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540" windowWidth="19320" windowHeight="10680" tabRatio="550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4525"/>
</workbook>
</file>

<file path=xl/calcChain.xml><?xml version="1.0" encoding="utf-8"?>
<calcChain xmlns="http://schemas.openxmlformats.org/spreadsheetml/2006/main">
  <c r="T1100" i="1" l="1"/>
  <c r="T1099" i="1"/>
  <c r="T1098" i="1"/>
  <c r="T1097" i="1"/>
  <c r="O1099" i="1"/>
  <c r="O1098" i="1"/>
  <c r="O1097" i="1"/>
  <c r="O1096" i="1"/>
  <c r="O1095" i="1"/>
  <c r="O1094" i="1"/>
  <c r="O1093" i="1"/>
  <c r="O1092" i="1"/>
  <c r="O1091" i="1"/>
  <c r="O1090" i="1"/>
  <c r="O1089" i="1"/>
  <c r="O1088" i="1"/>
  <c r="O1087" i="1"/>
  <c r="O1086" i="1"/>
  <c r="O1085" i="1"/>
  <c r="O1084" i="1"/>
  <c r="O1083" i="1"/>
  <c r="O1082" i="1"/>
  <c r="O1081" i="1"/>
  <c r="O1080" i="1"/>
  <c r="O1079" i="1"/>
  <c r="O1078" i="1"/>
  <c r="O1077" i="1"/>
  <c r="O1076" i="1"/>
  <c r="O1075" i="1"/>
  <c r="O1074" i="1"/>
  <c r="O1073" i="1"/>
  <c r="O1072" i="1"/>
  <c r="O1071" i="1"/>
  <c r="O1070" i="1"/>
  <c r="O1069" i="1"/>
  <c r="O1068" i="1"/>
  <c r="O1067" i="1"/>
  <c r="O1066" i="1"/>
  <c r="O1065" i="1"/>
  <c r="O1064" i="1"/>
  <c r="O1063" i="1"/>
  <c r="O1062" i="1"/>
  <c r="O1061" i="1"/>
  <c r="O1060" i="1"/>
  <c r="O1059" i="1"/>
  <c r="O1058" i="1"/>
  <c r="O1057" i="1"/>
  <c r="O1056" i="1"/>
  <c r="O1055" i="1"/>
  <c r="O1054" i="1"/>
  <c r="O1053" i="1"/>
  <c r="O1052" i="1"/>
  <c r="O1051" i="1"/>
  <c r="O1050" i="1"/>
  <c r="O1049" i="1"/>
  <c r="O1048" i="1"/>
  <c r="O1047" i="1"/>
  <c r="O1046" i="1"/>
  <c r="O1045" i="1"/>
  <c r="O1044" i="1"/>
  <c r="O1043" i="1"/>
  <c r="O1042" i="1"/>
  <c r="O1041" i="1"/>
  <c r="O1040" i="1"/>
  <c r="O1039" i="1"/>
  <c r="O1038" i="1"/>
  <c r="O1037" i="1"/>
  <c r="O1036" i="1"/>
  <c r="O1035" i="1"/>
  <c r="O1034" i="1"/>
  <c r="O1033" i="1"/>
  <c r="O1032" i="1"/>
  <c r="O1031" i="1"/>
  <c r="O1030" i="1"/>
  <c r="O1029" i="1"/>
  <c r="O1028" i="1"/>
  <c r="O1027" i="1"/>
  <c r="O1026" i="1"/>
  <c r="O1025" i="1"/>
  <c r="O1024" i="1"/>
  <c r="O1023" i="1"/>
  <c r="O1022" i="1"/>
  <c r="O1021" i="1"/>
  <c r="O1020" i="1"/>
  <c r="O1019" i="1"/>
  <c r="O1018" i="1"/>
  <c r="O1017" i="1"/>
  <c r="O1016" i="1"/>
  <c r="O1015" i="1"/>
  <c r="O1014" i="1"/>
  <c r="O1013" i="1"/>
  <c r="O1012" i="1"/>
  <c r="O1011" i="1"/>
  <c r="O1010" i="1"/>
  <c r="O1009" i="1"/>
  <c r="O1008" i="1"/>
  <c r="O1007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Z1100" i="1" l="1"/>
  <c r="Z1099" i="1"/>
  <c r="Z1098" i="1"/>
  <c r="Z1097" i="1"/>
  <c r="AA1009" i="1"/>
  <c r="AA1008" i="1"/>
  <c r="AA1007" i="1"/>
  <c r="N53" i="2" l="1"/>
  <c r="AE1008" i="1"/>
  <c r="AE1007" i="1"/>
  <c r="AE1006" i="1"/>
  <c r="AA1018" i="1"/>
  <c r="AA1017" i="1"/>
  <c r="AA1016" i="1"/>
  <c r="AA1015" i="1"/>
  <c r="AA1014" i="1"/>
  <c r="AA1013" i="1"/>
  <c r="AA1012" i="1"/>
  <c r="AA1011" i="1"/>
  <c r="AA1010" i="1"/>
  <c r="AA1098" i="1"/>
  <c r="AA1097" i="1"/>
  <c r="AA1096" i="1"/>
  <c r="AA1095" i="1"/>
  <c r="AA1094" i="1"/>
  <c r="AA1093" i="1"/>
  <c r="AA1092" i="1"/>
  <c r="AA1091" i="1"/>
  <c r="AA1090" i="1"/>
  <c r="AA1089" i="1"/>
  <c r="AA1088" i="1"/>
  <c r="AA1087" i="1"/>
  <c r="AA1086" i="1"/>
  <c r="AA1085" i="1"/>
  <c r="AA1084" i="1"/>
  <c r="AA1083" i="1"/>
  <c r="AA1082" i="1"/>
  <c r="AA1081" i="1"/>
  <c r="AA1080" i="1"/>
  <c r="AA1079" i="1"/>
  <c r="AA1078" i="1"/>
  <c r="AA1077" i="1"/>
  <c r="AA1076" i="1"/>
  <c r="AA1075" i="1"/>
  <c r="AA1074" i="1"/>
  <c r="AA1073" i="1"/>
  <c r="AA1072" i="1"/>
  <c r="AA1071" i="1"/>
  <c r="AA1070" i="1"/>
  <c r="AA1069" i="1"/>
  <c r="AA1068" i="1"/>
  <c r="AA1067" i="1"/>
  <c r="AA1066" i="1"/>
  <c r="AA1065" i="1"/>
  <c r="AA1064" i="1"/>
  <c r="AA1063" i="1"/>
  <c r="AA1062" i="1"/>
  <c r="AA1061" i="1"/>
  <c r="AA1060" i="1"/>
  <c r="AA1059" i="1"/>
  <c r="AA1058" i="1"/>
  <c r="AA1057" i="1"/>
  <c r="AA1056" i="1"/>
  <c r="AA1055" i="1"/>
  <c r="AA1054" i="1"/>
  <c r="AA1053" i="1"/>
  <c r="AA1052" i="1"/>
  <c r="AA1051" i="1"/>
  <c r="AA1050" i="1"/>
  <c r="AA1049" i="1"/>
  <c r="AA1048" i="1"/>
  <c r="AA1047" i="1"/>
  <c r="AA1046" i="1"/>
  <c r="AA1045" i="1"/>
  <c r="AA1044" i="1"/>
  <c r="AA1043" i="1"/>
  <c r="AA1042" i="1"/>
  <c r="AA1041" i="1"/>
  <c r="AA1040" i="1"/>
  <c r="AA1039" i="1"/>
  <c r="AA1038" i="1"/>
  <c r="AA1037" i="1"/>
  <c r="AA1036" i="1"/>
  <c r="AA1035" i="1"/>
  <c r="AA1034" i="1"/>
  <c r="AA1033" i="1"/>
  <c r="AA1032" i="1"/>
  <c r="AA1031" i="1"/>
  <c r="AA1030" i="1"/>
  <c r="AA1029" i="1"/>
  <c r="AA1028" i="1"/>
  <c r="AA1027" i="1"/>
  <c r="AA1026" i="1"/>
  <c r="AA1025" i="1"/>
  <c r="AA1024" i="1"/>
  <c r="AA1023" i="1"/>
  <c r="AA1022" i="1"/>
  <c r="AA1021" i="1"/>
  <c r="AA1020" i="1"/>
  <c r="AA1019" i="1"/>
  <c r="AN8" i="1" l="1"/>
  <c r="AL8" i="1"/>
  <c r="AN7" i="1"/>
  <c r="AL7" i="1"/>
  <c r="AN6" i="1"/>
  <c r="AL6" i="1"/>
  <c r="U1030" i="1"/>
  <c r="U1029" i="1"/>
  <c r="U1028" i="1"/>
  <c r="U1027" i="1"/>
  <c r="U1026" i="1"/>
  <c r="U1025" i="1"/>
  <c r="U1024" i="1"/>
  <c r="U1023" i="1"/>
  <c r="U1022" i="1"/>
  <c r="U1021" i="1"/>
  <c r="U1020" i="1"/>
  <c r="U1019" i="1"/>
  <c r="U1018" i="1"/>
  <c r="U1017" i="1"/>
  <c r="U1016" i="1"/>
  <c r="U1015" i="1"/>
  <c r="U1014" i="1"/>
  <c r="U1013" i="1"/>
  <c r="U1012" i="1"/>
  <c r="U1011" i="1"/>
  <c r="U1010" i="1"/>
  <c r="U1009" i="1"/>
  <c r="U1008" i="1"/>
  <c r="U1007" i="1"/>
  <c r="AA1101" i="1"/>
  <c r="AA1100" i="1"/>
  <c r="AA1099" i="1"/>
  <c r="AC8" i="1"/>
  <c r="AC7" i="1"/>
  <c r="AC6" i="1"/>
  <c r="U1065" i="1"/>
  <c r="U1064" i="1"/>
  <c r="U1063" i="1"/>
  <c r="U1062" i="1"/>
  <c r="U1061" i="1"/>
  <c r="U1060" i="1"/>
  <c r="U1059" i="1"/>
  <c r="U1058" i="1"/>
  <c r="U1057" i="1"/>
  <c r="U1056" i="1"/>
  <c r="U1055" i="1"/>
  <c r="U1054" i="1"/>
  <c r="U1053" i="1"/>
  <c r="U1052" i="1"/>
  <c r="U1051" i="1"/>
  <c r="U1050" i="1"/>
  <c r="U1049" i="1"/>
  <c r="U1048" i="1"/>
  <c r="U1047" i="1"/>
  <c r="U1046" i="1"/>
  <c r="U1045" i="1"/>
  <c r="U1044" i="1"/>
  <c r="U1043" i="1"/>
  <c r="U1042" i="1"/>
  <c r="U1041" i="1"/>
  <c r="U1040" i="1"/>
  <c r="U1039" i="1"/>
  <c r="U1038" i="1"/>
  <c r="U1037" i="1"/>
  <c r="U1036" i="1"/>
  <c r="U1035" i="1"/>
  <c r="U1034" i="1"/>
  <c r="U1033" i="1"/>
  <c r="U1032" i="1"/>
  <c r="U1031" i="1"/>
  <c r="W8" i="1"/>
  <c r="W7" i="1"/>
  <c r="W6" i="1"/>
  <c r="PC115" i="2"/>
  <c r="OZ115" i="2"/>
  <c r="PC114" i="2"/>
  <c r="OZ114" i="2"/>
  <c r="PC113" i="2"/>
  <c r="OZ113" i="2"/>
  <c r="PC112" i="2"/>
  <c r="OZ112" i="2"/>
  <c r="OZ111" i="2"/>
  <c r="PC109" i="2"/>
  <c r="PB109" i="2"/>
  <c r="PA109" i="2"/>
  <c r="PC123" i="2" s="1"/>
  <c r="OZ109" i="2"/>
  <c r="PD108" i="2"/>
  <c r="PD107" i="2"/>
  <c r="PD106" i="2"/>
  <c r="PD105" i="2"/>
  <c r="PD104" i="2"/>
  <c r="PD103" i="2"/>
  <c r="PD102" i="2"/>
  <c r="PD101" i="2"/>
  <c r="PD100" i="2"/>
  <c r="PD99" i="2"/>
  <c r="PD98" i="2"/>
  <c r="PD97" i="2"/>
  <c r="PD96" i="2"/>
  <c r="PD95" i="2"/>
  <c r="PD94" i="2"/>
  <c r="PD93" i="2"/>
  <c r="PD92" i="2"/>
  <c r="PD91" i="2"/>
  <c r="PD90" i="2"/>
  <c r="PD89" i="2"/>
  <c r="PD88" i="2"/>
  <c r="PD87" i="2"/>
  <c r="PD86" i="2"/>
  <c r="PD85" i="2"/>
  <c r="PD84" i="2"/>
  <c r="PD83" i="2"/>
  <c r="PD82" i="2"/>
  <c r="PD81" i="2"/>
  <c r="PD80" i="2"/>
  <c r="PD79" i="2"/>
  <c r="PD78" i="2"/>
  <c r="PD77" i="2"/>
  <c r="PD76" i="2"/>
  <c r="PD75" i="2"/>
  <c r="PD74" i="2"/>
  <c r="PD73" i="2"/>
  <c r="PD72" i="2"/>
  <c r="PD71" i="2"/>
  <c r="PD70" i="2"/>
  <c r="PD69" i="2"/>
  <c r="PD68" i="2"/>
  <c r="PD67" i="2"/>
  <c r="PD66" i="2"/>
  <c r="PD65" i="2"/>
  <c r="PD64" i="2"/>
  <c r="PD63" i="2"/>
  <c r="PD62" i="2"/>
  <c r="PD61" i="2"/>
  <c r="PD60" i="2"/>
  <c r="PD59" i="2"/>
  <c r="PD58" i="2"/>
  <c r="PD57" i="2"/>
  <c r="PD56" i="2"/>
  <c r="PD55" i="2"/>
  <c r="PD54" i="2"/>
  <c r="PD53" i="2"/>
  <c r="PD52" i="2"/>
  <c r="PD51" i="2"/>
  <c r="PD50" i="2"/>
  <c r="PD49" i="2"/>
  <c r="PD48" i="2"/>
  <c r="PD47" i="2"/>
  <c r="PE47" i="2" s="1"/>
  <c r="PD46" i="2"/>
  <c r="PD45" i="2"/>
  <c r="PD44" i="2"/>
  <c r="PD43" i="2"/>
  <c r="PD42" i="2"/>
  <c r="PD41" i="2"/>
  <c r="PD40" i="2"/>
  <c r="PD39" i="2"/>
  <c r="PD38" i="2"/>
  <c r="PD37" i="2"/>
  <c r="PD36" i="2"/>
  <c r="PD35" i="2"/>
  <c r="PD34" i="2"/>
  <c r="PD33" i="2"/>
  <c r="PD32" i="2"/>
  <c r="PD31" i="2"/>
  <c r="PD30" i="2"/>
  <c r="PD29" i="2"/>
  <c r="PD28" i="2"/>
  <c r="PD27" i="2"/>
  <c r="PE26" i="2"/>
  <c r="PE27" i="2" s="1"/>
  <c r="PE28" i="2" s="1"/>
  <c r="PE29" i="2" s="1"/>
  <c r="PE30" i="2" s="1"/>
  <c r="PE31" i="2" s="1"/>
  <c r="PE32" i="2" s="1"/>
  <c r="PE33" i="2" s="1"/>
  <c r="PE34" i="2" s="1"/>
  <c r="PE35" i="2" s="1"/>
  <c r="PE36" i="2" s="1"/>
  <c r="PE37" i="2" s="1"/>
  <c r="PE38" i="2" s="1"/>
  <c r="PE39" i="2" s="1"/>
  <c r="PE40" i="2" s="1"/>
  <c r="PE41" i="2" s="1"/>
  <c r="PE42" i="2" s="1"/>
  <c r="PE43" i="2" s="1"/>
  <c r="PE44" i="2" s="1"/>
  <c r="PE45" i="2" s="1"/>
  <c r="PD26" i="2"/>
  <c r="PD25" i="2"/>
  <c r="PD24" i="2"/>
  <c r="PD23" i="2"/>
  <c r="PD22" i="2"/>
  <c r="PD21" i="2"/>
  <c r="PD20" i="2"/>
  <c r="PD19" i="2"/>
  <c r="PD18" i="2"/>
  <c r="PD17" i="2"/>
  <c r="PD16" i="2"/>
  <c r="PD15" i="2"/>
  <c r="PD14" i="2"/>
  <c r="PD13" i="2"/>
  <c r="PD12" i="2"/>
  <c r="PD11" i="2"/>
  <c r="PD10" i="2"/>
  <c r="PD9" i="2"/>
  <c r="PD8" i="2"/>
  <c r="PD7" i="2"/>
  <c r="PD6" i="2"/>
  <c r="PD5" i="2"/>
  <c r="PD109" i="2" s="1"/>
  <c r="PD110" i="2" l="1"/>
  <c r="PE5" i="2"/>
  <c r="PE6" i="2" s="1"/>
  <c r="PE7" i="2" s="1"/>
  <c r="PE8" i="2" s="1"/>
  <c r="PE9" i="2" s="1"/>
  <c r="PE10" i="2" s="1"/>
  <c r="PE11" i="2" s="1"/>
  <c r="PE12" i="2" s="1"/>
  <c r="PE13" i="2" s="1"/>
  <c r="PE14" i="2" s="1"/>
  <c r="PE15" i="2" s="1"/>
  <c r="PE16" i="2" s="1"/>
  <c r="PE17" i="2" s="1"/>
  <c r="PE18" i="2" s="1"/>
  <c r="PE19" i="2" s="1"/>
  <c r="PE20" i="2" s="1"/>
  <c r="PE21" i="2" s="1"/>
  <c r="PE22" i="2" s="1"/>
  <c r="PE23" i="2" s="1"/>
  <c r="PE24" i="2" s="1"/>
  <c r="PE48" i="2"/>
  <c r="PE49" i="2"/>
  <c r="PE50" i="2" s="1"/>
  <c r="PE51" i="2" s="1"/>
  <c r="PE52" i="2" s="1"/>
  <c r="PE53" i="2" s="1"/>
  <c r="PE54" i="2" s="1"/>
  <c r="PE55" i="2" s="1"/>
  <c r="PE56" i="2" s="1"/>
  <c r="PE57" i="2" s="1"/>
  <c r="PE58" i="2" s="1"/>
  <c r="PE59" i="2" s="1"/>
  <c r="PE60" i="2" s="1"/>
  <c r="PE61" i="2" s="1"/>
  <c r="PE62" i="2" s="1"/>
  <c r="PE63" i="2" s="1"/>
  <c r="PE64" i="2" s="1"/>
  <c r="PE65" i="2" s="1"/>
  <c r="PE66" i="2" s="1"/>
  <c r="PE67" i="2" s="1"/>
  <c r="PE68" i="2" s="1"/>
  <c r="PE69" i="2" s="1"/>
  <c r="PE70" i="2" s="1"/>
  <c r="PE71" i="2" s="1"/>
  <c r="PE72" i="2" s="1"/>
  <c r="PE73" i="2" s="1"/>
  <c r="PE74" i="2" s="1"/>
  <c r="PE75" i="2" s="1"/>
  <c r="PE76" i="2" s="1"/>
  <c r="PE77" i="2" s="1"/>
  <c r="PE78" i="2" s="1"/>
  <c r="PE79" i="2" s="1"/>
  <c r="PE80" i="2" s="1"/>
  <c r="PE81" i="2" s="1"/>
  <c r="PE82" i="2" s="1"/>
  <c r="PE83" i="2" s="1"/>
  <c r="PE84" i="2" s="1"/>
  <c r="PE85" i="2" s="1"/>
  <c r="PE86" i="2" s="1"/>
  <c r="PE87" i="2" s="1"/>
  <c r="PE88" i="2" s="1"/>
  <c r="PE89" i="2" s="1"/>
  <c r="PE90" i="2" s="1"/>
  <c r="PE91" i="2" s="1"/>
  <c r="PE92" i="2" s="1"/>
  <c r="PE93" i="2" s="1"/>
  <c r="PE94" i="2" s="1"/>
  <c r="PE95" i="2" s="1"/>
  <c r="PE96" i="2" s="1"/>
  <c r="PE97" i="2" s="1"/>
  <c r="PE98" i="2" s="1"/>
  <c r="PE99" i="2" s="1"/>
  <c r="PE100" i="2" s="1"/>
  <c r="PE101" i="2" s="1"/>
  <c r="PE102" i="2" s="1"/>
  <c r="PE103" i="2" s="1"/>
  <c r="PE104" i="2" s="1"/>
  <c r="PE105" i="2" s="1"/>
  <c r="PE106" i="2" s="1"/>
  <c r="PE107" i="2" s="1"/>
  <c r="PE108" i="2" s="1"/>
  <c r="PC118" i="2" l="1"/>
  <c r="PC120" i="2" s="1"/>
  <c r="PE109" i="2"/>
  <c r="PC121" i="2" l="1"/>
  <c r="PC122" i="2" s="1"/>
  <c r="OY128" i="2" s="1"/>
  <c r="OY130" i="2" l="1"/>
  <c r="PB130" i="2" s="1"/>
  <c r="PB128" i="2"/>
  <c r="OY129" i="2"/>
  <c r="PB129" i="2" s="1"/>
  <c r="PA128" i="2"/>
  <c r="OY127" i="2"/>
  <c r="PB127" i="2" s="1"/>
  <c r="PA129" i="2" l="1"/>
  <c r="PA127" i="2"/>
  <c r="PA130" i="2"/>
  <c r="N1100" i="1" l="1"/>
  <c r="N1099" i="1"/>
  <c r="N1098" i="1"/>
  <c r="N1097" i="1"/>
  <c r="N1096" i="1"/>
  <c r="N1095" i="1"/>
  <c r="N1094" i="1"/>
  <c r="N1093" i="1"/>
  <c r="N1092" i="1"/>
  <c r="N1091" i="1"/>
  <c r="N1090" i="1"/>
  <c r="N1089" i="1"/>
  <c r="N1088" i="1"/>
  <c r="N1087" i="1"/>
  <c r="N1086" i="1"/>
  <c r="N1085" i="1"/>
  <c r="N1084" i="1"/>
  <c r="N1083" i="1"/>
  <c r="N1082" i="1"/>
  <c r="N1081" i="1"/>
  <c r="N1080" i="1"/>
  <c r="N1079" i="1"/>
  <c r="N1078" i="1"/>
  <c r="N1077" i="1"/>
  <c r="N1076" i="1"/>
  <c r="N1075" i="1"/>
  <c r="N1074" i="1"/>
  <c r="N1073" i="1"/>
  <c r="N1072" i="1"/>
  <c r="N1071" i="1"/>
  <c r="N1070" i="1"/>
  <c r="N1069" i="1"/>
  <c r="N1068" i="1"/>
  <c r="N1067" i="1"/>
  <c r="N1066" i="1"/>
  <c r="N1065" i="1"/>
  <c r="N1064" i="1"/>
  <c r="N1063" i="1"/>
  <c r="N1062" i="1"/>
  <c r="N1061" i="1"/>
  <c r="N1060" i="1"/>
  <c r="N1059" i="1"/>
  <c r="N1058" i="1"/>
  <c r="N1057" i="1"/>
  <c r="N1056" i="1"/>
  <c r="N1055" i="1"/>
  <c r="N1054" i="1"/>
  <c r="N1053" i="1"/>
  <c r="N1052" i="1"/>
  <c r="N1051" i="1"/>
  <c r="N1050" i="1"/>
  <c r="N1049" i="1"/>
  <c r="N1048" i="1"/>
  <c r="N1047" i="1"/>
  <c r="N1046" i="1"/>
  <c r="N1045" i="1"/>
  <c r="N1044" i="1"/>
  <c r="N1043" i="1"/>
  <c r="N1042" i="1"/>
  <c r="N1041" i="1"/>
  <c r="N1040" i="1"/>
  <c r="N1039" i="1"/>
  <c r="N1038" i="1"/>
  <c r="N1037" i="1"/>
  <c r="N1036" i="1"/>
  <c r="N1035" i="1"/>
  <c r="N1034" i="1"/>
  <c r="N1033" i="1"/>
  <c r="N1032" i="1"/>
  <c r="N1031" i="1"/>
  <c r="N1030" i="1"/>
  <c r="N1029" i="1"/>
  <c r="N1028" i="1"/>
  <c r="N1027" i="1"/>
  <c r="N1026" i="1"/>
  <c r="N1025" i="1"/>
  <c r="N1024" i="1"/>
  <c r="N1023" i="1"/>
  <c r="N1022" i="1"/>
  <c r="N1021" i="1"/>
  <c r="N1020" i="1"/>
  <c r="N1019" i="1"/>
  <c r="O1101" i="1"/>
  <c r="O1100" i="1"/>
  <c r="F1096" i="1" l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97" i="1" l="1"/>
  <c r="A1005" i="1" l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E7" i="1" s="1"/>
  <c r="A6" i="1"/>
  <c r="AE6" i="1" s="1"/>
  <c r="A5" i="1"/>
  <c r="AM6" i="1" s="1"/>
  <c r="AE8" i="1" l="1"/>
  <c r="AK9" i="1"/>
  <c r="AK7" i="1"/>
  <c r="AK8" i="1"/>
  <c r="AK10" i="1"/>
  <c r="Y5" i="1"/>
  <c r="AK6" i="1"/>
  <c r="Y8" i="1"/>
  <c r="Y12" i="1"/>
  <c r="Y18" i="1"/>
  <c r="Y22" i="1"/>
  <c r="Y28" i="1"/>
  <c r="Y34" i="1"/>
  <c r="Y38" i="1"/>
  <c r="Y44" i="1"/>
  <c r="Y48" i="1"/>
  <c r="Y54" i="1"/>
  <c r="Y60" i="1"/>
  <c r="Y64" i="1"/>
  <c r="Y68" i="1"/>
  <c r="Y70" i="1"/>
  <c r="Y72" i="1"/>
  <c r="Y74" i="1"/>
  <c r="Y76" i="1"/>
  <c r="Y78" i="1"/>
  <c r="Y84" i="1"/>
  <c r="Y88" i="1"/>
  <c r="Y94" i="1"/>
  <c r="Y100" i="1"/>
  <c r="Y106" i="1"/>
  <c r="Y112" i="1"/>
  <c r="Y118" i="1"/>
  <c r="Y124" i="1"/>
  <c r="Y130" i="1"/>
  <c r="Y136" i="1"/>
  <c r="Y146" i="1"/>
  <c r="Y168" i="1"/>
  <c r="Y170" i="1"/>
  <c r="Y172" i="1"/>
  <c r="Y174" i="1"/>
  <c r="Y176" i="1"/>
  <c r="Y178" i="1"/>
  <c r="Y180" i="1"/>
  <c r="Y182" i="1"/>
  <c r="Y184" i="1"/>
  <c r="Y186" i="1"/>
  <c r="Y188" i="1"/>
  <c r="Y190" i="1"/>
  <c r="Y192" i="1"/>
  <c r="Y194" i="1"/>
  <c r="Y196" i="1"/>
  <c r="Y198" i="1"/>
  <c r="Y200" i="1"/>
  <c r="Y202" i="1"/>
  <c r="Y204" i="1"/>
  <c r="Y206" i="1"/>
  <c r="Y208" i="1"/>
  <c r="Y210" i="1"/>
  <c r="Y212" i="1"/>
  <c r="Y214" i="1"/>
  <c r="Y216" i="1"/>
  <c r="Y218" i="1"/>
  <c r="Y220" i="1"/>
  <c r="Y222" i="1"/>
  <c r="Y224" i="1"/>
  <c r="Y226" i="1"/>
  <c r="Y228" i="1"/>
  <c r="Y230" i="1"/>
  <c r="Y232" i="1"/>
  <c r="Y234" i="1"/>
  <c r="Y236" i="1"/>
  <c r="Y238" i="1"/>
  <c r="Y240" i="1"/>
  <c r="Y242" i="1"/>
  <c r="Y244" i="1"/>
  <c r="Y246" i="1"/>
  <c r="Y248" i="1"/>
  <c r="Y250" i="1"/>
  <c r="Y252" i="1"/>
  <c r="Y254" i="1"/>
  <c r="Y256" i="1"/>
  <c r="Y258" i="1"/>
  <c r="Y260" i="1"/>
  <c r="Y262" i="1"/>
  <c r="Y264" i="1"/>
  <c r="Y266" i="1"/>
  <c r="Y268" i="1"/>
  <c r="Y270" i="1"/>
  <c r="Y272" i="1"/>
  <c r="Y274" i="1"/>
  <c r="Y276" i="1"/>
  <c r="Y278" i="1"/>
  <c r="Y280" i="1"/>
  <c r="Y282" i="1"/>
  <c r="Y284" i="1"/>
  <c r="Y286" i="1"/>
  <c r="Y288" i="1"/>
  <c r="Y290" i="1"/>
  <c r="Y292" i="1"/>
  <c r="Y294" i="1"/>
  <c r="Y296" i="1"/>
  <c r="Y298" i="1"/>
  <c r="Y300" i="1"/>
  <c r="Y302" i="1"/>
  <c r="Y304" i="1"/>
  <c r="Y306" i="1"/>
  <c r="Y308" i="1"/>
  <c r="Y310" i="1"/>
  <c r="Y312" i="1"/>
  <c r="Y314" i="1"/>
  <c r="Y316" i="1"/>
  <c r="Y318" i="1"/>
  <c r="Y320" i="1"/>
  <c r="Y322" i="1"/>
  <c r="Y324" i="1"/>
  <c r="Y326" i="1"/>
  <c r="Y328" i="1"/>
  <c r="Y330" i="1"/>
  <c r="Y332" i="1"/>
  <c r="Y334" i="1"/>
  <c r="Y336" i="1"/>
  <c r="Y338" i="1"/>
  <c r="Y340" i="1"/>
  <c r="Y342" i="1"/>
  <c r="Y344" i="1"/>
  <c r="Y346" i="1"/>
  <c r="Y348" i="1"/>
  <c r="Y350" i="1"/>
  <c r="Y352" i="1"/>
  <c r="Y354" i="1"/>
  <c r="Y356" i="1"/>
  <c r="Y358" i="1"/>
  <c r="Y360" i="1"/>
  <c r="Y362" i="1"/>
  <c r="Y364" i="1"/>
  <c r="Y366" i="1"/>
  <c r="Y368" i="1"/>
  <c r="Y370" i="1"/>
  <c r="Y372" i="1"/>
  <c r="Y374" i="1"/>
  <c r="Y376" i="1"/>
  <c r="Y378" i="1"/>
  <c r="Y380" i="1"/>
  <c r="Y382" i="1"/>
  <c r="Y384" i="1"/>
  <c r="Y386" i="1"/>
  <c r="Y388" i="1"/>
  <c r="Y390" i="1"/>
  <c r="Y392" i="1"/>
  <c r="Y394" i="1"/>
  <c r="Y396" i="1"/>
  <c r="Y398" i="1"/>
  <c r="Y400" i="1"/>
  <c r="Y402" i="1"/>
  <c r="Y404" i="1"/>
  <c r="Y406" i="1"/>
  <c r="Y408" i="1"/>
  <c r="Y410" i="1"/>
  <c r="Y412" i="1"/>
  <c r="Y414" i="1"/>
  <c r="Y416" i="1"/>
  <c r="Y418" i="1"/>
  <c r="Y420" i="1"/>
  <c r="Y422" i="1"/>
  <c r="Y424" i="1"/>
  <c r="Y426" i="1"/>
  <c r="Y428" i="1"/>
  <c r="Y430" i="1"/>
  <c r="Y432" i="1"/>
  <c r="Y434" i="1"/>
  <c r="Y436" i="1"/>
  <c r="Y438" i="1"/>
  <c r="Y440" i="1"/>
  <c r="Y442" i="1"/>
  <c r="Y444" i="1"/>
  <c r="Y446" i="1"/>
  <c r="Y448" i="1"/>
  <c r="Y450" i="1"/>
  <c r="Y452" i="1"/>
  <c r="Y454" i="1"/>
  <c r="Y456" i="1"/>
  <c r="Y458" i="1"/>
  <c r="Y460" i="1"/>
  <c r="Y462" i="1"/>
  <c r="Y464" i="1"/>
  <c r="Y466" i="1"/>
  <c r="Y468" i="1"/>
  <c r="Y470" i="1"/>
  <c r="Y472" i="1"/>
  <c r="Y474" i="1"/>
  <c r="Y476" i="1"/>
  <c r="Y478" i="1"/>
  <c r="Y480" i="1"/>
  <c r="Y482" i="1"/>
  <c r="Y484" i="1"/>
  <c r="Y486" i="1"/>
  <c r="Y488" i="1"/>
  <c r="Y490" i="1"/>
  <c r="Y492" i="1"/>
  <c r="Y494" i="1"/>
  <c r="Y496" i="1"/>
  <c r="Y498" i="1"/>
  <c r="Y500" i="1"/>
  <c r="Y502" i="1"/>
  <c r="Y504" i="1"/>
  <c r="Y506" i="1"/>
  <c r="Y508" i="1"/>
  <c r="Y510" i="1"/>
  <c r="Y512" i="1"/>
  <c r="Y514" i="1"/>
  <c r="Y516" i="1"/>
  <c r="Y518" i="1"/>
  <c r="Y520" i="1"/>
  <c r="Y522" i="1"/>
  <c r="Y524" i="1"/>
  <c r="Y526" i="1"/>
  <c r="Y528" i="1"/>
  <c r="Y530" i="1"/>
  <c r="Y532" i="1"/>
  <c r="Y534" i="1"/>
  <c r="Y536" i="1"/>
  <c r="Y538" i="1"/>
  <c r="Y540" i="1"/>
  <c r="Y542" i="1"/>
  <c r="Y544" i="1"/>
  <c r="Y546" i="1"/>
  <c r="Y548" i="1"/>
  <c r="Y550" i="1"/>
  <c r="Y552" i="1"/>
  <c r="Y554" i="1"/>
  <c r="Y556" i="1"/>
  <c r="Y558" i="1"/>
  <c r="Y560" i="1"/>
  <c r="Y562" i="1"/>
  <c r="Y564" i="1"/>
  <c r="Y566" i="1"/>
  <c r="Y568" i="1"/>
  <c r="Y570" i="1"/>
  <c r="Y572" i="1"/>
  <c r="Y574" i="1"/>
  <c r="Y576" i="1"/>
  <c r="Y578" i="1"/>
  <c r="Y580" i="1"/>
  <c r="Y582" i="1"/>
  <c r="Y584" i="1"/>
  <c r="Y586" i="1"/>
  <c r="Y588" i="1"/>
  <c r="Y590" i="1"/>
  <c r="Y592" i="1"/>
  <c r="Y594" i="1"/>
  <c r="Y596" i="1"/>
  <c r="Y598" i="1"/>
  <c r="Y600" i="1"/>
  <c r="Y602" i="1"/>
  <c r="Y604" i="1"/>
  <c r="Y606" i="1"/>
  <c r="Y608" i="1"/>
  <c r="Y610" i="1"/>
  <c r="Y612" i="1"/>
  <c r="Y614" i="1"/>
  <c r="Y616" i="1"/>
  <c r="Y618" i="1"/>
  <c r="Y620" i="1"/>
  <c r="Y622" i="1"/>
  <c r="Y624" i="1"/>
  <c r="Y626" i="1"/>
  <c r="Y628" i="1"/>
  <c r="Y630" i="1"/>
  <c r="Y632" i="1"/>
  <c r="Y634" i="1"/>
  <c r="Y636" i="1"/>
  <c r="Y638" i="1"/>
  <c r="Y640" i="1"/>
  <c r="Y642" i="1"/>
  <c r="Y644" i="1"/>
  <c r="Y646" i="1"/>
  <c r="Y648" i="1"/>
  <c r="Y650" i="1"/>
  <c r="Y652" i="1"/>
  <c r="Y654" i="1"/>
  <c r="Y656" i="1"/>
  <c r="Y658" i="1"/>
  <c r="Y660" i="1"/>
  <c r="Y662" i="1"/>
  <c r="Y664" i="1"/>
  <c r="Y666" i="1"/>
  <c r="Y668" i="1"/>
  <c r="Y670" i="1"/>
  <c r="Y672" i="1"/>
  <c r="Y674" i="1"/>
  <c r="Y676" i="1"/>
  <c r="Y678" i="1"/>
  <c r="Y680" i="1"/>
  <c r="Y682" i="1"/>
  <c r="Y684" i="1"/>
  <c r="Y686" i="1"/>
  <c r="Y688" i="1"/>
  <c r="Y690" i="1"/>
  <c r="Y692" i="1"/>
  <c r="Y694" i="1"/>
  <c r="Y696" i="1"/>
  <c r="Y698" i="1"/>
  <c r="Y700" i="1"/>
  <c r="Y702" i="1"/>
  <c r="Y704" i="1"/>
  <c r="Y706" i="1"/>
  <c r="Y708" i="1"/>
  <c r="Y710" i="1"/>
  <c r="Y712" i="1"/>
  <c r="Y714" i="1"/>
  <c r="Y716" i="1"/>
  <c r="Y718" i="1"/>
  <c r="Y720" i="1"/>
  <c r="Y722" i="1"/>
  <c r="Y724" i="1"/>
  <c r="Y726" i="1"/>
  <c r="Y728" i="1"/>
  <c r="Y730" i="1"/>
  <c r="Y732" i="1"/>
  <c r="Y734" i="1"/>
  <c r="Y736" i="1"/>
  <c r="Y738" i="1"/>
  <c r="Y740" i="1"/>
  <c r="Y742" i="1"/>
  <c r="Y744" i="1"/>
  <c r="Y746" i="1"/>
  <c r="Y748" i="1"/>
  <c r="Y750" i="1"/>
  <c r="Y752" i="1"/>
  <c r="Y754" i="1"/>
  <c r="Y756" i="1"/>
  <c r="Y758" i="1"/>
  <c r="Y760" i="1"/>
  <c r="Y762" i="1"/>
  <c r="Y764" i="1"/>
  <c r="Y766" i="1"/>
  <c r="Y768" i="1"/>
  <c r="Y770" i="1"/>
  <c r="Y772" i="1"/>
  <c r="Y774" i="1"/>
  <c r="Y776" i="1"/>
  <c r="Y778" i="1"/>
  <c r="Y780" i="1"/>
  <c r="Y782" i="1"/>
  <c r="Y784" i="1"/>
  <c r="Y786" i="1"/>
  <c r="Y788" i="1"/>
  <c r="Y790" i="1"/>
  <c r="Y792" i="1"/>
  <c r="Y794" i="1"/>
  <c r="Y796" i="1"/>
  <c r="Y798" i="1"/>
  <c r="Y800" i="1"/>
  <c r="Y802" i="1"/>
  <c r="Y804" i="1"/>
  <c r="Y806" i="1"/>
  <c r="Y808" i="1"/>
  <c r="Y810" i="1"/>
  <c r="Y812" i="1"/>
  <c r="Y814" i="1"/>
  <c r="Y816" i="1"/>
  <c r="Y818" i="1"/>
  <c r="Y820" i="1"/>
  <c r="Y822" i="1"/>
  <c r="Y824" i="1"/>
  <c r="Y826" i="1"/>
  <c r="Y828" i="1"/>
  <c r="Y830" i="1"/>
  <c r="Y832" i="1"/>
  <c r="Y834" i="1"/>
  <c r="Y836" i="1"/>
  <c r="Y838" i="1"/>
  <c r="Y840" i="1"/>
  <c r="Y842" i="1"/>
  <c r="Y844" i="1"/>
  <c r="Y846" i="1"/>
  <c r="Y848" i="1"/>
  <c r="Y850" i="1"/>
  <c r="Y852" i="1"/>
  <c r="Y854" i="1"/>
  <c r="Y856" i="1"/>
  <c r="Y858" i="1"/>
  <c r="Y860" i="1"/>
  <c r="Y862" i="1"/>
  <c r="Y864" i="1"/>
  <c r="Y866" i="1"/>
  <c r="Y868" i="1"/>
  <c r="Y870" i="1"/>
  <c r="Y872" i="1"/>
  <c r="Y874" i="1"/>
  <c r="Y876" i="1"/>
  <c r="Y878" i="1"/>
  <c r="Y880" i="1"/>
  <c r="Y882" i="1"/>
  <c r="Y884" i="1"/>
  <c r="Y886" i="1"/>
  <c r="Y888" i="1"/>
  <c r="Y890" i="1"/>
  <c r="Y892" i="1"/>
  <c r="Y894" i="1"/>
  <c r="Y896" i="1"/>
  <c r="Y898" i="1"/>
  <c r="Y900" i="1"/>
  <c r="Y902" i="1"/>
  <c r="Y904" i="1"/>
  <c r="Y906" i="1"/>
  <c r="Y908" i="1"/>
  <c r="Y910" i="1"/>
  <c r="Y912" i="1"/>
  <c r="Y914" i="1"/>
  <c r="Y916" i="1"/>
  <c r="Y918" i="1"/>
  <c r="Y920" i="1"/>
  <c r="Y922" i="1"/>
  <c r="Y924" i="1"/>
  <c r="Y926" i="1"/>
  <c r="Y928" i="1"/>
  <c r="Y930" i="1"/>
  <c r="Y932" i="1"/>
  <c r="Y934" i="1"/>
  <c r="Y936" i="1"/>
  <c r="Y938" i="1"/>
  <c r="Y940" i="1"/>
  <c r="Y942" i="1"/>
  <c r="Y944" i="1"/>
  <c r="Y946" i="1"/>
  <c r="Y948" i="1"/>
  <c r="Y950" i="1"/>
  <c r="Y952" i="1"/>
  <c r="Y954" i="1"/>
  <c r="Y956" i="1"/>
  <c r="Y958" i="1"/>
  <c r="Y960" i="1"/>
  <c r="Y962" i="1"/>
  <c r="Y964" i="1"/>
  <c r="Y966" i="1"/>
  <c r="Y968" i="1"/>
  <c r="Y970" i="1"/>
  <c r="Y972" i="1"/>
  <c r="Y974" i="1"/>
  <c r="Y976" i="1"/>
  <c r="Y978" i="1"/>
  <c r="Y980" i="1"/>
  <c r="Y982" i="1"/>
  <c r="Y984" i="1"/>
  <c r="Y986" i="1"/>
  <c r="Y988" i="1"/>
  <c r="Y990" i="1"/>
  <c r="Y992" i="1"/>
  <c r="Y994" i="1"/>
  <c r="Y996" i="1"/>
  <c r="Y998" i="1"/>
  <c r="Y1000" i="1"/>
  <c r="Y1002" i="1"/>
  <c r="Y1004" i="1"/>
  <c r="X6" i="1"/>
  <c r="AD6" i="1"/>
  <c r="Y6" i="1"/>
  <c r="Y10" i="1"/>
  <c r="Y14" i="1"/>
  <c r="Y16" i="1"/>
  <c r="Y20" i="1"/>
  <c r="Y24" i="1"/>
  <c r="Y26" i="1"/>
  <c r="Y30" i="1"/>
  <c r="Y32" i="1"/>
  <c r="Y36" i="1"/>
  <c r="Y40" i="1"/>
  <c r="Y42" i="1"/>
  <c r="Y46" i="1"/>
  <c r="Y50" i="1"/>
  <c r="Y52" i="1"/>
  <c r="Y56" i="1"/>
  <c r="Y58" i="1"/>
  <c r="Y62" i="1"/>
  <c r="Y66" i="1"/>
  <c r="Y80" i="1"/>
  <c r="Y82" i="1"/>
  <c r="Y86" i="1"/>
  <c r="Y90" i="1"/>
  <c r="Y92" i="1"/>
  <c r="Y96" i="1"/>
  <c r="Y98" i="1"/>
  <c r="Y102" i="1"/>
  <c r="Y104" i="1"/>
  <c r="Y108" i="1"/>
  <c r="Y110" i="1"/>
  <c r="Y114" i="1"/>
  <c r="Y116" i="1"/>
  <c r="Y120" i="1"/>
  <c r="Y122" i="1"/>
  <c r="Y126" i="1"/>
  <c r="Y128" i="1"/>
  <c r="Y132" i="1"/>
  <c r="Y134" i="1"/>
  <c r="Y138" i="1"/>
  <c r="Y140" i="1"/>
  <c r="Y142" i="1"/>
  <c r="Y144" i="1"/>
  <c r="Y148" i="1"/>
  <c r="Y150" i="1"/>
  <c r="Y152" i="1"/>
  <c r="Y154" i="1"/>
  <c r="Y156" i="1"/>
  <c r="Y158" i="1"/>
  <c r="Y160" i="1"/>
  <c r="Y162" i="1"/>
  <c r="Y164" i="1"/>
  <c r="Y166" i="1"/>
  <c r="X7" i="1"/>
  <c r="Y7" i="1"/>
  <c r="Y9" i="1"/>
  <c r="Y11" i="1"/>
  <c r="Y13" i="1"/>
  <c r="Y15" i="1"/>
  <c r="Y17" i="1"/>
  <c r="Y19" i="1"/>
  <c r="Y21" i="1"/>
  <c r="Y23" i="1"/>
  <c r="Y25" i="1"/>
  <c r="Y27" i="1"/>
  <c r="Y29" i="1"/>
  <c r="Y31" i="1"/>
  <c r="Y33" i="1"/>
  <c r="Y35" i="1"/>
  <c r="Y37" i="1"/>
  <c r="Y39" i="1"/>
  <c r="Y41" i="1"/>
  <c r="Y43" i="1"/>
  <c r="Y45" i="1"/>
  <c r="Y47" i="1"/>
  <c r="Y49" i="1"/>
  <c r="Y51" i="1"/>
  <c r="Y53" i="1"/>
  <c r="Y55" i="1"/>
  <c r="Y57" i="1"/>
  <c r="Y59" i="1"/>
  <c r="Y61" i="1"/>
  <c r="Y63" i="1"/>
  <c r="Y65" i="1"/>
  <c r="Y67" i="1"/>
  <c r="Y69" i="1"/>
  <c r="Y71" i="1"/>
  <c r="Y73" i="1"/>
  <c r="Y75" i="1"/>
  <c r="Y77" i="1"/>
  <c r="Y79" i="1"/>
  <c r="Y81" i="1"/>
  <c r="Y83" i="1"/>
  <c r="Y85" i="1"/>
  <c r="Y87" i="1"/>
  <c r="Y89" i="1"/>
  <c r="Y91" i="1"/>
  <c r="Y93" i="1"/>
  <c r="Y95" i="1"/>
  <c r="Y97" i="1"/>
  <c r="Y99" i="1"/>
  <c r="Y101" i="1"/>
  <c r="Y103" i="1"/>
  <c r="Y105" i="1"/>
  <c r="Y107" i="1"/>
  <c r="Y109" i="1"/>
  <c r="Y111" i="1"/>
  <c r="Y113" i="1"/>
  <c r="Y115" i="1"/>
  <c r="Y117" i="1"/>
  <c r="Y119" i="1"/>
  <c r="Y121" i="1"/>
  <c r="Y123" i="1"/>
  <c r="Y125" i="1"/>
  <c r="Y127" i="1"/>
  <c r="Y129" i="1"/>
  <c r="Y131" i="1"/>
  <c r="Y133" i="1"/>
  <c r="Y135" i="1"/>
  <c r="Y137" i="1"/>
  <c r="Y139" i="1"/>
  <c r="Y141" i="1"/>
  <c r="Y143" i="1"/>
  <c r="Y145" i="1"/>
  <c r="Y147" i="1"/>
  <c r="Y149" i="1"/>
  <c r="Y151" i="1"/>
  <c r="Y153" i="1"/>
  <c r="Y155" i="1"/>
  <c r="Y157" i="1"/>
  <c r="Y159" i="1"/>
  <c r="Y161" i="1"/>
  <c r="Y163" i="1"/>
  <c r="Y165" i="1"/>
  <c r="Y167" i="1"/>
  <c r="Y169" i="1"/>
  <c r="Y171" i="1"/>
  <c r="Y173" i="1"/>
  <c r="Y175" i="1"/>
  <c r="Y177" i="1"/>
  <c r="Y179" i="1"/>
  <c r="Y181" i="1"/>
  <c r="Y183" i="1"/>
  <c r="Y185" i="1"/>
  <c r="Y187" i="1"/>
  <c r="Y189" i="1"/>
  <c r="Y191" i="1"/>
  <c r="Y193" i="1"/>
  <c r="Y195" i="1"/>
  <c r="Y197" i="1"/>
  <c r="Y199" i="1"/>
  <c r="Y201" i="1"/>
  <c r="Y203" i="1"/>
  <c r="Y205" i="1"/>
  <c r="Y207" i="1"/>
  <c r="Y209" i="1"/>
  <c r="Y211" i="1"/>
  <c r="Y213" i="1"/>
  <c r="Y215" i="1"/>
  <c r="Y217" i="1"/>
  <c r="Y219" i="1"/>
  <c r="Y221" i="1"/>
  <c r="Y223" i="1"/>
  <c r="Y225" i="1"/>
  <c r="Y227" i="1"/>
  <c r="Y229" i="1"/>
  <c r="Y231" i="1"/>
  <c r="Y233" i="1"/>
  <c r="Y235" i="1"/>
  <c r="Y237" i="1"/>
  <c r="Y239" i="1"/>
  <c r="Y241" i="1"/>
  <c r="Y243" i="1"/>
  <c r="Y245" i="1"/>
  <c r="Y247" i="1"/>
  <c r="Y249" i="1"/>
  <c r="Y251" i="1"/>
  <c r="Y253" i="1"/>
  <c r="Y255" i="1"/>
  <c r="Y257" i="1"/>
  <c r="Y259" i="1"/>
  <c r="Y261" i="1"/>
  <c r="Y263" i="1"/>
  <c r="Y265" i="1"/>
  <c r="Y267" i="1"/>
  <c r="Y269" i="1"/>
  <c r="Y271" i="1"/>
  <c r="Y273" i="1"/>
  <c r="Y275" i="1"/>
  <c r="Y277" i="1"/>
  <c r="Y279" i="1"/>
  <c r="Y281" i="1"/>
  <c r="Y283" i="1"/>
  <c r="Y285" i="1"/>
  <c r="Y287" i="1"/>
  <c r="Y289" i="1"/>
  <c r="Y291" i="1"/>
  <c r="Y293" i="1"/>
  <c r="Y295" i="1"/>
  <c r="Y297" i="1"/>
  <c r="Y299" i="1"/>
  <c r="Y301" i="1"/>
  <c r="Y303" i="1"/>
  <c r="Y305" i="1"/>
  <c r="Y307" i="1"/>
  <c r="Y309" i="1"/>
  <c r="Y311" i="1"/>
  <c r="Y313" i="1"/>
  <c r="Y315" i="1"/>
  <c r="Y317" i="1"/>
  <c r="Y319" i="1"/>
  <c r="Y321" i="1"/>
  <c r="Y323" i="1"/>
  <c r="Y325" i="1"/>
  <c r="Y327" i="1"/>
  <c r="Y329" i="1"/>
  <c r="Y331" i="1"/>
  <c r="Y333" i="1"/>
  <c r="Y335" i="1"/>
  <c r="Y337" i="1"/>
  <c r="Y339" i="1"/>
  <c r="Y341" i="1"/>
  <c r="Y343" i="1"/>
  <c r="Y345" i="1"/>
  <c r="Y347" i="1"/>
  <c r="Y349" i="1"/>
  <c r="Y351" i="1"/>
  <c r="Y353" i="1"/>
  <c r="Y355" i="1"/>
  <c r="Y357" i="1"/>
  <c r="Y359" i="1"/>
  <c r="Y361" i="1"/>
  <c r="Y363" i="1"/>
  <c r="Y365" i="1"/>
  <c r="Y367" i="1"/>
  <c r="Y369" i="1"/>
  <c r="Y371" i="1"/>
  <c r="Y373" i="1"/>
  <c r="Y375" i="1"/>
  <c r="Y377" i="1"/>
  <c r="Y379" i="1"/>
  <c r="Y381" i="1"/>
  <c r="Y383" i="1"/>
  <c r="Y385" i="1"/>
  <c r="Y387" i="1"/>
  <c r="Y389" i="1"/>
  <c r="Y391" i="1"/>
  <c r="Y393" i="1"/>
  <c r="Y395" i="1"/>
  <c r="Y397" i="1"/>
  <c r="Y399" i="1"/>
  <c r="Y401" i="1"/>
  <c r="Y403" i="1"/>
  <c r="Y405" i="1"/>
  <c r="Y407" i="1"/>
  <c r="Y409" i="1"/>
  <c r="Y411" i="1"/>
  <c r="Y413" i="1"/>
  <c r="Y415" i="1"/>
  <c r="Y417" i="1"/>
  <c r="Y419" i="1"/>
  <c r="Y421" i="1"/>
  <c r="Y423" i="1"/>
  <c r="Y425" i="1"/>
  <c r="Y427" i="1"/>
  <c r="Y429" i="1"/>
  <c r="Y431" i="1"/>
  <c r="Y433" i="1"/>
  <c r="Y435" i="1"/>
  <c r="Y437" i="1"/>
  <c r="Y439" i="1"/>
  <c r="Y441" i="1"/>
  <c r="Y443" i="1"/>
  <c r="Y445" i="1"/>
  <c r="Y447" i="1"/>
  <c r="Y449" i="1"/>
  <c r="Y451" i="1"/>
  <c r="Y453" i="1"/>
  <c r="Y455" i="1"/>
  <c r="Y457" i="1"/>
  <c r="Y459" i="1"/>
  <c r="Y461" i="1"/>
  <c r="Y463" i="1"/>
  <c r="Y465" i="1"/>
  <c r="Y467" i="1"/>
  <c r="Y469" i="1"/>
  <c r="Y471" i="1"/>
  <c r="Y473" i="1"/>
  <c r="Y475" i="1"/>
  <c r="Y477" i="1"/>
  <c r="Y479" i="1"/>
  <c r="Y481" i="1"/>
  <c r="Y483" i="1"/>
  <c r="Y485" i="1"/>
  <c r="Y487" i="1"/>
  <c r="Y489" i="1"/>
  <c r="Y491" i="1"/>
  <c r="Y493" i="1"/>
  <c r="Y495" i="1"/>
  <c r="Y497" i="1"/>
  <c r="Y499" i="1"/>
  <c r="Y501" i="1"/>
  <c r="Y503" i="1"/>
  <c r="Y505" i="1"/>
  <c r="Y507" i="1"/>
  <c r="Y509" i="1"/>
  <c r="Y511" i="1"/>
  <c r="Y513" i="1"/>
  <c r="Y515" i="1"/>
  <c r="Y517" i="1"/>
  <c r="Y519" i="1"/>
  <c r="Y521" i="1"/>
  <c r="Y523" i="1"/>
  <c r="Y525" i="1"/>
  <c r="Y527" i="1"/>
  <c r="Y529" i="1"/>
  <c r="Y531" i="1"/>
  <c r="Y533" i="1"/>
  <c r="Y535" i="1"/>
  <c r="Y537" i="1"/>
  <c r="Y539" i="1"/>
  <c r="Y541" i="1"/>
  <c r="Y543" i="1"/>
  <c r="Y545" i="1"/>
  <c r="Y547" i="1"/>
  <c r="Y549" i="1"/>
  <c r="Y551" i="1"/>
  <c r="Y553" i="1"/>
  <c r="Y555" i="1"/>
  <c r="Y557" i="1"/>
  <c r="Y559" i="1"/>
  <c r="Y561" i="1"/>
  <c r="Y563" i="1"/>
  <c r="Y565" i="1"/>
  <c r="Y567" i="1"/>
  <c r="Y569" i="1"/>
  <c r="Y571" i="1"/>
  <c r="Y573" i="1"/>
  <c r="Y575" i="1"/>
  <c r="Y577" i="1"/>
  <c r="Y579" i="1"/>
  <c r="Y581" i="1"/>
  <c r="Y583" i="1"/>
  <c r="Y585" i="1"/>
  <c r="Y587" i="1"/>
  <c r="Y589" i="1"/>
  <c r="Y591" i="1"/>
  <c r="Y593" i="1"/>
  <c r="Y595" i="1"/>
  <c r="Y597" i="1"/>
  <c r="Y599" i="1"/>
  <c r="Y601" i="1"/>
  <c r="Y603" i="1"/>
  <c r="Y605" i="1"/>
  <c r="Y607" i="1"/>
  <c r="Y609" i="1"/>
  <c r="Y611" i="1"/>
  <c r="Y613" i="1"/>
  <c r="Y615" i="1"/>
  <c r="Y617" i="1"/>
  <c r="Y619" i="1"/>
  <c r="Y621" i="1"/>
  <c r="Y623" i="1"/>
  <c r="Y625" i="1"/>
  <c r="Y627" i="1"/>
  <c r="Y629" i="1"/>
  <c r="Y631" i="1"/>
  <c r="Y633" i="1"/>
  <c r="Y635" i="1"/>
  <c r="Y637" i="1"/>
  <c r="Y639" i="1"/>
  <c r="Y641" i="1"/>
  <c r="Y643" i="1"/>
  <c r="Y645" i="1"/>
  <c r="Y647" i="1"/>
  <c r="Y649" i="1"/>
  <c r="Y651" i="1"/>
  <c r="Y653" i="1"/>
  <c r="Y655" i="1"/>
  <c r="Y657" i="1"/>
  <c r="Y659" i="1"/>
  <c r="Y661" i="1"/>
  <c r="Y663" i="1"/>
  <c r="Y665" i="1"/>
  <c r="Y667" i="1"/>
  <c r="Y669" i="1"/>
  <c r="Y671" i="1"/>
  <c r="Y673" i="1"/>
  <c r="Y675" i="1"/>
  <c r="Y677" i="1"/>
  <c r="Y679" i="1"/>
  <c r="Y681" i="1"/>
  <c r="Y683" i="1"/>
  <c r="Y685" i="1"/>
  <c r="Y687" i="1"/>
  <c r="Y689" i="1"/>
  <c r="Y691" i="1"/>
  <c r="Y693" i="1"/>
  <c r="Y695" i="1"/>
  <c r="Y697" i="1"/>
  <c r="Y699" i="1"/>
  <c r="Y701" i="1"/>
  <c r="Y703" i="1"/>
  <c r="Y705" i="1"/>
  <c r="Y707" i="1"/>
  <c r="Y709" i="1"/>
  <c r="Y711" i="1"/>
  <c r="Y713" i="1"/>
  <c r="Y715" i="1"/>
  <c r="Y717" i="1"/>
  <c r="Y719" i="1"/>
  <c r="Y721" i="1"/>
  <c r="Y723" i="1"/>
  <c r="Y725" i="1"/>
  <c r="Y727" i="1"/>
  <c r="Y729" i="1"/>
  <c r="Y731" i="1"/>
  <c r="Y733" i="1"/>
  <c r="Y735" i="1"/>
  <c r="Y737" i="1"/>
  <c r="Y739" i="1"/>
  <c r="Y741" i="1"/>
  <c r="Y743" i="1"/>
  <c r="Y745" i="1"/>
  <c r="Y747" i="1"/>
  <c r="Y749" i="1"/>
  <c r="Y751" i="1"/>
  <c r="Y753" i="1"/>
  <c r="Y755" i="1"/>
  <c r="Y757" i="1"/>
  <c r="Y759" i="1"/>
  <c r="Y761" i="1"/>
  <c r="Y763" i="1"/>
  <c r="Y765" i="1"/>
  <c r="Y767" i="1"/>
  <c r="Y769" i="1"/>
  <c r="Y771" i="1"/>
  <c r="Y773" i="1"/>
  <c r="Y775" i="1"/>
  <c r="Y777" i="1"/>
  <c r="Y779" i="1"/>
  <c r="Y781" i="1"/>
  <c r="Y783" i="1"/>
  <c r="Y785" i="1"/>
  <c r="Y787" i="1"/>
  <c r="Y789" i="1"/>
  <c r="Y791" i="1"/>
  <c r="Y793" i="1"/>
  <c r="Y795" i="1"/>
  <c r="Y797" i="1"/>
  <c r="Y799" i="1"/>
  <c r="Y801" i="1"/>
  <c r="Y803" i="1"/>
  <c r="Y805" i="1"/>
  <c r="Y807" i="1"/>
  <c r="Y809" i="1"/>
  <c r="Y811" i="1"/>
  <c r="Y813" i="1"/>
  <c r="Y815" i="1"/>
  <c r="Y817" i="1"/>
  <c r="Y819" i="1"/>
  <c r="Y821" i="1"/>
  <c r="Y823" i="1"/>
  <c r="Y825" i="1"/>
  <c r="Y827" i="1"/>
  <c r="Y829" i="1"/>
  <c r="Y831" i="1"/>
  <c r="Y833" i="1"/>
  <c r="Y835" i="1"/>
  <c r="Y837" i="1"/>
  <c r="Y839" i="1"/>
  <c r="Y841" i="1"/>
  <c r="Y843" i="1"/>
  <c r="Y845" i="1"/>
  <c r="Y847" i="1"/>
  <c r="Y849" i="1"/>
  <c r="Y851" i="1"/>
  <c r="Y853" i="1"/>
  <c r="Y855" i="1"/>
  <c r="Y857" i="1"/>
  <c r="Y859" i="1"/>
  <c r="Y861" i="1"/>
  <c r="Y863" i="1"/>
  <c r="Y865" i="1"/>
  <c r="Y867" i="1"/>
  <c r="Y869" i="1"/>
  <c r="Y871" i="1"/>
  <c r="Y873" i="1"/>
  <c r="Y875" i="1"/>
  <c r="Y877" i="1"/>
  <c r="Y879" i="1"/>
  <c r="Y881" i="1"/>
  <c r="Y883" i="1"/>
  <c r="Y885" i="1"/>
  <c r="Y887" i="1"/>
  <c r="Y889" i="1"/>
  <c r="Y891" i="1"/>
  <c r="Y893" i="1"/>
  <c r="Y895" i="1"/>
  <c r="Y897" i="1"/>
  <c r="Y899" i="1"/>
  <c r="Y901" i="1"/>
  <c r="Y903" i="1"/>
  <c r="Y905" i="1"/>
  <c r="Y907" i="1"/>
  <c r="Y909" i="1"/>
  <c r="Y911" i="1"/>
  <c r="Y913" i="1"/>
  <c r="Y915" i="1"/>
  <c r="Y917" i="1"/>
  <c r="Y919" i="1"/>
  <c r="Y921" i="1"/>
  <c r="Y923" i="1"/>
  <c r="Y925" i="1"/>
  <c r="Y927" i="1"/>
  <c r="Y929" i="1"/>
  <c r="Y931" i="1"/>
  <c r="Y933" i="1"/>
  <c r="Y935" i="1"/>
  <c r="Y937" i="1"/>
  <c r="Y939" i="1"/>
  <c r="Y941" i="1"/>
  <c r="Y943" i="1"/>
  <c r="Y945" i="1"/>
  <c r="Y947" i="1"/>
  <c r="Y949" i="1"/>
  <c r="Y951" i="1"/>
  <c r="Y953" i="1"/>
  <c r="Y955" i="1"/>
  <c r="Y957" i="1"/>
  <c r="Y959" i="1"/>
  <c r="Y961" i="1"/>
  <c r="Y963" i="1"/>
  <c r="Y965" i="1"/>
  <c r="Y967" i="1"/>
  <c r="Y969" i="1"/>
  <c r="Y971" i="1"/>
  <c r="Y973" i="1"/>
  <c r="Y975" i="1"/>
  <c r="Y977" i="1"/>
  <c r="Y979" i="1"/>
  <c r="Y981" i="1"/>
  <c r="Y983" i="1"/>
  <c r="Y985" i="1"/>
  <c r="Y987" i="1"/>
  <c r="Y989" i="1"/>
  <c r="Y991" i="1"/>
  <c r="Y993" i="1"/>
  <c r="Y995" i="1"/>
  <c r="Y997" i="1"/>
  <c r="Y999" i="1"/>
  <c r="Y1001" i="1"/>
  <c r="Y1003" i="1"/>
  <c r="Y1005" i="1"/>
  <c r="X8" i="1"/>
  <c r="S8" i="1"/>
  <c r="S10" i="1"/>
  <c r="S12" i="1"/>
  <c r="S14" i="1"/>
  <c r="S16" i="1"/>
  <c r="S18" i="1"/>
  <c r="S20" i="1"/>
  <c r="S22" i="1"/>
  <c r="S24" i="1"/>
  <c r="S26" i="1"/>
  <c r="S28" i="1"/>
  <c r="S30" i="1"/>
  <c r="S32" i="1"/>
  <c r="S34" i="1"/>
  <c r="S36" i="1"/>
  <c r="S38" i="1"/>
  <c r="S40" i="1"/>
  <c r="S42" i="1"/>
  <c r="S44" i="1"/>
  <c r="S46" i="1"/>
  <c r="S48" i="1"/>
  <c r="S50" i="1"/>
  <c r="S52" i="1"/>
  <c r="S54" i="1"/>
  <c r="S56" i="1"/>
  <c r="S58" i="1"/>
  <c r="S60" i="1"/>
  <c r="S62" i="1"/>
  <c r="S64" i="1"/>
  <c r="S66" i="1"/>
  <c r="S68" i="1"/>
  <c r="S70" i="1"/>
  <c r="S72" i="1"/>
  <c r="S74" i="1"/>
  <c r="S76" i="1"/>
  <c r="S78" i="1"/>
  <c r="S80" i="1"/>
  <c r="S82" i="1"/>
  <c r="S84" i="1"/>
  <c r="S86" i="1"/>
  <c r="S88" i="1"/>
  <c r="S90" i="1"/>
  <c r="S92" i="1"/>
  <c r="S94" i="1"/>
  <c r="S96" i="1"/>
  <c r="S98" i="1"/>
  <c r="S100" i="1"/>
  <c r="S102" i="1"/>
  <c r="S104" i="1"/>
  <c r="S106" i="1"/>
  <c r="S108" i="1"/>
  <c r="S110" i="1"/>
  <c r="S112" i="1"/>
  <c r="S114" i="1"/>
  <c r="S116" i="1"/>
  <c r="S118" i="1"/>
  <c r="S120" i="1"/>
  <c r="S122" i="1"/>
  <c r="S124" i="1"/>
  <c r="S126" i="1"/>
  <c r="S128" i="1"/>
  <c r="S130" i="1"/>
  <c r="S132" i="1"/>
  <c r="S134" i="1"/>
  <c r="S136" i="1"/>
  <c r="S138" i="1"/>
  <c r="S140" i="1"/>
  <c r="S142" i="1"/>
  <c r="S144" i="1"/>
  <c r="S146" i="1"/>
  <c r="S148" i="1"/>
  <c r="S150" i="1"/>
  <c r="S152" i="1"/>
  <c r="S154" i="1"/>
  <c r="S156" i="1"/>
  <c r="S158" i="1"/>
  <c r="S160" i="1"/>
  <c r="S162" i="1"/>
  <c r="S164" i="1"/>
  <c r="S166" i="1"/>
  <c r="S168" i="1"/>
  <c r="S170" i="1"/>
  <c r="S172" i="1"/>
  <c r="S174" i="1"/>
  <c r="S176" i="1"/>
  <c r="S178" i="1"/>
  <c r="S180" i="1"/>
  <c r="S182" i="1"/>
  <c r="S184" i="1"/>
  <c r="S186" i="1"/>
  <c r="S188" i="1"/>
  <c r="S190" i="1"/>
  <c r="S192" i="1"/>
  <c r="S194" i="1"/>
  <c r="S196" i="1"/>
  <c r="S198" i="1"/>
  <c r="S200" i="1"/>
  <c r="S202" i="1"/>
  <c r="S204" i="1"/>
  <c r="S206" i="1"/>
  <c r="S208" i="1"/>
  <c r="S210" i="1"/>
  <c r="S212" i="1"/>
  <c r="S214" i="1"/>
  <c r="S216" i="1"/>
  <c r="S218" i="1"/>
  <c r="S220" i="1"/>
  <c r="S222" i="1"/>
  <c r="S224" i="1"/>
  <c r="S226" i="1"/>
  <c r="S228" i="1"/>
  <c r="S230" i="1"/>
  <c r="S232" i="1"/>
  <c r="S234" i="1"/>
  <c r="S236" i="1"/>
  <c r="S238" i="1"/>
  <c r="S240" i="1"/>
  <c r="S242" i="1"/>
  <c r="S244" i="1"/>
  <c r="S246" i="1"/>
  <c r="S248" i="1"/>
  <c r="S250" i="1"/>
  <c r="S252" i="1"/>
  <c r="S254" i="1"/>
  <c r="S256" i="1"/>
  <c r="S258" i="1"/>
  <c r="S260" i="1"/>
  <c r="S262" i="1"/>
  <c r="S264" i="1"/>
  <c r="S266" i="1"/>
  <c r="S268" i="1"/>
  <c r="S270" i="1"/>
  <c r="S272" i="1"/>
  <c r="S274" i="1"/>
  <c r="S276" i="1"/>
  <c r="S278" i="1"/>
  <c r="S280" i="1"/>
  <c r="S282" i="1"/>
  <c r="S284" i="1"/>
  <c r="S286" i="1"/>
  <c r="S288" i="1"/>
  <c r="S290" i="1"/>
  <c r="S292" i="1"/>
  <c r="S294" i="1"/>
  <c r="S296" i="1"/>
  <c r="S298" i="1"/>
  <c r="S300" i="1"/>
  <c r="S302" i="1"/>
  <c r="S304" i="1"/>
  <c r="S306" i="1"/>
  <c r="S308" i="1"/>
  <c r="S310" i="1"/>
  <c r="S312" i="1"/>
  <c r="S314" i="1"/>
  <c r="S316" i="1"/>
  <c r="S318" i="1"/>
  <c r="S320" i="1"/>
  <c r="S322" i="1"/>
  <c r="S324" i="1"/>
  <c r="S326" i="1"/>
  <c r="S328" i="1"/>
  <c r="S330" i="1"/>
  <c r="S332" i="1"/>
  <c r="S334" i="1"/>
  <c r="S336" i="1"/>
  <c r="S338" i="1"/>
  <c r="S340" i="1"/>
  <c r="S342" i="1"/>
  <c r="S344" i="1"/>
  <c r="S346" i="1"/>
  <c r="S348" i="1"/>
  <c r="S350" i="1"/>
  <c r="S352" i="1"/>
  <c r="S354" i="1"/>
  <c r="S356" i="1"/>
  <c r="S358" i="1"/>
  <c r="S360" i="1"/>
  <c r="S362" i="1"/>
  <c r="S364" i="1"/>
  <c r="S366" i="1"/>
  <c r="S368" i="1"/>
  <c r="S370" i="1"/>
  <c r="S372" i="1"/>
  <c r="S374" i="1"/>
  <c r="S376" i="1"/>
  <c r="S378" i="1"/>
  <c r="S380" i="1"/>
  <c r="S382" i="1"/>
  <c r="S384" i="1"/>
  <c r="S386" i="1"/>
  <c r="S388" i="1"/>
  <c r="S390" i="1"/>
  <c r="S392" i="1"/>
  <c r="S394" i="1"/>
  <c r="S396" i="1"/>
  <c r="S398" i="1"/>
  <c r="S400" i="1"/>
  <c r="S402" i="1"/>
  <c r="S404" i="1"/>
  <c r="S406" i="1"/>
  <c r="S408" i="1"/>
  <c r="S410" i="1"/>
  <c r="S412" i="1"/>
  <c r="S414" i="1"/>
  <c r="S416" i="1"/>
  <c r="S418" i="1"/>
  <c r="S420" i="1"/>
  <c r="S422" i="1"/>
  <c r="S424" i="1"/>
  <c r="S426" i="1"/>
  <c r="S428" i="1"/>
  <c r="S430" i="1"/>
  <c r="S432" i="1"/>
  <c r="S434" i="1"/>
  <c r="S436" i="1"/>
  <c r="S438" i="1"/>
  <c r="S440" i="1"/>
  <c r="S442" i="1"/>
  <c r="S444" i="1"/>
  <c r="S446" i="1"/>
  <c r="S448" i="1"/>
  <c r="S450" i="1"/>
  <c r="S452" i="1"/>
  <c r="S454" i="1"/>
  <c r="S456" i="1"/>
  <c r="S458" i="1"/>
  <c r="S460" i="1"/>
  <c r="S462" i="1"/>
  <c r="S464" i="1"/>
  <c r="S466" i="1"/>
  <c r="S468" i="1"/>
  <c r="S470" i="1"/>
  <c r="S472" i="1"/>
  <c r="S474" i="1"/>
  <c r="S476" i="1"/>
  <c r="S478" i="1"/>
  <c r="S480" i="1"/>
  <c r="S482" i="1"/>
  <c r="S484" i="1"/>
  <c r="S486" i="1"/>
  <c r="S488" i="1"/>
  <c r="S490" i="1"/>
  <c r="S492" i="1"/>
  <c r="S494" i="1"/>
  <c r="S496" i="1"/>
  <c r="S498" i="1"/>
  <c r="S500" i="1"/>
  <c r="S502" i="1"/>
  <c r="S504" i="1"/>
  <c r="S506" i="1"/>
  <c r="S508" i="1"/>
  <c r="S510" i="1"/>
  <c r="S512" i="1"/>
  <c r="S514" i="1"/>
  <c r="S516" i="1"/>
  <c r="S518" i="1"/>
  <c r="S520" i="1"/>
  <c r="S522" i="1"/>
  <c r="S524" i="1"/>
  <c r="S526" i="1"/>
  <c r="S528" i="1"/>
  <c r="S530" i="1"/>
  <c r="S532" i="1"/>
  <c r="S534" i="1"/>
  <c r="S536" i="1"/>
  <c r="S538" i="1"/>
  <c r="S540" i="1"/>
  <c r="S542" i="1"/>
  <c r="S544" i="1"/>
  <c r="S546" i="1"/>
  <c r="S548" i="1"/>
  <c r="S550" i="1"/>
  <c r="S552" i="1"/>
  <c r="S554" i="1"/>
  <c r="S556" i="1"/>
  <c r="S558" i="1"/>
  <c r="S560" i="1"/>
  <c r="S562" i="1"/>
  <c r="S564" i="1"/>
  <c r="S566" i="1"/>
  <c r="S568" i="1"/>
  <c r="S570" i="1"/>
  <c r="S572" i="1"/>
  <c r="S574" i="1"/>
  <c r="S576" i="1"/>
  <c r="S578" i="1"/>
  <c r="S580" i="1"/>
  <c r="S582" i="1"/>
  <c r="S584" i="1"/>
  <c r="S586" i="1"/>
  <c r="S588" i="1"/>
  <c r="S590" i="1"/>
  <c r="S592" i="1"/>
  <c r="S594" i="1"/>
  <c r="S596" i="1"/>
  <c r="S598" i="1"/>
  <c r="S600" i="1"/>
  <c r="S602" i="1"/>
  <c r="S604" i="1"/>
  <c r="S606" i="1"/>
  <c r="S608" i="1"/>
  <c r="S610" i="1"/>
  <c r="S612" i="1"/>
  <c r="S614" i="1"/>
  <c r="S616" i="1"/>
  <c r="S618" i="1"/>
  <c r="S620" i="1"/>
  <c r="S622" i="1"/>
  <c r="S624" i="1"/>
  <c r="S626" i="1"/>
  <c r="S628" i="1"/>
  <c r="S630" i="1"/>
  <c r="S632" i="1"/>
  <c r="S634" i="1"/>
  <c r="S636" i="1"/>
  <c r="S638" i="1"/>
  <c r="S640" i="1"/>
  <c r="S642" i="1"/>
  <c r="S644" i="1"/>
  <c r="S646" i="1"/>
  <c r="S648" i="1"/>
  <c r="S650" i="1"/>
  <c r="S652" i="1"/>
  <c r="S654" i="1"/>
  <c r="S656" i="1"/>
  <c r="S658" i="1"/>
  <c r="S660" i="1"/>
  <c r="S662" i="1"/>
  <c r="S664" i="1"/>
  <c r="S666" i="1"/>
  <c r="S668" i="1"/>
  <c r="S670" i="1"/>
  <c r="S672" i="1"/>
  <c r="S674" i="1"/>
  <c r="S676" i="1"/>
  <c r="S678" i="1"/>
  <c r="S680" i="1"/>
  <c r="S682" i="1"/>
  <c r="S684" i="1"/>
  <c r="S686" i="1"/>
  <c r="S688" i="1"/>
  <c r="S690" i="1"/>
  <c r="S692" i="1"/>
  <c r="S694" i="1"/>
  <c r="S696" i="1"/>
  <c r="S698" i="1"/>
  <c r="S700" i="1"/>
  <c r="S702" i="1"/>
  <c r="S704" i="1"/>
  <c r="S706" i="1"/>
  <c r="S708" i="1"/>
  <c r="S710" i="1"/>
  <c r="S712" i="1"/>
  <c r="S714" i="1"/>
  <c r="S716" i="1"/>
  <c r="S718" i="1"/>
  <c r="S720" i="1"/>
  <c r="S722" i="1"/>
  <c r="S724" i="1"/>
  <c r="S726" i="1"/>
  <c r="S728" i="1"/>
  <c r="S730" i="1"/>
  <c r="S732" i="1"/>
  <c r="S734" i="1"/>
  <c r="S736" i="1"/>
  <c r="S738" i="1"/>
  <c r="S740" i="1"/>
  <c r="S742" i="1"/>
  <c r="S744" i="1"/>
  <c r="S746" i="1"/>
  <c r="S748" i="1"/>
  <c r="S750" i="1"/>
  <c r="S752" i="1"/>
  <c r="S754" i="1"/>
  <c r="S756" i="1"/>
  <c r="S758" i="1"/>
  <c r="S760" i="1"/>
  <c r="S762" i="1"/>
  <c r="S764" i="1"/>
  <c r="S766" i="1"/>
  <c r="S768" i="1"/>
  <c r="S770" i="1"/>
  <c r="S772" i="1"/>
  <c r="S774" i="1"/>
  <c r="S776" i="1"/>
  <c r="S778" i="1"/>
  <c r="S780" i="1"/>
  <c r="S782" i="1"/>
  <c r="S784" i="1"/>
  <c r="S786" i="1"/>
  <c r="S788" i="1"/>
  <c r="S790" i="1"/>
  <c r="S792" i="1"/>
  <c r="S794" i="1"/>
  <c r="S796" i="1"/>
  <c r="S798" i="1"/>
  <c r="S800" i="1"/>
  <c r="S802" i="1"/>
  <c r="S804" i="1"/>
  <c r="S806" i="1"/>
  <c r="S808" i="1"/>
  <c r="S810" i="1"/>
  <c r="S812" i="1"/>
  <c r="S814" i="1"/>
  <c r="S816" i="1"/>
  <c r="S818" i="1"/>
  <c r="S820" i="1"/>
  <c r="S822" i="1"/>
  <c r="S824" i="1"/>
  <c r="S826" i="1"/>
  <c r="S828" i="1"/>
  <c r="S830" i="1"/>
  <c r="S832" i="1"/>
  <c r="S834" i="1"/>
  <c r="S836" i="1"/>
  <c r="S838" i="1"/>
  <c r="S840" i="1"/>
  <c r="S842" i="1"/>
  <c r="S844" i="1"/>
  <c r="S846" i="1"/>
  <c r="S848" i="1"/>
  <c r="S850" i="1"/>
  <c r="S852" i="1"/>
  <c r="S854" i="1"/>
  <c r="S856" i="1"/>
  <c r="S858" i="1"/>
  <c r="S860" i="1"/>
  <c r="S862" i="1"/>
  <c r="S864" i="1"/>
  <c r="S866" i="1"/>
  <c r="S868" i="1"/>
  <c r="S870" i="1"/>
  <c r="S872" i="1"/>
  <c r="S874" i="1"/>
  <c r="S876" i="1"/>
  <c r="S878" i="1"/>
  <c r="S880" i="1"/>
  <c r="S882" i="1"/>
  <c r="S884" i="1"/>
  <c r="S886" i="1"/>
  <c r="S888" i="1"/>
  <c r="S890" i="1"/>
  <c r="S892" i="1"/>
  <c r="S894" i="1"/>
  <c r="S896" i="1"/>
  <c r="S898" i="1"/>
  <c r="S900" i="1"/>
  <c r="S902" i="1"/>
  <c r="S904" i="1"/>
  <c r="S906" i="1"/>
  <c r="S908" i="1"/>
  <c r="S910" i="1"/>
  <c r="S912" i="1"/>
  <c r="S914" i="1"/>
  <c r="S916" i="1"/>
  <c r="S918" i="1"/>
  <c r="S920" i="1"/>
  <c r="S922" i="1"/>
  <c r="S924" i="1"/>
  <c r="S926" i="1"/>
  <c r="S928" i="1"/>
  <c r="S930" i="1"/>
  <c r="S932" i="1"/>
  <c r="S934" i="1"/>
  <c r="S936" i="1"/>
  <c r="S938" i="1"/>
  <c r="S940" i="1"/>
  <c r="S942" i="1"/>
  <c r="S944" i="1"/>
  <c r="S946" i="1"/>
  <c r="S948" i="1"/>
  <c r="S950" i="1"/>
  <c r="S952" i="1"/>
  <c r="S954" i="1"/>
  <c r="S956" i="1"/>
  <c r="S958" i="1"/>
  <c r="S960" i="1"/>
  <c r="S962" i="1"/>
  <c r="S964" i="1"/>
  <c r="S966" i="1"/>
  <c r="S968" i="1"/>
  <c r="S970" i="1"/>
  <c r="S972" i="1"/>
  <c r="S974" i="1"/>
  <c r="S976" i="1"/>
  <c r="S978" i="1"/>
  <c r="S980" i="1"/>
  <c r="S982" i="1"/>
  <c r="S984" i="1"/>
  <c r="S986" i="1"/>
  <c r="S988" i="1"/>
  <c r="S990" i="1"/>
  <c r="S992" i="1"/>
  <c r="S994" i="1"/>
  <c r="S996" i="1"/>
  <c r="S998" i="1"/>
  <c r="S1000" i="1"/>
  <c r="S1002" i="1"/>
  <c r="S1004" i="1"/>
  <c r="S6" i="1"/>
  <c r="S5" i="1"/>
  <c r="S7" i="1"/>
  <c r="S9" i="1"/>
  <c r="S11" i="1"/>
  <c r="S13" i="1"/>
  <c r="S15" i="1"/>
  <c r="S17" i="1"/>
  <c r="S19" i="1"/>
  <c r="S21" i="1"/>
  <c r="S23" i="1"/>
  <c r="S25" i="1"/>
  <c r="S27" i="1"/>
  <c r="S29" i="1"/>
  <c r="S31" i="1"/>
  <c r="S33" i="1"/>
  <c r="S35" i="1"/>
  <c r="S37" i="1"/>
  <c r="S39" i="1"/>
  <c r="S41" i="1"/>
  <c r="S43" i="1"/>
  <c r="S45" i="1"/>
  <c r="S47" i="1"/>
  <c r="S49" i="1"/>
  <c r="S51" i="1"/>
  <c r="S53" i="1"/>
  <c r="S55" i="1"/>
  <c r="S57" i="1"/>
  <c r="S59" i="1"/>
  <c r="S61" i="1"/>
  <c r="S63" i="1"/>
  <c r="S65" i="1"/>
  <c r="S67" i="1"/>
  <c r="S69" i="1"/>
  <c r="S71" i="1"/>
  <c r="S73" i="1"/>
  <c r="S75" i="1"/>
  <c r="S77" i="1"/>
  <c r="S79" i="1"/>
  <c r="S81" i="1"/>
  <c r="S83" i="1"/>
  <c r="S85" i="1"/>
  <c r="S87" i="1"/>
  <c r="S89" i="1"/>
  <c r="S91" i="1"/>
  <c r="S93" i="1"/>
  <c r="S95" i="1"/>
  <c r="S97" i="1"/>
  <c r="S99" i="1"/>
  <c r="S101" i="1"/>
  <c r="S103" i="1"/>
  <c r="S105" i="1"/>
  <c r="S107" i="1"/>
  <c r="S109" i="1"/>
  <c r="S111" i="1"/>
  <c r="S113" i="1"/>
  <c r="S115" i="1"/>
  <c r="S117" i="1"/>
  <c r="S119" i="1"/>
  <c r="S121" i="1"/>
  <c r="S123" i="1"/>
  <c r="S125" i="1"/>
  <c r="S127" i="1"/>
  <c r="S129" i="1"/>
  <c r="S131" i="1"/>
  <c r="S133" i="1"/>
  <c r="S135" i="1"/>
  <c r="S137" i="1"/>
  <c r="S139" i="1"/>
  <c r="S141" i="1"/>
  <c r="S143" i="1"/>
  <c r="S145" i="1"/>
  <c r="S147" i="1"/>
  <c r="S149" i="1"/>
  <c r="S151" i="1"/>
  <c r="S153" i="1"/>
  <c r="S155" i="1"/>
  <c r="S157" i="1"/>
  <c r="S159" i="1"/>
  <c r="S161" i="1"/>
  <c r="S163" i="1"/>
  <c r="S165" i="1"/>
  <c r="S167" i="1"/>
  <c r="S169" i="1"/>
  <c r="S171" i="1"/>
  <c r="S173" i="1"/>
  <c r="S175" i="1"/>
  <c r="S177" i="1"/>
  <c r="S179" i="1"/>
  <c r="S181" i="1"/>
  <c r="S183" i="1"/>
  <c r="S185" i="1"/>
  <c r="S187" i="1"/>
  <c r="S189" i="1"/>
  <c r="S191" i="1"/>
  <c r="S193" i="1"/>
  <c r="S195" i="1"/>
  <c r="S197" i="1"/>
  <c r="S199" i="1"/>
  <c r="S201" i="1"/>
  <c r="S203" i="1"/>
  <c r="S205" i="1"/>
  <c r="S207" i="1"/>
  <c r="S209" i="1"/>
  <c r="S211" i="1"/>
  <c r="S213" i="1"/>
  <c r="S215" i="1"/>
  <c r="S217" i="1"/>
  <c r="S219" i="1"/>
  <c r="S221" i="1"/>
  <c r="S223" i="1"/>
  <c r="S225" i="1"/>
  <c r="S227" i="1"/>
  <c r="S229" i="1"/>
  <c r="S231" i="1"/>
  <c r="S233" i="1"/>
  <c r="S235" i="1"/>
  <c r="S237" i="1"/>
  <c r="S239" i="1"/>
  <c r="S241" i="1"/>
  <c r="S243" i="1"/>
  <c r="S245" i="1"/>
  <c r="S247" i="1"/>
  <c r="S249" i="1"/>
  <c r="S251" i="1"/>
  <c r="S253" i="1"/>
  <c r="S255" i="1"/>
  <c r="S257" i="1"/>
  <c r="S259" i="1"/>
  <c r="S261" i="1"/>
  <c r="S263" i="1"/>
  <c r="S265" i="1"/>
  <c r="S267" i="1"/>
  <c r="S269" i="1"/>
  <c r="S271" i="1"/>
  <c r="S273" i="1"/>
  <c r="S275" i="1"/>
  <c r="S277" i="1"/>
  <c r="S279" i="1"/>
  <c r="S281" i="1"/>
  <c r="S283" i="1"/>
  <c r="S285" i="1"/>
  <c r="S287" i="1"/>
  <c r="S289" i="1"/>
  <c r="S291" i="1"/>
  <c r="S293" i="1"/>
  <c r="S295" i="1"/>
  <c r="S297" i="1"/>
  <c r="S299" i="1"/>
  <c r="S301" i="1"/>
  <c r="S303" i="1"/>
  <c r="S305" i="1"/>
  <c r="S307" i="1"/>
  <c r="S309" i="1"/>
  <c r="S311" i="1"/>
  <c r="S313" i="1"/>
  <c r="S315" i="1"/>
  <c r="S317" i="1"/>
  <c r="S319" i="1"/>
  <c r="S321" i="1"/>
  <c r="S323" i="1"/>
  <c r="S325" i="1"/>
  <c r="S327" i="1"/>
  <c r="S329" i="1"/>
  <c r="S331" i="1"/>
  <c r="S333" i="1"/>
  <c r="S335" i="1"/>
  <c r="S337" i="1"/>
  <c r="S339" i="1"/>
  <c r="S341" i="1"/>
  <c r="S343" i="1"/>
  <c r="S345" i="1"/>
  <c r="S347" i="1"/>
  <c r="S349" i="1"/>
  <c r="S351" i="1"/>
  <c r="S353" i="1"/>
  <c r="S355" i="1"/>
  <c r="S357" i="1"/>
  <c r="S359" i="1"/>
  <c r="S361" i="1"/>
  <c r="S363" i="1"/>
  <c r="S365" i="1"/>
  <c r="S367" i="1"/>
  <c r="S369" i="1"/>
  <c r="S371" i="1"/>
  <c r="S373" i="1"/>
  <c r="S375" i="1"/>
  <c r="S377" i="1"/>
  <c r="S379" i="1"/>
  <c r="S381" i="1"/>
  <c r="S383" i="1"/>
  <c r="S385" i="1"/>
  <c r="S387" i="1"/>
  <c r="S389" i="1"/>
  <c r="S391" i="1"/>
  <c r="S393" i="1"/>
  <c r="S395" i="1"/>
  <c r="S397" i="1"/>
  <c r="S399" i="1"/>
  <c r="S401" i="1"/>
  <c r="S403" i="1"/>
  <c r="S405" i="1"/>
  <c r="S407" i="1"/>
  <c r="S409" i="1"/>
  <c r="S411" i="1"/>
  <c r="S413" i="1"/>
  <c r="S415" i="1"/>
  <c r="S417" i="1"/>
  <c r="S419" i="1"/>
  <c r="S421" i="1"/>
  <c r="S423" i="1"/>
  <c r="S425" i="1"/>
  <c r="S427" i="1"/>
  <c r="S429" i="1"/>
  <c r="S431" i="1"/>
  <c r="S433" i="1"/>
  <c r="S435" i="1"/>
  <c r="S437" i="1"/>
  <c r="S439" i="1"/>
  <c r="S441" i="1"/>
  <c r="S443" i="1"/>
  <c r="S445" i="1"/>
  <c r="S447" i="1"/>
  <c r="S449" i="1"/>
  <c r="S451" i="1"/>
  <c r="S453" i="1"/>
  <c r="S455" i="1"/>
  <c r="S457" i="1"/>
  <c r="S459" i="1"/>
  <c r="S461" i="1"/>
  <c r="S463" i="1"/>
  <c r="S465" i="1"/>
  <c r="S467" i="1"/>
  <c r="S469" i="1"/>
  <c r="S471" i="1"/>
  <c r="S473" i="1"/>
  <c r="S475" i="1"/>
  <c r="S477" i="1"/>
  <c r="S479" i="1"/>
  <c r="S481" i="1"/>
  <c r="S483" i="1"/>
  <c r="S485" i="1"/>
  <c r="S487" i="1"/>
  <c r="S489" i="1"/>
  <c r="S491" i="1"/>
  <c r="S493" i="1"/>
  <c r="S495" i="1"/>
  <c r="S497" i="1"/>
  <c r="S499" i="1"/>
  <c r="S501" i="1"/>
  <c r="S503" i="1"/>
  <c r="S505" i="1"/>
  <c r="S507" i="1"/>
  <c r="S509" i="1"/>
  <c r="S511" i="1"/>
  <c r="S513" i="1"/>
  <c r="S515" i="1"/>
  <c r="S517" i="1"/>
  <c r="S519" i="1"/>
  <c r="S521" i="1"/>
  <c r="S523" i="1"/>
  <c r="S525" i="1"/>
  <c r="S527" i="1"/>
  <c r="S529" i="1"/>
  <c r="S531" i="1"/>
  <c r="S533" i="1"/>
  <c r="S535" i="1"/>
  <c r="S537" i="1"/>
  <c r="S539" i="1"/>
  <c r="S541" i="1"/>
  <c r="S543" i="1"/>
  <c r="S545" i="1"/>
  <c r="S547" i="1"/>
  <c r="S549" i="1"/>
  <c r="S551" i="1"/>
  <c r="S553" i="1"/>
  <c r="S555" i="1"/>
  <c r="S557" i="1"/>
  <c r="S559" i="1"/>
  <c r="S561" i="1"/>
  <c r="S563" i="1"/>
  <c r="S565" i="1"/>
  <c r="S567" i="1"/>
  <c r="S569" i="1"/>
  <c r="S571" i="1"/>
  <c r="S573" i="1"/>
  <c r="S575" i="1"/>
  <c r="S577" i="1"/>
  <c r="S579" i="1"/>
  <c r="S581" i="1"/>
  <c r="S583" i="1"/>
  <c r="S585" i="1"/>
  <c r="S587" i="1"/>
  <c r="S589" i="1"/>
  <c r="S591" i="1"/>
  <c r="S593" i="1"/>
  <c r="S595" i="1"/>
  <c r="S597" i="1"/>
  <c r="S599" i="1"/>
  <c r="S601" i="1"/>
  <c r="S603" i="1"/>
  <c r="S605" i="1"/>
  <c r="S607" i="1"/>
  <c r="S609" i="1"/>
  <c r="S611" i="1"/>
  <c r="S613" i="1"/>
  <c r="S615" i="1"/>
  <c r="S617" i="1"/>
  <c r="S619" i="1"/>
  <c r="S621" i="1"/>
  <c r="S623" i="1"/>
  <c r="S625" i="1"/>
  <c r="S627" i="1"/>
  <c r="S629" i="1"/>
  <c r="S631" i="1"/>
  <c r="S633" i="1"/>
  <c r="S635" i="1"/>
  <c r="S637" i="1"/>
  <c r="S639" i="1"/>
  <c r="S641" i="1"/>
  <c r="S643" i="1"/>
  <c r="S645" i="1"/>
  <c r="S647" i="1"/>
  <c r="S649" i="1"/>
  <c r="S651" i="1"/>
  <c r="S653" i="1"/>
  <c r="S655" i="1"/>
  <c r="S657" i="1"/>
  <c r="S659" i="1"/>
  <c r="S661" i="1"/>
  <c r="S663" i="1"/>
  <c r="S665" i="1"/>
  <c r="S667" i="1"/>
  <c r="S669" i="1"/>
  <c r="S671" i="1"/>
  <c r="S673" i="1"/>
  <c r="S675" i="1"/>
  <c r="S677" i="1"/>
  <c r="S679" i="1"/>
  <c r="S681" i="1"/>
  <c r="S683" i="1"/>
  <c r="S685" i="1"/>
  <c r="S687" i="1"/>
  <c r="S689" i="1"/>
  <c r="S691" i="1"/>
  <c r="S693" i="1"/>
  <c r="S695" i="1"/>
  <c r="S697" i="1"/>
  <c r="S699" i="1"/>
  <c r="S701" i="1"/>
  <c r="S703" i="1"/>
  <c r="S705" i="1"/>
  <c r="S707" i="1"/>
  <c r="S709" i="1"/>
  <c r="S711" i="1"/>
  <c r="S713" i="1"/>
  <c r="S715" i="1"/>
  <c r="S717" i="1"/>
  <c r="S719" i="1"/>
  <c r="S721" i="1"/>
  <c r="S723" i="1"/>
  <c r="S725" i="1"/>
  <c r="S727" i="1"/>
  <c r="S729" i="1"/>
  <c r="S731" i="1"/>
  <c r="S733" i="1"/>
  <c r="S735" i="1"/>
  <c r="S737" i="1"/>
  <c r="S739" i="1"/>
  <c r="S741" i="1"/>
  <c r="S743" i="1"/>
  <c r="S745" i="1"/>
  <c r="S747" i="1"/>
  <c r="S749" i="1"/>
  <c r="S751" i="1"/>
  <c r="S753" i="1"/>
  <c r="S755" i="1"/>
  <c r="S757" i="1"/>
  <c r="S759" i="1"/>
  <c r="S761" i="1"/>
  <c r="S763" i="1"/>
  <c r="S765" i="1"/>
  <c r="S767" i="1"/>
  <c r="S769" i="1"/>
  <c r="S771" i="1"/>
  <c r="S773" i="1"/>
  <c r="S775" i="1"/>
  <c r="S777" i="1"/>
  <c r="S779" i="1"/>
  <c r="S781" i="1"/>
  <c r="S783" i="1"/>
  <c r="S785" i="1"/>
  <c r="S787" i="1"/>
  <c r="S789" i="1"/>
  <c r="S791" i="1"/>
  <c r="S793" i="1"/>
  <c r="S795" i="1"/>
  <c r="S797" i="1"/>
  <c r="S799" i="1"/>
  <c r="S801" i="1"/>
  <c r="S803" i="1"/>
  <c r="S805" i="1"/>
  <c r="S807" i="1"/>
  <c r="S809" i="1"/>
  <c r="S811" i="1"/>
  <c r="S813" i="1"/>
  <c r="S815" i="1"/>
  <c r="S817" i="1"/>
  <c r="S819" i="1"/>
  <c r="S821" i="1"/>
  <c r="S823" i="1"/>
  <c r="S825" i="1"/>
  <c r="S827" i="1"/>
  <c r="S829" i="1"/>
  <c r="S831" i="1"/>
  <c r="S833" i="1"/>
  <c r="S835" i="1"/>
  <c r="S837" i="1"/>
  <c r="S839" i="1"/>
  <c r="S841" i="1"/>
  <c r="S843" i="1"/>
  <c r="S845" i="1"/>
  <c r="S847" i="1"/>
  <c r="S849" i="1"/>
  <c r="S851" i="1"/>
  <c r="S853" i="1"/>
  <c r="S855" i="1"/>
  <c r="S857" i="1"/>
  <c r="S859" i="1"/>
  <c r="S861" i="1"/>
  <c r="S863" i="1"/>
  <c r="S865" i="1"/>
  <c r="S867" i="1"/>
  <c r="S869" i="1"/>
  <c r="S871" i="1"/>
  <c r="S873" i="1"/>
  <c r="S875" i="1"/>
  <c r="S877" i="1"/>
  <c r="S879" i="1"/>
  <c r="S881" i="1"/>
  <c r="S883" i="1"/>
  <c r="S885" i="1"/>
  <c r="S887" i="1"/>
  <c r="S889" i="1"/>
  <c r="S891" i="1"/>
  <c r="S893" i="1"/>
  <c r="S895" i="1"/>
  <c r="S897" i="1"/>
  <c r="S899" i="1"/>
  <c r="S901" i="1"/>
  <c r="S903" i="1"/>
  <c r="S905" i="1"/>
  <c r="S907" i="1"/>
  <c r="S909" i="1"/>
  <c r="S911" i="1"/>
  <c r="S913" i="1"/>
  <c r="S915" i="1"/>
  <c r="S917" i="1"/>
  <c r="S919" i="1"/>
  <c r="S921" i="1"/>
  <c r="S923" i="1"/>
  <c r="S925" i="1"/>
  <c r="S927" i="1"/>
  <c r="S929" i="1"/>
  <c r="S931" i="1"/>
  <c r="S933" i="1"/>
  <c r="S935" i="1"/>
  <c r="S937" i="1"/>
  <c r="S939" i="1"/>
  <c r="S941" i="1"/>
  <c r="S943" i="1"/>
  <c r="S945" i="1"/>
  <c r="S947" i="1"/>
  <c r="S949" i="1"/>
  <c r="S951" i="1"/>
  <c r="S953" i="1"/>
  <c r="S955" i="1"/>
  <c r="S957" i="1"/>
  <c r="S959" i="1"/>
  <c r="S961" i="1"/>
  <c r="S963" i="1"/>
  <c r="S965" i="1"/>
  <c r="S967" i="1"/>
  <c r="S969" i="1"/>
  <c r="S971" i="1"/>
  <c r="S973" i="1"/>
  <c r="S975" i="1"/>
  <c r="S977" i="1"/>
  <c r="S979" i="1"/>
  <c r="S981" i="1"/>
  <c r="S983" i="1"/>
  <c r="S985" i="1"/>
  <c r="S987" i="1"/>
  <c r="S989" i="1"/>
  <c r="S991" i="1"/>
  <c r="S993" i="1"/>
  <c r="S995" i="1"/>
  <c r="S997" i="1"/>
  <c r="S999" i="1"/>
  <c r="S1001" i="1"/>
  <c r="S1003" i="1"/>
  <c r="S1005" i="1"/>
  <c r="F1100" i="1"/>
  <c r="F1099" i="1"/>
  <c r="F1098" i="1"/>
  <c r="PR115" i="2" l="1"/>
  <c r="PO115" i="2"/>
  <c r="PR114" i="2"/>
  <c r="PO114" i="2"/>
  <c r="PR113" i="2"/>
  <c r="PO113" i="2"/>
  <c r="PR112" i="2"/>
  <c r="PO112" i="2"/>
  <c r="PO111" i="2"/>
  <c r="PR109" i="2"/>
  <c r="PQ109" i="2"/>
  <c r="PP109" i="2"/>
  <c r="PR123" i="2" s="1"/>
  <c r="PO109" i="2"/>
  <c r="PS108" i="2"/>
  <c r="PS107" i="2"/>
  <c r="PS106" i="2"/>
  <c r="PS105" i="2"/>
  <c r="PS104" i="2"/>
  <c r="PS103" i="2"/>
  <c r="PS102" i="2"/>
  <c r="PS101" i="2"/>
  <c r="PS100" i="2"/>
  <c r="PS99" i="2"/>
  <c r="PS98" i="2"/>
  <c r="PS97" i="2"/>
  <c r="PS96" i="2"/>
  <c r="PS95" i="2"/>
  <c r="PS94" i="2"/>
  <c r="PS93" i="2"/>
  <c r="PS92" i="2"/>
  <c r="PS91" i="2"/>
  <c r="PS90" i="2"/>
  <c r="PS89" i="2"/>
  <c r="PS88" i="2"/>
  <c r="PS87" i="2"/>
  <c r="PS86" i="2"/>
  <c r="PS85" i="2"/>
  <c r="PS84" i="2"/>
  <c r="PS83" i="2"/>
  <c r="PS82" i="2"/>
  <c r="PS81" i="2"/>
  <c r="PS80" i="2"/>
  <c r="PS79" i="2"/>
  <c r="PS78" i="2"/>
  <c r="PS77" i="2"/>
  <c r="PS76" i="2"/>
  <c r="PS75" i="2"/>
  <c r="PS74" i="2"/>
  <c r="PS73" i="2"/>
  <c r="PS72" i="2"/>
  <c r="PS71" i="2"/>
  <c r="PS70" i="2"/>
  <c r="PS69" i="2"/>
  <c r="PS68" i="2"/>
  <c r="PS67" i="2"/>
  <c r="PS66" i="2"/>
  <c r="PS65" i="2"/>
  <c r="PS64" i="2"/>
  <c r="PS63" i="2"/>
  <c r="PS62" i="2"/>
  <c r="PS61" i="2"/>
  <c r="PS60" i="2"/>
  <c r="PS59" i="2"/>
  <c r="PS58" i="2"/>
  <c r="PS57" i="2"/>
  <c r="PS56" i="2"/>
  <c r="PS55" i="2"/>
  <c r="PS54" i="2"/>
  <c r="PS53" i="2"/>
  <c r="PS52" i="2"/>
  <c r="PS51" i="2"/>
  <c r="PS50" i="2"/>
  <c r="PS49" i="2"/>
  <c r="PS48" i="2"/>
  <c r="PS47" i="2"/>
  <c r="PT47" i="2" s="1"/>
  <c r="PS46" i="2"/>
  <c r="PS45" i="2"/>
  <c r="PS44" i="2"/>
  <c r="PS43" i="2"/>
  <c r="PS42" i="2"/>
  <c r="PS41" i="2"/>
  <c r="PS40" i="2"/>
  <c r="PS39" i="2"/>
  <c r="PS38" i="2"/>
  <c r="PS37" i="2"/>
  <c r="PS36" i="2"/>
  <c r="PS35" i="2"/>
  <c r="PS34" i="2"/>
  <c r="PS33" i="2"/>
  <c r="PS32" i="2"/>
  <c r="PS31" i="2"/>
  <c r="PS30" i="2"/>
  <c r="PS29" i="2"/>
  <c r="PS28" i="2"/>
  <c r="PS27" i="2"/>
  <c r="PT26" i="2"/>
  <c r="PT27" i="2" s="1"/>
  <c r="PT28" i="2" s="1"/>
  <c r="PT29" i="2" s="1"/>
  <c r="PT30" i="2" s="1"/>
  <c r="PT31" i="2" s="1"/>
  <c r="PT32" i="2" s="1"/>
  <c r="PT33" i="2" s="1"/>
  <c r="PT34" i="2" s="1"/>
  <c r="PT35" i="2" s="1"/>
  <c r="PT36" i="2" s="1"/>
  <c r="PT37" i="2" s="1"/>
  <c r="PT38" i="2" s="1"/>
  <c r="PT39" i="2" s="1"/>
  <c r="PT40" i="2" s="1"/>
  <c r="PT41" i="2" s="1"/>
  <c r="PT42" i="2" s="1"/>
  <c r="PT43" i="2" s="1"/>
  <c r="PT44" i="2" s="1"/>
  <c r="PT45" i="2" s="1"/>
  <c r="PS26" i="2"/>
  <c r="PS25" i="2"/>
  <c r="PS24" i="2"/>
  <c r="PS23" i="2"/>
  <c r="PS22" i="2"/>
  <c r="PS21" i="2"/>
  <c r="PS20" i="2"/>
  <c r="PS19" i="2"/>
  <c r="PS18" i="2"/>
  <c r="PS17" i="2"/>
  <c r="PS16" i="2"/>
  <c r="PS15" i="2"/>
  <c r="PS14" i="2"/>
  <c r="PS13" i="2"/>
  <c r="PS12" i="2"/>
  <c r="PS11" i="2"/>
  <c r="PS10" i="2"/>
  <c r="PS9" i="2"/>
  <c r="PS8" i="2"/>
  <c r="PS7" i="2"/>
  <c r="PS6" i="2"/>
  <c r="PS5" i="2"/>
  <c r="PS109" i="2" s="1"/>
  <c r="PT5" i="2" l="1"/>
  <c r="PT6" i="2" s="1"/>
  <c r="PT7" i="2" s="1"/>
  <c r="PT8" i="2" s="1"/>
  <c r="PT9" i="2" s="1"/>
  <c r="PT10" i="2" s="1"/>
  <c r="PT11" i="2" s="1"/>
  <c r="PT12" i="2" s="1"/>
  <c r="PT13" i="2" s="1"/>
  <c r="PT14" i="2" s="1"/>
  <c r="PT15" i="2" s="1"/>
  <c r="PT16" i="2" s="1"/>
  <c r="PT17" i="2" s="1"/>
  <c r="PT18" i="2" s="1"/>
  <c r="PT19" i="2" s="1"/>
  <c r="PT20" i="2" s="1"/>
  <c r="PT21" i="2" s="1"/>
  <c r="PT22" i="2" s="1"/>
  <c r="PT23" i="2" s="1"/>
  <c r="PT24" i="2" s="1"/>
  <c r="PT48" i="2"/>
  <c r="PS110" i="2"/>
  <c r="PT49" i="2"/>
  <c r="PT50" i="2" s="1"/>
  <c r="PT51" i="2" s="1"/>
  <c r="PT52" i="2" s="1"/>
  <c r="PT53" i="2" s="1"/>
  <c r="PT54" i="2" s="1"/>
  <c r="PT55" i="2" s="1"/>
  <c r="PT56" i="2" s="1"/>
  <c r="PT57" i="2" s="1"/>
  <c r="PT58" i="2" s="1"/>
  <c r="PT59" i="2" s="1"/>
  <c r="PT60" i="2" s="1"/>
  <c r="PT61" i="2" s="1"/>
  <c r="PT62" i="2" s="1"/>
  <c r="PT63" i="2" s="1"/>
  <c r="PT64" i="2" s="1"/>
  <c r="PT65" i="2" s="1"/>
  <c r="PT66" i="2" s="1"/>
  <c r="PT67" i="2" s="1"/>
  <c r="PT68" i="2" s="1"/>
  <c r="PT69" i="2" s="1"/>
  <c r="PT70" i="2" s="1"/>
  <c r="PT71" i="2" s="1"/>
  <c r="PT72" i="2" s="1"/>
  <c r="PT73" i="2" s="1"/>
  <c r="PT74" i="2" s="1"/>
  <c r="PT75" i="2" s="1"/>
  <c r="PT76" i="2" s="1"/>
  <c r="PT77" i="2" s="1"/>
  <c r="PT78" i="2" s="1"/>
  <c r="PT79" i="2" s="1"/>
  <c r="PT80" i="2" s="1"/>
  <c r="PT81" i="2" s="1"/>
  <c r="PT82" i="2" s="1"/>
  <c r="PT83" i="2" s="1"/>
  <c r="PT84" i="2" s="1"/>
  <c r="PT85" i="2" s="1"/>
  <c r="PT86" i="2" s="1"/>
  <c r="PT87" i="2" s="1"/>
  <c r="PT88" i="2" s="1"/>
  <c r="PT89" i="2" s="1"/>
  <c r="PT90" i="2" s="1"/>
  <c r="PT91" i="2" s="1"/>
  <c r="PT92" i="2" s="1"/>
  <c r="PT93" i="2" s="1"/>
  <c r="PT94" i="2" s="1"/>
  <c r="PT95" i="2" s="1"/>
  <c r="PT96" i="2" s="1"/>
  <c r="PT97" i="2" s="1"/>
  <c r="PT98" i="2" s="1"/>
  <c r="PT99" i="2" s="1"/>
  <c r="PT100" i="2" s="1"/>
  <c r="PT101" i="2" s="1"/>
  <c r="PT102" i="2" s="1"/>
  <c r="PT103" i="2" s="1"/>
  <c r="PT104" i="2" s="1"/>
  <c r="PT105" i="2" s="1"/>
  <c r="PT106" i="2" s="1"/>
  <c r="PT107" i="2" s="1"/>
  <c r="PT108" i="2" s="1"/>
  <c r="PR118" i="2" l="1"/>
  <c r="PR120" i="2" s="1"/>
  <c r="PT109" i="2"/>
  <c r="PR121" i="2" l="1"/>
  <c r="PR122" i="2"/>
  <c r="PN128" i="2" s="1"/>
  <c r="PN130" i="2" l="1"/>
  <c r="PQ130" i="2" s="1"/>
  <c r="PQ128" i="2"/>
  <c r="PN129" i="2"/>
  <c r="PQ129" i="2" s="1"/>
  <c r="PP128" i="2"/>
  <c r="PN127" i="2"/>
  <c r="PQ127" i="2" s="1"/>
  <c r="PP129" i="2" l="1"/>
  <c r="PP127" i="2"/>
  <c r="PP130" i="2"/>
  <c r="QG115" i="2" l="1"/>
  <c r="QD115" i="2"/>
  <c r="QG114" i="2"/>
  <c r="QD114" i="2"/>
  <c r="QG113" i="2"/>
  <c r="QD113" i="2"/>
  <c r="QG112" i="2"/>
  <c r="QD112" i="2"/>
  <c r="QD111" i="2"/>
  <c r="QG109" i="2"/>
  <c r="QF109" i="2"/>
  <c r="QE109" i="2"/>
  <c r="QG123" i="2" s="1"/>
  <c r="QD109" i="2"/>
  <c r="QH108" i="2"/>
  <c r="QH107" i="2"/>
  <c r="QH106" i="2"/>
  <c r="QH105" i="2"/>
  <c r="QH104" i="2"/>
  <c r="QH103" i="2"/>
  <c r="QH102" i="2"/>
  <c r="QH101" i="2"/>
  <c r="QH100" i="2"/>
  <c r="QH99" i="2"/>
  <c r="QH98" i="2"/>
  <c r="QH97" i="2"/>
  <c r="QH96" i="2"/>
  <c r="QH95" i="2"/>
  <c r="QH94" i="2"/>
  <c r="QH93" i="2"/>
  <c r="QH92" i="2"/>
  <c r="QH91" i="2"/>
  <c r="QH90" i="2"/>
  <c r="QH89" i="2"/>
  <c r="QH88" i="2"/>
  <c r="QH87" i="2"/>
  <c r="QH86" i="2"/>
  <c r="QH85" i="2"/>
  <c r="QH84" i="2"/>
  <c r="QH83" i="2"/>
  <c r="QH82" i="2"/>
  <c r="QH81" i="2"/>
  <c r="QH80" i="2"/>
  <c r="QH79" i="2"/>
  <c r="QH78" i="2"/>
  <c r="QH77" i="2"/>
  <c r="QH76" i="2"/>
  <c r="QH75" i="2"/>
  <c r="QH74" i="2"/>
  <c r="QH73" i="2"/>
  <c r="QH72" i="2"/>
  <c r="QH71" i="2"/>
  <c r="QH70" i="2"/>
  <c r="QH69" i="2"/>
  <c r="QH68" i="2"/>
  <c r="QH67" i="2"/>
  <c r="QH66" i="2"/>
  <c r="QH65" i="2"/>
  <c r="QH64" i="2"/>
  <c r="QH63" i="2"/>
  <c r="QH62" i="2"/>
  <c r="QH61" i="2"/>
  <c r="QH60" i="2"/>
  <c r="QH59" i="2"/>
  <c r="QH58" i="2"/>
  <c r="QH57" i="2"/>
  <c r="QH56" i="2"/>
  <c r="QH55" i="2"/>
  <c r="QH54" i="2"/>
  <c r="QH53" i="2"/>
  <c r="QH52" i="2"/>
  <c r="QH51" i="2"/>
  <c r="QH50" i="2"/>
  <c r="QH49" i="2"/>
  <c r="QH48" i="2"/>
  <c r="QI48" i="2" s="1"/>
  <c r="QH47" i="2"/>
  <c r="QI47" i="2" s="1"/>
  <c r="QH46" i="2"/>
  <c r="QH45" i="2"/>
  <c r="QH44" i="2"/>
  <c r="QH43" i="2"/>
  <c r="QH42" i="2"/>
  <c r="QH41" i="2"/>
  <c r="QH40" i="2"/>
  <c r="QH39" i="2"/>
  <c r="QH38" i="2"/>
  <c r="QH37" i="2"/>
  <c r="QH36" i="2"/>
  <c r="QH35" i="2"/>
  <c r="QH34" i="2"/>
  <c r="QH33" i="2"/>
  <c r="QH32" i="2"/>
  <c r="QH31" i="2"/>
  <c r="QH30" i="2"/>
  <c r="QH29" i="2"/>
  <c r="QH28" i="2"/>
  <c r="QH27" i="2"/>
  <c r="QI26" i="2"/>
  <c r="QI27" i="2" s="1"/>
  <c r="QI28" i="2" s="1"/>
  <c r="QI29" i="2" s="1"/>
  <c r="QI30" i="2" s="1"/>
  <c r="QI31" i="2" s="1"/>
  <c r="QI32" i="2" s="1"/>
  <c r="QI33" i="2" s="1"/>
  <c r="QI34" i="2" s="1"/>
  <c r="QI35" i="2" s="1"/>
  <c r="QI36" i="2" s="1"/>
  <c r="QI37" i="2" s="1"/>
  <c r="QI38" i="2" s="1"/>
  <c r="QI39" i="2" s="1"/>
  <c r="QI40" i="2" s="1"/>
  <c r="QI41" i="2" s="1"/>
  <c r="QI42" i="2" s="1"/>
  <c r="QI43" i="2" s="1"/>
  <c r="QI44" i="2" s="1"/>
  <c r="QI45" i="2" s="1"/>
  <c r="QH26" i="2"/>
  <c r="QH25" i="2"/>
  <c r="QH24" i="2"/>
  <c r="QH23" i="2"/>
  <c r="QH22" i="2"/>
  <c r="QH21" i="2"/>
  <c r="QH20" i="2"/>
  <c r="QH19" i="2"/>
  <c r="QH18" i="2"/>
  <c r="QH17" i="2"/>
  <c r="QH16" i="2"/>
  <c r="QH15" i="2"/>
  <c r="QH14" i="2"/>
  <c r="QH13" i="2"/>
  <c r="QH12" i="2"/>
  <c r="QH11" i="2"/>
  <c r="QH10" i="2"/>
  <c r="QH9" i="2"/>
  <c r="QH8" i="2"/>
  <c r="QH7" i="2"/>
  <c r="QH6" i="2"/>
  <c r="QH5" i="2"/>
  <c r="QH109" i="2" s="1"/>
  <c r="QV115" i="2"/>
  <c r="QS115" i="2"/>
  <c r="QV114" i="2"/>
  <c r="QS114" i="2"/>
  <c r="QV113" i="2"/>
  <c r="QS113" i="2"/>
  <c r="QV112" i="2"/>
  <c r="QS112" i="2"/>
  <c r="QS111" i="2"/>
  <c r="QV109" i="2"/>
  <c r="QU109" i="2"/>
  <c r="QT109" i="2"/>
  <c r="QV123" i="2" s="1"/>
  <c r="QS109" i="2"/>
  <c r="QW108" i="2"/>
  <c r="QW107" i="2"/>
  <c r="QW106" i="2"/>
  <c r="QW105" i="2"/>
  <c r="QW104" i="2"/>
  <c r="QW103" i="2"/>
  <c r="QW102" i="2"/>
  <c r="QW101" i="2"/>
  <c r="QW100" i="2"/>
  <c r="QW99" i="2"/>
  <c r="QW98" i="2"/>
  <c r="QW97" i="2"/>
  <c r="QW96" i="2"/>
  <c r="QW95" i="2"/>
  <c r="QW94" i="2"/>
  <c r="QW93" i="2"/>
  <c r="QW92" i="2"/>
  <c r="QW91" i="2"/>
  <c r="QW90" i="2"/>
  <c r="QW89" i="2"/>
  <c r="QW88" i="2"/>
  <c r="QW87" i="2"/>
  <c r="QW86" i="2"/>
  <c r="QW85" i="2"/>
  <c r="QW84" i="2"/>
  <c r="QW83" i="2"/>
  <c r="QW82" i="2"/>
  <c r="QW81" i="2"/>
  <c r="QW80" i="2"/>
  <c r="QW79" i="2"/>
  <c r="QW78" i="2"/>
  <c r="QW77" i="2"/>
  <c r="QW76" i="2"/>
  <c r="QW75" i="2"/>
  <c r="QW74" i="2"/>
  <c r="QW73" i="2"/>
  <c r="QW72" i="2"/>
  <c r="QW71" i="2"/>
  <c r="QW70" i="2"/>
  <c r="QW69" i="2"/>
  <c r="QW68" i="2"/>
  <c r="QW67" i="2"/>
  <c r="QW66" i="2"/>
  <c r="QW65" i="2"/>
  <c r="QW64" i="2"/>
  <c r="QW63" i="2"/>
  <c r="QW62" i="2"/>
  <c r="QW61" i="2"/>
  <c r="QW60" i="2"/>
  <c r="QW59" i="2"/>
  <c r="QW58" i="2"/>
  <c r="QW57" i="2"/>
  <c r="QW56" i="2"/>
  <c r="QW55" i="2"/>
  <c r="QW54" i="2"/>
  <c r="QW53" i="2"/>
  <c r="QW52" i="2"/>
  <c r="QW51" i="2"/>
  <c r="QW50" i="2"/>
  <c r="QW49" i="2"/>
  <c r="QW48" i="2"/>
  <c r="QW47" i="2"/>
  <c r="QX47" i="2" s="1"/>
  <c r="QW46" i="2"/>
  <c r="QW45" i="2"/>
  <c r="QW44" i="2"/>
  <c r="QW43" i="2"/>
  <c r="QW42" i="2"/>
  <c r="QW41" i="2"/>
  <c r="QW40" i="2"/>
  <c r="QW39" i="2"/>
  <c r="QW38" i="2"/>
  <c r="QW37" i="2"/>
  <c r="QW36" i="2"/>
  <c r="QW35" i="2"/>
  <c r="QW34" i="2"/>
  <c r="QW33" i="2"/>
  <c r="QW32" i="2"/>
  <c r="QW31" i="2"/>
  <c r="QW30" i="2"/>
  <c r="QW29" i="2"/>
  <c r="QW28" i="2"/>
  <c r="QW27" i="2"/>
  <c r="QX26" i="2"/>
  <c r="QX27" i="2" s="1"/>
  <c r="QX28" i="2" s="1"/>
  <c r="QX29" i="2" s="1"/>
  <c r="QX30" i="2" s="1"/>
  <c r="QX31" i="2" s="1"/>
  <c r="QX32" i="2" s="1"/>
  <c r="QX33" i="2" s="1"/>
  <c r="QX34" i="2" s="1"/>
  <c r="QX35" i="2" s="1"/>
  <c r="QX36" i="2" s="1"/>
  <c r="QX37" i="2" s="1"/>
  <c r="QX38" i="2" s="1"/>
  <c r="QX39" i="2" s="1"/>
  <c r="QX40" i="2" s="1"/>
  <c r="QX41" i="2" s="1"/>
  <c r="QX42" i="2" s="1"/>
  <c r="QX43" i="2" s="1"/>
  <c r="QX44" i="2" s="1"/>
  <c r="QX45" i="2" s="1"/>
  <c r="QW26" i="2"/>
  <c r="QW25" i="2"/>
  <c r="QW24" i="2"/>
  <c r="QW23" i="2"/>
  <c r="QW22" i="2"/>
  <c r="QW21" i="2"/>
  <c r="QW20" i="2"/>
  <c r="QW19" i="2"/>
  <c r="QW18" i="2"/>
  <c r="QW17" i="2"/>
  <c r="QW16" i="2"/>
  <c r="QW15" i="2"/>
  <c r="QW14" i="2"/>
  <c r="QW13" i="2"/>
  <c r="QW12" i="2"/>
  <c r="QW11" i="2"/>
  <c r="QW10" i="2"/>
  <c r="QW9" i="2"/>
  <c r="QW8" i="2"/>
  <c r="QW7" i="2"/>
  <c r="QW6" i="2"/>
  <c r="QW5" i="2"/>
  <c r="QW109" i="2" s="1"/>
  <c r="QI6" i="2" l="1"/>
  <c r="QI7" i="2" s="1"/>
  <c r="QI8" i="2" s="1"/>
  <c r="QI9" i="2" s="1"/>
  <c r="QI10" i="2" s="1"/>
  <c r="QI11" i="2" s="1"/>
  <c r="QI12" i="2" s="1"/>
  <c r="QI13" i="2" s="1"/>
  <c r="QI14" i="2" s="1"/>
  <c r="QI15" i="2" s="1"/>
  <c r="QI16" i="2" s="1"/>
  <c r="QI17" i="2" s="1"/>
  <c r="QI18" i="2" s="1"/>
  <c r="QI19" i="2" s="1"/>
  <c r="QI20" i="2" s="1"/>
  <c r="QI21" i="2" s="1"/>
  <c r="QI22" i="2" s="1"/>
  <c r="QI23" i="2" s="1"/>
  <c r="QI24" i="2" s="1"/>
  <c r="QI5" i="2"/>
  <c r="QH110" i="2"/>
  <c r="QI49" i="2"/>
  <c r="QI50" i="2" s="1"/>
  <c r="QI51" i="2" s="1"/>
  <c r="QI52" i="2" s="1"/>
  <c r="QI53" i="2" s="1"/>
  <c r="QI54" i="2" s="1"/>
  <c r="QI55" i="2" s="1"/>
  <c r="QI56" i="2" s="1"/>
  <c r="QI57" i="2" s="1"/>
  <c r="QI58" i="2" s="1"/>
  <c r="QI59" i="2" s="1"/>
  <c r="QI60" i="2" s="1"/>
  <c r="QI61" i="2" s="1"/>
  <c r="QI62" i="2" s="1"/>
  <c r="QI63" i="2" s="1"/>
  <c r="QI64" i="2" s="1"/>
  <c r="QI65" i="2" s="1"/>
  <c r="QI66" i="2" s="1"/>
  <c r="QI67" i="2" s="1"/>
  <c r="QI68" i="2" s="1"/>
  <c r="QI69" i="2" s="1"/>
  <c r="QI70" i="2" s="1"/>
  <c r="QI71" i="2" s="1"/>
  <c r="QI72" i="2" s="1"/>
  <c r="QI73" i="2" s="1"/>
  <c r="QI74" i="2" s="1"/>
  <c r="QI75" i="2" s="1"/>
  <c r="QI76" i="2" s="1"/>
  <c r="QI77" i="2" s="1"/>
  <c r="QI78" i="2" s="1"/>
  <c r="QI79" i="2" s="1"/>
  <c r="QI80" i="2" s="1"/>
  <c r="QI81" i="2" s="1"/>
  <c r="QI82" i="2" s="1"/>
  <c r="QI83" i="2" s="1"/>
  <c r="QI84" i="2" s="1"/>
  <c r="QI85" i="2" s="1"/>
  <c r="QI86" i="2" s="1"/>
  <c r="QI87" i="2" s="1"/>
  <c r="QI88" i="2" s="1"/>
  <c r="QI89" i="2" s="1"/>
  <c r="QI90" i="2" s="1"/>
  <c r="QI91" i="2" s="1"/>
  <c r="QI92" i="2" s="1"/>
  <c r="QI93" i="2" s="1"/>
  <c r="QI94" i="2" s="1"/>
  <c r="QI95" i="2" s="1"/>
  <c r="QI96" i="2" s="1"/>
  <c r="QI97" i="2" s="1"/>
  <c r="QI98" i="2" s="1"/>
  <c r="QI99" i="2" s="1"/>
  <c r="QI100" i="2" s="1"/>
  <c r="QI101" i="2" s="1"/>
  <c r="QI102" i="2" s="1"/>
  <c r="QI103" i="2" s="1"/>
  <c r="QI104" i="2" s="1"/>
  <c r="QI105" i="2" s="1"/>
  <c r="QI106" i="2" s="1"/>
  <c r="QI107" i="2" s="1"/>
  <c r="QI108" i="2" s="1"/>
  <c r="QW110" i="2"/>
  <c r="QX5" i="2"/>
  <c r="QX6" i="2" s="1"/>
  <c r="QX7" i="2" s="1"/>
  <c r="QX8" i="2" s="1"/>
  <c r="QX9" i="2" s="1"/>
  <c r="QX10" i="2" s="1"/>
  <c r="QX11" i="2" s="1"/>
  <c r="QX12" i="2" s="1"/>
  <c r="QX13" i="2" s="1"/>
  <c r="QX14" i="2" s="1"/>
  <c r="QX15" i="2" s="1"/>
  <c r="QX16" i="2" s="1"/>
  <c r="QX17" i="2" s="1"/>
  <c r="QX18" i="2" s="1"/>
  <c r="QX19" i="2" s="1"/>
  <c r="QX20" i="2" s="1"/>
  <c r="QX21" i="2" s="1"/>
  <c r="QX22" i="2" s="1"/>
  <c r="QX23" i="2" s="1"/>
  <c r="QX24" i="2" s="1"/>
  <c r="QX48" i="2"/>
  <c r="QX49" i="2" s="1"/>
  <c r="QX50" i="2" s="1"/>
  <c r="QX51" i="2" s="1"/>
  <c r="QX52" i="2" s="1"/>
  <c r="QX53" i="2" s="1"/>
  <c r="QX54" i="2" s="1"/>
  <c r="QX55" i="2" s="1"/>
  <c r="QX56" i="2" s="1"/>
  <c r="QX57" i="2" s="1"/>
  <c r="QX58" i="2" s="1"/>
  <c r="QX59" i="2" s="1"/>
  <c r="QX60" i="2" s="1"/>
  <c r="QX61" i="2" s="1"/>
  <c r="QX62" i="2" s="1"/>
  <c r="QX63" i="2" s="1"/>
  <c r="QX64" i="2" s="1"/>
  <c r="QX65" i="2" s="1"/>
  <c r="QX66" i="2" s="1"/>
  <c r="QX67" i="2" s="1"/>
  <c r="QX68" i="2" s="1"/>
  <c r="QX69" i="2" s="1"/>
  <c r="QX70" i="2" s="1"/>
  <c r="QX71" i="2" s="1"/>
  <c r="QX72" i="2" s="1"/>
  <c r="QX73" i="2" s="1"/>
  <c r="QX74" i="2" s="1"/>
  <c r="QX75" i="2" s="1"/>
  <c r="QX76" i="2" s="1"/>
  <c r="QX77" i="2" s="1"/>
  <c r="QX78" i="2" s="1"/>
  <c r="QX79" i="2" s="1"/>
  <c r="QX80" i="2" s="1"/>
  <c r="QX81" i="2" s="1"/>
  <c r="QX82" i="2" s="1"/>
  <c r="QX83" i="2" s="1"/>
  <c r="QX84" i="2" s="1"/>
  <c r="QX85" i="2" s="1"/>
  <c r="QX86" i="2" s="1"/>
  <c r="QX87" i="2" s="1"/>
  <c r="QX88" i="2" s="1"/>
  <c r="QX89" i="2" s="1"/>
  <c r="QX90" i="2" s="1"/>
  <c r="QX91" i="2" s="1"/>
  <c r="QX92" i="2" s="1"/>
  <c r="QX93" i="2" s="1"/>
  <c r="QX94" i="2" s="1"/>
  <c r="QX95" i="2" s="1"/>
  <c r="QX96" i="2" s="1"/>
  <c r="QX97" i="2" s="1"/>
  <c r="QX98" i="2" s="1"/>
  <c r="QX99" i="2" s="1"/>
  <c r="QX100" i="2" s="1"/>
  <c r="QX101" i="2" s="1"/>
  <c r="QX102" i="2" s="1"/>
  <c r="QX103" i="2" s="1"/>
  <c r="QX104" i="2" s="1"/>
  <c r="QX105" i="2" s="1"/>
  <c r="QX106" i="2" s="1"/>
  <c r="QX107" i="2" s="1"/>
  <c r="QX108" i="2" s="1"/>
  <c r="RK115" i="2"/>
  <c r="RH115" i="2"/>
  <c r="RK114" i="2"/>
  <c r="RH114" i="2"/>
  <c r="RK113" i="2"/>
  <c r="RH113" i="2"/>
  <c r="RK112" i="2"/>
  <c r="RH112" i="2"/>
  <c r="RH111" i="2"/>
  <c r="RK109" i="2"/>
  <c r="RJ109" i="2"/>
  <c r="RI109" i="2"/>
  <c r="RK123" i="2" s="1"/>
  <c r="RH109" i="2"/>
  <c r="RL108" i="2"/>
  <c r="RL107" i="2"/>
  <c r="RL106" i="2"/>
  <c r="RL105" i="2"/>
  <c r="RL104" i="2"/>
  <c r="RL103" i="2"/>
  <c r="RL102" i="2"/>
  <c r="RL101" i="2"/>
  <c r="RL100" i="2"/>
  <c r="RL99" i="2"/>
  <c r="RL98" i="2"/>
  <c r="RL97" i="2"/>
  <c r="RL96" i="2"/>
  <c r="RL95" i="2"/>
  <c r="RL94" i="2"/>
  <c r="RL93" i="2"/>
  <c r="RL92" i="2"/>
  <c r="RL91" i="2"/>
  <c r="RL90" i="2"/>
  <c r="RL89" i="2"/>
  <c r="RL88" i="2"/>
  <c r="RL87" i="2"/>
  <c r="RL86" i="2"/>
  <c r="RL85" i="2"/>
  <c r="RL84" i="2"/>
  <c r="RL83" i="2"/>
  <c r="RL82" i="2"/>
  <c r="RL81" i="2"/>
  <c r="RL80" i="2"/>
  <c r="RL79" i="2"/>
  <c r="RL78" i="2"/>
  <c r="RL77" i="2"/>
  <c r="RL76" i="2"/>
  <c r="RL75" i="2"/>
  <c r="RL74" i="2"/>
  <c r="RL73" i="2"/>
  <c r="RL72" i="2"/>
  <c r="RL71" i="2"/>
  <c r="RL70" i="2"/>
  <c r="RL69" i="2"/>
  <c r="RL68" i="2"/>
  <c r="RL67" i="2"/>
  <c r="RL66" i="2"/>
  <c r="RL65" i="2"/>
  <c r="RL64" i="2"/>
  <c r="RL63" i="2"/>
  <c r="RL62" i="2"/>
  <c r="RL61" i="2"/>
  <c r="RL60" i="2"/>
  <c r="RL59" i="2"/>
  <c r="RL58" i="2"/>
  <c r="RL57" i="2"/>
  <c r="RL56" i="2"/>
  <c r="RL55" i="2"/>
  <c r="RL54" i="2"/>
  <c r="RL53" i="2"/>
  <c r="RL52" i="2"/>
  <c r="RL51" i="2"/>
  <c r="RL50" i="2"/>
  <c r="RL49" i="2"/>
  <c r="RL48" i="2"/>
  <c r="RM47" i="2"/>
  <c r="RM48" i="2" s="1"/>
  <c r="RM49" i="2" s="1"/>
  <c r="RM50" i="2" s="1"/>
  <c r="RM51" i="2" s="1"/>
  <c r="RM52" i="2" s="1"/>
  <c r="RM53" i="2" s="1"/>
  <c r="RM54" i="2" s="1"/>
  <c r="RM55" i="2" s="1"/>
  <c r="RM56" i="2" s="1"/>
  <c r="RM57" i="2" s="1"/>
  <c r="RM58" i="2" s="1"/>
  <c r="RM59" i="2" s="1"/>
  <c r="RM60" i="2" s="1"/>
  <c r="RM61" i="2" s="1"/>
  <c r="RM62" i="2" s="1"/>
  <c r="RM63" i="2" s="1"/>
  <c r="RM64" i="2" s="1"/>
  <c r="RM65" i="2" s="1"/>
  <c r="RM66" i="2" s="1"/>
  <c r="RM67" i="2" s="1"/>
  <c r="RM68" i="2" s="1"/>
  <c r="RM69" i="2" s="1"/>
  <c r="RM70" i="2" s="1"/>
  <c r="RM71" i="2" s="1"/>
  <c r="RM72" i="2" s="1"/>
  <c r="RM73" i="2" s="1"/>
  <c r="RM74" i="2" s="1"/>
  <c r="RM75" i="2" s="1"/>
  <c r="RM76" i="2" s="1"/>
  <c r="RM77" i="2" s="1"/>
  <c r="RM78" i="2" s="1"/>
  <c r="RM79" i="2" s="1"/>
  <c r="RM80" i="2" s="1"/>
  <c r="RM81" i="2" s="1"/>
  <c r="RM82" i="2" s="1"/>
  <c r="RM83" i="2" s="1"/>
  <c r="RM84" i="2" s="1"/>
  <c r="RM85" i="2" s="1"/>
  <c r="RM86" i="2" s="1"/>
  <c r="RM87" i="2" s="1"/>
  <c r="RM88" i="2" s="1"/>
  <c r="RM89" i="2" s="1"/>
  <c r="RM90" i="2" s="1"/>
  <c r="RM91" i="2" s="1"/>
  <c r="RM92" i="2" s="1"/>
  <c r="RM93" i="2" s="1"/>
  <c r="RM94" i="2" s="1"/>
  <c r="RM95" i="2" s="1"/>
  <c r="RM96" i="2" s="1"/>
  <c r="RM97" i="2" s="1"/>
  <c r="RM98" i="2" s="1"/>
  <c r="RM99" i="2" s="1"/>
  <c r="RM100" i="2" s="1"/>
  <c r="RM101" i="2" s="1"/>
  <c r="RM102" i="2" s="1"/>
  <c r="RM103" i="2" s="1"/>
  <c r="RM104" i="2" s="1"/>
  <c r="RM105" i="2" s="1"/>
  <c r="RM106" i="2" s="1"/>
  <c r="RM107" i="2" s="1"/>
  <c r="RM108" i="2" s="1"/>
  <c r="RK118" i="2" s="1"/>
  <c r="RK120" i="2" s="1"/>
  <c r="RL47" i="2"/>
  <c r="RL46" i="2"/>
  <c r="RL45" i="2"/>
  <c r="RL44" i="2"/>
  <c r="RL43" i="2"/>
  <c r="RL42" i="2"/>
  <c r="RL41" i="2"/>
  <c r="RL40" i="2"/>
  <c r="RL39" i="2"/>
  <c r="RL38" i="2"/>
  <c r="RL37" i="2"/>
  <c r="RL36" i="2"/>
  <c r="RL35" i="2"/>
  <c r="RL34" i="2"/>
  <c r="RL33" i="2"/>
  <c r="RL32" i="2"/>
  <c r="RL31" i="2"/>
  <c r="RL30" i="2"/>
  <c r="RL29" i="2"/>
  <c r="RL28" i="2"/>
  <c r="RL27" i="2"/>
  <c r="RL26" i="2"/>
  <c r="RM26" i="2" s="1"/>
  <c r="RL25" i="2"/>
  <c r="RL24" i="2"/>
  <c r="RL23" i="2"/>
  <c r="RL22" i="2"/>
  <c r="RL21" i="2"/>
  <c r="RL20" i="2"/>
  <c r="RL19" i="2"/>
  <c r="RL18" i="2"/>
  <c r="RL17" i="2"/>
  <c r="RL16" i="2"/>
  <c r="RL15" i="2"/>
  <c r="RL14" i="2"/>
  <c r="RL13" i="2"/>
  <c r="RL12" i="2"/>
  <c r="RL11" i="2"/>
  <c r="RL10" i="2"/>
  <c r="RL9" i="2"/>
  <c r="RL8" i="2"/>
  <c r="RL7" i="2"/>
  <c r="RL6" i="2"/>
  <c r="RM5" i="2"/>
  <c r="RM6" i="2" s="1"/>
  <c r="RM7" i="2" s="1"/>
  <c r="RM8" i="2" s="1"/>
  <c r="RM9" i="2" s="1"/>
  <c r="RM10" i="2" s="1"/>
  <c r="RM11" i="2" s="1"/>
  <c r="RM12" i="2" s="1"/>
  <c r="RM13" i="2" s="1"/>
  <c r="RM14" i="2" s="1"/>
  <c r="RM15" i="2" s="1"/>
  <c r="RM16" i="2" s="1"/>
  <c r="RM17" i="2" s="1"/>
  <c r="RM18" i="2" s="1"/>
  <c r="RM19" i="2" s="1"/>
  <c r="RM20" i="2" s="1"/>
  <c r="RM21" i="2" s="1"/>
  <c r="RM22" i="2" s="1"/>
  <c r="RM23" i="2" s="1"/>
  <c r="RM24" i="2" s="1"/>
  <c r="RL5" i="2"/>
  <c r="RL109" i="2" s="1"/>
  <c r="QG118" i="2" l="1"/>
  <c r="QG120" i="2" s="1"/>
  <c r="QI109" i="2"/>
  <c r="QV118" i="2"/>
  <c r="QV120" i="2" s="1"/>
  <c r="QX109" i="2"/>
  <c r="RL110" i="2"/>
  <c r="RM109" i="2"/>
  <c r="RM27" i="2"/>
  <c r="RM28" i="2" s="1"/>
  <c r="RM29" i="2" s="1"/>
  <c r="RM30" i="2" s="1"/>
  <c r="RM31" i="2" s="1"/>
  <c r="RM32" i="2" s="1"/>
  <c r="RM33" i="2" s="1"/>
  <c r="RM34" i="2" s="1"/>
  <c r="RM35" i="2" s="1"/>
  <c r="RM36" i="2" s="1"/>
  <c r="RM37" i="2" s="1"/>
  <c r="RM38" i="2" s="1"/>
  <c r="RM39" i="2" s="1"/>
  <c r="RM40" i="2" s="1"/>
  <c r="RM41" i="2" s="1"/>
  <c r="RM42" i="2" s="1"/>
  <c r="RM43" i="2" s="1"/>
  <c r="RM44" i="2" s="1"/>
  <c r="RM45" i="2" s="1"/>
  <c r="RK121" i="2"/>
  <c r="RK122" i="2" s="1"/>
  <c r="RG128" i="2" s="1"/>
  <c r="AC115" i="2"/>
  <c r="Z115" i="2"/>
  <c r="AC114" i="2"/>
  <c r="Z114" i="2"/>
  <c r="AC113" i="2"/>
  <c r="Z113" i="2"/>
  <c r="AC112" i="2"/>
  <c r="Z112" i="2"/>
  <c r="Z111" i="2"/>
  <c r="AC109" i="2"/>
  <c r="AB109" i="2"/>
  <c r="AA109" i="2"/>
  <c r="AC123" i="2" s="1"/>
  <c r="Z109" i="2"/>
  <c r="AD108" i="2"/>
  <c r="AD107" i="2"/>
  <c r="AD106" i="2"/>
  <c r="AD105" i="2"/>
  <c r="AD104" i="2"/>
  <c r="AD103" i="2"/>
  <c r="AD102" i="2"/>
  <c r="AD101" i="2"/>
  <c r="AD100" i="2"/>
  <c r="AD99" i="2"/>
  <c r="AD98" i="2"/>
  <c r="AD97" i="2"/>
  <c r="AD96" i="2"/>
  <c r="AD95" i="2"/>
  <c r="AD94" i="2"/>
  <c r="AD93" i="2"/>
  <c r="AD92" i="2"/>
  <c r="AD91" i="2"/>
  <c r="AD90" i="2"/>
  <c r="AD89" i="2"/>
  <c r="AD88" i="2"/>
  <c r="AD87" i="2"/>
  <c r="AD86" i="2"/>
  <c r="AD85" i="2"/>
  <c r="AD84" i="2"/>
  <c r="AD83" i="2"/>
  <c r="AD82" i="2"/>
  <c r="AD81" i="2"/>
  <c r="AD80" i="2"/>
  <c r="AD79" i="2"/>
  <c r="AD78" i="2"/>
  <c r="AD77" i="2"/>
  <c r="AD76" i="2"/>
  <c r="AD75" i="2"/>
  <c r="AD74" i="2"/>
  <c r="AD73" i="2"/>
  <c r="AD72" i="2"/>
  <c r="AD71" i="2"/>
  <c r="AD70" i="2"/>
  <c r="AD69" i="2"/>
  <c r="AD68" i="2"/>
  <c r="AD67" i="2"/>
  <c r="AD66" i="2"/>
  <c r="AD65" i="2"/>
  <c r="AD64" i="2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E48" i="2" s="1"/>
  <c r="AD47" i="2"/>
  <c r="AE47" i="2" s="1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E26" i="2"/>
  <c r="AE27" i="2" s="1"/>
  <c r="AE28" i="2" s="1"/>
  <c r="AE29" i="2" s="1"/>
  <c r="AE30" i="2" s="1"/>
  <c r="AE31" i="2" s="1"/>
  <c r="AE32" i="2" s="1"/>
  <c r="AE33" i="2" s="1"/>
  <c r="AE34" i="2" s="1"/>
  <c r="AE35" i="2" s="1"/>
  <c r="AE36" i="2" s="1"/>
  <c r="AE37" i="2" s="1"/>
  <c r="AE38" i="2" s="1"/>
  <c r="AE39" i="2" s="1"/>
  <c r="AE40" i="2" s="1"/>
  <c r="AE41" i="2" s="1"/>
  <c r="AE42" i="2" s="1"/>
  <c r="AE43" i="2" s="1"/>
  <c r="AE44" i="2" s="1"/>
  <c r="AE45" i="2" s="1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E5" i="2"/>
  <c r="AE6" i="2" s="1"/>
  <c r="AE7" i="2" s="1"/>
  <c r="AE8" i="2" s="1"/>
  <c r="AE9" i="2" s="1"/>
  <c r="AE10" i="2" s="1"/>
  <c r="AD5" i="2"/>
  <c r="AR115" i="2"/>
  <c r="AO115" i="2"/>
  <c r="AR114" i="2"/>
  <c r="AO114" i="2"/>
  <c r="AR113" i="2"/>
  <c r="AO113" i="2"/>
  <c r="AR112" i="2"/>
  <c r="AO112" i="2"/>
  <c r="AO111" i="2"/>
  <c r="AR109" i="2"/>
  <c r="AQ109" i="2"/>
  <c r="AP109" i="2"/>
  <c r="AR123" i="2" s="1"/>
  <c r="AO109" i="2"/>
  <c r="AS108" i="2"/>
  <c r="AS107" i="2"/>
  <c r="AS106" i="2"/>
  <c r="AS105" i="2"/>
  <c r="AS104" i="2"/>
  <c r="AS103" i="2"/>
  <c r="AS102" i="2"/>
  <c r="AS101" i="2"/>
  <c r="AS100" i="2"/>
  <c r="AS99" i="2"/>
  <c r="AS98" i="2"/>
  <c r="AS97" i="2"/>
  <c r="AS96" i="2"/>
  <c r="AS95" i="2"/>
  <c r="AS94" i="2"/>
  <c r="AS93" i="2"/>
  <c r="AS92" i="2"/>
  <c r="AS91" i="2"/>
  <c r="AS90" i="2"/>
  <c r="AS89" i="2"/>
  <c r="AS88" i="2"/>
  <c r="AS87" i="2"/>
  <c r="AS86" i="2"/>
  <c r="AS85" i="2"/>
  <c r="AS84" i="2"/>
  <c r="AS83" i="2"/>
  <c r="AS82" i="2"/>
  <c r="AS81" i="2"/>
  <c r="AS80" i="2"/>
  <c r="AS79" i="2"/>
  <c r="AS78" i="2"/>
  <c r="AS77" i="2"/>
  <c r="AS76" i="2"/>
  <c r="AS75" i="2"/>
  <c r="AS74" i="2"/>
  <c r="AS73" i="2"/>
  <c r="AS72" i="2"/>
  <c r="AS71" i="2"/>
  <c r="AS70" i="2"/>
  <c r="AS69" i="2"/>
  <c r="AS68" i="2"/>
  <c r="AS67" i="2"/>
  <c r="AS66" i="2"/>
  <c r="AS65" i="2"/>
  <c r="AS64" i="2"/>
  <c r="AS63" i="2"/>
  <c r="AS62" i="2"/>
  <c r="AS61" i="2"/>
  <c r="AS60" i="2"/>
  <c r="AS59" i="2"/>
  <c r="AS58" i="2"/>
  <c r="AS57" i="2"/>
  <c r="AS56" i="2"/>
  <c r="AS55" i="2"/>
  <c r="AS54" i="2"/>
  <c r="AS53" i="2"/>
  <c r="AS52" i="2"/>
  <c r="AS51" i="2"/>
  <c r="AS50" i="2"/>
  <c r="AS49" i="2"/>
  <c r="AS48" i="2"/>
  <c r="AS47" i="2"/>
  <c r="AT47" i="2" s="1"/>
  <c r="AS46" i="2"/>
  <c r="AS45" i="2"/>
  <c r="AS44" i="2"/>
  <c r="AS43" i="2"/>
  <c r="AS42" i="2"/>
  <c r="AS41" i="2"/>
  <c r="AS40" i="2"/>
  <c r="AS39" i="2"/>
  <c r="AS38" i="2"/>
  <c r="AS37" i="2"/>
  <c r="AS36" i="2"/>
  <c r="AS35" i="2"/>
  <c r="AS34" i="2"/>
  <c r="AS33" i="2"/>
  <c r="AS32" i="2"/>
  <c r="AS31" i="2"/>
  <c r="AS30" i="2"/>
  <c r="AS29" i="2"/>
  <c r="AS28" i="2"/>
  <c r="AS27" i="2"/>
  <c r="AS26" i="2"/>
  <c r="AS25" i="2"/>
  <c r="AS24" i="2"/>
  <c r="AS23" i="2"/>
  <c r="AS22" i="2"/>
  <c r="AS21" i="2"/>
  <c r="AS20" i="2"/>
  <c r="AS19" i="2"/>
  <c r="AS18" i="2"/>
  <c r="AS17" i="2"/>
  <c r="AS16" i="2"/>
  <c r="AS15" i="2"/>
  <c r="AS14" i="2"/>
  <c r="AS13" i="2"/>
  <c r="AS12" i="2"/>
  <c r="AS11" i="2"/>
  <c r="AS10" i="2"/>
  <c r="AS9" i="2"/>
  <c r="AS8" i="2"/>
  <c r="AS7" i="2"/>
  <c r="AS6" i="2"/>
  <c r="AT5" i="2"/>
  <c r="AT6" i="2" s="1"/>
  <c r="AT7" i="2" s="1"/>
  <c r="AT8" i="2" s="1"/>
  <c r="AT9" i="2" s="1"/>
  <c r="AT10" i="2" s="1"/>
  <c r="AT11" i="2" s="1"/>
  <c r="AT12" i="2" s="1"/>
  <c r="AT13" i="2" s="1"/>
  <c r="AT14" i="2" s="1"/>
  <c r="AT15" i="2" s="1"/>
  <c r="AT16" i="2" s="1"/>
  <c r="AT17" i="2" s="1"/>
  <c r="AT18" i="2" s="1"/>
  <c r="AT19" i="2" s="1"/>
  <c r="AT20" i="2" s="1"/>
  <c r="AT21" i="2" s="1"/>
  <c r="AT22" i="2" s="1"/>
  <c r="AT23" i="2" s="1"/>
  <c r="AT24" i="2" s="1"/>
  <c r="AT25" i="2" s="1"/>
  <c r="AT26" i="2" s="1"/>
  <c r="AT27" i="2" s="1"/>
  <c r="AT28" i="2" s="1"/>
  <c r="AT29" i="2" s="1"/>
  <c r="AT30" i="2" s="1"/>
  <c r="AT31" i="2" s="1"/>
  <c r="AT32" i="2" s="1"/>
  <c r="AT33" i="2" s="1"/>
  <c r="AT34" i="2" s="1"/>
  <c r="AT35" i="2" s="1"/>
  <c r="AT36" i="2" s="1"/>
  <c r="AT37" i="2" s="1"/>
  <c r="AT38" i="2" s="1"/>
  <c r="AT39" i="2" s="1"/>
  <c r="AT40" i="2" s="1"/>
  <c r="AT41" i="2" s="1"/>
  <c r="AT42" i="2" s="1"/>
  <c r="AT43" i="2" s="1"/>
  <c r="AT44" i="2" s="1"/>
  <c r="AT45" i="2" s="1"/>
  <c r="AS5" i="2"/>
  <c r="AS109" i="2" s="1"/>
  <c r="BX55" i="2"/>
  <c r="BX54" i="2"/>
  <c r="BX53" i="2"/>
  <c r="BX52" i="2"/>
  <c r="BX51" i="2"/>
  <c r="BX50" i="2"/>
  <c r="BX49" i="2"/>
  <c r="BX48" i="2"/>
  <c r="BX47" i="2"/>
  <c r="BX46" i="2"/>
  <c r="BX45" i="2"/>
  <c r="BX44" i="2"/>
  <c r="BX43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Y26" i="2" s="1"/>
  <c r="CM115" i="2"/>
  <c r="CJ115" i="2"/>
  <c r="CM114" i="2"/>
  <c r="CJ114" i="2"/>
  <c r="CM113" i="2"/>
  <c r="CJ113" i="2"/>
  <c r="CM112" i="2"/>
  <c r="CJ112" i="2"/>
  <c r="CJ111" i="2"/>
  <c r="CM109" i="2"/>
  <c r="CL109" i="2"/>
  <c r="CK109" i="2"/>
  <c r="CM123" i="2" s="1"/>
  <c r="CJ109" i="2"/>
  <c r="CN108" i="2"/>
  <c r="CN107" i="2"/>
  <c r="CN106" i="2"/>
  <c r="CN105" i="2"/>
  <c r="CN104" i="2"/>
  <c r="CN103" i="2"/>
  <c r="CN102" i="2"/>
  <c r="CN101" i="2"/>
  <c r="CN100" i="2"/>
  <c r="CN99" i="2"/>
  <c r="CN98" i="2"/>
  <c r="CN97" i="2"/>
  <c r="CN96" i="2"/>
  <c r="CN95" i="2"/>
  <c r="CN94" i="2"/>
  <c r="CN93" i="2"/>
  <c r="CN92" i="2"/>
  <c r="CN91" i="2"/>
  <c r="CN90" i="2"/>
  <c r="CN89" i="2"/>
  <c r="CN88" i="2"/>
  <c r="CN87" i="2"/>
  <c r="CN86" i="2"/>
  <c r="CN85" i="2"/>
  <c r="CN84" i="2"/>
  <c r="CN83" i="2"/>
  <c r="CN82" i="2"/>
  <c r="CN81" i="2"/>
  <c r="CN80" i="2"/>
  <c r="CN79" i="2"/>
  <c r="CN78" i="2"/>
  <c r="CN77" i="2"/>
  <c r="CN76" i="2"/>
  <c r="CN75" i="2"/>
  <c r="CN74" i="2"/>
  <c r="CN73" i="2"/>
  <c r="CN72" i="2"/>
  <c r="CN71" i="2"/>
  <c r="CN70" i="2"/>
  <c r="CN69" i="2"/>
  <c r="CO69" i="2" s="1"/>
  <c r="CN68" i="2"/>
  <c r="CO68" i="2" s="1"/>
  <c r="CN67" i="2"/>
  <c r="CN66" i="2"/>
  <c r="CN65" i="2"/>
  <c r="CN64" i="2"/>
  <c r="CN63" i="2"/>
  <c r="CN62" i="2"/>
  <c r="CN61" i="2"/>
  <c r="CN60" i="2"/>
  <c r="CN59" i="2"/>
  <c r="CN58" i="2"/>
  <c r="CN57" i="2"/>
  <c r="CN56" i="2"/>
  <c r="CN55" i="2"/>
  <c r="CN54" i="2"/>
  <c r="CN53" i="2"/>
  <c r="CN52" i="2"/>
  <c r="CN51" i="2"/>
  <c r="CN50" i="2"/>
  <c r="CN49" i="2"/>
  <c r="CN48" i="2"/>
  <c r="CO47" i="2"/>
  <c r="CO48" i="2" s="1"/>
  <c r="CO49" i="2" s="1"/>
  <c r="CO50" i="2" s="1"/>
  <c r="CO51" i="2" s="1"/>
  <c r="CO52" i="2" s="1"/>
  <c r="CO53" i="2" s="1"/>
  <c r="CO54" i="2" s="1"/>
  <c r="CO55" i="2" s="1"/>
  <c r="CO56" i="2" s="1"/>
  <c r="CO57" i="2" s="1"/>
  <c r="CO58" i="2" s="1"/>
  <c r="CO59" i="2" s="1"/>
  <c r="CO60" i="2" s="1"/>
  <c r="CO61" i="2" s="1"/>
  <c r="CO62" i="2" s="1"/>
  <c r="CO63" i="2" s="1"/>
  <c r="CO64" i="2" s="1"/>
  <c r="CO65" i="2" s="1"/>
  <c r="CO66" i="2" s="1"/>
  <c r="CN47" i="2"/>
  <c r="CN46" i="2"/>
  <c r="CN45" i="2"/>
  <c r="CN44" i="2"/>
  <c r="CN43" i="2"/>
  <c r="CN42" i="2"/>
  <c r="CN41" i="2"/>
  <c r="CN40" i="2"/>
  <c r="CN39" i="2"/>
  <c r="CN38" i="2"/>
  <c r="CN37" i="2"/>
  <c r="CN36" i="2"/>
  <c r="CN35" i="2"/>
  <c r="CN34" i="2"/>
  <c r="CN33" i="2"/>
  <c r="CN32" i="2"/>
  <c r="CN31" i="2"/>
  <c r="CN30" i="2"/>
  <c r="CN29" i="2"/>
  <c r="CN28" i="2"/>
  <c r="CN27" i="2"/>
  <c r="CN26" i="2"/>
  <c r="CN25" i="2"/>
  <c r="CN24" i="2"/>
  <c r="CN23" i="2"/>
  <c r="CN22" i="2"/>
  <c r="CN21" i="2"/>
  <c r="CN20" i="2"/>
  <c r="CN19" i="2"/>
  <c r="CN18" i="2"/>
  <c r="CN17" i="2"/>
  <c r="CN16" i="2"/>
  <c r="CN15" i="2"/>
  <c r="CN14" i="2"/>
  <c r="CN13" i="2"/>
  <c r="CN12" i="2"/>
  <c r="CN11" i="2"/>
  <c r="CN10" i="2"/>
  <c r="CN9" i="2"/>
  <c r="CN8" i="2"/>
  <c r="CN7" i="2"/>
  <c r="CN6" i="2"/>
  <c r="CO5" i="2"/>
  <c r="CO6" i="2" s="1"/>
  <c r="CO7" i="2" s="1"/>
  <c r="CO8" i="2" s="1"/>
  <c r="CO9" i="2" s="1"/>
  <c r="CO10" i="2" s="1"/>
  <c r="CO11" i="2" s="1"/>
  <c r="CO12" i="2" s="1"/>
  <c r="CO13" i="2" s="1"/>
  <c r="CO14" i="2" s="1"/>
  <c r="CO15" i="2" s="1"/>
  <c r="CO16" i="2" s="1"/>
  <c r="CO17" i="2" s="1"/>
  <c r="CO18" i="2" s="1"/>
  <c r="CO19" i="2" s="1"/>
  <c r="CO20" i="2" s="1"/>
  <c r="CO21" i="2" s="1"/>
  <c r="CO22" i="2" s="1"/>
  <c r="CO23" i="2" s="1"/>
  <c r="CO24" i="2" s="1"/>
  <c r="CN5" i="2"/>
  <c r="QG121" i="2" l="1"/>
  <c r="QG122" i="2"/>
  <c r="QC128" i="2" s="1"/>
  <c r="QV121" i="2"/>
  <c r="QV122" i="2" s="1"/>
  <c r="QR128" i="2" s="1"/>
  <c r="RG130" i="2"/>
  <c r="RJ130" i="2" s="1"/>
  <c r="RJ128" i="2"/>
  <c r="RG129" i="2"/>
  <c r="RJ129" i="2" s="1"/>
  <c r="RI128" i="2"/>
  <c r="RG127" i="2"/>
  <c r="RJ127" i="2" s="1"/>
  <c r="AD109" i="2"/>
  <c r="AE11" i="2"/>
  <c r="AE12" i="2" s="1"/>
  <c r="AE13" i="2" s="1"/>
  <c r="AE14" i="2" s="1"/>
  <c r="AE15" i="2" s="1"/>
  <c r="AE16" i="2" s="1"/>
  <c r="AE17" i="2" s="1"/>
  <c r="AE18" i="2" s="1"/>
  <c r="AE19" i="2" s="1"/>
  <c r="AE20" i="2" s="1"/>
  <c r="AE21" i="2" s="1"/>
  <c r="AE22" i="2" s="1"/>
  <c r="AE23" i="2" s="1"/>
  <c r="AE24" i="2" s="1"/>
  <c r="AE49" i="2"/>
  <c r="AE50" i="2" s="1"/>
  <c r="AE51" i="2" s="1"/>
  <c r="AE52" i="2" s="1"/>
  <c r="AE53" i="2" s="1"/>
  <c r="AE54" i="2" s="1"/>
  <c r="AE55" i="2" s="1"/>
  <c r="AE56" i="2" s="1"/>
  <c r="AE57" i="2" s="1"/>
  <c r="AE58" i="2" s="1"/>
  <c r="AE59" i="2" s="1"/>
  <c r="AE60" i="2" s="1"/>
  <c r="AE61" i="2" s="1"/>
  <c r="AE62" i="2" s="1"/>
  <c r="AE63" i="2" s="1"/>
  <c r="AE64" i="2" s="1"/>
  <c r="AE65" i="2" s="1"/>
  <c r="AE66" i="2" s="1"/>
  <c r="AE67" i="2" s="1"/>
  <c r="AE68" i="2" s="1"/>
  <c r="AE69" i="2" s="1"/>
  <c r="AE70" i="2" s="1"/>
  <c r="AE71" i="2" s="1"/>
  <c r="AE72" i="2" s="1"/>
  <c r="AE73" i="2" s="1"/>
  <c r="AE74" i="2" s="1"/>
  <c r="AE75" i="2" s="1"/>
  <c r="AE76" i="2" s="1"/>
  <c r="AE77" i="2" s="1"/>
  <c r="AE78" i="2" s="1"/>
  <c r="AE79" i="2" s="1"/>
  <c r="AE80" i="2" s="1"/>
  <c r="AE81" i="2" s="1"/>
  <c r="AE82" i="2" s="1"/>
  <c r="AE83" i="2" s="1"/>
  <c r="AE84" i="2" s="1"/>
  <c r="AE85" i="2" s="1"/>
  <c r="AE86" i="2" s="1"/>
  <c r="AE87" i="2" s="1"/>
  <c r="AE88" i="2" s="1"/>
  <c r="AE89" i="2" s="1"/>
  <c r="AE90" i="2" s="1"/>
  <c r="AE91" i="2" s="1"/>
  <c r="AE92" i="2" s="1"/>
  <c r="AE93" i="2" s="1"/>
  <c r="AE94" i="2" s="1"/>
  <c r="AE95" i="2" s="1"/>
  <c r="AE96" i="2" s="1"/>
  <c r="AE97" i="2" s="1"/>
  <c r="AE98" i="2" s="1"/>
  <c r="AE99" i="2" s="1"/>
  <c r="AE100" i="2" s="1"/>
  <c r="AE101" i="2" s="1"/>
  <c r="AE102" i="2" s="1"/>
  <c r="AE103" i="2" s="1"/>
  <c r="AE104" i="2" s="1"/>
  <c r="AE105" i="2" s="1"/>
  <c r="AE106" i="2" s="1"/>
  <c r="AE107" i="2" s="1"/>
  <c r="AE108" i="2" s="1"/>
  <c r="AC118" i="2" s="1"/>
  <c r="AC120" i="2" s="1"/>
  <c r="AS110" i="2"/>
  <c r="AT48" i="2"/>
  <c r="AT49" i="2" s="1"/>
  <c r="AT50" i="2" s="1"/>
  <c r="AT51" i="2" s="1"/>
  <c r="AT52" i="2" s="1"/>
  <c r="AT53" i="2" s="1"/>
  <c r="AT54" i="2" s="1"/>
  <c r="AT55" i="2" s="1"/>
  <c r="AT56" i="2" s="1"/>
  <c r="AT57" i="2" s="1"/>
  <c r="AT58" i="2" s="1"/>
  <c r="AT59" i="2" s="1"/>
  <c r="AT60" i="2" s="1"/>
  <c r="AT61" i="2" s="1"/>
  <c r="AT62" i="2" s="1"/>
  <c r="AT63" i="2" s="1"/>
  <c r="AT64" i="2" s="1"/>
  <c r="AT65" i="2" s="1"/>
  <c r="AT66" i="2" s="1"/>
  <c r="AT67" i="2" s="1"/>
  <c r="AT68" i="2" s="1"/>
  <c r="AT69" i="2" s="1"/>
  <c r="AT70" i="2" s="1"/>
  <c r="AT71" i="2" s="1"/>
  <c r="AT72" i="2" s="1"/>
  <c r="AT73" i="2" s="1"/>
  <c r="AT74" i="2" s="1"/>
  <c r="AT75" i="2" s="1"/>
  <c r="AT76" i="2" s="1"/>
  <c r="AT77" i="2" s="1"/>
  <c r="AT78" i="2" s="1"/>
  <c r="AT79" i="2" s="1"/>
  <c r="AT80" i="2" s="1"/>
  <c r="AT81" i="2" s="1"/>
  <c r="AT82" i="2" s="1"/>
  <c r="AT83" i="2" s="1"/>
  <c r="AT84" i="2" s="1"/>
  <c r="AT85" i="2" s="1"/>
  <c r="AT86" i="2" s="1"/>
  <c r="AT87" i="2" s="1"/>
  <c r="AT88" i="2" s="1"/>
  <c r="AT89" i="2" s="1"/>
  <c r="AT90" i="2" s="1"/>
  <c r="AT91" i="2" s="1"/>
  <c r="AT92" i="2" s="1"/>
  <c r="AT93" i="2" s="1"/>
  <c r="AT94" i="2" s="1"/>
  <c r="AT95" i="2" s="1"/>
  <c r="AT96" i="2" s="1"/>
  <c r="AT97" i="2" s="1"/>
  <c r="AT98" i="2" s="1"/>
  <c r="AT99" i="2" s="1"/>
  <c r="AT100" i="2" s="1"/>
  <c r="AT101" i="2" s="1"/>
  <c r="AT102" i="2" s="1"/>
  <c r="AT103" i="2" s="1"/>
  <c r="AT104" i="2" s="1"/>
  <c r="AT105" i="2" s="1"/>
  <c r="AT106" i="2" s="1"/>
  <c r="AT107" i="2" s="1"/>
  <c r="AT108" i="2" s="1"/>
  <c r="BY27" i="2"/>
  <c r="BY28" i="2" s="1"/>
  <c r="BY29" i="2" s="1"/>
  <c r="BY30" i="2" s="1"/>
  <c r="BY32" i="2" s="1"/>
  <c r="BY33" i="2" s="1"/>
  <c r="BY34" i="2" s="1"/>
  <c r="BY35" i="2" s="1"/>
  <c r="BY36" i="2" s="1"/>
  <c r="BY37" i="2" s="1"/>
  <c r="BY38" i="2" s="1"/>
  <c r="BY39" i="2" s="1"/>
  <c r="BY40" i="2" s="1"/>
  <c r="BY41" i="2" s="1"/>
  <c r="BY42" i="2" s="1"/>
  <c r="BY44" i="2" s="1"/>
  <c r="BY45" i="2" s="1"/>
  <c r="BY46" i="2" s="1"/>
  <c r="BY47" i="2" s="1"/>
  <c r="BY48" i="2" s="1"/>
  <c r="BY49" i="2" s="1"/>
  <c r="BY50" i="2" s="1"/>
  <c r="BY51" i="2" s="1"/>
  <c r="BY52" i="2" s="1"/>
  <c r="BY53" i="2" s="1"/>
  <c r="BY54" i="2" s="1"/>
  <c r="BY55" i="2" s="1"/>
  <c r="CO26" i="2"/>
  <c r="CN109" i="2"/>
  <c r="CO27" i="2"/>
  <c r="CO28" i="2" s="1"/>
  <c r="CO29" i="2" s="1"/>
  <c r="CO30" i="2" s="1"/>
  <c r="CO31" i="2" s="1"/>
  <c r="CO32" i="2" s="1"/>
  <c r="CO33" i="2" s="1"/>
  <c r="CO34" i="2" s="1"/>
  <c r="CO35" i="2" s="1"/>
  <c r="CO36" i="2" s="1"/>
  <c r="CO37" i="2" s="1"/>
  <c r="CO38" i="2" s="1"/>
  <c r="CO39" i="2" s="1"/>
  <c r="CO40" i="2" s="1"/>
  <c r="CO41" i="2" s="1"/>
  <c r="CO42" i="2" s="1"/>
  <c r="CO43" i="2" s="1"/>
  <c r="CO44" i="2" s="1"/>
  <c r="CO45" i="2" s="1"/>
  <c r="CO70" i="2"/>
  <c r="CO71" i="2" s="1"/>
  <c r="CO72" i="2" s="1"/>
  <c r="CO73" i="2" s="1"/>
  <c r="CO74" i="2" s="1"/>
  <c r="CO75" i="2" s="1"/>
  <c r="CO76" i="2" s="1"/>
  <c r="CO77" i="2" s="1"/>
  <c r="CO78" i="2" s="1"/>
  <c r="CO79" i="2" s="1"/>
  <c r="CO80" i="2" s="1"/>
  <c r="CO81" i="2" s="1"/>
  <c r="CO82" i="2" s="1"/>
  <c r="CO83" i="2" s="1"/>
  <c r="CO84" i="2" s="1"/>
  <c r="CO85" i="2" s="1"/>
  <c r="CO86" i="2" s="1"/>
  <c r="CO87" i="2" s="1"/>
  <c r="CO88" i="2" s="1"/>
  <c r="CO89" i="2" s="1"/>
  <c r="CO90" i="2" s="1"/>
  <c r="CO91" i="2" s="1"/>
  <c r="CO92" i="2" s="1"/>
  <c r="CO93" i="2" s="1"/>
  <c r="CO94" i="2" s="1"/>
  <c r="CO95" i="2" s="1"/>
  <c r="CO96" i="2" s="1"/>
  <c r="CO97" i="2" s="1"/>
  <c r="CO98" i="2" s="1"/>
  <c r="CO99" i="2" s="1"/>
  <c r="CO100" i="2" s="1"/>
  <c r="CO101" i="2" s="1"/>
  <c r="CO102" i="2" s="1"/>
  <c r="CO103" i="2" s="1"/>
  <c r="CO104" i="2" s="1"/>
  <c r="CO105" i="2" s="1"/>
  <c r="CO106" i="2" s="1"/>
  <c r="CO107" i="2" s="1"/>
  <c r="CO108" i="2" s="1"/>
  <c r="CM118" i="2" s="1"/>
  <c r="CM120" i="2" s="1"/>
  <c r="BG115" i="2"/>
  <c r="BD115" i="2"/>
  <c r="BG114" i="2"/>
  <c r="BD114" i="2"/>
  <c r="BG113" i="2"/>
  <c r="BD113" i="2"/>
  <c r="BG112" i="2"/>
  <c r="BD112" i="2"/>
  <c r="BD111" i="2"/>
  <c r="BG109" i="2"/>
  <c r="BF109" i="2"/>
  <c r="BE109" i="2"/>
  <c r="BG123" i="2" s="1"/>
  <c r="BD109" i="2"/>
  <c r="BH108" i="2"/>
  <c r="BH107" i="2"/>
  <c r="BH106" i="2"/>
  <c r="BH105" i="2"/>
  <c r="BH104" i="2"/>
  <c r="BH103" i="2"/>
  <c r="BH102" i="2"/>
  <c r="BH101" i="2"/>
  <c r="BH100" i="2"/>
  <c r="BH99" i="2"/>
  <c r="BH98" i="2"/>
  <c r="BH97" i="2"/>
  <c r="BH96" i="2"/>
  <c r="BH95" i="2"/>
  <c r="BH94" i="2"/>
  <c r="BH93" i="2"/>
  <c r="BH92" i="2"/>
  <c r="BH91" i="2"/>
  <c r="BH90" i="2"/>
  <c r="BH89" i="2"/>
  <c r="BH88" i="2"/>
  <c r="BH87" i="2"/>
  <c r="BH86" i="2"/>
  <c r="BH85" i="2"/>
  <c r="BH84" i="2"/>
  <c r="BH83" i="2"/>
  <c r="BH82" i="2"/>
  <c r="BH81" i="2"/>
  <c r="BH80" i="2"/>
  <c r="BH79" i="2"/>
  <c r="BH78" i="2"/>
  <c r="BH77" i="2"/>
  <c r="BH76" i="2"/>
  <c r="BH75" i="2"/>
  <c r="BH74" i="2"/>
  <c r="BH73" i="2"/>
  <c r="BH72" i="2"/>
  <c r="BH71" i="2"/>
  <c r="BH70" i="2"/>
  <c r="BH69" i="2"/>
  <c r="BH68" i="2"/>
  <c r="BH67" i="2"/>
  <c r="BH66" i="2"/>
  <c r="BH65" i="2"/>
  <c r="BH64" i="2"/>
  <c r="BH63" i="2"/>
  <c r="BH62" i="2"/>
  <c r="BH61" i="2"/>
  <c r="BH60" i="2"/>
  <c r="BH59" i="2"/>
  <c r="BH58" i="2"/>
  <c r="BH57" i="2"/>
  <c r="BH56" i="2"/>
  <c r="BH55" i="2"/>
  <c r="BH54" i="2"/>
  <c r="BH53" i="2"/>
  <c r="BH52" i="2"/>
  <c r="BH51" i="2"/>
  <c r="BH50" i="2"/>
  <c r="BH49" i="2"/>
  <c r="BH48" i="2"/>
  <c r="BI47" i="2"/>
  <c r="BI48" i="2" s="1"/>
  <c r="BI49" i="2" s="1"/>
  <c r="BI50" i="2" s="1"/>
  <c r="BI51" i="2" s="1"/>
  <c r="BI52" i="2" s="1"/>
  <c r="BI53" i="2" s="1"/>
  <c r="BI54" i="2" s="1"/>
  <c r="BI55" i="2" s="1"/>
  <c r="BI56" i="2" s="1"/>
  <c r="BI57" i="2" s="1"/>
  <c r="BI58" i="2" s="1"/>
  <c r="BI59" i="2" s="1"/>
  <c r="BI60" i="2" s="1"/>
  <c r="BI61" i="2" s="1"/>
  <c r="BI62" i="2" s="1"/>
  <c r="BI63" i="2" s="1"/>
  <c r="BI64" i="2" s="1"/>
  <c r="BI65" i="2" s="1"/>
  <c r="BI66" i="2" s="1"/>
  <c r="BI67" i="2" s="1"/>
  <c r="BI68" i="2" s="1"/>
  <c r="BI69" i="2" s="1"/>
  <c r="BI70" i="2" s="1"/>
  <c r="BI71" i="2" s="1"/>
  <c r="BI72" i="2" s="1"/>
  <c r="BI73" i="2" s="1"/>
  <c r="BI74" i="2" s="1"/>
  <c r="BI75" i="2" s="1"/>
  <c r="BI76" i="2" s="1"/>
  <c r="BI77" i="2" s="1"/>
  <c r="BI78" i="2" s="1"/>
  <c r="BI79" i="2" s="1"/>
  <c r="BI80" i="2" s="1"/>
  <c r="BI81" i="2" s="1"/>
  <c r="BI82" i="2" s="1"/>
  <c r="BI83" i="2" s="1"/>
  <c r="BI84" i="2" s="1"/>
  <c r="BI85" i="2" s="1"/>
  <c r="BI86" i="2" s="1"/>
  <c r="BI87" i="2" s="1"/>
  <c r="BI88" i="2" s="1"/>
  <c r="BI89" i="2" s="1"/>
  <c r="BI90" i="2" s="1"/>
  <c r="BI91" i="2" s="1"/>
  <c r="BI92" i="2" s="1"/>
  <c r="BI93" i="2" s="1"/>
  <c r="BI94" i="2" s="1"/>
  <c r="BI95" i="2" s="1"/>
  <c r="BI96" i="2" s="1"/>
  <c r="BI97" i="2" s="1"/>
  <c r="BI98" i="2" s="1"/>
  <c r="BI99" i="2" s="1"/>
  <c r="BI100" i="2" s="1"/>
  <c r="BI101" i="2" s="1"/>
  <c r="BI102" i="2" s="1"/>
  <c r="BI103" i="2" s="1"/>
  <c r="BI104" i="2" s="1"/>
  <c r="BI105" i="2" s="1"/>
  <c r="BI106" i="2" s="1"/>
  <c r="BI107" i="2" s="1"/>
  <c r="BI108" i="2" s="1"/>
  <c r="BG118" i="2" s="1"/>
  <c r="BG120" i="2" s="1"/>
  <c r="BH47" i="2"/>
  <c r="BH46" i="2"/>
  <c r="BH45" i="2"/>
  <c r="BH44" i="2"/>
  <c r="BH43" i="2"/>
  <c r="BH42" i="2"/>
  <c r="BH41" i="2"/>
  <c r="BH40" i="2"/>
  <c r="BH39" i="2"/>
  <c r="BH38" i="2"/>
  <c r="BH37" i="2"/>
  <c r="BH36" i="2"/>
  <c r="BH35" i="2"/>
  <c r="BH34" i="2"/>
  <c r="BH33" i="2"/>
  <c r="BH32" i="2"/>
  <c r="BH31" i="2"/>
  <c r="BH30" i="2"/>
  <c r="BH29" i="2"/>
  <c r="BH28" i="2"/>
  <c r="BH27" i="2"/>
  <c r="BH26" i="2"/>
  <c r="BH25" i="2"/>
  <c r="BH24" i="2"/>
  <c r="BH23" i="2"/>
  <c r="BH22" i="2"/>
  <c r="BH21" i="2"/>
  <c r="BH20" i="2"/>
  <c r="BH19" i="2"/>
  <c r="BH18" i="2"/>
  <c r="BH17" i="2"/>
  <c r="BH16" i="2"/>
  <c r="BH15" i="2"/>
  <c r="BH14" i="2"/>
  <c r="BH13" i="2"/>
  <c r="BH12" i="2"/>
  <c r="BH11" i="2"/>
  <c r="BH10" i="2"/>
  <c r="BH9" i="2"/>
  <c r="BH8" i="2"/>
  <c r="BH7" i="2"/>
  <c r="BH6" i="2"/>
  <c r="BH5" i="2"/>
  <c r="QC130" i="2" l="1"/>
  <c r="QF130" i="2" s="1"/>
  <c r="QF128" i="2"/>
  <c r="QC129" i="2"/>
  <c r="QF129" i="2" s="1"/>
  <c r="QE128" i="2"/>
  <c r="QC127" i="2"/>
  <c r="QF127" i="2" s="1"/>
  <c r="QR130" i="2"/>
  <c r="QU130" i="2" s="1"/>
  <c r="QU128" i="2"/>
  <c r="QR129" i="2"/>
  <c r="QU129" i="2" s="1"/>
  <c r="QT128" i="2"/>
  <c r="QR127" i="2"/>
  <c r="QU127" i="2" s="1"/>
  <c r="RI129" i="2"/>
  <c r="RI127" i="2"/>
  <c r="RI130" i="2"/>
  <c r="AC121" i="2"/>
  <c r="AC122" i="2"/>
  <c r="Y128" i="2" s="1"/>
  <c r="AD110" i="2"/>
  <c r="AE109" i="2"/>
  <c r="AR118" i="2"/>
  <c r="AR120" i="2" s="1"/>
  <c r="AT109" i="2"/>
  <c r="CM121" i="2"/>
  <c r="CM122" i="2"/>
  <c r="CI128" i="2" s="1"/>
  <c r="CO109" i="2"/>
  <c r="CN110" i="2"/>
  <c r="BG121" i="2"/>
  <c r="BG122" i="2" s="1"/>
  <c r="BC128" i="2" s="1"/>
  <c r="BH109" i="2"/>
  <c r="BI5" i="2"/>
  <c r="BI6" i="2"/>
  <c r="BI7" i="2" s="1"/>
  <c r="BI8" i="2" s="1"/>
  <c r="BI9" i="2" s="1"/>
  <c r="BI10" i="2" s="1"/>
  <c r="BI11" i="2" s="1"/>
  <c r="BI12" i="2" s="1"/>
  <c r="BI13" i="2" s="1"/>
  <c r="BI14" i="2" s="1"/>
  <c r="BI15" i="2" s="1"/>
  <c r="BI16" i="2" s="1"/>
  <c r="BI17" i="2" s="1"/>
  <c r="BI18" i="2" s="1"/>
  <c r="BI19" i="2" s="1"/>
  <c r="BI20" i="2" s="1"/>
  <c r="BI21" i="2" s="1"/>
  <c r="BI22" i="2" s="1"/>
  <c r="BI23" i="2" s="1"/>
  <c r="BI24" i="2" s="1"/>
  <c r="BI25" i="2" s="1"/>
  <c r="BI26" i="2" s="1"/>
  <c r="BI27" i="2" s="1"/>
  <c r="BI28" i="2" s="1"/>
  <c r="BI29" i="2" s="1"/>
  <c r="BI30" i="2" s="1"/>
  <c r="BI31" i="2" s="1"/>
  <c r="BI32" i="2" s="1"/>
  <c r="BI33" i="2" s="1"/>
  <c r="BI34" i="2" s="1"/>
  <c r="BI35" i="2" s="1"/>
  <c r="BI36" i="2" s="1"/>
  <c r="BI37" i="2" s="1"/>
  <c r="BI38" i="2" s="1"/>
  <c r="BI39" i="2" s="1"/>
  <c r="BI40" i="2" s="1"/>
  <c r="BI41" i="2" s="1"/>
  <c r="BI42" i="2" s="1"/>
  <c r="BI43" i="2" s="1"/>
  <c r="BI44" i="2" s="1"/>
  <c r="BI45" i="2" s="1"/>
  <c r="QE129" i="2" l="1"/>
  <c r="QE127" i="2"/>
  <c r="QE130" i="2"/>
  <c r="QT129" i="2"/>
  <c r="QT127" i="2"/>
  <c r="QT130" i="2"/>
  <c r="Y130" i="2"/>
  <c r="AB130" i="2" s="1"/>
  <c r="AB128" i="2"/>
  <c r="Y129" i="2"/>
  <c r="AB129" i="2" s="1"/>
  <c r="AA128" i="2"/>
  <c r="Y127" i="2"/>
  <c r="AB127" i="2" s="1"/>
  <c r="AR121" i="2"/>
  <c r="AR122" i="2" s="1"/>
  <c r="AN128" i="2" s="1"/>
  <c r="CI130" i="2"/>
  <c r="CL130" i="2" s="1"/>
  <c r="CL128" i="2"/>
  <c r="CI129" i="2"/>
  <c r="CL129" i="2" s="1"/>
  <c r="CK128" i="2"/>
  <c r="CI127" i="2"/>
  <c r="CL127" i="2" s="1"/>
  <c r="BC130" i="2"/>
  <c r="BF130" i="2" s="1"/>
  <c r="BF128" i="2"/>
  <c r="BC129" i="2"/>
  <c r="BF129" i="2" s="1"/>
  <c r="BE128" i="2"/>
  <c r="BC127" i="2"/>
  <c r="BF127" i="2" s="1"/>
  <c r="BH110" i="2"/>
  <c r="BI109" i="2"/>
  <c r="AA129" i="2" l="1"/>
  <c r="AA127" i="2"/>
  <c r="AA130" i="2"/>
  <c r="AN130" i="2"/>
  <c r="AQ130" i="2" s="1"/>
  <c r="AQ128" i="2"/>
  <c r="AN129" i="2"/>
  <c r="AQ129" i="2" s="1"/>
  <c r="AP128" i="2"/>
  <c r="AN127" i="2"/>
  <c r="AQ127" i="2" s="1"/>
  <c r="CK129" i="2"/>
  <c r="CK127" i="2"/>
  <c r="CK130" i="2"/>
  <c r="BE129" i="2"/>
  <c r="BE127" i="2"/>
  <c r="BE130" i="2"/>
  <c r="AP129" i="2" l="1"/>
  <c r="AP127" i="2"/>
  <c r="AP130" i="2"/>
  <c r="N67" i="2"/>
  <c r="N25" i="2"/>
  <c r="BW115" i="2" l="1"/>
  <c r="BT115" i="2"/>
  <c r="BW114" i="2"/>
  <c r="BT114" i="2"/>
  <c r="BW113" i="2"/>
  <c r="BT113" i="2"/>
  <c r="BW112" i="2"/>
  <c r="BT112" i="2"/>
  <c r="BT111" i="2"/>
  <c r="BW109" i="2"/>
  <c r="BV109" i="2"/>
  <c r="BU109" i="2"/>
  <c r="BW123" i="2" s="1"/>
  <c r="BT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3" i="2"/>
  <c r="BX72" i="2"/>
  <c r="BX71" i="2"/>
  <c r="BX70" i="2"/>
  <c r="BX69" i="2"/>
  <c r="BX68" i="2"/>
  <c r="BY68" i="2" s="1"/>
  <c r="BX67" i="2"/>
  <c r="BX66" i="2"/>
  <c r="BX65" i="2"/>
  <c r="BX64" i="2"/>
  <c r="BX63" i="2"/>
  <c r="BX62" i="2"/>
  <c r="BX61" i="2"/>
  <c r="BX60" i="2"/>
  <c r="BX59" i="2"/>
  <c r="BX58" i="2"/>
  <c r="BX57" i="2"/>
  <c r="BX56" i="2"/>
  <c r="BY56" i="2"/>
  <c r="BY57" i="2" s="1"/>
  <c r="BY58" i="2" s="1"/>
  <c r="BY59" i="2" s="1"/>
  <c r="BY60" i="2" s="1"/>
  <c r="BY61" i="2" s="1"/>
  <c r="BY62" i="2" s="1"/>
  <c r="BY63" i="2" s="1"/>
  <c r="BY64" i="2" s="1"/>
  <c r="BY65" i="2" s="1"/>
  <c r="BY66" i="2" s="1"/>
  <c r="BX25" i="2"/>
  <c r="BX24" i="2"/>
  <c r="BX23" i="2"/>
  <c r="BX22" i="2"/>
  <c r="BX21" i="2"/>
  <c r="BX20" i="2"/>
  <c r="BX19" i="2"/>
  <c r="BX18" i="2"/>
  <c r="BX17" i="2"/>
  <c r="BX16" i="2"/>
  <c r="BX15" i="2"/>
  <c r="BX14" i="2"/>
  <c r="BX13" i="2"/>
  <c r="BX12" i="2"/>
  <c r="BX11" i="2"/>
  <c r="BX10" i="2"/>
  <c r="BX9" i="2"/>
  <c r="BX8" i="2"/>
  <c r="BX7" i="2"/>
  <c r="BX6" i="2"/>
  <c r="BY5" i="2"/>
  <c r="BY6" i="2" s="1"/>
  <c r="BY7" i="2" s="1"/>
  <c r="BY8" i="2" s="1"/>
  <c r="BY9" i="2" s="1"/>
  <c r="BY11" i="2" s="1"/>
  <c r="BY12" i="2" s="1"/>
  <c r="BY13" i="2" s="1"/>
  <c r="BY14" i="2" s="1"/>
  <c r="BY15" i="2" s="1"/>
  <c r="BY17" i="2" s="1"/>
  <c r="BY18" i="2" s="1"/>
  <c r="BY19" i="2" s="1"/>
  <c r="BY20" i="2" s="1"/>
  <c r="BY21" i="2" s="1"/>
  <c r="BY22" i="2" s="1"/>
  <c r="BY23" i="2" s="1"/>
  <c r="BY24" i="2" s="1"/>
  <c r="BX5" i="2"/>
  <c r="BX109" i="2" l="1"/>
  <c r="BX110" i="2" s="1"/>
  <c r="BY69" i="2"/>
  <c r="BY70" i="2" s="1"/>
  <c r="BY71" i="2" s="1"/>
  <c r="BY72" i="2" s="1"/>
  <c r="BY73" i="2" s="1"/>
  <c r="BY74" i="2" s="1"/>
  <c r="BY75" i="2" s="1"/>
  <c r="BY76" i="2" s="1"/>
  <c r="BY77" i="2" s="1"/>
  <c r="BY78" i="2" s="1"/>
  <c r="BY79" i="2" s="1"/>
  <c r="BY80" i="2" s="1"/>
  <c r="BY81" i="2" s="1"/>
  <c r="BY82" i="2" s="1"/>
  <c r="BY83" i="2" s="1"/>
  <c r="BY84" i="2" s="1"/>
  <c r="BY85" i="2" s="1"/>
  <c r="BY86" i="2" s="1"/>
  <c r="BY87" i="2" s="1"/>
  <c r="BY88" i="2" s="1"/>
  <c r="BY89" i="2" s="1"/>
  <c r="BY90" i="2" s="1"/>
  <c r="BY91" i="2" s="1"/>
  <c r="BY92" i="2" s="1"/>
  <c r="BY93" i="2" s="1"/>
  <c r="BY94" i="2" s="1"/>
  <c r="BY95" i="2" s="1"/>
  <c r="BY96" i="2" s="1"/>
  <c r="BY97" i="2" s="1"/>
  <c r="BY98" i="2" s="1"/>
  <c r="BY99" i="2" s="1"/>
  <c r="BY100" i="2" s="1"/>
  <c r="BY101" i="2" s="1"/>
  <c r="BY102" i="2" s="1"/>
  <c r="BY103" i="2" s="1"/>
  <c r="BY104" i="2" s="1"/>
  <c r="BY105" i="2" s="1"/>
  <c r="BY106" i="2" s="1"/>
  <c r="BY107" i="2" s="1"/>
  <c r="BY108" i="2" s="1"/>
  <c r="BW118" i="2" l="1"/>
  <c r="BW120" i="2" s="1"/>
  <c r="BY109" i="2"/>
  <c r="N31" i="2"/>
  <c r="N27" i="2"/>
  <c r="DB115" i="2"/>
  <c r="CY115" i="2"/>
  <c r="DB114" i="2"/>
  <c r="CY114" i="2"/>
  <c r="DB113" i="2"/>
  <c r="CY113" i="2"/>
  <c r="DB112" i="2"/>
  <c r="CY112" i="2"/>
  <c r="CY111" i="2"/>
  <c r="DB109" i="2"/>
  <c r="DA109" i="2"/>
  <c r="CZ109" i="2"/>
  <c r="DB123" i="2" s="1"/>
  <c r="CY109" i="2"/>
  <c r="DC108" i="2"/>
  <c r="DC107" i="2"/>
  <c r="DC106" i="2"/>
  <c r="DC105" i="2"/>
  <c r="DC104" i="2"/>
  <c r="DC103" i="2"/>
  <c r="DC102" i="2"/>
  <c r="DC101" i="2"/>
  <c r="DC100" i="2"/>
  <c r="DC99" i="2"/>
  <c r="DC98" i="2"/>
  <c r="DC97" i="2"/>
  <c r="DC96" i="2"/>
  <c r="DC95" i="2"/>
  <c r="DC94" i="2"/>
  <c r="DC93" i="2"/>
  <c r="DC92" i="2"/>
  <c r="DC91" i="2"/>
  <c r="DC90" i="2"/>
  <c r="DC89" i="2"/>
  <c r="DC88" i="2"/>
  <c r="DC87" i="2"/>
  <c r="DC86" i="2"/>
  <c r="DC85" i="2"/>
  <c r="DC84" i="2"/>
  <c r="DC83" i="2"/>
  <c r="DC82" i="2"/>
  <c r="DC81" i="2"/>
  <c r="DC80" i="2"/>
  <c r="DC79" i="2"/>
  <c r="DC78" i="2"/>
  <c r="DC77" i="2"/>
  <c r="DC76" i="2"/>
  <c r="DC75" i="2"/>
  <c r="DC74" i="2"/>
  <c r="DC73" i="2"/>
  <c r="DC72" i="2"/>
  <c r="DC71" i="2"/>
  <c r="DC70" i="2"/>
  <c r="DC69" i="2"/>
  <c r="DD69" i="2" s="1"/>
  <c r="DC68" i="2"/>
  <c r="DD68" i="2" s="1"/>
  <c r="DC67" i="2"/>
  <c r="DC66" i="2"/>
  <c r="DC65" i="2"/>
  <c r="DC64" i="2"/>
  <c r="DC63" i="2"/>
  <c r="DC62" i="2"/>
  <c r="DC61" i="2"/>
  <c r="DC60" i="2"/>
  <c r="DC59" i="2"/>
  <c r="DC58" i="2"/>
  <c r="DC57" i="2"/>
  <c r="DC56" i="2"/>
  <c r="DC55" i="2"/>
  <c r="DC54" i="2"/>
  <c r="DC53" i="2"/>
  <c r="DC52" i="2"/>
  <c r="DC51" i="2"/>
  <c r="DC50" i="2"/>
  <c r="DC49" i="2"/>
  <c r="DC48" i="2"/>
  <c r="DD47" i="2"/>
  <c r="DD48" i="2" s="1"/>
  <c r="DD49" i="2" s="1"/>
  <c r="DD50" i="2" s="1"/>
  <c r="DD51" i="2" s="1"/>
  <c r="DD52" i="2" s="1"/>
  <c r="DD53" i="2" s="1"/>
  <c r="DD54" i="2" s="1"/>
  <c r="DD55" i="2" s="1"/>
  <c r="DD56" i="2" s="1"/>
  <c r="DD57" i="2" s="1"/>
  <c r="DD58" i="2" s="1"/>
  <c r="DD59" i="2" s="1"/>
  <c r="DD60" i="2" s="1"/>
  <c r="DD61" i="2" s="1"/>
  <c r="DD62" i="2" s="1"/>
  <c r="DD63" i="2" s="1"/>
  <c r="DD64" i="2" s="1"/>
  <c r="DD65" i="2" s="1"/>
  <c r="DD66" i="2" s="1"/>
  <c r="DC47" i="2"/>
  <c r="DC46" i="2"/>
  <c r="DC45" i="2"/>
  <c r="DC44" i="2"/>
  <c r="DC43" i="2"/>
  <c r="DC42" i="2"/>
  <c r="DC41" i="2"/>
  <c r="DC40" i="2"/>
  <c r="DC39" i="2"/>
  <c r="DC38" i="2"/>
  <c r="DC37" i="2"/>
  <c r="DC36" i="2"/>
  <c r="DC35" i="2"/>
  <c r="DC34" i="2"/>
  <c r="DC33" i="2"/>
  <c r="DC32" i="2"/>
  <c r="DC31" i="2"/>
  <c r="DC30" i="2"/>
  <c r="DC29" i="2"/>
  <c r="DC28" i="2"/>
  <c r="DC27" i="2"/>
  <c r="DC26" i="2"/>
  <c r="DD26" i="2" s="1"/>
  <c r="DC25" i="2"/>
  <c r="DC24" i="2"/>
  <c r="DC23" i="2"/>
  <c r="DC22" i="2"/>
  <c r="DC21" i="2"/>
  <c r="DC20" i="2"/>
  <c r="DC19" i="2"/>
  <c r="DC18" i="2"/>
  <c r="DC17" i="2"/>
  <c r="DC16" i="2"/>
  <c r="DC15" i="2"/>
  <c r="DC14" i="2"/>
  <c r="DC13" i="2"/>
  <c r="DC12" i="2"/>
  <c r="DC11" i="2"/>
  <c r="DC10" i="2"/>
  <c r="DC9" i="2"/>
  <c r="DC8" i="2"/>
  <c r="DC7" i="2"/>
  <c r="DC6" i="2"/>
  <c r="DD5" i="2"/>
  <c r="DD6" i="2" s="1"/>
  <c r="DD7" i="2" s="1"/>
  <c r="DD8" i="2" s="1"/>
  <c r="DD9" i="2" s="1"/>
  <c r="DD10" i="2" s="1"/>
  <c r="DD11" i="2" s="1"/>
  <c r="DD12" i="2" s="1"/>
  <c r="DD13" i="2" s="1"/>
  <c r="DD14" i="2" s="1"/>
  <c r="DD15" i="2" s="1"/>
  <c r="DD16" i="2" s="1"/>
  <c r="DD17" i="2" s="1"/>
  <c r="DD18" i="2" s="1"/>
  <c r="DD19" i="2" s="1"/>
  <c r="DD20" i="2" s="1"/>
  <c r="DD21" i="2" s="1"/>
  <c r="DD22" i="2" s="1"/>
  <c r="DD23" i="2" s="1"/>
  <c r="DD24" i="2" s="1"/>
  <c r="DC5" i="2"/>
  <c r="DC109" i="2" s="1"/>
  <c r="D1005" i="1"/>
  <c r="D5" i="1"/>
  <c r="D1004" i="1"/>
  <c r="J8" i="1"/>
  <c r="J7" i="1"/>
  <c r="M7" i="1" s="1"/>
  <c r="J6" i="1"/>
  <c r="M8" i="1" l="1"/>
  <c r="G7" i="1"/>
  <c r="G8" i="1" s="1"/>
  <c r="G9" i="1" s="1"/>
  <c r="D13" i="1"/>
  <c r="D17" i="1"/>
  <c r="D23" i="1"/>
  <c r="D27" i="1"/>
  <c r="D33" i="1"/>
  <c r="D39" i="1"/>
  <c r="D45" i="1"/>
  <c r="D49" i="1"/>
  <c r="D51" i="1"/>
  <c r="D53" i="1"/>
  <c r="D55" i="1"/>
  <c r="D57" i="1"/>
  <c r="D59" i="1"/>
  <c r="D61" i="1"/>
  <c r="D63" i="1"/>
  <c r="D65" i="1"/>
  <c r="D67" i="1"/>
  <c r="D69" i="1"/>
  <c r="D71" i="1"/>
  <c r="D73" i="1"/>
  <c r="D75" i="1"/>
  <c r="D77" i="1"/>
  <c r="D79" i="1"/>
  <c r="D81" i="1"/>
  <c r="D83" i="1"/>
  <c r="D85" i="1"/>
  <c r="D87" i="1"/>
  <c r="D89" i="1"/>
  <c r="D91" i="1"/>
  <c r="D93" i="1"/>
  <c r="D95" i="1"/>
  <c r="D97" i="1"/>
  <c r="D99" i="1"/>
  <c r="D101" i="1"/>
  <c r="D103" i="1"/>
  <c r="D105" i="1"/>
  <c r="D107" i="1"/>
  <c r="D109" i="1"/>
  <c r="D111" i="1"/>
  <c r="D113" i="1"/>
  <c r="D115" i="1"/>
  <c r="D117" i="1"/>
  <c r="D119" i="1"/>
  <c r="D121" i="1"/>
  <c r="D123" i="1"/>
  <c r="D125" i="1"/>
  <c r="D127" i="1"/>
  <c r="D129" i="1"/>
  <c r="D131" i="1"/>
  <c r="D133" i="1"/>
  <c r="D135" i="1"/>
  <c r="D137" i="1"/>
  <c r="D139" i="1"/>
  <c r="D141" i="1"/>
  <c r="D143" i="1"/>
  <c r="D145" i="1"/>
  <c r="D147" i="1"/>
  <c r="D149" i="1"/>
  <c r="D151" i="1"/>
  <c r="D153" i="1"/>
  <c r="D155" i="1"/>
  <c r="D157" i="1"/>
  <c r="D159" i="1"/>
  <c r="D161" i="1"/>
  <c r="D163" i="1"/>
  <c r="D165" i="1"/>
  <c r="D167" i="1"/>
  <c r="D169" i="1"/>
  <c r="D171" i="1"/>
  <c r="D173" i="1"/>
  <c r="D175" i="1"/>
  <c r="D177" i="1"/>
  <c r="D179" i="1"/>
  <c r="D181" i="1"/>
  <c r="D183" i="1"/>
  <c r="D185" i="1"/>
  <c r="D187" i="1"/>
  <c r="D189" i="1"/>
  <c r="D191" i="1"/>
  <c r="D193" i="1"/>
  <c r="D195" i="1"/>
  <c r="D197" i="1"/>
  <c r="D199" i="1"/>
  <c r="D201" i="1"/>
  <c r="D203" i="1"/>
  <c r="D205" i="1"/>
  <c r="D207" i="1"/>
  <c r="D209" i="1"/>
  <c r="D211" i="1"/>
  <c r="D213" i="1"/>
  <c r="D215" i="1"/>
  <c r="D217" i="1"/>
  <c r="D219" i="1"/>
  <c r="D221" i="1"/>
  <c r="D223" i="1"/>
  <c r="D225" i="1"/>
  <c r="D227" i="1"/>
  <c r="D229" i="1"/>
  <c r="D231" i="1"/>
  <c r="D233" i="1"/>
  <c r="D235" i="1"/>
  <c r="D237" i="1"/>
  <c r="D239" i="1"/>
  <c r="D241" i="1"/>
  <c r="D243" i="1"/>
  <c r="D245" i="1"/>
  <c r="D247" i="1"/>
  <c r="D249" i="1"/>
  <c r="D251" i="1"/>
  <c r="D253" i="1"/>
  <c r="D255" i="1"/>
  <c r="D257" i="1"/>
  <c r="D259" i="1"/>
  <c r="D261" i="1"/>
  <c r="D263" i="1"/>
  <c r="D265" i="1"/>
  <c r="D267" i="1"/>
  <c r="D269" i="1"/>
  <c r="D271" i="1"/>
  <c r="D273" i="1"/>
  <c r="D275" i="1"/>
  <c r="D277" i="1"/>
  <c r="D279" i="1"/>
  <c r="D281" i="1"/>
  <c r="D283" i="1"/>
  <c r="D285" i="1"/>
  <c r="D287" i="1"/>
  <c r="D289" i="1"/>
  <c r="D291" i="1"/>
  <c r="D293" i="1"/>
  <c r="D295" i="1"/>
  <c r="D297" i="1"/>
  <c r="D299" i="1"/>
  <c r="D301" i="1"/>
  <c r="D303" i="1"/>
  <c r="D305" i="1"/>
  <c r="D307" i="1"/>
  <c r="D309" i="1"/>
  <c r="D311" i="1"/>
  <c r="D313" i="1"/>
  <c r="D315" i="1"/>
  <c r="D317" i="1"/>
  <c r="D319" i="1"/>
  <c r="D321" i="1"/>
  <c r="D323" i="1"/>
  <c r="D325" i="1"/>
  <c r="D327" i="1"/>
  <c r="D329" i="1"/>
  <c r="D331" i="1"/>
  <c r="D333" i="1"/>
  <c r="D335" i="1"/>
  <c r="D337" i="1"/>
  <c r="D339" i="1"/>
  <c r="D341" i="1"/>
  <c r="D343" i="1"/>
  <c r="D345" i="1"/>
  <c r="D347" i="1"/>
  <c r="D349" i="1"/>
  <c r="D351" i="1"/>
  <c r="D353" i="1"/>
  <c r="D355" i="1"/>
  <c r="D357" i="1"/>
  <c r="D359" i="1"/>
  <c r="D361" i="1"/>
  <c r="D363" i="1"/>
  <c r="D365" i="1"/>
  <c r="D367" i="1"/>
  <c r="D369" i="1"/>
  <c r="D371" i="1"/>
  <c r="D373" i="1"/>
  <c r="D375" i="1"/>
  <c r="D377" i="1"/>
  <c r="D379" i="1"/>
  <c r="D381" i="1"/>
  <c r="D383" i="1"/>
  <c r="D385" i="1"/>
  <c r="D387" i="1"/>
  <c r="D389" i="1"/>
  <c r="D391" i="1"/>
  <c r="D393" i="1"/>
  <c r="D395" i="1"/>
  <c r="D397" i="1"/>
  <c r="D399" i="1"/>
  <c r="D401" i="1"/>
  <c r="D403" i="1"/>
  <c r="D405" i="1"/>
  <c r="D407" i="1"/>
  <c r="D409" i="1"/>
  <c r="D411" i="1"/>
  <c r="D413" i="1"/>
  <c r="D415" i="1"/>
  <c r="D417" i="1"/>
  <c r="D419" i="1"/>
  <c r="D421" i="1"/>
  <c r="D423" i="1"/>
  <c r="D425" i="1"/>
  <c r="D427" i="1"/>
  <c r="D429" i="1"/>
  <c r="D431" i="1"/>
  <c r="D433" i="1"/>
  <c r="D435" i="1"/>
  <c r="D437" i="1"/>
  <c r="D439" i="1"/>
  <c r="D441" i="1"/>
  <c r="D443" i="1"/>
  <c r="D445" i="1"/>
  <c r="D447" i="1"/>
  <c r="D449" i="1"/>
  <c r="D451" i="1"/>
  <c r="D453" i="1"/>
  <c r="D455" i="1"/>
  <c r="D457" i="1"/>
  <c r="D459" i="1"/>
  <c r="D461" i="1"/>
  <c r="D463" i="1"/>
  <c r="D465" i="1"/>
  <c r="D467" i="1"/>
  <c r="D469" i="1"/>
  <c r="D471" i="1"/>
  <c r="D473" i="1"/>
  <c r="D475" i="1"/>
  <c r="D477" i="1"/>
  <c r="D479" i="1"/>
  <c r="D481" i="1"/>
  <c r="D483" i="1"/>
  <c r="D485" i="1"/>
  <c r="D487" i="1"/>
  <c r="D489" i="1"/>
  <c r="D491" i="1"/>
  <c r="D493" i="1"/>
  <c r="D495" i="1"/>
  <c r="D497" i="1"/>
  <c r="D499" i="1"/>
  <c r="D501" i="1"/>
  <c r="D503" i="1"/>
  <c r="D505" i="1"/>
  <c r="D507" i="1"/>
  <c r="D509" i="1"/>
  <c r="D511" i="1"/>
  <c r="D513" i="1"/>
  <c r="D515" i="1"/>
  <c r="D517" i="1"/>
  <c r="D519" i="1"/>
  <c r="D521" i="1"/>
  <c r="D523" i="1"/>
  <c r="D525" i="1"/>
  <c r="D527" i="1"/>
  <c r="D529" i="1"/>
  <c r="D531" i="1"/>
  <c r="D533" i="1"/>
  <c r="D535" i="1"/>
  <c r="D537" i="1"/>
  <c r="D539" i="1"/>
  <c r="D541" i="1"/>
  <c r="D543" i="1"/>
  <c r="D545" i="1"/>
  <c r="D547" i="1"/>
  <c r="D549" i="1"/>
  <c r="D551" i="1"/>
  <c r="D553" i="1"/>
  <c r="D555" i="1"/>
  <c r="D557" i="1"/>
  <c r="D559" i="1"/>
  <c r="D561" i="1"/>
  <c r="D563" i="1"/>
  <c r="D565" i="1"/>
  <c r="D567" i="1"/>
  <c r="D569" i="1"/>
  <c r="D571" i="1"/>
  <c r="D573" i="1"/>
  <c r="D575" i="1"/>
  <c r="D577" i="1"/>
  <c r="D579" i="1"/>
  <c r="D581" i="1"/>
  <c r="D583" i="1"/>
  <c r="D585" i="1"/>
  <c r="D587" i="1"/>
  <c r="D589" i="1"/>
  <c r="D591" i="1"/>
  <c r="D593" i="1"/>
  <c r="D595" i="1"/>
  <c r="D597" i="1"/>
  <c r="D599" i="1"/>
  <c r="D601" i="1"/>
  <c r="D603" i="1"/>
  <c r="D605" i="1"/>
  <c r="D607" i="1"/>
  <c r="D609" i="1"/>
  <c r="D611" i="1"/>
  <c r="D613" i="1"/>
  <c r="D615" i="1"/>
  <c r="D617" i="1"/>
  <c r="D619" i="1"/>
  <c r="D621" i="1"/>
  <c r="D623" i="1"/>
  <c r="D625" i="1"/>
  <c r="D627" i="1"/>
  <c r="D629" i="1"/>
  <c r="D631" i="1"/>
  <c r="D633" i="1"/>
  <c r="D635" i="1"/>
  <c r="D637" i="1"/>
  <c r="D639" i="1"/>
  <c r="D641" i="1"/>
  <c r="D643" i="1"/>
  <c r="D645" i="1"/>
  <c r="D647" i="1"/>
  <c r="D649" i="1"/>
  <c r="D651" i="1"/>
  <c r="D653" i="1"/>
  <c r="D655" i="1"/>
  <c r="D657" i="1"/>
  <c r="D659" i="1"/>
  <c r="D661" i="1"/>
  <c r="D663" i="1"/>
  <c r="D665" i="1"/>
  <c r="D667" i="1"/>
  <c r="D669" i="1"/>
  <c r="D671" i="1"/>
  <c r="D673" i="1"/>
  <c r="D675" i="1"/>
  <c r="D677" i="1"/>
  <c r="D679" i="1"/>
  <c r="D681" i="1"/>
  <c r="D683" i="1"/>
  <c r="D685" i="1"/>
  <c r="D687" i="1"/>
  <c r="D689" i="1"/>
  <c r="D691" i="1"/>
  <c r="D693" i="1"/>
  <c r="D695" i="1"/>
  <c r="D697" i="1"/>
  <c r="D699" i="1"/>
  <c r="D701" i="1"/>
  <c r="D703" i="1"/>
  <c r="D705" i="1"/>
  <c r="D707" i="1"/>
  <c r="D709" i="1"/>
  <c r="D711" i="1"/>
  <c r="D713" i="1"/>
  <c r="D715" i="1"/>
  <c r="D717" i="1"/>
  <c r="D719" i="1"/>
  <c r="D721" i="1"/>
  <c r="D723" i="1"/>
  <c r="D725" i="1"/>
  <c r="D727" i="1"/>
  <c r="D729" i="1"/>
  <c r="D731" i="1"/>
  <c r="D733" i="1"/>
  <c r="D735" i="1"/>
  <c r="D737" i="1"/>
  <c r="D739" i="1"/>
  <c r="D741" i="1"/>
  <c r="D743" i="1"/>
  <c r="D745" i="1"/>
  <c r="D747" i="1"/>
  <c r="D749" i="1"/>
  <c r="D751" i="1"/>
  <c r="D753" i="1"/>
  <c r="D755" i="1"/>
  <c r="D757" i="1"/>
  <c r="D759" i="1"/>
  <c r="D761" i="1"/>
  <c r="D763" i="1"/>
  <c r="D765" i="1"/>
  <c r="D767" i="1"/>
  <c r="D769" i="1"/>
  <c r="D771" i="1"/>
  <c r="D773" i="1"/>
  <c r="D775" i="1"/>
  <c r="D777" i="1"/>
  <c r="D779" i="1"/>
  <c r="D781" i="1"/>
  <c r="D783" i="1"/>
  <c r="D785" i="1"/>
  <c r="D787" i="1"/>
  <c r="D789" i="1"/>
  <c r="D791" i="1"/>
  <c r="D793" i="1"/>
  <c r="D795" i="1"/>
  <c r="D797" i="1"/>
  <c r="D799" i="1"/>
  <c r="D801" i="1"/>
  <c r="D803" i="1"/>
  <c r="D805" i="1"/>
  <c r="D807" i="1"/>
  <c r="D809" i="1"/>
  <c r="D811" i="1"/>
  <c r="D813" i="1"/>
  <c r="D815" i="1"/>
  <c r="D817" i="1"/>
  <c r="D819" i="1"/>
  <c r="D821" i="1"/>
  <c r="D823" i="1"/>
  <c r="D825" i="1"/>
  <c r="D827" i="1"/>
  <c r="D829" i="1"/>
  <c r="D831" i="1"/>
  <c r="D833" i="1"/>
  <c r="D835" i="1"/>
  <c r="D837" i="1"/>
  <c r="D839" i="1"/>
  <c r="D841" i="1"/>
  <c r="D843" i="1"/>
  <c r="D845" i="1"/>
  <c r="D847" i="1"/>
  <c r="D849" i="1"/>
  <c r="D851" i="1"/>
  <c r="D853" i="1"/>
  <c r="D855" i="1"/>
  <c r="D857" i="1"/>
  <c r="D859" i="1"/>
  <c r="D861" i="1"/>
  <c r="D863" i="1"/>
  <c r="D865" i="1"/>
  <c r="D867" i="1"/>
  <c r="D869" i="1"/>
  <c r="D871" i="1"/>
  <c r="D873" i="1"/>
  <c r="D875" i="1"/>
  <c r="D877" i="1"/>
  <c r="D879" i="1"/>
  <c r="D881" i="1"/>
  <c r="D883" i="1"/>
  <c r="D885" i="1"/>
  <c r="D887" i="1"/>
  <c r="D889" i="1"/>
  <c r="D891" i="1"/>
  <c r="D893" i="1"/>
  <c r="D895" i="1"/>
  <c r="D897" i="1"/>
  <c r="D899" i="1"/>
  <c r="D901" i="1"/>
  <c r="D903" i="1"/>
  <c r="D905" i="1"/>
  <c r="D907" i="1"/>
  <c r="D909" i="1"/>
  <c r="D911" i="1"/>
  <c r="D913" i="1"/>
  <c r="D915" i="1"/>
  <c r="D917" i="1"/>
  <c r="D919" i="1"/>
  <c r="D921" i="1"/>
  <c r="D923" i="1"/>
  <c r="D925" i="1"/>
  <c r="D927" i="1"/>
  <c r="D929" i="1"/>
  <c r="D931" i="1"/>
  <c r="D933" i="1"/>
  <c r="D935" i="1"/>
  <c r="D937" i="1"/>
  <c r="D939" i="1"/>
  <c r="D941" i="1"/>
  <c r="D943" i="1"/>
  <c r="D945" i="1"/>
  <c r="D947" i="1"/>
  <c r="D949" i="1"/>
  <c r="D951" i="1"/>
  <c r="D953" i="1"/>
  <c r="D955" i="1"/>
  <c r="D957" i="1"/>
  <c r="D959" i="1"/>
  <c r="D961" i="1"/>
  <c r="D963" i="1"/>
  <c r="D965" i="1"/>
  <c r="D967" i="1"/>
  <c r="D969" i="1"/>
  <c r="D971" i="1"/>
  <c r="D973" i="1"/>
  <c r="D975" i="1"/>
  <c r="D977" i="1"/>
  <c r="D979" i="1"/>
  <c r="D981" i="1"/>
  <c r="D983" i="1"/>
  <c r="D985" i="1"/>
  <c r="D987" i="1"/>
  <c r="D989" i="1"/>
  <c r="D991" i="1"/>
  <c r="D993" i="1"/>
  <c r="D995" i="1"/>
  <c r="D997" i="1"/>
  <c r="D999" i="1"/>
  <c r="D1001" i="1"/>
  <c r="D1003" i="1"/>
  <c r="D7" i="1"/>
  <c r="D9" i="1"/>
  <c r="D11" i="1"/>
  <c r="D15" i="1"/>
  <c r="D19" i="1"/>
  <c r="D21" i="1"/>
  <c r="D25" i="1"/>
  <c r="D29" i="1"/>
  <c r="D31" i="1"/>
  <c r="D35" i="1"/>
  <c r="D37" i="1"/>
  <c r="D41" i="1"/>
  <c r="D43" i="1"/>
  <c r="D47" i="1"/>
  <c r="D8" i="1"/>
  <c r="D10" i="1"/>
  <c r="D12" i="1"/>
  <c r="D14" i="1"/>
  <c r="D16" i="1"/>
  <c r="D18" i="1"/>
  <c r="D20" i="1"/>
  <c r="D22" i="1"/>
  <c r="D24" i="1"/>
  <c r="D26" i="1"/>
  <c r="D28" i="1"/>
  <c r="D30" i="1"/>
  <c r="D32" i="1"/>
  <c r="D34" i="1"/>
  <c r="D38" i="1"/>
  <c r="D40" i="1"/>
  <c r="D42" i="1"/>
  <c r="D44" i="1"/>
  <c r="D46" i="1"/>
  <c r="D48" i="1"/>
  <c r="D50" i="1"/>
  <c r="D52" i="1"/>
  <c r="D54" i="1"/>
  <c r="D56" i="1"/>
  <c r="D58" i="1"/>
  <c r="D60" i="1"/>
  <c r="D62" i="1"/>
  <c r="D64" i="1"/>
  <c r="D66" i="1"/>
  <c r="D70" i="1"/>
  <c r="D72" i="1"/>
  <c r="D74" i="1"/>
  <c r="D76" i="1"/>
  <c r="D78" i="1"/>
  <c r="D80" i="1"/>
  <c r="D82" i="1"/>
  <c r="D84" i="1"/>
  <c r="D86" i="1"/>
  <c r="D88" i="1"/>
  <c r="D90" i="1"/>
  <c r="D92" i="1"/>
  <c r="D94" i="1"/>
  <c r="D96" i="1"/>
  <c r="D98" i="1"/>
  <c r="D100" i="1"/>
  <c r="D102" i="1"/>
  <c r="D104" i="1"/>
  <c r="D106" i="1"/>
  <c r="D108" i="1"/>
  <c r="D110" i="1"/>
  <c r="D112" i="1"/>
  <c r="D114" i="1"/>
  <c r="D116" i="1"/>
  <c r="D118" i="1"/>
  <c r="D120" i="1"/>
  <c r="D122" i="1"/>
  <c r="D124" i="1"/>
  <c r="D126" i="1"/>
  <c r="D128" i="1"/>
  <c r="D130" i="1"/>
  <c r="D132" i="1"/>
  <c r="D134" i="1"/>
  <c r="D136" i="1"/>
  <c r="D138" i="1"/>
  <c r="D140" i="1"/>
  <c r="D142" i="1"/>
  <c r="D144" i="1"/>
  <c r="D146" i="1"/>
  <c r="D148" i="1"/>
  <c r="D150" i="1"/>
  <c r="D152" i="1"/>
  <c r="D154" i="1"/>
  <c r="D156" i="1"/>
  <c r="D158" i="1"/>
  <c r="D160" i="1"/>
  <c r="D162" i="1"/>
  <c r="D164" i="1"/>
  <c r="D166" i="1"/>
  <c r="D168" i="1"/>
  <c r="D170" i="1"/>
  <c r="D172" i="1"/>
  <c r="D174" i="1"/>
  <c r="D176" i="1"/>
  <c r="D178" i="1"/>
  <c r="D180" i="1"/>
  <c r="D182" i="1"/>
  <c r="D184" i="1"/>
  <c r="D186" i="1"/>
  <c r="D188" i="1"/>
  <c r="D190" i="1"/>
  <c r="D192" i="1"/>
  <c r="D194" i="1"/>
  <c r="D196" i="1"/>
  <c r="D198" i="1"/>
  <c r="D200" i="1"/>
  <c r="D202" i="1"/>
  <c r="D204" i="1"/>
  <c r="D206" i="1"/>
  <c r="D208" i="1"/>
  <c r="D210" i="1"/>
  <c r="D212" i="1"/>
  <c r="D214" i="1"/>
  <c r="D216" i="1"/>
  <c r="D218" i="1"/>
  <c r="D220" i="1"/>
  <c r="D222" i="1"/>
  <c r="D224" i="1"/>
  <c r="D226" i="1"/>
  <c r="D228" i="1"/>
  <c r="D230" i="1"/>
  <c r="D232" i="1"/>
  <c r="D234" i="1"/>
  <c r="D236" i="1"/>
  <c r="D238" i="1"/>
  <c r="D240" i="1"/>
  <c r="D242" i="1"/>
  <c r="D244" i="1"/>
  <c r="D246" i="1"/>
  <c r="D248" i="1"/>
  <c r="D250" i="1"/>
  <c r="D252" i="1"/>
  <c r="D254" i="1"/>
  <c r="D256" i="1"/>
  <c r="D258" i="1"/>
  <c r="D260" i="1"/>
  <c r="D262" i="1"/>
  <c r="D264" i="1"/>
  <c r="D266" i="1"/>
  <c r="D268" i="1"/>
  <c r="D270" i="1"/>
  <c r="D272" i="1"/>
  <c r="D274" i="1"/>
  <c r="D276" i="1"/>
  <c r="D278" i="1"/>
  <c r="D280" i="1"/>
  <c r="D282" i="1"/>
  <c r="D284" i="1"/>
  <c r="D286" i="1"/>
  <c r="D288" i="1"/>
  <c r="D290" i="1"/>
  <c r="D292" i="1"/>
  <c r="D294" i="1"/>
  <c r="D296" i="1"/>
  <c r="D298" i="1"/>
  <c r="D300" i="1"/>
  <c r="D302" i="1"/>
  <c r="D304" i="1"/>
  <c r="D306" i="1"/>
  <c r="D308" i="1"/>
  <c r="D310" i="1"/>
  <c r="D312" i="1"/>
  <c r="D314" i="1"/>
  <c r="D316" i="1"/>
  <c r="D318" i="1"/>
  <c r="D320" i="1"/>
  <c r="D322" i="1"/>
  <c r="D324" i="1"/>
  <c r="D326" i="1"/>
  <c r="D328" i="1"/>
  <c r="D330" i="1"/>
  <c r="D332" i="1"/>
  <c r="D334" i="1"/>
  <c r="D336" i="1"/>
  <c r="D338" i="1"/>
  <c r="D340" i="1"/>
  <c r="D342" i="1"/>
  <c r="D344" i="1"/>
  <c r="D346" i="1"/>
  <c r="D348" i="1"/>
  <c r="D350" i="1"/>
  <c r="D352" i="1"/>
  <c r="D354" i="1"/>
  <c r="D356" i="1"/>
  <c r="D358" i="1"/>
  <c r="D360" i="1"/>
  <c r="D362" i="1"/>
  <c r="D364" i="1"/>
  <c r="D366" i="1"/>
  <c r="D368" i="1"/>
  <c r="D370" i="1"/>
  <c r="D372" i="1"/>
  <c r="D374" i="1"/>
  <c r="D376" i="1"/>
  <c r="D378" i="1"/>
  <c r="D380" i="1"/>
  <c r="D382" i="1"/>
  <c r="D384" i="1"/>
  <c r="D386" i="1"/>
  <c r="D388" i="1"/>
  <c r="D390" i="1"/>
  <c r="D392" i="1"/>
  <c r="D394" i="1"/>
  <c r="D396" i="1"/>
  <c r="D398" i="1"/>
  <c r="D400" i="1"/>
  <c r="D402" i="1"/>
  <c r="D404" i="1"/>
  <c r="D406" i="1"/>
  <c r="D408" i="1"/>
  <c r="D410" i="1"/>
  <c r="D412" i="1"/>
  <c r="D414" i="1"/>
  <c r="D416" i="1"/>
  <c r="D418" i="1"/>
  <c r="D420" i="1"/>
  <c r="D422" i="1"/>
  <c r="D424" i="1"/>
  <c r="D426" i="1"/>
  <c r="D428" i="1"/>
  <c r="D430" i="1"/>
  <c r="D432" i="1"/>
  <c r="D434" i="1"/>
  <c r="D436" i="1"/>
  <c r="D438" i="1"/>
  <c r="D440" i="1"/>
  <c r="D442" i="1"/>
  <c r="D444" i="1"/>
  <c r="D446" i="1"/>
  <c r="D448" i="1"/>
  <c r="D450" i="1"/>
  <c r="D452" i="1"/>
  <c r="D454" i="1"/>
  <c r="D456" i="1"/>
  <c r="D458" i="1"/>
  <c r="D460" i="1"/>
  <c r="D462" i="1"/>
  <c r="D464" i="1"/>
  <c r="D466" i="1"/>
  <c r="D468" i="1"/>
  <c r="D470" i="1"/>
  <c r="D472" i="1"/>
  <c r="D474" i="1"/>
  <c r="D476" i="1"/>
  <c r="D478" i="1"/>
  <c r="D480" i="1"/>
  <c r="D482" i="1"/>
  <c r="D484" i="1"/>
  <c r="D486" i="1"/>
  <c r="D488" i="1"/>
  <c r="D490" i="1"/>
  <c r="D492" i="1"/>
  <c r="D494" i="1"/>
  <c r="D496" i="1"/>
  <c r="D498" i="1"/>
  <c r="D500" i="1"/>
  <c r="D502" i="1"/>
  <c r="D504" i="1"/>
  <c r="D506" i="1"/>
  <c r="D508" i="1"/>
  <c r="D510" i="1"/>
  <c r="D512" i="1"/>
  <c r="D514" i="1"/>
  <c r="D516" i="1"/>
  <c r="D518" i="1"/>
  <c r="D520" i="1"/>
  <c r="D522" i="1"/>
  <c r="D524" i="1"/>
  <c r="D526" i="1"/>
  <c r="D528" i="1"/>
  <c r="D530" i="1"/>
  <c r="D532" i="1"/>
  <c r="D534" i="1"/>
  <c r="D536" i="1"/>
  <c r="D538" i="1"/>
  <c r="D540" i="1"/>
  <c r="D542" i="1"/>
  <c r="D544" i="1"/>
  <c r="D546" i="1"/>
  <c r="D548" i="1"/>
  <c r="D550" i="1"/>
  <c r="D552" i="1"/>
  <c r="D554" i="1"/>
  <c r="D556" i="1"/>
  <c r="D558" i="1"/>
  <c r="D560" i="1"/>
  <c r="D562" i="1"/>
  <c r="D564" i="1"/>
  <c r="D566" i="1"/>
  <c r="D568" i="1"/>
  <c r="D570" i="1"/>
  <c r="D572" i="1"/>
  <c r="D574" i="1"/>
  <c r="D576" i="1"/>
  <c r="D578" i="1"/>
  <c r="D580" i="1"/>
  <c r="D582" i="1"/>
  <c r="D584" i="1"/>
  <c r="D586" i="1"/>
  <c r="D588" i="1"/>
  <c r="D590" i="1"/>
  <c r="D592" i="1"/>
  <c r="D594" i="1"/>
  <c r="D596" i="1"/>
  <c r="D598" i="1"/>
  <c r="D600" i="1"/>
  <c r="D602" i="1"/>
  <c r="D604" i="1"/>
  <c r="D606" i="1"/>
  <c r="D608" i="1"/>
  <c r="D610" i="1"/>
  <c r="D612" i="1"/>
  <c r="D614" i="1"/>
  <c r="D616" i="1"/>
  <c r="D618" i="1"/>
  <c r="D620" i="1"/>
  <c r="D622" i="1"/>
  <c r="D624" i="1"/>
  <c r="D626" i="1"/>
  <c r="D628" i="1"/>
  <c r="D630" i="1"/>
  <c r="D632" i="1"/>
  <c r="D634" i="1"/>
  <c r="D636" i="1"/>
  <c r="D638" i="1"/>
  <c r="D640" i="1"/>
  <c r="D642" i="1"/>
  <c r="D644" i="1"/>
  <c r="D646" i="1"/>
  <c r="D648" i="1"/>
  <c r="D650" i="1"/>
  <c r="D652" i="1"/>
  <c r="D654" i="1"/>
  <c r="D656" i="1"/>
  <c r="D658" i="1"/>
  <c r="D660" i="1"/>
  <c r="D662" i="1"/>
  <c r="D664" i="1"/>
  <c r="D666" i="1"/>
  <c r="D668" i="1"/>
  <c r="D670" i="1"/>
  <c r="D672" i="1"/>
  <c r="D674" i="1"/>
  <c r="D676" i="1"/>
  <c r="D678" i="1"/>
  <c r="D680" i="1"/>
  <c r="D682" i="1"/>
  <c r="D684" i="1"/>
  <c r="D686" i="1"/>
  <c r="D688" i="1"/>
  <c r="D690" i="1"/>
  <c r="D692" i="1"/>
  <c r="D694" i="1"/>
  <c r="D696" i="1"/>
  <c r="D698" i="1"/>
  <c r="D700" i="1"/>
  <c r="D702" i="1"/>
  <c r="D704" i="1"/>
  <c r="D706" i="1"/>
  <c r="D708" i="1"/>
  <c r="D710" i="1"/>
  <c r="D712" i="1"/>
  <c r="D714" i="1"/>
  <c r="D716" i="1"/>
  <c r="D718" i="1"/>
  <c r="D720" i="1"/>
  <c r="D722" i="1"/>
  <c r="D724" i="1"/>
  <c r="D726" i="1"/>
  <c r="D728" i="1"/>
  <c r="D730" i="1"/>
  <c r="D732" i="1"/>
  <c r="D734" i="1"/>
  <c r="D736" i="1"/>
  <c r="D738" i="1"/>
  <c r="D740" i="1"/>
  <c r="D742" i="1"/>
  <c r="D744" i="1"/>
  <c r="D746" i="1"/>
  <c r="D748" i="1"/>
  <c r="D750" i="1"/>
  <c r="D752" i="1"/>
  <c r="D754" i="1"/>
  <c r="D756" i="1"/>
  <c r="D758" i="1"/>
  <c r="D760" i="1"/>
  <c r="D762" i="1"/>
  <c r="D764" i="1"/>
  <c r="D766" i="1"/>
  <c r="D768" i="1"/>
  <c r="D770" i="1"/>
  <c r="D772" i="1"/>
  <c r="D774" i="1"/>
  <c r="D776" i="1"/>
  <c r="D778" i="1"/>
  <c r="D780" i="1"/>
  <c r="D782" i="1"/>
  <c r="D784" i="1"/>
  <c r="D786" i="1"/>
  <c r="D788" i="1"/>
  <c r="D790" i="1"/>
  <c r="D792" i="1"/>
  <c r="D794" i="1"/>
  <c r="D796" i="1"/>
  <c r="D798" i="1"/>
  <c r="D800" i="1"/>
  <c r="D802" i="1"/>
  <c r="D804" i="1"/>
  <c r="D806" i="1"/>
  <c r="D808" i="1"/>
  <c r="D810" i="1"/>
  <c r="D812" i="1"/>
  <c r="D814" i="1"/>
  <c r="D816" i="1"/>
  <c r="D818" i="1"/>
  <c r="D820" i="1"/>
  <c r="D822" i="1"/>
  <c r="D824" i="1"/>
  <c r="D826" i="1"/>
  <c r="D828" i="1"/>
  <c r="D830" i="1"/>
  <c r="D832" i="1"/>
  <c r="D834" i="1"/>
  <c r="D836" i="1"/>
  <c r="D838" i="1"/>
  <c r="D840" i="1"/>
  <c r="D842" i="1"/>
  <c r="D844" i="1"/>
  <c r="D846" i="1"/>
  <c r="D848" i="1"/>
  <c r="D850" i="1"/>
  <c r="D852" i="1"/>
  <c r="D854" i="1"/>
  <c r="D856" i="1"/>
  <c r="D858" i="1"/>
  <c r="D860" i="1"/>
  <c r="D862" i="1"/>
  <c r="D864" i="1"/>
  <c r="D866" i="1"/>
  <c r="D868" i="1"/>
  <c r="D870" i="1"/>
  <c r="D872" i="1"/>
  <c r="D874" i="1"/>
  <c r="D876" i="1"/>
  <c r="D878" i="1"/>
  <c r="D880" i="1"/>
  <c r="D882" i="1"/>
  <c r="D884" i="1"/>
  <c r="D886" i="1"/>
  <c r="D888" i="1"/>
  <c r="D890" i="1"/>
  <c r="D892" i="1"/>
  <c r="D894" i="1"/>
  <c r="D896" i="1"/>
  <c r="D898" i="1"/>
  <c r="D900" i="1"/>
  <c r="D902" i="1"/>
  <c r="D904" i="1"/>
  <c r="D906" i="1"/>
  <c r="D908" i="1"/>
  <c r="D910" i="1"/>
  <c r="D912" i="1"/>
  <c r="D914" i="1"/>
  <c r="D916" i="1"/>
  <c r="D918" i="1"/>
  <c r="D920" i="1"/>
  <c r="D922" i="1"/>
  <c r="D924" i="1"/>
  <c r="D926" i="1"/>
  <c r="D928" i="1"/>
  <c r="D930" i="1"/>
  <c r="D932" i="1"/>
  <c r="D934" i="1"/>
  <c r="D936" i="1"/>
  <c r="D938" i="1"/>
  <c r="D940" i="1"/>
  <c r="D942" i="1"/>
  <c r="D944" i="1"/>
  <c r="D946" i="1"/>
  <c r="D948" i="1"/>
  <c r="D950" i="1"/>
  <c r="D952" i="1"/>
  <c r="D954" i="1"/>
  <c r="D956" i="1"/>
  <c r="D958" i="1"/>
  <c r="D960" i="1"/>
  <c r="D962" i="1"/>
  <c r="D964" i="1"/>
  <c r="D966" i="1"/>
  <c r="D968" i="1"/>
  <c r="D970" i="1"/>
  <c r="D972" i="1"/>
  <c r="D974" i="1"/>
  <c r="D976" i="1"/>
  <c r="D978" i="1"/>
  <c r="D980" i="1"/>
  <c r="D982" i="1"/>
  <c r="D984" i="1"/>
  <c r="D986" i="1"/>
  <c r="D988" i="1"/>
  <c r="D990" i="1"/>
  <c r="D992" i="1"/>
  <c r="D994" i="1"/>
  <c r="D996" i="1"/>
  <c r="D998" i="1"/>
  <c r="D1000" i="1"/>
  <c r="D1002" i="1"/>
  <c r="D6" i="1"/>
  <c r="E8" i="1" s="1"/>
  <c r="BW121" i="2"/>
  <c r="BW122" i="2" s="1"/>
  <c r="BS128" i="2" s="1"/>
  <c r="K8" i="1"/>
  <c r="D68" i="1"/>
  <c r="D36" i="1"/>
  <c r="K7" i="1"/>
  <c r="DD27" i="2"/>
  <c r="DD70" i="2"/>
  <c r="DC110" i="2"/>
  <c r="DD28" i="2"/>
  <c r="DD29" i="2" s="1"/>
  <c r="DD30" i="2" s="1"/>
  <c r="DD31" i="2" s="1"/>
  <c r="DD32" i="2" s="1"/>
  <c r="DD33" i="2" s="1"/>
  <c r="DD34" i="2" s="1"/>
  <c r="DD35" i="2" s="1"/>
  <c r="DD36" i="2" s="1"/>
  <c r="DD37" i="2" s="1"/>
  <c r="DD38" i="2" s="1"/>
  <c r="DD39" i="2" s="1"/>
  <c r="DD40" i="2" s="1"/>
  <c r="DD41" i="2" s="1"/>
  <c r="DD42" i="2" s="1"/>
  <c r="DD43" i="2" s="1"/>
  <c r="DD44" i="2" s="1"/>
  <c r="DD45" i="2" s="1"/>
  <c r="DD71" i="2"/>
  <c r="DD72" i="2" s="1"/>
  <c r="DD73" i="2" s="1"/>
  <c r="DD74" i="2" s="1"/>
  <c r="DD75" i="2" s="1"/>
  <c r="DD76" i="2" s="1"/>
  <c r="DD77" i="2" s="1"/>
  <c r="DD78" i="2" s="1"/>
  <c r="DD79" i="2" s="1"/>
  <c r="DD80" i="2" s="1"/>
  <c r="DD81" i="2" s="1"/>
  <c r="DD82" i="2" s="1"/>
  <c r="DD83" i="2" s="1"/>
  <c r="DD84" i="2" s="1"/>
  <c r="DD85" i="2" s="1"/>
  <c r="DD86" i="2" s="1"/>
  <c r="DD87" i="2" s="1"/>
  <c r="DD88" i="2" s="1"/>
  <c r="DD89" i="2" s="1"/>
  <c r="DD90" i="2" s="1"/>
  <c r="DD91" i="2" s="1"/>
  <c r="DD92" i="2" s="1"/>
  <c r="DD93" i="2" s="1"/>
  <c r="DD94" i="2" s="1"/>
  <c r="DD95" i="2" s="1"/>
  <c r="DD96" i="2" s="1"/>
  <c r="DD97" i="2" s="1"/>
  <c r="DD98" i="2" s="1"/>
  <c r="DD99" i="2" s="1"/>
  <c r="DD100" i="2" s="1"/>
  <c r="DD101" i="2" s="1"/>
  <c r="DD102" i="2" s="1"/>
  <c r="DD103" i="2" s="1"/>
  <c r="DD104" i="2" s="1"/>
  <c r="DD105" i="2" s="1"/>
  <c r="DD106" i="2" s="1"/>
  <c r="DD107" i="2" s="1"/>
  <c r="DD108" i="2" s="1"/>
  <c r="K6" i="1"/>
  <c r="E183" i="1" l="1"/>
  <c r="E258" i="1"/>
  <c r="E35" i="1"/>
  <c r="E36" i="1"/>
  <c r="E993" i="1"/>
  <c r="E961" i="1"/>
  <c r="E929" i="1"/>
  <c r="E845" i="1"/>
  <c r="E821" i="1"/>
  <c r="E789" i="1"/>
  <c r="E757" i="1"/>
  <c r="E725" i="1"/>
  <c r="E693" i="1"/>
  <c r="E633" i="1"/>
  <c r="E605" i="1"/>
  <c r="E585" i="1"/>
  <c r="E565" i="1"/>
  <c r="E549" i="1"/>
  <c r="E461" i="1"/>
  <c r="E417" i="1"/>
  <c r="E341" i="1"/>
  <c r="E289" i="1"/>
  <c r="E225" i="1"/>
  <c r="E161" i="1"/>
  <c r="E105" i="1"/>
  <c r="E178" i="1"/>
  <c r="E114" i="1"/>
  <c r="E107" i="1"/>
  <c r="E50" i="1"/>
  <c r="E210" i="1"/>
  <c r="E146" i="1"/>
  <c r="E86" i="1"/>
  <c r="E43" i="1"/>
  <c r="E61" i="1"/>
  <c r="E7" i="1"/>
  <c r="E290" i="1"/>
  <c r="E194" i="1"/>
  <c r="E162" i="1"/>
  <c r="E130" i="1"/>
  <c r="E66" i="1"/>
  <c r="E39" i="1"/>
  <c r="E483" i="1"/>
  <c r="E343" i="1"/>
  <c r="E226" i="1"/>
  <c r="E1003" i="1"/>
  <c r="E999" i="1"/>
  <c r="E995" i="1"/>
  <c r="E991" i="1"/>
  <c r="E987" i="1"/>
  <c r="E983" i="1"/>
  <c r="E979" i="1"/>
  <c r="E975" i="1"/>
  <c r="E971" i="1"/>
  <c r="E967" i="1"/>
  <c r="E963" i="1"/>
  <c r="E959" i="1"/>
  <c r="E919" i="1"/>
  <c r="E603" i="1"/>
  <c r="E567" i="1"/>
  <c r="E543" i="1"/>
  <c r="E523" i="1"/>
  <c r="E503" i="1"/>
  <c r="E375" i="1"/>
  <c r="E359" i="1"/>
  <c r="E466" i="1"/>
  <c r="E402" i="1"/>
  <c r="E322" i="1"/>
  <c r="E274" i="1"/>
  <c r="E242" i="1"/>
  <c r="E434" i="1"/>
  <c r="E600" i="1"/>
  <c r="E954" i="1"/>
  <c r="E946" i="1"/>
  <c r="E938" i="1"/>
  <c r="E930" i="1"/>
  <c r="E922" i="1"/>
  <c r="E904" i="1"/>
  <c r="E888" i="1"/>
  <c r="E868" i="1"/>
  <c r="E856" i="1"/>
  <c r="E832" i="1"/>
  <c r="E824" i="1"/>
  <c r="E816" i="1"/>
  <c r="E808" i="1"/>
  <c r="E800" i="1"/>
  <c r="E794" i="1"/>
  <c r="E792" i="1"/>
  <c r="E784" i="1"/>
  <c r="E776" i="1"/>
  <c r="E770" i="1"/>
  <c r="E768" i="1"/>
  <c r="E760" i="1"/>
  <c r="E752" i="1"/>
  <c r="E744" i="1"/>
  <c r="E738" i="1"/>
  <c r="E734" i="1"/>
  <c r="E728" i="1"/>
  <c r="E720" i="1"/>
  <c r="E712" i="1"/>
  <c r="E706" i="1"/>
  <c r="E704" i="1"/>
  <c r="E696" i="1"/>
  <c r="E688" i="1"/>
  <c r="E682" i="1"/>
  <c r="E680" i="1"/>
  <c r="E674" i="1"/>
  <c r="E672" i="1"/>
  <c r="E666" i="1"/>
  <c r="E664" i="1"/>
  <c r="E658" i="1"/>
  <c r="E656" i="1"/>
  <c r="E650" i="1"/>
  <c r="E648" i="1"/>
  <c r="E642" i="1"/>
  <c r="E640" i="1"/>
  <c r="E634" i="1"/>
  <c r="E632" i="1"/>
  <c r="E626" i="1"/>
  <c r="E624" i="1"/>
  <c r="E618" i="1"/>
  <c r="E616" i="1"/>
  <c r="E610" i="1"/>
  <c r="E608" i="1"/>
  <c r="E602" i="1"/>
  <c r="E594" i="1"/>
  <c r="E592" i="1"/>
  <c r="E586" i="1"/>
  <c r="E584" i="1"/>
  <c r="E576" i="1"/>
  <c r="E560" i="1"/>
  <c r="E546" i="1"/>
  <c r="E534" i="1"/>
  <c r="E532" i="1"/>
  <c r="E526" i="1"/>
  <c r="E518" i="1"/>
  <c r="E516" i="1"/>
  <c r="E510" i="1"/>
  <c r="E508" i="1"/>
  <c r="E502" i="1"/>
  <c r="E498" i="1"/>
  <c r="E490" i="1"/>
  <c r="E484" i="1"/>
  <c r="E474" i="1"/>
  <c r="E472" i="1"/>
  <c r="E458" i="1"/>
  <c r="E450" i="1"/>
  <c r="E444" i="1"/>
  <c r="E440" i="1"/>
  <c r="E426" i="1"/>
  <c r="E418" i="1"/>
  <c r="E412" i="1"/>
  <c r="E408" i="1"/>
  <c r="E394" i="1"/>
  <c r="E386" i="1"/>
  <c r="E380" i="1"/>
  <c r="E356" i="1"/>
  <c r="E344" i="1"/>
  <c r="E338" i="1"/>
  <c r="E332" i="1"/>
  <c r="E314" i="1"/>
  <c r="E306" i="1"/>
  <c r="E298" i="1"/>
  <c r="E296" i="1"/>
  <c r="E282" i="1"/>
  <c r="E266" i="1"/>
  <c r="E260" i="1"/>
  <c r="E250" i="1"/>
  <c r="E234" i="1"/>
  <c r="E220" i="1"/>
  <c r="E202" i="1"/>
  <c r="E186" i="1"/>
  <c r="E184" i="1"/>
  <c r="E170" i="1"/>
  <c r="E154" i="1"/>
  <c r="E148" i="1"/>
  <c r="E138" i="1"/>
  <c r="E124" i="1"/>
  <c r="E116" i="1"/>
  <c r="E108" i="1"/>
  <c r="E104" i="1"/>
  <c r="E94" i="1"/>
  <c r="E88" i="1"/>
  <c r="E78" i="1"/>
  <c r="E667" i="1"/>
  <c r="E544" i="1"/>
  <c r="E72" i="1"/>
  <c r="E62" i="1"/>
  <c r="E58" i="1"/>
  <c r="E54" i="1"/>
  <c r="E32" i="1"/>
  <c r="E24" i="1"/>
  <c r="E20" i="1"/>
  <c r="E16" i="1"/>
  <c r="E12" i="1"/>
  <c r="E17" i="1"/>
  <c r="E9" i="1"/>
  <c r="E635" i="1"/>
  <c r="E527" i="1"/>
  <c r="E482" i="1"/>
  <c r="E968" i="1"/>
  <c r="E771" i="1"/>
  <c r="E1000" i="1"/>
  <c r="E977" i="1"/>
  <c r="E945" i="1"/>
  <c r="E805" i="1"/>
  <c r="E773" i="1"/>
  <c r="E741" i="1"/>
  <c r="E709" i="1"/>
  <c r="E669" i="1"/>
  <c r="E665" i="1"/>
  <c r="E609" i="1"/>
  <c r="E573" i="1"/>
  <c r="E557" i="1"/>
  <c r="E541" i="1"/>
  <c r="E481" i="1"/>
  <c r="E397" i="1"/>
  <c r="E321" i="1"/>
  <c r="E257" i="1"/>
  <c r="E193" i="1"/>
  <c r="E129" i="1"/>
  <c r="E81" i="1"/>
  <c r="E984" i="1"/>
  <c r="E960" i="1"/>
  <c r="E736" i="1"/>
  <c r="E683" i="1"/>
  <c r="E651" i="1"/>
  <c r="E619" i="1"/>
  <c r="E587" i="1"/>
  <c r="E330" i="1"/>
  <c r="E218" i="1"/>
  <c r="E122" i="1"/>
  <c r="E106" i="1"/>
  <c r="E524" i="1"/>
  <c r="E511" i="1"/>
  <c r="E442" i="1"/>
  <c r="E410" i="1"/>
  <c r="E378" i="1"/>
  <c r="E71" i="1"/>
  <c r="E19" i="1"/>
  <c r="E707" i="1"/>
  <c r="E439" i="1"/>
  <c r="E18" i="1"/>
  <c r="E443" i="1"/>
  <c r="E259" i="1"/>
  <c r="E123" i="1"/>
  <c r="E992" i="1"/>
  <c r="E976" i="1"/>
  <c r="E964" i="1"/>
  <c r="E855" i="1"/>
  <c r="E866" i="1"/>
  <c r="E1004" i="1"/>
  <c r="E996" i="1"/>
  <c r="E988" i="1"/>
  <c r="E980" i="1"/>
  <c r="E972" i="1"/>
  <c r="E887" i="1"/>
  <c r="E795" i="1"/>
  <c r="E1001" i="1"/>
  <c r="E997" i="1"/>
  <c r="E989" i="1"/>
  <c r="E985" i="1"/>
  <c r="E981" i="1"/>
  <c r="E973" i="1"/>
  <c r="E969" i="1"/>
  <c r="E965" i="1"/>
  <c r="E957" i="1"/>
  <c r="E953" i="1"/>
  <c r="E949" i="1"/>
  <c r="E941" i="1"/>
  <c r="E937" i="1"/>
  <c r="E933" i="1"/>
  <c r="E925" i="1"/>
  <c r="E921" i="1"/>
  <c r="E913" i="1"/>
  <c r="E909" i="1"/>
  <c r="E905" i="1"/>
  <c r="E901" i="1"/>
  <c r="E897" i="1"/>
  <c r="E893" i="1"/>
  <c r="E889" i="1"/>
  <c r="E885" i="1"/>
  <c r="E881" i="1"/>
  <c r="E877" i="1"/>
  <c r="E873" i="1"/>
  <c r="E869" i="1"/>
  <c r="E865" i="1"/>
  <c r="E861" i="1"/>
  <c r="E857" i="1"/>
  <c r="E853" i="1"/>
  <c r="E849" i="1"/>
  <c r="E841" i="1"/>
  <c r="E833" i="1"/>
  <c r="E829" i="1"/>
  <c r="E825" i="1"/>
  <c r="E817" i="1"/>
  <c r="E813" i="1"/>
  <c r="E809" i="1"/>
  <c r="E801" i="1"/>
  <c r="E797" i="1"/>
  <c r="E793" i="1"/>
  <c r="E785" i="1"/>
  <c r="E781" i="1"/>
  <c r="E777" i="1"/>
  <c r="E769" i="1"/>
  <c r="E765" i="1"/>
  <c r="E761" i="1"/>
  <c r="E753" i="1"/>
  <c r="E749" i="1"/>
  <c r="E745" i="1"/>
  <c r="E737" i="1"/>
  <c r="E733" i="1"/>
  <c r="E729" i="1"/>
  <c r="E721" i="1"/>
  <c r="E717" i="1"/>
  <c r="E713" i="1"/>
  <c r="E705" i="1"/>
  <c r="E701" i="1"/>
  <c r="E697" i="1"/>
  <c r="E689" i="1"/>
  <c r="E685" i="1"/>
  <c r="E681" i="1"/>
  <c r="E677" i="1"/>
  <c r="E673" i="1"/>
  <c r="E661" i="1"/>
  <c r="E657" i="1"/>
  <c r="E653" i="1"/>
  <c r="E649" i="1"/>
  <c r="E645" i="1"/>
  <c r="E641" i="1"/>
  <c r="E637" i="1"/>
  <c r="E629" i="1"/>
  <c r="E625" i="1"/>
  <c r="E621" i="1"/>
  <c r="E617" i="1"/>
  <c r="E613" i="1"/>
  <c r="E601" i="1"/>
  <c r="E597" i="1"/>
  <c r="E593" i="1"/>
  <c r="E589" i="1"/>
  <c r="E581" i="1"/>
  <c r="E577" i="1"/>
  <c r="E569" i="1"/>
  <c r="E561" i="1"/>
  <c r="E553" i="1"/>
  <c r="E545" i="1"/>
  <c r="E537" i="1"/>
  <c r="E533" i="1"/>
  <c r="E529" i="1"/>
  <c r="E525" i="1"/>
  <c r="E521" i="1"/>
  <c r="E517" i="1"/>
  <c r="E513" i="1"/>
  <c r="E509" i="1"/>
  <c r="E505" i="1"/>
  <c r="E501" i="1"/>
  <c r="E497" i="1"/>
  <c r="E493" i="1"/>
  <c r="E489" i="1"/>
  <c r="E485" i="1"/>
  <c r="E477" i="1"/>
  <c r="E473" i="1"/>
  <c r="E469" i="1"/>
  <c r="E465" i="1"/>
  <c r="E457" i="1"/>
  <c r="E453" i="1"/>
  <c r="E449" i="1"/>
  <c r="E445" i="1"/>
  <c r="E441" i="1"/>
  <c r="E437" i="1"/>
  <c r="E433" i="1"/>
  <c r="E429" i="1"/>
  <c r="E425" i="1"/>
  <c r="E421" i="1"/>
  <c r="E413" i="1"/>
  <c r="E409" i="1"/>
  <c r="E405" i="1"/>
  <c r="E401" i="1"/>
  <c r="E393" i="1"/>
  <c r="E389" i="1"/>
  <c r="E385" i="1"/>
  <c r="E381" i="1"/>
  <c r="E377" i="1"/>
  <c r="E373" i="1"/>
  <c r="E369" i="1"/>
  <c r="E365" i="1"/>
  <c r="E361" i="1"/>
  <c r="E357" i="1"/>
  <c r="E353" i="1"/>
  <c r="E349" i="1"/>
  <c r="E345" i="1"/>
  <c r="E337" i="1"/>
  <c r="E333" i="1"/>
  <c r="E329" i="1"/>
  <c r="E325" i="1"/>
  <c r="E317" i="1"/>
  <c r="E313" i="1"/>
  <c r="E309" i="1"/>
  <c r="E305" i="1"/>
  <c r="E301" i="1"/>
  <c r="E297" i="1"/>
  <c r="E293" i="1"/>
  <c r="E285" i="1"/>
  <c r="E281" i="1"/>
  <c r="E277" i="1"/>
  <c r="E273" i="1"/>
  <c r="E269" i="1"/>
  <c r="E265" i="1"/>
  <c r="E261" i="1"/>
  <c r="E253" i="1"/>
  <c r="E249" i="1"/>
  <c r="E245" i="1"/>
  <c r="E241" i="1"/>
  <c r="E237" i="1"/>
  <c r="E233" i="1"/>
  <c r="E229" i="1"/>
  <c r="E221" i="1"/>
  <c r="E217" i="1"/>
  <c r="E213" i="1"/>
  <c r="E209" i="1"/>
  <c r="E205" i="1"/>
  <c r="E201" i="1"/>
  <c r="E197" i="1"/>
  <c r="E189" i="1"/>
  <c r="E185" i="1"/>
  <c r="E181" i="1"/>
  <c r="E177" i="1"/>
  <c r="E173" i="1"/>
  <c r="E169" i="1"/>
  <c r="E165" i="1"/>
  <c r="E157" i="1"/>
  <c r="E153" i="1"/>
  <c r="E149" i="1"/>
  <c r="E145" i="1"/>
  <c r="E141" i="1"/>
  <c r="E137" i="1"/>
  <c r="E133" i="1"/>
  <c r="E125" i="1"/>
  <c r="E121" i="1"/>
  <c r="E117" i="1"/>
  <c r="E113" i="1"/>
  <c r="E109" i="1"/>
  <c r="E101" i="1"/>
  <c r="E97" i="1"/>
  <c r="E93" i="1"/>
  <c r="E89" i="1"/>
  <c r="E85" i="1"/>
  <c r="E77" i="1"/>
  <c r="E73" i="1"/>
  <c r="E67" i="1"/>
  <c r="E33" i="1"/>
  <c r="E25" i="1"/>
  <c r="E955" i="1"/>
  <c r="E956" i="1"/>
  <c r="E951" i="1"/>
  <c r="E952" i="1"/>
  <c r="E947" i="1"/>
  <c r="E948" i="1"/>
  <c r="E943" i="1"/>
  <c r="E944" i="1"/>
  <c r="E939" i="1"/>
  <c r="E940" i="1"/>
  <c r="E935" i="1"/>
  <c r="E936" i="1"/>
  <c r="E931" i="1"/>
  <c r="E932" i="1"/>
  <c r="E927" i="1"/>
  <c r="E928" i="1"/>
  <c r="E923" i="1"/>
  <c r="E924" i="1"/>
  <c r="E918" i="1"/>
  <c r="E920" i="1"/>
  <c r="E915" i="1"/>
  <c r="E916" i="1"/>
  <c r="E912" i="1"/>
  <c r="E910" i="1"/>
  <c r="E908" i="1"/>
  <c r="E906" i="1"/>
  <c r="E907" i="1"/>
  <c r="E900" i="1"/>
  <c r="E898" i="1"/>
  <c r="E899" i="1"/>
  <c r="E896" i="1"/>
  <c r="E894" i="1"/>
  <c r="E895" i="1"/>
  <c r="E891" i="1"/>
  <c r="E892" i="1"/>
  <c r="E883" i="1"/>
  <c r="E884" i="1"/>
  <c r="E880" i="1"/>
  <c r="E878" i="1"/>
  <c r="E879" i="1"/>
  <c r="E876" i="1"/>
  <c r="E874" i="1"/>
  <c r="E872" i="1"/>
  <c r="E870" i="1"/>
  <c r="E864" i="1"/>
  <c r="E862" i="1"/>
  <c r="E863" i="1"/>
  <c r="E859" i="1"/>
  <c r="E860" i="1"/>
  <c r="E851" i="1"/>
  <c r="E852" i="1"/>
  <c r="E846" i="1"/>
  <c r="E848" i="1"/>
  <c r="E847" i="1"/>
  <c r="E844" i="1"/>
  <c r="E842" i="1"/>
  <c r="E843" i="1"/>
  <c r="E840" i="1"/>
  <c r="E838" i="1"/>
  <c r="E835" i="1"/>
  <c r="E834" i="1"/>
  <c r="E831" i="1"/>
  <c r="E830" i="1"/>
  <c r="E827" i="1"/>
  <c r="E826" i="1"/>
  <c r="E823" i="1"/>
  <c r="E822" i="1"/>
  <c r="E819" i="1"/>
  <c r="E818" i="1"/>
  <c r="E815" i="1"/>
  <c r="E814" i="1"/>
  <c r="E811" i="1"/>
  <c r="E810" i="1"/>
  <c r="E807" i="1"/>
  <c r="E806" i="1"/>
  <c r="E803" i="1"/>
  <c r="E802" i="1"/>
  <c r="E799" i="1"/>
  <c r="E798" i="1"/>
  <c r="E791" i="1"/>
  <c r="E790" i="1"/>
  <c r="E787" i="1"/>
  <c r="E786" i="1"/>
  <c r="E783" i="1"/>
  <c r="E782" i="1"/>
  <c r="E779" i="1"/>
  <c r="E778" i="1"/>
  <c r="E775" i="1"/>
  <c r="E774" i="1"/>
  <c r="E767" i="1"/>
  <c r="E766" i="1"/>
  <c r="E763" i="1"/>
  <c r="E762" i="1"/>
  <c r="E759" i="1"/>
  <c r="E758" i="1"/>
  <c r="E755" i="1"/>
  <c r="E754" i="1"/>
  <c r="E751" i="1"/>
  <c r="E750" i="1"/>
  <c r="E747" i="1"/>
  <c r="E746" i="1"/>
  <c r="E743" i="1"/>
  <c r="E742" i="1"/>
  <c r="E731" i="1"/>
  <c r="E730" i="1"/>
  <c r="E727" i="1"/>
  <c r="E726" i="1"/>
  <c r="E723" i="1"/>
  <c r="E722" i="1"/>
  <c r="E719" i="1"/>
  <c r="E718" i="1"/>
  <c r="E715" i="1"/>
  <c r="E714" i="1"/>
  <c r="E711" i="1"/>
  <c r="E710" i="1"/>
  <c r="E703" i="1"/>
  <c r="E702" i="1"/>
  <c r="E699" i="1"/>
  <c r="E698" i="1"/>
  <c r="E695" i="1"/>
  <c r="E694" i="1"/>
  <c r="E691" i="1"/>
  <c r="E690" i="1"/>
  <c r="E687" i="1"/>
  <c r="E686" i="1"/>
  <c r="E679" i="1"/>
  <c r="E678" i="1"/>
  <c r="E671" i="1"/>
  <c r="E670" i="1"/>
  <c r="E663" i="1"/>
  <c r="E662" i="1"/>
  <c r="E655" i="1"/>
  <c r="E654" i="1"/>
  <c r="E647" i="1"/>
  <c r="E646" i="1"/>
  <c r="E639" i="1"/>
  <c r="E638" i="1"/>
  <c r="E631" i="1"/>
  <c r="E630" i="1"/>
  <c r="E623" i="1"/>
  <c r="E622" i="1"/>
  <c r="E615" i="1"/>
  <c r="E614" i="1"/>
  <c r="E607" i="1"/>
  <c r="E606" i="1"/>
  <c r="E599" i="1"/>
  <c r="E598" i="1"/>
  <c r="E591" i="1"/>
  <c r="E590" i="1"/>
  <c r="E583" i="1"/>
  <c r="E582" i="1"/>
  <c r="E580" i="1"/>
  <c r="E578" i="1"/>
  <c r="E579" i="1"/>
  <c r="E574" i="1"/>
  <c r="E575" i="1"/>
  <c r="E570" i="1"/>
  <c r="E571" i="1"/>
  <c r="E572" i="1"/>
  <c r="E562" i="1"/>
  <c r="E563" i="1"/>
  <c r="E564" i="1"/>
  <c r="E558" i="1"/>
  <c r="E559" i="1"/>
  <c r="E554" i="1"/>
  <c r="E555" i="1"/>
  <c r="E556" i="1"/>
  <c r="E550" i="1"/>
  <c r="E551" i="1"/>
  <c r="E547" i="1"/>
  <c r="E548" i="1"/>
  <c r="E538" i="1"/>
  <c r="E539" i="1"/>
  <c r="E540" i="1"/>
  <c r="E530" i="1"/>
  <c r="E531" i="1"/>
  <c r="E514" i="1"/>
  <c r="E515" i="1"/>
  <c r="E506" i="1"/>
  <c r="E507" i="1"/>
  <c r="E499" i="1"/>
  <c r="E500" i="1"/>
  <c r="E495" i="1"/>
  <c r="E496" i="1"/>
  <c r="E491" i="1"/>
  <c r="E492" i="1"/>
  <c r="E487" i="1"/>
  <c r="E488" i="1"/>
  <c r="E479" i="1"/>
  <c r="E480" i="1"/>
  <c r="E475" i="1"/>
  <c r="E476" i="1"/>
  <c r="E467" i="1"/>
  <c r="E468" i="1"/>
  <c r="E463" i="1"/>
  <c r="E464" i="1"/>
  <c r="E459" i="1"/>
  <c r="E460" i="1"/>
  <c r="E455" i="1"/>
  <c r="E456" i="1"/>
  <c r="E451" i="1"/>
  <c r="E452" i="1"/>
  <c r="E447" i="1"/>
  <c r="E448" i="1"/>
  <c r="E435" i="1"/>
  <c r="E436" i="1"/>
  <c r="E431" i="1"/>
  <c r="E432" i="1"/>
  <c r="E427" i="1"/>
  <c r="E428" i="1"/>
  <c r="E423" i="1"/>
  <c r="E424" i="1"/>
  <c r="E419" i="1"/>
  <c r="E420" i="1"/>
  <c r="E415" i="1"/>
  <c r="E416" i="1"/>
  <c r="E403" i="1"/>
  <c r="E404" i="1"/>
  <c r="E399" i="1"/>
  <c r="E400" i="1"/>
  <c r="E395" i="1"/>
  <c r="E396" i="1"/>
  <c r="E391" i="1"/>
  <c r="E392" i="1"/>
  <c r="E387" i="1"/>
  <c r="E388" i="1"/>
  <c r="E383" i="1"/>
  <c r="E384" i="1"/>
  <c r="E374" i="1"/>
  <c r="E376" i="1"/>
  <c r="E370" i="1"/>
  <c r="E371" i="1"/>
  <c r="E366" i="1"/>
  <c r="E368" i="1"/>
  <c r="E362" i="1"/>
  <c r="E363" i="1"/>
  <c r="E364" i="1"/>
  <c r="E360" i="1"/>
  <c r="E358" i="1"/>
  <c r="E354" i="1"/>
  <c r="E355" i="1"/>
  <c r="E350" i="1"/>
  <c r="E352" i="1"/>
  <c r="E339" i="1"/>
  <c r="E340" i="1"/>
  <c r="E335" i="1"/>
  <c r="E336" i="1"/>
  <c r="E327" i="1"/>
  <c r="E328" i="1"/>
  <c r="E323" i="1"/>
  <c r="E324" i="1"/>
  <c r="E319" i="1"/>
  <c r="E320" i="1"/>
  <c r="E315" i="1"/>
  <c r="E316" i="1"/>
  <c r="E311" i="1"/>
  <c r="E312" i="1"/>
  <c r="E307" i="1"/>
  <c r="E308" i="1"/>
  <c r="E303" i="1"/>
  <c r="E304" i="1"/>
  <c r="E299" i="1"/>
  <c r="E300" i="1"/>
  <c r="E291" i="1"/>
  <c r="E292" i="1"/>
  <c r="E287" i="1"/>
  <c r="E288" i="1"/>
  <c r="E283" i="1"/>
  <c r="E284" i="1"/>
  <c r="E279" i="1"/>
  <c r="E280" i="1"/>
  <c r="E275" i="1"/>
  <c r="E276" i="1"/>
  <c r="E271" i="1"/>
  <c r="E272" i="1"/>
  <c r="E267" i="1"/>
  <c r="E268" i="1"/>
  <c r="E263" i="1"/>
  <c r="E264" i="1"/>
  <c r="E255" i="1"/>
  <c r="E256" i="1"/>
  <c r="E251" i="1"/>
  <c r="E252" i="1"/>
  <c r="E247" i="1"/>
  <c r="E248" i="1"/>
  <c r="E243" i="1"/>
  <c r="E244" i="1"/>
  <c r="E239" i="1"/>
  <c r="E240" i="1"/>
  <c r="E235" i="1"/>
  <c r="E236" i="1"/>
  <c r="E231" i="1"/>
  <c r="E232" i="1"/>
  <c r="E227" i="1"/>
  <c r="E228" i="1"/>
  <c r="E223" i="1"/>
  <c r="E224" i="1"/>
  <c r="E215" i="1"/>
  <c r="E216" i="1"/>
  <c r="E211" i="1"/>
  <c r="E212" i="1"/>
  <c r="E207" i="1"/>
  <c r="E208" i="1"/>
  <c r="E203" i="1"/>
  <c r="E204" i="1"/>
  <c r="E199" i="1"/>
  <c r="E200" i="1"/>
  <c r="E195" i="1"/>
  <c r="E196" i="1"/>
  <c r="E191" i="1"/>
  <c r="E192" i="1"/>
  <c r="E187" i="1"/>
  <c r="E188" i="1"/>
  <c r="E179" i="1"/>
  <c r="E180" i="1"/>
  <c r="E175" i="1"/>
  <c r="E176" i="1"/>
  <c r="E171" i="1"/>
  <c r="E172" i="1"/>
  <c r="E167" i="1"/>
  <c r="E168" i="1"/>
  <c r="E163" i="1"/>
  <c r="E164" i="1"/>
  <c r="E159" i="1"/>
  <c r="E160" i="1"/>
  <c r="E155" i="1"/>
  <c r="E156" i="1"/>
  <c r="E151" i="1"/>
  <c r="E152" i="1"/>
  <c r="E143" i="1"/>
  <c r="E144" i="1"/>
  <c r="E139" i="1"/>
  <c r="E140" i="1"/>
  <c r="E135" i="1"/>
  <c r="E136" i="1"/>
  <c r="E131" i="1"/>
  <c r="E132" i="1"/>
  <c r="E127" i="1"/>
  <c r="E128" i="1"/>
  <c r="E119" i="1"/>
  <c r="E120" i="1"/>
  <c r="E111" i="1"/>
  <c r="E112" i="1"/>
  <c r="E99" i="1"/>
  <c r="E100" i="1"/>
  <c r="E95" i="1"/>
  <c r="E96" i="1"/>
  <c r="E91" i="1"/>
  <c r="E92" i="1"/>
  <c r="E83" i="1"/>
  <c r="E84" i="1"/>
  <c r="E79" i="1"/>
  <c r="E80" i="1"/>
  <c r="E75" i="1"/>
  <c r="E76" i="1"/>
  <c r="E44" i="1"/>
  <c r="E45" i="1"/>
  <c r="E46" i="1"/>
  <c r="E42" i="1"/>
  <c r="E41" i="1"/>
  <c r="E28" i="1"/>
  <c r="E26" i="1"/>
  <c r="E49" i="1"/>
  <c r="E48" i="1"/>
  <c r="E37" i="1"/>
  <c r="E30" i="1"/>
  <c r="E29" i="1"/>
  <c r="E31" i="1"/>
  <c r="E22" i="1"/>
  <c r="E21" i="1"/>
  <c r="E23" i="1"/>
  <c r="E65" i="1"/>
  <c r="E63" i="1"/>
  <c r="E64" i="1"/>
  <c r="E59" i="1"/>
  <c r="E60" i="1"/>
  <c r="E57" i="1"/>
  <c r="E56" i="1"/>
  <c r="E53" i="1"/>
  <c r="E51" i="1"/>
  <c r="E52" i="1"/>
  <c r="E47" i="1"/>
  <c r="E14" i="1"/>
  <c r="E13" i="1"/>
  <c r="E15" i="1"/>
  <c r="E1002" i="1"/>
  <c r="E998" i="1"/>
  <c r="E994" i="1"/>
  <c r="E990" i="1"/>
  <c r="E986" i="1"/>
  <c r="E982" i="1"/>
  <c r="E978" i="1"/>
  <c r="E974" i="1"/>
  <c r="E970" i="1"/>
  <c r="E966" i="1"/>
  <c r="E962" i="1"/>
  <c r="E958" i="1"/>
  <c r="E950" i="1"/>
  <c r="E942" i="1"/>
  <c r="E934" i="1"/>
  <c r="E926" i="1"/>
  <c r="E836" i="1"/>
  <c r="E828" i="1"/>
  <c r="E820" i="1"/>
  <c r="E812" i="1"/>
  <c r="E804" i="1"/>
  <c r="E796" i="1"/>
  <c r="E788" i="1"/>
  <c r="E780" i="1"/>
  <c r="E772" i="1"/>
  <c r="E764" i="1"/>
  <c r="E756" i="1"/>
  <c r="E748" i="1"/>
  <c r="E740" i="1"/>
  <c r="E732" i="1"/>
  <c r="E724" i="1"/>
  <c r="E716" i="1"/>
  <c r="E708" i="1"/>
  <c r="E700" i="1"/>
  <c r="E692" i="1"/>
  <c r="E684" i="1"/>
  <c r="E676" i="1"/>
  <c r="E668" i="1"/>
  <c r="E660" i="1"/>
  <c r="E652" i="1"/>
  <c r="E644" i="1"/>
  <c r="E636" i="1"/>
  <c r="E628" i="1"/>
  <c r="E620" i="1"/>
  <c r="E612" i="1"/>
  <c r="E604" i="1"/>
  <c r="E596" i="1"/>
  <c r="E588" i="1"/>
  <c r="E675" i="1"/>
  <c r="E659" i="1"/>
  <c r="E643" i="1"/>
  <c r="E627" i="1"/>
  <c r="E611" i="1"/>
  <c r="E595" i="1"/>
  <c r="E342" i="1"/>
  <c r="E334" i="1"/>
  <c r="E326" i="1"/>
  <c r="E318" i="1"/>
  <c r="E310" i="1"/>
  <c r="E302" i="1"/>
  <c r="E294" i="1"/>
  <c r="E286" i="1"/>
  <c r="E278" i="1"/>
  <c r="E270" i="1"/>
  <c r="E262" i="1"/>
  <c r="E254" i="1"/>
  <c r="E246" i="1"/>
  <c r="E238" i="1"/>
  <c r="E230" i="1"/>
  <c r="E222" i="1"/>
  <c r="E214" i="1"/>
  <c r="E206" i="1"/>
  <c r="E198" i="1"/>
  <c r="E190" i="1"/>
  <c r="E182" i="1"/>
  <c r="E174" i="1"/>
  <c r="E166" i="1"/>
  <c r="E158" i="1"/>
  <c r="E150" i="1"/>
  <c r="E142" i="1"/>
  <c r="E134" i="1"/>
  <c r="E126" i="1"/>
  <c r="E118" i="1"/>
  <c r="E110" i="1"/>
  <c r="E102" i="1"/>
  <c r="E98" i="1"/>
  <c r="E90" i="1"/>
  <c r="E82" i="1"/>
  <c r="E74" i="1"/>
  <c r="E568" i="1"/>
  <c r="E552" i="1"/>
  <c r="E10" i="1"/>
  <c r="E536" i="1"/>
  <c r="E528" i="1"/>
  <c r="E520" i="1"/>
  <c r="E512" i="1"/>
  <c r="E504" i="1"/>
  <c r="E535" i="1"/>
  <c r="E519" i="1"/>
  <c r="E494" i="1"/>
  <c r="E486" i="1"/>
  <c r="E478" i="1"/>
  <c r="E470" i="1"/>
  <c r="E462" i="1"/>
  <c r="E454" i="1"/>
  <c r="E446" i="1"/>
  <c r="E438" i="1"/>
  <c r="E430" i="1"/>
  <c r="E422" i="1"/>
  <c r="E414" i="1"/>
  <c r="E406" i="1"/>
  <c r="E398" i="1"/>
  <c r="E390" i="1"/>
  <c r="E382" i="1"/>
  <c r="E115" i="1"/>
  <c r="E87" i="1"/>
  <c r="E55" i="1"/>
  <c r="E27" i="1"/>
  <c r="E11" i="1"/>
  <c r="E372" i="1"/>
  <c r="E911" i="1"/>
  <c r="E739" i="1"/>
  <c r="E566" i="1"/>
  <c r="E522" i="1"/>
  <c r="E471" i="1"/>
  <c r="E407" i="1"/>
  <c r="E367" i="1"/>
  <c r="E351" i="1"/>
  <c r="E331" i="1"/>
  <c r="E103" i="1"/>
  <c r="E34" i="1"/>
  <c r="E40" i="1"/>
  <c r="E903" i="1"/>
  <c r="E871" i="1"/>
  <c r="E839" i="1"/>
  <c r="E542" i="1"/>
  <c r="E379" i="1"/>
  <c r="E295" i="1"/>
  <c r="E219" i="1"/>
  <c r="E147" i="1"/>
  <c r="E735" i="1"/>
  <c r="E411" i="1"/>
  <c r="E902" i="1"/>
  <c r="E346" i="1"/>
  <c r="E347" i="1"/>
  <c r="E348" i="1"/>
  <c r="E68" i="1"/>
  <c r="E917" i="1"/>
  <c r="E914" i="1"/>
  <c r="E890" i="1"/>
  <c r="E886" i="1"/>
  <c r="E882" i="1"/>
  <c r="E858" i="1"/>
  <c r="E854" i="1"/>
  <c r="E850" i="1"/>
  <c r="E837" i="1"/>
  <c r="E867" i="1"/>
  <c r="E875" i="1"/>
  <c r="BS130" i="2"/>
  <c r="BV130" i="2" s="1"/>
  <c r="BV128" i="2"/>
  <c r="BS129" i="2"/>
  <c r="BV129" i="2" s="1"/>
  <c r="BU128" i="2"/>
  <c r="BS127" i="2"/>
  <c r="BV127" i="2" s="1"/>
  <c r="E70" i="1"/>
  <c r="E69" i="1"/>
  <c r="E38" i="1"/>
  <c r="DB118" i="2"/>
  <c r="DB120" i="2" s="1"/>
  <c r="DD109" i="2"/>
  <c r="BU129" i="2" l="1"/>
  <c r="BU127" i="2"/>
  <c r="BU130" i="2"/>
  <c r="DB121" i="2"/>
  <c r="DB122" i="2" s="1"/>
  <c r="CX128" i="2" s="1"/>
  <c r="CX130" i="2" l="1"/>
  <c r="DA130" i="2" s="1"/>
  <c r="DA128" i="2"/>
  <c r="CX129" i="2"/>
  <c r="DA129" i="2" s="1"/>
  <c r="CZ128" i="2"/>
  <c r="CX127" i="2"/>
  <c r="DA127" i="2" s="1"/>
  <c r="CZ129" i="2" l="1"/>
  <c r="CZ127" i="2"/>
  <c r="CZ130" i="2"/>
  <c r="DQ115" i="2" l="1"/>
  <c r="DN115" i="2"/>
  <c r="DQ114" i="2"/>
  <c r="DN114" i="2"/>
  <c r="DQ113" i="2"/>
  <c r="DN113" i="2"/>
  <c r="DQ112" i="2"/>
  <c r="DN112" i="2"/>
  <c r="DN111" i="2"/>
  <c r="DQ109" i="2"/>
  <c r="DP109" i="2"/>
  <c r="DO109" i="2"/>
  <c r="DQ123" i="2" s="1"/>
  <c r="DN109" i="2"/>
  <c r="DR108" i="2"/>
  <c r="DR107" i="2"/>
  <c r="DR106" i="2"/>
  <c r="DR105" i="2"/>
  <c r="DR104" i="2"/>
  <c r="DR103" i="2"/>
  <c r="DR102" i="2"/>
  <c r="DR101" i="2"/>
  <c r="DR100" i="2"/>
  <c r="DR99" i="2"/>
  <c r="DR98" i="2"/>
  <c r="DR97" i="2"/>
  <c r="DR96" i="2"/>
  <c r="DR95" i="2"/>
  <c r="DR94" i="2"/>
  <c r="DR93" i="2"/>
  <c r="DR92" i="2"/>
  <c r="DR91" i="2"/>
  <c r="DR90" i="2"/>
  <c r="DR89" i="2"/>
  <c r="DR88" i="2"/>
  <c r="DR87" i="2"/>
  <c r="DR86" i="2"/>
  <c r="DR85" i="2"/>
  <c r="DR84" i="2"/>
  <c r="DR83" i="2"/>
  <c r="DR82" i="2"/>
  <c r="DR81" i="2"/>
  <c r="DR80" i="2"/>
  <c r="DR79" i="2"/>
  <c r="DR78" i="2"/>
  <c r="DR77" i="2"/>
  <c r="DR76" i="2"/>
  <c r="DR75" i="2"/>
  <c r="DR74" i="2"/>
  <c r="DR73" i="2"/>
  <c r="DR72" i="2"/>
  <c r="DR71" i="2"/>
  <c r="DR70" i="2"/>
  <c r="DR69" i="2"/>
  <c r="DS68" i="2"/>
  <c r="DS69" i="2" s="1"/>
  <c r="DS70" i="2" s="1"/>
  <c r="DS71" i="2" s="1"/>
  <c r="DS72" i="2" s="1"/>
  <c r="DS73" i="2" s="1"/>
  <c r="DS74" i="2" s="1"/>
  <c r="DS75" i="2" s="1"/>
  <c r="DS76" i="2" s="1"/>
  <c r="DS77" i="2" s="1"/>
  <c r="DS78" i="2" s="1"/>
  <c r="DS79" i="2" s="1"/>
  <c r="DS80" i="2" s="1"/>
  <c r="DS81" i="2" s="1"/>
  <c r="DS82" i="2" s="1"/>
  <c r="DS83" i="2" s="1"/>
  <c r="DS84" i="2" s="1"/>
  <c r="DS85" i="2" s="1"/>
  <c r="DS86" i="2" s="1"/>
  <c r="DS87" i="2" s="1"/>
  <c r="DS88" i="2" s="1"/>
  <c r="DS89" i="2" s="1"/>
  <c r="DS90" i="2" s="1"/>
  <c r="DS91" i="2" s="1"/>
  <c r="DS92" i="2" s="1"/>
  <c r="DS93" i="2" s="1"/>
  <c r="DS94" i="2" s="1"/>
  <c r="DS95" i="2" s="1"/>
  <c r="DS96" i="2" s="1"/>
  <c r="DS97" i="2" s="1"/>
  <c r="DS98" i="2" s="1"/>
  <c r="DS99" i="2" s="1"/>
  <c r="DS100" i="2" s="1"/>
  <c r="DS101" i="2" s="1"/>
  <c r="DS102" i="2" s="1"/>
  <c r="DS103" i="2" s="1"/>
  <c r="DS104" i="2" s="1"/>
  <c r="DS105" i="2" s="1"/>
  <c r="DS106" i="2" s="1"/>
  <c r="DS107" i="2" s="1"/>
  <c r="DS108" i="2" s="1"/>
  <c r="DQ118" i="2" s="1"/>
  <c r="DQ120" i="2" s="1"/>
  <c r="DR68" i="2"/>
  <c r="DR67" i="2"/>
  <c r="DR66" i="2"/>
  <c r="DR65" i="2"/>
  <c r="DR64" i="2"/>
  <c r="DR63" i="2"/>
  <c r="DR62" i="2"/>
  <c r="DR61" i="2"/>
  <c r="DR60" i="2"/>
  <c r="DR59" i="2"/>
  <c r="DR58" i="2"/>
  <c r="DR57" i="2"/>
  <c r="DR56" i="2"/>
  <c r="DR55" i="2"/>
  <c r="DR54" i="2"/>
  <c r="DR53" i="2"/>
  <c r="DR52" i="2"/>
  <c r="DR51" i="2"/>
  <c r="DR50" i="2"/>
  <c r="DR49" i="2"/>
  <c r="DR48" i="2"/>
  <c r="DS48" i="2" s="1"/>
  <c r="DR47" i="2"/>
  <c r="DS47" i="2" s="1"/>
  <c r="DR46" i="2"/>
  <c r="DR45" i="2"/>
  <c r="DR44" i="2"/>
  <c r="DR43" i="2"/>
  <c r="DR42" i="2"/>
  <c r="DR41" i="2"/>
  <c r="DR40" i="2"/>
  <c r="DR39" i="2"/>
  <c r="DR38" i="2"/>
  <c r="DR37" i="2"/>
  <c r="DR36" i="2"/>
  <c r="DR35" i="2"/>
  <c r="DR34" i="2"/>
  <c r="DR33" i="2"/>
  <c r="DR32" i="2"/>
  <c r="DR31" i="2"/>
  <c r="DR30" i="2"/>
  <c r="DR29" i="2"/>
  <c r="DR28" i="2"/>
  <c r="DR27" i="2"/>
  <c r="DS26" i="2"/>
  <c r="DS27" i="2" s="1"/>
  <c r="DS28" i="2" s="1"/>
  <c r="DS29" i="2" s="1"/>
  <c r="DS30" i="2" s="1"/>
  <c r="DS31" i="2" s="1"/>
  <c r="DS32" i="2" s="1"/>
  <c r="DS33" i="2" s="1"/>
  <c r="DS34" i="2" s="1"/>
  <c r="DS35" i="2" s="1"/>
  <c r="DS36" i="2" s="1"/>
  <c r="DS37" i="2" s="1"/>
  <c r="DS38" i="2" s="1"/>
  <c r="DS39" i="2" s="1"/>
  <c r="DS40" i="2" s="1"/>
  <c r="DS41" i="2" s="1"/>
  <c r="DS42" i="2" s="1"/>
  <c r="DS43" i="2" s="1"/>
  <c r="DS44" i="2" s="1"/>
  <c r="DS45" i="2" s="1"/>
  <c r="DR26" i="2"/>
  <c r="DR25" i="2"/>
  <c r="DR24" i="2"/>
  <c r="DR23" i="2"/>
  <c r="DR22" i="2"/>
  <c r="DR21" i="2"/>
  <c r="DR20" i="2"/>
  <c r="DR19" i="2"/>
  <c r="DR18" i="2"/>
  <c r="DR17" i="2"/>
  <c r="DR16" i="2"/>
  <c r="DR15" i="2"/>
  <c r="DR14" i="2"/>
  <c r="DR13" i="2"/>
  <c r="DR12" i="2"/>
  <c r="DR11" i="2"/>
  <c r="DR10" i="2"/>
  <c r="DR9" i="2"/>
  <c r="DR8" i="2"/>
  <c r="DR7" i="2"/>
  <c r="DR6" i="2"/>
  <c r="DR5" i="2"/>
  <c r="DQ121" i="2" l="1"/>
  <c r="DQ122" i="2" s="1"/>
  <c r="DM128" i="2" s="1"/>
  <c r="DR109" i="2"/>
  <c r="DS5" i="2"/>
  <c r="DS6" i="2" s="1"/>
  <c r="DS7" i="2" s="1"/>
  <c r="DS8" i="2" s="1"/>
  <c r="DS9" i="2" s="1"/>
  <c r="DS10" i="2" s="1"/>
  <c r="DS11" i="2" s="1"/>
  <c r="DS12" i="2" s="1"/>
  <c r="DS13" i="2" s="1"/>
  <c r="DS14" i="2" s="1"/>
  <c r="DS15" i="2" s="1"/>
  <c r="DS16" i="2" s="1"/>
  <c r="DS17" i="2" s="1"/>
  <c r="DS18" i="2" s="1"/>
  <c r="DS19" i="2" s="1"/>
  <c r="DS20" i="2" s="1"/>
  <c r="DS21" i="2" s="1"/>
  <c r="DS22" i="2" s="1"/>
  <c r="DS23" i="2" s="1"/>
  <c r="DS24" i="2" s="1"/>
  <c r="DS49" i="2"/>
  <c r="DS50" i="2" s="1"/>
  <c r="DS51" i="2" s="1"/>
  <c r="DS52" i="2" s="1"/>
  <c r="DS53" i="2" s="1"/>
  <c r="DS54" i="2" s="1"/>
  <c r="DS55" i="2" s="1"/>
  <c r="DS56" i="2" s="1"/>
  <c r="DS57" i="2" s="1"/>
  <c r="DS58" i="2" s="1"/>
  <c r="DS59" i="2" s="1"/>
  <c r="DS60" i="2" s="1"/>
  <c r="DS61" i="2" s="1"/>
  <c r="DS62" i="2" s="1"/>
  <c r="DS63" i="2" s="1"/>
  <c r="DS64" i="2" s="1"/>
  <c r="DS65" i="2" s="1"/>
  <c r="DS66" i="2" s="1"/>
  <c r="DM130" i="2" l="1"/>
  <c r="DP130" i="2" s="1"/>
  <c r="DP128" i="2"/>
  <c r="DM129" i="2"/>
  <c r="DP129" i="2" s="1"/>
  <c r="DO128" i="2"/>
  <c r="DM127" i="2"/>
  <c r="DP127" i="2" s="1"/>
  <c r="DR110" i="2"/>
  <c r="DS109" i="2"/>
  <c r="DO129" i="2" l="1"/>
  <c r="DO127" i="2"/>
  <c r="DO130" i="2"/>
  <c r="Q6" i="1" l="1"/>
  <c r="R6" i="1" l="1"/>
  <c r="EF115" i="2"/>
  <c r="EC115" i="2"/>
  <c r="EF114" i="2"/>
  <c r="EC114" i="2"/>
  <c r="EF113" i="2"/>
  <c r="EC113" i="2"/>
  <c r="EF112" i="2"/>
  <c r="EC112" i="2"/>
  <c r="EC111" i="2"/>
  <c r="EF109" i="2"/>
  <c r="EE109" i="2"/>
  <c r="ED109" i="2"/>
  <c r="EF123" i="2" s="1"/>
  <c r="EC109" i="2"/>
  <c r="EG108" i="2"/>
  <c r="EG107" i="2"/>
  <c r="EG106" i="2"/>
  <c r="EG105" i="2"/>
  <c r="EG104" i="2"/>
  <c r="EG103" i="2"/>
  <c r="EG102" i="2"/>
  <c r="EG101" i="2"/>
  <c r="EG100" i="2"/>
  <c r="EG99" i="2"/>
  <c r="EG98" i="2"/>
  <c r="EG97" i="2"/>
  <c r="EG96" i="2"/>
  <c r="EG95" i="2"/>
  <c r="EG94" i="2"/>
  <c r="EG93" i="2"/>
  <c r="EG92" i="2"/>
  <c r="EG91" i="2"/>
  <c r="EG90" i="2"/>
  <c r="EG89" i="2"/>
  <c r="EG88" i="2"/>
  <c r="EG87" i="2"/>
  <c r="EG86" i="2"/>
  <c r="EG85" i="2"/>
  <c r="EG84" i="2"/>
  <c r="EG83" i="2"/>
  <c r="EG82" i="2"/>
  <c r="EG81" i="2"/>
  <c r="EG80" i="2"/>
  <c r="EG79" i="2"/>
  <c r="EG78" i="2"/>
  <c r="EG77" i="2"/>
  <c r="EG76" i="2"/>
  <c r="EG75" i="2"/>
  <c r="EG74" i="2"/>
  <c r="EG73" i="2"/>
  <c r="EG72" i="2"/>
  <c r="EG71" i="2"/>
  <c r="EG70" i="2"/>
  <c r="EG69" i="2"/>
  <c r="EG68" i="2"/>
  <c r="EH68" i="2" s="1"/>
  <c r="EG67" i="2"/>
  <c r="EG66" i="2"/>
  <c r="EG65" i="2"/>
  <c r="EG64" i="2"/>
  <c r="EG63" i="2"/>
  <c r="EG62" i="2"/>
  <c r="EG61" i="2"/>
  <c r="EG60" i="2"/>
  <c r="EG59" i="2"/>
  <c r="EG58" i="2"/>
  <c r="EG57" i="2"/>
  <c r="EG56" i="2"/>
  <c r="EG55" i="2"/>
  <c r="EG54" i="2"/>
  <c r="EG53" i="2"/>
  <c r="EG52" i="2"/>
  <c r="EG51" i="2"/>
  <c r="EG50" i="2"/>
  <c r="EG49" i="2"/>
  <c r="EG48" i="2"/>
  <c r="EH47" i="2"/>
  <c r="EH48" i="2" s="1"/>
  <c r="EH49" i="2" s="1"/>
  <c r="EH50" i="2" s="1"/>
  <c r="EH51" i="2" s="1"/>
  <c r="EH52" i="2" s="1"/>
  <c r="EH53" i="2" s="1"/>
  <c r="EH54" i="2" s="1"/>
  <c r="EH55" i="2" s="1"/>
  <c r="EH56" i="2" s="1"/>
  <c r="EH57" i="2" s="1"/>
  <c r="EH58" i="2" s="1"/>
  <c r="EH59" i="2" s="1"/>
  <c r="EH60" i="2" s="1"/>
  <c r="EH61" i="2" s="1"/>
  <c r="EH62" i="2" s="1"/>
  <c r="EH63" i="2" s="1"/>
  <c r="EH64" i="2" s="1"/>
  <c r="EH65" i="2" s="1"/>
  <c r="EH66" i="2" s="1"/>
  <c r="EG47" i="2"/>
  <c r="EG46" i="2"/>
  <c r="EG45" i="2"/>
  <c r="EG44" i="2"/>
  <c r="EG43" i="2"/>
  <c r="EG42" i="2"/>
  <c r="EG41" i="2"/>
  <c r="EG40" i="2"/>
  <c r="EG39" i="2"/>
  <c r="EG38" i="2"/>
  <c r="EG37" i="2"/>
  <c r="EG36" i="2"/>
  <c r="EG35" i="2"/>
  <c r="EG34" i="2"/>
  <c r="EG33" i="2"/>
  <c r="EG32" i="2"/>
  <c r="EG31" i="2"/>
  <c r="EG30" i="2"/>
  <c r="EG29" i="2"/>
  <c r="EG28" i="2"/>
  <c r="EG27" i="2"/>
  <c r="EH27" i="2" s="1"/>
  <c r="EG26" i="2"/>
  <c r="EH26" i="2" s="1"/>
  <c r="EG25" i="2"/>
  <c r="EG24" i="2"/>
  <c r="EG23" i="2"/>
  <c r="EG22" i="2"/>
  <c r="EG21" i="2"/>
  <c r="EG20" i="2"/>
  <c r="EG19" i="2"/>
  <c r="EG18" i="2"/>
  <c r="EG17" i="2"/>
  <c r="EG16" i="2"/>
  <c r="EG15" i="2"/>
  <c r="EG14" i="2"/>
  <c r="EG13" i="2"/>
  <c r="EG12" i="2"/>
  <c r="EG11" i="2"/>
  <c r="EG10" i="2"/>
  <c r="EG9" i="2"/>
  <c r="EG8" i="2"/>
  <c r="EG7" i="2"/>
  <c r="EG6" i="2"/>
  <c r="EH5" i="2"/>
  <c r="EH6" i="2" s="1"/>
  <c r="EH7" i="2" s="1"/>
  <c r="EH8" i="2" s="1"/>
  <c r="EH9" i="2" s="1"/>
  <c r="EH10" i="2" s="1"/>
  <c r="EH11" i="2" s="1"/>
  <c r="EH12" i="2" s="1"/>
  <c r="EH13" i="2" s="1"/>
  <c r="EH14" i="2" s="1"/>
  <c r="EH15" i="2" s="1"/>
  <c r="EH16" i="2" s="1"/>
  <c r="EH17" i="2" s="1"/>
  <c r="EH18" i="2" s="1"/>
  <c r="EH19" i="2" s="1"/>
  <c r="EH20" i="2" s="1"/>
  <c r="EH21" i="2" s="1"/>
  <c r="EH22" i="2" s="1"/>
  <c r="EH23" i="2" s="1"/>
  <c r="EH24" i="2" s="1"/>
  <c r="EG5" i="2"/>
  <c r="EG109" i="2" s="1"/>
  <c r="EH70" i="2" l="1"/>
  <c r="EG110" i="2"/>
  <c r="EH28" i="2"/>
  <c r="EH29" i="2" s="1"/>
  <c r="EH30" i="2" s="1"/>
  <c r="EH31" i="2" s="1"/>
  <c r="EH32" i="2" s="1"/>
  <c r="EH33" i="2" s="1"/>
  <c r="EH34" i="2" s="1"/>
  <c r="EH35" i="2" s="1"/>
  <c r="EH36" i="2" s="1"/>
  <c r="EH37" i="2" s="1"/>
  <c r="EH38" i="2" s="1"/>
  <c r="EH39" i="2" s="1"/>
  <c r="EH40" i="2" s="1"/>
  <c r="EH41" i="2" s="1"/>
  <c r="EH42" i="2" s="1"/>
  <c r="EH43" i="2" s="1"/>
  <c r="EH44" i="2" s="1"/>
  <c r="EH45" i="2" s="1"/>
  <c r="EH69" i="2"/>
  <c r="EH71" i="2"/>
  <c r="EH72" i="2" s="1"/>
  <c r="EH73" i="2" s="1"/>
  <c r="EH74" i="2" s="1"/>
  <c r="EH75" i="2" s="1"/>
  <c r="EH76" i="2" s="1"/>
  <c r="EH77" i="2" s="1"/>
  <c r="EH78" i="2" s="1"/>
  <c r="EH79" i="2" s="1"/>
  <c r="EH80" i="2" s="1"/>
  <c r="EH81" i="2" s="1"/>
  <c r="EH82" i="2" s="1"/>
  <c r="EH83" i="2" s="1"/>
  <c r="EH84" i="2" s="1"/>
  <c r="EH85" i="2" s="1"/>
  <c r="EH86" i="2" s="1"/>
  <c r="EH87" i="2" s="1"/>
  <c r="EH88" i="2" s="1"/>
  <c r="EH89" i="2" s="1"/>
  <c r="EH90" i="2" s="1"/>
  <c r="EH91" i="2" s="1"/>
  <c r="EH92" i="2" s="1"/>
  <c r="EH93" i="2" s="1"/>
  <c r="EH94" i="2" s="1"/>
  <c r="EH95" i="2" s="1"/>
  <c r="EH96" i="2" s="1"/>
  <c r="EH97" i="2" s="1"/>
  <c r="EH98" i="2" s="1"/>
  <c r="EH99" i="2" s="1"/>
  <c r="EH100" i="2" s="1"/>
  <c r="EH101" i="2" s="1"/>
  <c r="EH102" i="2" s="1"/>
  <c r="EH103" i="2" s="1"/>
  <c r="EH104" i="2" s="1"/>
  <c r="EH105" i="2" s="1"/>
  <c r="EH106" i="2" s="1"/>
  <c r="EH107" i="2" s="1"/>
  <c r="EH108" i="2" s="1"/>
  <c r="EF118" i="2" l="1"/>
  <c r="EF120" i="2" s="1"/>
  <c r="EH109" i="2"/>
  <c r="EU115" i="2"/>
  <c r="ER115" i="2"/>
  <c r="EU114" i="2"/>
  <c r="ER114" i="2"/>
  <c r="EU113" i="2"/>
  <c r="ER113" i="2"/>
  <c r="EU112" i="2"/>
  <c r="ER112" i="2"/>
  <c r="ER111" i="2"/>
  <c r="EU109" i="2"/>
  <c r="ET109" i="2"/>
  <c r="ES109" i="2"/>
  <c r="EU123" i="2" s="1"/>
  <c r="ER109" i="2"/>
  <c r="EV108" i="2"/>
  <c r="EV107" i="2"/>
  <c r="EV106" i="2"/>
  <c r="EV105" i="2"/>
  <c r="EV104" i="2"/>
  <c r="EV103" i="2"/>
  <c r="EV102" i="2"/>
  <c r="EV101" i="2"/>
  <c r="EV100" i="2"/>
  <c r="EV99" i="2"/>
  <c r="EV98" i="2"/>
  <c r="EV97" i="2"/>
  <c r="EV96" i="2"/>
  <c r="EV95" i="2"/>
  <c r="EV94" i="2"/>
  <c r="EV93" i="2"/>
  <c r="EV92" i="2"/>
  <c r="EV91" i="2"/>
  <c r="EV90" i="2"/>
  <c r="EV89" i="2"/>
  <c r="EV88" i="2"/>
  <c r="EV87" i="2"/>
  <c r="EV86" i="2"/>
  <c r="EV85" i="2"/>
  <c r="EV84" i="2"/>
  <c r="EV83" i="2"/>
  <c r="EV82" i="2"/>
  <c r="EV81" i="2"/>
  <c r="EV80" i="2"/>
  <c r="EV79" i="2"/>
  <c r="EV78" i="2"/>
  <c r="EV77" i="2"/>
  <c r="EV76" i="2"/>
  <c r="EV75" i="2"/>
  <c r="EV74" i="2"/>
  <c r="EV73" i="2"/>
  <c r="EV72" i="2"/>
  <c r="EV71" i="2"/>
  <c r="EV70" i="2"/>
  <c r="EV69" i="2"/>
  <c r="EV68" i="2"/>
  <c r="EW68" i="2" s="1"/>
  <c r="EV67" i="2"/>
  <c r="EV66" i="2"/>
  <c r="EV65" i="2"/>
  <c r="EV64" i="2"/>
  <c r="EV63" i="2"/>
  <c r="EV62" i="2"/>
  <c r="EV61" i="2"/>
  <c r="EV60" i="2"/>
  <c r="EV59" i="2"/>
  <c r="EV58" i="2"/>
  <c r="EV57" i="2"/>
  <c r="EV56" i="2"/>
  <c r="EV55" i="2"/>
  <c r="EV54" i="2"/>
  <c r="EV53" i="2"/>
  <c r="EV52" i="2"/>
  <c r="EV51" i="2"/>
  <c r="EV50" i="2"/>
  <c r="EV49" i="2"/>
  <c r="EV48" i="2"/>
  <c r="EW47" i="2"/>
  <c r="EW48" i="2" s="1"/>
  <c r="EW49" i="2" s="1"/>
  <c r="EW50" i="2" s="1"/>
  <c r="EW51" i="2" s="1"/>
  <c r="EW52" i="2" s="1"/>
  <c r="EW53" i="2" s="1"/>
  <c r="EW54" i="2" s="1"/>
  <c r="EW55" i="2" s="1"/>
  <c r="EW56" i="2" s="1"/>
  <c r="EW57" i="2" s="1"/>
  <c r="EW58" i="2" s="1"/>
  <c r="EW59" i="2" s="1"/>
  <c r="EW60" i="2" s="1"/>
  <c r="EW61" i="2" s="1"/>
  <c r="EW62" i="2" s="1"/>
  <c r="EW63" i="2" s="1"/>
  <c r="EW64" i="2" s="1"/>
  <c r="EW65" i="2" s="1"/>
  <c r="EW66" i="2" s="1"/>
  <c r="EV47" i="2"/>
  <c r="EV46" i="2"/>
  <c r="EV45" i="2"/>
  <c r="EV44" i="2"/>
  <c r="EV43" i="2"/>
  <c r="EV42" i="2"/>
  <c r="EV41" i="2"/>
  <c r="EV40" i="2"/>
  <c r="EV39" i="2"/>
  <c r="EV38" i="2"/>
  <c r="EV37" i="2"/>
  <c r="EV36" i="2"/>
  <c r="EV35" i="2"/>
  <c r="EV34" i="2"/>
  <c r="EV33" i="2"/>
  <c r="EV32" i="2"/>
  <c r="EV31" i="2"/>
  <c r="EV30" i="2"/>
  <c r="EV29" i="2"/>
  <c r="EV28" i="2"/>
  <c r="EV27" i="2"/>
  <c r="EW27" i="2" s="1"/>
  <c r="EV26" i="2"/>
  <c r="EW26" i="2" s="1"/>
  <c r="EV25" i="2"/>
  <c r="EV24" i="2"/>
  <c r="EV23" i="2"/>
  <c r="EV22" i="2"/>
  <c r="EV21" i="2"/>
  <c r="EV20" i="2"/>
  <c r="EV19" i="2"/>
  <c r="EV18" i="2"/>
  <c r="EV17" i="2"/>
  <c r="EV16" i="2"/>
  <c r="EV15" i="2"/>
  <c r="EV14" i="2"/>
  <c r="EV13" i="2"/>
  <c r="EV12" i="2"/>
  <c r="EV11" i="2"/>
  <c r="EV10" i="2"/>
  <c r="EV9" i="2"/>
  <c r="EV8" i="2"/>
  <c r="EV7" i="2"/>
  <c r="EV6" i="2"/>
  <c r="EW5" i="2"/>
  <c r="EW6" i="2" s="1"/>
  <c r="EW7" i="2" s="1"/>
  <c r="EW8" i="2" s="1"/>
  <c r="EW9" i="2" s="1"/>
  <c r="EW10" i="2" s="1"/>
  <c r="EW11" i="2" s="1"/>
  <c r="EW12" i="2" s="1"/>
  <c r="EW13" i="2" s="1"/>
  <c r="EW14" i="2" s="1"/>
  <c r="EW15" i="2" s="1"/>
  <c r="EW16" i="2" s="1"/>
  <c r="EW17" i="2" s="1"/>
  <c r="EW18" i="2" s="1"/>
  <c r="EW19" i="2" s="1"/>
  <c r="EW20" i="2" s="1"/>
  <c r="EW21" i="2" s="1"/>
  <c r="EW22" i="2" s="1"/>
  <c r="EW23" i="2" s="1"/>
  <c r="EW24" i="2" s="1"/>
  <c r="EV5" i="2"/>
  <c r="EV109" i="2" s="1"/>
  <c r="EF121" i="2" l="1"/>
  <c r="EF122" i="2" s="1"/>
  <c r="EB128" i="2" s="1"/>
  <c r="EV110" i="2"/>
  <c r="EW28" i="2"/>
  <c r="EW29" i="2" s="1"/>
  <c r="EW30" i="2" s="1"/>
  <c r="EW31" i="2" s="1"/>
  <c r="EW32" i="2" s="1"/>
  <c r="EW33" i="2" s="1"/>
  <c r="EW34" i="2" s="1"/>
  <c r="EW35" i="2" s="1"/>
  <c r="EW36" i="2" s="1"/>
  <c r="EW37" i="2" s="1"/>
  <c r="EW38" i="2" s="1"/>
  <c r="EW39" i="2" s="1"/>
  <c r="EW40" i="2" s="1"/>
  <c r="EW41" i="2" s="1"/>
  <c r="EW42" i="2" s="1"/>
  <c r="EW43" i="2" s="1"/>
  <c r="EW44" i="2" s="1"/>
  <c r="EW45" i="2" s="1"/>
  <c r="EW69" i="2"/>
  <c r="EW70" i="2" s="1"/>
  <c r="EW71" i="2" s="1"/>
  <c r="EW72" i="2" s="1"/>
  <c r="EW73" i="2" s="1"/>
  <c r="EW74" i="2" s="1"/>
  <c r="EW75" i="2" s="1"/>
  <c r="EW76" i="2" s="1"/>
  <c r="EW77" i="2" s="1"/>
  <c r="EW78" i="2" s="1"/>
  <c r="EW79" i="2" s="1"/>
  <c r="EW80" i="2" s="1"/>
  <c r="EW81" i="2" s="1"/>
  <c r="EW82" i="2" s="1"/>
  <c r="EW83" i="2" s="1"/>
  <c r="EW84" i="2" s="1"/>
  <c r="EW85" i="2" s="1"/>
  <c r="EW86" i="2" s="1"/>
  <c r="EW87" i="2" s="1"/>
  <c r="EW88" i="2" s="1"/>
  <c r="EW89" i="2" s="1"/>
  <c r="EW90" i="2" s="1"/>
  <c r="EW91" i="2" s="1"/>
  <c r="EW92" i="2" s="1"/>
  <c r="EW93" i="2" s="1"/>
  <c r="EW94" i="2" s="1"/>
  <c r="EW95" i="2" s="1"/>
  <c r="EW96" i="2" s="1"/>
  <c r="EW97" i="2" s="1"/>
  <c r="EW98" i="2" s="1"/>
  <c r="EW99" i="2" s="1"/>
  <c r="EW100" i="2" s="1"/>
  <c r="EW101" i="2" s="1"/>
  <c r="EW102" i="2" s="1"/>
  <c r="EW103" i="2" s="1"/>
  <c r="EW104" i="2" s="1"/>
  <c r="EW105" i="2" s="1"/>
  <c r="EW106" i="2" s="1"/>
  <c r="EW107" i="2" s="1"/>
  <c r="EW108" i="2" s="1"/>
  <c r="EB130" i="2" l="1"/>
  <c r="EE130" i="2" s="1"/>
  <c r="EE128" i="2"/>
  <c r="EB129" i="2"/>
  <c r="EE129" i="2" s="1"/>
  <c r="ED128" i="2"/>
  <c r="EB127" i="2"/>
  <c r="EE127" i="2" s="1"/>
  <c r="EU118" i="2"/>
  <c r="EU120" i="2" s="1"/>
  <c r="EW109" i="2"/>
  <c r="FJ115" i="2"/>
  <c r="FG115" i="2"/>
  <c r="FJ114" i="2"/>
  <c r="FG114" i="2"/>
  <c r="FJ113" i="2"/>
  <c r="FG113" i="2"/>
  <c r="FJ112" i="2"/>
  <c r="FG112" i="2"/>
  <c r="FG111" i="2"/>
  <c r="FJ109" i="2"/>
  <c r="FI109" i="2"/>
  <c r="FH109" i="2"/>
  <c r="FJ123" i="2" s="1"/>
  <c r="FG109" i="2"/>
  <c r="FK108" i="2"/>
  <c r="FK107" i="2"/>
  <c r="FK106" i="2"/>
  <c r="FK105" i="2"/>
  <c r="FK104" i="2"/>
  <c r="FK103" i="2"/>
  <c r="FK102" i="2"/>
  <c r="FK101" i="2"/>
  <c r="FK100" i="2"/>
  <c r="FK99" i="2"/>
  <c r="FK98" i="2"/>
  <c r="FK97" i="2"/>
  <c r="FK96" i="2"/>
  <c r="FK95" i="2"/>
  <c r="FK94" i="2"/>
  <c r="FK93" i="2"/>
  <c r="FK92" i="2"/>
  <c r="FK91" i="2"/>
  <c r="FK90" i="2"/>
  <c r="FK89" i="2"/>
  <c r="FK88" i="2"/>
  <c r="FK87" i="2"/>
  <c r="FK86" i="2"/>
  <c r="FK85" i="2"/>
  <c r="FK84" i="2"/>
  <c r="FK83" i="2"/>
  <c r="FK82" i="2"/>
  <c r="FK81" i="2"/>
  <c r="FK80" i="2"/>
  <c r="FK79" i="2"/>
  <c r="FK78" i="2"/>
  <c r="FK77" i="2"/>
  <c r="FK76" i="2"/>
  <c r="FK75" i="2"/>
  <c r="FK74" i="2"/>
  <c r="FK73" i="2"/>
  <c r="FK72" i="2"/>
  <c r="FK71" i="2"/>
  <c r="FK70" i="2"/>
  <c r="FK69" i="2"/>
  <c r="FL69" i="2" s="1"/>
  <c r="FK68" i="2"/>
  <c r="FL68" i="2" s="1"/>
  <c r="FK67" i="2"/>
  <c r="FK66" i="2"/>
  <c r="FK65" i="2"/>
  <c r="FK64" i="2"/>
  <c r="FK63" i="2"/>
  <c r="FK62" i="2"/>
  <c r="FK61" i="2"/>
  <c r="FK60" i="2"/>
  <c r="FK59" i="2"/>
  <c r="FK58" i="2"/>
  <c r="FK57" i="2"/>
  <c r="FK56" i="2"/>
  <c r="FK55" i="2"/>
  <c r="FK54" i="2"/>
  <c r="FK53" i="2"/>
  <c r="FK52" i="2"/>
  <c r="FK51" i="2"/>
  <c r="FK50" i="2"/>
  <c r="FK49" i="2"/>
  <c r="FK48" i="2"/>
  <c r="FL47" i="2"/>
  <c r="FL48" i="2" s="1"/>
  <c r="FL49" i="2" s="1"/>
  <c r="FL50" i="2" s="1"/>
  <c r="FL51" i="2" s="1"/>
  <c r="FL52" i="2" s="1"/>
  <c r="FL53" i="2" s="1"/>
  <c r="FL54" i="2" s="1"/>
  <c r="FL55" i="2" s="1"/>
  <c r="FL56" i="2" s="1"/>
  <c r="FL57" i="2" s="1"/>
  <c r="FL58" i="2" s="1"/>
  <c r="FL59" i="2" s="1"/>
  <c r="FL60" i="2" s="1"/>
  <c r="FL61" i="2" s="1"/>
  <c r="FL62" i="2" s="1"/>
  <c r="FL63" i="2" s="1"/>
  <c r="FL64" i="2" s="1"/>
  <c r="FL65" i="2" s="1"/>
  <c r="FL66" i="2" s="1"/>
  <c r="FK47" i="2"/>
  <c r="FK46" i="2"/>
  <c r="FK45" i="2"/>
  <c r="FK44" i="2"/>
  <c r="FK43" i="2"/>
  <c r="FK42" i="2"/>
  <c r="FK41" i="2"/>
  <c r="FK40" i="2"/>
  <c r="FK39" i="2"/>
  <c r="FK38" i="2"/>
  <c r="FK37" i="2"/>
  <c r="FK36" i="2"/>
  <c r="FK35" i="2"/>
  <c r="FK34" i="2"/>
  <c r="FK33" i="2"/>
  <c r="FK32" i="2"/>
  <c r="FK31" i="2"/>
  <c r="FK30" i="2"/>
  <c r="FK29" i="2"/>
  <c r="FK28" i="2"/>
  <c r="FK27" i="2"/>
  <c r="FK26" i="2"/>
  <c r="FL26" i="2" s="1"/>
  <c r="FK25" i="2"/>
  <c r="FK24" i="2"/>
  <c r="FK23" i="2"/>
  <c r="FK22" i="2"/>
  <c r="FK21" i="2"/>
  <c r="FK20" i="2"/>
  <c r="FK19" i="2"/>
  <c r="FK18" i="2"/>
  <c r="FK17" i="2"/>
  <c r="FK16" i="2"/>
  <c r="FK15" i="2"/>
  <c r="FK14" i="2"/>
  <c r="FK13" i="2"/>
  <c r="FK12" i="2"/>
  <c r="FK11" i="2"/>
  <c r="FK10" i="2"/>
  <c r="FK9" i="2"/>
  <c r="FK8" i="2"/>
  <c r="FK7" i="2"/>
  <c r="FK6" i="2"/>
  <c r="FL5" i="2"/>
  <c r="FL6" i="2" s="1"/>
  <c r="FL7" i="2" s="1"/>
  <c r="FL8" i="2" s="1"/>
  <c r="FL9" i="2" s="1"/>
  <c r="FL10" i="2" s="1"/>
  <c r="FL11" i="2" s="1"/>
  <c r="FL12" i="2" s="1"/>
  <c r="FL13" i="2" s="1"/>
  <c r="FL14" i="2" s="1"/>
  <c r="FL15" i="2" s="1"/>
  <c r="FL16" i="2" s="1"/>
  <c r="FL17" i="2" s="1"/>
  <c r="FL18" i="2" s="1"/>
  <c r="FL19" i="2" s="1"/>
  <c r="FL20" i="2" s="1"/>
  <c r="FL21" i="2" s="1"/>
  <c r="FL22" i="2" s="1"/>
  <c r="FL23" i="2" s="1"/>
  <c r="FL24" i="2" s="1"/>
  <c r="FK5" i="2"/>
  <c r="FK109" i="2" s="1"/>
  <c r="ED129" i="2" l="1"/>
  <c r="ED127" i="2"/>
  <c r="ED130" i="2"/>
  <c r="EU121" i="2"/>
  <c r="EU122" i="2" s="1"/>
  <c r="EQ128" i="2" s="1"/>
  <c r="FK110" i="2"/>
  <c r="FL28" i="2"/>
  <c r="FL27" i="2"/>
  <c r="FL29" i="2"/>
  <c r="FL30" i="2" s="1"/>
  <c r="FL31" i="2" s="1"/>
  <c r="FL32" i="2" s="1"/>
  <c r="FL33" i="2" s="1"/>
  <c r="FL34" i="2" s="1"/>
  <c r="FL35" i="2" s="1"/>
  <c r="FL36" i="2" s="1"/>
  <c r="FL37" i="2" s="1"/>
  <c r="FL38" i="2" s="1"/>
  <c r="FL39" i="2" s="1"/>
  <c r="FL40" i="2" s="1"/>
  <c r="FL41" i="2" s="1"/>
  <c r="FL42" i="2" s="1"/>
  <c r="FL43" i="2" s="1"/>
  <c r="FL44" i="2" s="1"/>
  <c r="FL45" i="2" s="1"/>
  <c r="FL70" i="2"/>
  <c r="FL72" i="2"/>
  <c r="FL71" i="2"/>
  <c r="FL73" i="2"/>
  <c r="FL74" i="2" s="1"/>
  <c r="FL75" i="2" s="1"/>
  <c r="FL76" i="2" s="1"/>
  <c r="FL77" i="2" s="1"/>
  <c r="FL78" i="2" s="1"/>
  <c r="FL79" i="2" s="1"/>
  <c r="FL80" i="2" s="1"/>
  <c r="FL81" i="2" s="1"/>
  <c r="FL82" i="2" s="1"/>
  <c r="FL83" i="2" s="1"/>
  <c r="FL84" i="2" s="1"/>
  <c r="FL85" i="2" s="1"/>
  <c r="FL86" i="2" s="1"/>
  <c r="FL87" i="2" s="1"/>
  <c r="FL88" i="2" s="1"/>
  <c r="FL89" i="2" s="1"/>
  <c r="FL90" i="2" s="1"/>
  <c r="FL91" i="2" s="1"/>
  <c r="FL92" i="2" s="1"/>
  <c r="FL93" i="2" s="1"/>
  <c r="FL94" i="2" s="1"/>
  <c r="FL95" i="2" s="1"/>
  <c r="FL96" i="2" s="1"/>
  <c r="FL97" i="2" s="1"/>
  <c r="FL98" i="2" s="1"/>
  <c r="FL99" i="2" s="1"/>
  <c r="FL100" i="2" s="1"/>
  <c r="FL101" i="2" s="1"/>
  <c r="FL102" i="2" s="1"/>
  <c r="FL103" i="2" s="1"/>
  <c r="FL104" i="2" s="1"/>
  <c r="FL105" i="2" s="1"/>
  <c r="FL106" i="2" s="1"/>
  <c r="FL107" i="2" s="1"/>
  <c r="FL108" i="2" s="1"/>
  <c r="BB1005" i="1"/>
  <c r="BB1004" i="1"/>
  <c r="BB1003" i="1"/>
  <c r="BB1002" i="1"/>
  <c r="BB1001" i="1"/>
  <c r="BB1000" i="1"/>
  <c r="BB999" i="1"/>
  <c r="BB998" i="1"/>
  <c r="BB997" i="1"/>
  <c r="BB996" i="1"/>
  <c r="BB995" i="1"/>
  <c r="BB994" i="1"/>
  <c r="BB993" i="1"/>
  <c r="BB992" i="1"/>
  <c r="BB991" i="1"/>
  <c r="BB990" i="1"/>
  <c r="BB989" i="1"/>
  <c r="BB988" i="1"/>
  <c r="BB987" i="1"/>
  <c r="BB986" i="1"/>
  <c r="BB985" i="1"/>
  <c r="BB984" i="1"/>
  <c r="BB983" i="1"/>
  <c r="BB982" i="1"/>
  <c r="BB981" i="1"/>
  <c r="BB980" i="1"/>
  <c r="BB979" i="1"/>
  <c r="BB978" i="1"/>
  <c r="BB977" i="1"/>
  <c r="BB976" i="1"/>
  <c r="BB975" i="1"/>
  <c r="BB974" i="1"/>
  <c r="BB973" i="1"/>
  <c r="BB972" i="1"/>
  <c r="BB971" i="1"/>
  <c r="BB970" i="1"/>
  <c r="BB969" i="1"/>
  <c r="BB968" i="1"/>
  <c r="BB967" i="1"/>
  <c r="BB966" i="1"/>
  <c r="BB965" i="1"/>
  <c r="BB964" i="1"/>
  <c r="BB963" i="1"/>
  <c r="BB962" i="1"/>
  <c r="BB961" i="1"/>
  <c r="BB960" i="1"/>
  <c r="BB959" i="1"/>
  <c r="BB958" i="1"/>
  <c r="BB957" i="1"/>
  <c r="BB956" i="1"/>
  <c r="BB955" i="1"/>
  <c r="BB954" i="1"/>
  <c r="BB953" i="1"/>
  <c r="BB952" i="1"/>
  <c r="BB951" i="1"/>
  <c r="BB950" i="1"/>
  <c r="BB949" i="1"/>
  <c r="BB948" i="1"/>
  <c r="BB947" i="1"/>
  <c r="BB946" i="1"/>
  <c r="BB945" i="1"/>
  <c r="BB944" i="1"/>
  <c r="BB943" i="1"/>
  <c r="BB942" i="1"/>
  <c r="BB941" i="1"/>
  <c r="BB940" i="1"/>
  <c r="BB939" i="1"/>
  <c r="BB938" i="1"/>
  <c r="BB937" i="1"/>
  <c r="BB936" i="1"/>
  <c r="BB935" i="1"/>
  <c r="BB934" i="1"/>
  <c r="BB933" i="1"/>
  <c r="BB932" i="1"/>
  <c r="BB931" i="1"/>
  <c r="BB930" i="1"/>
  <c r="BB929" i="1"/>
  <c r="BB928" i="1"/>
  <c r="BB927" i="1"/>
  <c r="BB926" i="1"/>
  <c r="BB925" i="1"/>
  <c r="BB924" i="1"/>
  <c r="BB923" i="1"/>
  <c r="BB922" i="1"/>
  <c r="BB921" i="1"/>
  <c r="BB920" i="1"/>
  <c r="BB919" i="1"/>
  <c r="BB918" i="1"/>
  <c r="BB917" i="1"/>
  <c r="BB916" i="1"/>
  <c r="BB915" i="1"/>
  <c r="BB914" i="1"/>
  <c r="BB913" i="1"/>
  <c r="BB912" i="1"/>
  <c r="BB911" i="1"/>
  <c r="BB910" i="1"/>
  <c r="BB909" i="1"/>
  <c r="BB908" i="1"/>
  <c r="BB907" i="1"/>
  <c r="BB906" i="1"/>
  <c r="BB905" i="1"/>
  <c r="BB904" i="1"/>
  <c r="BB903" i="1"/>
  <c r="BB902" i="1"/>
  <c r="BB901" i="1"/>
  <c r="BB900" i="1"/>
  <c r="BB899" i="1"/>
  <c r="BB898" i="1"/>
  <c r="BB897" i="1"/>
  <c r="BB896" i="1"/>
  <c r="BB895" i="1"/>
  <c r="BB894" i="1"/>
  <c r="BB893" i="1"/>
  <c r="BB892" i="1"/>
  <c r="BB891" i="1"/>
  <c r="BB890" i="1"/>
  <c r="BB889" i="1"/>
  <c r="BB888" i="1"/>
  <c r="BB887" i="1"/>
  <c r="BB886" i="1"/>
  <c r="BB885" i="1"/>
  <c r="BB884" i="1"/>
  <c r="BB883" i="1"/>
  <c r="BB882" i="1"/>
  <c r="BB881" i="1"/>
  <c r="BB880" i="1"/>
  <c r="BB879" i="1"/>
  <c r="BB878" i="1"/>
  <c r="BB877" i="1"/>
  <c r="BB876" i="1"/>
  <c r="BB875" i="1"/>
  <c r="BB874" i="1"/>
  <c r="BB873" i="1"/>
  <c r="BB872" i="1"/>
  <c r="BB871" i="1"/>
  <c r="BB870" i="1"/>
  <c r="BB869" i="1"/>
  <c r="BB868" i="1"/>
  <c r="BB867" i="1"/>
  <c r="BB866" i="1"/>
  <c r="BB865" i="1"/>
  <c r="BB864" i="1"/>
  <c r="BB863" i="1"/>
  <c r="BB862" i="1"/>
  <c r="BB861" i="1"/>
  <c r="BB860" i="1"/>
  <c r="BB859" i="1"/>
  <c r="BB858" i="1"/>
  <c r="BB857" i="1"/>
  <c r="BB856" i="1"/>
  <c r="BB855" i="1"/>
  <c r="BB854" i="1"/>
  <c r="BB853" i="1"/>
  <c r="BB852" i="1"/>
  <c r="BB851" i="1"/>
  <c r="BB850" i="1"/>
  <c r="BB849" i="1"/>
  <c r="BB848" i="1"/>
  <c r="BB847" i="1"/>
  <c r="BB846" i="1"/>
  <c r="BB845" i="1"/>
  <c r="BB844" i="1"/>
  <c r="BB843" i="1"/>
  <c r="BB842" i="1"/>
  <c r="BB841" i="1"/>
  <c r="BB840" i="1"/>
  <c r="BB839" i="1"/>
  <c r="BB838" i="1"/>
  <c r="BB837" i="1"/>
  <c r="BB836" i="1"/>
  <c r="BB835" i="1"/>
  <c r="BB834" i="1"/>
  <c r="BB833" i="1"/>
  <c r="BB832" i="1"/>
  <c r="BB831" i="1"/>
  <c r="BB830" i="1"/>
  <c r="BB829" i="1"/>
  <c r="BB828" i="1"/>
  <c r="BB827" i="1"/>
  <c r="BB826" i="1"/>
  <c r="BB825" i="1"/>
  <c r="BB824" i="1"/>
  <c r="BB823" i="1"/>
  <c r="BB822" i="1"/>
  <c r="BB821" i="1"/>
  <c r="BB820" i="1"/>
  <c r="BB819" i="1"/>
  <c r="BB818" i="1"/>
  <c r="BB817" i="1"/>
  <c r="BB816" i="1"/>
  <c r="BB815" i="1"/>
  <c r="BB814" i="1"/>
  <c r="BB813" i="1"/>
  <c r="BB812" i="1"/>
  <c r="BB811" i="1"/>
  <c r="BB810" i="1"/>
  <c r="BB809" i="1"/>
  <c r="BB808" i="1"/>
  <c r="BB807" i="1"/>
  <c r="BB806" i="1"/>
  <c r="BB805" i="1"/>
  <c r="BB804" i="1"/>
  <c r="BB803" i="1"/>
  <c r="BB802" i="1"/>
  <c r="BB801" i="1"/>
  <c r="BB800" i="1"/>
  <c r="BB799" i="1"/>
  <c r="BB798" i="1"/>
  <c r="BB797" i="1"/>
  <c r="BB796" i="1"/>
  <c r="BB795" i="1"/>
  <c r="BB794" i="1"/>
  <c r="BB793" i="1"/>
  <c r="BB792" i="1"/>
  <c r="BB791" i="1"/>
  <c r="BB790" i="1"/>
  <c r="BB789" i="1"/>
  <c r="BB788" i="1"/>
  <c r="BB787" i="1"/>
  <c r="BB786" i="1"/>
  <c r="BB785" i="1"/>
  <c r="BB784" i="1"/>
  <c r="BB783" i="1"/>
  <c r="BB782" i="1"/>
  <c r="BB781" i="1"/>
  <c r="BB780" i="1"/>
  <c r="BB779" i="1"/>
  <c r="BB778" i="1"/>
  <c r="BB777" i="1"/>
  <c r="BB776" i="1"/>
  <c r="BB775" i="1"/>
  <c r="BB774" i="1"/>
  <c r="BB773" i="1"/>
  <c r="BB772" i="1"/>
  <c r="BB771" i="1"/>
  <c r="BB770" i="1"/>
  <c r="BB769" i="1"/>
  <c r="BB768" i="1"/>
  <c r="BB767" i="1"/>
  <c r="BB766" i="1"/>
  <c r="BB765" i="1"/>
  <c r="BB764" i="1"/>
  <c r="BB763" i="1"/>
  <c r="BB762" i="1"/>
  <c r="BB761" i="1"/>
  <c r="BB760" i="1"/>
  <c r="BB759" i="1"/>
  <c r="BB758" i="1"/>
  <c r="BB757" i="1"/>
  <c r="BB756" i="1"/>
  <c r="BB755" i="1"/>
  <c r="BB754" i="1"/>
  <c r="BB753" i="1"/>
  <c r="BB752" i="1"/>
  <c r="BB751" i="1"/>
  <c r="BB750" i="1"/>
  <c r="BB749" i="1"/>
  <c r="BB748" i="1"/>
  <c r="BB747" i="1"/>
  <c r="BB746" i="1"/>
  <c r="BB745" i="1"/>
  <c r="BB744" i="1"/>
  <c r="BB743" i="1"/>
  <c r="BB742" i="1"/>
  <c r="BB741" i="1"/>
  <c r="BB740" i="1"/>
  <c r="BB739" i="1"/>
  <c r="BB738" i="1"/>
  <c r="BB737" i="1"/>
  <c r="BB736" i="1"/>
  <c r="BB735" i="1"/>
  <c r="BB734" i="1"/>
  <c r="BB733" i="1"/>
  <c r="BB732" i="1"/>
  <c r="BB731" i="1"/>
  <c r="BB730" i="1"/>
  <c r="BB729" i="1"/>
  <c r="BB728" i="1"/>
  <c r="BB727" i="1"/>
  <c r="BB726" i="1"/>
  <c r="BB725" i="1"/>
  <c r="BB724" i="1"/>
  <c r="BB723" i="1"/>
  <c r="BB722" i="1"/>
  <c r="BB721" i="1"/>
  <c r="BB720" i="1"/>
  <c r="BB719" i="1"/>
  <c r="BB718" i="1"/>
  <c r="BB717" i="1"/>
  <c r="BB716" i="1"/>
  <c r="BB715" i="1"/>
  <c r="BB714" i="1"/>
  <c r="BB713" i="1"/>
  <c r="BB712" i="1"/>
  <c r="BB711" i="1"/>
  <c r="BB710" i="1"/>
  <c r="BB709" i="1"/>
  <c r="BB708" i="1"/>
  <c r="BB707" i="1"/>
  <c r="BB706" i="1"/>
  <c r="BB705" i="1"/>
  <c r="BB704" i="1"/>
  <c r="BB703" i="1"/>
  <c r="BB702" i="1"/>
  <c r="BB701" i="1"/>
  <c r="BB700" i="1"/>
  <c r="BB699" i="1"/>
  <c r="BB698" i="1"/>
  <c r="BB697" i="1"/>
  <c r="BB696" i="1"/>
  <c r="BB695" i="1"/>
  <c r="BB694" i="1"/>
  <c r="BB693" i="1"/>
  <c r="BB692" i="1"/>
  <c r="BB691" i="1"/>
  <c r="BB690" i="1"/>
  <c r="BB689" i="1"/>
  <c r="BB688" i="1"/>
  <c r="BB687" i="1"/>
  <c r="BB686" i="1"/>
  <c r="BB685" i="1"/>
  <c r="BB684" i="1"/>
  <c r="BB683" i="1"/>
  <c r="BB682" i="1"/>
  <c r="BB681" i="1"/>
  <c r="BB680" i="1"/>
  <c r="BB679" i="1"/>
  <c r="BB678" i="1"/>
  <c r="BB677" i="1"/>
  <c r="BB676" i="1"/>
  <c r="BB675" i="1"/>
  <c r="BB674" i="1"/>
  <c r="BB673" i="1"/>
  <c r="BB672" i="1"/>
  <c r="BB671" i="1"/>
  <c r="BB670" i="1"/>
  <c r="BB669" i="1"/>
  <c r="BB668" i="1"/>
  <c r="BB667" i="1"/>
  <c r="BB666" i="1"/>
  <c r="BB665" i="1"/>
  <c r="BB664" i="1"/>
  <c r="BB663" i="1"/>
  <c r="BB662" i="1"/>
  <c r="BB661" i="1"/>
  <c r="BB660" i="1"/>
  <c r="BB659" i="1"/>
  <c r="BB658" i="1"/>
  <c r="BB657" i="1"/>
  <c r="BB656" i="1"/>
  <c r="BB655" i="1"/>
  <c r="BB654" i="1"/>
  <c r="BB653" i="1"/>
  <c r="BB652" i="1"/>
  <c r="BB651" i="1"/>
  <c r="BB650" i="1"/>
  <c r="BB649" i="1"/>
  <c r="BB648" i="1"/>
  <c r="BB647" i="1"/>
  <c r="BB646" i="1"/>
  <c r="BB645" i="1"/>
  <c r="BB644" i="1"/>
  <c r="BB643" i="1"/>
  <c r="BB642" i="1"/>
  <c r="BB641" i="1"/>
  <c r="BB640" i="1"/>
  <c r="BB639" i="1"/>
  <c r="BB638" i="1"/>
  <c r="BB637" i="1"/>
  <c r="BB636" i="1"/>
  <c r="BB635" i="1"/>
  <c r="BB634" i="1"/>
  <c r="BB633" i="1"/>
  <c r="BB632" i="1"/>
  <c r="BB631" i="1"/>
  <c r="BB630" i="1"/>
  <c r="BB629" i="1"/>
  <c r="BB628" i="1"/>
  <c r="BB627" i="1"/>
  <c r="BB626" i="1"/>
  <c r="BB625" i="1"/>
  <c r="BB624" i="1"/>
  <c r="BB623" i="1"/>
  <c r="BB622" i="1"/>
  <c r="BB621" i="1"/>
  <c r="BB620" i="1"/>
  <c r="BB619" i="1"/>
  <c r="BB618" i="1"/>
  <c r="BB617" i="1"/>
  <c r="BB616" i="1"/>
  <c r="BB615" i="1"/>
  <c r="BB614" i="1"/>
  <c r="BB613" i="1"/>
  <c r="BB612" i="1"/>
  <c r="BB611" i="1"/>
  <c r="BB610" i="1"/>
  <c r="BB609" i="1"/>
  <c r="BB608" i="1"/>
  <c r="BB607" i="1"/>
  <c r="BB606" i="1"/>
  <c r="BB605" i="1"/>
  <c r="BB604" i="1"/>
  <c r="BB603" i="1"/>
  <c r="BB602" i="1"/>
  <c r="BB601" i="1"/>
  <c r="BB600" i="1"/>
  <c r="BB599" i="1"/>
  <c r="BB598" i="1"/>
  <c r="BB597" i="1"/>
  <c r="BB596" i="1"/>
  <c r="BB595" i="1"/>
  <c r="BB594" i="1"/>
  <c r="BB593" i="1"/>
  <c r="BB592" i="1"/>
  <c r="BB591" i="1"/>
  <c r="BB590" i="1"/>
  <c r="BB589" i="1"/>
  <c r="BB588" i="1"/>
  <c r="BB587" i="1"/>
  <c r="BB586" i="1"/>
  <c r="BB585" i="1"/>
  <c r="BB584" i="1"/>
  <c r="BB583" i="1"/>
  <c r="BB582" i="1"/>
  <c r="BB581" i="1"/>
  <c r="BB580" i="1"/>
  <c r="BB579" i="1"/>
  <c r="BB578" i="1"/>
  <c r="BB577" i="1"/>
  <c r="BB576" i="1"/>
  <c r="BB575" i="1"/>
  <c r="BB574" i="1"/>
  <c r="BB573" i="1"/>
  <c r="BB572" i="1"/>
  <c r="BB571" i="1"/>
  <c r="BB570" i="1"/>
  <c r="BB569" i="1"/>
  <c r="BB568" i="1"/>
  <c r="BB567" i="1"/>
  <c r="BB566" i="1"/>
  <c r="BB565" i="1"/>
  <c r="BB564" i="1"/>
  <c r="BB563" i="1"/>
  <c r="BB562" i="1"/>
  <c r="BB561" i="1"/>
  <c r="BB560" i="1"/>
  <c r="BB559" i="1"/>
  <c r="BB558" i="1"/>
  <c r="BB557" i="1"/>
  <c r="BB556" i="1"/>
  <c r="BB555" i="1"/>
  <c r="BB554" i="1"/>
  <c r="BB553" i="1"/>
  <c r="BB552" i="1"/>
  <c r="BB551" i="1"/>
  <c r="BB550" i="1"/>
  <c r="BB549" i="1"/>
  <c r="BB548" i="1"/>
  <c r="BB547" i="1"/>
  <c r="BB546" i="1"/>
  <c r="BB545" i="1"/>
  <c r="BB544" i="1"/>
  <c r="BB543" i="1"/>
  <c r="BB542" i="1"/>
  <c r="BB541" i="1"/>
  <c r="BB540" i="1"/>
  <c r="BB539" i="1"/>
  <c r="BB538" i="1"/>
  <c r="BB537" i="1"/>
  <c r="BB536" i="1"/>
  <c r="BB535" i="1"/>
  <c r="BB534" i="1"/>
  <c r="BB533" i="1"/>
  <c r="BB532" i="1"/>
  <c r="BB531" i="1"/>
  <c r="BB530" i="1"/>
  <c r="BB529" i="1"/>
  <c r="BB528" i="1"/>
  <c r="BB527" i="1"/>
  <c r="BB526" i="1"/>
  <c r="BB525" i="1"/>
  <c r="BB524" i="1"/>
  <c r="BB523" i="1"/>
  <c r="BB522" i="1"/>
  <c r="BB521" i="1"/>
  <c r="BB520" i="1"/>
  <c r="BB519" i="1"/>
  <c r="BB518" i="1"/>
  <c r="BB517" i="1"/>
  <c r="BB516" i="1"/>
  <c r="BB515" i="1"/>
  <c r="BB514" i="1"/>
  <c r="BB513" i="1"/>
  <c r="BB512" i="1"/>
  <c r="BB511" i="1"/>
  <c r="BB510" i="1"/>
  <c r="BB509" i="1"/>
  <c r="BB508" i="1"/>
  <c r="BB507" i="1"/>
  <c r="BB506" i="1"/>
  <c r="BB505" i="1"/>
  <c r="BB504" i="1"/>
  <c r="BB503" i="1"/>
  <c r="BB502" i="1"/>
  <c r="BB501" i="1"/>
  <c r="BB500" i="1"/>
  <c r="BB499" i="1"/>
  <c r="BB498" i="1"/>
  <c r="BB497" i="1"/>
  <c r="BB496" i="1"/>
  <c r="BB495" i="1"/>
  <c r="BB494" i="1"/>
  <c r="BB493" i="1"/>
  <c r="BB492" i="1"/>
  <c r="BB491" i="1"/>
  <c r="BB490" i="1"/>
  <c r="BB489" i="1"/>
  <c r="BB488" i="1"/>
  <c r="BB487" i="1"/>
  <c r="BB486" i="1"/>
  <c r="BB485" i="1"/>
  <c r="BB484" i="1"/>
  <c r="BB483" i="1"/>
  <c r="BB482" i="1"/>
  <c r="BB481" i="1"/>
  <c r="BB480" i="1"/>
  <c r="BB479" i="1"/>
  <c r="BB478" i="1"/>
  <c r="BB477" i="1"/>
  <c r="BB476" i="1"/>
  <c r="BB475" i="1"/>
  <c r="BB474" i="1"/>
  <c r="BB473" i="1"/>
  <c r="BB472" i="1"/>
  <c r="BB471" i="1"/>
  <c r="BB470" i="1"/>
  <c r="BB469" i="1"/>
  <c r="BB468" i="1"/>
  <c r="BB467" i="1"/>
  <c r="BB466" i="1"/>
  <c r="BB465" i="1"/>
  <c r="BB464" i="1"/>
  <c r="BB463" i="1"/>
  <c r="BB462" i="1"/>
  <c r="BB461" i="1"/>
  <c r="BB460" i="1"/>
  <c r="BB459" i="1"/>
  <c r="BB458" i="1"/>
  <c r="BB457" i="1"/>
  <c r="BB456" i="1"/>
  <c r="BB455" i="1"/>
  <c r="BB454" i="1"/>
  <c r="BB453" i="1"/>
  <c r="BB452" i="1"/>
  <c r="BB451" i="1"/>
  <c r="BB450" i="1"/>
  <c r="BB449" i="1"/>
  <c r="BB448" i="1"/>
  <c r="BB447" i="1"/>
  <c r="BB446" i="1"/>
  <c r="BB445" i="1"/>
  <c r="BB444" i="1"/>
  <c r="BB443" i="1"/>
  <c r="BB442" i="1"/>
  <c r="BB441" i="1"/>
  <c r="BB440" i="1"/>
  <c r="BB439" i="1"/>
  <c r="BB438" i="1"/>
  <c r="BB437" i="1"/>
  <c r="BB436" i="1"/>
  <c r="BB435" i="1"/>
  <c r="BB434" i="1"/>
  <c r="BB433" i="1"/>
  <c r="BB432" i="1"/>
  <c r="BB431" i="1"/>
  <c r="BB430" i="1"/>
  <c r="BB429" i="1"/>
  <c r="BB428" i="1"/>
  <c r="BB427" i="1"/>
  <c r="BB426" i="1"/>
  <c r="BB425" i="1"/>
  <c r="BB424" i="1"/>
  <c r="BB423" i="1"/>
  <c r="BB422" i="1"/>
  <c r="BB421" i="1"/>
  <c r="BB420" i="1"/>
  <c r="BB419" i="1"/>
  <c r="BB418" i="1"/>
  <c r="BB417" i="1"/>
  <c r="BB416" i="1"/>
  <c r="BB415" i="1"/>
  <c r="BB414" i="1"/>
  <c r="BB413" i="1"/>
  <c r="BB412" i="1"/>
  <c r="BB411" i="1"/>
  <c r="BB410" i="1"/>
  <c r="BB409" i="1"/>
  <c r="BB408" i="1"/>
  <c r="BB407" i="1"/>
  <c r="BB406" i="1"/>
  <c r="BB405" i="1"/>
  <c r="BB404" i="1"/>
  <c r="BB403" i="1"/>
  <c r="BB402" i="1"/>
  <c r="BB401" i="1"/>
  <c r="BB400" i="1"/>
  <c r="BB399" i="1"/>
  <c r="BB398" i="1"/>
  <c r="BB397" i="1"/>
  <c r="BB396" i="1"/>
  <c r="BB395" i="1"/>
  <c r="BB394" i="1"/>
  <c r="BB393" i="1"/>
  <c r="BB392" i="1"/>
  <c r="BB391" i="1"/>
  <c r="BB390" i="1"/>
  <c r="BB389" i="1"/>
  <c r="BB388" i="1"/>
  <c r="BB387" i="1"/>
  <c r="BB386" i="1"/>
  <c r="BB385" i="1"/>
  <c r="BB384" i="1"/>
  <c r="BB383" i="1"/>
  <c r="BB382" i="1"/>
  <c r="BB381" i="1"/>
  <c r="BB380" i="1"/>
  <c r="BB379" i="1"/>
  <c r="BB378" i="1"/>
  <c r="BB377" i="1"/>
  <c r="BB376" i="1"/>
  <c r="BB375" i="1"/>
  <c r="BB374" i="1"/>
  <c r="BB373" i="1"/>
  <c r="BB372" i="1"/>
  <c r="BB371" i="1"/>
  <c r="BB370" i="1"/>
  <c r="BB369" i="1"/>
  <c r="BB368" i="1"/>
  <c r="BB367" i="1"/>
  <c r="BB366" i="1"/>
  <c r="BB365" i="1"/>
  <c r="BB364" i="1"/>
  <c r="BB363" i="1"/>
  <c r="BB362" i="1"/>
  <c r="BB361" i="1"/>
  <c r="BB360" i="1"/>
  <c r="BB359" i="1"/>
  <c r="BB358" i="1"/>
  <c r="BB357" i="1"/>
  <c r="BB356" i="1"/>
  <c r="BB355" i="1"/>
  <c r="BB354" i="1"/>
  <c r="BB353" i="1"/>
  <c r="BB352" i="1"/>
  <c r="BB351" i="1"/>
  <c r="BB350" i="1"/>
  <c r="BB349" i="1"/>
  <c r="BB348" i="1"/>
  <c r="BB347" i="1"/>
  <c r="BB346" i="1"/>
  <c r="BB345" i="1"/>
  <c r="BB344" i="1"/>
  <c r="BB343" i="1"/>
  <c r="BB342" i="1"/>
  <c r="BB341" i="1"/>
  <c r="BB340" i="1"/>
  <c r="BB339" i="1"/>
  <c r="BB338" i="1"/>
  <c r="BB337" i="1"/>
  <c r="BB336" i="1"/>
  <c r="BB335" i="1"/>
  <c r="BB334" i="1"/>
  <c r="BB333" i="1"/>
  <c r="BB332" i="1"/>
  <c r="BB331" i="1"/>
  <c r="BB330" i="1"/>
  <c r="BB329" i="1"/>
  <c r="BB328" i="1"/>
  <c r="BB327" i="1"/>
  <c r="BB326" i="1"/>
  <c r="BB325" i="1"/>
  <c r="BB324" i="1"/>
  <c r="BB323" i="1"/>
  <c r="BB322" i="1"/>
  <c r="BB321" i="1"/>
  <c r="BB320" i="1"/>
  <c r="BB319" i="1"/>
  <c r="BB318" i="1"/>
  <c r="BB317" i="1"/>
  <c r="BB316" i="1"/>
  <c r="BB315" i="1"/>
  <c r="BB314" i="1"/>
  <c r="BB313" i="1"/>
  <c r="BB312" i="1"/>
  <c r="BB311" i="1"/>
  <c r="BB310" i="1"/>
  <c r="BB309" i="1"/>
  <c r="BB308" i="1"/>
  <c r="BB307" i="1"/>
  <c r="BB306" i="1"/>
  <c r="BB305" i="1"/>
  <c r="BB304" i="1"/>
  <c r="BB303" i="1"/>
  <c r="BB302" i="1"/>
  <c r="BB301" i="1"/>
  <c r="BB300" i="1"/>
  <c r="BB299" i="1"/>
  <c r="BB298" i="1"/>
  <c r="BB297" i="1"/>
  <c r="BB296" i="1"/>
  <c r="BB295" i="1"/>
  <c r="BB294" i="1"/>
  <c r="BB293" i="1"/>
  <c r="BB292" i="1"/>
  <c r="BB291" i="1"/>
  <c r="BB290" i="1"/>
  <c r="BB289" i="1"/>
  <c r="BB288" i="1"/>
  <c r="BB287" i="1"/>
  <c r="BB286" i="1"/>
  <c r="BB285" i="1"/>
  <c r="BB284" i="1"/>
  <c r="BB283" i="1"/>
  <c r="BB282" i="1"/>
  <c r="BB281" i="1"/>
  <c r="BB280" i="1"/>
  <c r="BB279" i="1"/>
  <c r="BB278" i="1"/>
  <c r="BB277" i="1"/>
  <c r="BB276" i="1"/>
  <c r="BB275" i="1"/>
  <c r="BB274" i="1"/>
  <c r="BB273" i="1"/>
  <c r="BB272" i="1"/>
  <c r="BB271" i="1"/>
  <c r="BB270" i="1"/>
  <c r="BB269" i="1"/>
  <c r="BB268" i="1"/>
  <c r="BB267" i="1"/>
  <c r="BB266" i="1"/>
  <c r="BB265" i="1"/>
  <c r="BB264" i="1"/>
  <c r="BB263" i="1"/>
  <c r="BB262" i="1"/>
  <c r="BB261" i="1"/>
  <c r="BB260" i="1"/>
  <c r="BB259" i="1"/>
  <c r="BB258" i="1"/>
  <c r="BB257" i="1"/>
  <c r="BB256" i="1"/>
  <c r="BB255" i="1"/>
  <c r="BB254" i="1"/>
  <c r="BB253" i="1"/>
  <c r="BB252" i="1"/>
  <c r="BB251" i="1"/>
  <c r="BB250" i="1"/>
  <c r="BB249" i="1"/>
  <c r="BB248" i="1"/>
  <c r="BB247" i="1"/>
  <c r="BB246" i="1"/>
  <c r="BB245" i="1"/>
  <c r="BB244" i="1"/>
  <c r="BB243" i="1"/>
  <c r="BB242" i="1"/>
  <c r="BB241" i="1"/>
  <c r="BB240" i="1"/>
  <c r="BB239" i="1"/>
  <c r="BB238" i="1"/>
  <c r="BB237" i="1"/>
  <c r="BB236" i="1"/>
  <c r="BB235" i="1"/>
  <c r="BB234" i="1"/>
  <c r="BB233" i="1"/>
  <c r="BB232" i="1"/>
  <c r="BB231" i="1"/>
  <c r="BB230" i="1"/>
  <c r="BB229" i="1"/>
  <c r="BB228" i="1"/>
  <c r="BB227" i="1"/>
  <c r="BB226" i="1"/>
  <c r="BB225" i="1"/>
  <c r="BB224" i="1"/>
  <c r="BB223" i="1"/>
  <c r="BB222" i="1"/>
  <c r="BB221" i="1"/>
  <c r="BB220" i="1"/>
  <c r="BB219" i="1"/>
  <c r="BB218" i="1"/>
  <c r="BB217" i="1"/>
  <c r="BB216" i="1"/>
  <c r="BB215" i="1"/>
  <c r="BB214" i="1"/>
  <c r="BB213" i="1"/>
  <c r="BB212" i="1"/>
  <c r="BB211" i="1"/>
  <c r="BB210" i="1"/>
  <c r="BB209" i="1"/>
  <c r="BB208" i="1"/>
  <c r="BB207" i="1"/>
  <c r="BB206" i="1"/>
  <c r="BB205" i="1"/>
  <c r="BB204" i="1"/>
  <c r="BB203" i="1"/>
  <c r="BB202" i="1"/>
  <c r="BB201" i="1"/>
  <c r="BB200" i="1"/>
  <c r="BB199" i="1"/>
  <c r="BB198" i="1"/>
  <c r="BB197" i="1"/>
  <c r="BB196" i="1"/>
  <c r="BB195" i="1"/>
  <c r="BB194" i="1"/>
  <c r="BB193" i="1"/>
  <c r="BB192" i="1"/>
  <c r="BB191" i="1"/>
  <c r="BB190" i="1"/>
  <c r="BB189" i="1"/>
  <c r="BB188" i="1"/>
  <c r="BB187" i="1"/>
  <c r="BB186" i="1"/>
  <c r="BB185" i="1"/>
  <c r="BB184" i="1"/>
  <c r="BB183" i="1"/>
  <c r="BB182" i="1"/>
  <c r="BB181" i="1"/>
  <c r="BB180" i="1"/>
  <c r="BB179" i="1"/>
  <c r="BB178" i="1"/>
  <c r="BB177" i="1"/>
  <c r="BB176" i="1"/>
  <c r="BB175" i="1"/>
  <c r="BB174" i="1"/>
  <c r="BB173" i="1"/>
  <c r="BB172" i="1"/>
  <c r="BB171" i="1"/>
  <c r="BB170" i="1"/>
  <c r="BB169" i="1"/>
  <c r="BB168" i="1"/>
  <c r="BB167" i="1"/>
  <c r="BB166" i="1"/>
  <c r="BB165" i="1"/>
  <c r="BB164" i="1"/>
  <c r="BB163" i="1"/>
  <c r="BB162" i="1"/>
  <c r="BB161" i="1"/>
  <c r="BB160" i="1"/>
  <c r="BB159" i="1"/>
  <c r="BB158" i="1"/>
  <c r="BB157" i="1"/>
  <c r="BB156" i="1"/>
  <c r="BB155" i="1"/>
  <c r="BB154" i="1"/>
  <c r="BB153" i="1"/>
  <c r="BB152" i="1"/>
  <c r="BB151" i="1"/>
  <c r="BB150" i="1"/>
  <c r="BB149" i="1"/>
  <c r="BB148" i="1"/>
  <c r="BB147" i="1"/>
  <c r="BB146" i="1"/>
  <c r="BB145" i="1"/>
  <c r="BB144" i="1"/>
  <c r="BB143" i="1"/>
  <c r="BB142" i="1"/>
  <c r="BB141" i="1"/>
  <c r="BB140" i="1"/>
  <c r="BB139" i="1"/>
  <c r="BB138" i="1"/>
  <c r="BB137" i="1"/>
  <c r="BB136" i="1"/>
  <c r="BB135" i="1"/>
  <c r="BB134" i="1"/>
  <c r="BB133" i="1"/>
  <c r="BB132" i="1"/>
  <c r="BB131" i="1"/>
  <c r="BB130" i="1"/>
  <c r="BB129" i="1"/>
  <c r="BB128" i="1"/>
  <c r="BB127" i="1"/>
  <c r="BB126" i="1"/>
  <c r="BB125" i="1"/>
  <c r="BB124" i="1"/>
  <c r="BB123" i="1"/>
  <c r="BB122" i="1"/>
  <c r="BB121" i="1"/>
  <c r="BB120" i="1"/>
  <c r="BB119" i="1"/>
  <c r="BB118" i="1"/>
  <c r="BB117" i="1"/>
  <c r="BB116" i="1"/>
  <c r="BB115" i="1"/>
  <c r="BB114" i="1"/>
  <c r="BB113" i="1"/>
  <c r="BB112" i="1"/>
  <c r="BB111" i="1"/>
  <c r="BB110" i="1"/>
  <c r="BB109" i="1"/>
  <c r="BB108" i="1"/>
  <c r="BB107" i="1"/>
  <c r="BB106" i="1"/>
  <c r="BB105" i="1"/>
  <c r="BB104" i="1"/>
  <c r="BB103" i="1"/>
  <c r="BB102" i="1"/>
  <c r="BB101" i="1"/>
  <c r="BB100" i="1"/>
  <c r="BB99" i="1"/>
  <c r="BB98" i="1"/>
  <c r="BB97" i="1"/>
  <c r="BB96" i="1"/>
  <c r="BB95" i="1"/>
  <c r="BB94" i="1"/>
  <c r="BB93" i="1"/>
  <c r="BB92" i="1"/>
  <c r="BB91" i="1"/>
  <c r="BB90" i="1"/>
  <c r="BB89" i="1"/>
  <c r="BB88" i="1"/>
  <c r="BB87" i="1"/>
  <c r="BB86" i="1"/>
  <c r="BB85" i="1"/>
  <c r="BB84" i="1"/>
  <c r="BB83" i="1"/>
  <c r="BB82" i="1"/>
  <c r="BB81" i="1"/>
  <c r="BB80" i="1"/>
  <c r="BB79" i="1"/>
  <c r="BB78" i="1"/>
  <c r="BB77" i="1"/>
  <c r="BB76" i="1"/>
  <c r="BB75" i="1"/>
  <c r="BB74" i="1"/>
  <c r="BB73" i="1"/>
  <c r="BB72" i="1"/>
  <c r="BB71" i="1"/>
  <c r="BB70" i="1"/>
  <c r="BB69" i="1"/>
  <c r="BB68" i="1"/>
  <c r="BB67" i="1"/>
  <c r="BB66" i="1"/>
  <c r="BB65" i="1"/>
  <c r="BB64" i="1"/>
  <c r="BB63" i="1"/>
  <c r="BB62" i="1"/>
  <c r="BB61" i="1"/>
  <c r="BB60" i="1"/>
  <c r="BB59" i="1"/>
  <c r="BB58" i="1"/>
  <c r="BB57" i="1"/>
  <c r="BB56" i="1"/>
  <c r="BB55" i="1"/>
  <c r="BB54" i="1"/>
  <c r="BB53" i="1"/>
  <c r="BB52" i="1"/>
  <c r="BB51" i="1"/>
  <c r="BB50" i="1"/>
  <c r="BB49" i="1"/>
  <c r="BB48" i="1"/>
  <c r="BB47" i="1"/>
  <c r="BB46" i="1"/>
  <c r="BB45" i="1"/>
  <c r="BB44" i="1"/>
  <c r="BB43" i="1"/>
  <c r="BB42" i="1"/>
  <c r="BB41" i="1"/>
  <c r="BB40" i="1"/>
  <c r="BB39" i="1"/>
  <c r="BB38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B7" i="1"/>
  <c r="BB6" i="1"/>
  <c r="BB5" i="1"/>
  <c r="EQ130" i="2" l="1"/>
  <c r="ET130" i="2" s="1"/>
  <c r="ET128" i="2"/>
  <c r="EQ129" i="2"/>
  <c r="ET129" i="2" s="1"/>
  <c r="ES128" i="2"/>
  <c r="EQ127" i="2"/>
  <c r="ET127" i="2" s="1"/>
  <c r="FJ118" i="2"/>
  <c r="FJ120" i="2" s="1"/>
  <c r="FL109" i="2"/>
  <c r="FY115" i="2"/>
  <c r="FV115" i="2"/>
  <c r="FY114" i="2"/>
  <c r="FV114" i="2"/>
  <c r="FY113" i="2"/>
  <c r="FV113" i="2"/>
  <c r="FY112" i="2"/>
  <c r="FV112" i="2"/>
  <c r="FV111" i="2"/>
  <c r="FY109" i="2"/>
  <c r="FX109" i="2"/>
  <c r="FW109" i="2"/>
  <c r="FY123" i="2" s="1"/>
  <c r="FV109" i="2"/>
  <c r="FZ108" i="2"/>
  <c r="FZ107" i="2"/>
  <c r="FZ106" i="2"/>
  <c r="FZ105" i="2"/>
  <c r="FZ104" i="2"/>
  <c r="FZ103" i="2"/>
  <c r="FZ102" i="2"/>
  <c r="FZ101" i="2"/>
  <c r="FZ100" i="2"/>
  <c r="FZ99" i="2"/>
  <c r="FZ98" i="2"/>
  <c r="FZ97" i="2"/>
  <c r="FZ96" i="2"/>
  <c r="FZ95" i="2"/>
  <c r="FZ94" i="2"/>
  <c r="FZ93" i="2"/>
  <c r="FZ92" i="2"/>
  <c r="FZ91" i="2"/>
  <c r="FZ90" i="2"/>
  <c r="FZ89" i="2"/>
  <c r="FZ88" i="2"/>
  <c r="FZ87" i="2"/>
  <c r="FZ86" i="2"/>
  <c r="FZ85" i="2"/>
  <c r="FZ84" i="2"/>
  <c r="FZ83" i="2"/>
  <c r="FZ82" i="2"/>
  <c r="FZ81" i="2"/>
  <c r="FZ80" i="2"/>
  <c r="FZ79" i="2"/>
  <c r="FZ78" i="2"/>
  <c r="FZ77" i="2"/>
  <c r="FZ76" i="2"/>
  <c r="FZ75" i="2"/>
  <c r="FZ74" i="2"/>
  <c r="FZ73" i="2"/>
  <c r="FZ72" i="2"/>
  <c r="FZ71" i="2"/>
  <c r="FZ70" i="2"/>
  <c r="FZ69" i="2"/>
  <c r="GA68" i="2"/>
  <c r="GA69" i="2" s="1"/>
  <c r="GA70" i="2" s="1"/>
  <c r="GA71" i="2" s="1"/>
  <c r="GA72" i="2" s="1"/>
  <c r="GA73" i="2" s="1"/>
  <c r="GA74" i="2" s="1"/>
  <c r="GA75" i="2" s="1"/>
  <c r="GA76" i="2" s="1"/>
  <c r="GA77" i="2" s="1"/>
  <c r="GA78" i="2" s="1"/>
  <c r="GA79" i="2" s="1"/>
  <c r="GA80" i="2" s="1"/>
  <c r="GA81" i="2" s="1"/>
  <c r="GA82" i="2" s="1"/>
  <c r="GA83" i="2" s="1"/>
  <c r="GA84" i="2" s="1"/>
  <c r="GA85" i="2" s="1"/>
  <c r="GA86" i="2" s="1"/>
  <c r="GA87" i="2" s="1"/>
  <c r="GA88" i="2" s="1"/>
  <c r="GA89" i="2" s="1"/>
  <c r="GA90" i="2" s="1"/>
  <c r="GA91" i="2" s="1"/>
  <c r="GA92" i="2" s="1"/>
  <c r="GA93" i="2" s="1"/>
  <c r="GA94" i="2" s="1"/>
  <c r="GA95" i="2" s="1"/>
  <c r="GA96" i="2" s="1"/>
  <c r="GA97" i="2" s="1"/>
  <c r="GA98" i="2" s="1"/>
  <c r="GA99" i="2" s="1"/>
  <c r="GA100" i="2" s="1"/>
  <c r="GA101" i="2" s="1"/>
  <c r="GA102" i="2" s="1"/>
  <c r="GA103" i="2" s="1"/>
  <c r="GA104" i="2" s="1"/>
  <c r="GA105" i="2" s="1"/>
  <c r="GA106" i="2" s="1"/>
  <c r="GA107" i="2" s="1"/>
  <c r="GA108" i="2" s="1"/>
  <c r="FY118" i="2" s="1"/>
  <c r="FY120" i="2" s="1"/>
  <c r="FZ68" i="2"/>
  <c r="FZ67" i="2"/>
  <c r="FZ66" i="2"/>
  <c r="FZ65" i="2"/>
  <c r="FZ64" i="2"/>
  <c r="FZ63" i="2"/>
  <c r="FZ62" i="2"/>
  <c r="FZ61" i="2"/>
  <c r="FZ60" i="2"/>
  <c r="FZ59" i="2"/>
  <c r="FZ58" i="2"/>
  <c r="FZ57" i="2"/>
  <c r="FZ56" i="2"/>
  <c r="FZ55" i="2"/>
  <c r="FZ54" i="2"/>
  <c r="FZ53" i="2"/>
  <c r="FZ52" i="2"/>
  <c r="FZ51" i="2"/>
  <c r="FZ50" i="2"/>
  <c r="FZ49" i="2"/>
  <c r="FZ48" i="2"/>
  <c r="GA48" i="2" s="1"/>
  <c r="FZ47" i="2"/>
  <c r="GA47" i="2" s="1"/>
  <c r="FZ46" i="2"/>
  <c r="FZ45" i="2"/>
  <c r="FZ44" i="2"/>
  <c r="FZ43" i="2"/>
  <c r="FZ42" i="2"/>
  <c r="FZ41" i="2"/>
  <c r="FZ40" i="2"/>
  <c r="FZ39" i="2"/>
  <c r="FZ38" i="2"/>
  <c r="FZ37" i="2"/>
  <c r="FZ36" i="2"/>
  <c r="FZ35" i="2"/>
  <c r="FZ34" i="2"/>
  <c r="FZ33" i="2"/>
  <c r="FZ32" i="2"/>
  <c r="FZ31" i="2"/>
  <c r="FZ30" i="2"/>
  <c r="FZ29" i="2"/>
  <c r="FZ28" i="2"/>
  <c r="FZ27" i="2"/>
  <c r="GA26" i="2"/>
  <c r="GA27" i="2" s="1"/>
  <c r="GA28" i="2" s="1"/>
  <c r="GA29" i="2" s="1"/>
  <c r="GA30" i="2" s="1"/>
  <c r="GA31" i="2" s="1"/>
  <c r="GA32" i="2" s="1"/>
  <c r="GA33" i="2" s="1"/>
  <c r="GA34" i="2" s="1"/>
  <c r="GA35" i="2" s="1"/>
  <c r="GA36" i="2" s="1"/>
  <c r="GA37" i="2" s="1"/>
  <c r="GA38" i="2" s="1"/>
  <c r="GA39" i="2" s="1"/>
  <c r="GA40" i="2" s="1"/>
  <c r="GA41" i="2" s="1"/>
  <c r="GA42" i="2" s="1"/>
  <c r="GA43" i="2" s="1"/>
  <c r="GA44" i="2" s="1"/>
  <c r="GA45" i="2" s="1"/>
  <c r="FZ26" i="2"/>
  <c r="FZ25" i="2"/>
  <c r="FZ24" i="2"/>
  <c r="FZ23" i="2"/>
  <c r="FZ22" i="2"/>
  <c r="FZ21" i="2"/>
  <c r="FZ20" i="2"/>
  <c r="FZ19" i="2"/>
  <c r="FZ18" i="2"/>
  <c r="FZ17" i="2"/>
  <c r="FZ16" i="2"/>
  <c r="FZ15" i="2"/>
  <c r="FZ14" i="2"/>
  <c r="FZ13" i="2"/>
  <c r="FZ12" i="2"/>
  <c r="FZ11" i="2"/>
  <c r="FZ10" i="2"/>
  <c r="FZ9" i="2"/>
  <c r="FZ8" i="2"/>
  <c r="FZ7" i="2"/>
  <c r="FZ6" i="2"/>
  <c r="FZ5" i="2"/>
  <c r="GN115" i="2"/>
  <c r="GK115" i="2"/>
  <c r="GN114" i="2"/>
  <c r="GK114" i="2"/>
  <c r="GN113" i="2"/>
  <c r="GK113" i="2"/>
  <c r="GN112" i="2"/>
  <c r="GK112" i="2"/>
  <c r="GK111" i="2"/>
  <c r="GN109" i="2"/>
  <c r="GM109" i="2"/>
  <c r="GL109" i="2"/>
  <c r="GN123" i="2" s="1"/>
  <c r="GK109" i="2"/>
  <c r="GO108" i="2"/>
  <c r="GO107" i="2"/>
  <c r="GO106" i="2"/>
  <c r="GO105" i="2"/>
  <c r="GO104" i="2"/>
  <c r="GO103" i="2"/>
  <c r="GO102" i="2"/>
  <c r="GO101" i="2"/>
  <c r="GO100" i="2"/>
  <c r="GO99" i="2"/>
  <c r="GO98" i="2"/>
  <c r="GO97" i="2"/>
  <c r="GO96" i="2"/>
  <c r="GO95" i="2"/>
  <c r="GO94" i="2"/>
  <c r="GO93" i="2"/>
  <c r="GO92" i="2"/>
  <c r="GO91" i="2"/>
  <c r="GO90" i="2"/>
  <c r="GO89" i="2"/>
  <c r="GO88" i="2"/>
  <c r="GO87" i="2"/>
  <c r="GO86" i="2"/>
  <c r="GO85" i="2"/>
  <c r="GO84" i="2"/>
  <c r="GO83" i="2"/>
  <c r="GO82" i="2"/>
  <c r="GO81" i="2"/>
  <c r="GO80" i="2"/>
  <c r="GO79" i="2"/>
  <c r="GO78" i="2"/>
  <c r="GO77" i="2"/>
  <c r="GO76" i="2"/>
  <c r="GO75" i="2"/>
  <c r="GO74" i="2"/>
  <c r="GO73" i="2"/>
  <c r="GO72" i="2"/>
  <c r="GO71" i="2"/>
  <c r="GO70" i="2"/>
  <c r="GO69" i="2"/>
  <c r="GO68" i="2"/>
  <c r="GP68" i="2" s="1"/>
  <c r="GO67" i="2"/>
  <c r="GO66" i="2"/>
  <c r="GO65" i="2"/>
  <c r="GO64" i="2"/>
  <c r="GO63" i="2"/>
  <c r="GO62" i="2"/>
  <c r="GO61" i="2"/>
  <c r="GO60" i="2"/>
  <c r="GO59" i="2"/>
  <c r="GO58" i="2"/>
  <c r="GO57" i="2"/>
  <c r="GO56" i="2"/>
  <c r="GO55" i="2"/>
  <c r="GO54" i="2"/>
  <c r="GO53" i="2"/>
  <c r="GO52" i="2"/>
  <c r="GO51" i="2"/>
  <c r="GO50" i="2"/>
  <c r="GO49" i="2"/>
  <c r="GO48" i="2"/>
  <c r="GP47" i="2"/>
  <c r="GP48" i="2" s="1"/>
  <c r="GP49" i="2" s="1"/>
  <c r="GP50" i="2" s="1"/>
  <c r="GP51" i="2" s="1"/>
  <c r="GP52" i="2" s="1"/>
  <c r="GP53" i="2" s="1"/>
  <c r="GP54" i="2" s="1"/>
  <c r="GP55" i="2" s="1"/>
  <c r="GP56" i="2" s="1"/>
  <c r="GP57" i="2" s="1"/>
  <c r="GP58" i="2" s="1"/>
  <c r="GP59" i="2" s="1"/>
  <c r="GP60" i="2" s="1"/>
  <c r="GP61" i="2" s="1"/>
  <c r="GP62" i="2" s="1"/>
  <c r="GP63" i="2" s="1"/>
  <c r="GP64" i="2" s="1"/>
  <c r="GP65" i="2" s="1"/>
  <c r="GP66" i="2" s="1"/>
  <c r="GO47" i="2"/>
  <c r="GO46" i="2"/>
  <c r="GO45" i="2"/>
  <c r="GO44" i="2"/>
  <c r="GO43" i="2"/>
  <c r="GO42" i="2"/>
  <c r="GO41" i="2"/>
  <c r="GO40" i="2"/>
  <c r="GO39" i="2"/>
  <c r="GO38" i="2"/>
  <c r="GO37" i="2"/>
  <c r="GO36" i="2"/>
  <c r="GO35" i="2"/>
  <c r="GO34" i="2"/>
  <c r="GO33" i="2"/>
  <c r="GO32" i="2"/>
  <c r="GO31" i="2"/>
  <c r="GO30" i="2"/>
  <c r="GO29" i="2"/>
  <c r="GO28" i="2"/>
  <c r="GO27" i="2"/>
  <c r="GP27" i="2" s="1"/>
  <c r="GO26" i="2"/>
  <c r="GP26" i="2" s="1"/>
  <c r="GO25" i="2"/>
  <c r="GO24" i="2"/>
  <c r="GO23" i="2"/>
  <c r="GO22" i="2"/>
  <c r="GO21" i="2"/>
  <c r="GO20" i="2"/>
  <c r="GO19" i="2"/>
  <c r="GO18" i="2"/>
  <c r="GO17" i="2"/>
  <c r="GO16" i="2"/>
  <c r="GO15" i="2"/>
  <c r="GO14" i="2"/>
  <c r="GO13" i="2"/>
  <c r="GO12" i="2"/>
  <c r="GO11" i="2"/>
  <c r="GO10" i="2"/>
  <c r="GO9" i="2"/>
  <c r="GO8" i="2"/>
  <c r="GO7" i="2"/>
  <c r="GO6" i="2"/>
  <c r="GP5" i="2"/>
  <c r="GP6" i="2" s="1"/>
  <c r="GP7" i="2" s="1"/>
  <c r="GP8" i="2" s="1"/>
  <c r="GP9" i="2" s="1"/>
  <c r="GP10" i="2" s="1"/>
  <c r="GP11" i="2" s="1"/>
  <c r="GP12" i="2" s="1"/>
  <c r="GP13" i="2" s="1"/>
  <c r="GP14" i="2" s="1"/>
  <c r="GP15" i="2" s="1"/>
  <c r="GP16" i="2" s="1"/>
  <c r="GP17" i="2" s="1"/>
  <c r="GP18" i="2" s="1"/>
  <c r="GP19" i="2" s="1"/>
  <c r="GP20" i="2" s="1"/>
  <c r="GP21" i="2" s="1"/>
  <c r="GP22" i="2" s="1"/>
  <c r="GP23" i="2" s="1"/>
  <c r="GP24" i="2" s="1"/>
  <c r="GO5" i="2"/>
  <c r="GO109" i="2" s="1"/>
  <c r="ES129" i="2" l="1"/>
  <c r="ES127" i="2"/>
  <c r="ES130" i="2"/>
  <c r="FJ121" i="2"/>
  <c r="FJ122" i="2" s="1"/>
  <c r="FF128" i="2" s="1"/>
  <c r="FY121" i="2"/>
  <c r="FY122" i="2"/>
  <c r="FU128" i="2" s="1"/>
  <c r="FZ109" i="2"/>
  <c r="GA5" i="2"/>
  <c r="GA6" i="2" s="1"/>
  <c r="GA7" i="2" s="1"/>
  <c r="GA8" i="2" s="1"/>
  <c r="GA9" i="2" s="1"/>
  <c r="GA10" i="2" s="1"/>
  <c r="GA11" i="2" s="1"/>
  <c r="GA12" i="2" s="1"/>
  <c r="GA13" i="2" s="1"/>
  <c r="GA14" i="2" s="1"/>
  <c r="GA15" i="2" s="1"/>
  <c r="GA16" i="2" s="1"/>
  <c r="GA17" i="2" s="1"/>
  <c r="GA18" i="2" s="1"/>
  <c r="GA19" i="2" s="1"/>
  <c r="GA20" i="2" s="1"/>
  <c r="GA21" i="2" s="1"/>
  <c r="GA22" i="2" s="1"/>
  <c r="GA23" i="2" s="1"/>
  <c r="GA24" i="2" s="1"/>
  <c r="GA49" i="2"/>
  <c r="GA50" i="2" s="1"/>
  <c r="GA51" i="2" s="1"/>
  <c r="GA52" i="2" s="1"/>
  <c r="GA53" i="2" s="1"/>
  <c r="GA54" i="2" s="1"/>
  <c r="GA55" i="2" s="1"/>
  <c r="GA56" i="2" s="1"/>
  <c r="GA57" i="2" s="1"/>
  <c r="GA58" i="2" s="1"/>
  <c r="GA59" i="2" s="1"/>
  <c r="GA60" i="2" s="1"/>
  <c r="GA61" i="2" s="1"/>
  <c r="GA62" i="2" s="1"/>
  <c r="GA63" i="2" s="1"/>
  <c r="GA64" i="2" s="1"/>
  <c r="GA65" i="2" s="1"/>
  <c r="GA66" i="2" s="1"/>
  <c r="GP70" i="2"/>
  <c r="GO110" i="2"/>
  <c r="GP28" i="2"/>
  <c r="GP29" i="2" s="1"/>
  <c r="GP30" i="2" s="1"/>
  <c r="GP31" i="2" s="1"/>
  <c r="GP32" i="2" s="1"/>
  <c r="GP33" i="2" s="1"/>
  <c r="GP34" i="2" s="1"/>
  <c r="GP35" i="2" s="1"/>
  <c r="GP36" i="2" s="1"/>
  <c r="GP37" i="2" s="1"/>
  <c r="GP38" i="2" s="1"/>
  <c r="GP39" i="2" s="1"/>
  <c r="GP40" i="2" s="1"/>
  <c r="GP41" i="2" s="1"/>
  <c r="GP42" i="2" s="1"/>
  <c r="GP43" i="2" s="1"/>
  <c r="GP44" i="2" s="1"/>
  <c r="GP45" i="2" s="1"/>
  <c r="GP69" i="2"/>
  <c r="GP71" i="2"/>
  <c r="GP72" i="2" s="1"/>
  <c r="GP73" i="2" s="1"/>
  <c r="GP74" i="2" s="1"/>
  <c r="GP75" i="2" s="1"/>
  <c r="GP76" i="2" s="1"/>
  <c r="GP77" i="2" s="1"/>
  <c r="GP78" i="2" s="1"/>
  <c r="GP79" i="2" s="1"/>
  <c r="GP80" i="2" s="1"/>
  <c r="GP81" i="2" s="1"/>
  <c r="GP82" i="2" s="1"/>
  <c r="GP83" i="2" s="1"/>
  <c r="GP84" i="2" s="1"/>
  <c r="GP85" i="2" s="1"/>
  <c r="GP86" i="2" s="1"/>
  <c r="GP87" i="2" s="1"/>
  <c r="GP88" i="2" s="1"/>
  <c r="GP89" i="2" s="1"/>
  <c r="GP90" i="2" s="1"/>
  <c r="GP91" i="2" s="1"/>
  <c r="GP92" i="2" s="1"/>
  <c r="GP93" i="2" s="1"/>
  <c r="GP94" i="2" s="1"/>
  <c r="GP95" i="2" s="1"/>
  <c r="GP96" i="2" s="1"/>
  <c r="GP97" i="2" s="1"/>
  <c r="GP98" i="2" s="1"/>
  <c r="GP99" i="2" s="1"/>
  <c r="GP100" i="2" s="1"/>
  <c r="GP101" i="2" s="1"/>
  <c r="GP102" i="2" s="1"/>
  <c r="GP103" i="2" s="1"/>
  <c r="GP104" i="2" s="1"/>
  <c r="GP105" i="2" s="1"/>
  <c r="GP106" i="2" s="1"/>
  <c r="GP107" i="2" s="1"/>
  <c r="GP108" i="2" s="1"/>
  <c r="FF130" i="2" l="1"/>
  <c r="FI130" i="2" s="1"/>
  <c r="FI128" i="2"/>
  <c r="FF129" i="2"/>
  <c r="FI129" i="2" s="1"/>
  <c r="FH128" i="2"/>
  <c r="FF127" i="2"/>
  <c r="FI127" i="2" s="1"/>
  <c r="FZ110" i="2"/>
  <c r="GA109" i="2"/>
  <c r="FU130" i="2"/>
  <c r="FX130" i="2" s="1"/>
  <c r="FX128" i="2"/>
  <c r="FU129" i="2"/>
  <c r="FX129" i="2" s="1"/>
  <c r="FW128" i="2"/>
  <c r="FU127" i="2"/>
  <c r="FX127" i="2" s="1"/>
  <c r="GN118" i="2"/>
  <c r="GN120" i="2" s="1"/>
  <c r="GP109" i="2"/>
  <c r="FH129" i="2" l="1"/>
  <c r="FH127" i="2"/>
  <c r="FH130" i="2"/>
  <c r="FW129" i="2"/>
  <c r="FW127" i="2"/>
  <c r="FW130" i="2"/>
  <c r="GN121" i="2"/>
  <c r="GN122" i="2"/>
  <c r="GJ128" i="2" s="1"/>
  <c r="GJ130" i="2" l="1"/>
  <c r="GM130" i="2" s="1"/>
  <c r="GM128" i="2"/>
  <c r="GJ129" i="2"/>
  <c r="GM129" i="2" s="1"/>
  <c r="GL128" i="2"/>
  <c r="GJ127" i="2"/>
  <c r="GM127" i="2" s="1"/>
  <c r="GL129" i="2" l="1"/>
  <c r="GL127" i="2"/>
  <c r="GL130" i="2"/>
  <c r="HC115" i="2" l="1"/>
  <c r="GZ115" i="2"/>
  <c r="HC114" i="2"/>
  <c r="GZ114" i="2"/>
  <c r="HC113" i="2"/>
  <c r="GZ113" i="2"/>
  <c r="HC112" i="2"/>
  <c r="GZ112" i="2"/>
  <c r="GZ111" i="2"/>
  <c r="HC109" i="2"/>
  <c r="HB109" i="2"/>
  <c r="HA109" i="2"/>
  <c r="HC123" i="2" s="1"/>
  <c r="GZ109" i="2"/>
  <c r="HD108" i="2"/>
  <c r="HD107" i="2"/>
  <c r="HD106" i="2"/>
  <c r="HD105" i="2"/>
  <c r="HD104" i="2"/>
  <c r="HD103" i="2"/>
  <c r="HD102" i="2"/>
  <c r="HD101" i="2"/>
  <c r="HD100" i="2"/>
  <c r="HD99" i="2"/>
  <c r="HD98" i="2"/>
  <c r="HD97" i="2"/>
  <c r="HD96" i="2"/>
  <c r="HD95" i="2"/>
  <c r="HD94" i="2"/>
  <c r="HD93" i="2"/>
  <c r="HD92" i="2"/>
  <c r="HD91" i="2"/>
  <c r="HD90" i="2"/>
  <c r="HD89" i="2"/>
  <c r="HD88" i="2"/>
  <c r="HD87" i="2"/>
  <c r="HD86" i="2"/>
  <c r="HD85" i="2"/>
  <c r="HD84" i="2"/>
  <c r="HD83" i="2"/>
  <c r="HD82" i="2"/>
  <c r="HD81" i="2"/>
  <c r="HD80" i="2"/>
  <c r="HD79" i="2"/>
  <c r="HD78" i="2"/>
  <c r="HD77" i="2"/>
  <c r="HD76" i="2"/>
  <c r="HD75" i="2"/>
  <c r="HD74" i="2"/>
  <c r="HD73" i="2"/>
  <c r="HD72" i="2"/>
  <c r="HD71" i="2"/>
  <c r="HD70" i="2"/>
  <c r="HD69" i="2"/>
  <c r="HE68" i="2"/>
  <c r="HE69" i="2" s="1"/>
  <c r="HE70" i="2" s="1"/>
  <c r="HE71" i="2" s="1"/>
  <c r="HE72" i="2" s="1"/>
  <c r="HE73" i="2" s="1"/>
  <c r="HE74" i="2" s="1"/>
  <c r="HE75" i="2" s="1"/>
  <c r="HE76" i="2" s="1"/>
  <c r="HE77" i="2" s="1"/>
  <c r="HE78" i="2" s="1"/>
  <c r="HE79" i="2" s="1"/>
  <c r="HE80" i="2" s="1"/>
  <c r="HE81" i="2" s="1"/>
  <c r="HE82" i="2" s="1"/>
  <c r="HE83" i="2" s="1"/>
  <c r="HE84" i="2" s="1"/>
  <c r="HE85" i="2" s="1"/>
  <c r="HE86" i="2" s="1"/>
  <c r="HE87" i="2" s="1"/>
  <c r="HE88" i="2" s="1"/>
  <c r="HE89" i="2" s="1"/>
  <c r="HE90" i="2" s="1"/>
  <c r="HE91" i="2" s="1"/>
  <c r="HE92" i="2" s="1"/>
  <c r="HE93" i="2" s="1"/>
  <c r="HE94" i="2" s="1"/>
  <c r="HE95" i="2" s="1"/>
  <c r="HE96" i="2" s="1"/>
  <c r="HE97" i="2" s="1"/>
  <c r="HE98" i="2" s="1"/>
  <c r="HE99" i="2" s="1"/>
  <c r="HE100" i="2" s="1"/>
  <c r="HE101" i="2" s="1"/>
  <c r="HE102" i="2" s="1"/>
  <c r="HE103" i="2" s="1"/>
  <c r="HE104" i="2" s="1"/>
  <c r="HE105" i="2" s="1"/>
  <c r="HE106" i="2" s="1"/>
  <c r="HE107" i="2" s="1"/>
  <c r="HE108" i="2" s="1"/>
  <c r="HC118" i="2" s="1"/>
  <c r="HC120" i="2" s="1"/>
  <c r="HD68" i="2"/>
  <c r="HD67" i="2"/>
  <c r="HD66" i="2"/>
  <c r="HD65" i="2"/>
  <c r="HD64" i="2"/>
  <c r="HD63" i="2"/>
  <c r="HD62" i="2"/>
  <c r="HD61" i="2"/>
  <c r="HD60" i="2"/>
  <c r="HD59" i="2"/>
  <c r="HD58" i="2"/>
  <c r="HD57" i="2"/>
  <c r="HD56" i="2"/>
  <c r="HD55" i="2"/>
  <c r="HD54" i="2"/>
  <c r="HD53" i="2"/>
  <c r="HD52" i="2"/>
  <c r="HD51" i="2"/>
  <c r="HD50" i="2"/>
  <c r="HD49" i="2"/>
  <c r="HD48" i="2"/>
  <c r="HD47" i="2"/>
  <c r="HE47" i="2" s="1"/>
  <c r="HD46" i="2"/>
  <c r="HD45" i="2"/>
  <c r="HD44" i="2"/>
  <c r="HD43" i="2"/>
  <c r="HD42" i="2"/>
  <c r="HD41" i="2"/>
  <c r="HD40" i="2"/>
  <c r="HD39" i="2"/>
  <c r="HD38" i="2"/>
  <c r="HD37" i="2"/>
  <c r="HD36" i="2"/>
  <c r="HD35" i="2"/>
  <c r="HD34" i="2"/>
  <c r="HD33" i="2"/>
  <c r="HD32" i="2"/>
  <c r="HD31" i="2"/>
  <c r="HD30" i="2"/>
  <c r="HD29" i="2"/>
  <c r="HD28" i="2"/>
  <c r="HD27" i="2"/>
  <c r="HD26" i="2"/>
  <c r="HD25" i="2"/>
  <c r="HD24" i="2"/>
  <c r="HD23" i="2"/>
  <c r="HD22" i="2"/>
  <c r="HD21" i="2"/>
  <c r="HD20" i="2"/>
  <c r="HD19" i="2"/>
  <c r="HD18" i="2"/>
  <c r="HD17" i="2"/>
  <c r="HD16" i="2"/>
  <c r="HD15" i="2"/>
  <c r="HD14" i="2"/>
  <c r="HD13" i="2"/>
  <c r="HD12" i="2"/>
  <c r="HD11" i="2"/>
  <c r="HD10" i="2"/>
  <c r="HD9" i="2"/>
  <c r="HD8" i="2"/>
  <c r="HD7" i="2"/>
  <c r="HD6" i="2"/>
  <c r="HE5" i="2"/>
  <c r="HE6" i="2" s="1"/>
  <c r="HE7" i="2" s="1"/>
  <c r="HE8" i="2" s="1"/>
  <c r="HE9" i="2" s="1"/>
  <c r="HE10" i="2" s="1"/>
  <c r="HE11" i="2" s="1"/>
  <c r="HE12" i="2" s="1"/>
  <c r="HE13" i="2" s="1"/>
  <c r="HE14" i="2" s="1"/>
  <c r="HE15" i="2" s="1"/>
  <c r="HE16" i="2" s="1"/>
  <c r="HE17" i="2" s="1"/>
  <c r="HE18" i="2" s="1"/>
  <c r="HE19" i="2" s="1"/>
  <c r="HE20" i="2" s="1"/>
  <c r="HE21" i="2" s="1"/>
  <c r="HE22" i="2" s="1"/>
  <c r="HE23" i="2" s="1"/>
  <c r="HE24" i="2" s="1"/>
  <c r="HE25" i="2" s="1"/>
  <c r="HE26" i="2" s="1"/>
  <c r="HE27" i="2" s="1"/>
  <c r="HE28" i="2" s="1"/>
  <c r="HE29" i="2" s="1"/>
  <c r="HE30" i="2" s="1"/>
  <c r="HE31" i="2" s="1"/>
  <c r="HE32" i="2" s="1"/>
  <c r="HE33" i="2" s="1"/>
  <c r="HE34" i="2" s="1"/>
  <c r="HE35" i="2" s="1"/>
  <c r="HE36" i="2" s="1"/>
  <c r="HE37" i="2" s="1"/>
  <c r="HE38" i="2" s="1"/>
  <c r="HE39" i="2" s="1"/>
  <c r="HE40" i="2" s="1"/>
  <c r="HE41" i="2" s="1"/>
  <c r="HE42" i="2" s="1"/>
  <c r="HE43" i="2" s="1"/>
  <c r="HE44" i="2" s="1"/>
  <c r="HE45" i="2" s="1"/>
  <c r="HD5" i="2"/>
  <c r="HD109" i="2" l="1"/>
  <c r="HD110" i="2" s="1"/>
  <c r="HC121" i="2"/>
  <c r="HC122" i="2" s="1"/>
  <c r="GY128" i="2" s="1"/>
  <c r="HE48" i="2"/>
  <c r="HE49" i="2" s="1"/>
  <c r="HE50" i="2" s="1"/>
  <c r="HE51" i="2" s="1"/>
  <c r="HE52" i="2" s="1"/>
  <c r="HE53" i="2" s="1"/>
  <c r="HE54" i="2" s="1"/>
  <c r="HE55" i="2" s="1"/>
  <c r="HE56" i="2" s="1"/>
  <c r="HE57" i="2" s="1"/>
  <c r="HE58" i="2" s="1"/>
  <c r="HE59" i="2" s="1"/>
  <c r="HE60" i="2" s="1"/>
  <c r="HE61" i="2" s="1"/>
  <c r="HE62" i="2" s="1"/>
  <c r="HE63" i="2" s="1"/>
  <c r="HE64" i="2" s="1"/>
  <c r="HE65" i="2" s="1"/>
  <c r="HE66" i="2" s="1"/>
  <c r="HR115" i="2"/>
  <c r="HO115" i="2"/>
  <c r="HR114" i="2"/>
  <c r="HO114" i="2"/>
  <c r="HR113" i="2"/>
  <c r="HO113" i="2"/>
  <c r="HR112" i="2"/>
  <c r="HO112" i="2"/>
  <c r="HO111" i="2"/>
  <c r="HR109" i="2"/>
  <c r="HQ109" i="2"/>
  <c r="HP109" i="2"/>
  <c r="HR123" i="2" s="1"/>
  <c r="HO109" i="2"/>
  <c r="HS108" i="2"/>
  <c r="HS107" i="2"/>
  <c r="HS106" i="2"/>
  <c r="HS105" i="2"/>
  <c r="HS104" i="2"/>
  <c r="HS103" i="2"/>
  <c r="HS102" i="2"/>
  <c r="HS101" i="2"/>
  <c r="HS100" i="2"/>
  <c r="HS99" i="2"/>
  <c r="HS98" i="2"/>
  <c r="HS97" i="2"/>
  <c r="HS96" i="2"/>
  <c r="HS95" i="2"/>
  <c r="HS94" i="2"/>
  <c r="HS93" i="2"/>
  <c r="HS92" i="2"/>
  <c r="HS91" i="2"/>
  <c r="HS90" i="2"/>
  <c r="HS89" i="2"/>
  <c r="HS88" i="2"/>
  <c r="HS87" i="2"/>
  <c r="HS86" i="2"/>
  <c r="HS85" i="2"/>
  <c r="HS84" i="2"/>
  <c r="HS83" i="2"/>
  <c r="HS82" i="2"/>
  <c r="HS81" i="2"/>
  <c r="HS80" i="2"/>
  <c r="HS79" i="2"/>
  <c r="HS78" i="2"/>
  <c r="HS77" i="2"/>
  <c r="HS76" i="2"/>
  <c r="HS75" i="2"/>
  <c r="HS74" i="2"/>
  <c r="HS73" i="2"/>
  <c r="HS72" i="2"/>
  <c r="HS71" i="2"/>
  <c r="HS70" i="2"/>
  <c r="HS69" i="2"/>
  <c r="HS68" i="2"/>
  <c r="HS67" i="2"/>
  <c r="HS66" i="2"/>
  <c r="HS65" i="2"/>
  <c r="HS64" i="2"/>
  <c r="HS63" i="2"/>
  <c r="HS62" i="2"/>
  <c r="HS61" i="2"/>
  <c r="HS60" i="2"/>
  <c r="HS59" i="2"/>
  <c r="HS58" i="2"/>
  <c r="HS57" i="2"/>
  <c r="HS56" i="2"/>
  <c r="HS55" i="2"/>
  <c r="HS54" i="2"/>
  <c r="HS53" i="2"/>
  <c r="HS52" i="2"/>
  <c r="HS51" i="2"/>
  <c r="HS50" i="2"/>
  <c r="HS49" i="2"/>
  <c r="HS48" i="2"/>
  <c r="HS47" i="2"/>
  <c r="HS46" i="2"/>
  <c r="HS45" i="2"/>
  <c r="HS44" i="2"/>
  <c r="HS43" i="2"/>
  <c r="HS42" i="2"/>
  <c r="HS41" i="2"/>
  <c r="HS40" i="2"/>
  <c r="HS39" i="2"/>
  <c r="HS38" i="2"/>
  <c r="HS37" i="2"/>
  <c r="HS36" i="2"/>
  <c r="HS35" i="2"/>
  <c r="HS34" i="2"/>
  <c r="HS33" i="2"/>
  <c r="HS32" i="2"/>
  <c r="HS31" i="2"/>
  <c r="HS30" i="2"/>
  <c r="HS29" i="2"/>
  <c r="HS28" i="2"/>
  <c r="HS27" i="2"/>
  <c r="HS26" i="2"/>
  <c r="HS25" i="2"/>
  <c r="HS24" i="2"/>
  <c r="HS23" i="2"/>
  <c r="HS22" i="2"/>
  <c r="HS21" i="2"/>
  <c r="HS20" i="2"/>
  <c r="HS19" i="2"/>
  <c r="HS18" i="2"/>
  <c r="HS17" i="2"/>
  <c r="HS16" i="2"/>
  <c r="HS15" i="2"/>
  <c r="HS14" i="2"/>
  <c r="HS13" i="2"/>
  <c r="HS12" i="2"/>
  <c r="HS11" i="2"/>
  <c r="HS10" i="2"/>
  <c r="HS9" i="2"/>
  <c r="HS8" i="2"/>
  <c r="HS7" i="2"/>
  <c r="HS6" i="2"/>
  <c r="HS5" i="2"/>
  <c r="HE109" i="2" l="1"/>
  <c r="GY130" i="2"/>
  <c r="HB130" i="2" s="1"/>
  <c r="HB128" i="2"/>
  <c r="GY129" i="2"/>
  <c r="HB129" i="2" s="1"/>
  <c r="HA128" i="2"/>
  <c r="GY127" i="2"/>
  <c r="HB127" i="2" s="1"/>
  <c r="HT5" i="2"/>
  <c r="HT6" i="2" s="1"/>
  <c r="HT7" i="2" s="1"/>
  <c r="HT8" i="2" s="1"/>
  <c r="HT9" i="2" s="1"/>
  <c r="HT10" i="2" s="1"/>
  <c r="HT11" i="2" s="1"/>
  <c r="HT12" i="2" s="1"/>
  <c r="HT13" i="2" s="1"/>
  <c r="HT14" i="2" s="1"/>
  <c r="HT15" i="2" s="1"/>
  <c r="HT16" i="2" s="1"/>
  <c r="HT17" i="2" s="1"/>
  <c r="HT18" i="2" s="1"/>
  <c r="HT19" i="2" s="1"/>
  <c r="HT20" i="2" s="1"/>
  <c r="HT21" i="2" s="1"/>
  <c r="HT22" i="2" s="1"/>
  <c r="HT23" i="2" s="1"/>
  <c r="HT24" i="2" s="1"/>
  <c r="HT25" i="2" s="1"/>
  <c r="HT26" i="2" s="1"/>
  <c r="HT27" i="2" s="1"/>
  <c r="HT28" i="2" s="1"/>
  <c r="HT29" i="2" s="1"/>
  <c r="HT30" i="2" s="1"/>
  <c r="HT31" i="2" s="1"/>
  <c r="HT32" i="2" s="1"/>
  <c r="HT33" i="2" s="1"/>
  <c r="HT34" i="2" s="1"/>
  <c r="HT35" i="2" s="1"/>
  <c r="HT36" i="2" s="1"/>
  <c r="HT37" i="2" s="1"/>
  <c r="HT38" i="2" s="1"/>
  <c r="HT39" i="2" s="1"/>
  <c r="HT40" i="2" s="1"/>
  <c r="HT41" i="2" s="1"/>
  <c r="HT42" i="2" s="1"/>
  <c r="HT43" i="2" s="1"/>
  <c r="HT44" i="2" s="1"/>
  <c r="HT45" i="2" s="1"/>
  <c r="HT46" i="2" s="1"/>
  <c r="HT47" i="2" s="1"/>
  <c r="HT48" i="2" s="1"/>
  <c r="HT49" i="2" s="1"/>
  <c r="HT50" i="2" s="1"/>
  <c r="HT51" i="2" s="1"/>
  <c r="HT52" i="2" s="1"/>
  <c r="HT53" i="2" s="1"/>
  <c r="HT54" i="2" s="1"/>
  <c r="HT55" i="2" s="1"/>
  <c r="HT56" i="2" s="1"/>
  <c r="HT57" i="2" s="1"/>
  <c r="HT58" i="2" s="1"/>
  <c r="HT59" i="2" s="1"/>
  <c r="HT60" i="2" s="1"/>
  <c r="HT61" i="2" s="1"/>
  <c r="HT62" i="2" s="1"/>
  <c r="HT63" i="2" s="1"/>
  <c r="HT64" i="2" s="1"/>
  <c r="HT65" i="2" s="1"/>
  <c r="HT66" i="2" s="1"/>
  <c r="HT67" i="2" s="1"/>
  <c r="HT68" i="2" s="1"/>
  <c r="HT69" i="2" s="1"/>
  <c r="HT70" i="2" s="1"/>
  <c r="HT71" i="2" s="1"/>
  <c r="HT72" i="2" s="1"/>
  <c r="HT73" i="2" s="1"/>
  <c r="HT74" i="2" s="1"/>
  <c r="HT75" i="2" s="1"/>
  <c r="HT76" i="2" s="1"/>
  <c r="HT77" i="2" s="1"/>
  <c r="HT78" i="2" s="1"/>
  <c r="HT79" i="2" s="1"/>
  <c r="HT80" i="2" s="1"/>
  <c r="HT81" i="2" s="1"/>
  <c r="HT82" i="2" s="1"/>
  <c r="HT83" i="2" s="1"/>
  <c r="HT84" i="2" s="1"/>
  <c r="HT85" i="2" s="1"/>
  <c r="HT86" i="2" s="1"/>
  <c r="HT87" i="2" s="1"/>
  <c r="HT88" i="2" s="1"/>
  <c r="HT89" i="2" s="1"/>
  <c r="HT90" i="2" s="1"/>
  <c r="HT91" i="2" s="1"/>
  <c r="HT92" i="2" s="1"/>
  <c r="HT93" i="2" s="1"/>
  <c r="HT94" i="2" s="1"/>
  <c r="HT95" i="2" s="1"/>
  <c r="HT96" i="2" s="1"/>
  <c r="HT97" i="2" s="1"/>
  <c r="HT98" i="2" s="1"/>
  <c r="HT99" i="2" s="1"/>
  <c r="HT100" i="2" s="1"/>
  <c r="HT101" i="2" s="1"/>
  <c r="HT102" i="2" s="1"/>
  <c r="HT103" i="2" s="1"/>
  <c r="HT104" i="2" s="1"/>
  <c r="HT105" i="2" s="1"/>
  <c r="HT106" i="2" s="1"/>
  <c r="HT107" i="2" s="1"/>
  <c r="HT108" i="2" s="1"/>
  <c r="HR118" i="2" s="1"/>
  <c r="HR120" i="2" s="1"/>
  <c r="HS109" i="2"/>
  <c r="HA129" i="2" l="1"/>
  <c r="HA127" i="2"/>
  <c r="HA130" i="2"/>
  <c r="HR121" i="2"/>
  <c r="HR122" i="2" s="1"/>
  <c r="HN128" i="2" s="1"/>
  <c r="HT109" i="2"/>
  <c r="HS110" i="2"/>
  <c r="IG115" i="2"/>
  <c r="ID115" i="2"/>
  <c r="IG114" i="2"/>
  <c r="ID114" i="2"/>
  <c r="IG113" i="2"/>
  <c r="ID113" i="2"/>
  <c r="IG112" i="2"/>
  <c r="ID112" i="2"/>
  <c r="ID111" i="2"/>
  <c r="IG109" i="2"/>
  <c r="IF109" i="2"/>
  <c r="IE109" i="2"/>
  <c r="IG123" i="2" s="1"/>
  <c r="ID109" i="2"/>
  <c r="IH108" i="2"/>
  <c r="IH107" i="2"/>
  <c r="IH106" i="2"/>
  <c r="IH105" i="2"/>
  <c r="IH104" i="2"/>
  <c r="IH103" i="2"/>
  <c r="IH102" i="2"/>
  <c r="IH101" i="2"/>
  <c r="IH100" i="2"/>
  <c r="IH99" i="2"/>
  <c r="IH98" i="2"/>
  <c r="IH97" i="2"/>
  <c r="IH96" i="2"/>
  <c r="IH95" i="2"/>
  <c r="IH94" i="2"/>
  <c r="IH93" i="2"/>
  <c r="IH92" i="2"/>
  <c r="IH91" i="2"/>
  <c r="IH90" i="2"/>
  <c r="IH89" i="2"/>
  <c r="IH88" i="2"/>
  <c r="IH87" i="2"/>
  <c r="IH86" i="2"/>
  <c r="IH85" i="2"/>
  <c r="IH84" i="2"/>
  <c r="IH83" i="2"/>
  <c r="IH82" i="2"/>
  <c r="IH81" i="2"/>
  <c r="IH80" i="2"/>
  <c r="IH79" i="2"/>
  <c r="IH78" i="2"/>
  <c r="IH77" i="2"/>
  <c r="IH76" i="2"/>
  <c r="IH75" i="2"/>
  <c r="IH74" i="2"/>
  <c r="IH73" i="2"/>
  <c r="IH72" i="2"/>
  <c r="IH71" i="2"/>
  <c r="IH70" i="2"/>
  <c r="IH69" i="2"/>
  <c r="IH68" i="2"/>
  <c r="IH67" i="2"/>
  <c r="IH66" i="2"/>
  <c r="IH65" i="2"/>
  <c r="IH64" i="2"/>
  <c r="IH63" i="2"/>
  <c r="IH62" i="2"/>
  <c r="IH61" i="2"/>
  <c r="IH60" i="2"/>
  <c r="IH59" i="2"/>
  <c r="IH58" i="2"/>
  <c r="IH57" i="2"/>
  <c r="IH56" i="2"/>
  <c r="IH55" i="2"/>
  <c r="IH54" i="2"/>
  <c r="IH53" i="2"/>
  <c r="IH52" i="2"/>
  <c r="IH51" i="2"/>
  <c r="IH50" i="2"/>
  <c r="IH49" i="2"/>
  <c r="IH48" i="2"/>
  <c r="IH47" i="2"/>
  <c r="IH46" i="2"/>
  <c r="IH45" i="2"/>
  <c r="IH44" i="2"/>
  <c r="IH43" i="2"/>
  <c r="IH42" i="2"/>
  <c r="IH41" i="2"/>
  <c r="IH40" i="2"/>
  <c r="IH39" i="2"/>
  <c r="IH38" i="2"/>
  <c r="IH37" i="2"/>
  <c r="IH36" i="2"/>
  <c r="IH35" i="2"/>
  <c r="IH34" i="2"/>
  <c r="IH33" i="2"/>
  <c r="IH32" i="2"/>
  <c r="IH31" i="2"/>
  <c r="IH30" i="2"/>
  <c r="IH29" i="2"/>
  <c r="IH28" i="2"/>
  <c r="IH27" i="2"/>
  <c r="IH26" i="2"/>
  <c r="IH25" i="2"/>
  <c r="IH24" i="2"/>
  <c r="IH23" i="2"/>
  <c r="IH22" i="2"/>
  <c r="IH21" i="2"/>
  <c r="IH20" i="2"/>
  <c r="IH19" i="2"/>
  <c r="IH18" i="2"/>
  <c r="IH17" i="2"/>
  <c r="IH16" i="2"/>
  <c r="IH15" i="2"/>
  <c r="IH14" i="2"/>
  <c r="IH13" i="2"/>
  <c r="IH12" i="2"/>
  <c r="IH11" i="2"/>
  <c r="IH10" i="2"/>
  <c r="IH9" i="2"/>
  <c r="IH8" i="2"/>
  <c r="IH7" i="2"/>
  <c r="IH6" i="2"/>
  <c r="IH5" i="2"/>
  <c r="II5" i="2" s="1"/>
  <c r="II6" i="2" s="1"/>
  <c r="II7" i="2" s="1"/>
  <c r="II8" i="2" s="1"/>
  <c r="II9" i="2" s="1"/>
  <c r="II10" i="2" s="1"/>
  <c r="II11" i="2" s="1"/>
  <c r="II12" i="2" s="1"/>
  <c r="II13" i="2" s="1"/>
  <c r="II14" i="2" s="1"/>
  <c r="II15" i="2" s="1"/>
  <c r="II16" i="2" s="1"/>
  <c r="II17" i="2" s="1"/>
  <c r="M109" i="2"/>
  <c r="IV109" i="2"/>
  <c r="IV115" i="2"/>
  <c r="IS115" i="2"/>
  <c r="IV114" i="2"/>
  <c r="IS114" i="2"/>
  <c r="IV113" i="2"/>
  <c r="IS113" i="2"/>
  <c r="IV112" i="2"/>
  <c r="IS112" i="2"/>
  <c r="IS111" i="2"/>
  <c r="IT109" i="2"/>
  <c r="IV123" i="2" s="1"/>
  <c r="IS109" i="2"/>
  <c r="IW108" i="2"/>
  <c r="IW107" i="2"/>
  <c r="IW106" i="2"/>
  <c r="IW105" i="2"/>
  <c r="IW104" i="2"/>
  <c r="IW103" i="2"/>
  <c r="IW102" i="2"/>
  <c r="IW101" i="2"/>
  <c r="IW100" i="2"/>
  <c r="IW99" i="2"/>
  <c r="IW98" i="2"/>
  <c r="IW97" i="2"/>
  <c r="IW96" i="2"/>
  <c r="IW95" i="2"/>
  <c r="IW94" i="2"/>
  <c r="IW93" i="2"/>
  <c r="IW92" i="2"/>
  <c r="IW91" i="2"/>
  <c r="IW90" i="2"/>
  <c r="IW89" i="2"/>
  <c r="IW88" i="2"/>
  <c r="IW87" i="2"/>
  <c r="IW86" i="2"/>
  <c r="IW85" i="2"/>
  <c r="IW84" i="2"/>
  <c r="IW83" i="2"/>
  <c r="IW82" i="2"/>
  <c r="IW81" i="2"/>
  <c r="IW80" i="2"/>
  <c r="IW79" i="2"/>
  <c r="IW78" i="2"/>
  <c r="IW77" i="2"/>
  <c r="IW76" i="2"/>
  <c r="IW75" i="2"/>
  <c r="IW74" i="2"/>
  <c r="IW73" i="2"/>
  <c r="IW72" i="2"/>
  <c r="IW71" i="2"/>
  <c r="IW70" i="2"/>
  <c r="IW69" i="2"/>
  <c r="IW68" i="2"/>
  <c r="IW67" i="2"/>
  <c r="IW66" i="2"/>
  <c r="IW65" i="2"/>
  <c r="IW64" i="2"/>
  <c r="IW63" i="2"/>
  <c r="IW62" i="2"/>
  <c r="IW61" i="2"/>
  <c r="IW60" i="2"/>
  <c r="IW59" i="2"/>
  <c r="IW58" i="2"/>
  <c r="IW57" i="2"/>
  <c r="IW56" i="2"/>
  <c r="IW55" i="2"/>
  <c r="IW54" i="2"/>
  <c r="IW53" i="2"/>
  <c r="IW52" i="2"/>
  <c r="IW51" i="2"/>
  <c r="IW50" i="2"/>
  <c r="IW49" i="2"/>
  <c r="IW48" i="2"/>
  <c r="IW47" i="2"/>
  <c r="IW46" i="2"/>
  <c r="IW45" i="2"/>
  <c r="IW44" i="2"/>
  <c r="IW43" i="2"/>
  <c r="IW42" i="2"/>
  <c r="IW41" i="2"/>
  <c r="IW40" i="2"/>
  <c r="IW39" i="2"/>
  <c r="IW38" i="2"/>
  <c r="IW37" i="2"/>
  <c r="IW36" i="2"/>
  <c r="IW35" i="2"/>
  <c r="IW34" i="2"/>
  <c r="IW33" i="2"/>
  <c r="IW32" i="2"/>
  <c r="IW31" i="2"/>
  <c r="IW30" i="2"/>
  <c r="IU109" i="2"/>
  <c r="IW28" i="2"/>
  <c r="IW27" i="2"/>
  <c r="IW26" i="2"/>
  <c r="IW25" i="2"/>
  <c r="IW24" i="2"/>
  <c r="IW23" i="2"/>
  <c r="IW22" i="2"/>
  <c r="IW21" i="2"/>
  <c r="IW20" i="2"/>
  <c r="IW19" i="2"/>
  <c r="IW18" i="2"/>
  <c r="IW17" i="2"/>
  <c r="IW16" i="2"/>
  <c r="IW15" i="2"/>
  <c r="IW14" i="2"/>
  <c r="IW13" i="2"/>
  <c r="IW12" i="2"/>
  <c r="IW11" i="2"/>
  <c r="IW10" i="2"/>
  <c r="IW9" i="2"/>
  <c r="IW8" i="2"/>
  <c r="IW7" i="2"/>
  <c r="IW6" i="2"/>
  <c r="IW5" i="2"/>
  <c r="IX5" i="2" s="1"/>
  <c r="IX6" i="2" s="1"/>
  <c r="IX7" i="2" s="1"/>
  <c r="IX8" i="2" s="1"/>
  <c r="IX9" i="2" s="1"/>
  <c r="IX10" i="2" s="1"/>
  <c r="IX11" i="2" s="1"/>
  <c r="IX12" i="2" s="1"/>
  <c r="IX13" i="2" s="1"/>
  <c r="IX14" i="2" s="1"/>
  <c r="IX15" i="2" s="1"/>
  <c r="IX16" i="2" s="1"/>
  <c r="IX17" i="2" s="1"/>
  <c r="IX18" i="2" s="1"/>
  <c r="IX19" i="2" s="1"/>
  <c r="IX20" i="2" s="1"/>
  <c r="IX21" i="2" s="1"/>
  <c r="IX22" i="2" s="1"/>
  <c r="IX23" i="2" s="1"/>
  <c r="IX24" i="2" s="1"/>
  <c r="IX25" i="2" l="1"/>
  <c r="IX26" i="2" s="1"/>
  <c r="IX27" i="2" s="1"/>
  <c r="IX28" i="2" s="1"/>
  <c r="HN129" i="2"/>
  <c r="HQ129" i="2" s="1"/>
  <c r="HP128" i="2"/>
  <c r="HN127" i="2"/>
  <c r="HQ127" i="2" s="1"/>
  <c r="HN130" i="2"/>
  <c r="HQ130" i="2" s="1"/>
  <c r="HQ128" i="2"/>
  <c r="II18" i="2"/>
  <c r="II19" i="2" s="1"/>
  <c r="II20" i="2" s="1"/>
  <c r="II21" i="2" s="1"/>
  <c r="II22" i="2" s="1"/>
  <c r="II23" i="2" s="1"/>
  <c r="II24" i="2" s="1"/>
  <c r="II25" i="2" s="1"/>
  <c r="II26" i="2" s="1"/>
  <c r="II27" i="2" s="1"/>
  <c r="II28" i="2" s="1"/>
  <c r="II29" i="2" s="1"/>
  <c r="II30" i="2" s="1"/>
  <c r="II31" i="2" s="1"/>
  <c r="II32" i="2" s="1"/>
  <c r="IH109" i="2"/>
  <c r="II33" i="2"/>
  <c r="II34" i="2" s="1"/>
  <c r="II35" i="2" s="1"/>
  <c r="II36" i="2" s="1"/>
  <c r="II37" i="2" s="1"/>
  <c r="II38" i="2" s="1"/>
  <c r="II39" i="2" s="1"/>
  <c r="II40" i="2" s="1"/>
  <c r="II41" i="2" s="1"/>
  <c r="II42" i="2" s="1"/>
  <c r="II43" i="2" s="1"/>
  <c r="II44" i="2" s="1"/>
  <c r="II45" i="2" s="1"/>
  <c r="II46" i="2" s="1"/>
  <c r="II47" i="2" s="1"/>
  <c r="II48" i="2" s="1"/>
  <c r="II49" i="2" s="1"/>
  <c r="II50" i="2" s="1"/>
  <c r="II51" i="2" s="1"/>
  <c r="II52" i="2" s="1"/>
  <c r="II53" i="2" s="1"/>
  <c r="II54" i="2" s="1"/>
  <c r="II55" i="2" s="1"/>
  <c r="II56" i="2" s="1"/>
  <c r="II57" i="2" s="1"/>
  <c r="II58" i="2" s="1"/>
  <c r="II59" i="2" s="1"/>
  <c r="II60" i="2" s="1"/>
  <c r="II61" i="2" s="1"/>
  <c r="II62" i="2" s="1"/>
  <c r="II63" i="2" s="1"/>
  <c r="II64" i="2" s="1"/>
  <c r="II65" i="2" s="1"/>
  <c r="II66" i="2" s="1"/>
  <c r="II67" i="2" s="1"/>
  <c r="II68" i="2" s="1"/>
  <c r="II69" i="2" s="1"/>
  <c r="II70" i="2" s="1"/>
  <c r="II71" i="2" s="1"/>
  <c r="II72" i="2" s="1"/>
  <c r="II73" i="2" s="1"/>
  <c r="II74" i="2" s="1"/>
  <c r="II75" i="2" s="1"/>
  <c r="II76" i="2" s="1"/>
  <c r="II77" i="2" s="1"/>
  <c r="II78" i="2" s="1"/>
  <c r="II79" i="2" s="1"/>
  <c r="II80" i="2" s="1"/>
  <c r="II81" i="2" s="1"/>
  <c r="II82" i="2" s="1"/>
  <c r="II83" i="2" s="1"/>
  <c r="II84" i="2" s="1"/>
  <c r="II85" i="2" s="1"/>
  <c r="II86" i="2" s="1"/>
  <c r="II87" i="2" s="1"/>
  <c r="II88" i="2" s="1"/>
  <c r="II89" i="2" s="1"/>
  <c r="II90" i="2" s="1"/>
  <c r="II91" i="2" s="1"/>
  <c r="II92" i="2" s="1"/>
  <c r="II93" i="2" s="1"/>
  <c r="II94" i="2" s="1"/>
  <c r="II95" i="2" s="1"/>
  <c r="II96" i="2" s="1"/>
  <c r="II97" i="2" s="1"/>
  <c r="II98" i="2" s="1"/>
  <c r="II99" i="2" s="1"/>
  <c r="II100" i="2" s="1"/>
  <c r="II101" i="2" s="1"/>
  <c r="II102" i="2" s="1"/>
  <c r="II103" i="2" s="1"/>
  <c r="II104" i="2" s="1"/>
  <c r="II105" i="2" s="1"/>
  <c r="II106" i="2" s="1"/>
  <c r="II107" i="2" s="1"/>
  <c r="II108" i="2" s="1"/>
  <c r="IG118" i="2" s="1"/>
  <c r="IG120" i="2" s="1"/>
  <c r="IW29" i="2"/>
  <c r="IX29" i="2" s="1"/>
  <c r="IX30" i="2" s="1"/>
  <c r="IX31" i="2" s="1"/>
  <c r="IX32" i="2" s="1"/>
  <c r="IX33" i="2" s="1"/>
  <c r="IX34" i="2" s="1"/>
  <c r="IX35" i="2" s="1"/>
  <c r="IX36" i="2" s="1"/>
  <c r="IX37" i="2" s="1"/>
  <c r="IX38" i="2" s="1"/>
  <c r="IX39" i="2" s="1"/>
  <c r="IX40" i="2" s="1"/>
  <c r="IX41" i="2" s="1"/>
  <c r="IX42" i="2" s="1"/>
  <c r="IX43" i="2" s="1"/>
  <c r="IX44" i="2" s="1"/>
  <c r="IX45" i="2" s="1"/>
  <c r="IX46" i="2" s="1"/>
  <c r="IX47" i="2" s="1"/>
  <c r="IX48" i="2" s="1"/>
  <c r="IX49" i="2" s="1"/>
  <c r="IX50" i="2" s="1"/>
  <c r="IX51" i="2" s="1"/>
  <c r="IX52" i="2" s="1"/>
  <c r="IX53" i="2" s="1"/>
  <c r="IX54" i="2" s="1"/>
  <c r="IX55" i="2" s="1"/>
  <c r="IX56" i="2" s="1"/>
  <c r="IX57" i="2" s="1"/>
  <c r="IX58" i="2" s="1"/>
  <c r="IX59" i="2" s="1"/>
  <c r="IX60" i="2" s="1"/>
  <c r="IX61" i="2" s="1"/>
  <c r="IX62" i="2" s="1"/>
  <c r="IX63" i="2" s="1"/>
  <c r="IX64" i="2" s="1"/>
  <c r="IX65" i="2" s="1"/>
  <c r="IX66" i="2" s="1"/>
  <c r="IX67" i="2" s="1"/>
  <c r="IX68" i="2" s="1"/>
  <c r="IX69" i="2" s="1"/>
  <c r="IX70" i="2" s="1"/>
  <c r="IX71" i="2" s="1"/>
  <c r="IX72" i="2" s="1"/>
  <c r="IX73" i="2" s="1"/>
  <c r="IX74" i="2" s="1"/>
  <c r="IX75" i="2" s="1"/>
  <c r="IX76" i="2" s="1"/>
  <c r="IX77" i="2" s="1"/>
  <c r="IX78" i="2" s="1"/>
  <c r="IX79" i="2" s="1"/>
  <c r="IX80" i="2" s="1"/>
  <c r="IX81" i="2" s="1"/>
  <c r="IX82" i="2" s="1"/>
  <c r="IX83" i="2" s="1"/>
  <c r="IX84" i="2" s="1"/>
  <c r="IX85" i="2" s="1"/>
  <c r="IX86" i="2" s="1"/>
  <c r="IX87" i="2" s="1"/>
  <c r="IX88" i="2" s="1"/>
  <c r="IX89" i="2" s="1"/>
  <c r="IX90" i="2" s="1"/>
  <c r="IX91" i="2" s="1"/>
  <c r="IX92" i="2" s="1"/>
  <c r="IX93" i="2" s="1"/>
  <c r="IX94" i="2" s="1"/>
  <c r="IX95" i="2" s="1"/>
  <c r="IX96" i="2" s="1"/>
  <c r="IX97" i="2" s="1"/>
  <c r="IX98" i="2" s="1"/>
  <c r="IX99" i="2" s="1"/>
  <c r="IX100" i="2" s="1"/>
  <c r="IX101" i="2" s="1"/>
  <c r="IX102" i="2" s="1"/>
  <c r="IX103" i="2" s="1"/>
  <c r="IX104" i="2" s="1"/>
  <c r="IX105" i="2" s="1"/>
  <c r="IX106" i="2" s="1"/>
  <c r="IX107" i="2" s="1"/>
  <c r="IX108" i="2" s="1"/>
  <c r="HP130" i="2" l="1"/>
  <c r="HP129" i="2"/>
  <c r="HP127" i="2"/>
  <c r="IG121" i="2"/>
  <c r="IG122" i="2" s="1"/>
  <c r="IC128" i="2" s="1"/>
  <c r="IH110" i="2"/>
  <c r="II109" i="2"/>
  <c r="IV118" i="2"/>
  <c r="IV120" i="2" s="1"/>
  <c r="IV121" i="2" s="1"/>
  <c r="IV122" i="2" s="1"/>
  <c r="IR128" i="2" s="1"/>
  <c r="IW109" i="2"/>
  <c r="IX109" i="2" s="1"/>
  <c r="IC130" i="2" l="1"/>
  <c r="IF130" i="2" s="1"/>
  <c r="IF128" i="2"/>
  <c r="IC129" i="2"/>
  <c r="IF129" i="2" s="1"/>
  <c r="IE128" i="2"/>
  <c r="IC127" i="2"/>
  <c r="IF127" i="2" s="1"/>
  <c r="IR130" i="2"/>
  <c r="IU130" i="2" s="1"/>
  <c r="IU128" i="2"/>
  <c r="IR129" i="2"/>
  <c r="IU129" i="2" s="1"/>
  <c r="IT128" i="2"/>
  <c r="IR127" i="2"/>
  <c r="IU127" i="2" s="1"/>
  <c r="IW110" i="2"/>
  <c r="IE129" i="2" l="1"/>
  <c r="IE127" i="2"/>
  <c r="IE130" i="2"/>
  <c r="IT129" i="2"/>
  <c r="IT127" i="2"/>
  <c r="IT130" i="2"/>
  <c r="JK115" i="2" l="1"/>
  <c r="JH115" i="2"/>
  <c r="JK114" i="2"/>
  <c r="JH114" i="2"/>
  <c r="JK113" i="2"/>
  <c r="JH113" i="2"/>
  <c r="JK112" i="2"/>
  <c r="JH112" i="2"/>
  <c r="JH111" i="2"/>
  <c r="JK109" i="2"/>
  <c r="JJ109" i="2"/>
  <c r="JH109" i="2"/>
  <c r="JL108" i="2"/>
  <c r="JL107" i="2"/>
  <c r="JL106" i="2"/>
  <c r="JL105" i="2"/>
  <c r="JL104" i="2"/>
  <c r="JL103" i="2"/>
  <c r="JL102" i="2"/>
  <c r="JL101" i="2"/>
  <c r="JL100" i="2"/>
  <c r="JL99" i="2"/>
  <c r="JL98" i="2"/>
  <c r="JL97" i="2"/>
  <c r="JL96" i="2"/>
  <c r="JL95" i="2"/>
  <c r="JL94" i="2"/>
  <c r="JL93" i="2"/>
  <c r="JL92" i="2"/>
  <c r="JL91" i="2"/>
  <c r="JL90" i="2"/>
  <c r="JL89" i="2"/>
  <c r="JL88" i="2"/>
  <c r="JL87" i="2"/>
  <c r="JL86" i="2"/>
  <c r="JL85" i="2"/>
  <c r="JL84" i="2"/>
  <c r="JL83" i="2"/>
  <c r="JL82" i="2"/>
  <c r="JL81" i="2"/>
  <c r="JL80" i="2"/>
  <c r="JL79" i="2"/>
  <c r="JL78" i="2"/>
  <c r="JL77" i="2"/>
  <c r="JL76" i="2"/>
  <c r="JL75" i="2"/>
  <c r="JL74" i="2"/>
  <c r="JL73" i="2"/>
  <c r="JL72" i="2"/>
  <c r="JL71" i="2"/>
  <c r="JL70" i="2"/>
  <c r="JL69" i="2"/>
  <c r="JL68" i="2"/>
  <c r="JL67" i="2"/>
  <c r="JL66" i="2"/>
  <c r="JL65" i="2"/>
  <c r="JL64" i="2"/>
  <c r="JL63" i="2"/>
  <c r="JL62" i="2"/>
  <c r="JL61" i="2"/>
  <c r="JL60" i="2"/>
  <c r="JL59" i="2"/>
  <c r="JL58" i="2"/>
  <c r="JL57" i="2"/>
  <c r="JL56" i="2"/>
  <c r="JL55" i="2"/>
  <c r="JL54" i="2"/>
  <c r="JL53" i="2"/>
  <c r="JL52" i="2"/>
  <c r="JL51" i="2"/>
  <c r="JL50" i="2"/>
  <c r="JL49" i="2"/>
  <c r="JL48" i="2"/>
  <c r="JL47" i="2"/>
  <c r="JL46" i="2"/>
  <c r="JL45" i="2"/>
  <c r="JL44" i="2"/>
  <c r="JL43" i="2"/>
  <c r="JL42" i="2"/>
  <c r="JL41" i="2"/>
  <c r="JL40" i="2"/>
  <c r="JL39" i="2"/>
  <c r="JL38" i="2"/>
  <c r="JL37" i="2"/>
  <c r="JL36" i="2"/>
  <c r="JL35" i="2"/>
  <c r="JL34" i="2"/>
  <c r="JL33" i="2"/>
  <c r="JL32" i="2"/>
  <c r="JL31" i="2"/>
  <c r="JI31" i="2"/>
  <c r="JI109" i="2" s="1"/>
  <c r="JK123" i="2" s="1"/>
  <c r="JL30" i="2"/>
  <c r="JL29" i="2"/>
  <c r="JL28" i="2"/>
  <c r="JL27" i="2"/>
  <c r="JL26" i="2"/>
  <c r="JM26" i="2" s="1"/>
  <c r="JL25" i="2"/>
  <c r="JL24" i="2"/>
  <c r="JL23" i="2"/>
  <c r="JL22" i="2"/>
  <c r="JL21" i="2"/>
  <c r="JL20" i="2"/>
  <c r="JL19" i="2"/>
  <c r="JL18" i="2"/>
  <c r="JL17" i="2"/>
  <c r="JL16" i="2"/>
  <c r="JL15" i="2"/>
  <c r="JL14" i="2"/>
  <c r="JL13" i="2"/>
  <c r="JL12" i="2"/>
  <c r="JL11" i="2"/>
  <c r="JL10" i="2"/>
  <c r="JL9" i="2"/>
  <c r="JL8" i="2"/>
  <c r="JL7" i="2"/>
  <c r="JL6" i="2"/>
  <c r="JL5" i="2"/>
  <c r="JM5" i="2" s="1"/>
  <c r="JM6" i="2" s="1"/>
  <c r="JM7" i="2" s="1"/>
  <c r="JM8" i="2" s="1"/>
  <c r="JM9" i="2" s="1"/>
  <c r="JM10" i="2" s="1"/>
  <c r="JM11" i="2" s="1"/>
  <c r="JM12" i="2" s="1"/>
  <c r="JM13" i="2" s="1"/>
  <c r="JM14" i="2" s="1"/>
  <c r="JM15" i="2" s="1"/>
  <c r="JM16" i="2" s="1"/>
  <c r="JM17" i="2" s="1"/>
  <c r="JM18" i="2" s="1"/>
  <c r="JM19" i="2" s="1"/>
  <c r="JM20" i="2" s="1"/>
  <c r="JM21" i="2" s="1"/>
  <c r="JM22" i="2" s="1"/>
  <c r="JM23" i="2" s="1"/>
  <c r="JM24" i="2" s="1"/>
  <c r="JZ115" i="2"/>
  <c r="JW115" i="2"/>
  <c r="JZ114" i="2"/>
  <c r="JW114" i="2"/>
  <c r="JZ113" i="2"/>
  <c r="JW113" i="2"/>
  <c r="JZ112" i="2"/>
  <c r="JW112" i="2"/>
  <c r="JW111" i="2"/>
  <c r="JZ109" i="2"/>
  <c r="JY109" i="2"/>
  <c r="JX109" i="2"/>
  <c r="JZ123" i="2" s="1"/>
  <c r="JW109" i="2"/>
  <c r="KA108" i="2"/>
  <c r="KA107" i="2"/>
  <c r="KA106" i="2"/>
  <c r="KA105" i="2"/>
  <c r="KA104" i="2"/>
  <c r="KA103" i="2"/>
  <c r="KA102" i="2"/>
  <c r="KA101" i="2"/>
  <c r="KA100" i="2"/>
  <c r="KA99" i="2"/>
  <c r="KA98" i="2"/>
  <c r="KA97" i="2"/>
  <c r="KA96" i="2"/>
  <c r="KA95" i="2"/>
  <c r="KA94" i="2"/>
  <c r="KA93" i="2"/>
  <c r="KA92" i="2"/>
  <c r="KA91" i="2"/>
  <c r="KA90" i="2"/>
  <c r="KA89" i="2"/>
  <c r="KA88" i="2"/>
  <c r="KA87" i="2"/>
  <c r="KA86" i="2"/>
  <c r="KA85" i="2"/>
  <c r="KA84" i="2"/>
  <c r="KA83" i="2"/>
  <c r="KA82" i="2"/>
  <c r="KA81" i="2"/>
  <c r="KA80" i="2"/>
  <c r="KA79" i="2"/>
  <c r="KA78" i="2"/>
  <c r="KA77" i="2"/>
  <c r="KA76" i="2"/>
  <c r="KA75" i="2"/>
  <c r="KA74" i="2"/>
  <c r="KA73" i="2"/>
  <c r="KA72" i="2"/>
  <c r="KA71" i="2"/>
  <c r="KA70" i="2"/>
  <c r="KA69" i="2"/>
  <c r="KA68" i="2"/>
  <c r="KA67" i="2"/>
  <c r="KA66" i="2"/>
  <c r="KA65" i="2"/>
  <c r="KA64" i="2"/>
  <c r="KA63" i="2"/>
  <c r="KA62" i="2"/>
  <c r="KA61" i="2"/>
  <c r="KA60" i="2"/>
  <c r="KA59" i="2"/>
  <c r="KA58" i="2"/>
  <c r="KA57" i="2"/>
  <c r="KA56" i="2"/>
  <c r="KA55" i="2"/>
  <c r="KA54" i="2"/>
  <c r="KA53" i="2"/>
  <c r="KA52" i="2"/>
  <c r="KA51" i="2"/>
  <c r="KA50" i="2"/>
  <c r="KA49" i="2"/>
  <c r="KA48" i="2"/>
  <c r="KA47" i="2"/>
  <c r="KA46" i="2"/>
  <c r="KA45" i="2"/>
  <c r="KA44" i="2"/>
  <c r="KA43" i="2"/>
  <c r="KA42" i="2"/>
  <c r="KA41" i="2"/>
  <c r="KA40" i="2"/>
  <c r="KA39" i="2"/>
  <c r="KA38" i="2"/>
  <c r="KA37" i="2"/>
  <c r="KA36" i="2"/>
  <c r="KA35" i="2"/>
  <c r="KA34" i="2"/>
  <c r="KA33" i="2"/>
  <c r="KA32" i="2"/>
  <c r="KA30" i="2"/>
  <c r="KA29" i="2"/>
  <c r="KA28" i="2"/>
  <c r="KA27" i="2"/>
  <c r="KA26" i="2"/>
  <c r="KA25" i="2"/>
  <c r="KA24" i="2"/>
  <c r="KA23" i="2"/>
  <c r="KA22" i="2"/>
  <c r="KA21" i="2"/>
  <c r="KA20" i="2"/>
  <c r="KA19" i="2"/>
  <c r="KA18" i="2"/>
  <c r="KA17" i="2"/>
  <c r="KA16" i="2"/>
  <c r="KA15" i="2"/>
  <c r="KA14" i="2"/>
  <c r="KA13" i="2"/>
  <c r="KA12" i="2"/>
  <c r="KA11" i="2"/>
  <c r="KA10" i="2"/>
  <c r="KA9" i="2"/>
  <c r="KA8" i="2"/>
  <c r="KA7" i="2"/>
  <c r="KA6" i="2"/>
  <c r="KA5" i="2"/>
  <c r="KA109" i="2" l="1"/>
  <c r="L618" i="1"/>
  <c r="L614" i="1"/>
  <c r="L608" i="1"/>
  <c r="L604" i="1"/>
  <c r="L598" i="1"/>
  <c r="L592" i="1"/>
  <c r="L586" i="1"/>
  <c r="L582" i="1"/>
  <c r="L578" i="1"/>
  <c r="L576" i="1"/>
  <c r="L574" i="1"/>
  <c r="L572" i="1"/>
  <c r="L570" i="1"/>
  <c r="L568" i="1"/>
  <c r="L566" i="1"/>
  <c r="L564" i="1"/>
  <c r="L562" i="1"/>
  <c r="L560" i="1"/>
  <c r="L558" i="1"/>
  <c r="L556" i="1"/>
  <c r="L554" i="1"/>
  <c r="L552" i="1"/>
  <c r="L550" i="1"/>
  <c r="L548" i="1"/>
  <c r="L546" i="1"/>
  <c r="L544" i="1"/>
  <c r="L542" i="1"/>
  <c r="L540" i="1"/>
  <c r="L538" i="1"/>
  <c r="L536" i="1"/>
  <c r="L534" i="1"/>
  <c r="L532" i="1"/>
  <c r="L530" i="1"/>
  <c r="L528" i="1"/>
  <c r="L526" i="1"/>
  <c r="L524" i="1"/>
  <c r="L522" i="1"/>
  <c r="L520" i="1"/>
  <c r="L518" i="1"/>
  <c r="L516" i="1"/>
  <c r="L514" i="1"/>
  <c r="L512" i="1"/>
  <c r="L510" i="1"/>
  <c r="L508" i="1"/>
  <c r="L506" i="1"/>
  <c r="L504" i="1"/>
  <c r="L502" i="1"/>
  <c r="L500" i="1"/>
  <c r="L498" i="1"/>
  <c r="L496" i="1"/>
  <c r="L494" i="1"/>
  <c r="L492" i="1"/>
  <c r="L490" i="1"/>
  <c r="L488" i="1"/>
  <c r="L486" i="1"/>
  <c r="L484" i="1"/>
  <c r="L482" i="1"/>
  <c r="L480" i="1"/>
  <c r="L478" i="1"/>
  <c r="L476" i="1"/>
  <c r="L474" i="1"/>
  <c r="L472" i="1"/>
  <c r="L470" i="1"/>
  <c r="L468" i="1"/>
  <c r="L466" i="1"/>
  <c r="L464" i="1"/>
  <c r="L462" i="1"/>
  <c r="L460" i="1"/>
  <c r="L458" i="1"/>
  <c r="L456" i="1"/>
  <c r="L454" i="1"/>
  <c r="L452" i="1"/>
  <c r="L450" i="1"/>
  <c r="L448" i="1"/>
  <c r="L446" i="1"/>
  <c r="L444" i="1"/>
  <c r="L442" i="1"/>
  <c r="L440" i="1"/>
  <c r="L438" i="1"/>
  <c r="L436" i="1"/>
  <c r="L434" i="1"/>
  <c r="L432" i="1"/>
  <c r="L430" i="1"/>
  <c r="L428" i="1"/>
  <c r="L426" i="1"/>
  <c r="L424" i="1"/>
  <c r="L422" i="1"/>
  <c r="L420" i="1"/>
  <c r="L418" i="1"/>
  <c r="L416" i="1"/>
  <c r="L414" i="1"/>
  <c r="L412" i="1"/>
  <c r="L410" i="1"/>
  <c r="L408" i="1"/>
  <c r="L406" i="1"/>
  <c r="L404" i="1"/>
  <c r="L402" i="1"/>
  <c r="L400" i="1"/>
  <c r="L398" i="1"/>
  <c r="L396" i="1"/>
  <c r="L394" i="1"/>
  <c r="L392" i="1"/>
  <c r="L390" i="1"/>
  <c r="L388" i="1"/>
  <c r="L386" i="1"/>
  <c r="L384" i="1"/>
  <c r="L382" i="1"/>
  <c r="L380" i="1"/>
  <c r="L378" i="1"/>
  <c r="L376" i="1"/>
  <c r="L374" i="1"/>
  <c r="L372" i="1"/>
  <c r="L370" i="1"/>
  <c r="L368" i="1"/>
  <c r="L366" i="1"/>
  <c r="L364" i="1"/>
  <c r="L362" i="1"/>
  <c r="L360" i="1"/>
  <c r="L358" i="1"/>
  <c r="L356" i="1"/>
  <c r="L354" i="1"/>
  <c r="L352" i="1"/>
  <c r="L350" i="1"/>
  <c r="L348" i="1"/>
  <c r="L346" i="1"/>
  <c r="L344" i="1"/>
  <c r="L342" i="1"/>
  <c r="L340" i="1"/>
  <c r="L338" i="1"/>
  <c r="L336" i="1"/>
  <c r="L334" i="1"/>
  <c r="L332" i="1"/>
  <c r="L330" i="1"/>
  <c r="L328" i="1"/>
  <c r="L326" i="1"/>
  <c r="L324" i="1"/>
  <c r="L322" i="1"/>
  <c r="L320" i="1"/>
  <c r="L318" i="1"/>
  <c r="L1005" i="1"/>
  <c r="L1003" i="1"/>
  <c r="L1001" i="1"/>
  <c r="L999" i="1"/>
  <c r="L997" i="1"/>
  <c r="L995" i="1"/>
  <c r="L993" i="1"/>
  <c r="L991" i="1"/>
  <c r="L989" i="1"/>
  <c r="L987" i="1"/>
  <c r="L985" i="1"/>
  <c r="L983" i="1"/>
  <c r="L981" i="1"/>
  <c r="L979" i="1"/>
  <c r="L977" i="1"/>
  <c r="L975" i="1"/>
  <c r="L973" i="1"/>
  <c r="L971" i="1"/>
  <c r="L969" i="1"/>
  <c r="L967" i="1"/>
  <c r="L965" i="1"/>
  <c r="L963" i="1"/>
  <c r="L961" i="1"/>
  <c r="L959" i="1"/>
  <c r="L957" i="1"/>
  <c r="L955" i="1"/>
  <c r="L953" i="1"/>
  <c r="L951" i="1"/>
  <c r="L949" i="1"/>
  <c r="L947" i="1"/>
  <c r="L945" i="1"/>
  <c r="L943" i="1"/>
  <c r="L941" i="1"/>
  <c r="L939" i="1"/>
  <c r="L937" i="1"/>
  <c r="L935" i="1"/>
  <c r="L933" i="1"/>
  <c r="L931" i="1"/>
  <c r="L929" i="1"/>
  <c r="L927" i="1"/>
  <c r="L925" i="1"/>
  <c r="L923" i="1"/>
  <c r="L921" i="1"/>
  <c r="L919" i="1"/>
  <c r="L917" i="1"/>
  <c r="L915" i="1"/>
  <c r="L913" i="1"/>
  <c r="L911" i="1"/>
  <c r="L909" i="1"/>
  <c r="L907" i="1"/>
  <c r="L905" i="1"/>
  <c r="L903" i="1"/>
  <c r="L901" i="1"/>
  <c r="L899" i="1"/>
  <c r="L897" i="1"/>
  <c r="L895" i="1"/>
  <c r="L893" i="1"/>
  <c r="L891" i="1"/>
  <c r="L889" i="1"/>
  <c r="L887" i="1"/>
  <c r="L885" i="1"/>
  <c r="L883" i="1"/>
  <c r="L881" i="1"/>
  <c r="L879" i="1"/>
  <c r="L877" i="1"/>
  <c r="L875" i="1"/>
  <c r="L873" i="1"/>
  <c r="L871" i="1"/>
  <c r="L869" i="1"/>
  <c r="L867" i="1"/>
  <c r="L865" i="1"/>
  <c r="L863" i="1"/>
  <c r="L861" i="1"/>
  <c r="L859" i="1"/>
  <c r="L857" i="1"/>
  <c r="L855" i="1"/>
  <c r="L853" i="1"/>
  <c r="L851" i="1"/>
  <c r="L849" i="1"/>
  <c r="L847" i="1"/>
  <c r="L845" i="1"/>
  <c r="L843" i="1"/>
  <c r="L841" i="1"/>
  <c r="L839" i="1"/>
  <c r="L837" i="1"/>
  <c r="L835" i="1"/>
  <c r="L833" i="1"/>
  <c r="L831" i="1"/>
  <c r="L829" i="1"/>
  <c r="L827" i="1"/>
  <c r="L825" i="1"/>
  <c r="L823" i="1"/>
  <c r="L821" i="1"/>
  <c r="L819" i="1"/>
  <c r="L817" i="1"/>
  <c r="L815" i="1"/>
  <c r="L813" i="1"/>
  <c r="L811" i="1"/>
  <c r="L809" i="1"/>
  <c r="L807" i="1"/>
  <c r="L805" i="1"/>
  <c r="L803" i="1"/>
  <c r="L801" i="1"/>
  <c r="L799" i="1"/>
  <c r="L797" i="1"/>
  <c r="L795" i="1"/>
  <c r="L793" i="1"/>
  <c r="L791" i="1"/>
  <c r="L789" i="1"/>
  <c r="L787" i="1"/>
  <c r="L785" i="1"/>
  <c r="L783" i="1"/>
  <c r="L781" i="1"/>
  <c r="L779" i="1"/>
  <c r="L777" i="1"/>
  <c r="L775" i="1"/>
  <c r="L773" i="1"/>
  <c r="L771" i="1"/>
  <c r="L769" i="1"/>
  <c r="L767" i="1"/>
  <c r="L765" i="1"/>
  <c r="L763" i="1"/>
  <c r="L761" i="1"/>
  <c r="L759" i="1"/>
  <c r="L757" i="1"/>
  <c r="L755" i="1"/>
  <c r="L753" i="1"/>
  <c r="L751" i="1"/>
  <c r="L749" i="1"/>
  <c r="L747" i="1"/>
  <c r="L745" i="1"/>
  <c r="L743" i="1"/>
  <c r="L741" i="1"/>
  <c r="L739" i="1"/>
  <c r="L737" i="1"/>
  <c r="L735" i="1"/>
  <c r="L733" i="1"/>
  <c r="L731" i="1"/>
  <c r="L729" i="1"/>
  <c r="L727" i="1"/>
  <c r="L725" i="1"/>
  <c r="L723" i="1"/>
  <c r="L721" i="1"/>
  <c r="L719" i="1"/>
  <c r="L717" i="1"/>
  <c r="L715" i="1"/>
  <c r="L713" i="1"/>
  <c r="L711" i="1"/>
  <c r="L709" i="1"/>
  <c r="L707" i="1"/>
  <c r="L705" i="1"/>
  <c r="L703" i="1"/>
  <c r="L701" i="1"/>
  <c r="L699" i="1"/>
  <c r="L697" i="1"/>
  <c r="L695" i="1"/>
  <c r="L693" i="1"/>
  <c r="L691" i="1"/>
  <c r="L689" i="1"/>
  <c r="L687" i="1"/>
  <c r="L685" i="1"/>
  <c r="L683" i="1"/>
  <c r="L681" i="1"/>
  <c r="L679" i="1"/>
  <c r="L677" i="1"/>
  <c r="L675" i="1"/>
  <c r="L673" i="1"/>
  <c r="L671" i="1"/>
  <c r="L669" i="1"/>
  <c r="L667" i="1"/>
  <c r="L665" i="1"/>
  <c r="L663" i="1"/>
  <c r="L661" i="1"/>
  <c r="L659" i="1"/>
  <c r="L657" i="1"/>
  <c r="L655" i="1"/>
  <c r="L653" i="1"/>
  <c r="L651" i="1"/>
  <c r="L649" i="1"/>
  <c r="L647" i="1"/>
  <c r="L645" i="1"/>
  <c r="L643" i="1"/>
  <c r="L641" i="1"/>
  <c r="L639" i="1"/>
  <c r="L637" i="1"/>
  <c r="L635" i="1"/>
  <c r="L633" i="1"/>
  <c r="L631" i="1"/>
  <c r="L629" i="1"/>
  <c r="L627" i="1"/>
  <c r="L625" i="1"/>
  <c r="L623" i="1"/>
  <c r="L621" i="1"/>
  <c r="L616" i="1"/>
  <c r="L612" i="1"/>
  <c r="L610" i="1"/>
  <c r="L606" i="1"/>
  <c r="L602" i="1"/>
  <c r="L600" i="1"/>
  <c r="L596" i="1"/>
  <c r="L594" i="1"/>
  <c r="L590" i="1"/>
  <c r="L588" i="1"/>
  <c r="L584" i="1"/>
  <c r="L580" i="1"/>
  <c r="L619" i="1"/>
  <c r="L617" i="1"/>
  <c r="L615" i="1"/>
  <c r="L613" i="1"/>
  <c r="L611" i="1"/>
  <c r="L609" i="1"/>
  <c r="L607" i="1"/>
  <c r="L605" i="1"/>
  <c r="L603" i="1"/>
  <c r="L601" i="1"/>
  <c r="L599" i="1"/>
  <c r="L597" i="1"/>
  <c r="L595" i="1"/>
  <c r="L593" i="1"/>
  <c r="L591" i="1"/>
  <c r="L589" i="1"/>
  <c r="L587" i="1"/>
  <c r="L585" i="1"/>
  <c r="L583" i="1"/>
  <c r="L581" i="1"/>
  <c r="L579" i="1"/>
  <c r="L577" i="1"/>
  <c r="L575" i="1"/>
  <c r="L573" i="1"/>
  <c r="L571" i="1"/>
  <c r="L569" i="1"/>
  <c r="L567" i="1"/>
  <c r="L565" i="1"/>
  <c r="L563" i="1"/>
  <c r="L561" i="1"/>
  <c r="L559" i="1"/>
  <c r="L557" i="1"/>
  <c r="L555" i="1"/>
  <c r="L553" i="1"/>
  <c r="L551" i="1"/>
  <c r="L549" i="1"/>
  <c r="L547" i="1"/>
  <c r="L545" i="1"/>
  <c r="L543" i="1"/>
  <c r="L541" i="1"/>
  <c r="L539" i="1"/>
  <c r="L537" i="1"/>
  <c r="L535" i="1"/>
  <c r="L533" i="1"/>
  <c r="L531" i="1"/>
  <c r="L529" i="1"/>
  <c r="L527" i="1"/>
  <c r="L525" i="1"/>
  <c r="L523" i="1"/>
  <c r="L521" i="1"/>
  <c r="L519" i="1"/>
  <c r="L517" i="1"/>
  <c r="L515" i="1"/>
  <c r="L513" i="1"/>
  <c r="L511" i="1"/>
  <c r="L509" i="1"/>
  <c r="L507" i="1"/>
  <c r="L505" i="1"/>
  <c r="L503" i="1"/>
  <c r="L501" i="1"/>
  <c r="L499" i="1"/>
  <c r="L497" i="1"/>
  <c r="L495" i="1"/>
  <c r="L493" i="1"/>
  <c r="L491" i="1"/>
  <c r="L489" i="1"/>
  <c r="L487" i="1"/>
  <c r="L485" i="1"/>
  <c r="L483" i="1"/>
  <c r="L481" i="1"/>
  <c r="L479" i="1"/>
  <c r="L477" i="1"/>
  <c r="L475" i="1"/>
  <c r="L473" i="1"/>
  <c r="L471" i="1"/>
  <c r="L469" i="1"/>
  <c r="L467" i="1"/>
  <c r="L465" i="1"/>
  <c r="L463" i="1"/>
  <c r="L461" i="1"/>
  <c r="L459" i="1"/>
  <c r="L457" i="1"/>
  <c r="L455" i="1"/>
  <c r="L453" i="1"/>
  <c r="L451" i="1"/>
  <c r="L449" i="1"/>
  <c r="L447" i="1"/>
  <c r="L445" i="1"/>
  <c r="L443" i="1"/>
  <c r="L441" i="1"/>
  <c r="L439" i="1"/>
  <c r="L437" i="1"/>
  <c r="L435" i="1"/>
  <c r="L433" i="1"/>
  <c r="L431" i="1"/>
  <c r="L429" i="1"/>
  <c r="L427" i="1"/>
  <c r="L425" i="1"/>
  <c r="L423" i="1"/>
  <c r="L421" i="1"/>
  <c r="L419" i="1"/>
  <c r="L417" i="1"/>
  <c r="L415" i="1"/>
  <c r="L413" i="1"/>
  <c r="L411" i="1"/>
  <c r="L409" i="1"/>
  <c r="L407" i="1"/>
  <c r="L405" i="1"/>
  <c r="L403" i="1"/>
  <c r="L401" i="1"/>
  <c r="L399" i="1"/>
  <c r="L397" i="1"/>
  <c r="L395" i="1"/>
  <c r="L393" i="1"/>
  <c r="L391" i="1"/>
  <c r="L389" i="1"/>
  <c r="L387" i="1"/>
  <c r="L385" i="1"/>
  <c r="L383" i="1"/>
  <c r="L381" i="1"/>
  <c r="L379" i="1"/>
  <c r="L377" i="1"/>
  <c r="L375" i="1"/>
  <c r="L373" i="1"/>
  <c r="L371" i="1"/>
  <c r="L369" i="1"/>
  <c r="L367" i="1"/>
  <c r="L365" i="1"/>
  <c r="L363" i="1"/>
  <c r="L361" i="1"/>
  <c r="L359" i="1"/>
  <c r="L357" i="1"/>
  <c r="L355" i="1"/>
  <c r="L353" i="1"/>
  <c r="L351" i="1"/>
  <c r="L349" i="1"/>
  <c r="L347" i="1"/>
  <c r="L345" i="1"/>
  <c r="L343" i="1"/>
  <c r="L341" i="1"/>
  <c r="L339" i="1"/>
  <c r="L337" i="1"/>
  <c r="L335" i="1"/>
  <c r="L333" i="1"/>
  <c r="L331" i="1"/>
  <c r="L329" i="1"/>
  <c r="L327" i="1"/>
  <c r="L325" i="1"/>
  <c r="L323" i="1"/>
  <c r="L321" i="1"/>
  <c r="L319" i="1"/>
  <c r="L317" i="1"/>
  <c r="L1004" i="1"/>
  <c r="L1002" i="1"/>
  <c r="L1000" i="1"/>
  <c r="L998" i="1"/>
  <c r="L996" i="1"/>
  <c r="L994" i="1"/>
  <c r="L992" i="1"/>
  <c r="L990" i="1"/>
  <c r="L988" i="1"/>
  <c r="L986" i="1"/>
  <c r="L984" i="1"/>
  <c r="L982" i="1"/>
  <c r="L980" i="1"/>
  <c r="L978" i="1"/>
  <c r="L976" i="1"/>
  <c r="L974" i="1"/>
  <c r="L972" i="1"/>
  <c r="L970" i="1"/>
  <c r="L968" i="1"/>
  <c r="L966" i="1"/>
  <c r="L964" i="1"/>
  <c r="L962" i="1"/>
  <c r="L960" i="1"/>
  <c r="L958" i="1"/>
  <c r="L956" i="1"/>
  <c r="L954" i="1"/>
  <c r="L952" i="1"/>
  <c r="L950" i="1"/>
  <c r="L948" i="1"/>
  <c r="L946" i="1"/>
  <c r="L944" i="1"/>
  <c r="L942" i="1"/>
  <c r="L940" i="1"/>
  <c r="L938" i="1"/>
  <c r="L936" i="1"/>
  <c r="L934" i="1"/>
  <c r="L932" i="1"/>
  <c r="L930" i="1"/>
  <c r="L928" i="1"/>
  <c r="L926" i="1"/>
  <c r="L924" i="1"/>
  <c r="L922" i="1"/>
  <c r="L920" i="1"/>
  <c r="L918" i="1"/>
  <c r="L916" i="1"/>
  <c r="L914" i="1"/>
  <c r="L912" i="1"/>
  <c r="L910" i="1"/>
  <c r="L908" i="1"/>
  <c r="L906" i="1"/>
  <c r="L904" i="1"/>
  <c r="L902" i="1"/>
  <c r="L900" i="1"/>
  <c r="L898" i="1"/>
  <c r="L896" i="1"/>
  <c r="L894" i="1"/>
  <c r="L892" i="1"/>
  <c r="L890" i="1"/>
  <c r="L888" i="1"/>
  <c r="L886" i="1"/>
  <c r="L884" i="1"/>
  <c r="L882" i="1"/>
  <c r="L880" i="1"/>
  <c r="L878" i="1"/>
  <c r="L876" i="1"/>
  <c r="L874" i="1"/>
  <c r="L872" i="1"/>
  <c r="L870" i="1"/>
  <c r="L868" i="1"/>
  <c r="L866" i="1"/>
  <c r="L864" i="1"/>
  <c r="L862" i="1"/>
  <c r="L860" i="1"/>
  <c r="L858" i="1"/>
  <c r="L856" i="1"/>
  <c r="L854" i="1"/>
  <c r="L852" i="1"/>
  <c r="L850" i="1"/>
  <c r="L848" i="1"/>
  <c r="L846" i="1"/>
  <c r="L844" i="1"/>
  <c r="L842" i="1"/>
  <c r="L840" i="1"/>
  <c r="L838" i="1"/>
  <c r="L836" i="1"/>
  <c r="L834" i="1"/>
  <c r="L832" i="1"/>
  <c r="L830" i="1"/>
  <c r="L828" i="1"/>
  <c r="L826" i="1"/>
  <c r="L824" i="1"/>
  <c r="L822" i="1"/>
  <c r="L820" i="1"/>
  <c r="L818" i="1"/>
  <c r="L816" i="1"/>
  <c r="L814" i="1"/>
  <c r="L812" i="1"/>
  <c r="L810" i="1"/>
  <c r="L808" i="1"/>
  <c r="L806" i="1"/>
  <c r="L804" i="1"/>
  <c r="L802" i="1"/>
  <c r="L800" i="1"/>
  <c r="L798" i="1"/>
  <c r="L796" i="1"/>
  <c r="L794" i="1"/>
  <c r="L792" i="1"/>
  <c r="L790" i="1"/>
  <c r="L788" i="1"/>
  <c r="L786" i="1"/>
  <c r="L784" i="1"/>
  <c r="L782" i="1"/>
  <c r="L780" i="1"/>
  <c r="L778" i="1"/>
  <c r="L776" i="1"/>
  <c r="L774" i="1"/>
  <c r="L772" i="1"/>
  <c r="L770" i="1"/>
  <c r="L768" i="1"/>
  <c r="L766" i="1"/>
  <c r="L764" i="1"/>
  <c r="L762" i="1"/>
  <c r="L760" i="1"/>
  <c r="L758" i="1"/>
  <c r="L756" i="1"/>
  <c r="L754" i="1"/>
  <c r="L752" i="1"/>
  <c r="L750" i="1"/>
  <c r="L748" i="1"/>
  <c r="L746" i="1"/>
  <c r="L744" i="1"/>
  <c r="L742" i="1"/>
  <c r="L740" i="1"/>
  <c r="L738" i="1"/>
  <c r="L736" i="1"/>
  <c r="L734" i="1"/>
  <c r="L732" i="1"/>
  <c r="L730" i="1"/>
  <c r="L728" i="1"/>
  <c r="L726" i="1"/>
  <c r="L724" i="1"/>
  <c r="L722" i="1"/>
  <c r="L720" i="1"/>
  <c r="L718" i="1"/>
  <c r="L716" i="1"/>
  <c r="L714" i="1"/>
  <c r="L712" i="1"/>
  <c r="L710" i="1"/>
  <c r="L708" i="1"/>
  <c r="L706" i="1"/>
  <c r="L704" i="1"/>
  <c r="L702" i="1"/>
  <c r="L700" i="1"/>
  <c r="L698" i="1"/>
  <c r="L696" i="1"/>
  <c r="L694" i="1"/>
  <c r="L692" i="1"/>
  <c r="L690" i="1"/>
  <c r="L688" i="1"/>
  <c r="L686" i="1"/>
  <c r="L684" i="1"/>
  <c r="L682" i="1"/>
  <c r="L680" i="1"/>
  <c r="L678" i="1"/>
  <c r="L676" i="1"/>
  <c r="L674" i="1"/>
  <c r="L672" i="1"/>
  <c r="L670" i="1"/>
  <c r="L668" i="1"/>
  <c r="L666" i="1"/>
  <c r="L664" i="1"/>
  <c r="L662" i="1"/>
  <c r="L660" i="1"/>
  <c r="L658" i="1"/>
  <c r="L656" i="1"/>
  <c r="L654" i="1"/>
  <c r="L652" i="1"/>
  <c r="L650" i="1"/>
  <c r="L648" i="1"/>
  <c r="L646" i="1"/>
  <c r="L644" i="1"/>
  <c r="L642" i="1"/>
  <c r="L640" i="1"/>
  <c r="L638" i="1"/>
  <c r="L636" i="1"/>
  <c r="L634" i="1"/>
  <c r="L632" i="1"/>
  <c r="L630" i="1"/>
  <c r="L628" i="1"/>
  <c r="L626" i="1"/>
  <c r="L624" i="1"/>
  <c r="L622" i="1"/>
  <c r="L620" i="1"/>
  <c r="JM27" i="2"/>
  <c r="JM28" i="2" s="1"/>
  <c r="JM29" i="2" s="1"/>
  <c r="JM30" i="2" s="1"/>
  <c r="JM31" i="2" s="1"/>
  <c r="JM32" i="2" s="1"/>
  <c r="JM33" i="2" s="1"/>
  <c r="JM34" i="2" s="1"/>
  <c r="JM35" i="2" s="1"/>
  <c r="JM36" i="2" s="1"/>
  <c r="JM37" i="2" s="1"/>
  <c r="JM38" i="2" s="1"/>
  <c r="JM39" i="2" s="1"/>
  <c r="JM40" i="2" s="1"/>
  <c r="JM41" i="2" s="1"/>
  <c r="JM42" i="2" s="1"/>
  <c r="JM43" i="2" s="1"/>
  <c r="JM44" i="2" s="1"/>
  <c r="JM45" i="2" s="1"/>
  <c r="JM46" i="2" s="1"/>
  <c r="JM47" i="2" s="1"/>
  <c r="JM48" i="2" s="1"/>
  <c r="JM49" i="2" s="1"/>
  <c r="JM50" i="2" s="1"/>
  <c r="JM51" i="2" s="1"/>
  <c r="JM52" i="2" s="1"/>
  <c r="JM53" i="2" s="1"/>
  <c r="JM54" i="2" s="1"/>
  <c r="JM55" i="2" s="1"/>
  <c r="JM56" i="2" s="1"/>
  <c r="JM57" i="2" s="1"/>
  <c r="JM58" i="2" s="1"/>
  <c r="JM59" i="2" s="1"/>
  <c r="JM60" i="2" s="1"/>
  <c r="JM61" i="2" s="1"/>
  <c r="JM62" i="2" s="1"/>
  <c r="JM63" i="2" s="1"/>
  <c r="JM64" i="2" s="1"/>
  <c r="JM65" i="2" s="1"/>
  <c r="JM66" i="2" s="1"/>
  <c r="JM67" i="2" s="1"/>
  <c r="JM68" i="2" s="1"/>
  <c r="JM69" i="2" s="1"/>
  <c r="JM70" i="2" s="1"/>
  <c r="JM71" i="2" s="1"/>
  <c r="JM72" i="2" s="1"/>
  <c r="JM73" i="2" s="1"/>
  <c r="JM74" i="2" s="1"/>
  <c r="JM75" i="2" s="1"/>
  <c r="JM76" i="2" s="1"/>
  <c r="JM77" i="2" s="1"/>
  <c r="JM78" i="2" s="1"/>
  <c r="JM79" i="2" s="1"/>
  <c r="JM80" i="2" s="1"/>
  <c r="JM81" i="2" s="1"/>
  <c r="JM82" i="2" s="1"/>
  <c r="JM83" i="2" s="1"/>
  <c r="JM84" i="2" s="1"/>
  <c r="JM85" i="2" s="1"/>
  <c r="JM86" i="2" s="1"/>
  <c r="JM87" i="2" s="1"/>
  <c r="JM88" i="2" s="1"/>
  <c r="JM89" i="2" s="1"/>
  <c r="JM90" i="2" s="1"/>
  <c r="JM91" i="2" s="1"/>
  <c r="JM92" i="2" s="1"/>
  <c r="JM93" i="2" s="1"/>
  <c r="JM94" i="2" s="1"/>
  <c r="JM95" i="2" s="1"/>
  <c r="JM96" i="2" s="1"/>
  <c r="JM97" i="2" s="1"/>
  <c r="JM98" i="2" s="1"/>
  <c r="JM99" i="2" s="1"/>
  <c r="JM100" i="2" s="1"/>
  <c r="JM101" i="2" s="1"/>
  <c r="JM102" i="2" s="1"/>
  <c r="JM103" i="2" s="1"/>
  <c r="JM104" i="2" s="1"/>
  <c r="JM105" i="2" s="1"/>
  <c r="JM106" i="2" s="1"/>
  <c r="JM107" i="2" s="1"/>
  <c r="JM108" i="2" s="1"/>
  <c r="JK118" i="2" s="1"/>
  <c r="JK120" i="2" s="1"/>
  <c r="JL109" i="2"/>
  <c r="KA110" i="2"/>
  <c r="KB5" i="2"/>
  <c r="KB6" i="2" s="1"/>
  <c r="KB7" i="2" s="1"/>
  <c r="KB8" i="2" s="1"/>
  <c r="KB9" i="2" s="1"/>
  <c r="KB10" i="2" s="1"/>
  <c r="KB11" i="2" s="1"/>
  <c r="KB12" i="2" s="1"/>
  <c r="KB13" i="2" s="1"/>
  <c r="KB14" i="2" s="1"/>
  <c r="KB15" i="2" s="1"/>
  <c r="KB16" i="2" s="1"/>
  <c r="KB17" i="2" s="1"/>
  <c r="KB18" i="2" s="1"/>
  <c r="KB19" i="2" s="1"/>
  <c r="KB20" i="2" s="1"/>
  <c r="KB21" i="2" s="1"/>
  <c r="KB22" i="2" s="1"/>
  <c r="KB23" i="2" s="1"/>
  <c r="KB24" i="2" s="1"/>
  <c r="KB25" i="2" s="1"/>
  <c r="KB26" i="2" s="1"/>
  <c r="KB27" i="2" s="1"/>
  <c r="KB28" i="2" s="1"/>
  <c r="KB29" i="2" s="1"/>
  <c r="KB30" i="2" s="1"/>
  <c r="KB31" i="2" s="1"/>
  <c r="KB32" i="2" s="1"/>
  <c r="KB33" i="2" s="1"/>
  <c r="KB34" i="2" s="1"/>
  <c r="KB35" i="2" s="1"/>
  <c r="KB36" i="2" s="1"/>
  <c r="KB37" i="2" s="1"/>
  <c r="KB38" i="2" s="1"/>
  <c r="KB39" i="2" s="1"/>
  <c r="KB40" i="2" s="1"/>
  <c r="KB41" i="2" s="1"/>
  <c r="KB42" i="2" s="1"/>
  <c r="KB43" i="2" s="1"/>
  <c r="KB44" i="2" s="1"/>
  <c r="KB45" i="2" s="1"/>
  <c r="KB46" i="2" s="1"/>
  <c r="KB47" i="2" s="1"/>
  <c r="KB48" i="2" s="1"/>
  <c r="KB49" i="2" s="1"/>
  <c r="KB50" i="2" s="1"/>
  <c r="KB51" i="2" s="1"/>
  <c r="KB52" i="2" s="1"/>
  <c r="KB53" i="2" s="1"/>
  <c r="KB54" i="2" s="1"/>
  <c r="KB55" i="2" s="1"/>
  <c r="KB56" i="2" s="1"/>
  <c r="KB57" i="2" s="1"/>
  <c r="KB58" i="2" s="1"/>
  <c r="KB59" i="2" s="1"/>
  <c r="KB60" i="2" s="1"/>
  <c r="KB61" i="2" s="1"/>
  <c r="KB62" i="2" s="1"/>
  <c r="KB63" i="2" s="1"/>
  <c r="KB64" i="2" s="1"/>
  <c r="KB65" i="2" s="1"/>
  <c r="KB66" i="2" s="1"/>
  <c r="KB67" i="2" s="1"/>
  <c r="KB68" i="2" s="1"/>
  <c r="KB69" i="2" s="1"/>
  <c r="KB70" i="2" s="1"/>
  <c r="KB71" i="2" s="1"/>
  <c r="KB72" i="2" s="1"/>
  <c r="KB73" i="2" s="1"/>
  <c r="KB74" i="2" s="1"/>
  <c r="KB75" i="2" s="1"/>
  <c r="KB76" i="2" s="1"/>
  <c r="KB77" i="2" s="1"/>
  <c r="KB78" i="2" s="1"/>
  <c r="KB79" i="2" s="1"/>
  <c r="KB80" i="2" s="1"/>
  <c r="KB81" i="2" s="1"/>
  <c r="KB82" i="2" s="1"/>
  <c r="KB83" i="2" s="1"/>
  <c r="KB84" i="2" s="1"/>
  <c r="KB85" i="2" s="1"/>
  <c r="KB86" i="2" s="1"/>
  <c r="KB87" i="2" s="1"/>
  <c r="KB88" i="2" s="1"/>
  <c r="KB89" i="2" s="1"/>
  <c r="KB90" i="2" s="1"/>
  <c r="KB91" i="2" s="1"/>
  <c r="KB92" i="2" s="1"/>
  <c r="KB93" i="2" s="1"/>
  <c r="KB94" i="2" s="1"/>
  <c r="KB95" i="2" s="1"/>
  <c r="KB96" i="2" s="1"/>
  <c r="KB97" i="2" s="1"/>
  <c r="KB98" i="2" s="1"/>
  <c r="KB99" i="2" s="1"/>
  <c r="KB100" i="2" s="1"/>
  <c r="KB101" i="2" s="1"/>
  <c r="KB102" i="2" s="1"/>
  <c r="KB103" i="2" s="1"/>
  <c r="KB104" i="2" s="1"/>
  <c r="KB105" i="2" s="1"/>
  <c r="KB106" i="2" s="1"/>
  <c r="KB107" i="2" s="1"/>
  <c r="KB108" i="2" s="1"/>
  <c r="JK121" i="2" l="1"/>
  <c r="JK122" i="2" s="1"/>
  <c r="JG128" i="2" s="1"/>
  <c r="JL110" i="2"/>
  <c r="JM109" i="2"/>
  <c r="JZ118" i="2"/>
  <c r="JZ120" i="2" s="1"/>
  <c r="KB109" i="2"/>
  <c r="JG130" i="2" l="1"/>
  <c r="JJ130" i="2" s="1"/>
  <c r="JJ128" i="2"/>
  <c r="JG129" i="2"/>
  <c r="JJ129" i="2" s="1"/>
  <c r="JI128" i="2"/>
  <c r="JG127" i="2"/>
  <c r="JJ127" i="2" s="1"/>
  <c r="JZ121" i="2"/>
  <c r="JZ122" i="2" s="1"/>
  <c r="JV128" i="2" s="1"/>
  <c r="JI129" i="2" l="1"/>
  <c r="JI127" i="2"/>
  <c r="JI130" i="2"/>
  <c r="JV130" i="2"/>
  <c r="JY130" i="2" s="1"/>
  <c r="JY128" i="2"/>
  <c r="JV129" i="2"/>
  <c r="JY129" i="2" s="1"/>
  <c r="JX128" i="2"/>
  <c r="JV127" i="2"/>
  <c r="JY127" i="2" s="1"/>
  <c r="JX129" i="2" l="1"/>
  <c r="JX127" i="2"/>
  <c r="JX130" i="2"/>
  <c r="L5" i="1" l="1"/>
  <c r="L191" i="1"/>
  <c r="L7" i="1"/>
  <c r="L9" i="1"/>
  <c r="L11" i="1"/>
  <c r="L13" i="1"/>
  <c r="L15" i="1"/>
  <c r="L17" i="1"/>
  <c r="L19" i="1"/>
  <c r="L21" i="1"/>
  <c r="L23" i="1"/>
  <c r="L25" i="1"/>
  <c r="L27" i="1"/>
  <c r="L29" i="1"/>
  <c r="L31" i="1"/>
  <c r="L33" i="1"/>
  <c r="L35" i="1"/>
  <c r="L37" i="1"/>
  <c r="L39" i="1"/>
  <c r="L41" i="1"/>
  <c r="L43" i="1"/>
  <c r="L45" i="1"/>
  <c r="L47" i="1"/>
  <c r="L49" i="1"/>
  <c r="L51" i="1"/>
  <c r="L53" i="1"/>
  <c r="L55" i="1"/>
  <c r="L57" i="1"/>
  <c r="L59" i="1"/>
  <c r="L61" i="1"/>
  <c r="L63" i="1"/>
  <c r="L65" i="1"/>
  <c r="L67" i="1"/>
  <c r="L69" i="1"/>
  <c r="L71" i="1"/>
  <c r="L73" i="1"/>
  <c r="L75" i="1"/>
  <c r="L77" i="1"/>
  <c r="L79" i="1"/>
  <c r="L81" i="1"/>
  <c r="L83" i="1"/>
  <c r="L85" i="1"/>
  <c r="L87" i="1"/>
  <c r="L89" i="1"/>
  <c r="L91" i="1"/>
  <c r="L93" i="1"/>
  <c r="L95" i="1"/>
  <c r="L97" i="1"/>
  <c r="L99" i="1"/>
  <c r="L101" i="1"/>
  <c r="L103" i="1"/>
  <c r="L105" i="1"/>
  <c r="L107" i="1"/>
  <c r="L109" i="1"/>
  <c r="L111" i="1"/>
  <c r="L113" i="1"/>
  <c r="L115" i="1"/>
  <c r="L117" i="1"/>
  <c r="L119" i="1"/>
  <c r="L121" i="1"/>
  <c r="L123" i="1"/>
  <c r="L125" i="1"/>
  <c r="L127" i="1"/>
  <c r="L129" i="1"/>
  <c r="L131" i="1"/>
  <c r="L133" i="1"/>
  <c r="L135" i="1"/>
  <c r="L137" i="1"/>
  <c r="L139" i="1"/>
  <c r="L141" i="1"/>
  <c r="L143" i="1"/>
  <c r="L145" i="1"/>
  <c r="L147" i="1"/>
  <c r="L149" i="1"/>
  <c r="L151" i="1"/>
  <c r="L153" i="1"/>
  <c r="L155" i="1"/>
  <c r="L157" i="1"/>
  <c r="L159" i="1"/>
  <c r="L161" i="1"/>
  <c r="L163" i="1"/>
  <c r="L165" i="1"/>
  <c r="L167" i="1"/>
  <c r="L169" i="1"/>
  <c r="L171" i="1"/>
  <c r="L173" i="1"/>
  <c r="L175" i="1"/>
  <c r="L177" i="1"/>
  <c r="L179" i="1"/>
  <c r="L181" i="1"/>
  <c r="L183" i="1"/>
  <c r="L185" i="1"/>
  <c r="L187" i="1"/>
  <c r="L189" i="1"/>
  <c r="L193" i="1"/>
  <c r="L195" i="1"/>
  <c r="L197" i="1"/>
  <c r="L199" i="1"/>
  <c r="L201" i="1"/>
  <c r="L203" i="1"/>
  <c r="L205" i="1"/>
  <c r="L207" i="1"/>
  <c r="L209" i="1"/>
  <c r="L211" i="1"/>
  <c r="L213" i="1"/>
  <c r="L215" i="1"/>
  <c r="L217" i="1"/>
  <c r="L219" i="1"/>
  <c r="L221" i="1"/>
  <c r="L223" i="1"/>
  <c r="L225" i="1"/>
  <c r="L227" i="1"/>
  <c r="L229" i="1"/>
  <c r="L231" i="1"/>
  <c r="L233" i="1"/>
  <c r="L235" i="1"/>
  <c r="L237" i="1"/>
  <c r="L239" i="1"/>
  <c r="L241" i="1"/>
  <c r="L243" i="1"/>
  <c r="L245" i="1"/>
  <c r="L247" i="1"/>
  <c r="L249" i="1"/>
  <c r="L251" i="1"/>
  <c r="L253" i="1"/>
  <c r="L255" i="1"/>
  <c r="L257" i="1"/>
  <c r="L259" i="1"/>
  <c r="L261" i="1"/>
  <c r="L263" i="1"/>
  <c r="L265" i="1"/>
  <c r="L267" i="1"/>
  <c r="L269" i="1"/>
  <c r="L271" i="1"/>
  <c r="L273" i="1"/>
  <c r="L275" i="1"/>
  <c r="L277" i="1"/>
  <c r="L279" i="1"/>
  <c r="L281" i="1"/>
  <c r="L283" i="1"/>
  <c r="L285" i="1"/>
  <c r="L287" i="1"/>
  <c r="L289" i="1"/>
  <c r="L291" i="1"/>
  <c r="L293" i="1"/>
  <c r="L295" i="1"/>
  <c r="L297" i="1"/>
  <c r="L299" i="1"/>
  <c r="L301" i="1"/>
  <c r="L303" i="1"/>
  <c r="L305" i="1"/>
  <c r="L307" i="1"/>
  <c r="L309" i="1"/>
  <c r="L311" i="1"/>
  <c r="L313" i="1"/>
  <c r="L315" i="1"/>
  <c r="L6" i="1"/>
  <c r="L8" i="1"/>
  <c r="L10" i="1"/>
  <c r="L12" i="1"/>
  <c r="L14" i="1"/>
  <c r="L16" i="1"/>
  <c r="L18" i="1"/>
  <c r="L20" i="1"/>
  <c r="L22" i="1"/>
  <c r="L24" i="1"/>
  <c r="L26" i="1"/>
  <c r="L28" i="1"/>
  <c r="L30" i="1"/>
  <c r="L32" i="1"/>
  <c r="L34" i="1"/>
  <c r="L36" i="1"/>
  <c r="L38" i="1"/>
  <c r="L40" i="1"/>
  <c r="L42" i="1"/>
  <c r="L44" i="1"/>
  <c r="L46" i="1"/>
  <c r="L48" i="1"/>
  <c r="L50" i="1"/>
  <c r="L52" i="1"/>
  <c r="L54" i="1"/>
  <c r="L56" i="1"/>
  <c r="L58" i="1"/>
  <c r="L60" i="1"/>
  <c r="L62" i="1"/>
  <c r="L64" i="1"/>
  <c r="L66" i="1"/>
  <c r="L68" i="1"/>
  <c r="L70" i="1"/>
  <c r="L72" i="1"/>
  <c r="L74" i="1"/>
  <c r="L76" i="1"/>
  <c r="L78" i="1"/>
  <c r="L80" i="1"/>
  <c r="L82" i="1"/>
  <c r="L84" i="1"/>
  <c r="L86" i="1"/>
  <c r="L88" i="1"/>
  <c r="L90" i="1"/>
  <c r="L92" i="1"/>
  <c r="L94" i="1"/>
  <c r="L96" i="1"/>
  <c r="L98" i="1"/>
  <c r="L100" i="1"/>
  <c r="L102" i="1"/>
  <c r="L104" i="1"/>
  <c r="L106" i="1"/>
  <c r="L108" i="1"/>
  <c r="L110" i="1"/>
  <c r="L112" i="1"/>
  <c r="L114" i="1"/>
  <c r="L116" i="1"/>
  <c r="L118" i="1"/>
  <c r="L120" i="1"/>
  <c r="L122" i="1"/>
  <c r="L124" i="1"/>
  <c r="L126" i="1"/>
  <c r="L128" i="1"/>
  <c r="L130" i="1"/>
  <c r="L132" i="1"/>
  <c r="L134" i="1"/>
  <c r="L136" i="1"/>
  <c r="L138" i="1"/>
  <c r="L140" i="1"/>
  <c r="L142" i="1"/>
  <c r="L144" i="1"/>
  <c r="L146" i="1"/>
  <c r="L148" i="1"/>
  <c r="L150" i="1"/>
  <c r="L152" i="1"/>
  <c r="L154" i="1"/>
  <c r="L156" i="1"/>
  <c r="L158" i="1"/>
  <c r="L160" i="1"/>
  <c r="L162" i="1"/>
  <c r="L164" i="1"/>
  <c r="L166" i="1"/>
  <c r="L168" i="1"/>
  <c r="L170" i="1"/>
  <c r="L172" i="1"/>
  <c r="L174" i="1"/>
  <c r="L176" i="1"/>
  <c r="L178" i="1"/>
  <c r="L180" i="1"/>
  <c r="L182" i="1"/>
  <c r="L184" i="1"/>
  <c r="L186" i="1"/>
  <c r="L188" i="1"/>
  <c r="L190" i="1"/>
  <c r="L192" i="1"/>
  <c r="L194" i="1"/>
  <c r="L196" i="1"/>
  <c r="L198" i="1"/>
  <c r="L200" i="1"/>
  <c r="L202" i="1"/>
  <c r="L204" i="1"/>
  <c r="L206" i="1"/>
  <c r="L208" i="1"/>
  <c r="L210" i="1"/>
  <c r="L212" i="1"/>
  <c r="L214" i="1"/>
  <c r="L216" i="1"/>
  <c r="L218" i="1"/>
  <c r="L220" i="1"/>
  <c r="L222" i="1"/>
  <c r="L224" i="1"/>
  <c r="L226" i="1"/>
  <c r="L228" i="1"/>
  <c r="L230" i="1"/>
  <c r="L232" i="1"/>
  <c r="L234" i="1"/>
  <c r="L236" i="1"/>
  <c r="L238" i="1"/>
  <c r="L240" i="1"/>
  <c r="L242" i="1"/>
  <c r="L244" i="1"/>
  <c r="L246" i="1"/>
  <c r="L248" i="1"/>
  <c r="L250" i="1"/>
  <c r="L252" i="1"/>
  <c r="L254" i="1"/>
  <c r="L256" i="1"/>
  <c r="L258" i="1"/>
  <c r="L260" i="1"/>
  <c r="L262" i="1"/>
  <c r="L264" i="1"/>
  <c r="L266" i="1"/>
  <c r="L268" i="1"/>
  <c r="L270" i="1"/>
  <c r="L272" i="1"/>
  <c r="L274" i="1"/>
  <c r="L276" i="1"/>
  <c r="L278" i="1"/>
  <c r="L280" i="1"/>
  <c r="L282" i="1"/>
  <c r="L284" i="1"/>
  <c r="L286" i="1"/>
  <c r="L288" i="1"/>
  <c r="L290" i="1"/>
  <c r="L292" i="1"/>
  <c r="L294" i="1"/>
  <c r="L296" i="1"/>
  <c r="L298" i="1"/>
  <c r="L300" i="1"/>
  <c r="L302" i="1"/>
  <c r="L304" i="1"/>
  <c r="L306" i="1"/>
  <c r="L308" i="1"/>
  <c r="L310" i="1"/>
  <c r="L312" i="1"/>
  <c r="L314" i="1"/>
  <c r="L316" i="1"/>
  <c r="KO115" i="2"/>
  <c r="KL115" i="2"/>
  <c r="KO114" i="2"/>
  <c r="KL114" i="2"/>
  <c r="KO113" i="2"/>
  <c r="KL113" i="2"/>
  <c r="KO112" i="2"/>
  <c r="KL112" i="2"/>
  <c r="KL111" i="2"/>
  <c r="KO109" i="2"/>
  <c r="KN109" i="2"/>
  <c r="KM109" i="2"/>
  <c r="KO123" i="2" s="1"/>
  <c r="KL109" i="2"/>
  <c r="KP108" i="2"/>
  <c r="KP107" i="2"/>
  <c r="KP106" i="2"/>
  <c r="KP105" i="2"/>
  <c r="KP104" i="2"/>
  <c r="KP103" i="2"/>
  <c r="KP102" i="2"/>
  <c r="KP101" i="2"/>
  <c r="KP100" i="2"/>
  <c r="KP99" i="2"/>
  <c r="KP98" i="2"/>
  <c r="KP97" i="2"/>
  <c r="KP96" i="2"/>
  <c r="KP95" i="2"/>
  <c r="KP94" i="2"/>
  <c r="KP93" i="2"/>
  <c r="KP92" i="2"/>
  <c r="KP91" i="2"/>
  <c r="KP90" i="2"/>
  <c r="KP89" i="2"/>
  <c r="KP88" i="2"/>
  <c r="KP87" i="2"/>
  <c r="KP86" i="2"/>
  <c r="KP85" i="2"/>
  <c r="KP84" i="2"/>
  <c r="KP83" i="2"/>
  <c r="KP82" i="2"/>
  <c r="KP81" i="2"/>
  <c r="KP80" i="2"/>
  <c r="KP79" i="2"/>
  <c r="KP78" i="2"/>
  <c r="KP77" i="2"/>
  <c r="KP76" i="2"/>
  <c r="KP75" i="2"/>
  <c r="KP74" i="2"/>
  <c r="KP73" i="2"/>
  <c r="KP72" i="2"/>
  <c r="KP71" i="2"/>
  <c r="KP70" i="2"/>
  <c r="KP69" i="2"/>
  <c r="KP68" i="2"/>
  <c r="KP67" i="2"/>
  <c r="KP66" i="2"/>
  <c r="KP65" i="2"/>
  <c r="KP64" i="2"/>
  <c r="KP63" i="2"/>
  <c r="KP62" i="2"/>
  <c r="KP61" i="2"/>
  <c r="KP60" i="2"/>
  <c r="KP59" i="2"/>
  <c r="KP58" i="2"/>
  <c r="KP57" i="2"/>
  <c r="KP56" i="2"/>
  <c r="KP55" i="2"/>
  <c r="KP54" i="2"/>
  <c r="KP53" i="2"/>
  <c r="KP52" i="2"/>
  <c r="KP51" i="2"/>
  <c r="KP50" i="2"/>
  <c r="KP49" i="2"/>
  <c r="KP48" i="2"/>
  <c r="KP47" i="2"/>
  <c r="KP46" i="2"/>
  <c r="KP45" i="2"/>
  <c r="KP44" i="2"/>
  <c r="KP43" i="2"/>
  <c r="KP42" i="2"/>
  <c r="KP41" i="2"/>
  <c r="KP40" i="2"/>
  <c r="KP39" i="2"/>
  <c r="KP38" i="2"/>
  <c r="KP37" i="2"/>
  <c r="KP36" i="2"/>
  <c r="KP35" i="2"/>
  <c r="KP34" i="2"/>
  <c r="KP33" i="2"/>
  <c r="KP32" i="2"/>
  <c r="KP31" i="2"/>
  <c r="KP30" i="2"/>
  <c r="KP29" i="2"/>
  <c r="KP28" i="2"/>
  <c r="KP27" i="2"/>
  <c r="KP26" i="2"/>
  <c r="KP25" i="2"/>
  <c r="KP24" i="2"/>
  <c r="KP23" i="2"/>
  <c r="KP22" i="2"/>
  <c r="KP21" i="2"/>
  <c r="KP20" i="2"/>
  <c r="KP19" i="2"/>
  <c r="KP18" i="2"/>
  <c r="KP17" i="2"/>
  <c r="KP16" i="2"/>
  <c r="KP15" i="2"/>
  <c r="KP14" i="2"/>
  <c r="KP13" i="2"/>
  <c r="KP12" i="2"/>
  <c r="KP11" i="2"/>
  <c r="KP10" i="2"/>
  <c r="KP9" i="2"/>
  <c r="KP8" i="2"/>
  <c r="KP7" i="2"/>
  <c r="KP6" i="2"/>
  <c r="KP5" i="2"/>
  <c r="KQ5" i="2" s="1"/>
  <c r="KQ6" i="2" s="1"/>
  <c r="KQ7" i="2" s="1"/>
  <c r="KQ8" i="2" s="1"/>
  <c r="KQ9" i="2" s="1"/>
  <c r="KQ10" i="2" s="1"/>
  <c r="KQ11" i="2" s="1"/>
  <c r="KQ12" i="2" s="1"/>
  <c r="KQ13" i="2" s="1"/>
  <c r="KQ14" i="2" s="1"/>
  <c r="KQ15" i="2" s="1"/>
  <c r="KQ16" i="2" s="1"/>
  <c r="KQ17" i="2" s="1"/>
  <c r="KQ18" i="2" s="1"/>
  <c r="KQ19" i="2" s="1"/>
  <c r="KQ20" i="2" s="1"/>
  <c r="KQ21" i="2" s="1"/>
  <c r="KQ22" i="2" s="1"/>
  <c r="KQ23" i="2" s="1"/>
  <c r="KQ24" i="2" s="1"/>
  <c r="KQ25" i="2" s="1"/>
  <c r="KQ26" i="2" s="1"/>
  <c r="KQ27" i="2" s="1"/>
  <c r="KQ28" i="2" s="1"/>
  <c r="KQ29" i="2" s="1"/>
  <c r="KQ30" i="2" s="1"/>
  <c r="KQ31" i="2" s="1"/>
  <c r="KQ32" i="2" s="1"/>
  <c r="LD115" i="2"/>
  <c r="LA115" i="2"/>
  <c r="LD114" i="2"/>
  <c r="LA114" i="2"/>
  <c r="LD113" i="2"/>
  <c r="LA113" i="2"/>
  <c r="LD112" i="2"/>
  <c r="LA112" i="2"/>
  <c r="LA111" i="2"/>
  <c r="LD109" i="2"/>
  <c r="LC109" i="2"/>
  <c r="LB109" i="2"/>
  <c r="LD123" i="2" s="1"/>
  <c r="LA109" i="2"/>
  <c r="LE108" i="2"/>
  <c r="LE107" i="2"/>
  <c r="LE106" i="2"/>
  <c r="LE105" i="2"/>
  <c r="LE104" i="2"/>
  <c r="LE103" i="2"/>
  <c r="LE102" i="2"/>
  <c r="LE101" i="2"/>
  <c r="LE100" i="2"/>
  <c r="LE99" i="2"/>
  <c r="LE98" i="2"/>
  <c r="LE97" i="2"/>
  <c r="LE96" i="2"/>
  <c r="LE95" i="2"/>
  <c r="LE94" i="2"/>
  <c r="LE93" i="2"/>
  <c r="LE92" i="2"/>
  <c r="LE91" i="2"/>
  <c r="LE90" i="2"/>
  <c r="LE89" i="2"/>
  <c r="LE88" i="2"/>
  <c r="LE87" i="2"/>
  <c r="LE86" i="2"/>
  <c r="LE85" i="2"/>
  <c r="LE84" i="2"/>
  <c r="LE83" i="2"/>
  <c r="LE82" i="2"/>
  <c r="LE81" i="2"/>
  <c r="LE80" i="2"/>
  <c r="LE79" i="2"/>
  <c r="LE78" i="2"/>
  <c r="LE77" i="2"/>
  <c r="LE76" i="2"/>
  <c r="LE75" i="2"/>
  <c r="LE74" i="2"/>
  <c r="LE73" i="2"/>
  <c r="LE72" i="2"/>
  <c r="LE71" i="2"/>
  <c r="LE70" i="2"/>
  <c r="LE69" i="2"/>
  <c r="LE68" i="2"/>
  <c r="LE67" i="2"/>
  <c r="LE66" i="2"/>
  <c r="LE65" i="2"/>
  <c r="LE64" i="2"/>
  <c r="LE63" i="2"/>
  <c r="LE62" i="2"/>
  <c r="LE61" i="2"/>
  <c r="LE60" i="2"/>
  <c r="LE59" i="2"/>
  <c r="LE58" i="2"/>
  <c r="LE57" i="2"/>
  <c r="LE56" i="2"/>
  <c r="LE55" i="2"/>
  <c r="LE54" i="2"/>
  <c r="LE53" i="2"/>
  <c r="LE52" i="2"/>
  <c r="LE51" i="2"/>
  <c r="LE50" i="2"/>
  <c r="LE49" i="2"/>
  <c r="LE48" i="2"/>
  <c r="LE47" i="2"/>
  <c r="LE46" i="2"/>
  <c r="LE45" i="2"/>
  <c r="LE44" i="2"/>
  <c r="LE43" i="2"/>
  <c r="LE42" i="2"/>
  <c r="LE41" i="2"/>
  <c r="LE40" i="2"/>
  <c r="LE39" i="2"/>
  <c r="LE38" i="2"/>
  <c r="LE37" i="2"/>
  <c r="LE36" i="2"/>
  <c r="LE35" i="2"/>
  <c r="LE34" i="2"/>
  <c r="LE33" i="2"/>
  <c r="LE32" i="2"/>
  <c r="LE31" i="2"/>
  <c r="LE30" i="2"/>
  <c r="LE29" i="2"/>
  <c r="LE28" i="2"/>
  <c r="LE27" i="2"/>
  <c r="LE26" i="2"/>
  <c r="LE25" i="2"/>
  <c r="LE24" i="2"/>
  <c r="LE23" i="2"/>
  <c r="LE22" i="2"/>
  <c r="LE21" i="2"/>
  <c r="LE20" i="2"/>
  <c r="LE19" i="2"/>
  <c r="LE18" i="2"/>
  <c r="LE17" i="2"/>
  <c r="LE16" i="2"/>
  <c r="LE15" i="2"/>
  <c r="LE14" i="2"/>
  <c r="LE13" i="2"/>
  <c r="LE12" i="2"/>
  <c r="LE11" i="2"/>
  <c r="LE10" i="2"/>
  <c r="LE9" i="2"/>
  <c r="LE8" i="2"/>
  <c r="LE7" i="2"/>
  <c r="LE6" i="2"/>
  <c r="LE5" i="2"/>
  <c r="LF5" i="2" s="1"/>
  <c r="LF6" i="2" l="1"/>
  <c r="KP109" i="2"/>
  <c r="KQ33" i="2"/>
  <c r="KQ34" i="2" s="1"/>
  <c r="KQ35" i="2" s="1"/>
  <c r="KQ36" i="2" s="1"/>
  <c r="KQ37" i="2" s="1"/>
  <c r="KQ38" i="2" s="1"/>
  <c r="KQ39" i="2" s="1"/>
  <c r="KQ40" i="2" s="1"/>
  <c r="KQ41" i="2" s="1"/>
  <c r="KQ42" i="2" s="1"/>
  <c r="KQ43" i="2" s="1"/>
  <c r="KQ44" i="2" s="1"/>
  <c r="KQ45" i="2" s="1"/>
  <c r="KQ46" i="2" s="1"/>
  <c r="KQ47" i="2" s="1"/>
  <c r="KQ48" i="2" s="1"/>
  <c r="KQ49" i="2" s="1"/>
  <c r="KQ50" i="2" s="1"/>
  <c r="KQ51" i="2" s="1"/>
  <c r="KQ52" i="2" s="1"/>
  <c r="KQ53" i="2" s="1"/>
  <c r="KQ54" i="2" s="1"/>
  <c r="KQ55" i="2" s="1"/>
  <c r="KQ56" i="2" s="1"/>
  <c r="KQ57" i="2" s="1"/>
  <c r="KQ58" i="2" s="1"/>
  <c r="KQ59" i="2" s="1"/>
  <c r="KQ60" i="2" s="1"/>
  <c r="KQ61" i="2" s="1"/>
  <c r="KQ62" i="2" s="1"/>
  <c r="KQ63" i="2" s="1"/>
  <c r="KQ64" i="2" s="1"/>
  <c r="KQ65" i="2" s="1"/>
  <c r="KQ66" i="2" s="1"/>
  <c r="KQ67" i="2" s="1"/>
  <c r="KQ68" i="2" s="1"/>
  <c r="KQ69" i="2" s="1"/>
  <c r="KQ70" i="2" s="1"/>
  <c r="KQ71" i="2" s="1"/>
  <c r="KQ72" i="2" s="1"/>
  <c r="KQ73" i="2" s="1"/>
  <c r="KQ74" i="2" s="1"/>
  <c r="KQ75" i="2" s="1"/>
  <c r="KQ76" i="2" s="1"/>
  <c r="KQ77" i="2" s="1"/>
  <c r="KQ78" i="2" s="1"/>
  <c r="KQ79" i="2" s="1"/>
  <c r="KQ80" i="2" s="1"/>
  <c r="KQ81" i="2" s="1"/>
  <c r="KQ82" i="2" s="1"/>
  <c r="KQ83" i="2" s="1"/>
  <c r="KQ84" i="2" s="1"/>
  <c r="KQ85" i="2" s="1"/>
  <c r="KQ86" i="2" s="1"/>
  <c r="KQ87" i="2" s="1"/>
  <c r="KQ88" i="2" s="1"/>
  <c r="KQ89" i="2" s="1"/>
  <c r="KQ90" i="2" s="1"/>
  <c r="KQ91" i="2" s="1"/>
  <c r="KQ92" i="2" s="1"/>
  <c r="KQ93" i="2" s="1"/>
  <c r="KQ94" i="2" s="1"/>
  <c r="KQ95" i="2" s="1"/>
  <c r="KQ96" i="2" s="1"/>
  <c r="KQ97" i="2" s="1"/>
  <c r="KQ98" i="2" s="1"/>
  <c r="KQ99" i="2" s="1"/>
  <c r="KQ100" i="2" s="1"/>
  <c r="KQ101" i="2" s="1"/>
  <c r="KQ102" i="2" s="1"/>
  <c r="KQ103" i="2" s="1"/>
  <c r="KQ104" i="2" s="1"/>
  <c r="KQ105" i="2" s="1"/>
  <c r="KQ106" i="2" s="1"/>
  <c r="KQ107" i="2" s="1"/>
  <c r="KQ108" i="2" s="1"/>
  <c r="KO118" i="2" s="1"/>
  <c r="KO120" i="2" s="1"/>
  <c r="LF7" i="2"/>
  <c r="LF8" i="2" s="1"/>
  <c r="LF9" i="2" s="1"/>
  <c r="LF10" i="2" s="1"/>
  <c r="LF11" i="2" s="1"/>
  <c r="LF12" i="2" s="1"/>
  <c r="LF13" i="2" s="1"/>
  <c r="LF14" i="2" s="1"/>
  <c r="LF15" i="2" s="1"/>
  <c r="LF16" i="2" s="1"/>
  <c r="LF17" i="2" s="1"/>
  <c r="LF18" i="2" s="1"/>
  <c r="LF19" i="2" s="1"/>
  <c r="LF20" i="2" s="1"/>
  <c r="LF21" i="2" s="1"/>
  <c r="LF22" i="2" s="1"/>
  <c r="LF23" i="2" s="1"/>
  <c r="LF24" i="2" s="1"/>
  <c r="LF25" i="2" s="1"/>
  <c r="LF26" i="2" s="1"/>
  <c r="LF27" i="2" s="1"/>
  <c r="LF28" i="2" s="1"/>
  <c r="LF29" i="2" s="1"/>
  <c r="LF30" i="2" s="1"/>
  <c r="LF31" i="2" s="1"/>
  <c r="LF32" i="2" s="1"/>
  <c r="LF33" i="2" s="1"/>
  <c r="LF34" i="2" s="1"/>
  <c r="LF35" i="2" s="1"/>
  <c r="LF36" i="2" s="1"/>
  <c r="LF37" i="2" s="1"/>
  <c r="LF38" i="2" s="1"/>
  <c r="LF39" i="2" s="1"/>
  <c r="LF40" i="2" s="1"/>
  <c r="LF41" i="2" s="1"/>
  <c r="LF42" i="2" s="1"/>
  <c r="LF43" i="2" s="1"/>
  <c r="LF44" i="2" s="1"/>
  <c r="LF45" i="2" s="1"/>
  <c r="LF46" i="2" s="1"/>
  <c r="LF47" i="2" s="1"/>
  <c r="LF48" i="2" s="1"/>
  <c r="LF49" i="2" s="1"/>
  <c r="LF50" i="2" s="1"/>
  <c r="LF51" i="2" s="1"/>
  <c r="LF52" i="2" s="1"/>
  <c r="LF53" i="2" s="1"/>
  <c r="LF54" i="2" s="1"/>
  <c r="LF55" i="2" s="1"/>
  <c r="LF56" i="2" s="1"/>
  <c r="LF57" i="2" s="1"/>
  <c r="LF58" i="2" s="1"/>
  <c r="LF59" i="2" s="1"/>
  <c r="LF60" i="2" s="1"/>
  <c r="LF61" i="2" s="1"/>
  <c r="LF62" i="2" s="1"/>
  <c r="LF63" i="2" s="1"/>
  <c r="LF64" i="2" s="1"/>
  <c r="LF65" i="2" s="1"/>
  <c r="LF66" i="2" s="1"/>
  <c r="LF67" i="2" s="1"/>
  <c r="LF68" i="2" s="1"/>
  <c r="LF69" i="2" s="1"/>
  <c r="LF70" i="2" s="1"/>
  <c r="LF71" i="2" s="1"/>
  <c r="LF72" i="2" s="1"/>
  <c r="LF73" i="2" s="1"/>
  <c r="LF74" i="2" s="1"/>
  <c r="LF75" i="2" s="1"/>
  <c r="LF76" i="2" s="1"/>
  <c r="LF77" i="2" s="1"/>
  <c r="LF78" i="2" s="1"/>
  <c r="LF79" i="2" s="1"/>
  <c r="LF80" i="2" s="1"/>
  <c r="LF81" i="2" s="1"/>
  <c r="LF82" i="2" s="1"/>
  <c r="LF83" i="2" s="1"/>
  <c r="LF84" i="2" s="1"/>
  <c r="LF85" i="2" s="1"/>
  <c r="LF86" i="2" s="1"/>
  <c r="LF87" i="2" s="1"/>
  <c r="LF88" i="2" s="1"/>
  <c r="LF89" i="2" s="1"/>
  <c r="LF90" i="2" s="1"/>
  <c r="LF91" i="2" s="1"/>
  <c r="LF92" i="2" s="1"/>
  <c r="LF93" i="2" s="1"/>
  <c r="LF94" i="2" s="1"/>
  <c r="LF95" i="2" s="1"/>
  <c r="LF96" i="2" s="1"/>
  <c r="LF97" i="2" s="1"/>
  <c r="LF98" i="2" s="1"/>
  <c r="LF99" i="2" s="1"/>
  <c r="LF100" i="2" s="1"/>
  <c r="LF101" i="2" s="1"/>
  <c r="LF102" i="2" s="1"/>
  <c r="LF103" i="2" s="1"/>
  <c r="LF104" i="2" s="1"/>
  <c r="LF105" i="2" s="1"/>
  <c r="LF106" i="2" s="1"/>
  <c r="LF107" i="2" s="1"/>
  <c r="LF108" i="2" s="1"/>
  <c r="LD118" i="2" s="1"/>
  <c r="LD120" i="2" s="1"/>
  <c r="LE109" i="2"/>
  <c r="KO121" i="2" l="1"/>
  <c r="KO122" i="2" s="1"/>
  <c r="KK128" i="2" s="1"/>
  <c r="KP110" i="2"/>
  <c r="KQ109" i="2"/>
  <c r="LD121" i="2"/>
  <c r="LD122" i="2" s="1"/>
  <c r="KZ128" i="2" s="1"/>
  <c r="LF109" i="2"/>
  <c r="LE110" i="2"/>
  <c r="KK130" i="2" l="1"/>
  <c r="KN130" i="2" s="1"/>
  <c r="KN128" i="2"/>
  <c r="KK129" i="2"/>
  <c r="KN129" i="2" s="1"/>
  <c r="KM128" i="2"/>
  <c r="KK127" i="2"/>
  <c r="KN127" i="2" s="1"/>
  <c r="KZ129" i="2"/>
  <c r="LC129" i="2" s="1"/>
  <c r="LB128" i="2"/>
  <c r="KZ127" i="2"/>
  <c r="LC127" i="2" s="1"/>
  <c r="KZ130" i="2"/>
  <c r="LC130" i="2" s="1"/>
  <c r="LC128" i="2"/>
  <c r="KM129" i="2" l="1"/>
  <c r="KM127" i="2"/>
  <c r="KM130" i="2"/>
  <c r="LB130" i="2"/>
  <c r="LB129" i="2"/>
  <c r="LB127" i="2"/>
  <c r="J115" i="2" l="1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J114" i="2"/>
  <c r="J113" i="2"/>
  <c r="J112" i="2"/>
  <c r="J111" i="2"/>
  <c r="LZ137" i="2"/>
  <c r="LZ136" i="2"/>
  <c r="LZ135" i="2"/>
  <c r="LZ134" i="2"/>
  <c r="LZ133" i="2"/>
  <c r="LZ132" i="2"/>
  <c r="LZ131" i="2"/>
  <c r="LZ126" i="2"/>
  <c r="LZ125" i="2"/>
  <c r="LZ124" i="2"/>
  <c r="LZ123" i="2"/>
  <c r="LZ122" i="2"/>
  <c r="LZ121" i="2"/>
  <c r="LZ120" i="2"/>
  <c r="LZ119" i="2"/>
  <c r="LZ118" i="2"/>
  <c r="LZ117" i="2"/>
  <c r="LY115" i="2"/>
  <c r="LV115" i="2"/>
  <c r="LY114" i="2"/>
  <c r="LV114" i="2"/>
  <c r="LY113" i="2"/>
  <c r="LV113" i="2"/>
  <c r="LY112" i="2"/>
  <c r="LV112" i="2"/>
  <c r="LV111" i="2"/>
  <c r="LY109" i="2"/>
  <c r="LX109" i="2"/>
  <c r="LW109" i="2"/>
  <c r="LY123" i="2" s="1"/>
  <c r="LV109" i="2"/>
  <c r="LZ108" i="2"/>
  <c r="LZ107" i="2"/>
  <c r="LZ106" i="2"/>
  <c r="LZ105" i="2"/>
  <c r="LZ104" i="2"/>
  <c r="LZ103" i="2"/>
  <c r="LZ102" i="2"/>
  <c r="LZ101" i="2"/>
  <c r="LZ100" i="2"/>
  <c r="LZ99" i="2"/>
  <c r="LZ98" i="2"/>
  <c r="LZ97" i="2"/>
  <c r="LZ96" i="2"/>
  <c r="LZ95" i="2"/>
  <c r="LZ94" i="2"/>
  <c r="LZ93" i="2"/>
  <c r="LZ92" i="2"/>
  <c r="LZ91" i="2"/>
  <c r="LZ90" i="2"/>
  <c r="LZ89" i="2"/>
  <c r="LZ88" i="2"/>
  <c r="LZ87" i="2"/>
  <c r="LZ86" i="2"/>
  <c r="LZ85" i="2"/>
  <c r="LZ84" i="2"/>
  <c r="LZ83" i="2"/>
  <c r="LZ82" i="2"/>
  <c r="LZ81" i="2"/>
  <c r="LZ80" i="2"/>
  <c r="LZ79" i="2"/>
  <c r="LZ78" i="2"/>
  <c r="LZ77" i="2"/>
  <c r="LZ76" i="2"/>
  <c r="LZ75" i="2"/>
  <c r="LZ74" i="2"/>
  <c r="LZ73" i="2"/>
  <c r="LZ72" i="2"/>
  <c r="LZ71" i="2"/>
  <c r="LZ70" i="2"/>
  <c r="LZ69" i="2"/>
  <c r="LZ68" i="2"/>
  <c r="MA68" i="2" s="1"/>
  <c r="LZ67" i="2"/>
  <c r="LZ66" i="2"/>
  <c r="LZ65" i="2"/>
  <c r="LZ64" i="2"/>
  <c r="LZ63" i="2"/>
  <c r="LZ62" i="2"/>
  <c r="LZ61" i="2"/>
  <c r="LZ60" i="2"/>
  <c r="LZ59" i="2"/>
  <c r="LZ58" i="2"/>
  <c r="LZ57" i="2"/>
  <c r="LZ56" i="2"/>
  <c r="LZ55" i="2"/>
  <c r="LZ54" i="2"/>
  <c r="LZ53" i="2"/>
  <c r="LZ52" i="2"/>
  <c r="LZ51" i="2"/>
  <c r="LZ50" i="2"/>
  <c r="LZ49" i="2"/>
  <c r="LZ48" i="2"/>
  <c r="LZ47" i="2"/>
  <c r="LZ46" i="2"/>
  <c r="LZ45" i="2"/>
  <c r="LZ44" i="2"/>
  <c r="LZ43" i="2"/>
  <c r="LZ42" i="2"/>
  <c r="LZ41" i="2"/>
  <c r="LZ40" i="2"/>
  <c r="LZ39" i="2"/>
  <c r="LZ38" i="2"/>
  <c r="LZ37" i="2"/>
  <c r="LZ36" i="2"/>
  <c r="LZ35" i="2"/>
  <c r="LZ34" i="2"/>
  <c r="LZ33" i="2"/>
  <c r="LZ32" i="2"/>
  <c r="LZ31" i="2"/>
  <c r="LZ30" i="2"/>
  <c r="LZ29" i="2"/>
  <c r="LZ28" i="2"/>
  <c r="LZ27" i="2"/>
  <c r="LZ26" i="2"/>
  <c r="LZ25" i="2"/>
  <c r="LZ24" i="2"/>
  <c r="LZ23" i="2"/>
  <c r="LZ22" i="2"/>
  <c r="LZ21" i="2"/>
  <c r="LZ20" i="2"/>
  <c r="LZ19" i="2"/>
  <c r="LZ18" i="2"/>
  <c r="LZ17" i="2"/>
  <c r="LZ16" i="2"/>
  <c r="LZ15" i="2"/>
  <c r="LZ14" i="2"/>
  <c r="LZ13" i="2"/>
  <c r="LZ12" i="2"/>
  <c r="LZ11" i="2"/>
  <c r="LZ10" i="2"/>
  <c r="LZ9" i="2"/>
  <c r="LZ8" i="2"/>
  <c r="LZ7" i="2"/>
  <c r="LZ6" i="2"/>
  <c r="LZ5" i="2"/>
  <c r="MA5" i="2" s="1"/>
  <c r="OJ115" i="2"/>
  <c r="OJ114" i="2"/>
  <c r="OJ113" i="2"/>
  <c r="OJ112" i="2"/>
  <c r="OJ109" i="2"/>
  <c r="OK137" i="2"/>
  <c r="OK136" i="2"/>
  <c r="OK135" i="2"/>
  <c r="OK134" i="2"/>
  <c r="OK133" i="2"/>
  <c r="OK132" i="2"/>
  <c r="OK131" i="2"/>
  <c r="OK126" i="2"/>
  <c r="OK125" i="2"/>
  <c r="OK124" i="2"/>
  <c r="OK123" i="2"/>
  <c r="OK122" i="2"/>
  <c r="OK121" i="2"/>
  <c r="OK120" i="2"/>
  <c r="OK119" i="2"/>
  <c r="OK118" i="2"/>
  <c r="OK117" i="2"/>
  <c r="OG115" i="2"/>
  <c r="OG114" i="2"/>
  <c r="OG113" i="2"/>
  <c r="OG112" i="2"/>
  <c r="OG111" i="2"/>
  <c r="OI109" i="2"/>
  <c r="OH109" i="2"/>
  <c r="OJ123" i="2" s="1"/>
  <c r="OG109" i="2"/>
  <c r="OK108" i="2"/>
  <c r="OK107" i="2"/>
  <c r="OK106" i="2"/>
  <c r="OK105" i="2"/>
  <c r="OK104" i="2"/>
  <c r="OK103" i="2"/>
  <c r="OK102" i="2"/>
  <c r="OK101" i="2"/>
  <c r="OK100" i="2"/>
  <c r="OK99" i="2"/>
  <c r="OK98" i="2"/>
  <c r="OK97" i="2"/>
  <c r="OK96" i="2"/>
  <c r="OK95" i="2"/>
  <c r="OK94" i="2"/>
  <c r="OK93" i="2"/>
  <c r="OK92" i="2"/>
  <c r="OK91" i="2"/>
  <c r="OK90" i="2"/>
  <c r="OK89" i="2"/>
  <c r="OK88" i="2"/>
  <c r="OK87" i="2"/>
  <c r="OK86" i="2"/>
  <c r="OK85" i="2"/>
  <c r="OK84" i="2"/>
  <c r="OK83" i="2"/>
  <c r="OK82" i="2"/>
  <c r="OK81" i="2"/>
  <c r="OK80" i="2"/>
  <c r="OK79" i="2"/>
  <c r="OK78" i="2"/>
  <c r="OK77" i="2"/>
  <c r="OK76" i="2"/>
  <c r="OK75" i="2"/>
  <c r="OK74" i="2"/>
  <c r="OK73" i="2"/>
  <c r="OK72" i="2"/>
  <c r="OK71" i="2"/>
  <c r="OK70" i="2"/>
  <c r="OK69" i="2"/>
  <c r="OK68" i="2"/>
  <c r="OL68" i="2" s="1"/>
  <c r="OK67" i="2"/>
  <c r="OK66" i="2"/>
  <c r="OK65" i="2"/>
  <c r="OK64" i="2"/>
  <c r="OK63" i="2"/>
  <c r="OK62" i="2"/>
  <c r="OK61" i="2"/>
  <c r="OK60" i="2"/>
  <c r="OK59" i="2"/>
  <c r="OK58" i="2"/>
  <c r="OK57" i="2"/>
  <c r="OK56" i="2"/>
  <c r="OK55" i="2"/>
  <c r="OK54" i="2"/>
  <c r="OK53" i="2"/>
  <c r="OK52" i="2"/>
  <c r="OK51" i="2"/>
  <c r="OK50" i="2"/>
  <c r="OK49" i="2"/>
  <c r="OK48" i="2"/>
  <c r="OK47" i="2"/>
  <c r="OK46" i="2"/>
  <c r="OK45" i="2"/>
  <c r="OK44" i="2"/>
  <c r="OK43" i="2"/>
  <c r="OK42" i="2"/>
  <c r="OK41" i="2"/>
  <c r="OK40" i="2"/>
  <c r="OK39" i="2"/>
  <c r="OK38" i="2"/>
  <c r="OK37" i="2"/>
  <c r="OK36" i="2"/>
  <c r="OK35" i="2"/>
  <c r="OK34" i="2"/>
  <c r="OK33" i="2"/>
  <c r="OK32" i="2"/>
  <c r="OK31" i="2"/>
  <c r="OK30" i="2"/>
  <c r="OK29" i="2"/>
  <c r="OK28" i="2"/>
  <c r="OK27" i="2"/>
  <c r="OK26" i="2"/>
  <c r="OK25" i="2"/>
  <c r="OK24" i="2"/>
  <c r="OK23" i="2"/>
  <c r="OK22" i="2"/>
  <c r="OK21" i="2"/>
  <c r="OK20" i="2"/>
  <c r="OK19" i="2"/>
  <c r="OK18" i="2"/>
  <c r="OK17" i="2"/>
  <c r="OK16" i="2"/>
  <c r="OK15" i="2"/>
  <c r="OK14" i="2"/>
  <c r="OK13" i="2"/>
  <c r="OK12" i="2"/>
  <c r="OK11" i="2"/>
  <c r="OK10" i="2"/>
  <c r="OK9" i="2"/>
  <c r="OK8" i="2"/>
  <c r="OK7" i="2"/>
  <c r="OK6" i="2"/>
  <c r="OK5" i="2"/>
  <c r="NP137" i="2"/>
  <c r="NP136" i="2"/>
  <c r="NP135" i="2"/>
  <c r="NP134" i="2"/>
  <c r="NP133" i="2"/>
  <c r="NP132" i="2"/>
  <c r="NP131" i="2"/>
  <c r="NP126" i="2"/>
  <c r="NP125" i="2"/>
  <c r="NP124" i="2"/>
  <c r="NP123" i="2"/>
  <c r="NP122" i="2"/>
  <c r="NP121" i="2"/>
  <c r="NP120" i="2"/>
  <c r="NP119" i="2"/>
  <c r="NP118" i="2"/>
  <c r="NP117" i="2"/>
  <c r="NO115" i="2"/>
  <c r="NL115" i="2"/>
  <c r="NO114" i="2"/>
  <c r="NL114" i="2"/>
  <c r="NO113" i="2"/>
  <c r="NL113" i="2"/>
  <c r="NO112" i="2"/>
  <c r="NL112" i="2"/>
  <c r="NL111" i="2"/>
  <c r="NO109" i="2"/>
  <c r="NN109" i="2"/>
  <c r="NM109" i="2"/>
  <c r="NO123" i="2" s="1"/>
  <c r="NL109" i="2"/>
  <c r="NP108" i="2"/>
  <c r="NP107" i="2"/>
  <c r="NP106" i="2"/>
  <c r="NP105" i="2"/>
  <c r="NP104" i="2"/>
  <c r="NP103" i="2"/>
  <c r="NP102" i="2"/>
  <c r="NP101" i="2"/>
  <c r="NP100" i="2"/>
  <c r="NP99" i="2"/>
  <c r="NP98" i="2"/>
  <c r="NP97" i="2"/>
  <c r="NP96" i="2"/>
  <c r="NP95" i="2"/>
  <c r="NP94" i="2"/>
  <c r="NP93" i="2"/>
  <c r="NP92" i="2"/>
  <c r="NP91" i="2"/>
  <c r="NP90" i="2"/>
  <c r="NP89" i="2"/>
  <c r="NP88" i="2"/>
  <c r="NP87" i="2"/>
  <c r="NP86" i="2"/>
  <c r="NP85" i="2"/>
  <c r="NP84" i="2"/>
  <c r="NP83" i="2"/>
  <c r="NP82" i="2"/>
  <c r="NP81" i="2"/>
  <c r="NP80" i="2"/>
  <c r="NP79" i="2"/>
  <c r="NP78" i="2"/>
  <c r="NP77" i="2"/>
  <c r="NP76" i="2"/>
  <c r="NP75" i="2"/>
  <c r="NP74" i="2"/>
  <c r="NP73" i="2"/>
  <c r="NP72" i="2"/>
  <c r="NP71" i="2"/>
  <c r="NP70" i="2"/>
  <c r="NP69" i="2"/>
  <c r="NP68" i="2"/>
  <c r="NQ68" i="2" s="1"/>
  <c r="NP67" i="2"/>
  <c r="NP66" i="2"/>
  <c r="NP65" i="2"/>
  <c r="NP64" i="2"/>
  <c r="NP63" i="2"/>
  <c r="NP62" i="2"/>
  <c r="NP61" i="2"/>
  <c r="NP60" i="2"/>
  <c r="NP59" i="2"/>
  <c r="NP58" i="2"/>
  <c r="NP57" i="2"/>
  <c r="NP56" i="2"/>
  <c r="NP55" i="2"/>
  <c r="NP54" i="2"/>
  <c r="NP53" i="2"/>
  <c r="NP52" i="2"/>
  <c r="NP51" i="2"/>
  <c r="NP50" i="2"/>
  <c r="NP49" i="2"/>
  <c r="NP48" i="2"/>
  <c r="NP47" i="2"/>
  <c r="NP46" i="2"/>
  <c r="NP45" i="2"/>
  <c r="NP44" i="2"/>
  <c r="NP43" i="2"/>
  <c r="NP42" i="2"/>
  <c r="NP41" i="2"/>
  <c r="NP40" i="2"/>
  <c r="NP39" i="2"/>
  <c r="NP38" i="2"/>
  <c r="NP37" i="2"/>
  <c r="NP36" i="2"/>
  <c r="NP35" i="2"/>
  <c r="NP34" i="2"/>
  <c r="NP33" i="2"/>
  <c r="NP32" i="2"/>
  <c r="NP31" i="2"/>
  <c r="NP30" i="2"/>
  <c r="NP29" i="2"/>
  <c r="NP28" i="2"/>
  <c r="NP27" i="2"/>
  <c r="NP26" i="2"/>
  <c r="NP25" i="2"/>
  <c r="NP24" i="2"/>
  <c r="NP23" i="2"/>
  <c r="NP22" i="2"/>
  <c r="NP21" i="2"/>
  <c r="NP20" i="2"/>
  <c r="NP19" i="2"/>
  <c r="NP18" i="2"/>
  <c r="NP17" i="2"/>
  <c r="NP16" i="2"/>
  <c r="NP15" i="2"/>
  <c r="NP14" i="2"/>
  <c r="NP13" i="2"/>
  <c r="NP12" i="2"/>
  <c r="NP11" i="2"/>
  <c r="NP10" i="2"/>
  <c r="NP9" i="2"/>
  <c r="NP8" i="2"/>
  <c r="NP7" i="2"/>
  <c r="NP6" i="2"/>
  <c r="NP5" i="2"/>
  <c r="MU137" i="2"/>
  <c r="MU136" i="2"/>
  <c r="MU135" i="2"/>
  <c r="MU134" i="2"/>
  <c r="MU133" i="2"/>
  <c r="MU132" i="2"/>
  <c r="MU131" i="2"/>
  <c r="MU126" i="2"/>
  <c r="MU125" i="2"/>
  <c r="MU124" i="2"/>
  <c r="MU123" i="2"/>
  <c r="MU122" i="2"/>
  <c r="MU121" i="2"/>
  <c r="MU120" i="2"/>
  <c r="MU119" i="2"/>
  <c r="MU118" i="2"/>
  <c r="MU117" i="2"/>
  <c r="MT115" i="2"/>
  <c r="MQ115" i="2"/>
  <c r="MT114" i="2"/>
  <c r="MQ114" i="2"/>
  <c r="MT113" i="2"/>
  <c r="MQ113" i="2"/>
  <c r="MT112" i="2"/>
  <c r="MQ112" i="2"/>
  <c r="MQ111" i="2"/>
  <c r="MT109" i="2"/>
  <c r="MS109" i="2"/>
  <c r="MR109" i="2"/>
  <c r="MT123" i="2" s="1"/>
  <c r="MQ109" i="2"/>
  <c r="MU108" i="2"/>
  <c r="MU107" i="2"/>
  <c r="MU106" i="2"/>
  <c r="MU105" i="2"/>
  <c r="MU104" i="2"/>
  <c r="MU103" i="2"/>
  <c r="MU102" i="2"/>
  <c r="MU101" i="2"/>
  <c r="MU100" i="2"/>
  <c r="MU99" i="2"/>
  <c r="MU98" i="2"/>
  <c r="MU97" i="2"/>
  <c r="MU96" i="2"/>
  <c r="MU95" i="2"/>
  <c r="MU94" i="2"/>
  <c r="MU93" i="2"/>
  <c r="MU92" i="2"/>
  <c r="MU91" i="2"/>
  <c r="MU90" i="2"/>
  <c r="MU89" i="2"/>
  <c r="MU88" i="2"/>
  <c r="MU87" i="2"/>
  <c r="MU86" i="2"/>
  <c r="MU85" i="2"/>
  <c r="MU84" i="2"/>
  <c r="MU83" i="2"/>
  <c r="MU82" i="2"/>
  <c r="MU81" i="2"/>
  <c r="MU80" i="2"/>
  <c r="MU79" i="2"/>
  <c r="MU78" i="2"/>
  <c r="MU77" i="2"/>
  <c r="MU76" i="2"/>
  <c r="MU75" i="2"/>
  <c r="MU74" i="2"/>
  <c r="MU73" i="2"/>
  <c r="MU72" i="2"/>
  <c r="MU71" i="2"/>
  <c r="MU70" i="2"/>
  <c r="MU69" i="2"/>
  <c r="MU68" i="2"/>
  <c r="MV68" i="2" s="1"/>
  <c r="MU67" i="2"/>
  <c r="MU66" i="2"/>
  <c r="MU65" i="2"/>
  <c r="MU64" i="2"/>
  <c r="MU63" i="2"/>
  <c r="MU62" i="2"/>
  <c r="MU61" i="2"/>
  <c r="MU60" i="2"/>
  <c r="MU59" i="2"/>
  <c r="MU58" i="2"/>
  <c r="MU57" i="2"/>
  <c r="MU56" i="2"/>
  <c r="MU55" i="2"/>
  <c r="MU54" i="2"/>
  <c r="MU53" i="2"/>
  <c r="MU52" i="2"/>
  <c r="MU51" i="2"/>
  <c r="MU50" i="2"/>
  <c r="MU49" i="2"/>
  <c r="MU48" i="2"/>
  <c r="MU47" i="2"/>
  <c r="MU46" i="2"/>
  <c r="MU45" i="2"/>
  <c r="MU44" i="2"/>
  <c r="MU43" i="2"/>
  <c r="MU42" i="2"/>
  <c r="MU41" i="2"/>
  <c r="MU40" i="2"/>
  <c r="MU39" i="2"/>
  <c r="MU38" i="2"/>
  <c r="MU37" i="2"/>
  <c r="MU36" i="2"/>
  <c r="MU35" i="2"/>
  <c r="MU34" i="2"/>
  <c r="MU33" i="2"/>
  <c r="MU32" i="2"/>
  <c r="MU31" i="2"/>
  <c r="MU30" i="2"/>
  <c r="MU29" i="2"/>
  <c r="MU28" i="2"/>
  <c r="MU27" i="2"/>
  <c r="MU26" i="2"/>
  <c r="MU25" i="2"/>
  <c r="MU24" i="2"/>
  <c r="MU23" i="2"/>
  <c r="MU22" i="2"/>
  <c r="MU21" i="2"/>
  <c r="MU20" i="2"/>
  <c r="MU19" i="2"/>
  <c r="MU18" i="2"/>
  <c r="MU17" i="2"/>
  <c r="MU16" i="2"/>
  <c r="MU15" i="2"/>
  <c r="MU14" i="2"/>
  <c r="MU13" i="2"/>
  <c r="MU12" i="2"/>
  <c r="MU11" i="2"/>
  <c r="MU10" i="2"/>
  <c r="MU9" i="2"/>
  <c r="MU8" i="2"/>
  <c r="MU7" i="2"/>
  <c r="MU6" i="2"/>
  <c r="MU5" i="2"/>
  <c r="MV5" i="2" s="1"/>
  <c r="MA6" i="2" l="1"/>
  <c r="MA7" i="2" s="1"/>
  <c r="MA8" i="2" s="1"/>
  <c r="MA9" i="2" s="1"/>
  <c r="MA10" i="2" s="1"/>
  <c r="MA11" i="2" s="1"/>
  <c r="MA12" i="2" s="1"/>
  <c r="MA13" i="2" s="1"/>
  <c r="MA14" i="2" s="1"/>
  <c r="MA15" i="2" s="1"/>
  <c r="MA16" i="2" s="1"/>
  <c r="MA17" i="2" s="1"/>
  <c r="MA18" i="2" s="1"/>
  <c r="MA19" i="2" s="1"/>
  <c r="MA20" i="2" s="1"/>
  <c r="MA21" i="2" s="1"/>
  <c r="MA22" i="2" s="1"/>
  <c r="MA23" i="2" s="1"/>
  <c r="MA24" i="2" s="1"/>
  <c r="MA25" i="2" s="1"/>
  <c r="MA26" i="2" s="1"/>
  <c r="MA27" i="2" s="1"/>
  <c r="MA28" i="2" s="1"/>
  <c r="MA29" i="2" s="1"/>
  <c r="MA30" i="2" s="1"/>
  <c r="MA31" i="2" s="1"/>
  <c r="MA32" i="2" s="1"/>
  <c r="MA33" i="2" s="1"/>
  <c r="MA34" i="2" s="1"/>
  <c r="MA35" i="2" s="1"/>
  <c r="MA36" i="2" s="1"/>
  <c r="MA37" i="2" s="1"/>
  <c r="MA38" i="2" s="1"/>
  <c r="MA39" i="2" s="1"/>
  <c r="MA40" i="2" s="1"/>
  <c r="MA41" i="2" s="1"/>
  <c r="MA42" i="2" s="1"/>
  <c r="MA43" i="2" s="1"/>
  <c r="MA44" i="2" s="1"/>
  <c r="MA45" i="2" s="1"/>
  <c r="MA46" i="2" s="1"/>
  <c r="MA47" i="2" s="1"/>
  <c r="MA48" i="2" s="1"/>
  <c r="MA49" i="2" s="1"/>
  <c r="MA50" i="2" s="1"/>
  <c r="MA51" i="2" s="1"/>
  <c r="MA52" i="2" s="1"/>
  <c r="MA53" i="2" s="1"/>
  <c r="MA54" i="2" s="1"/>
  <c r="MA55" i="2" s="1"/>
  <c r="MA56" i="2" s="1"/>
  <c r="MA57" i="2" s="1"/>
  <c r="MA58" i="2" s="1"/>
  <c r="MA59" i="2" s="1"/>
  <c r="MA60" i="2" s="1"/>
  <c r="MA61" i="2" s="1"/>
  <c r="MA62" i="2" s="1"/>
  <c r="MA63" i="2" s="1"/>
  <c r="MA64" i="2" s="1"/>
  <c r="MA65" i="2" s="1"/>
  <c r="MA66" i="2" s="1"/>
  <c r="MA69" i="2"/>
  <c r="MA70" i="2" s="1"/>
  <c r="MA71" i="2" s="1"/>
  <c r="MA72" i="2" s="1"/>
  <c r="MA73" i="2" s="1"/>
  <c r="MA74" i="2" s="1"/>
  <c r="MA75" i="2" s="1"/>
  <c r="MA76" i="2" s="1"/>
  <c r="MA77" i="2" s="1"/>
  <c r="MA78" i="2" s="1"/>
  <c r="MA79" i="2" s="1"/>
  <c r="MA80" i="2" s="1"/>
  <c r="MA81" i="2" s="1"/>
  <c r="MA82" i="2" s="1"/>
  <c r="MA83" i="2" s="1"/>
  <c r="MA84" i="2" s="1"/>
  <c r="MA85" i="2" s="1"/>
  <c r="MA86" i="2" s="1"/>
  <c r="MA87" i="2" s="1"/>
  <c r="MA88" i="2" s="1"/>
  <c r="MA89" i="2" s="1"/>
  <c r="MA90" i="2" s="1"/>
  <c r="MA91" i="2" s="1"/>
  <c r="MA92" i="2" s="1"/>
  <c r="MA93" i="2" s="1"/>
  <c r="MA94" i="2" s="1"/>
  <c r="MA95" i="2" s="1"/>
  <c r="MA96" i="2" s="1"/>
  <c r="MA97" i="2" s="1"/>
  <c r="MA98" i="2" s="1"/>
  <c r="MA99" i="2" s="1"/>
  <c r="MA100" i="2" s="1"/>
  <c r="MA101" i="2" s="1"/>
  <c r="MA102" i="2" s="1"/>
  <c r="MA103" i="2" s="1"/>
  <c r="MA104" i="2" s="1"/>
  <c r="MA105" i="2" s="1"/>
  <c r="MA106" i="2" s="1"/>
  <c r="MA107" i="2" s="1"/>
  <c r="MA108" i="2" s="1"/>
  <c r="LY118" i="2" s="1"/>
  <c r="LY120" i="2" s="1"/>
  <c r="MA119" i="2"/>
  <c r="MA120" i="2" s="1"/>
  <c r="MA121" i="2" s="1"/>
  <c r="MA122" i="2" s="1"/>
  <c r="MA123" i="2" s="1"/>
  <c r="MA124" i="2" s="1"/>
  <c r="MA125" i="2" s="1"/>
  <c r="MA126" i="2" s="1"/>
  <c r="LZ109" i="2"/>
  <c r="OK109" i="2"/>
  <c r="OK110" i="2" s="1"/>
  <c r="OL5" i="2"/>
  <c r="OL6" i="2" s="1"/>
  <c r="OL7" i="2" s="1"/>
  <c r="OL8" i="2" s="1"/>
  <c r="OL9" i="2" s="1"/>
  <c r="OL10" i="2" s="1"/>
  <c r="OL11" i="2" s="1"/>
  <c r="OL12" i="2" s="1"/>
  <c r="OL13" i="2" s="1"/>
  <c r="OL14" i="2" s="1"/>
  <c r="OL15" i="2" s="1"/>
  <c r="OL16" i="2" s="1"/>
  <c r="OL17" i="2" s="1"/>
  <c r="OL18" i="2" s="1"/>
  <c r="OL19" i="2" s="1"/>
  <c r="OL20" i="2" s="1"/>
  <c r="OL21" i="2" s="1"/>
  <c r="OL22" i="2" s="1"/>
  <c r="OL23" i="2" s="1"/>
  <c r="OL24" i="2" s="1"/>
  <c r="OL26" i="2" s="1"/>
  <c r="OL27" i="2" s="1"/>
  <c r="OL28" i="2" s="1"/>
  <c r="OL29" i="2" s="1"/>
  <c r="OL30" i="2" s="1"/>
  <c r="OL31" i="2" s="1"/>
  <c r="OL32" i="2" s="1"/>
  <c r="OL33" i="2" s="1"/>
  <c r="OL34" i="2" s="1"/>
  <c r="OL35" i="2" s="1"/>
  <c r="OL36" i="2" s="1"/>
  <c r="OL37" i="2" s="1"/>
  <c r="OL38" i="2" s="1"/>
  <c r="OL39" i="2" s="1"/>
  <c r="OL40" i="2" s="1"/>
  <c r="OL41" i="2" s="1"/>
  <c r="OL42" i="2" s="1"/>
  <c r="OL43" i="2" s="1"/>
  <c r="OL44" i="2" s="1"/>
  <c r="OL45" i="2" s="1"/>
  <c r="OL46" i="2" s="1"/>
  <c r="OL47" i="2" s="1"/>
  <c r="OL48" i="2" s="1"/>
  <c r="OL49" i="2" s="1"/>
  <c r="OL50" i="2" s="1"/>
  <c r="OL51" i="2" s="1"/>
  <c r="OL52" i="2" s="1"/>
  <c r="OL53" i="2" s="1"/>
  <c r="OL54" i="2" s="1"/>
  <c r="OL55" i="2" s="1"/>
  <c r="OL56" i="2" s="1"/>
  <c r="OL57" i="2" s="1"/>
  <c r="OL58" i="2" s="1"/>
  <c r="OL59" i="2" s="1"/>
  <c r="OL60" i="2" s="1"/>
  <c r="OL61" i="2" s="1"/>
  <c r="OL62" i="2" s="1"/>
  <c r="OL63" i="2" s="1"/>
  <c r="OL64" i="2" s="1"/>
  <c r="OL65" i="2" s="1"/>
  <c r="OL66" i="2" s="1"/>
  <c r="OL69" i="2"/>
  <c r="OL70" i="2" s="1"/>
  <c r="OL71" i="2" s="1"/>
  <c r="OL72" i="2" s="1"/>
  <c r="OL73" i="2" s="1"/>
  <c r="OL74" i="2" s="1"/>
  <c r="OL75" i="2" s="1"/>
  <c r="OL76" i="2" s="1"/>
  <c r="OL77" i="2" s="1"/>
  <c r="OL78" i="2" s="1"/>
  <c r="OL79" i="2" s="1"/>
  <c r="OL80" i="2" s="1"/>
  <c r="OL81" i="2" s="1"/>
  <c r="OL82" i="2" s="1"/>
  <c r="OL83" i="2" s="1"/>
  <c r="OL84" i="2" s="1"/>
  <c r="OL85" i="2" s="1"/>
  <c r="OL86" i="2" s="1"/>
  <c r="OL87" i="2" s="1"/>
  <c r="OL88" i="2" s="1"/>
  <c r="OL89" i="2" s="1"/>
  <c r="OL90" i="2" s="1"/>
  <c r="OL91" i="2" s="1"/>
  <c r="OL92" i="2" s="1"/>
  <c r="OL93" i="2" s="1"/>
  <c r="OL94" i="2" s="1"/>
  <c r="OL95" i="2" s="1"/>
  <c r="OL96" i="2" s="1"/>
  <c r="OL97" i="2" s="1"/>
  <c r="OL98" i="2" s="1"/>
  <c r="OL99" i="2" s="1"/>
  <c r="OL100" i="2" s="1"/>
  <c r="OL101" i="2" s="1"/>
  <c r="OL102" i="2" s="1"/>
  <c r="OL103" i="2" s="1"/>
  <c r="OL104" i="2" s="1"/>
  <c r="OL105" i="2" s="1"/>
  <c r="OL106" i="2" s="1"/>
  <c r="OL107" i="2" s="1"/>
  <c r="OL108" i="2" s="1"/>
  <c r="OJ118" i="2" s="1"/>
  <c r="OJ120" i="2" s="1"/>
  <c r="OJ121" i="2" s="1"/>
  <c r="OJ122" i="2" s="1"/>
  <c r="OL119" i="2"/>
  <c r="OL120" i="2" s="1"/>
  <c r="OL121" i="2" s="1"/>
  <c r="OL122" i="2" s="1"/>
  <c r="OL123" i="2" s="1"/>
  <c r="OL124" i="2" s="1"/>
  <c r="OL125" i="2" s="1"/>
  <c r="OL126" i="2" s="1"/>
  <c r="NP109" i="2"/>
  <c r="NP110" i="2" s="1"/>
  <c r="NQ5" i="2"/>
  <c r="NQ6" i="2" s="1"/>
  <c r="NQ7" i="2" s="1"/>
  <c r="NQ8" i="2" s="1"/>
  <c r="NQ9" i="2" s="1"/>
  <c r="NQ10" i="2" s="1"/>
  <c r="NQ11" i="2" s="1"/>
  <c r="NQ12" i="2" s="1"/>
  <c r="NQ13" i="2" s="1"/>
  <c r="NQ14" i="2" s="1"/>
  <c r="NQ15" i="2" s="1"/>
  <c r="NQ16" i="2" s="1"/>
  <c r="NQ17" i="2" s="1"/>
  <c r="NQ18" i="2" s="1"/>
  <c r="NQ19" i="2" s="1"/>
  <c r="NQ20" i="2" s="1"/>
  <c r="NQ21" i="2" s="1"/>
  <c r="NQ22" i="2" s="1"/>
  <c r="NQ23" i="2" s="1"/>
  <c r="NQ24" i="2" s="1"/>
  <c r="NQ25" i="2" s="1"/>
  <c r="NQ26" i="2" s="1"/>
  <c r="NQ27" i="2" s="1"/>
  <c r="NQ28" i="2" s="1"/>
  <c r="NQ29" i="2" s="1"/>
  <c r="NQ30" i="2" s="1"/>
  <c r="NQ31" i="2" s="1"/>
  <c r="NQ32" i="2" s="1"/>
  <c r="NQ33" i="2" s="1"/>
  <c r="NQ34" i="2" s="1"/>
  <c r="NQ35" i="2" s="1"/>
  <c r="NQ36" i="2" s="1"/>
  <c r="NQ37" i="2" s="1"/>
  <c r="NQ38" i="2" s="1"/>
  <c r="NQ39" i="2" s="1"/>
  <c r="NQ40" i="2" s="1"/>
  <c r="NQ41" i="2" s="1"/>
  <c r="NQ42" i="2" s="1"/>
  <c r="NQ43" i="2" s="1"/>
  <c r="NQ44" i="2" s="1"/>
  <c r="NQ45" i="2" s="1"/>
  <c r="NQ46" i="2" s="1"/>
  <c r="NQ47" i="2" s="1"/>
  <c r="NQ48" i="2" s="1"/>
  <c r="NQ49" i="2" s="1"/>
  <c r="NQ50" i="2" s="1"/>
  <c r="NQ51" i="2" s="1"/>
  <c r="NQ52" i="2" s="1"/>
  <c r="NQ53" i="2" s="1"/>
  <c r="NQ54" i="2" s="1"/>
  <c r="NQ55" i="2" s="1"/>
  <c r="NQ56" i="2" s="1"/>
  <c r="NQ57" i="2" s="1"/>
  <c r="NQ58" i="2" s="1"/>
  <c r="NQ59" i="2" s="1"/>
  <c r="NQ60" i="2" s="1"/>
  <c r="NQ61" i="2" s="1"/>
  <c r="NQ62" i="2" s="1"/>
  <c r="NQ63" i="2" s="1"/>
  <c r="NQ64" i="2" s="1"/>
  <c r="NQ65" i="2" s="1"/>
  <c r="NQ66" i="2" s="1"/>
  <c r="NQ69" i="2"/>
  <c r="NQ70" i="2" s="1"/>
  <c r="NQ71" i="2" s="1"/>
  <c r="NQ72" i="2" s="1"/>
  <c r="NQ73" i="2" s="1"/>
  <c r="NQ74" i="2" s="1"/>
  <c r="NQ75" i="2" s="1"/>
  <c r="NQ76" i="2" s="1"/>
  <c r="NQ77" i="2" s="1"/>
  <c r="NQ78" i="2" s="1"/>
  <c r="NQ79" i="2" s="1"/>
  <c r="NQ80" i="2" s="1"/>
  <c r="NQ81" i="2" s="1"/>
  <c r="NQ82" i="2" s="1"/>
  <c r="NQ83" i="2" s="1"/>
  <c r="NQ84" i="2" s="1"/>
  <c r="NQ85" i="2" s="1"/>
  <c r="NQ86" i="2" s="1"/>
  <c r="NQ87" i="2" s="1"/>
  <c r="NQ88" i="2" s="1"/>
  <c r="NQ89" i="2" s="1"/>
  <c r="NQ90" i="2" s="1"/>
  <c r="NQ91" i="2" s="1"/>
  <c r="NQ92" i="2" s="1"/>
  <c r="NQ93" i="2" s="1"/>
  <c r="NQ94" i="2" s="1"/>
  <c r="NQ95" i="2" s="1"/>
  <c r="NQ96" i="2" s="1"/>
  <c r="NQ97" i="2" s="1"/>
  <c r="NQ98" i="2" s="1"/>
  <c r="NQ99" i="2" s="1"/>
  <c r="NQ100" i="2" s="1"/>
  <c r="NQ101" i="2" s="1"/>
  <c r="NQ102" i="2" s="1"/>
  <c r="NQ103" i="2" s="1"/>
  <c r="NQ104" i="2" s="1"/>
  <c r="NQ105" i="2" s="1"/>
  <c r="NQ106" i="2" s="1"/>
  <c r="NQ107" i="2" s="1"/>
  <c r="NQ108" i="2" s="1"/>
  <c r="NQ119" i="2"/>
  <c r="NQ120" i="2" s="1"/>
  <c r="NQ121" i="2" s="1"/>
  <c r="NQ122" i="2" s="1"/>
  <c r="NQ123" i="2" s="1"/>
  <c r="NQ124" i="2" s="1"/>
  <c r="NQ125" i="2" s="1"/>
  <c r="NQ126" i="2" s="1"/>
  <c r="MV6" i="2"/>
  <c r="MV7" i="2" s="1"/>
  <c r="MV8" i="2" s="1"/>
  <c r="MV9" i="2" s="1"/>
  <c r="MV10" i="2" s="1"/>
  <c r="MV11" i="2" s="1"/>
  <c r="MV12" i="2" s="1"/>
  <c r="MV13" i="2" s="1"/>
  <c r="MV14" i="2" s="1"/>
  <c r="MV15" i="2" s="1"/>
  <c r="MV16" i="2" s="1"/>
  <c r="MV17" i="2" s="1"/>
  <c r="MV18" i="2" s="1"/>
  <c r="MV19" i="2" s="1"/>
  <c r="MV20" i="2" s="1"/>
  <c r="MV21" i="2" s="1"/>
  <c r="MV22" i="2" s="1"/>
  <c r="MV23" i="2" s="1"/>
  <c r="MV24" i="2" s="1"/>
  <c r="MV26" i="2" s="1"/>
  <c r="MV27" i="2" s="1"/>
  <c r="MV28" i="2" s="1"/>
  <c r="MV29" i="2" s="1"/>
  <c r="MV30" i="2" s="1"/>
  <c r="MV31" i="2" s="1"/>
  <c r="MV32" i="2" s="1"/>
  <c r="MV33" i="2" s="1"/>
  <c r="MV34" i="2" s="1"/>
  <c r="MV35" i="2" s="1"/>
  <c r="MV36" i="2" s="1"/>
  <c r="MV37" i="2" s="1"/>
  <c r="MV38" i="2" s="1"/>
  <c r="MV39" i="2" s="1"/>
  <c r="MV40" i="2" s="1"/>
  <c r="MV41" i="2" s="1"/>
  <c r="MV42" i="2" s="1"/>
  <c r="MV43" i="2" s="1"/>
  <c r="MV44" i="2" s="1"/>
  <c r="MV45" i="2" s="1"/>
  <c r="MV46" i="2" s="1"/>
  <c r="MV47" i="2" s="1"/>
  <c r="MV48" i="2" s="1"/>
  <c r="MV49" i="2" s="1"/>
  <c r="MV50" i="2" s="1"/>
  <c r="MV51" i="2" s="1"/>
  <c r="MV52" i="2" s="1"/>
  <c r="MV53" i="2" s="1"/>
  <c r="MV54" i="2" s="1"/>
  <c r="MV55" i="2" s="1"/>
  <c r="MV56" i="2" s="1"/>
  <c r="MV57" i="2" s="1"/>
  <c r="MV58" i="2" s="1"/>
  <c r="MV59" i="2" s="1"/>
  <c r="MV60" i="2" s="1"/>
  <c r="MV61" i="2" s="1"/>
  <c r="MV62" i="2" s="1"/>
  <c r="MV63" i="2" s="1"/>
  <c r="MV64" i="2" s="1"/>
  <c r="MV65" i="2" s="1"/>
  <c r="MV66" i="2" s="1"/>
  <c r="MV69" i="2"/>
  <c r="MV70" i="2" s="1"/>
  <c r="MV71" i="2" s="1"/>
  <c r="MV72" i="2" s="1"/>
  <c r="MV73" i="2" s="1"/>
  <c r="MV74" i="2" s="1"/>
  <c r="MV75" i="2" s="1"/>
  <c r="MV76" i="2" s="1"/>
  <c r="MV77" i="2" s="1"/>
  <c r="MV78" i="2" s="1"/>
  <c r="MV79" i="2" s="1"/>
  <c r="MV80" i="2" s="1"/>
  <c r="MV81" i="2" s="1"/>
  <c r="MV82" i="2" s="1"/>
  <c r="MV83" i="2" s="1"/>
  <c r="MV84" i="2" s="1"/>
  <c r="MV85" i="2" s="1"/>
  <c r="MV86" i="2" s="1"/>
  <c r="MV87" i="2" s="1"/>
  <c r="MV88" i="2" s="1"/>
  <c r="MV89" i="2" s="1"/>
  <c r="MV90" i="2" s="1"/>
  <c r="MV91" i="2" s="1"/>
  <c r="MV92" i="2" s="1"/>
  <c r="MV93" i="2" s="1"/>
  <c r="MV94" i="2" s="1"/>
  <c r="MV95" i="2" s="1"/>
  <c r="MV96" i="2" s="1"/>
  <c r="MV97" i="2" s="1"/>
  <c r="MV98" i="2" s="1"/>
  <c r="MV99" i="2" s="1"/>
  <c r="MV100" i="2" s="1"/>
  <c r="MV101" i="2" s="1"/>
  <c r="MV102" i="2" s="1"/>
  <c r="MV103" i="2" s="1"/>
  <c r="MV104" i="2" s="1"/>
  <c r="MV105" i="2" s="1"/>
  <c r="MV106" i="2" s="1"/>
  <c r="MV107" i="2" s="1"/>
  <c r="MV108" i="2" s="1"/>
  <c r="MT118" i="2" s="1"/>
  <c r="MT120" i="2" s="1"/>
  <c r="MV119" i="2"/>
  <c r="MV120" i="2" s="1"/>
  <c r="MV121" i="2" s="1"/>
  <c r="MV122" i="2" s="1"/>
  <c r="MV123" i="2" s="1"/>
  <c r="MV124" i="2" s="1"/>
  <c r="MV125" i="2" s="1"/>
  <c r="MV126" i="2" s="1"/>
  <c r="MU109" i="2"/>
  <c r="LY121" i="2" l="1"/>
  <c r="LY122" i="2" s="1"/>
  <c r="LU128" i="2" s="1"/>
  <c r="MA117" i="2"/>
  <c r="MA109" i="2"/>
  <c r="LZ110" i="2"/>
  <c r="OL117" i="2"/>
  <c r="OL109" i="2"/>
  <c r="NQ117" i="2"/>
  <c r="NO118" i="2"/>
  <c r="NO120" i="2" s="1"/>
  <c r="NQ109" i="2"/>
  <c r="MT121" i="2"/>
  <c r="MT122" i="2" s="1"/>
  <c r="MP128" i="2" s="1"/>
  <c r="MV117" i="2"/>
  <c r="MV109" i="2"/>
  <c r="MU110" i="2"/>
  <c r="LU130" i="2" l="1"/>
  <c r="LX130" i="2" s="1"/>
  <c r="LZ130" i="2" s="1"/>
  <c r="LX128" i="2"/>
  <c r="LZ128" i="2" s="1"/>
  <c r="LU129" i="2"/>
  <c r="LX129" i="2" s="1"/>
  <c r="LZ129" i="2" s="1"/>
  <c r="LW128" i="2"/>
  <c r="LU127" i="2"/>
  <c r="LX127" i="2" s="1"/>
  <c r="LZ127" i="2" s="1"/>
  <c r="OF128" i="2"/>
  <c r="NO121" i="2"/>
  <c r="NO122" i="2" s="1"/>
  <c r="NK128" i="2" s="1"/>
  <c r="MP130" i="2"/>
  <c r="MS130" i="2" s="1"/>
  <c r="MU130" i="2" s="1"/>
  <c r="MS128" i="2"/>
  <c r="MU128" i="2" s="1"/>
  <c r="MP129" i="2"/>
  <c r="MS129" i="2" s="1"/>
  <c r="MU129" i="2" s="1"/>
  <c r="MR128" i="2"/>
  <c r="MP127" i="2"/>
  <c r="MS127" i="2" s="1"/>
  <c r="MU127" i="2" s="1"/>
  <c r="MA127" i="2" l="1"/>
  <c r="MA128" i="2" s="1"/>
  <c r="MA129" i="2" s="1"/>
  <c r="MA130" i="2" s="1"/>
  <c r="MA131" i="2" s="1"/>
  <c r="MA132" i="2" s="1"/>
  <c r="MA133" i="2" s="1"/>
  <c r="MA134" i="2" s="1"/>
  <c r="MA135" i="2" s="1"/>
  <c r="MA136" i="2" s="1"/>
  <c r="LW129" i="2"/>
  <c r="LW127" i="2"/>
  <c r="LW130" i="2"/>
  <c r="OF130" i="2"/>
  <c r="OI130" i="2" s="1"/>
  <c r="OK130" i="2" s="1"/>
  <c r="OI128" i="2"/>
  <c r="OK128" i="2" s="1"/>
  <c r="OF129" i="2"/>
  <c r="OI129" i="2" s="1"/>
  <c r="OK129" i="2" s="1"/>
  <c r="OH128" i="2"/>
  <c r="OF127" i="2"/>
  <c r="OI127" i="2" s="1"/>
  <c r="OK127" i="2" s="1"/>
  <c r="NK130" i="2"/>
  <c r="NN130" i="2" s="1"/>
  <c r="NP130" i="2" s="1"/>
  <c r="NN128" i="2"/>
  <c r="NP128" i="2" s="1"/>
  <c r="NK129" i="2"/>
  <c r="NN129" i="2" s="1"/>
  <c r="NP129" i="2" s="1"/>
  <c r="NM128" i="2"/>
  <c r="NK127" i="2"/>
  <c r="NN127" i="2" s="1"/>
  <c r="NP127" i="2" s="1"/>
  <c r="MV127" i="2"/>
  <c r="MV128" i="2" s="1"/>
  <c r="MV129" i="2" s="1"/>
  <c r="MV130" i="2" s="1"/>
  <c r="MV131" i="2" s="1"/>
  <c r="MV132" i="2" s="1"/>
  <c r="MV133" i="2" s="1"/>
  <c r="MV134" i="2" s="1"/>
  <c r="MV135" i="2" s="1"/>
  <c r="MV136" i="2" s="1"/>
  <c r="MR129" i="2"/>
  <c r="MR127" i="2"/>
  <c r="MR130" i="2"/>
  <c r="OL127" i="2" l="1"/>
  <c r="OL128" i="2" s="1"/>
  <c r="OL129" i="2" s="1"/>
  <c r="OL130" i="2" s="1"/>
  <c r="OL131" i="2" s="1"/>
  <c r="OL132" i="2" s="1"/>
  <c r="OL133" i="2" s="1"/>
  <c r="OL134" i="2" s="1"/>
  <c r="OL135" i="2" s="1"/>
  <c r="OL136" i="2" s="1"/>
  <c r="OH129" i="2"/>
  <c r="OH127" i="2"/>
  <c r="OH130" i="2"/>
  <c r="NQ127" i="2"/>
  <c r="NQ128" i="2" s="1"/>
  <c r="NQ129" i="2" s="1"/>
  <c r="NQ130" i="2" s="1"/>
  <c r="NQ131" i="2" s="1"/>
  <c r="NQ132" i="2" s="1"/>
  <c r="NQ133" i="2" s="1"/>
  <c r="NQ134" i="2" s="1"/>
  <c r="NQ135" i="2" s="1"/>
  <c r="NQ136" i="2" s="1"/>
  <c r="NM129" i="2"/>
  <c r="NM127" i="2"/>
  <c r="NM130" i="2"/>
  <c r="M115" i="2" l="1"/>
  <c r="M114" i="2"/>
  <c r="M113" i="2"/>
  <c r="M112" i="2"/>
  <c r="L109" i="2"/>
  <c r="K109" i="2"/>
  <c r="M123" i="2" s="1"/>
  <c r="J109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0" i="2"/>
  <c r="N29" i="2"/>
  <c r="N28" i="2"/>
  <c r="N26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109" i="2" l="1"/>
  <c r="O5" i="2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6" i="2" l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N110" i="2"/>
  <c r="O67" i="2" l="1"/>
  <c r="O68" i="2" s="1"/>
  <c r="O69" i="2" s="1"/>
  <c r="O70" i="2" s="1"/>
  <c r="O71" i="2" s="1"/>
  <c r="O72" i="2" s="1"/>
  <c r="O73" i="2" s="1"/>
  <c r="O74" i="2" s="1"/>
  <c r="O75" i="2" s="1"/>
  <c r="O76" i="2" s="1"/>
  <c r="O77" i="2" s="1"/>
  <c r="O78" i="2" s="1"/>
  <c r="O79" i="2" s="1"/>
  <c r="O80" i="2" s="1"/>
  <c r="O81" i="2" s="1"/>
  <c r="O82" i="2" s="1"/>
  <c r="O83" i="2" s="1"/>
  <c r="O84" i="2" s="1"/>
  <c r="O85" i="2" s="1"/>
  <c r="O86" i="2" s="1"/>
  <c r="O87" i="2" s="1"/>
  <c r="O88" i="2" s="1"/>
  <c r="O89" i="2" s="1"/>
  <c r="O90" i="2" s="1"/>
  <c r="O91" i="2" s="1"/>
  <c r="O92" i="2" s="1"/>
  <c r="O93" i="2" s="1"/>
  <c r="O94" i="2" s="1"/>
  <c r="O95" i="2" s="1"/>
  <c r="O96" i="2" s="1"/>
  <c r="O97" i="2" s="1"/>
  <c r="O98" i="2" s="1"/>
  <c r="O99" i="2" s="1"/>
  <c r="O100" i="2" s="1"/>
  <c r="O101" i="2" s="1"/>
  <c r="O102" i="2" s="1"/>
  <c r="O103" i="2" s="1"/>
  <c r="O104" i="2" s="1"/>
  <c r="O105" i="2" s="1"/>
  <c r="O106" i="2" s="1"/>
  <c r="O107" i="2" s="1"/>
  <c r="O108" i="2" s="1"/>
  <c r="O109" i="2" l="1"/>
  <c r="M118" i="2"/>
  <c r="M120" i="2" s="1"/>
  <c r="M121" i="2" s="1"/>
  <c r="M122" i="2" s="1"/>
  <c r="I128" i="2" s="1"/>
  <c r="L128" i="2" s="1"/>
  <c r="I130" i="2" l="1"/>
  <c r="L130" i="2" s="1"/>
  <c r="K128" i="2"/>
  <c r="K130" i="2" s="1"/>
  <c r="I127" i="2"/>
  <c r="L127" i="2" s="1"/>
  <c r="I129" i="2"/>
  <c r="L129" i="2" s="1"/>
  <c r="K129" i="2" l="1"/>
  <c r="K127" i="2"/>
  <c r="C5" i="1"/>
  <c r="B6" i="1" l="1"/>
  <c r="CF42" i="1" l="1"/>
  <c r="BE42" i="1"/>
  <c r="CF41" i="1"/>
  <c r="BE41" i="1"/>
  <c r="CF40" i="1"/>
  <c r="BE40" i="1"/>
  <c r="CF39" i="1"/>
  <c r="BE39" i="1"/>
  <c r="CF38" i="1"/>
  <c r="BE38" i="1"/>
  <c r="CF37" i="1"/>
  <c r="BE37" i="1"/>
  <c r="CF36" i="1"/>
  <c r="BE36" i="1"/>
  <c r="CF35" i="1"/>
  <c r="BE35" i="1"/>
  <c r="CF34" i="1"/>
  <c r="BE34" i="1"/>
  <c r="CF33" i="1"/>
  <c r="BE33" i="1"/>
  <c r="CF32" i="1"/>
  <c r="BE32" i="1"/>
  <c r="CF31" i="1"/>
  <c r="BE31" i="1"/>
  <c r="CF30" i="1" l="1"/>
  <c r="BE30" i="1"/>
  <c r="CF29" i="1" l="1"/>
  <c r="BE29" i="1"/>
  <c r="CF28" i="1" l="1"/>
  <c r="BE28" i="1"/>
  <c r="CF27" i="1" l="1"/>
  <c r="BE27" i="1"/>
  <c r="CF26" i="1" l="1"/>
  <c r="BE26" i="1"/>
  <c r="CF25" i="1" l="1"/>
  <c r="BE25" i="1"/>
  <c r="CF24" i="1" l="1"/>
  <c r="BE24" i="1"/>
  <c r="CF23" i="1" l="1"/>
  <c r="BE23" i="1"/>
  <c r="CF22" i="1" l="1"/>
  <c r="BE22" i="1"/>
  <c r="CF21" i="1" l="1"/>
  <c r="BE21" i="1"/>
  <c r="CF20" i="1" l="1"/>
  <c r="BE20" i="1"/>
  <c r="CF19" i="1" l="1"/>
  <c r="BE19" i="1"/>
  <c r="CF18" i="1" l="1"/>
  <c r="BE18" i="1"/>
  <c r="CF17" i="1" l="1"/>
  <c r="BE17" i="1"/>
  <c r="CF16" i="1" l="1"/>
  <c r="BE16" i="1"/>
  <c r="CF15" i="1" l="1"/>
  <c r="BE15" i="1"/>
  <c r="CF14" i="1" l="1"/>
  <c r="BE14" i="1"/>
  <c r="CF13" i="1" l="1"/>
  <c r="BE13" i="1"/>
  <c r="CF12" i="1" l="1"/>
  <c r="BE12" i="1"/>
  <c r="CF11" i="1" l="1"/>
  <c r="BE11" i="1"/>
  <c r="CF10" i="1" l="1"/>
  <c r="BE10" i="1"/>
  <c r="CF9" i="1" l="1"/>
  <c r="BE9" i="1"/>
  <c r="CF8" i="1" l="1"/>
  <c r="BG8" i="1"/>
  <c r="BE8" i="1"/>
  <c r="BG9" i="1" l="1"/>
  <c r="BG10" i="1" l="1"/>
  <c r="CF7" i="1"/>
  <c r="BE7" i="1"/>
  <c r="BG11" i="1" l="1"/>
  <c r="BG12" i="1" l="1"/>
  <c r="CF6" i="1"/>
  <c r="CF5" i="1" l="1"/>
  <c r="AF6" i="1" l="1"/>
  <c r="AM7" i="1" s="1"/>
  <c r="AJ6" i="1" l="1"/>
  <c r="AI6" i="1"/>
  <c r="AH6" i="1"/>
  <c r="AD7" i="1" l="1"/>
  <c r="AB7" i="1" s="1"/>
  <c r="AG5" i="1"/>
  <c r="C6" i="1"/>
  <c r="Q7" i="1" l="1"/>
  <c r="AG6" i="1"/>
  <c r="B7" i="1"/>
  <c r="R7" i="1" l="1"/>
  <c r="P7" i="1" s="1"/>
  <c r="AF7" i="1" l="1"/>
  <c r="AM8" i="1" s="1"/>
  <c r="AJ7" i="1" l="1"/>
  <c r="AI7" i="1"/>
  <c r="AH7" i="1"/>
  <c r="AD8" i="1" l="1"/>
  <c r="AB8" i="1" s="1"/>
  <c r="C7" i="1"/>
  <c r="Q8" i="1"/>
  <c r="AG7" i="1"/>
  <c r="R8" i="1" l="1"/>
  <c r="P8" i="1" s="1"/>
  <c r="B8" i="1"/>
  <c r="AF8" i="1" l="1"/>
  <c r="AM9" i="1" s="1"/>
  <c r="AJ8" i="1" l="1"/>
  <c r="AI8" i="1"/>
  <c r="AH8" i="1"/>
  <c r="C8" i="1" l="1"/>
  <c r="H9" i="1"/>
  <c r="U9" i="1" s="1"/>
  <c r="AG8" i="1"/>
  <c r="W9" i="1" l="1"/>
  <c r="AL9" i="1"/>
  <c r="O9" i="1"/>
  <c r="AA9" i="1" s="1"/>
  <c r="J9" i="1"/>
  <c r="M9" i="1" s="1"/>
  <c r="X9" i="1" l="1"/>
  <c r="V9" i="1" s="1"/>
  <c r="AK11" i="1" s="1"/>
  <c r="AC9" i="1"/>
  <c r="AD9" i="1" s="1"/>
  <c r="AB9" i="1" s="1"/>
  <c r="AN9" i="1"/>
  <c r="B9" i="1" s="1"/>
  <c r="Q9" i="1"/>
  <c r="R9" i="1" s="1"/>
  <c r="P9" i="1" s="1"/>
  <c r="K9" i="1"/>
  <c r="I9" i="1" s="1"/>
  <c r="G10" i="1" s="1"/>
  <c r="AE9" i="1" l="1"/>
  <c r="AF9" i="1" s="1"/>
  <c r="AM10" i="1" s="1"/>
  <c r="AJ9" i="1" l="1"/>
  <c r="AI9" i="1"/>
  <c r="AH9" i="1"/>
  <c r="C9" i="1" l="1"/>
  <c r="H10" i="1"/>
  <c r="O10" i="1" s="1"/>
  <c r="U10" i="1" l="1"/>
  <c r="AA10" i="1" s="1"/>
  <c r="AG9" i="1"/>
  <c r="Q10" i="1"/>
  <c r="R10" i="1" s="1"/>
  <c r="P10" i="1" s="1"/>
  <c r="W10" i="1" l="1"/>
  <c r="AL10" i="1"/>
  <c r="J10" i="1"/>
  <c r="M10" i="1" s="1"/>
  <c r="X10" i="1" l="1"/>
  <c r="V10" i="1" s="1"/>
  <c r="AK12" i="1" s="1"/>
  <c r="AC10" i="1"/>
  <c r="AD10" i="1" s="1"/>
  <c r="AB10" i="1" s="1"/>
  <c r="AN10" i="1"/>
  <c r="B10" i="1" s="1"/>
  <c r="K10" i="1"/>
  <c r="I10" i="1" s="1"/>
  <c r="G11" i="1" s="1"/>
  <c r="AE10" i="1" l="1"/>
  <c r="AF10" i="1" s="1"/>
  <c r="AM11" i="1" s="1"/>
  <c r="AJ10" i="1" l="1"/>
  <c r="AI10" i="1"/>
  <c r="AH10" i="1"/>
  <c r="C10" i="1" l="1"/>
  <c r="H11" i="1"/>
  <c r="U11" i="1" s="1"/>
  <c r="AG10" i="1"/>
  <c r="W11" i="1" l="1"/>
  <c r="AL11" i="1"/>
  <c r="O11" i="1"/>
  <c r="AA11" i="1" s="1"/>
  <c r="X11" i="1" l="1"/>
  <c r="V11" i="1" s="1"/>
  <c r="AK13" i="1" s="1"/>
  <c r="AC11" i="1"/>
  <c r="AD11" i="1" s="1"/>
  <c r="AB11" i="1" s="1"/>
  <c r="AN11" i="1"/>
  <c r="Q11" i="1"/>
  <c r="R11" i="1" s="1"/>
  <c r="P11" i="1" s="1"/>
  <c r="AE11" i="1" l="1"/>
  <c r="B11" i="1"/>
  <c r="J11" i="1"/>
  <c r="M11" i="1" s="1"/>
  <c r="K11" i="1" l="1"/>
  <c r="I11" i="1" s="1"/>
  <c r="G12" i="1" s="1"/>
  <c r="AF11" i="1" l="1"/>
  <c r="AM12" i="1" s="1"/>
  <c r="AJ11" i="1" l="1"/>
  <c r="AH11" i="1"/>
  <c r="AI11" i="1"/>
  <c r="AG11" i="1" l="1"/>
  <c r="C11" i="1"/>
  <c r="H12" i="1"/>
  <c r="U12" i="1" s="1"/>
  <c r="W12" i="1" l="1"/>
  <c r="AL12" i="1"/>
  <c r="O12" i="1"/>
  <c r="AA12" i="1" s="1"/>
  <c r="J12" i="1"/>
  <c r="M12" i="1" s="1"/>
  <c r="X12" i="1" l="1"/>
  <c r="V12" i="1" s="1"/>
  <c r="AK14" i="1" s="1"/>
  <c r="AC12" i="1"/>
  <c r="AD12" i="1" s="1"/>
  <c r="AB12" i="1" s="1"/>
  <c r="AN12" i="1"/>
  <c r="B12" i="1" s="1"/>
  <c r="Q12" i="1"/>
  <c r="R12" i="1" s="1"/>
  <c r="P12" i="1" s="1"/>
  <c r="K12" i="1"/>
  <c r="I12" i="1" s="1"/>
  <c r="G13" i="1" s="1"/>
  <c r="AE12" i="1" l="1"/>
  <c r="AF12" i="1" s="1"/>
  <c r="AM13" i="1" s="1"/>
  <c r="AJ12" i="1" l="1"/>
  <c r="AI12" i="1"/>
  <c r="AH12" i="1"/>
  <c r="AG12" i="1"/>
  <c r="H13" i="1" l="1"/>
  <c r="J13" i="1" s="1"/>
  <c r="M13" i="1" s="1"/>
  <c r="C12" i="1"/>
  <c r="O13" i="1" l="1"/>
  <c r="U13" i="1"/>
  <c r="K13" i="1"/>
  <c r="I13" i="1" s="1"/>
  <c r="G14" i="1" s="1"/>
  <c r="AA13" i="1" l="1"/>
  <c r="W13" i="1"/>
  <c r="AL13" i="1"/>
  <c r="Q13" i="1"/>
  <c r="R13" i="1" s="1"/>
  <c r="P13" i="1" s="1"/>
  <c r="X13" i="1" l="1"/>
  <c r="V13" i="1" s="1"/>
  <c r="AK15" i="1" s="1"/>
  <c r="AC13" i="1"/>
  <c r="AD13" i="1" s="1"/>
  <c r="AB13" i="1" s="1"/>
  <c r="AN13" i="1"/>
  <c r="B13" i="1" s="1"/>
  <c r="AG13" i="1"/>
  <c r="AE13" i="1" l="1"/>
  <c r="AF13" i="1" s="1"/>
  <c r="AH13" i="1" l="1"/>
  <c r="AM14" i="1"/>
  <c r="AI13" i="1"/>
  <c r="AJ13" i="1"/>
  <c r="H14" i="1" l="1"/>
  <c r="C13" i="1"/>
  <c r="O14" i="1" l="1"/>
  <c r="Q14" i="1" s="1"/>
  <c r="R14" i="1" s="1"/>
  <c r="P14" i="1" s="1"/>
  <c r="U14" i="1"/>
  <c r="J14" i="1"/>
  <c r="M14" i="1" s="1"/>
  <c r="AL14" i="1" l="1"/>
  <c r="AA14" i="1"/>
  <c r="AC14" i="1" s="1"/>
  <c r="AD14" i="1" s="1"/>
  <c r="AB14" i="1" s="1"/>
  <c r="K14" i="1"/>
  <c r="I14" i="1" s="1"/>
  <c r="G15" i="1" s="1"/>
  <c r="W14" i="1"/>
  <c r="X14" i="1" s="1"/>
  <c r="V14" i="1" s="1"/>
  <c r="AK16" i="1" s="1"/>
  <c r="AG14" i="1"/>
  <c r="AN14" i="1" l="1"/>
  <c r="B14" i="1" s="1"/>
  <c r="AE14" i="1"/>
  <c r="AF14" i="1" s="1"/>
  <c r="AM15" i="1" s="1"/>
  <c r="AJ14" i="1" l="1"/>
  <c r="AH14" i="1"/>
  <c r="AI14" i="1"/>
  <c r="H15" i="1" l="1"/>
  <c r="O15" i="1" s="1"/>
  <c r="C14" i="1"/>
  <c r="J15" i="1" l="1"/>
  <c r="U15" i="1"/>
  <c r="AA15" i="1" l="1"/>
  <c r="Q15" i="1"/>
  <c r="R15" i="1" s="1"/>
  <c r="P15" i="1" s="1"/>
  <c r="W15" i="1"/>
  <c r="AL15" i="1"/>
  <c r="M15" i="1"/>
  <c r="K15" i="1"/>
  <c r="I15" i="1" s="1"/>
  <c r="G16" i="1" s="1"/>
  <c r="AG15" i="1"/>
  <c r="AN15" i="1" l="1"/>
  <c r="B15" i="1" s="1"/>
  <c r="AC15" i="1"/>
  <c r="AD15" i="1" s="1"/>
  <c r="AB15" i="1" s="1"/>
  <c r="X15" i="1"/>
  <c r="V15" i="1" s="1"/>
  <c r="AK17" i="1" s="1"/>
  <c r="AE15" i="1" l="1"/>
  <c r="AF15" i="1" s="1"/>
  <c r="AM16" i="1" s="1"/>
  <c r="AI15" i="1" l="1"/>
  <c r="AH15" i="1"/>
  <c r="AJ15" i="1"/>
  <c r="H16" i="1" l="1"/>
  <c r="O16" i="1" s="1"/>
  <c r="Q16" i="1" s="1"/>
  <c r="R16" i="1" s="1"/>
  <c r="P16" i="1" s="1"/>
  <c r="C15" i="1"/>
  <c r="U16" i="1" l="1"/>
  <c r="AA16" i="1" s="1"/>
  <c r="AC16" i="1" s="1"/>
  <c r="AD16" i="1" s="1"/>
  <c r="AB16" i="1" s="1"/>
  <c r="J16" i="1"/>
  <c r="M16" i="1" s="1"/>
  <c r="AG16" i="1"/>
  <c r="K16" i="1" l="1"/>
  <c r="I16" i="1" s="1"/>
  <c r="G17" i="1" s="1"/>
  <c r="AN16" i="1"/>
  <c r="AL16" i="1"/>
  <c r="W16" i="1"/>
  <c r="AE16" i="1" s="1"/>
  <c r="AF16" i="1" s="1"/>
  <c r="AM17" i="1" s="1"/>
  <c r="B16" i="1" l="1"/>
  <c r="X16" i="1"/>
  <c r="V16" i="1" s="1"/>
  <c r="AK18" i="1" s="1"/>
  <c r="AJ16" i="1"/>
  <c r="AH16" i="1"/>
  <c r="AI16" i="1"/>
  <c r="H17" i="1" l="1"/>
  <c r="O17" i="1" s="1"/>
  <c r="C16" i="1"/>
  <c r="J17" i="1" l="1"/>
  <c r="U17" i="1"/>
  <c r="AA17" i="1" l="1"/>
  <c r="Q17" i="1"/>
  <c r="R17" i="1" s="1"/>
  <c r="P17" i="1" s="1"/>
  <c r="W17" i="1"/>
  <c r="AL17" i="1"/>
  <c r="M17" i="1"/>
  <c r="K17" i="1"/>
  <c r="I17" i="1" s="1"/>
  <c r="G18" i="1" s="1"/>
  <c r="AG17" i="1"/>
  <c r="AC17" i="1" l="1"/>
  <c r="AD17" i="1" s="1"/>
  <c r="AB17" i="1" s="1"/>
  <c r="AN17" i="1"/>
  <c r="B17" i="1" s="1"/>
  <c r="X17" i="1"/>
  <c r="V17" i="1" s="1"/>
  <c r="AK19" i="1" s="1"/>
  <c r="AE17" i="1" l="1"/>
  <c r="AF17" i="1" s="1"/>
  <c r="AH17" i="1" l="1"/>
  <c r="AM18" i="1"/>
  <c r="AI17" i="1"/>
  <c r="AJ17" i="1"/>
  <c r="H18" i="1" l="1"/>
  <c r="O18" i="1" s="1"/>
  <c r="C17" i="1"/>
  <c r="U18" i="1" l="1"/>
  <c r="AL18" i="1" s="1"/>
  <c r="J18" i="1"/>
  <c r="K18" i="1" s="1"/>
  <c r="I18" i="1" s="1"/>
  <c r="G19" i="1" s="1"/>
  <c r="Q18" i="1"/>
  <c r="R18" i="1" s="1"/>
  <c r="P18" i="1" s="1"/>
  <c r="AG18" i="1"/>
  <c r="W18" i="1" l="1"/>
  <c r="X18" i="1" s="1"/>
  <c r="V18" i="1" s="1"/>
  <c r="AK20" i="1" s="1"/>
  <c r="AA18" i="1"/>
  <c r="AC18" i="1" s="1"/>
  <c r="M18" i="1"/>
  <c r="AN18" i="1" l="1"/>
  <c r="B18" i="1" s="1"/>
  <c r="AD18" i="1"/>
  <c r="AB18" i="1" s="1"/>
  <c r="AE18" i="1"/>
  <c r="AF18" i="1" s="1"/>
  <c r="AM19" i="1" s="1"/>
  <c r="AI18" i="1" l="1"/>
  <c r="AJ18" i="1"/>
  <c r="AH18" i="1"/>
  <c r="H19" i="1" l="1"/>
  <c r="O19" i="1" s="1"/>
  <c r="C18" i="1"/>
  <c r="AG19" i="1"/>
  <c r="U19" i="1" l="1"/>
  <c r="AL19" i="1" s="1"/>
  <c r="J19" i="1"/>
  <c r="AA19" i="1" l="1"/>
  <c r="W19" i="1"/>
  <c r="X19" i="1" s="1"/>
  <c r="V19" i="1" s="1"/>
  <c r="AK21" i="1" s="1"/>
  <c r="K19" i="1"/>
  <c r="I19" i="1" s="1"/>
  <c r="G20" i="1" s="1"/>
  <c r="M19" i="1"/>
  <c r="Q19" i="1"/>
  <c r="R19" i="1" s="1"/>
  <c r="P19" i="1" s="1"/>
  <c r="AC19" i="1" l="1"/>
  <c r="AN19" i="1"/>
  <c r="B19" i="1" s="1"/>
  <c r="AD19" i="1" l="1"/>
  <c r="AB19" i="1" s="1"/>
  <c r="AE19" i="1"/>
  <c r="AF19" i="1" s="1"/>
  <c r="AM20" i="1" s="1"/>
  <c r="AJ19" i="1" l="1"/>
  <c r="AI19" i="1"/>
  <c r="AH19" i="1"/>
  <c r="AG20" i="1"/>
  <c r="H20" i="1" l="1"/>
  <c r="J20" i="1" s="1"/>
  <c r="C19" i="1"/>
  <c r="O20" i="1" l="1"/>
  <c r="Q20" i="1" s="1"/>
  <c r="R20" i="1" s="1"/>
  <c r="P20" i="1" s="1"/>
  <c r="U20" i="1"/>
  <c r="K20" i="1"/>
  <c r="I20" i="1" s="1"/>
  <c r="G21" i="1" s="1"/>
  <c r="M20" i="1"/>
  <c r="AL20" i="1" l="1"/>
  <c r="AA20" i="1"/>
  <c r="AN20" i="1" s="1"/>
  <c r="W20" i="1"/>
  <c r="X20" i="1" s="1"/>
  <c r="V20" i="1" s="1"/>
  <c r="AK22" i="1" s="1"/>
  <c r="AC20" i="1" l="1"/>
  <c r="AD20" i="1" s="1"/>
  <c r="AB20" i="1" s="1"/>
  <c r="B20" i="1"/>
  <c r="AE20" i="1" l="1"/>
  <c r="AF20" i="1" s="1"/>
  <c r="AM21" i="1" s="1"/>
  <c r="AG21" i="1"/>
  <c r="AI20" i="1" l="1"/>
  <c r="AH20" i="1"/>
  <c r="AJ20" i="1"/>
  <c r="H21" i="1" l="1"/>
  <c r="O21" i="1" s="1"/>
  <c r="C20" i="1"/>
  <c r="J21" i="1" l="1"/>
  <c r="K21" i="1" s="1"/>
  <c r="I21" i="1" s="1"/>
  <c r="G22" i="1" s="1"/>
  <c r="Q21" i="1"/>
  <c r="R21" i="1" s="1"/>
  <c r="P21" i="1" s="1"/>
  <c r="U21" i="1"/>
  <c r="W21" i="1" s="1"/>
  <c r="X21" i="1" s="1"/>
  <c r="V21" i="1" s="1"/>
  <c r="AK23" i="1" s="1"/>
  <c r="M21" i="1" l="1"/>
  <c r="AA21" i="1"/>
  <c r="AN21" i="1" s="1"/>
  <c r="AL21" i="1"/>
  <c r="B21" i="1" l="1"/>
  <c r="AC21" i="1"/>
  <c r="AD21" i="1" s="1"/>
  <c r="AB21" i="1" s="1"/>
  <c r="AG22" i="1"/>
  <c r="AE21" i="1" l="1"/>
  <c r="AF21" i="1" s="1"/>
  <c r="AM22" i="1" s="1"/>
  <c r="AI21" i="1" l="1"/>
  <c r="AJ21" i="1"/>
  <c r="AH21" i="1"/>
  <c r="H22" i="1" l="1"/>
  <c r="O22" i="1" s="1"/>
  <c r="Q22" i="1" s="1"/>
  <c r="R22" i="1" s="1"/>
  <c r="P22" i="1" s="1"/>
  <c r="C21" i="1"/>
  <c r="J22" i="1" l="1"/>
  <c r="M22" i="1" s="1"/>
  <c r="U22" i="1"/>
  <c r="AA22" i="1" s="1"/>
  <c r="K22" i="1" l="1"/>
  <c r="I22" i="1" s="1"/>
  <c r="G23" i="1" s="1"/>
  <c r="AL22" i="1"/>
  <c r="W22" i="1"/>
  <c r="X22" i="1" s="1"/>
  <c r="V22" i="1" s="1"/>
  <c r="AK24" i="1" s="1"/>
  <c r="AC22" i="1"/>
  <c r="AN22" i="1"/>
  <c r="B22" i="1" l="1"/>
  <c r="AG23" i="1"/>
  <c r="AD22" i="1"/>
  <c r="AB22" i="1" s="1"/>
  <c r="AE22" i="1"/>
  <c r="AF22" i="1" s="1"/>
  <c r="AM23" i="1" s="1"/>
  <c r="AI22" i="1" l="1"/>
  <c r="AJ22" i="1"/>
  <c r="AH22" i="1"/>
  <c r="H23" i="1" l="1"/>
  <c r="O23" i="1" s="1"/>
  <c r="C22" i="1"/>
  <c r="Q23" i="1" l="1"/>
  <c r="R23" i="1" s="1"/>
  <c r="P23" i="1" s="1"/>
  <c r="J23" i="1"/>
  <c r="U23" i="1"/>
  <c r="AA23" i="1" l="1"/>
  <c r="AL23" i="1"/>
  <c r="W23" i="1"/>
  <c r="X23" i="1" s="1"/>
  <c r="V23" i="1" s="1"/>
  <c r="AK25" i="1" s="1"/>
  <c r="M23" i="1"/>
  <c r="K23" i="1"/>
  <c r="I23" i="1" s="1"/>
  <c r="G24" i="1" s="1"/>
  <c r="AG24" i="1" l="1"/>
  <c r="AN23" i="1"/>
  <c r="B23" i="1" s="1"/>
  <c r="AC23" i="1"/>
  <c r="AD23" i="1" l="1"/>
  <c r="AB23" i="1" s="1"/>
  <c r="AE23" i="1"/>
  <c r="AF23" i="1" s="1"/>
  <c r="AM24" i="1" s="1"/>
  <c r="AI23" i="1" l="1"/>
  <c r="AJ23" i="1"/>
  <c r="AH23" i="1"/>
  <c r="H24" i="1" l="1"/>
  <c r="O24" i="1" s="1"/>
  <c r="C23" i="1"/>
  <c r="U24" i="1" l="1"/>
  <c r="J24" i="1"/>
  <c r="Q24" i="1"/>
  <c r="R24" i="1" s="1"/>
  <c r="P24" i="1" s="1"/>
  <c r="M24" i="1" l="1"/>
  <c r="K24" i="1"/>
  <c r="I24" i="1" s="1"/>
  <c r="G25" i="1" s="1"/>
  <c r="AA24" i="1"/>
  <c r="AL24" i="1"/>
  <c r="W24" i="1"/>
  <c r="X24" i="1" s="1"/>
  <c r="V24" i="1" s="1"/>
  <c r="AK26" i="1" l="1"/>
  <c r="AG25" i="1"/>
  <c r="AN24" i="1"/>
  <c r="B24" i="1" s="1"/>
  <c r="AC24" i="1"/>
  <c r="AD24" i="1" l="1"/>
  <c r="AB24" i="1" s="1"/>
  <c r="AE24" i="1"/>
  <c r="AF24" i="1" s="1"/>
  <c r="AM25" i="1" s="1"/>
  <c r="AH24" i="1" l="1"/>
  <c r="AJ24" i="1"/>
  <c r="AI24" i="1"/>
  <c r="H25" i="1" l="1"/>
  <c r="O25" i="1" s="1"/>
  <c r="C24" i="1"/>
  <c r="Q25" i="1" l="1"/>
  <c r="R25" i="1" s="1"/>
  <c r="P25" i="1" s="1"/>
  <c r="J25" i="1"/>
  <c r="U25" i="1"/>
  <c r="AL25" i="1" l="1"/>
  <c r="AA25" i="1"/>
  <c r="W25" i="1"/>
  <c r="M25" i="1"/>
  <c r="K25" i="1"/>
  <c r="I25" i="1" s="1"/>
  <c r="G26" i="1" s="1"/>
  <c r="AN25" i="1" l="1"/>
  <c r="B25" i="1" s="1"/>
  <c r="AC25" i="1"/>
  <c r="AD25" i="1" s="1"/>
  <c r="AB25" i="1" s="1"/>
  <c r="X25" i="1"/>
  <c r="V25" i="1" s="1"/>
  <c r="AE25" i="1" l="1"/>
  <c r="AF25" i="1" s="1"/>
  <c r="AM26" i="1" s="1"/>
  <c r="AK27" i="1"/>
  <c r="AG26" i="1"/>
  <c r="AH25" i="1" l="1"/>
  <c r="AI25" i="1"/>
  <c r="AJ25" i="1"/>
  <c r="H26" i="1" l="1"/>
  <c r="U26" i="1" s="1"/>
  <c r="C25" i="1"/>
  <c r="O26" i="1" l="1"/>
  <c r="Q26" i="1" s="1"/>
  <c r="R26" i="1" s="1"/>
  <c r="P26" i="1" s="1"/>
  <c r="J26" i="1"/>
  <c r="M26" i="1" s="1"/>
  <c r="W26" i="1"/>
  <c r="X26" i="1" s="1"/>
  <c r="V26" i="1" s="1"/>
  <c r="AL26" i="1"/>
  <c r="K26" i="1" l="1"/>
  <c r="I26" i="1" s="1"/>
  <c r="G27" i="1" s="1"/>
  <c r="AA26" i="1"/>
  <c r="AN26" i="1" s="1"/>
  <c r="B26" i="1" s="1"/>
  <c r="AK28" i="1"/>
  <c r="AG27" i="1"/>
  <c r="AC26" i="1" l="1"/>
  <c r="AD26" i="1" s="1"/>
  <c r="AB26" i="1" s="1"/>
  <c r="AE26" i="1" l="1"/>
  <c r="AF26" i="1" s="1"/>
  <c r="AM27" i="1" s="1"/>
  <c r="AH26" i="1" l="1"/>
  <c r="AJ26" i="1"/>
  <c r="AI26" i="1"/>
  <c r="H27" i="1" l="1"/>
  <c r="O27" i="1" s="1"/>
  <c r="C26" i="1"/>
  <c r="AK29" i="1"/>
  <c r="AG28" i="1"/>
  <c r="U27" i="1" l="1"/>
  <c r="W27" i="1" s="1"/>
  <c r="X27" i="1" s="1"/>
  <c r="V27" i="1" s="1"/>
  <c r="J27" i="1"/>
  <c r="K27" i="1" s="1"/>
  <c r="I27" i="1" s="1"/>
  <c r="G28" i="1" s="1"/>
  <c r="Q27" i="1"/>
  <c r="R27" i="1" s="1"/>
  <c r="P27" i="1" s="1"/>
  <c r="M27" i="1"/>
  <c r="AL27" i="1" l="1"/>
  <c r="AA27" i="1"/>
  <c r="AN27" i="1" s="1"/>
  <c r="B27" i="1" l="1"/>
  <c r="AC27" i="1"/>
  <c r="AD27" i="1" s="1"/>
  <c r="AB27" i="1" s="1"/>
  <c r="AE27" i="1" l="1"/>
  <c r="AF27" i="1" s="1"/>
  <c r="AM28" i="1" s="1"/>
  <c r="AJ27" i="1" l="1"/>
  <c r="AI27" i="1"/>
  <c r="AH27" i="1"/>
  <c r="H28" i="1" l="1"/>
  <c r="O28" i="1" s="1"/>
  <c r="C27" i="1"/>
  <c r="U28" i="1" l="1"/>
  <c r="W28" i="1" s="1"/>
  <c r="X28" i="1" s="1"/>
  <c r="V28" i="1" s="1"/>
  <c r="J28" i="1"/>
  <c r="AK30" i="1"/>
  <c r="AG29" i="1"/>
  <c r="Q28" i="1"/>
  <c r="R28" i="1" s="1"/>
  <c r="P28" i="1" s="1"/>
  <c r="K28" i="1"/>
  <c r="I28" i="1" s="1"/>
  <c r="G29" i="1" s="1"/>
  <c r="M28" i="1"/>
  <c r="AL28" i="1" l="1"/>
  <c r="AA28" i="1"/>
  <c r="AN28" i="1" s="1"/>
  <c r="AC28" i="1" l="1"/>
  <c r="AE28" i="1" s="1"/>
  <c r="AF28" i="1" s="1"/>
  <c r="AM29" i="1" s="1"/>
  <c r="B28" i="1"/>
  <c r="AD28" i="1"/>
  <c r="AB28" i="1" s="1"/>
  <c r="AI28" i="1" l="1"/>
  <c r="AJ28" i="1"/>
  <c r="AH28" i="1"/>
  <c r="H29" i="1" l="1"/>
  <c r="O29" i="1" s="1"/>
  <c r="C28" i="1"/>
  <c r="U29" i="1" l="1"/>
  <c r="W29" i="1" s="1"/>
  <c r="X29" i="1" s="1"/>
  <c r="V29" i="1" s="1"/>
  <c r="J29" i="1"/>
  <c r="AL29" i="1" l="1"/>
  <c r="AK31" i="1"/>
  <c r="AG30" i="1"/>
  <c r="AA29" i="1"/>
  <c r="Q29" i="1"/>
  <c r="R29" i="1" s="1"/>
  <c r="P29" i="1" s="1"/>
  <c r="M29" i="1"/>
  <c r="K29" i="1"/>
  <c r="I29" i="1" s="1"/>
  <c r="G30" i="1" s="1"/>
  <c r="AC29" i="1" l="1"/>
  <c r="AN29" i="1"/>
  <c r="B29" i="1" s="1"/>
  <c r="AD29" i="1" l="1"/>
  <c r="AB29" i="1" s="1"/>
  <c r="AE29" i="1"/>
  <c r="AF29" i="1" s="1"/>
  <c r="AM30" i="1" s="1"/>
  <c r="AJ29" i="1" l="1"/>
  <c r="AH29" i="1"/>
  <c r="AI29" i="1"/>
  <c r="H30" i="1" l="1"/>
  <c r="O30" i="1" s="1"/>
  <c r="C29" i="1"/>
  <c r="U30" i="1" l="1"/>
  <c r="AL30" i="1" s="1"/>
  <c r="J30" i="1"/>
  <c r="W30" i="1" l="1"/>
  <c r="X30" i="1" s="1"/>
  <c r="V30" i="1" s="1"/>
  <c r="AK32" i="1" s="1"/>
  <c r="AA30" i="1"/>
  <c r="Q30" i="1"/>
  <c r="R30" i="1" s="1"/>
  <c r="P30" i="1" s="1"/>
  <c r="M30" i="1"/>
  <c r="K30" i="1"/>
  <c r="I30" i="1" s="1"/>
  <c r="G31" i="1" s="1"/>
  <c r="AG31" i="1" l="1"/>
  <c r="AC30" i="1"/>
  <c r="AN30" i="1"/>
  <c r="B30" i="1" s="1"/>
  <c r="AE30" i="1" l="1"/>
  <c r="AF30" i="1" s="1"/>
  <c r="AM31" i="1" s="1"/>
  <c r="AD30" i="1"/>
  <c r="AB30" i="1" s="1"/>
  <c r="AI30" i="1" l="1"/>
  <c r="AJ30" i="1"/>
  <c r="AH30" i="1"/>
  <c r="H31" i="1" l="1"/>
  <c r="O31" i="1" s="1"/>
  <c r="C30" i="1"/>
  <c r="U31" i="1" l="1"/>
  <c r="AL31" i="1" s="1"/>
  <c r="J31" i="1"/>
  <c r="W31" i="1" l="1"/>
  <c r="X31" i="1" s="1"/>
  <c r="V31" i="1" s="1"/>
  <c r="AK33" i="1" s="1"/>
  <c r="AA31" i="1"/>
  <c r="Q31" i="1"/>
  <c r="R31" i="1" s="1"/>
  <c r="P31" i="1" s="1"/>
  <c r="K31" i="1"/>
  <c r="I31" i="1" s="1"/>
  <c r="G32" i="1" s="1"/>
  <c r="M31" i="1"/>
  <c r="AG32" i="1" l="1"/>
  <c r="AC31" i="1"/>
  <c r="AN31" i="1"/>
  <c r="B31" i="1" s="1"/>
  <c r="AD31" i="1" l="1"/>
  <c r="AB31" i="1" s="1"/>
  <c r="AE31" i="1"/>
  <c r="AF31" i="1" s="1"/>
  <c r="AM32" i="1" s="1"/>
  <c r="AI31" i="1" l="1"/>
  <c r="AH31" i="1"/>
  <c r="AJ31" i="1"/>
  <c r="H32" i="1" l="1"/>
  <c r="O32" i="1" s="1"/>
  <c r="C31" i="1"/>
  <c r="U32" i="1" l="1"/>
  <c r="W32" i="1" s="1"/>
  <c r="X32" i="1" s="1"/>
  <c r="V32" i="1" s="1"/>
  <c r="J32" i="1"/>
  <c r="AL32" i="1" l="1"/>
  <c r="AK34" i="1"/>
  <c r="AG33" i="1"/>
  <c r="Q32" i="1"/>
  <c r="R32" i="1" s="1"/>
  <c r="P32" i="1" s="1"/>
  <c r="AA32" i="1"/>
  <c r="K32" i="1"/>
  <c r="I32" i="1" s="1"/>
  <c r="G33" i="1" s="1"/>
  <c r="M32" i="1"/>
  <c r="AN32" i="1" l="1"/>
  <c r="B32" i="1" s="1"/>
  <c r="AC32" i="1"/>
  <c r="AD32" i="1" l="1"/>
  <c r="AB32" i="1" s="1"/>
  <c r="AE32" i="1"/>
  <c r="AF32" i="1" s="1"/>
  <c r="AM33" i="1" s="1"/>
  <c r="AJ32" i="1" l="1"/>
  <c r="AH32" i="1"/>
  <c r="AI32" i="1"/>
  <c r="H33" i="1" l="1"/>
  <c r="O33" i="1" s="1"/>
  <c r="C32" i="1"/>
  <c r="U33" i="1" l="1"/>
  <c r="W33" i="1" s="1"/>
  <c r="Q33" i="1"/>
  <c r="R33" i="1" s="1"/>
  <c r="P33" i="1" s="1"/>
  <c r="J33" i="1"/>
  <c r="AL33" i="1" l="1"/>
  <c r="X33" i="1"/>
  <c r="V33" i="1" s="1"/>
  <c r="M33" i="1"/>
  <c r="K33" i="1"/>
  <c r="I33" i="1" s="1"/>
  <c r="G34" i="1" s="1"/>
  <c r="AA33" i="1"/>
  <c r="AK35" i="1" l="1"/>
  <c r="AG34" i="1"/>
  <c r="AN33" i="1"/>
  <c r="B33" i="1" s="1"/>
  <c r="AC33" i="1"/>
  <c r="AD33" i="1" l="1"/>
  <c r="AB33" i="1" s="1"/>
  <c r="AE33" i="1"/>
  <c r="AF33" i="1" s="1"/>
  <c r="AM34" i="1" s="1"/>
  <c r="AH33" i="1" l="1"/>
  <c r="AJ33" i="1"/>
  <c r="AI33" i="1"/>
  <c r="H34" i="1" l="1"/>
  <c r="O34" i="1" s="1"/>
  <c r="C33" i="1"/>
  <c r="J34" i="1" l="1"/>
  <c r="M34" i="1" s="1"/>
  <c r="Q34" i="1"/>
  <c r="R34" i="1" s="1"/>
  <c r="P34" i="1" s="1"/>
  <c r="U34" i="1"/>
  <c r="K34" i="1" l="1"/>
  <c r="I34" i="1" s="1"/>
  <c r="G35" i="1" s="1"/>
  <c r="AA34" i="1"/>
  <c r="AN34" i="1" s="1"/>
  <c r="W34" i="1"/>
  <c r="X34" i="1" s="1"/>
  <c r="V34" i="1" s="1"/>
  <c r="AL34" i="1"/>
  <c r="AC34" i="1" l="1"/>
  <c r="AD34" i="1" s="1"/>
  <c r="AB34" i="1" s="1"/>
  <c r="AK36" i="1"/>
  <c r="AG35" i="1"/>
  <c r="B34" i="1"/>
  <c r="AE34" i="1" l="1"/>
  <c r="AF34" i="1" s="1"/>
  <c r="AM35" i="1" s="1"/>
  <c r="AH34" i="1" l="1"/>
  <c r="AJ34" i="1"/>
  <c r="AI34" i="1"/>
  <c r="H35" i="1" l="1"/>
  <c r="O35" i="1" s="1"/>
  <c r="C34" i="1"/>
  <c r="U35" i="1" l="1"/>
  <c r="W35" i="1" s="1"/>
  <c r="J35" i="1"/>
  <c r="K35" i="1" s="1"/>
  <c r="I35" i="1" s="1"/>
  <c r="G36" i="1" s="1"/>
  <c r="Q35" i="1"/>
  <c r="R35" i="1" s="1"/>
  <c r="P35" i="1" s="1"/>
  <c r="AL35" i="1" l="1"/>
  <c r="AA35" i="1"/>
  <c r="AN35" i="1" s="1"/>
  <c r="M35" i="1"/>
  <c r="X35" i="1"/>
  <c r="V35" i="1" s="1"/>
  <c r="AC35" i="1" l="1"/>
  <c r="AD35" i="1" s="1"/>
  <c r="AB35" i="1" s="1"/>
  <c r="B35" i="1"/>
  <c r="AK37" i="1"/>
  <c r="AG36" i="1"/>
  <c r="AE35" i="1"/>
  <c r="AF35" i="1" s="1"/>
  <c r="AM36" i="1" s="1"/>
  <c r="AI35" i="1" l="1"/>
  <c r="AJ35" i="1"/>
  <c r="AH35" i="1"/>
  <c r="H36" i="1" l="1"/>
  <c r="O36" i="1" s="1"/>
  <c r="C35" i="1"/>
  <c r="U36" i="1" l="1"/>
  <c r="J36" i="1"/>
  <c r="K36" i="1" l="1"/>
  <c r="I36" i="1" s="1"/>
  <c r="G37" i="1" s="1"/>
  <c r="M36" i="1"/>
  <c r="AA36" i="1"/>
  <c r="Q36" i="1"/>
  <c r="R36" i="1" s="1"/>
  <c r="P36" i="1" s="1"/>
  <c r="W36" i="1"/>
  <c r="AL36" i="1"/>
  <c r="X36" i="1" l="1"/>
  <c r="V36" i="1" s="1"/>
  <c r="AC36" i="1"/>
  <c r="AD36" i="1" s="1"/>
  <c r="AB36" i="1" s="1"/>
  <c r="AN36" i="1"/>
  <c r="B36" i="1" s="1"/>
  <c r="AK38" i="1" l="1"/>
  <c r="AG37" i="1"/>
  <c r="AE36" i="1"/>
  <c r="AF36" i="1" s="1"/>
  <c r="AM37" i="1" s="1"/>
  <c r="AI36" i="1" l="1"/>
  <c r="AJ36" i="1"/>
  <c r="AH36" i="1"/>
  <c r="H37" i="1" l="1"/>
  <c r="O37" i="1" s="1"/>
  <c r="C36" i="1"/>
  <c r="U37" i="1" l="1"/>
  <c r="J37" i="1"/>
  <c r="M37" i="1" l="1"/>
  <c r="K37" i="1"/>
  <c r="I37" i="1" s="1"/>
  <c r="G38" i="1" s="1"/>
  <c r="AA37" i="1"/>
  <c r="Q37" i="1"/>
  <c r="R37" i="1" s="1"/>
  <c r="P37" i="1" s="1"/>
  <c r="W37" i="1"/>
  <c r="AL37" i="1"/>
  <c r="X37" i="1" l="1"/>
  <c r="V37" i="1" s="1"/>
  <c r="AC37" i="1"/>
  <c r="AD37" i="1" s="1"/>
  <c r="AB37" i="1" s="1"/>
  <c r="AN37" i="1"/>
  <c r="B37" i="1" s="1"/>
  <c r="AK39" i="1" l="1"/>
  <c r="AG38" i="1"/>
  <c r="AE37" i="1"/>
  <c r="AF37" i="1" s="1"/>
  <c r="AM38" i="1" s="1"/>
  <c r="AH37" i="1" l="1"/>
  <c r="AJ37" i="1"/>
  <c r="AI37" i="1"/>
  <c r="H38" i="1" l="1"/>
  <c r="J38" i="1" s="1"/>
  <c r="C37" i="1"/>
  <c r="O38" i="1" l="1"/>
  <c r="Q38" i="1" s="1"/>
  <c r="R38" i="1" s="1"/>
  <c r="P38" i="1" s="1"/>
  <c r="U38" i="1"/>
  <c r="AL38" i="1" s="1"/>
  <c r="K38" i="1"/>
  <c r="I38" i="1" s="1"/>
  <c r="G39" i="1" s="1"/>
  <c r="M38" i="1"/>
  <c r="W38" i="1" l="1"/>
  <c r="AA38" i="1"/>
  <c r="AN38" i="1" s="1"/>
  <c r="B38" i="1" s="1"/>
  <c r="X38" i="1"/>
  <c r="V38" i="1" s="1"/>
  <c r="AK40" i="1" l="1"/>
  <c r="AG39" i="1"/>
  <c r="AC38" i="1"/>
  <c r="AD38" i="1" s="1"/>
  <c r="AB38" i="1" s="1"/>
  <c r="AE38" i="1" l="1"/>
  <c r="AF38" i="1" s="1"/>
  <c r="AM39" i="1" s="1"/>
  <c r="AJ38" i="1" l="1"/>
  <c r="AH38" i="1"/>
  <c r="AI38" i="1"/>
  <c r="H39" i="1" l="1"/>
  <c r="O39" i="1" s="1"/>
  <c r="Q39" i="1" s="1"/>
  <c r="R39" i="1" s="1"/>
  <c r="P39" i="1" s="1"/>
  <c r="C38" i="1"/>
  <c r="J39" i="1" l="1"/>
  <c r="U39" i="1"/>
  <c r="M39" i="1" l="1"/>
  <c r="K39" i="1"/>
  <c r="I39" i="1" s="1"/>
  <c r="G40" i="1" s="1"/>
  <c r="W39" i="1"/>
  <c r="X39" i="1" s="1"/>
  <c r="V39" i="1" s="1"/>
  <c r="AL39" i="1"/>
  <c r="AA39" i="1"/>
  <c r="AK41" i="1" l="1"/>
  <c r="AG40" i="1"/>
  <c r="AC39" i="1"/>
  <c r="AD39" i="1" s="1"/>
  <c r="AB39" i="1" s="1"/>
  <c r="AN39" i="1"/>
  <c r="B39" i="1" s="1"/>
  <c r="AE39" i="1" l="1"/>
  <c r="AF39" i="1" s="1"/>
  <c r="AI39" i="1" s="1"/>
  <c r="AM40" i="1"/>
  <c r="AH39" i="1" l="1"/>
  <c r="AJ39" i="1"/>
  <c r="C39" i="1" l="1"/>
  <c r="H40" i="1"/>
  <c r="J40" i="1" s="1"/>
  <c r="M40" i="1" s="1"/>
  <c r="O40" i="1" l="1"/>
  <c r="Q40" i="1" s="1"/>
  <c r="R40" i="1" s="1"/>
  <c r="P40" i="1" s="1"/>
  <c r="U40" i="1"/>
  <c r="W40" i="1" s="1"/>
  <c r="X40" i="1" s="1"/>
  <c r="V40" i="1" s="1"/>
  <c r="AK42" i="1" s="1"/>
  <c r="K40" i="1"/>
  <c r="I40" i="1" s="1"/>
  <c r="G41" i="1" s="1"/>
  <c r="AA40" i="1" l="1"/>
  <c r="AN40" i="1" s="1"/>
  <c r="AL40" i="1"/>
  <c r="AG41" i="1"/>
  <c r="AC40" i="1" l="1"/>
  <c r="AD40" i="1" s="1"/>
  <c r="AB40" i="1" s="1"/>
  <c r="B40" i="1"/>
  <c r="AM41" i="1"/>
  <c r="AE40" i="1" l="1"/>
  <c r="AF40" i="1" s="1"/>
  <c r="AI40" i="1" s="1"/>
  <c r="AH40" i="1" l="1"/>
  <c r="H41" i="1" s="1"/>
  <c r="J41" i="1" s="1"/>
  <c r="M41" i="1" s="1"/>
  <c r="AJ40" i="1"/>
  <c r="C40" i="1" l="1"/>
  <c r="O41" i="1"/>
  <c r="Q41" i="1" s="1"/>
  <c r="R41" i="1" s="1"/>
  <c r="P41" i="1" s="1"/>
  <c r="K41" i="1"/>
  <c r="I41" i="1" s="1"/>
  <c r="G42" i="1" s="1"/>
  <c r="U41" i="1"/>
  <c r="AL41" i="1" s="1"/>
  <c r="AA41" i="1" l="1"/>
  <c r="AC41" i="1" s="1"/>
  <c r="AD41" i="1" s="1"/>
  <c r="AB41" i="1" s="1"/>
  <c r="W41" i="1"/>
  <c r="X41" i="1" s="1"/>
  <c r="V41" i="1" s="1"/>
  <c r="AK43" i="1"/>
  <c r="AG42" i="1"/>
  <c r="AN41" i="1" l="1"/>
  <c r="B41" i="1" s="1"/>
  <c r="AE41" i="1"/>
  <c r="AF41" i="1" s="1"/>
  <c r="AM42" i="1" s="1"/>
  <c r="AH41" i="1" l="1"/>
  <c r="AI41" i="1"/>
  <c r="AJ41" i="1"/>
  <c r="H42" i="1" l="1"/>
  <c r="O42" i="1" s="1"/>
  <c r="Q42" i="1" s="1"/>
  <c r="R42" i="1" s="1"/>
  <c r="P42" i="1" s="1"/>
  <c r="C41" i="1"/>
  <c r="J42" i="1" l="1"/>
  <c r="M42" i="1" s="1"/>
  <c r="U42" i="1"/>
  <c r="AL42" i="1" s="1"/>
  <c r="K42" i="1"/>
  <c r="I42" i="1" s="1"/>
  <c r="G43" i="1" s="1"/>
  <c r="W42" i="1"/>
  <c r="AA42" i="1"/>
  <c r="AN42" i="1" l="1"/>
  <c r="B42" i="1" s="1"/>
  <c r="AC42" i="1"/>
  <c r="AD42" i="1" s="1"/>
  <c r="AB42" i="1" s="1"/>
  <c r="X42" i="1"/>
  <c r="V42" i="1" s="1"/>
  <c r="AE42" i="1"/>
  <c r="AF42" i="1" s="1"/>
  <c r="AM43" i="1" s="1"/>
  <c r="AK44" i="1" l="1"/>
  <c r="AG43" i="1"/>
  <c r="AH42" i="1"/>
  <c r="AI42" i="1"/>
  <c r="AJ42" i="1"/>
  <c r="H43" i="1" l="1"/>
  <c r="J43" i="1" s="1"/>
  <c r="K43" i="1" s="1"/>
  <c r="I43" i="1" s="1"/>
  <c r="G44" i="1" s="1"/>
  <c r="C42" i="1"/>
  <c r="O43" i="1" l="1"/>
  <c r="Q43" i="1" s="1"/>
  <c r="R43" i="1" s="1"/>
  <c r="P43" i="1" s="1"/>
  <c r="U43" i="1"/>
  <c r="AL43" i="1" s="1"/>
  <c r="M43" i="1"/>
  <c r="W43" i="1" l="1"/>
  <c r="X43" i="1" s="1"/>
  <c r="V43" i="1" s="1"/>
  <c r="AA43" i="1"/>
  <c r="AK45" i="1" l="1"/>
  <c r="AG44" i="1"/>
  <c r="AC43" i="1"/>
  <c r="AN43" i="1"/>
  <c r="B43" i="1" s="1"/>
  <c r="AD43" i="1" l="1"/>
  <c r="AB43" i="1" s="1"/>
  <c r="AE43" i="1"/>
  <c r="AF43" i="1" s="1"/>
  <c r="AM44" i="1" s="1"/>
  <c r="AJ43" i="1" l="1"/>
  <c r="AI43" i="1"/>
  <c r="AH43" i="1"/>
  <c r="H44" i="1" l="1"/>
  <c r="O44" i="1" s="1"/>
  <c r="C43" i="1"/>
  <c r="J44" i="1" l="1"/>
  <c r="Q44" i="1"/>
  <c r="R44" i="1" s="1"/>
  <c r="P44" i="1" s="1"/>
  <c r="U44" i="1"/>
  <c r="AL44" i="1" l="1"/>
  <c r="W44" i="1"/>
  <c r="AA44" i="1"/>
  <c r="M44" i="1"/>
  <c r="K44" i="1"/>
  <c r="I44" i="1" s="1"/>
  <c r="G45" i="1" s="1"/>
  <c r="X44" i="1" l="1"/>
  <c r="V44" i="1" s="1"/>
  <c r="AC44" i="1"/>
  <c r="AD44" i="1" s="1"/>
  <c r="AB44" i="1" s="1"/>
  <c r="AN44" i="1"/>
  <c r="B44" i="1" s="1"/>
  <c r="AK46" i="1" l="1"/>
  <c r="AG45" i="1"/>
  <c r="AE44" i="1"/>
  <c r="AF44" i="1" s="1"/>
  <c r="AM45" i="1" s="1"/>
  <c r="AI44" i="1" l="1"/>
  <c r="AJ44" i="1"/>
  <c r="AH44" i="1"/>
  <c r="H45" i="1" l="1"/>
  <c r="O45" i="1" s="1"/>
  <c r="C44" i="1"/>
  <c r="J45" i="1" l="1"/>
  <c r="M45" i="1" s="1"/>
  <c r="U45" i="1"/>
  <c r="W45" i="1" s="1"/>
  <c r="X45" i="1" s="1"/>
  <c r="V45" i="1" s="1"/>
  <c r="Q45" i="1"/>
  <c r="R45" i="1" s="1"/>
  <c r="P45" i="1" s="1"/>
  <c r="K45" i="1" l="1"/>
  <c r="I45" i="1" s="1"/>
  <c r="G46" i="1" s="1"/>
  <c r="AK47" i="1"/>
  <c r="AG46" i="1"/>
  <c r="AL45" i="1"/>
  <c r="AA45" i="1"/>
  <c r="AC45" i="1" l="1"/>
  <c r="AN45" i="1"/>
  <c r="B45" i="1" s="1"/>
  <c r="AD45" i="1" l="1"/>
  <c r="AB45" i="1" s="1"/>
  <c r="AE45" i="1"/>
  <c r="AF45" i="1" s="1"/>
  <c r="AM46" i="1" s="1"/>
  <c r="AI45" i="1" l="1"/>
  <c r="AJ45" i="1"/>
  <c r="AH45" i="1"/>
  <c r="H46" i="1" l="1"/>
  <c r="O46" i="1" s="1"/>
  <c r="C45" i="1"/>
  <c r="J46" i="1" l="1"/>
  <c r="M46" i="1" s="1"/>
  <c r="Q46" i="1"/>
  <c r="R46" i="1" s="1"/>
  <c r="P46" i="1" s="1"/>
  <c r="U46" i="1"/>
  <c r="K46" i="1" l="1"/>
  <c r="I46" i="1" s="1"/>
  <c r="G47" i="1" s="1"/>
  <c r="W46" i="1"/>
  <c r="AL46" i="1"/>
  <c r="AA46" i="1"/>
  <c r="AC46" i="1" l="1"/>
  <c r="AD46" i="1" s="1"/>
  <c r="AB46" i="1" s="1"/>
  <c r="AN46" i="1"/>
  <c r="B46" i="1" s="1"/>
  <c r="X46" i="1"/>
  <c r="V46" i="1" s="1"/>
  <c r="AK48" i="1" l="1"/>
  <c r="AG47" i="1"/>
  <c r="AE46" i="1"/>
  <c r="AF46" i="1" s="1"/>
  <c r="AJ46" i="1" l="1"/>
  <c r="AM47" i="1"/>
  <c r="AH46" i="1"/>
  <c r="AI46" i="1"/>
  <c r="H47" i="1" l="1"/>
  <c r="O47" i="1" s="1"/>
  <c r="C46" i="1"/>
  <c r="U47" i="1" l="1"/>
  <c r="W47" i="1" s="1"/>
  <c r="X47" i="1" s="1"/>
  <c r="V47" i="1" s="1"/>
  <c r="AK49" i="1"/>
  <c r="AG48" i="1"/>
  <c r="Q47" i="1"/>
  <c r="R47" i="1" s="1"/>
  <c r="P47" i="1" s="1"/>
  <c r="J47" i="1"/>
  <c r="M47" i="1" s="1"/>
  <c r="K47" i="1" l="1"/>
  <c r="I47" i="1" s="1"/>
  <c r="G48" i="1" s="1"/>
  <c r="AL47" i="1"/>
  <c r="AA47" i="1"/>
  <c r="AC47" i="1" s="1"/>
  <c r="AN47" i="1" l="1"/>
  <c r="B47" i="1" s="1"/>
  <c r="AD47" i="1"/>
  <c r="AB47" i="1" s="1"/>
  <c r="AE47" i="1"/>
  <c r="AF47" i="1" s="1"/>
  <c r="AM48" i="1" s="1"/>
  <c r="AH47" i="1" l="1"/>
  <c r="AJ47" i="1"/>
  <c r="AI47" i="1"/>
  <c r="H48" i="1" l="1"/>
  <c r="J48" i="1" s="1"/>
  <c r="C47" i="1"/>
  <c r="O48" i="1" l="1"/>
  <c r="Q48" i="1" s="1"/>
  <c r="R48" i="1" s="1"/>
  <c r="P48" i="1" s="1"/>
  <c r="U48" i="1"/>
  <c r="AL48" i="1" s="1"/>
  <c r="M48" i="1"/>
  <c r="K48" i="1"/>
  <c r="I48" i="1" s="1"/>
  <c r="G49" i="1" s="1"/>
  <c r="W48" i="1" l="1"/>
  <c r="X48" i="1" s="1"/>
  <c r="V48" i="1" s="1"/>
  <c r="AA48" i="1"/>
  <c r="AK50" i="1" l="1"/>
  <c r="AG49" i="1"/>
  <c r="AN48" i="1"/>
  <c r="B48" i="1" s="1"/>
  <c r="AC48" i="1"/>
  <c r="AD48" i="1" l="1"/>
  <c r="AB48" i="1" s="1"/>
  <c r="AE48" i="1"/>
  <c r="AF48" i="1" s="1"/>
  <c r="AM49" i="1" s="1"/>
  <c r="AJ48" i="1" l="1"/>
  <c r="AH48" i="1"/>
  <c r="AI48" i="1"/>
  <c r="H49" i="1" l="1"/>
  <c r="O49" i="1" s="1"/>
  <c r="C48" i="1"/>
  <c r="J49" i="1" l="1"/>
  <c r="M49" i="1" s="1"/>
  <c r="Q49" i="1"/>
  <c r="R49" i="1" s="1"/>
  <c r="P49" i="1" s="1"/>
  <c r="U49" i="1"/>
  <c r="K49" i="1" l="1"/>
  <c r="I49" i="1" s="1"/>
  <c r="G50" i="1" s="1"/>
  <c r="W49" i="1"/>
  <c r="AL49" i="1"/>
  <c r="AA49" i="1"/>
  <c r="AN49" i="1" l="1"/>
  <c r="B49" i="1" s="1"/>
  <c r="AC49" i="1"/>
  <c r="AD49" i="1" s="1"/>
  <c r="AB49" i="1" s="1"/>
  <c r="X49" i="1"/>
  <c r="V49" i="1" s="1"/>
  <c r="AE49" i="1"/>
  <c r="AF49" i="1" s="1"/>
  <c r="AM50" i="1" s="1"/>
  <c r="AK51" i="1" l="1"/>
  <c r="AG50" i="1"/>
  <c r="AI49" i="1"/>
  <c r="AJ49" i="1"/>
  <c r="AH49" i="1"/>
  <c r="H50" i="1" l="1"/>
  <c r="O50" i="1" s="1"/>
  <c r="C49" i="1"/>
  <c r="J50" i="1" l="1"/>
  <c r="K50" i="1" s="1"/>
  <c r="I50" i="1" s="1"/>
  <c r="G51" i="1" s="1"/>
  <c r="Q50" i="1"/>
  <c r="R50" i="1" s="1"/>
  <c r="P50" i="1" s="1"/>
  <c r="U50" i="1"/>
  <c r="M50" i="1" l="1"/>
  <c r="W50" i="1"/>
  <c r="AL50" i="1"/>
  <c r="AA50" i="1"/>
  <c r="AC50" i="1" l="1"/>
  <c r="AD50" i="1" s="1"/>
  <c r="AB50" i="1" s="1"/>
  <c r="AN50" i="1"/>
  <c r="B50" i="1" s="1"/>
  <c r="X50" i="1"/>
  <c r="V50" i="1" s="1"/>
  <c r="AK52" i="1" l="1"/>
  <c r="AG51" i="1"/>
  <c r="AE50" i="1"/>
  <c r="AF50" i="1" s="1"/>
  <c r="AM51" i="1" s="1"/>
  <c r="AH50" i="1" l="1"/>
  <c r="AJ50" i="1"/>
  <c r="AI50" i="1"/>
  <c r="H51" i="1" l="1"/>
  <c r="O51" i="1" s="1"/>
  <c r="C50" i="1"/>
  <c r="J51" i="1" l="1"/>
  <c r="M51" i="1" s="1"/>
  <c r="U51" i="1"/>
  <c r="Q51" i="1"/>
  <c r="R51" i="1" s="1"/>
  <c r="P51" i="1" s="1"/>
  <c r="K51" i="1" l="1"/>
  <c r="I51" i="1" s="1"/>
  <c r="G52" i="1" s="1"/>
  <c r="AL51" i="1"/>
  <c r="W51" i="1"/>
  <c r="AA51" i="1"/>
  <c r="X51" i="1" l="1"/>
  <c r="V51" i="1" s="1"/>
  <c r="AN51" i="1"/>
  <c r="B51" i="1" s="1"/>
  <c r="AC51" i="1"/>
  <c r="AD51" i="1" s="1"/>
  <c r="AB51" i="1" s="1"/>
  <c r="AK53" i="1" l="1"/>
  <c r="AG52" i="1"/>
  <c r="AE51" i="1"/>
  <c r="AF51" i="1" s="1"/>
  <c r="AM52" i="1" s="1"/>
  <c r="AJ51" i="1" l="1"/>
  <c r="AH51" i="1"/>
  <c r="AI51" i="1"/>
  <c r="H52" i="1" l="1"/>
  <c r="O52" i="1" s="1"/>
  <c r="C51" i="1"/>
  <c r="J52" i="1" l="1"/>
  <c r="K52" i="1" s="1"/>
  <c r="I52" i="1" s="1"/>
  <c r="G53" i="1" s="1"/>
  <c r="U52" i="1"/>
  <c r="Q52" i="1"/>
  <c r="R52" i="1" s="1"/>
  <c r="P52" i="1" s="1"/>
  <c r="M52" i="1" l="1"/>
  <c r="AL52" i="1"/>
  <c r="W52" i="1"/>
  <c r="AA52" i="1"/>
  <c r="X52" i="1" l="1"/>
  <c r="V52" i="1" s="1"/>
  <c r="AC52" i="1"/>
  <c r="AD52" i="1" s="1"/>
  <c r="AB52" i="1" s="1"/>
  <c r="AN52" i="1"/>
  <c r="B52" i="1" s="1"/>
  <c r="AK54" i="1" l="1"/>
  <c r="AG53" i="1"/>
  <c r="AE52" i="1"/>
  <c r="AF52" i="1" s="1"/>
  <c r="AM53" i="1" s="1"/>
  <c r="AH52" i="1" l="1"/>
  <c r="AI52" i="1"/>
  <c r="AJ52" i="1"/>
  <c r="H53" i="1" l="1"/>
  <c r="O53" i="1" s="1"/>
  <c r="C52" i="1"/>
  <c r="J53" i="1" l="1"/>
  <c r="K53" i="1" s="1"/>
  <c r="I53" i="1" s="1"/>
  <c r="G54" i="1" s="1"/>
  <c r="U53" i="1"/>
  <c r="Q53" i="1"/>
  <c r="R53" i="1" s="1"/>
  <c r="P53" i="1" s="1"/>
  <c r="M53" i="1" l="1"/>
  <c r="AL53" i="1"/>
  <c r="W53" i="1"/>
  <c r="AA53" i="1"/>
  <c r="X53" i="1" l="1"/>
  <c r="V53" i="1" s="1"/>
  <c r="AC53" i="1"/>
  <c r="AD53" i="1" s="1"/>
  <c r="AB53" i="1" s="1"/>
  <c r="AN53" i="1"/>
  <c r="B53" i="1" s="1"/>
  <c r="AK55" i="1" l="1"/>
  <c r="AG54" i="1"/>
  <c r="AE53" i="1"/>
  <c r="AF53" i="1" s="1"/>
  <c r="AM54" i="1" s="1"/>
  <c r="AI53" i="1" l="1"/>
  <c r="AJ53" i="1"/>
  <c r="AH53" i="1"/>
  <c r="H54" i="1" l="1"/>
  <c r="O54" i="1" s="1"/>
  <c r="C53" i="1"/>
  <c r="J54" i="1" l="1"/>
  <c r="M54" i="1" s="1"/>
  <c r="Q54" i="1"/>
  <c r="R54" i="1" s="1"/>
  <c r="P54" i="1" s="1"/>
  <c r="U54" i="1"/>
  <c r="K54" i="1" l="1"/>
  <c r="I54" i="1" s="1"/>
  <c r="G55" i="1" s="1"/>
  <c r="W54" i="1"/>
  <c r="AL54" i="1"/>
  <c r="AA54" i="1"/>
  <c r="AN54" i="1" l="1"/>
  <c r="B54" i="1" s="1"/>
  <c r="AC54" i="1"/>
  <c r="AD54" i="1" s="1"/>
  <c r="AB54" i="1" s="1"/>
  <c r="X54" i="1"/>
  <c r="V54" i="1" s="1"/>
  <c r="AK56" i="1" l="1"/>
  <c r="AG55" i="1"/>
  <c r="AE54" i="1"/>
  <c r="AF54" i="1" s="1"/>
  <c r="AM55" i="1" s="1"/>
  <c r="AJ54" i="1" l="1"/>
  <c r="AH54" i="1"/>
  <c r="AI54" i="1"/>
  <c r="H55" i="1" l="1"/>
  <c r="O55" i="1" s="1"/>
  <c r="C54" i="1"/>
  <c r="J55" i="1" l="1"/>
  <c r="M55" i="1" s="1"/>
  <c r="U55" i="1"/>
  <c r="AL55" i="1" s="1"/>
  <c r="Q55" i="1"/>
  <c r="R55" i="1" s="1"/>
  <c r="P55" i="1" s="1"/>
  <c r="K55" i="1" l="1"/>
  <c r="I55" i="1" s="1"/>
  <c r="G56" i="1" s="1"/>
  <c r="W55" i="1"/>
  <c r="X55" i="1" s="1"/>
  <c r="V55" i="1" s="1"/>
  <c r="AG56" i="1" s="1"/>
  <c r="AA55" i="1"/>
  <c r="AC55" i="1" s="1"/>
  <c r="AK57" i="1" l="1"/>
  <c r="AN55" i="1"/>
  <c r="B55" i="1" s="1"/>
  <c r="AD55" i="1"/>
  <c r="AB55" i="1" s="1"/>
  <c r="AE55" i="1"/>
  <c r="AF55" i="1" s="1"/>
  <c r="AM56" i="1" s="1"/>
  <c r="AI55" i="1" l="1"/>
  <c r="AJ55" i="1"/>
  <c r="AH55" i="1"/>
  <c r="H56" i="1" l="1"/>
  <c r="O56" i="1" s="1"/>
  <c r="Q56" i="1" s="1"/>
  <c r="R56" i="1" s="1"/>
  <c r="P56" i="1" s="1"/>
  <c r="C55" i="1"/>
  <c r="J56" i="1" l="1"/>
  <c r="U56" i="1"/>
  <c r="K56" i="1" l="1"/>
  <c r="I56" i="1" s="1"/>
  <c r="G57" i="1" s="1"/>
  <c r="M56" i="1"/>
  <c r="W56" i="1"/>
  <c r="X56" i="1" s="1"/>
  <c r="V56" i="1" s="1"/>
  <c r="AA56" i="1"/>
  <c r="AL56" i="1"/>
  <c r="AK58" i="1" l="1"/>
  <c r="AG57" i="1"/>
  <c r="AN56" i="1"/>
  <c r="B56" i="1" s="1"/>
  <c r="AC56" i="1"/>
  <c r="AD56" i="1" s="1"/>
  <c r="AB56" i="1" s="1"/>
  <c r="AE56" i="1" l="1"/>
  <c r="AF56" i="1" s="1"/>
  <c r="AM57" i="1" s="1"/>
  <c r="AH56" i="1" l="1"/>
  <c r="AI56" i="1"/>
  <c r="AJ56" i="1"/>
  <c r="H57" i="1" l="1"/>
  <c r="O57" i="1" s="1"/>
  <c r="C56" i="1"/>
  <c r="J57" i="1" l="1"/>
  <c r="Q57" i="1"/>
  <c r="R57" i="1" s="1"/>
  <c r="P57" i="1" s="1"/>
  <c r="U57" i="1"/>
  <c r="W57" i="1" l="1"/>
  <c r="X57" i="1" s="1"/>
  <c r="V57" i="1" s="1"/>
  <c r="AL57" i="1"/>
  <c r="AA57" i="1"/>
  <c r="M57" i="1"/>
  <c r="K57" i="1"/>
  <c r="I57" i="1" s="1"/>
  <c r="G58" i="1" s="1"/>
  <c r="AK59" i="1" l="1"/>
  <c r="AG58" i="1"/>
  <c r="AN57" i="1"/>
  <c r="B57" i="1" s="1"/>
  <c r="AC57" i="1"/>
  <c r="AD57" i="1" l="1"/>
  <c r="AB57" i="1" s="1"/>
  <c r="AE57" i="1"/>
  <c r="AF57" i="1" s="1"/>
  <c r="AM58" i="1" s="1"/>
  <c r="AH57" i="1" l="1"/>
  <c r="AI57" i="1"/>
  <c r="AJ57" i="1"/>
  <c r="H58" i="1" l="1"/>
  <c r="J58" i="1" s="1"/>
  <c r="C57" i="1"/>
  <c r="O58" i="1" l="1"/>
  <c r="Q58" i="1" s="1"/>
  <c r="R58" i="1" s="1"/>
  <c r="P58" i="1" s="1"/>
  <c r="U58" i="1"/>
  <c r="W58" i="1" s="1"/>
  <c r="M58" i="1"/>
  <c r="K58" i="1"/>
  <c r="I58" i="1" s="1"/>
  <c r="G59" i="1" s="1"/>
  <c r="AA58" i="1" l="1"/>
  <c r="AC58" i="1" s="1"/>
  <c r="AD58" i="1" s="1"/>
  <c r="AB58" i="1" s="1"/>
  <c r="AL58" i="1"/>
  <c r="X58" i="1"/>
  <c r="V58" i="1" s="1"/>
  <c r="AK60" i="1" l="1"/>
  <c r="AG59" i="1"/>
  <c r="AN58" i="1"/>
  <c r="B58" i="1" s="1"/>
  <c r="AE58" i="1"/>
  <c r="AF58" i="1" s="1"/>
  <c r="AM59" i="1" s="1"/>
  <c r="AH58" i="1" l="1"/>
  <c r="AJ58" i="1"/>
  <c r="AI58" i="1"/>
  <c r="H59" i="1" l="1"/>
  <c r="J59" i="1" s="1"/>
  <c r="C58" i="1"/>
  <c r="O59" i="1" l="1"/>
  <c r="Q59" i="1" s="1"/>
  <c r="R59" i="1" s="1"/>
  <c r="P59" i="1" s="1"/>
  <c r="K59" i="1"/>
  <c r="I59" i="1" s="1"/>
  <c r="G60" i="1" s="1"/>
  <c r="M59" i="1"/>
  <c r="U59" i="1"/>
  <c r="AL59" i="1" l="1"/>
  <c r="W59" i="1"/>
  <c r="AA59" i="1"/>
  <c r="X59" i="1" l="1"/>
  <c r="V59" i="1" s="1"/>
  <c r="AC59" i="1"/>
  <c r="AD59" i="1" s="1"/>
  <c r="AB59" i="1" s="1"/>
  <c r="AN59" i="1"/>
  <c r="B59" i="1" s="1"/>
  <c r="AK61" i="1" l="1"/>
  <c r="AG60" i="1"/>
  <c r="AE59" i="1"/>
  <c r="AF59" i="1" s="1"/>
  <c r="AH59" i="1" l="1"/>
  <c r="AM60" i="1"/>
  <c r="AJ59" i="1"/>
  <c r="AI59" i="1"/>
  <c r="H60" i="1" l="1"/>
  <c r="O60" i="1" s="1"/>
  <c r="C59" i="1"/>
  <c r="J60" i="1" l="1"/>
  <c r="K60" i="1" s="1"/>
  <c r="I60" i="1" s="1"/>
  <c r="G61" i="1" s="1"/>
  <c r="U60" i="1"/>
  <c r="W60" i="1" s="1"/>
  <c r="M60" i="1"/>
  <c r="Q60" i="1"/>
  <c r="R60" i="1" s="1"/>
  <c r="P60" i="1" s="1"/>
  <c r="AL60" i="1" l="1"/>
  <c r="AA60" i="1"/>
  <c r="AN60" i="1" s="1"/>
  <c r="X60" i="1"/>
  <c r="V60" i="1" s="1"/>
  <c r="AK62" i="1" l="1"/>
  <c r="AG61" i="1"/>
  <c r="B60" i="1"/>
  <c r="AC60" i="1"/>
  <c r="AD60" i="1" l="1"/>
  <c r="AB60" i="1" s="1"/>
  <c r="AE60" i="1"/>
  <c r="AF60" i="1" s="1"/>
  <c r="AH60" i="1" l="1"/>
  <c r="AM61" i="1"/>
  <c r="AI60" i="1"/>
  <c r="AJ60" i="1"/>
  <c r="H61" i="1" l="1"/>
  <c r="J61" i="1" s="1"/>
  <c r="C60" i="1"/>
  <c r="O61" i="1" l="1"/>
  <c r="Q61" i="1" s="1"/>
  <c r="R61" i="1" s="1"/>
  <c r="P61" i="1" s="1"/>
  <c r="M61" i="1"/>
  <c r="K61" i="1"/>
  <c r="I61" i="1" s="1"/>
  <c r="G62" i="1" s="1"/>
  <c r="U61" i="1"/>
  <c r="AL61" i="1" s="1"/>
  <c r="AA61" i="1" l="1"/>
  <c r="AC61" i="1" s="1"/>
  <c r="AD61" i="1" s="1"/>
  <c r="AB61" i="1" s="1"/>
  <c r="W61" i="1"/>
  <c r="X61" i="1" s="1"/>
  <c r="V61" i="1" s="1"/>
  <c r="AK63" i="1" s="1"/>
  <c r="AN61" i="1" l="1"/>
  <c r="B61" i="1" s="1"/>
  <c r="AE61" i="1"/>
  <c r="AF61" i="1" s="1"/>
  <c r="AM62" i="1" s="1"/>
  <c r="AG62" i="1"/>
  <c r="AH61" i="1" l="1"/>
  <c r="AJ61" i="1"/>
  <c r="AI61" i="1"/>
  <c r="H62" i="1" l="1"/>
  <c r="O62" i="1" s="1"/>
  <c r="Q62" i="1" s="1"/>
  <c r="R62" i="1" s="1"/>
  <c r="P62" i="1" s="1"/>
  <c r="C61" i="1"/>
  <c r="U62" i="1" l="1"/>
  <c r="W62" i="1" s="1"/>
  <c r="X62" i="1" s="1"/>
  <c r="V62" i="1" s="1"/>
  <c r="J62" i="1"/>
  <c r="AK64" i="1"/>
  <c r="AG63" i="1"/>
  <c r="AL62" i="1" l="1"/>
  <c r="AA62" i="1"/>
  <c r="AN62" i="1" s="1"/>
  <c r="M62" i="1"/>
  <c r="K62" i="1"/>
  <c r="I62" i="1" s="1"/>
  <c r="G63" i="1" s="1"/>
  <c r="B62" i="1" l="1"/>
  <c r="AC62" i="1"/>
  <c r="AE62" i="1" s="1"/>
  <c r="AF62" i="1" s="1"/>
  <c r="AM63" i="1" s="1"/>
  <c r="AI62" i="1" l="1"/>
  <c r="AH62" i="1"/>
  <c r="AJ62" i="1"/>
  <c r="AD62" i="1"/>
  <c r="AB62" i="1" s="1"/>
  <c r="C62" i="1" l="1"/>
  <c r="H63" i="1"/>
  <c r="O63" i="1" s="1"/>
  <c r="J63" i="1" l="1"/>
  <c r="M63" i="1" s="1"/>
  <c r="U63" i="1"/>
  <c r="W63" i="1" s="1"/>
  <c r="X63" i="1" s="1"/>
  <c r="V63" i="1" s="1"/>
  <c r="AK65" i="1"/>
  <c r="AG64" i="1"/>
  <c r="Q63" i="1"/>
  <c r="R63" i="1" s="1"/>
  <c r="P63" i="1" s="1"/>
  <c r="AA63" i="1"/>
  <c r="K63" i="1"/>
  <c r="I63" i="1" s="1"/>
  <c r="G64" i="1" s="1"/>
  <c r="AL63" i="1" l="1"/>
  <c r="AN63" i="1"/>
  <c r="AC63" i="1"/>
  <c r="B63" i="1" l="1"/>
  <c r="AE63" i="1"/>
  <c r="AF63" i="1" s="1"/>
  <c r="AM64" i="1" s="1"/>
  <c r="AD63" i="1"/>
  <c r="AB63" i="1" s="1"/>
  <c r="AJ63" i="1" l="1"/>
  <c r="AI63" i="1"/>
  <c r="AH63" i="1"/>
  <c r="H64" i="1" l="1"/>
  <c r="O64" i="1" s="1"/>
  <c r="C63" i="1"/>
  <c r="J64" i="1" l="1"/>
  <c r="U64" i="1"/>
  <c r="Q64" i="1"/>
  <c r="R64" i="1" s="1"/>
  <c r="P64" i="1" s="1"/>
  <c r="AL64" i="1" l="1"/>
  <c r="AA64" i="1"/>
  <c r="W64" i="1"/>
  <c r="X64" i="1" s="1"/>
  <c r="V64" i="1" s="1"/>
  <c r="M64" i="1"/>
  <c r="K64" i="1"/>
  <c r="I64" i="1" s="1"/>
  <c r="G65" i="1" s="1"/>
  <c r="AK66" i="1" l="1"/>
  <c r="AG65" i="1"/>
  <c r="AN64" i="1"/>
  <c r="B64" i="1" s="1"/>
  <c r="AC64" i="1"/>
  <c r="AD64" i="1" l="1"/>
  <c r="AB64" i="1" s="1"/>
  <c r="AE64" i="1"/>
  <c r="AF64" i="1" s="1"/>
  <c r="AM65" i="1" s="1"/>
  <c r="AI64" i="1" l="1"/>
  <c r="AH64" i="1"/>
  <c r="AJ64" i="1"/>
  <c r="H65" i="1" l="1"/>
  <c r="O65" i="1" s="1"/>
  <c r="C64" i="1"/>
  <c r="J65" i="1" l="1"/>
  <c r="Q65" i="1"/>
  <c r="R65" i="1" s="1"/>
  <c r="P65" i="1" s="1"/>
  <c r="U65" i="1"/>
  <c r="W65" i="1" l="1"/>
  <c r="AA65" i="1"/>
  <c r="AL65" i="1"/>
  <c r="K65" i="1"/>
  <c r="I65" i="1" s="1"/>
  <c r="G66" i="1" s="1"/>
  <c r="M65" i="1"/>
  <c r="AC65" i="1" l="1"/>
  <c r="AD65" i="1" s="1"/>
  <c r="AB65" i="1" s="1"/>
  <c r="AN65" i="1"/>
  <c r="B65" i="1" s="1"/>
  <c r="AE65" i="1"/>
  <c r="AF65" i="1" s="1"/>
  <c r="AM66" i="1" s="1"/>
  <c r="X65" i="1"/>
  <c r="V65" i="1" s="1"/>
  <c r="AK67" i="1" l="1"/>
  <c r="AG66" i="1"/>
  <c r="AI65" i="1"/>
  <c r="AJ65" i="1"/>
  <c r="AH65" i="1"/>
  <c r="H66" i="1" l="1"/>
  <c r="O66" i="1" s="1"/>
  <c r="C65" i="1"/>
  <c r="J66" i="1" l="1"/>
  <c r="Q66" i="1"/>
  <c r="R66" i="1" s="1"/>
  <c r="P66" i="1" s="1"/>
  <c r="U66" i="1"/>
  <c r="AA66" i="1" l="1"/>
  <c r="AL66" i="1"/>
  <c r="W66" i="1"/>
  <c r="X66" i="1" s="1"/>
  <c r="V66" i="1" s="1"/>
  <c r="K66" i="1"/>
  <c r="I66" i="1" s="1"/>
  <c r="G67" i="1" s="1"/>
  <c r="M66" i="1"/>
  <c r="AK68" i="1" l="1"/>
  <c r="AG67" i="1"/>
  <c r="AC66" i="1"/>
  <c r="AN66" i="1"/>
  <c r="B66" i="1" s="1"/>
  <c r="AE66" i="1" l="1"/>
  <c r="AF66" i="1" s="1"/>
  <c r="AM67" i="1" s="1"/>
  <c r="AD66" i="1"/>
  <c r="AB66" i="1" s="1"/>
  <c r="AI66" i="1" l="1"/>
  <c r="AJ66" i="1"/>
  <c r="AH66" i="1"/>
  <c r="H67" i="1" l="1"/>
  <c r="O67" i="1" s="1"/>
  <c r="Q67" i="1" s="1"/>
  <c r="R67" i="1" s="1"/>
  <c r="P67" i="1" s="1"/>
  <c r="C66" i="1"/>
  <c r="J67" i="1" l="1"/>
  <c r="U67" i="1"/>
  <c r="W67" i="1" l="1"/>
  <c r="X67" i="1" s="1"/>
  <c r="V67" i="1" s="1"/>
  <c r="AL67" i="1"/>
  <c r="AA67" i="1"/>
  <c r="M67" i="1"/>
  <c r="K67" i="1"/>
  <c r="I67" i="1" s="1"/>
  <c r="G68" i="1" s="1"/>
  <c r="AK69" i="1" l="1"/>
  <c r="AG68" i="1"/>
  <c r="AN67" i="1"/>
  <c r="B67" i="1" s="1"/>
  <c r="AC67" i="1"/>
  <c r="AD67" i="1" l="1"/>
  <c r="AB67" i="1" s="1"/>
  <c r="AE67" i="1"/>
  <c r="AF67" i="1" s="1"/>
  <c r="AM68" i="1" s="1"/>
  <c r="AH67" i="1" l="1"/>
  <c r="AJ67" i="1"/>
  <c r="AI67" i="1"/>
  <c r="H68" i="1" l="1"/>
  <c r="J68" i="1" s="1"/>
  <c r="C67" i="1"/>
  <c r="O68" i="1" l="1"/>
  <c r="Q68" i="1" s="1"/>
  <c r="R68" i="1" s="1"/>
  <c r="P68" i="1" s="1"/>
  <c r="U68" i="1"/>
  <c r="AL68" i="1" s="1"/>
  <c r="K68" i="1"/>
  <c r="I68" i="1" s="1"/>
  <c r="G69" i="1" s="1"/>
  <c r="M68" i="1"/>
  <c r="W68" i="1" l="1"/>
  <c r="X68" i="1" s="1"/>
  <c r="V68" i="1" s="1"/>
  <c r="AK70" i="1"/>
  <c r="AG69" i="1"/>
  <c r="AA68" i="1"/>
  <c r="AN68" i="1" s="1"/>
  <c r="B68" i="1" s="1"/>
  <c r="AC68" i="1" l="1"/>
  <c r="AD68" i="1" s="1"/>
  <c r="AB68" i="1" s="1"/>
  <c r="AE68" i="1" l="1"/>
  <c r="AF68" i="1" s="1"/>
  <c r="AI68" i="1" l="1"/>
  <c r="AM69" i="1"/>
  <c r="AH68" i="1"/>
  <c r="AJ68" i="1"/>
  <c r="C68" i="1" l="1"/>
  <c r="H69" i="1"/>
  <c r="U69" i="1" s="1"/>
  <c r="AL69" i="1" s="1"/>
  <c r="O69" i="1" l="1"/>
  <c r="Q69" i="1" s="1"/>
  <c r="R69" i="1" s="1"/>
  <c r="P69" i="1" s="1"/>
  <c r="J69" i="1"/>
  <c r="K69" i="1" s="1"/>
  <c r="I69" i="1" s="1"/>
  <c r="G70" i="1" s="1"/>
  <c r="W69" i="1"/>
  <c r="X69" i="1" s="1"/>
  <c r="V69" i="1" s="1"/>
  <c r="M69" i="1" l="1"/>
  <c r="AA69" i="1"/>
  <c r="AC69" i="1" s="1"/>
  <c r="AK71" i="1"/>
  <c r="AG70" i="1"/>
  <c r="AN69" i="1" l="1"/>
  <c r="B69" i="1" s="1"/>
  <c r="AD69" i="1"/>
  <c r="AB69" i="1" s="1"/>
  <c r="AE69" i="1"/>
  <c r="AF69" i="1" s="1"/>
  <c r="AM70" i="1" s="1"/>
  <c r="AI69" i="1" l="1"/>
  <c r="AH69" i="1"/>
  <c r="AJ69" i="1"/>
  <c r="H70" i="1" l="1"/>
  <c r="O70" i="1" s="1"/>
  <c r="C69" i="1"/>
  <c r="J70" i="1" l="1"/>
  <c r="K70" i="1" s="1"/>
  <c r="I70" i="1" s="1"/>
  <c r="G71" i="1" s="1"/>
  <c r="Q70" i="1"/>
  <c r="R70" i="1" s="1"/>
  <c r="P70" i="1" s="1"/>
  <c r="U70" i="1"/>
  <c r="W70" i="1" s="1"/>
  <c r="M70" i="1" l="1"/>
  <c r="AL70" i="1"/>
  <c r="AA70" i="1"/>
  <c r="AC70" i="1" s="1"/>
  <c r="AD70" i="1" s="1"/>
  <c r="AB70" i="1" s="1"/>
  <c r="X70" i="1"/>
  <c r="V70" i="1" s="1"/>
  <c r="AK72" i="1" l="1"/>
  <c r="AG71" i="1"/>
  <c r="AN70" i="1"/>
  <c r="B70" i="1" s="1"/>
  <c r="AE70" i="1"/>
  <c r="AF70" i="1" s="1"/>
  <c r="AI70" i="1" l="1"/>
  <c r="AM71" i="1"/>
  <c r="AH70" i="1"/>
  <c r="AJ70" i="1"/>
  <c r="H71" i="1" l="1"/>
  <c r="O71" i="1" s="1"/>
  <c r="Q71" i="1" s="1"/>
  <c r="R71" i="1" s="1"/>
  <c r="P71" i="1" s="1"/>
  <c r="C70" i="1"/>
  <c r="U71" i="1" l="1"/>
  <c r="AA71" i="1" s="1"/>
  <c r="J71" i="1"/>
  <c r="K71" i="1" s="1"/>
  <c r="I71" i="1" s="1"/>
  <c r="G72" i="1" s="1"/>
  <c r="AL71" i="1" l="1"/>
  <c r="W71" i="1"/>
  <c r="X71" i="1" s="1"/>
  <c r="V71" i="1" s="1"/>
  <c r="AG72" i="1" s="1"/>
  <c r="M71" i="1"/>
  <c r="AC71" i="1"/>
  <c r="AN71" i="1"/>
  <c r="B71" i="1" s="1"/>
  <c r="AK73" i="1" l="1"/>
  <c r="AD71" i="1"/>
  <c r="AB71" i="1" s="1"/>
  <c r="AE71" i="1"/>
  <c r="AF71" i="1" s="1"/>
  <c r="AM72" i="1" s="1"/>
  <c r="AH71" i="1" l="1"/>
  <c r="AI71" i="1"/>
  <c r="AJ71" i="1"/>
  <c r="H72" i="1" l="1"/>
  <c r="O72" i="1" s="1"/>
  <c r="C71" i="1"/>
  <c r="J72" i="1" l="1"/>
  <c r="Q72" i="1"/>
  <c r="R72" i="1" s="1"/>
  <c r="P72" i="1" s="1"/>
  <c r="U72" i="1"/>
  <c r="W72" i="1" l="1"/>
  <c r="X72" i="1" s="1"/>
  <c r="V72" i="1" s="1"/>
  <c r="AA72" i="1"/>
  <c r="AL72" i="1"/>
  <c r="K72" i="1"/>
  <c r="I72" i="1" s="1"/>
  <c r="G73" i="1" s="1"/>
  <c r="M72" i="1"/>
  <c r="AK74" i="1" l="1"/>
  <c r="AG73" i="1"/>
  <c r="AN72" i="1"/>
  <c r="B72" i="1" s="1"/>
  <c r="AC72" i="1"/>
  <c r="AD72" i="1" l="1"/>
  <c r="AB72" i="1" s="1"/>
  <c r="AE72" i="1"/>
  <c r="AF72" i="1" s="1"/>
  <c r="AM73" i="1" s="1"/>
  <c r="AH72" i="1" l="1"/>
  <c r="AJ72" i="1"/>
  <c r="AI72" i="1"/>
  <c r="H73" i="1" l="1"/>
  <c r="O73" i="1" s="1"/>
  <c r="C72" i="1"/>
  <c r="U73" i="1" l="1"/>
  <c r="J73" i="1"/>
  <c r="Q73" i="1"/>
  <c r="R73" i="1" s="1"/>
  <c r="P73" i="1" s="1"/>
  <c r="K73" i="1" l="1"/>
  <c r="I73" i="1" s="1"/>
  <c r="G74" i="1" s="1"/>
  <c r="M73" i="1"/>
  <c r="AA73" i="1"/>
  <c r="AL73" i="1"/>
  <c r="W73" i="1"/>
  <c r="X73" i="1" s="1"/>
  <c r="V73" i="1" s="1"/>
  <c r="AK75" i="1" l="1"/>
  <c r="AG74" i="1"/>
  <c r="AN73" i="1"/>
  <c r="B73" i="1" s="1"/>
  <c r="AC73" i="1"/>
  <c r="AD73" i="1" l="1"/>
  <c r="AB73" i="1" s="1"/>
  <c r="AE73" i="1"/>
  <c r="AF73" i="1" s="1"/>
  <c r="AM74" i="1" s="1"/>
  <c r="AH73" i="1" l="1"/>
  <c r="AI73" i="1"/>
  <c r="AJ73" i="1"/>
  <c r="H74" i="1" l="1"/>
  <c r="O74" i="1" s="1"/>
  <c r="C73" i="1"/>
  <c r="J74" i="1" l="1"/>
  <c r="U74" i="1"/>
  <c r="Q74" i="1"/>
  <c r="R74" i="1" s="1"/>
  <c r="P74" i="1" s="1"/>
  <c r="AA74" i="1" l="1"/>
  <c r="AL74" i="1"/>
  <c r="W74" i="1"/>
  <c r="X74" i="1" s="1"/>
  <c r="V74" i="1" s="1"/>
  <c r="K74" i="1"/>
  <c r="I74" i="1" s="1"/>
  <c r="G75" i="1" s="1"/>
  <c r="M74" i="1"/>
  <c r="AK76" i="1" l="1"/>
  <c r="AG75" i="1"/>
  <c r="AN74" i="1"/>
  <c r="B74" i="1" s="1"/>
  <c r="AC74" i="1"/>
  <c r="AE74" i="1" l="1"/>
  <c r="AF74" i="1" s="1"/>
  <c r="AM75" i="1" s="1"/>
  <c r="AD74" i="1"/>
  <c r="AB74" i="1" s="1"/>
  <c r="AH74" i="1" l="1"/>
  <c r="AJ74" i="1"/>
  <c r="AI74" i="1"/>
  <c r="H75" i="1" l="1"/>
  <c r="O75" i="1" s="1"/>
  <c r="C74" i="1"/>
  <c r="U75" i="1" l="1"/>
  <c r="J75" i="1"/>
  <c r="Q75" i="1"/>
  <c r="R75" i="1" s="1"/>
  <c r="P75" i="1" s="1"/>
  <c r="M75" i="1" l="1"/>
  <c r="K75" i="1"/>
  <c r="I75" i="1" s="1"/>
  <c r="G76" i="1" s="1"/>
  <c r="W75" i="1"/>
  <c r="X75" i="1" s="1"/>
  <c r="V75" i="1" s="1"/>
  <c r="AA75" i="1"/>
  <c r="AL75" i="1"/>
  <c r="AK77" i="1" l="1"/>
  <c r="AG76" i="1"/>
  <c r="AC75" i="1"/>
  <c r="AN75" i="1"/>
  <c r="B75" i="1" s="1"/>
  <c r="AE75" i="1" l="1"/>
  <c r="AF75" i="1" s="1"/>
  <c r="AM76" i="1" s="1"/>
  <c r="AD75" i="1"/>
  <c r="AB75" i="1" s="1"/>
  <c r="AI75" i="1" l="1"/>
  <c r="AJ75" i="1"/>
  <c r="AH75" i="1"/>
  <c r="H76" i="1" l="1"/>
  <c r="O76" i="1" s="1"/>
  <c r="C75" i="1"/>
  <c r="J76" i="1" l="1"/>
  <c r="Q76" i="1"/>
  <c r="R76" i="1" s="1"/>
  <c r="P76" i="1" s="1"/>
  <c r="U76" i="1"/>
  <c r="W76" i="1" l="1"/>
  <c r="AL76" i="1"/>
  <c r="AA76" i="1"/>
  <c r="K76" i="1"/>
  <c r="I76" i="1" s="1"/>
  <c r="G77" i="1" s="1"/>
  <c r="M76" i="1"/>
  <c r="AN76" i="1" l="1"/>
  <c r="B76" i="1" s="1"/>
  <c r="AC76" i="1"/>
  <c r="AD76" i="1" s="1"/>
  <c r="AB76" i="1" s="1"/>
  <c r="X76" i="1"/>
  <c r="V76" i="1" s="1"/>
  <c r="AE76" i="1" l="1"/>
  <c r="AF76" i="1" s="1"/>
  <c r="AM77" i="1" s="1"/>
  <c r="AK78" i="1"/>
  <c r="AG77" i="1"/>
  <c r="AI76" i="1" l="1"/>
  <c r="AH76" i="1"/>
  <c r="AJ76" i="1"/>
  <c r="C76" i="1" l="1"/>
  <c r="H77" i="1"/>
  <c r="J77" i="1" s="1"/>
  <c r="M77" i="1" s="1"/>
  <c r="K77" i="1" l="1"/>
  <c r="I77" i="1" s="1"/>
  <c r="G78" i="1" s="1"/>
  <c r="U77" i="1"/>
  <c r="AL77" i="1" s="1"/>
  <c r="O77" i="1"/>
  <c r="Q77" i="1" s="1"/>
  <c r="R77" i="1" s="1"/>
  <c r="P77" i="1" s="1"/>
  <c r="W77" i="1"/>
  <c r="X77" i="1" s="1"/>
  <c r="V77" i="1" s="1"/>
  <c r="AA77" i="1" l="1"/>
  <c r="AN77" i="1" s="1"/>
  <c r="B77" i="1" s="1"/>
  <c r="AK79" i="1"/>
  <c r="AG78" i="1"/>
  <c r="AC77" i="1" l="1"/>
  <c r="AD77" i="1" s="1"/>
  <c r="AB77" i="1" s="1"/>
  <c r="AE77" i="1" l="1"/>
  <c r="AF77" i="1" s="1"/>
  <c r="AM78" i="1" s="1"/>
  <c r="AJ77" i="1" l="1"/>
  <c r="AI77" i="1"/>
  <c r="AH77" i="1"/>
  <c r="H78" i="1" l="1"/>
  <c r="U78" i="1" s="1"/>
  <c r="AL78" i="1" s="1"/>
  <c r="C77" i="1"/>
  <c r="W78" i="1" l="1"/>
  <c r="X78" i="1" s="1"/>
  <c r="V78" i="1" s="1"/>
  <c r="O78" i="1"/>
  <c r="Q78" i="1" s="1"/>
  <c r="R78" i="1" s="1"/>
  <c r="P78" i="1" s="1"/>
  <c r="J78" i="1"/>
  <c r="AK80" i="1"/>
  <c r="AG79" i="1"/>
  <c r="M78" i="1" l="1"/>
  <c r="K78" i="1"/>
  <c r="I78" i="1" s="1"/>
  <c r="G79" i="1" s="1"/>
  <c r="AA78" i="1"/>
  <c r="AN78" i="1" l="1"/>
  <c r="B78" i="1" s="1"/>
  <c r="AC78" i="1"/>
  <c r="AD78" i="1" l="1"/>
  <c r="AB78" i="1" s="1"/>
  <c r="AE78" i="1"/>
  <c r="AF78" i="1" s="1"/>
  <c r="AM79" i="1" l="1"/>
  <c r="AI78" i="1"/>
  <c r="AJ78" i="1"/>
  <c r="AH78" i="1"/>
  <c r="C78" i="1" l="1"/>
  <c r="H79" i="1"/>
  <c r="O79" i="1" l="1"/>
  <c r="Q79" i="1" s="1"/>
  <c r="R79" i="1" s="1"/>
  <c r="P79" i="1" s="1"/>
  <c r="J79" i="1"/>
  <c r="U79" i="1"/>
  <c r="AK81" i="1"/>
  <c r="AG80" i="1"/>
  <c r="AL79" i="1" l="1"/>
  <c r="W79" i="1"/>
  <c r="X79" i="1" s="1"/>
  <c r="V79" i="1" s="1"/>
  <c r="AA79" i="1"/>
  <c r="K79" i="1"/>
  <c r="I79" i="1" s="1"/>
  <c r="G80" i="1" s="1"/>
  <c r="M79" i="1"/>
  <c r="AC79" i="1" l="1"/>
  <c r="AN79" i="1"/>
  <c r="B79" i="1" s="1"/>
  <c r="AE79" i="1" l="1"/>
  <c r="AF79" i="1" s="1"/>
  <c r="AD79" i="1"/>
  <c r="AB79" i="1" s="1"/>
  <c r="AM80" i="1" l="1"/>
  <c r="AH79" i="1"/>
  <c r="AI79" i="1"/>
  <c r="AJ79" i="1"/>
  <c r="H80" i="1" l="1"/>
  <c r="C79" i="1"/>
  <c r="O80" i="1" l="1"/>
  <c r="Q80" i="1" s="1"/>
  <c r="R80" i="1" s="1"/>
  <c r="P80" i="1" s="1"/>
  <c r="J80" i="1"/>
  <c r="U80" i="1"/>
  <c r="AK82" i="1"/>
  <c r="AG81" i="1"/>
  <c r="AL80" i="1" l="1"/>
  <c r="W80" i="1"/>
  <c r="X80" i="1" s="1"/>
  <c r="V80" i="1" s="1"/>
  <c r="AA80" i="1"/>
  <c r="K80" i="1"/>
  <c r="I80" i="1" s="1"/>
  <c r="G81" i="1" s="1"/>
  <c r="M80" i="1"/>
  <c r="AC80" i="1" l="1"/>
  <c r="AN80" i="1"/>
  <c r="B80" i="1" s="1"/>
  <c r="AE80" i="1" l="1"/>
  <c r="AF80" i="1" s="1"/>
  <c r="AD80" i="1"/>
  <c r="AB80" i="1" s="1"/>
  <c r="AM81" i="1" l="1"/>
  <c r="AH80" i="1"/>
  <c r="AJ80" i="1"/>
  <c r="AI80" i="1"/>
  <c r="H81" i="1" l="1"/>
  <c r="C80" i="1"/>
  <c r="J81" i="1" l="1"/>
  <c r="O81" i="1"/>
  <c r="Q81" i="1" s="1"/>
  <c r="R81" i="1" s="1"/>
  <c r="P81" i="1" s="1"/>
  <c r="U81" i="1"/>
  <c r="AK83" i="1"/>
  <c r="AG82" i="1"/>
  <c r="AL81" i="1" l="1"/>
  <c r="W81" i="1"/>
  <c r="X81" i="1" s="1"/>
  <c r="V81" i="1" s="1"/>
  <c r="AA81" i="1"/>
  <c r="K81" i="1"/>
  <c r="I81" i="1" s="1"/>
  <c r="G82" i="1" s="1"/>
  <c r="M81" i="1"/>
  <c r="AN81" i="1" l="1"/>
  <c r="B81" i="1" s="1"/>
  <c r="AC81" i="1"/>
  <c r="AE81" i="1" l="1"/>
  <c r="AF81" i="1" s="1"/>
  <c r="AD81" i="1"/>
  <c r="AB81" i="1" s="1"/>
  <c r="AM82" i="1" l="1"/>
  <c r="AI81" i="1"/>
  <c r="AJ81" i="1"/>
  <c r="AH81" i="1"/>
  <c r="H82" i="1" l="1"/>
  <c r="C81" i="1"/>
  <c r="O82" i="1" l="1"/>
  <c r="Q82" i="1" s="1"/>
  <c r="R82" i="1" s="1"/>
  <c r="P82" i="1" s="1"/>
  <c r="U82" i="1"/>
  <c r="J82" i="1"/>
  <c r="AK84" i="1"/>
  <c r="AG83" i="1"/>
  <c r="K82" i="1" l="1"/>
  <c r="I82" i="1" s="1"/>
  <c r="G83" i="1" s="1"/>
  <c r="M82" i="1"/>
  <c r="AA82" i="1"/>
  <c r="W82" i="1"/>
  <c r="X82" i="1" s="1"/>
  <c r="V82" i="1" s="1"/>
  <c r="AL82" i="1"/>
  <c r="AC82" i="1" l="1"/>
  <c r="AN82" i="1"/>
  <c r="B82" i="1" s="1"/>
  <c r="AE82" i="1" l="1"/>
  <c r="AF82" i="1" s="1"/>
  <c r="AD82" i="1"/>
  <c r="AB82" i="1" s="1"/>
  <c r="AM83" i="1" l="1"/>
  <c r="AH82" i="1"/>
  <c r="AJ82" i="1"/>
  <c r="AI82" i="1"/>
  <c r="C82" i="1" l="1"/>
  <c r="H83" i="1"/>
  <c r="O83" i="1" l="1"/>
  <c r="Q83" i="1" s="1"/>
  <c r="R83" i="1" s="1"/>
  <c r="P83" i="1" s="1"/>
  <c r="J83" i="1"/>
  <c r="U83" i="1"/>
  <c r="W83" i="1" l="1"/>
  <c r="X83" i="1" s="1"/>
  <c r="V83" i="1" s="1"/>
  <c r="AA83" i="1"/>
  <c r="AL83" i="1"/>
  <c r="K83" i="1"/>
  <c r="I83" i="1" s="1"/>
  <c r="G84" i="1" s="1"/>
  <c r="M83" i="1"/>
  <c r="AK85" i="1"/>
  <c r="AG84" i="1"/>
  <c r="AC83" i="1" l="1"/>
  <c r="AN83" i="1"/>
  <c r="B83" i="1" s="1"/>
  <c r="AD83" i="1" l="1"/>
  <c r="AB83" i="1" s="1"/>
  <c r="AE83" i="1"/>
  <c r="AF83" i="1" s="1"/>
  <c r="AM84" i="1" l="1"/>
  <c r="AH83" i="1"/>
  <c r="AI83" i="1"/>
  <c r="AJ83" i="1"/>
  <c r="C83" i="1" l="1"/>
  <c r="H84" i="1"/>
  <c r="J84" i="1" l="1"/>
  <c r="U84" i="1"/>
  <c r="O84" i="1"/>
  <c r="Q84" i="1" s="1"/>
  <c r="R84" i="1" s="1"/>
  <c r="P84" i="1" s="1"/>
  <c r="AG85" i="1"/>
  <c r="AK86" i="1"/>
  <c r="AL84" i="1" l="1"/>
  <c r="W84" i="1"/>
  <c r="AA84" i="1"/>
  <c r="M84" i="1"/>
  <c r="K84" i="1"/>
  <c r="I84" i="1" s="1"/>
  <c r="G85" i="1" s="1"/>
  <c r="AC84" i="1" l="1"/>
  <c r="AD84" i="1" s="1"/>
  <c r="AB84" i="1" s="1"/>
  <c r="AN84" i="1"/>
  <c r="B84" i="1" s="1"/>
  <c r="X84" i="1"/>
  <c r="V84" i="1" s="1"/>
  <c r="AE84" i="1" l="1"/>
  <c r="AF84" i="1" s="1"/>
  <c r="AI84" i="1" s="1"/>
  <c r="AM85" i="1"/>
  <c r="AG86" i="1"/>
  <c r="AJ84" i="1" l="1"/>
  <c r="AH84" i="1"/>
  <c r="H85" i="1" s="1"/>
  <c r="C84" i="1" l="1"/>
  <c r="O85" i="1"/>
  <c r="Q85" i="1" s="1"/>
  <c r="R85" i="1" s="1"/>
  <c r="P85" i="1" s="1"/>
  <c r="J85" i="1"/>
  <c r="U85" i="1"/>
  <c r="W85" i="1" l="1"/>
  <c r="AL85" i="1"/>
  <c r="AA85" i="1"/>
  <c r="K85" i="1"/>
  <c r="I85" i="1" s="1"/>
  <c r="G86" i="1" s="1"/>
  <c r="M85" i="1"/>
  <c r="AC85" i="1" l="1"/>
  <c r="AD85" i="1" s="1"/>
  <c r="AB85" i="1" s="1"/>
  <c r="AN85" i="1"/>
  <c r="B85" i="1" s="1"/>
  <c r="X85" i="1"/>
  <c r="V85" i="1" s="1"/>
  <c r="AK87" i="1" s="1"/>
  <c r="AE85" i="1" l="1"/>
  <c r="AF85" i="1" s="1"/>
  <c r="AH85" i="1" s="1"/>
  <c r="AM86" i="1"/>
  <c r="AJ85" i="1" l="1"/>
  <c r="AI85" i="1"/>
  <c r="H86" i="1" s="1"/>
  <c r="C85" i="1" l="1"/>
  <c r="O86" i="1"/>
  <c r="Q86" i="1" s="1"/>
  <c r="R86" i="1" s="1"/>
  <c r="P86" i="1" s="1"/>
  <c r="J86" i="1"/>
  <c r="U86" i="1"/>
  <c r="AK88" i="1"/>
  <c r="AG87" i="1"/>
  <c r="W86" i="1" l="1"/>
  <c r="X86" i="1" s="1"/>
  <c r="V86" i="1" s="1"/>
  <c r="AA86" i="1"/>
  <c r="AL86" i="1"/>
  <c r="K86" i="1"/>
  <c r="I86" i="1" s="1"/>
  <c r="G87" i="1" s="1"/>
  <c r="M86" i="1"/>
  <c r="AN86" i="1" l="1"/>
  <c r="B86" i="1" s="1"/>
  <c r="AC86" i="1"/>
  <c r="AD86" i="1" l="1"/>
  <c r="AB86" i="1" s="1"/>
  <c r="AE86" i="1"/>
  <c r="AF86" i="1" s="1"/>
  <c r="AM87" i="1" l="1"/>
  <c r="AH86" i="1"/>
  <c r="AJ86" i="1"/>
  <c r="AI86" i="1"/>
  <c r="C86" i="1" l="1"/>
  <c r="H87" i="1"/>
  <c r="O87" i="1" l="1"/>
  <c r="Q87" i="1" s="1"/>
  <c r="R87" i="1" s="1"/>
  <c r="P87" i="1" s="1"/>
  <c r="J87" i="1"/>
  <c r="U87" i="1"/>
  <c r="AK89" i="1"/>
  <c r="AG88" i="1"/>
  <c r="W87" i="1" l="1"/>
  <c r="X87" i="1" s="1"/>
  <c r="V87" i="1" s="1"/>
  <c r="AA87" i="1"/>
  <c r="AL87" i="1"/>
  <c r="M87" i="1"/>
  <c r="K87" i="1"/>
  <c r="I87" i="1" s="1"/>
  <c r="G88" i="1" s="1"/>
  <c r="AN87" i="1" l="1"/>
  <c r="B87" i="1" s="1"/>
  <c r="AC87" i="1"/>
  <c r="AE87" i="1" l="1"/>
  <c r="AF87" i="1" s="1"/>
  <c r="AD87" i="1"/>
  <c r="AB87" i="1" s="1"/>
  <c r="AM88" i="1" l="1"/>
  <c r="AH87" i="1"/>
  <c r="AJ87" i="1"/>
  <c r="AI87" i="1"/>
  <c r="H88" i="1" l="1"/>
  <c r="C87" i="1"/>
  <c r="O88" i="1" l="1"/>
  <c r="Q88" i="1" s="1"/>
  <c r="R88" i="1" s="1"/>
  <c r="P88" i="1" s="1"/>
  <c r="J88" i="1"/>
  <c r="U88" i="1"/>
  <c r="W88" i="1" l="1"/>
  <c r="X88" i="1" s="1"/>
  <c r="V88" i="1" s="1"/>
  <c r="AL88" i="1"/>
  <c r="AA88" i="1"/>
  <c r="M88" i="1"/>
  <c r="K88" i="1"/>
  <c r="I88" i="1" s="1"/>
  <c r="G89" i="1" s="1"/>
  <c r="AK90" i="1"/>
  <c r="AG89" i="1"/>
  <c r="AN88" i="1" l="1"/>
  <c r="B88" i="1" s="1"/>
  <c r="AC88" i="1"/>
  <c r="AD88" i="1" l="1"/>
  <c r="AB88" i="1" s="1"/>
  <c r="AE88" i="1"/>
  <c r="AF88" i="1" s="1"/>
  <c r="AM89" i="1" l="1"/>
  <c r="AJ88" i="1"/>
  <c r="AI88" i="1"/>
  <c r="AH88" i="1"/>
  <c r="C88" i="1" l="1"/>
  <c r="H89" i="1"/>
  <c r="O89" i="1" l="1"/>
  <c r="Q89" i="1" s="1"/>
  <c r="R89" i="1" s="1"/>
  <c r="P89" i="1" s="1"/>
  <c r="J89" i="1"/>
  <c r="U89" i="1"/>
  <c r="W89" i="1" l="1"/>
  <c r="X89" i="1" s="1"/>
  <c r="V89" i="1" s="1"/>
  <c r="AA89" i="1"/>
  <c r="AL89" i="1"/>
  <c r="M89" i="1"/>
  <c r="K89" i="1"/>
  <c r="I89" i="1" s="1"/>
  <c r="G90" i="1" s="1"/>
  <c r="AK91" i="1"/>
  <c r="AG90" i="1"/>
  <c r="AC89" i="1" l="1"/>
  <c r="AN89" i="1"/>
  <c r="B89" i="1" s="1"/>
  <c r="AD89" i="1" l="1"/>
  <c r="AB89" i="1" s="1"/>
  <c r="AE89" i="1"/>
  <c r="AF89" i="1" s="1"/>
  <c r="AM90" i="1" l="1"/>
  <c r="AH89" i="1"/>
  <c r="AJ89" i="1"/>
  <c r="AI89" i="1"/>
  <c r="C89" i="1" l="1"/>
  <c r="H90" i="1"/>
  <c r="J90" i="1" l="1"/>
  <c r="U90" i="1"/>
  <c r="O90" i="1"/>
  <c r="Q90" i="1" s="1"/>
  <c r="R90" i="1" s="1"/>
  <c r="P90" i="1" s="1"/>
  <c r="AK92" i="1"/>
  <c r="AG91" i="1"/>
  <c r="W90" i="1" l="1"/>
  <c r="X90" i="1" s="1"/>
  <c r="V90" i="1" s="1"/>
  <c r="AA90" i="1"/>
  <c r="AL90" i="1"/>
  <c r="M90" i="1"/>
  <c r="K90" i="1"/>
  <c r="I90" i="1" s="1"/>
  <c r="G91" i="1" s="1"/>
  <c r="AN90" i="1" l="1"/>
  <c r="B90" i="1" s="1"/>
  <c r="AC90" i="1"/>
  <c r="AD90" i="1" l="1"/>
  <c r="AB90" i="1" s="1"/>
  <c r="AE90" i="1"/>
  <c r="AF90" i="1" s="1"/>
  <c r="AM91" i="1" l="1"/>
  <c r="AJ90" i="1"/>
  <c r="AI90" i="1"/>
  <c r="AH90" i="1"/>
  <c r="C90" i="1" l="1"/>
  <c r="H91" i="1"/>
  <c r="AK93" i="1"/>
  <c r="AM92" i="1"/>
  <c r="O91" i="1" l="1"/>
  <c r="Q91" i="1" s="1"/>
  <c r="R91" i="1" s="1"/>
  <c r="P91" i="1" s="1"/>
  <c r="J91" i="1"/>
  <c r="U91" i="1"/>
  <c r="W91" i="1" l="1"/>
  <c r="X91" i="1" s="1"/>
  <c r="V91" i="1" s="1"/>
  <c r="AG92" i="1" s="1"/>
  <c r="AA91" i="1"/>
  <c r="AL91" i="1"/>
  <c r="M91" i="1"/>
  <c r="K91" i="1"/>
  <c r="I91" i="1" s="1"/>
  <c r="G92" i="1" s="1"/>
  <c r="AC91" i="1" l="1"/>
  <c r="AN91" i="1"/>
  <c r="B91" i="1" s="1"/>
  <c r="AE91" i="1" l="1"/>
  <c r="AF91" i="1" s="1"/>
  <c r="AD91" i="1"/>
  <c r="AB91" i="1" s="1"/>
  <c r="AG93" i="1"/>
  <c r="AH91" i="1" l="1"/>
  <c r="AJ91" i="1"/>
  <c r="AI91" i="1"/>
  <c r="H92" i="1" l="1"/>
  <c r="J92" i="1" s="1"/>
  <c r="K92" i="1" s="1"/>
  <c r="I92" i="1" s="1"/>
  <c r="G93" i="1" s="1"/>
  <c r="C91" i="1"/>
  <c r="O92" i="1" l="1"/>
  <c r="Q92" i="1" s="1"/>
  <c r="R92" i="1" s="1"/>
  <c r="P92" i="1" s="1"/>
  <c r="M92" i="1"/>
  <c r="U92" i="1"/>
  <c r="AA92" i="1" l="1"/>
  <c r="AN92" i="1" s="1"/>
  <c r="W92" i="1"/>
  <c r="AL92" i="1"/>
  <c r="X92" i="1"/>
  <c r="V92" i="1" s="1"/>
  <c r="AK94" i="1" s="1"/>
  <c r="B92" i="1" l="1"/>
  <c r="AC92" i="1"/>
  <c r="AM93" i="1"/>
  <c r="AK95" i="1"/>
  <c r="AG94" i="1"/>
  <c r="AD92" i="1" l="1"/>
  <c r="AB92" i="1" s="1"/>
  <c r="AE92" i="1"/>
  <c r="AF92" i="1" s="1"/>
  <c r="AJ92" i="1" l="1"/>
  <c r="AH92" i="1"/>
  <c r="AI92" i="1"/>
  <c r="C92" i="1" l="1"/>
  <c r="H93" i="1"/>
  <c r="U93" i="1" l="1"/>
  <c r="J93" i="1"/>
  <c r="O93" i="1"/>
  <c r="Q93" i="1" s="1"/>
  <c r="R93" i="1" s="1"/>
  <c r="P93" i="1" s="1"/>
  <c r="M93" i="1" l="1"/>
  <c r="K93" i="1"/>
  <c r="I93" i="1" s="1"/>
  <c r="G94" i="1" s="1"/>
  <c r="AL93" i="1"/>
  <c r="W93" i="1"/>
  <c r="X93" i="1" s="1"/>
  <c r="V93" i="1" s="1"/>
  <c r="AA93" i="1"/>
  <c r="AK96" i="1"/>
  <c r="AG95" i="1"/>
  <c r="AN93" i="1" l="1"/>
  <c r="B93" i="1" s="1"/>
  <c r="AC93" i="1"/>
  <c r="AM94" i="1"/>
  <c r="AE93" i="1" l="1"/>
  <c r="AF93" i="1" s="1"/>
  <c r="AD93" i="1"/>
  <c r="AB93" i="1" s="1"/>
  <c r="AI93" i="1" l="1"/>
  <c r="AH93" i="1"/>
  <c r="AJ93" i="1"/>
  <c r="C93" i="1" l="1"/>
  <c r="H94" i="1"/>
  <c r="U94" i="1" l="1"/>
  <c r="J94" i="1"/>
  <c r="O94" i="1"/>
  <c r="Q94" i="1" s="1"/>
  <c r="R94" i="1" s="1"/>
  <c r="P94" i="1" s="1"/>
  <c r="K94" i="1" l="1"/>
  <c r="I94" i="1" s="1"/>
  <c r="G95" i="1" s="1"/>
  <c r="M94" i="1"/>
  <c r="W94" i="1"/>
  <c r="X94" i="1" s="1"/>
  <c r="V94" i="1" s="1"/>
  <c r="AL94" i="1"/>
  <c r="AA94" i="1"/>
  <c r="AC94" i="1" l="1"/>
  <c r="AN94" i="1"/>
  <c r="B94" i="1" s="1"/>
  <c r="AM95" i="1"/>
  <c r="AE94" i="1" l="1"/>
  <c r="AF94" i="1" s="1"/>
  <c r="AD94" i="1"/>
  <c r="AB94" i="1" s="1"/>
  <c r="AK97" i="1"/>
  <c r="AG96" i="1"/>
  <c r="AJ94" i="1" l="1"/>
  <c r="AH94" i="1"/>
  <c r="AI94" i="1"/>
  <c r="H95" i="1" l="1"/>
  <c r="C94" i="1"/>
  <c r="U95" i="1" l="1"/>
  <c r="J95" i="1"/>
  <c r="O95" i="1"/>
  <c r="Q95" i="1" s="1"/>
  <c r="R95" i="1" s="1"/>
  <c r="P95" i="1" s="1"/>
  <c r="AM96" i="1"/>
  <c r="K95" i="1" l="1"/>
  <c r="I95" i="1" s="1"/>
  <c r="G96" i="1" s="1"/>
  <c r="M95" i="1"/>
  <c r="AL95" i="1"/>
  <c r="W95" i="1"/>
  <c r="X95" i="1" s="1"/>
  <c r="V95" i="1" s="1"/>
  <c r="AA95" i="1"/>
  <c r="AN95" i="1" l="1"/>
  <c r="B95" i="1" s="1"/>
  <c r="AC95" i="1"/>
  <c r="AG97" i="1"/>
  <c r="AE95" i="1" l="1"/>
  <c r="AF95" i="1" s="1"/>
  <c r="AD95" i="1"/>
  <c r="AB95" i="1" s="1"/>
  <c r="AH95" i="1" l="1"/>
  <c r="AI95" i="1"/>
  <c r="AJ95" i="1"/>
  <c r="H96" i="1" l="1"/>
  <c r="C95" i="1"/>
  <c r="O96" i="1" l="1"/>
  <c r="Q96" i="1" s="1"/>
  <c r="R96" i="1" s="1"/>
  <c r="P96" i="1" s="1"/>
  <c r="J96" i="1"/>
  <c r="U96" i="1"/>
  <c r="AM97" i="1"/>
  <c r="W96" i="1" l="1"/>
  <c r="X96" i="1" s="1"/>
  <c r="V96" i="1" s="1"/>
  <c r="AK98" i="1" s="1"/>
  <c r="AL96" i="1"/>
  <c r="AA96" i="1"/>
  <c r="M96" i="1"/>
  <c r="K96" i="1"/>
  <c r="I96" i="1" s="1"/>
  <c r="G97" i="1" s="1"/>
  <c r="AK99" i="1"/>
  <c r="AG98" i="1"/>
  <c r="AN96" i="1" l="1"/>
  <c r="B96" i="1" s="1"/>
  <c r="AC96" i="1"/>
  <c r="AD96" i="1" l="1"/>
  <c r="AB96" i="1" s="1"/>
  <c r="AE96" i="1"/>
  <c r="AF96" i="1" s="1"/>
  <c r="AI96" i="1" l="1"/>
  <c r="AJ96" i="1"/>
  <c r="AH96" i="1"/>
  <c r="H97" i="1" l="1"/>
  <c r="J97" i="1" s="1"/>
  <c r="M97" i="1" s="1"/>
  <c r="C96" i="1"/>
  <c r="AM98" i="1"/>
  <c r="O97" i="1" l="1"/>
  <c r="Q97" i="1" s="1"/>
  <c r="R97" i="1" s="1"/>
  <c r="P97" i="1" s="1"/>
  <c r="K97" i="1"/>
  <c r="I97" i="1" s="1"/>
  <c r="G98" i="1" s="1"/>
  <c r="U97" i="1"/>
  <c r="AL97" i="1" l="1"/>
  <c r="W97" i="1"/>
  <c r="AA97" i="1"/>
  <c r="AK100" i="1"/>
  <c r="AG99" i="1"/>
  <c r="AC97" i="1" l="1"/>
  <c r="AD97" i="1" s="1"/>
  <c r="AB97" i="1" s="1"/>
  <c r="AN97" i="1"/>
  <c r="B97" i="1" s="1"/>
  <c r="AE97" i="1"/>
  <c r="AF97" i="1" s="1"/>
  <c r="X97" i="1"/>
  <c r="V97" i="1" s="1"/>
  <c r="AJ97" i="1" l="1"/>
  <c r="AI97" i="1"/>
  <c r="AH97" i="1"/>
  <c r="C97" i="1" l="1"/>
  <c r="H98" i="1"/>
  <c r="U98" i="1" s="1"/>
  <c r="AL98" i="1" s="1"/>
  <c r="W98" i="1" l="1"/>
  <c r="X98" i="1" s="1"/>
  <c r="V98" i="1" s="1"/>
  <c r="O98" i="1"/>
  <c r="Q98" i="1" s="1"/>
  <c r="R98" i="1" s="1"/>
  <c r="P98" i="1" s="1"/>
  <c r="J98" i="1"/>
  <c r="AM99" i="1"/>
  <c r="M98" i="1" l="1"/>
  <c r="K98" i="1"/>
  <c r="I98" i="1" s="1"/>
  <c r="G99" i="1" s="1"/>
  <c r="AA98" i="1"/>
  <c r="AN98" i="1" l="1"/>
  <c r="B98" i="1" s="1"/>
  <c r="AC98" i="1"/>
  <c r="AG100" i="1"/>
  <c r="AE98" i="1" l="1"/>
  <c r="AF98" i="1" s="1"/>
  <c r="AD98" i="1"/>
  <c r="AB98" i="1" s="1"/>
  <c r="AI98" i="1" l="1"/>
  <c r="AJ98" i="1"/>
  <c r="AH98" i="1"/>
  <c r="H99" i="1" l="1"/>
  <c r="O99" i="1" s="1"/>
  <c r="Q99" i="1" s="1"/>
  <c r="R99" i="1" s="1"/>
  <c r="P99" i="1" s="1"/>
  <c r="C98" i="1"/>
  <c r="J99" i="1" l="1"/>
  <c r="U99" i="1"/>
  <c r="AM100" i="1"/>
  <c r="AL99" i="1" l="1"/>
  <c r="AA99" i="1"/>
  <c r="W99" i="1"/>
  <c r="X99" i="1" s="1"/>
  <c r="V99" i="1" s="1"/>
  <c r="AK101" i="1" s="1"/>
  <c r="K99" i="1"/>
  <c r="I99" i="1" s="1"/>
  <c r="G100" i="1" s="1"/>
  <c r="M99" i="1"/>
  <c r="AK102" i="1"/>
  <c r="AG101" i="1"/>
  <c r="AC99" i="1" l="1"/>
  <c r="AN99" i="1"/>
  <c r="B99" i="1" s="1"/>
  <c r="AD99" i="1" l="1"/>
  <c r="AB99" i="1" s="1"/>
  <c r="AE99" i="1"/>
  <c r="AF99" i="1" s="1"/>
  <c r="AH99" i="1" l="1"/>
  <c r="AI99" i="1"/>
  <c r="AJ99" i="1"/>
  <c r="H100" i="1" l="1"/>
  <c r="J100" i="1" s="1"/>
  <c r="K100" i="1" s="1"/>
  <c r="I100" i="1" s="1"/>
  <c r="G101" i="1" s="1"/>
  <c r="C99" i="1"/>
  <c r="AM101" i="1"/>
  <c r="M100" i="1" l="1"/>
  <c r="O100" i="1"/>
  <c r="Q100" i="1" s="1"/>
  <c r="R100" i="1" s="1"/>
  <c r="P100" i="1" s="1"/>
  <c r="U100" i="1"/>
  <c r="AL100" i="1" l="1"/>
  <c r="W100" i="1"/>
  <c r="AA100" i="1"/>
  <c r="AC100" i="1" l="1"/>
  <c r="AD100" i="1" s="1"/>
  <c r="AB100" i="1" s="1"/>
  <c r="AN100" i="1"/>
  <c r="B100" i="1" s="1"/>
  <c r="AE100" i="1"/>
  <c r="AF100" i="1" s="1"/>
  <c r="X100" i="1"/>
  <c r="V100" i="1" s="1"/>
  <c r="AK103" i="1"/>
  <c r="AG102" i="1"/>
  <c r="AH100" i="1" l="1"/>
  <c r="AJ100" i="1"/>
  <c r="AI100" i="1"/>
  <c r="C100" i="1" l="1"/>
  <c r="H101" i="1"/>
  <c r="J101" i="1" s="1"/>
  <c r="K101" i="1" l="1"/>
  <c r="I101" i="1" s="1"/>
  <c r="G102" i="1" s="1"/>
  <c r="M101" i="1"/>
  <c r="U101" i="1"/>
  <c r="O101" i="1"/>
  <c r="Q101" i="1" s="1"/>
  <c r="R101" i="1" s="1"/>
  <c r="P101" i="1" s="1"/>
  <c r="AM102" i="1"/>
  <c r="W101" i="1" l="1"/>
  <c r="X101" i="1" s="1"/>
  <c r="V101" i="1" s="1"/>
  <c r="AL101" i="1"/>
  <c r="AA101" i="1"/>
  <c r="AC101" i="1" l="1"/>
  <c r="AN101" i="1"/>
  <c r="B101" i="1" s="1"/>
  <c r="AD101" i="1" l="1"/>
  <c r="AB101" i="1" s="1"/>
  <c r="AE101" i="1"/>
  <c r="AF101" i="1" s="1"/>
  <c r="AK104" i="1"/>
  <c r="AG103" i="1"/>
  <c r="AJ101" i="1" l="1"/>
  <c r="AH101" i="1"/>
  <c r="AI101" i="1"/>
  <c r="H102" i="1" l="1"/>
  <c r="U102" i="1" s="1"/>
  <c r="C101" i="1"/>
  <c r="W102" i="1" l="1"/>
  <c r="X102" i="1" s="1"/>
  <c r="V102" i="1" s="1"/>
  <c r="AL102" i="1"/>
  <c r="O102" i="1"/>
  <c r="Q102" i="1" s="1"/>
  <c r="R102" i="1" s="1"/>
  <c r="P102" i="1" s="1"/>
  <c r="J102" i="1"/>
  <c r="AM103" i="1"/>
  <c r="M102" i="1" l="1"/>
  <c r="K102" i="1"/>
  <c r="I102" i="1" s="1"/>
  <c r="G103" i="1" s="1"/>
  <c r="AA102" i="1"/>
  <c r="AN102" i="1" l="1"/>
  <c r="B102" i="1" s="1"/>
  <c r="AC102" i="1"/>
  <c r="AG104" i="1"/>
  <c r="AD102" i="1" l="1"/>
  <c r="AB102" i="1" s="1"/>
  <c r="AE102" i="1"/>
  <c r="AF102" i="1" s="1"/>
  <c r="AJ102" i="1" l="1"/>
  <c r="AI102" i="1"/>
  <c r="AH102" i="1"/>
  <c r="C102" i="1" l="1"/>
  <c r="H103" i="1"/>
  <c r="J103" i="1" s="1"/>
  <c r="M103" i="1" l="1"/>
  <c r="K103" i="1"/>
  <c r="I103" i="1" s="1"/>
  <c r="G104" i="1" s="1"/>
  <c r="U103" i="1"/>
  <c r="O103" i="1"/>
  <c r="Q103" i="1" s="1"/>
  <c r="R103" i="1" s="1"/>
  <c r="P103" i="1" s="1"/>
  <c r="AM104" i="1"/>
  <c r="AL103" i="1" l="1"/>
  <c r="AA103" i="1"/>
  <c r="W103" i="1"/>
  <c r="X103" i="1" s="1"/>
  <c r="V103" i="1" s="1"/>
  <c r="AK105" i="1" s="1"/>
  <c r="AC103" i="1" l="1"/>
  <c r="AD103" i="1" s="1"/>
  <c r="AB103" i="1" s="1"/>
  <c r="AN103" i="1"/>
  <c r="B103" i="1" s="1"/>
  <c r="AG105" i="1"/>
  <c r="AE103" i="1" l="1"/>
  <c r="AF103" i="1" s="1"/>
  <c r="AM105" i="1"/>
  <c r="AJ103" i="1" l="1"/>
  <c r="AH103" i="1"/>
  <c r="AI103" i="1"/>
  <c r="H104" i="1" l="1"/>
  <c r="J104" i="1" s="1"/>
  <c r="C103" i="1"/>
  <c r="O104" i="1" l="1"/>
  <c r="Q104" i="1" s="1"/>
  <c r="R104" i="1" s="1"/>
  <c r="P104" i="1" s="1"/>
  <c r="M104" i="1"/>
  <c r="K104" i="1"/>
  <c r="I104" i="1" s="1"/>
  <c r="G105" i="1" s="1"/>
  <c r="U104" i="1"/>
  <c r="AK107" i="1"/>
  <c r="AG106" i="1"/>
  <c r="W104" i="1" l="1"/>
  <c r="AL104" i="1"/>
  <c r="AA104" i="1"/>
  <c r="AN104" i="1" l="1"/>
  <c r="B104" i="1" s="1"/>
  <c r="AC104" i="1"/>
  <c r="AD104" i="1" s="1"/>
  <c r="AB104" i="1" s="1"/>
  <c r="X104" i="1"/>
  <c r="V104" i="1" s="1"/>
  <c r="AK106" i="1" s="1"/>
  <c r="AE104" i="1"/>
  <c r="AF104" i="1" s="1"/>
  <c r="AJ104" i="1" l="1"/>
  <c r="AH104" i="1"/>
  <c r="AI104" i="1"/>
  <c r="AM106" i="1"/>
  <c r="H105" i="1" l="1"/>
  <c r="C104" i="1"/>
  <c r="O105" i="1" l="1"/>
  <c r="Q105" i="1" s="1"/>
  <c r="R105" i="1" s="1"/>
  <c r="P105" i="1" s="1"/>
  <c r="J105" i="1"/>
  <c r="U105" i="1"/>
  <c r="AL105" i="1" l="1"/>
  <c r="W105" i="1"/>
  <c r="X105" i="1" s="1"/>
  <c r="V105" i="1" s="1"/>
  <c r="AA105" i="1"/>
  <c r="M105" i="1"/>
  <c r="K105" i="1"/>
  <c r="I105" i="1" s="1"/>
  <c r="G106" i="1" s="1"/>
  <c r="AN105" i="1" l="1"/>
  <c r="B105" i="1" s="1"/>
  <c r="AC105" i="1"/>
  <c r="AD105" i="1" l="1"/>
  <c r="AB105" i="1" s="1"/>
  <c r="AE105" i="1"/>
  <c r="AF105" i="1" s="1"/>
  <c r="AM107" i="1"/>
  <c r="AG107" i="1"/>
  <c r="AK108" i="1"/>
  <c r="AH105" i="1" l="1"/>
  <c r="AJ105" i="1"/>
  <c r="AI105" i="1"/>
  <c r="H106" i="1" l="1"/>
  <c r="J106" i="1" s="1"/>
  <c r="C105" i="1"/>
  <c r="U106" i="1" l="1"/>
  <c r="O106" i="1"/>
  <c r="Q106" i="1" s="1"/>
  <c r="R106" i="1" s="1"/>
  <c r="P106" i="1" s="1"/>
  <c r="M106" i="1"/>
  <c r="K106" i="1"/>
  <c r="I106" i="1" s="1"/>
  <c r="G107" i="1" s="1"/>
  <c r="AL106" i="1" l="1"/>
  <c r="W106" i="1"/>
  <c r="X106" i="1" s="1"/>
  <c r="V106" i="1" s="1"/>
  <c r="AA106" i="1"/>
  <c r="AK109" i="1"/>
  <c r="AG108" i="1"/>
  <c r="AC106" i="1" l="1"/>
  <c r="AN106" i="1"/>
  <c r="B106" i="1" s="1"/>
  <c r="AD106" i="1" l="1"/>
  <c r="AB106" i="1" s="1"/>
  <c r="AE106" i="1"/>
  <c r="AF106" i="1" s="1"/>
  <c r="AM108" i="1"/>
  <c r="AI106" i="1" l="1"/>
  <c r="AJ106" i="1"/>
  <c r="AH106" i="1"/>
  <c r="C106" i="1" l="1"/>
  <c r="H107" i="1"/>
  <c r="J107" i="1" s="1"/>
  <c r="M107" i="1" s="1"/>
  <c r="K107" i="1" l="1"/>
  <c r="I107" i="1" s="1"/>
  <c r="G108" i="1" s="1"/>
  <c r="O107" i="1"/>
  <c r="Q107" i="1" s="1"/>
  <c r="R107" i="1" s="1"/>
  <c r="P107" i="1" s="1"/>
  <c r="U107" i="1"/>
  <c r="AA107" i="1" s="1"/>
  <c r="AN107" i="1" s="1"/>
  <c r="W107" i="1" l="1"/>
  <c r="X107" i="1" s="1"/>
  <c r="V107" i="1" s="1"/>
  <c r="AL107" i="1"/>
  <c r="B107" i="1" s="1"/>
  <c r="AC107" i="1"/>
  <c r="AD107" i="1" s="1"/>
  <c r="AB107" i="1" s="1"/>
  <c r="AE107" i="1" l="1"/>
  <c r="AF107" i="1" s="1"/>
  <c r="AJ107" i="1" s="1"/>
  <c r="AM109" i="1"/>
  <c r="AG109" i="1"/>
  <c r="AK110" i="1"/>
  <c r="AH107" i="1" l="1"/>
  <c r="AI107" i="1"/>
  <c r="H108" i="1" l="1"/>
  <c r="J108" i="1" s="1"/>
  <c r="C107" i="1"/>
  <c r="O108" i="1" l="1"/>
  <c r="Q108" i="1" s="1"/>
  <c r="R108" i="1" s="1"/>
  <c r="P108" i="1" s="1"/>
  <c r="U108" i="1"/>
  <c r="W108" i="1" s="1"/>
  <c r="X108" i="1" s="1"/>
  <c r="V108" i="1" s="1"/>
  <c r="K108" i="1"/>
  <c r="I108" i="1" s="1"/>
  <c r="G109" i="1" s="1"/>
  <c r="M108" i="1"/>
  <c r="AL108" i="1" l="1"/>
  <c r="AA108" i="1"/>
  <c r="AC108" i="1" s="1"/>
  <c r="AG110" i="1"/>
  <c r="AK111" i="1"/>
  <c r="AN108" i="1" l="1"/>
  <c r="B108" i="1" s="1"/>
  <c r="AD108" i="1"/>
  <c r="AB108" i="1" s="1"/>
  <c r="AE108" i="1"/>
  <c r="AF108" i="1" s="1"/>
  <c r="AJ108" i="1" l="1"/>
  <c r="AH108" i="1"/>
  <c r="AI108" i="1"/>
  <c r="AM110" i="1"/>
  <c r="C108" i="1" l="1"/>
  <c r="H109" i="1"/>
  <c r="U109" i="1" l="1"/>
  <c r="J109" i="1"/>
  <c r="O109" i="1"/>
  <c r="Q109" i="1" s="1"/>
  <c r="R109" i="1" s="1"/>
  <c r="P109" i="1" s="1"/>
  <c r="M109" i="1" l="1"/>
  <c r="K109" i="1"/>
  <c r="I109" i="1" s="1"/>
  <c r="G110" i="1" s="1"/>
  <c r="AL109" i="1"/>
  <c r="W109" i="1"/>
  <c r="X109" i="1" s="1"/>
  <c r="V109" i="1" s="1"/>
  <c r="AA109" i="1"/>
  <c r="AC109" i="1" l="1"/>
  <c r="AN109" i="1"/>
  <c r="B109" i="1" s="1"/>
  <c r="AG111" i="1"/>
  <c r="AK112" i="1"/>
  <c r="AE109" i="1" l="1"/>
  <c r="AF109" i="1" s="1"/>
  <c r="AD109" i="1"/>
  <c r="AB109" i="1" s="1"/>
  <c r="AJ109" i="1" l="1"/>
  <c r="AH109" i="1"/>
  <c r="AI109" i="1"/>
  <c r="AM111" i="1"/>
  <c r="C109" i="1" l="1"/>
  <c r="H110" i="1"/>
  <c r="U110" i="1" l="1"/>
  <c r="J110" i="1"/>
  <c r="O110" i="1"/>
  <c r="Q110" i="1" s="1"/>
  <c r="R110" i="1" s="1"/>
  <c r="P110" i="1" s="1"/>
  <c r="M110" i="1" l="1"/>
  <c r="K110" i="1"/>
  <c r="I110" i="1" s="1"/>
  <c r="G111" i="1" s="1"/>
  <c r="W110" i="1"/>
  <c r="X110" i="1" s="1"/>
  <c r="V110" i="1" s="1"/>
  <c r="AL110" i="1"/>
  <c r="AA110" i="1"/>
  <c r="AN110" i="1" l="1"/>
  <c r="B110" i="1" s="1"/>
  <c r="AC110" i="1"/>
  <c r="AE110" i="1" l="1"/>
  <c r="AF110" i="1" s="1"/>
  <c r="AD110" i="1"/>
  <c r="AB110" i="1" s="1"/>
  <c r="AG112" i="1"/>
  <c r="AK113" i="1"/>
  <c r="AI110" i="1" l="1"/>
  <c r="AH110" i="1"/>
  <c r="AJ110" i="1"/>
  <c r="AM112" i="1"/>
  <c r="C110" i="1" l="1"/>
  <c r="H111" i="1"/>
  <c r="J111" i="1" l="1"/>
  <c r="O111" i="1"/>
  <c r="Q111" i="1" s="1"/>
  <c r="R111" i="1" s="1"/>
  <c r="P111" i="1" s="1"/>
  <c r="U111" i="1"/>
  <c r="AA111" i="1" l="1"/>
  <c r="W111" i="1"/>
  <c r="X111" i="1" s="1"/>
  <c r="V111" i="1" s="1"/>
  <c r="AL111" i="1"/>
  <c r="K111" i="1"/>
  <c r="I111" i="1" s="1"/>
  <c r="G112" i="1" s="1"/>
  <c r="M111" i="1"/>
  <c r="AC111" i="1" l="1"/>
  <c r="AN111" i="1"/>
  <c r="B111" i="1" s="1"/>
  <c r="AD111" i="1" l="1"/>
  <c r="AB111" i="1" s="1"/>
  <c r="AE111" i="1"/>
  <c r="AF111" i="1" s="1"/>
  <c r="AK114" i="1"/>
  <c r="AG113" i="1"/>
  <c r="AH111" i="1" l="1"/>
  <c r="AJ111" i="1"/>
  <c r="AI111" i="1"/>
  <c r="AM113" i="1"/>
  <c r="C111" i="1" l="1"/>
  <c r="H112" i="1"/>
  <c r="J112" i="1" l="1"/>
  <c r="U112" i="1"/>
  <c r="O112" i="1"/>
  <c r="Q112" i="1" s="1"/>
  <c r="R112" i="1" s="1"/>
  <c r="P112" i="1" s="1"/>
  <c r="AA112" i="1" l="1"/>
  <c r="W112" i="1"/>
  <c r="X112" i="1" s="1"/>
  <c r="V112" i="1" s="1"/>
  <c r="AL112" i="1"/>
  <c r="K112" i="1"/>
  <c r="I112" i="1" s="1"/>
  <c r="G113" i="1" s="1"/>
  <c r="M112" i="1"/>
  <c r="AK115" i="1"/>
  <c r="AN112" i="1" l="1"/>
  <c r="B112" i="1" s="1"/>
  <c r="AC112" i="1"/>
  <c r="AD112" i="1" l="1"/>
  <c r="AB112" i="1" s="1"/>
  <c r="AE112" i="1"/>
  <c r="AF112" i="1" s="1"/>
  <c r="AM114" i="1"/>
  <c r="AI112" i="1" l="1"/>
  <c r="AH112" i="1"/>
  <c r="AJ112" i="1"/>
  <c r="C112" i="1" l="1"/>
  <c r="H113" i="1"/>
  <c r="J113" i="1" l="1"/>
  <c r="O113" i="1"/>
  <c r="Q113" i="1" s="1"/>
  <c r="R113" i="1" s="1"/>
  <c r="P113" i="1" s="1"/>
  <c r="U113" i="1"/>
  <c r="AA113" i="1" l="1"/>
  <c r="AL113" i="1"/>
  <c r="W113" i="1"/>
  <c r="X113" i="1" s="1"/>
  <c r="V113" i="1" s="1"/>
  <c r="AG114" i="1" s="1"/>
  <c r="K113" i="1"/>
  <c r="I113" i="1" s="1"/>
  <c r="G114" i="1" s="1"/>
  <c r="M113" i="1"/>
  <c r="AK116" i="1"/>
  <c r="AG115" i="1"/>
  <c r="AC113" i="1" l="1"/>
  <c r="AN113" i="1"/>
  <c r="B113" i="1" s="1"/>
  <c r="AD113" i="1" l="1"/>
  <c r="AB113" i="1" s="1"/>
  <c r="AE113" i="1"/>
  <c r="AF113" i="1" s="1"/>
  <c r="AM115" i="1"/>
  <c r="AI113" i="1" l="1"/>
  <c r="AJ113" i="1"/>
  <c r="AH113" i="1"/>
  <c r="C113" i="1" l="1"/>
  <c r="H114" i="1"/>
  <c r="J114" i="1" s="1"/>
  <c r="M114" i="1" s="1"/>
  <c r="K114" i="1" l="1"/>
  <c r="I114" i="1" s="1"/>
  <c r="G115" i="1" s="1"/>
  <c r="O114" i="1"/>
  <c r="Q114" i="1" s="1"/>
  <c r="R114" i="1" s="1"/>
  <c r="P114" i="1" s="1"/>
  <c r="U114" i="1"/>
  <c r="W114" i="1" l="1"/>
  <c r="AA114" i="1"/>
  <c r="AL114" i="1"/>
  <c r="AG116" i="1"/>
  <c r="AN114" i="1" l="1"/>
  <c r="B114" i="1" s="1"/>
  <c r="AC114" i="1"/>
  <c r="AD114" i="1" s="1"/>
  <c r="AB114" i="1" s="1"/>
  <c r="X114" i="1"/>
  <c r="V114" i="1" s="1"/>
  <c r="AE114" i="1" l="1"/>
  <c r="AF114" i="1" s="1"/>
  <c r="AJ114" i="1" s="1"/>
  <c r="AM116" i="1"/>
  <c r="AH114" i="1" l="1"/>
  <c r="AI114" i="1"/>
  <c r="C114" i="1" l="1"/>
  <c r="H115" i="1"/>
  <c r="J115" i="1" s="1"/>
  <c r="M115" i="1" s="1"/>
  <c r="U115" i="1"/>
  <c r="K115" i="1"/>
  <c r="I115" i="1" s="1"/>
  <c r="G116" i="1" s="1"/>
  <c r="O115" i="1" l="1"/>
  <c r="Q115" i="1" s="1"/>
  <c r="R115" i="1" s="1"/>
  <c r="P115" i="1" s="1"/>
  <c r="AL115" i="1"/>
  <c r="W115" i="1"/>
  <c r="AA115" i="1" l="1"/>
  <c r="AN115" i="1" s="1"/>
  <c r="B115" i="1" s="1"/>
  <c r="X115" i="1"/>
  <c r="V115" i="1" s="1"/>
  <c r="AK117" i="1" s="1"/>
  <c r="AK118" i="1"/>
  <c r="AG117" i="1"/>
  <c r="AM117" i="1"/>
  <c r="AC115" i="1" l="1"/>
  <c r="AD115" i="1" l="1"/>
  <c r="AB115" i="1" s="1"/>
  <c r="AE115" i="1"/>
  <c r="AF115" i="1" s="1"/>
  <c r="AI115" i="1" l="1"/>
  <c r="AH115" i="1"/>
  <c r="AJ115" i="1"/>
  <c r="H116" i="1" l="1"/>
  <c r="C115" i="1"/>
  <c r="J116" i="1" l="1"/>
  <c r="U116" i="1"/>
  <c r="O116" i="1"/>
  <c r="Q116" i="1" s="1"/>
  <c r="R116" i="1" s="1"/>
  <c r="P116" i="1" s="1"/>
  <c r="AL116" i="1" l="1"/>
  <c r="W116" i="1"/>
  <c r="AA116" i="1"/>
  <c r="M116" i="1"/>
  <c r="K116" i="1"/>
  <c r="I116" i="1" s="1"/>
  <c r="G117" i="1" s="1"/>
  <c r="AK119" i="1"/>
  <c r="AG118" i="1"/>
  <c r="AM118" i="1"/>
  <c r="AN116" i="1" l="1"/>
  <c r="B116" i="1" s="1"/>
  <c r="AC116" i="1"/>
  <c r="AD116" i="1" s="1"/>
  <c r="AB116" i="1" s="1"/>
  <c r="X116" i="1"/>
  <c r="V116" i="1" s="1"/>
  <c r="AE116" i="1"/>
  <c r="AF116" i="1" s="1"/>
  <c r="AH116" i="1" l="1"/>
  <c r="AI116" i="1"/>
  <c r="AJ116" i="1"/>
  <c r="H117" i="1" l="1"/>
  <c r="C116" i="1"/>
  <c r="J117" i="1" l="1"/>
  <c r="O117" i="1"/>
  <c r="Q117" i="1" s="1"/>
  <c r="R117" i="1" s="1"/>
  <c r="P117" i="1" s="1"/>
  <c r="U117" i="1"/>
  <c r="AA117" i="1" l="1"/>
  <c r="AL117" i="1"/>
  <c r="W117" i="1"/>
  <c r="X117" i="1" s="1"/>
  <c r="V117" i="1" s="1"/>
  <c r="M117" i="1"/>
  <c r="K117" i="1"/>
  <c r="I117" i="1" s="1"/>
  <c r="G118" i="1" s="1"/>
  <c r="AM119" i="1"/>
  <c r="AN117" i="1" l="1"/>
  <c r="B117" i="1" s="1"/>
  <c r="AC117" i="1"/>
  <c r="AE117" i="1" l="1"/>
  <c r="AF117" i="1" s="1"/>
  <c r="AD117" i="1"/>
  <c r="AB117" i="1" s="1"/>
  <c r="AG119" i="1"/>
  <c r="AK120" i="1"/>
  <c r="AI117" i="1" l="1"/>
  <c r="AJ117" i="1"/>
  <c r="AH117" i="1"/>
  <c r="C117" i="1" l="1"/>
  <c r="H118" i="1"/>
  <c r="J118" i="1" s="1"/>
  <c r="U118" i="1"/>
  <c r="AL118" i="1"/>
  <c r="W118" i="1" l="1"/>
  <c r="X118" i="1" s="1"/>
  <c r="V118" i="1" s="1"/>
  <c r="O118" i="1"/>
  <c r="Q118" i="1" s="1"/>
  <c r="R118" i="1" s="1"/>
  <c r="P118" i="1" s="1"/>
  <c r="K118" i="1"/>
  <c r="I118" i="1" s="1"/>
  <c r="G119" i="1" s="1"/>
  <c r="M118" i="1"/>
  <c r="AM120" i="1"/>
  <c r="AA118" i="1" l="1"/>
  <c r="AN118" i="1" l="1"/>
  <c r="B118" i="1" s="1"/>
  <c r="AC118" i="1"/>
  <c r="AK121" i="1"/>
  <c r="AG120" i="1"/>
  <c r="AD118" i="1" l="1"/>
  <c r="AB118" i="1" s="1"/>
  <c r="AE118" i="1"/>
  <c r="AF118" i="1" s="1"/>
  <c r="AI118" i="1" l="1"/>
  <c r="AH118" i="1"/>
  <c r="AJ118" i="1"/>
  <c r="C118" i="1" l="1"/>
  <c r="H119" i="1"/>
  <c r="J119" i="1" s="1"/>
  <c r="M119" i="1" s="1"/>
  <c r="O119" i="1" l="1"/>
  <c r="Q119" i="1" s="1"/>
  <c r="R119" i="1" s="1"/>
  <c r="P119" i="1" s="1"/>
  <c r="K119" i="1"/>
  <c r="I119" i="1" s="1"/>
  <c r="G120" i="1" s="1"/>
  <c r="U119" i="1"/>
  <c r="AM121" i="1"/>
  <c r="AL119" i="1" l="1"/>
  <c r="AA119" i="1"/>
  <c r="W119" i="1"/>
  <c r="X119" i="1" s="1"/>
  <c r="V119" i="1" s="1"/>
  <c r="AN119" i="1" l="1"/>
  <c r="B119" i="1" s="1"/>
  <c r="AC119" i="1"/>
  <c r="AD119" i="1" s="1"/>
  <c r="AB119" i="1" s="1"/>
  <c r="AG121" i="1"/>
  <c r="AK122" i="1"/>
  <c r="AE119" i="1" l="1"/>
  <c r="AF119" i="1" s="1"/>
  <c r="AJ119" i="1" l="1"/>
  <c r="AH119" i="1"/>
  <c r="AI119" i="1"/>
  <c r="O120" i="1" l="1"/>
  <c r="Q120" i="1" s="1"/>
  <c r="R120" i="1" s="1"/>
  <c r="P120" i="1" s="1"/>
  <c r="H120" i="1"/>
  <c r="C119" i="1"/>
  <c r="J120" i="1" l="1"/>
  <c r="U120" i="1"/>
  <c r="AK123" i="1"/>
  <c r="AG122" i="1"/>
  <c r="AM122" i="1"/>
  <c r="AL120" i="1" l="1"/>
  <c r="AA120" i="1"/>
  <c r="W120" i="1"/>
  <c r="X120" i="1" s="1"/>
  <c r="V120" i="1" s="1"/>
  <c r="K120" i="1"/>
  <c r="I120" i="1" s="1"/>
  <c r="G121" i="1" s="1"/>
  <c r="M120" i="1"/>
  <c r="AC120" i="1" l="1"/>
  <c r="AN120" i="1"/>
  <c r="B120" i="1" s="1"/>
  <c r="AD120" i="1" l="1"/>
  <c r="AB120" i="1" s="1"/>
  <c r="AE120" i="1"/>
  <c r="AF120" i="1" s="1"/>
  <c r="AI120" i="1" l="1"/>
  <c r="AH120" i="1"/>
  <c r="AJ120" i="1"/>
  <c r="H121" i="1" l="1"/>
  <c r="C120" i="1"/>
  <c r="AM123" i="1"/>
  <c r="J121" i="1" l="1"/>
  <c r="U121" i="1"/>
  <c r="O121" i="1"/>
  <c r="Q121" i="1" s="1"/>
  <c r="R121" i="1" s="1"/>
  <c r="P121" i="1" s="1"/>
  <c r="AA121" i="1" l="1"/>
  <c r="W121" i="1"/>
  <c r="X121" i="1" s="1"/>
  <c r="V121" i="1" s="1"/>
  <c r="AL121" i="1"/>
  <c r="M121" i="1"/>
  <c r="K121" i="1"/>
  <c r="I121" i="1" s="1"/>
  <c r="G122" i="1" s="1"/>
  <c r="AK124" i="1"/>
  <c r="AG123" i="1"/>
  <c r="AC121" i="1" l="1"/>
  <c r="AN121" i="1"/>
  <c r="B121" i="1" s="1"/>
  <c r="AD121" i="1" l="1"/>
  <c r="AB121" i="1" s="1"/>
  <c r="AE121" i="1"/>
  <c r="AF121" i="1" s="1"/>
  <c r="AH121" i="1" l="1"/>
  <c r="AJ121" i="1"/>
  <c r="AI121" i="1"/>
  <c r="C121" i="1" l="1"/>
  <c r="H122" i="1"/>
  <c r="AK125" i="1"/>
  <c r="AG124" i="1"/>
  <c r="AM124" i="1"/>
  <c r="O122" i="1" l="1"/>
  <c r="Q122" i="1" s="1"/>
  <c r="R122" i="1" s="1"/>
  <c r="P122" i="1" s="1"/>
  <c r="J122" i="1"/>
  <c r="U122" i="1"/>
  <c r="AL122" i="1" l="1"/>
  <c r="AA122" i="1"/>
  <c r="W122" i="1"/>
  <c r="K122" i="1"/>
  <c r="I122" i="1" s="1"/>
  <c r="G123" i="1" s="1"/>
  <c r="M122" i="1"/>
  <c r="AN122" i="1" l="1"/>
  <c r="B122" i="1" s="1"/>
  <c r="AC122" i="1"/>
  <c r="AD122" i="1" s="1"/>
  <c r="AB122" i="1" s="1"/>
  <c r="X122" i="1"/>
  <c r="V122" i="1" s="1"/>
  <c r="AE122" i="1"/>
  <c r="AF122" i="1" s="1"/>
  <c r="AJ122" i="1" l="1"/>
  <c r="AH122" i="1"/>
  <c r="AI122" i="1"/>
  <c r="C122" i="1" l="1"/>
  <c r="H123" i="1"/>
  <c r="J123" i="1" l="1"/>
  <c r="U123" i="1"/>
  <c r="O123" i="1"/>
  <c r="Q123" i="1" s="1"/>
  <c r="R123" i="1" s="1"/>
  <c r="P123" i="1" s="1"/>
  <c r="AG125" i="1"/>
  <c r="AK126" i="1"/>
  <c r="AM125" i="1"/>
  <c r="AL123" i="1" l="1"/>
  <c r="W123" i="1"/>
  <c r="X123" i="1" s="1"/>
  <c r="V123" i="1" s="1"/>
  <c r="AA123" i="1"/>
  <c r="K123" i="1"/>
  <c r="I123" i="1" s="1"/>
  <c r="G124" i="1" s="1"/>
  <c r="M123" i="1"/>
  <c r="AC123" i="1" l="1"/>
  <c r="AN123" i="1"/>
  <c r="B123" i="1" s="1"/>
  <c r="AD123" i="1" l="1"/>
  <c r="AB123" i="1" s="1"/>
  <c r="AE123" i="1"/>
  <c r="AF123" i="1" s="1"/>
  <c r="AJ123" i="1" l="1"/>
  <c r="AI123" i="1"/>
  <c r="AH123" i="1"/>
  <c r="H124" i="1" l="1"/>
  <c r="O124" i="1" s="1"/>
  <c r="Q124" i="1" s="1"/>
  <c r="R124" i="1" s="1"/>
  <c r="P124" i="1" s="1"/>
  <c r="C123" i="1"/>
  <c r="J124" i="1" l="1"/>
  <c r="U124" i="1"/>
  <c r="AK127" i="1"/>
  <c r="AG126" i="1"/>
  <c r="AM126" i="1"/>
  <c r="W124" i="1" l="1"/>
  <c r="AL124" i="1"/>
  <c r="AA124" i="1"/>
  <c r="K124" i="1"/>
  <c r="I124" i="1" s="1"/>
  <c r="G125" i="1" s="1"/>
  <c r="M124" i="1"/>
  <c r="AC124" i="1" l="1"/>
  <c r="AD124" i="1" s="1"/>
  <c r="AB124" i="1" s="1"/>
  <c r="AN124" i="1"/>
  <c r="B124" i="1" s="1"/>
  <c r="X124" i="1"/>
  <c r="V124" i="1" s="1"/>
  <c r="AE124" i="1"/>
  <c r="AF124" i="1" s="1"/>
  <c r="AJ124" i="1" l="1"/>
  <c r="AH124" i="1"/>
  <c r="AI124" i="1"/>
  <c r="C124" i="1" l="1"/>
  <c r="H125" i="1"/>
  <c r="J125" i="1" l="1"/>
  <c r="U125" i="1"/>
  <c r="O125" i="1"/>
  <c r="Q125" i="1" s="1"/>
  <c r="R125" i="1" s="1"/>
  <c r="P125" i="1" s="1"/>
  <c r="AL125" i="1" l="1"/>
  <c r="W125" i="1"/>
  <c r="AA125" i="1"/>
  <c r="K125" i="1"/>
  <c r="I125" i="1" s="1"/>
  <c r="G126" i="1" s="1"/>
  <c r="M125" i="1"/>
  <c r="AG127" i="1"/>
  <c r="AM127" i="1"/>
  <c r="X125" i="1" l="1"/>
  <c r="V125" i="1" s="1"/>
  <c r="AC125" i="1"/>
  <c r="AD125" i="1" s="1"/>
  <c r="AB125" i="1" s="1"/>
  <c r="AN125" i="1"/>
  <c r="B125" i="1" s="1"/>
  <c r="AE125" i="1" l="1"/>
  <c r="AF125" i="1" s="1"/>
  <c r="AH125" i="1" l="1"/>
  <c r="AI125" i="1"/>
  <c r="AJ125" i="1"/>
  <c r="H126" i="1" l="1"/>
  <c r="J126" i="1" s="1"/>
  <c r="C125" i="1"/>
  <c r="U126" i="1" l="1"/>
  <c r="O126" i="1"/>
  <c r="Q126" i="1" s="1"/>
  <c r="R126" i="1" s="1"/>
  <c r="P126" i="1" s="1"/>
  <c r="K126" i="1"/>
  <c r="I126" i="1" s="1"/>
  <c r="G127" i="1" s="1"/>
  <c r="M126" i="1"/>
  <c r="AM128" i="1"/>
  <c r="AL126" i="1" l="1"/>
  <c r="W126" i="1"/>
  <c r="AA126" i="1"/>
  <c r="AN126" i="1" l="1"/>
  <c r="B126" i="1" s="1"/>
  <c r="AC126" i="1"/>
  <c r="AD126" i="1" s="1"/>
  <c r="AB126" i="1" s="1"/>
  <c r="X126" i="1"/>
  <c r="V126" i="1" s="1"/>
  <c r="AK128" i="1" s="1"/>
  <c r="AE126" i="1"/>
  <c r="AF126" i="1" s="1"/>
  <c r="AK129" i="1"/>
  <c r="AG128" i="1"/>
  <c r="AJ126" i="1" l="1"/>
  <c r="AH126" i="1"/>
  <c r="AI126" i="1"/>
  <c r="H127" i="1" l="1"/>
  <c r="C126" i="1"/>
  <c r="O127" i="1" l="1"/>
  <c r="Q127" i="1" s="1"/>
  <c r="R127" i="1" s="1"/>
  <c r="P127" i="1" s="1"/>
  <c r="J127" i="1"/>
  <c r="U127" i="1"/>
  <c r="AK130" i="1"/>
  <c r="AG129" i="1"/>
  <c r="AM129" i="1"/>
  <c r="AA127" i="1" l="1"/>
  <c r="AL127" i="1"/>
  <c r="W127" i="1"/>
  <c r="K127" i="1"/>
  <c r="I127" i="1" s="1"/>
  <c r="G128" i="1" s="1"/>
  <c r="M127" i="1"/>
  <c r="X127" i="1" l="1"/>
  <c r="V127" i="1" s="1"/>
  <c r="AN127" i="1"/>
  <c r="B127" i="1" s="1"/>
  <c r="AC127" i="1"/>
  <c r="AD127" i="1" s="1"/>
  <c r="AB127" i="1" s="1"/>
  <c r="AE127" i="1" l="1"/>
  <c r="AF127" i="1" s="1"/>
  <c r="AJ127" i="1" l="1"/>
  <c r="AI127" i="1"/>
  <c r="AH127" i="1"/>
  <c r="H128" i="1" l="1"/>
  <c r="J128" i="1" s="1"/>
  <c r="C127" i="1"/>
  <c r="U128" i="1" l="1"/>
  <c r="O128" i="1"/>
  <c r="Q128" i="1" s="1"/>
  <c r="R128" i="1" s="1"/>
  <c r="P128" i="1" s="1"/>
  <c r="K128" i="1"/>
  <c r="I128" i="1" s="1"/>
  <c r="G129" i="1" s="1"/>
  <c r="M128" i="1"/>
  <c r="AK131" i="1"/>
  <c r="W128" i="1" l="1"/>
  <c r="AL128" i="1"/>
  <c r="AA128" i="1"/>
  <c r="AN128" i="1" l="1"/>
  <c r="B128" i="1" s="1"/>
  <c r="AC128" i="1"/>
  <c r="AD128" i="1" s="1"/>
  <c r="AB128" i="1" s="1"/>
  <c r="X128" i="1"/>
  <c r="V128" i="1" s="1"/>
  <c r="AE128" i="1"/>
  <c r="AF128" i="1" s="1"/>
  <c r="AM130" i="1"/>
  <c r="AI128" i="1" l="1"/>
  <c r="AJ128" i="1"/>
  <c r="AH128" i="1"/>
  <c r="C128" i="1" l="1"/>
  <c r="H129" i="1"/>
  <c r="AM131" i="1"/>
  <c r="U129" i="1" l="1"/>
  <c r="J129" i="1"/>
  <c r="O129" i="1"/>
  <c r="Q129" i="1" s="1"/>
  <c r="R129" i="1" s="1"/>
  <c r="P129" i="1" s="1"/>
  <c r="M129" i="1" l="1"/>
  <c r="K129" i="1"/>
  <c r="I129" i="1" s="1"/>
  <c r="G130" i="1" s="1"/>
  <c r="W129" i="1"/>
  <c r="AL129" i="1"/>
  <c r="AA129" i="1"/>
  <c r="AN129" i="1" l="1"/>
  <c r="B129" i="1" s="1"/>
  <c r="AC129" i="1"/>
  <c r="AD129" i="1" s="1"/>
  <c r="AB129" i="1" s="1"/>
  <c r="X129" i="1"/>
  <c r="V129" i="1" s="1"/>
  <c r="AG130" i="1" s="1"/>
  <c r="AE129" i="1"/>
  <c r="AF129" i="1" s="1"/>
  <c r="AG131" i="1"/>
  <c r="AK132" i="1"/>
  <c r="AJ129" i="1" l="1"/>
  <c r="AI129" i="1"/>
  <c r="AH129" i="1"/>
  <c r="H130" i="1" l="1"/>
  <c r="O130" i="1" s="1"/>
  <c r="Q130" i="1" s="1"/>
  <c r="R130" i="1" s="1"/>
  <c r="P130" i="1" s="1"/>
  <c r="C129" i="1"/>
  <c r="U130" i="1" l="1"/>
  <c r="J130" i="1"/>
  <c r="AM132" i="1"/>
  <c r="K130" i="1" l="1"/>
  <c r="I130" i="1" s="1"/>
  <c r="G131" i="1" s="1"/>
  <c r="M130" i="1"/>
  <c r="W130" i="1"/>
  <c r="AA130" i="1"/>
  <c r="AL130" i="1"/>
  <c r="X130" i="1" l="1"/>
  <c r="V130" i="1" s="1"/>
  <c r="AC130" i="1"/>
  <c r="AD130" i="1" s="1"/>
  <c r="AB130" i="1" s="1"/>
  <c r="AN130" i="1"/>
  <c r="B130" i="1" s="1"/>
  <c r="AK133" i="1"/>
  <c r="AG132" i="1"/>
  <c r="AE130" i="1" l="1"/>
  <c r="AF130" i="1" s="1"/>
  <c r="AH130" i="1" l="1"/>
  <c r="AJ130" i="1"/>
  <c r="AI130" i="1"/>
  <c r="C130" i="1" l="1"/>
  <c r="H131" i="1"/>
  <c r="J131" i="1" s="1"/>
  <c r="U131" i="1"/>
  <c r="O131" i="1"/>
  <c r="Q131" i="1" s="1"/>
  <c r="R131" i="1" s="1"/>
  <c r="P131" i="1" s="1"/>
  <c r="K131" i="1" l="1"/>
  <c r="I131" i="1" s="1"/>
  <c r="G132" i="1" s="1"/>
  <c r="M131" i="1"/>
  <c r="AL131" i="1"/>
  <c r="W131" i="1"/>
  <c r="X131" i="1" s="1"/>
  <c r="V131" i="1" s="1"/>
  <c r="AA131" i="1"/>
  <c r="AK134" i="1"/>
  <c r="AG133" i="1"/>
  <c r="AM133" i="1"/>
  <c r="AC131" i="1" l="1"/>
  <c r="AN131" i="1"/>
  <c r="B131" i="1" s="1"/>
  <c r="AE131" i="1" l="1"/>
  <c r="AF131" i="1" s="1"/>
  <c r="AD131" i="1"/>
  <c r="AB131" i="1" s="1"/>
  <c r="AI131" i="1" l="1"/>
  <c r="AJ131" i="1"/>
  <c r="AH131" i="1"/>
  <c r="C131" i="1" l="1"/>
  <c r="H132" i="1"/>
  <c r="J132" i="1" s="1"/>
  <c r="O132" i="1"/>
  <c r="Q132" i="1" s="1"/>
  <c r="R132" i="1" s="1"/>
  <c r="P132" i="1" s="1"/>
  <c r="U132" i="1"/>
  <c r="M132" i="1"/>
  <c r="K132" i="1"/>
  <c r="I132" i="1" s="1"/>
  <c r="G133" i="1" s="1"/>
  <c r="W132" i="1"/>
  <c r="X132" i="1" s="1"/>
  <c r="V132" i="1" s="1"/>
  <c r="AL132" i="1"/>
  <c r="AA132" i="1"/>
  <c r="AC132" i="1" l="1"/>
  <c r="AN132" i="1"/>
  <c r="B132" i="1" s="1"/>
  <c r="AD132" i="1" l="1"/>
  <c r="AB132" i="1" s="1"/>
  <c r="AE132" i="1"/>
  <c r="AF132" i="1" s="1"/>
  <c r="AK135" i="1"/>
  <c r="AG134" i="1"/>
  <c r="AM134" i="1"/>
  <c r="AJ132" i="1" l="1"/>
  <c r="AH132" i="1"/>
  <c r="AI132" i="1"/>
  <c r="C132" i="1" l="1"/>
  <c r="H133" i="1"/>
  <c r="U133" i="1" s="1"/>
  <c r="AL133" i="1" l="1"/>
  <c r="W133" i="1"/>
  <c r="X133" i="1" s="1"/>
  <c r="V133" i="1" s="1"/>
  <c r="J133" i="1"/>
  <c r="O133" i="1"/>
  <c r="Q133" i="1" s="1"/>
  <c r="R133" i="1" s="1"/>
  <c r="P133" i="1" s="1"/>
  <c r="K133" i="1" l="1"/>
  <c r="I133" i="1" s="1"/>
  <c r="G134" i="1" s="1"/>
  <c r="M133" i="1"/>
  <c r="AA133" i="1"/>
  <c r="AC133" i="1" l="1"/>
  <c r="AN133" i="1"/>
  <c r="B133" i="1" s="1"/>
  <c r="AE133" i="1" l="1"/>
  <c r="AF133" i="1" s="1"/>
  <c r="AD133" i="1"/>
  <c r="AB133" i="1" s="1"/>
  <c r="AK136" i="1"/>
  <c r="AM135" i="1"/>
  <c r="AH133" i="1" l="1"/>
  <c r="AJ133" i="1"/>
  <c r="AI133" i="1"/>
  <c r="H134" i="1" l="1"/>
  <c r="J134" i="1" s="1"/>
  <c r="M134" i="1" s="1"/>
  <c r="C133" i="1"/>
  <c r="K134" i="1" l="1"/>
  <c r="I134" i="1" s="1"/>
  <c r="G135" i="1" s="1"/>
  <c r="U134" i="1"/>
  <c r="O134" i="1"/>
  <c r="Q134" i="1" s="1"/>
  <c r="R134" i="1" s="1"/>
  <c r="P134" i="1" s="1"/>
  <c r="AM136" i="1"/>
  <c r="W134" i="1" l="1"/>
  <c r="X134" i="1" s="1"/>
  <c r="V134" i="1" s="1"/>
  <c r="AG135" i="1" s="1"/>
  <c r="AL134" i="1"/>
  <c r="AA134" i="1"/>
  <c r="AN134" i="1" l="1"/>
  <c r="B134" i="1" s="1"/>
  <c r="AC134" i="1"/>
  <c r="AE134" i="1" l="1"/>
  <c r="AF134" i="1" s="1"/>
  <c r="AD134" i="1"/>
  <c r="AB134" i="1" s="1"/>
  <c r="AJ134" i="1" l="1"/>
  <c r="AI134" i="1"/>
  <c r="AH134" i="1"/>
  <c r="AG136" i="1"/>
  <c r="AK137" i="1"/>
  <c r="C134" i="1" l="1"/>
  <c r="H135" i="1"/>
  <c r="J135" i="1" s="1"/>
  <c r="K135" i="1" s="1"/>
  <c r="I135" i="1" s="1"/>
  <c r="G136" i="1" s="1"/>
  <c r="M135" i="1" l="1"/>
  <c r="U135" i="1"/>
  <c r="O135" i="1"/>
  <c r="Q135" i="1" s="1"/>
  <c r="R135" i="1" s="1"/>
  <c r="P135" i="1" s="1"/>
  <c r="AM137" i="1"/>
  <c r="AL135" i="1" l="1"/>
  <c r="W135" i="1"/>
  <c r="AA135" i="1"/>
  <c r="AC135" i="1" l="1"/>
  <c r="AD135" i="1" s="1"/>
  <c r="AB135" i="1" s="1"/>
  <c r="AN135" i="1"/>
  <c r="B135" i="1" s="1"/>
  <c r="X135" i="1"/>
  <c r="V135" i="1" s="1"/>
  <c r="AE135" i="1" l="1"/>
  <c r="AF135" i="1" s="1"/>
  <c r="AJ135" i="1" s="1"/>
  <c r="AK138" i="1"/>
  <c r="AH135" i="1" l="1"/>
  <c r="AI135" i="1"/>
  <c r="H136" i="1" l="1"/>
  <c r="J136" i="1" s="1"/>
  <c r="K136" i="1" s="1"/>
  <c r="I136" i="1" s="1"/>
  <c r="G137" i="1" s="1"/>
  <c r="C135" i="1"/>
  <c r="M136" i="1" l="1"/>
  <c r="O136" i="1"/>
  <c r="Q136" i="1" s="1"/>
  <c r="R136" i="1" s="1"/>
  <c r="P136" i="1" s="1"/>
  <c r="U136" i="1"/>
  <c r="AK139" i="1"/>
  <c r="AG138" i="1"/>
  <c r="AM138" i="1"/>
  <c r="AA136" i="1" l="1"/>
  <c r="AL136" i="1"/>
  <c r="W136" i="1"/>
  <c r="X136" i="1" s="1"/>
  <c r="V136" i="1" s="1"/>
  <c r="AG137" i="1" s="1"/>
  <c r="AN136" i="1" l="1"/>
  <c r="B136" i="1" s="1"/>
  <c r="AC136" i="1"/>
  <c r="AD136" i="1" s="1"/>
  <c r="AB136" i="1" s="1"/>
  <c r="AE136" i="1" l="1"/>
  <c r="AF136" i="1" s="1"/>
  <c r="AI136" i="1" l="1"/>
  <c r="AH136" i="1"/>
  <c r="AJ136" i="1"/>
  <c r="H137" i="1" l="1"/>
  <c r="C136" i="1"/>
  <c r="O137" i="1" l="1"/>
  <c r="Q137" i="1" s="1"/>
  <c r="R137" i="1" s="1"/>
  <c r="P137" i="1" s="1"/>
  <c r="J137" i="1"/>
  <c r="U137" i="1"/>
  <c r="AM139" i="1"/>
  <c r="W137" i="1" l="1"/>
  <c r="X137" i="1" s="1"/>
  <c r="V137" i="1" s="1"/>
  <c r="AA137" i="1"/>
  <c r="AL137" i="1"/>
  <c r="M137" i="1"/>
  <c r="K137" i="1"/>
  <c r="I137" i="1" s="1"/>
  <c r="G138" i="1" s="1"/>
  <c r="AC137" i="1" l="1"/>
  <c r="AN137" i="1"/>
  <c r="B137" i="1" s="1"/>
  <c r="AG139" i="1"/>
  <c r="AK140" i="1"/>
  <c r="AD137" i="1" l="1"/>
  <c r="AB137" i="1" s="1"/>
  <c r="AE137" i="1"/>
  <c r="AF137" i="1" s="1"/>
  <c r="AJ137" i="1" l="1"/>
  <c r="AH137" i="1"/>
  <c r="AI137" i="1"/>
  <c r="C137" i="1" l="1"/>
  <c r="H138" i="1"/>
  <c r="O138" i="1" s="1"/>
  <c r="Q138" i="1" s="1"/>
  <c r="R138" i="1" s="1"/>
  <c r="P138" i="1" s="1"/>
  <c r="U138" i="1" l="1"/>
  <c r="J138" i="1"/>
  <c r="AM140" i="1"/>
  <c r="K138" i="1" l="1"/>
  <c r="I138" i="1" s="1"/>
  <c r="G139" i="1" s="1"/>
  <c r="M138" i="1"/>
  <c r="W138" i="1"/>
  <c r="AL138" i="1"/>
  <c r="AA138" i="1"/>
  <c r="AC138" i="1" l="1"/>
  <c r="AD138" i="1" s="1"/>
  <c r="AB138" i="1" s="1"/>
  <c r="AN138" i="1"/>
  <c r="B138" i="1" s="1"/>
  <c r="X138" i="1"/>
  <c r="V138" i="1" s="1"/>
  <c r="AG140" i="1"/>
  <c r="AK141" i="1"/>
  <c r="AE138" i="1" l="1"/>
  <c r="AF138" i="1" s="1"/>
  <c r="AI138" i="1" s="1"/>
  <c r="AJ138" i="1" l="1"/>
  <c r="AH138" i="1"/>
  <c r="H139" i="1" s="1"/>
  <c r="O139" i="1" s="1"/>
  <c r="Q139" i="1" s="1"/>
  <c r="R139" i="1" s="1"/>
  <c r="P139" i="1" s="1"/>
  <c r="C138" i="1" l="1"/>
  <c r="J139" i="1"/>
  <c r="U139" i="1"/>
  <c r="W139" i="1" l="1"/>
  <c r="AA139" i="1"/>
  <c r="AL139" i="1"/>
  <c r="K139" i="1"/>
  <c r="I139" i="1" s="1"/>
  <c r="G140" i="1" s="1"/>
  <c r="M139" i="1"/>
  <c r="AM141" i="1"/>
  <c r="AN139" i="1" l="1"/>
  <c r="B139" i="1" s="1"/>
  <c r="AC139" i="1"/>
  <c r="AD139" i="1" s="1"/>
  <c r="AB139" i="1" s="1"/>
  <c r="X139" i="1"/>
  <c r="V139" i="1" s="1"/>
  <c r="AE139" i="1"/>
  <c r="AF139" i="1" s="1"/>
  <c r="AJ139" i="1" l="1"/>
  <c r="AH139" i="1"/>
  <c r="AI139" i="1"/>
  <c r="AK142" i="1"/>
  <c r="AG141" i="1"/>
  <c r="H140" i="1" l="1"/>
  <c r="C139" i="1"/>
  <c r="J140" i="1" l="1"/>
  <c r="U140" i="1"/>
  <c r="O140" i="1"/>
  <c r="Q140" i="1" s="1"/>
  <c r="R140" i="1" s="1"/>
  <c r="P140" i="1" s="1"/>
  <c r="AA140" i="1" l="1"/>
  <c r="W140" i="1"/>
  <c r="X140" i="1" s="1"/>
  <c r="V140" i="1" s="1"/>
  <c r="AL140" i="1"/>
  <c r="M140" i="1"/>
  <c r="K140" i="1"/>
  <c r="I140" i="1" s="1"/>
  <c r="G141" i="1" s="1"/>
  <c r="AC140" i="1" l="1"/>
  <c r="AN140" i="1"/>
  <c r="B140" i="1" s="1"/>
  <c r="AM142" i="1"/>
  <c r="AE140" i="1" l="1"/>
  <c r="AF140" i="1" s="1"/>
  <c r="AD140" i="1"/>
  <c r="AB140" i="1" s="1"/>
  <c r="AI140" i="1" l="1"/>
  <c r="AJ140" i="1"/>
  <c r="AH140" i="1"/>
  <c r="AG142" i="1"/>
  <c r="AK143" i="1"/>
  <c r="C140" i="1" l="1"/>
  <c r="H141" i="1"/>
  <c r="J141" i="1" s="1"/>
  <c r="M141" i="1" s="1"/>
  <c r="K141" i="1" l="1"/>
  <c r="I141" i="1" s="1"/>
  <c r="G142" i="1" s="1"/>
  <c r="U141" i="1"/>
  <c r="O141" i="1"/>
  <c r="Q141" i="1" s="1"/>
  <c r="R141" i="1" s="1"/>
  <c r="P141" i="1" s="1"/>
  <c r="W141" i="1" l="1"/>
  <c r="X141" i="1" s="1"/>
  <c r="V141" i="1" s="1"/>
  <c r="AA141" i="1"/>
  <c r="AL141" i="1"/>
  <c r="AC141" i="1" l="1"/>
  <c r="AN141" i="1"/>
  <c r="B141" i="1" s="1"/>
  <c r="AK144" i="1"/>
  <c r="AG143" i="1"/>
  <c r="AM143" i="1"/>
  <c r="AD141" i="1" l="1"/>
  <c r="AB141" i="1" s="1"/>
  <c r="AE141" i="1"/>
  <c r="AF141" i="1" s="1"/>
  <c r="AI141" i="1" l="1"/>
  <c r="AH141" i="1"/>
  <c r="AJ141" i="1"/>
  <c r="C141" i="1" l="1"/>
  <c r="H142" i="1"/>
  <c r="J142" i="1" l="1"/>
  <c r="O142" i="1"/>
  <c r="Q142" i="1" s="1"/>
  <c r="R142" i="1" s="1"/>
  <c r="P142" i="1" s="1"/>
  <c r="U142" i="1"/>
  <c r="AL142" i="1" l="1"/>
  <c r="AA142" i="1"/>
  <c r="W142" i="1"/>
  <c r="X142" i="1" s="1"/>
  <c r="V142" i="1" s="1"/>
  <c r="M142" i="1"/>
  <c r="K142" i="1"/>
  <c r="I142" i="1" s="1"/>
  <c r="G143" i="1" s="1"/>
  <c r="AC142" i="1" l="1"/>
  <c r="AN142" i="1"/>
  <c r="B142" i="1" s="1"/>
  <c r="AG144" i="1"/>
  <c r="AK145" i="1"/>
  <c r="AM144" i="1"/>
  <c r="AE142" i="1" l="1"/>
  <c r="AF142" i="1" s="1"/>
  <c r="AD142" i="1"/>
  <c r="AB142" i="1" s="1"/>
  <c r="AI142" i="1" l="1"/>
  <c r="AH142" i="1"/>
  <c r="AJ142" i="1"/>
  <c r="C142" i="1" l="1"/>
  <c r="H143" i="1"/>
  <c r="U143" i="1" l="1"/>
  <c r="J143" i="1"/>
  <c r="O143" i="1"/>
  <c r="Q143" i="1" s="1"/>
  <c r="R143" i="1" s="1"/>
  <c r="P143" i="1" s="1"/>
  <c r="M143" i="1" l="1"/>
  <c r="K143" i="1"/>
  <c r="I143" i="1" s="1"/>
  <c r="G144" i="1" s="1"/>
  <c r="AL143" i="1"/>
  <c r="AA143" i="1"/>
  <c r="W143" i="1"/>
  <c r="X143" i="1" s="1"/>
  <c r="V143" i="1" s="1"/>
  <c r="AC143" i="1" l="1"/>
  <c r="AN143" i="1"/>
  <c r="B143" i="1" s="1"/>
  <c r="AK146" i="1"/>
  <c r="AG145" i="1"/>
  <c r="AM145" i="1"/>
  <c r="AE143" i="1" l="1"/>
  <c r="AF143" i="1" s="1"/>
  <c r="AD143" i="1"/>
  <c r="AB143" i="1" s="1"/>
  <c r="AH143" i="1" l="1"/>
  <c r="AI143" i="1"/>
  <c r="AJ143" i="1"/>
  <c r="C143" i="1" l="1"/>
  <c r="H144" i="1"/>
  <c r="J144" i="1" s="1"/>
  <c r="M144" i="1" l="1"/>
  <c r="K144" i="1"/>
  <c r="I144" i="1" s="1"/>
  <c r="G145" i="1" s="1"/>
  <c r="O144" i="1"/>
  <c r="Q144" i="1" s="1"/>
  <c r="R144" i="1" s="1"/>
  <c r="P144" i="1" s="1"/>
  <c r="U144" i="1"/>
  <c r="AL144" i="1" l="1"/>
  <c r="W144" i="1"/>
  <c r="X144" i="1" s="1"/>
  <c r="V144" i="1" s="1"/>
  <c r="AA144" i="1"/>
  <c r="AC144" i="1" l="1"/>
  <c r="AN144" i="1"/>
  <c r="B144" i="1" s="1"/>
  <c r="AG146" i="1"/>
  <c r="AK147" i="1"/>
  <c r="AM146" i="1"/>
  <c r="AE144" i="1" l="1"/>
  <c r="AF144" i="1" s="1"/>
  <c r="AD144" i="1"/>
  <c r="AB144" i="1" s="1"/>
  <c r="AI144" i="1" l="1"/>
  <c r="AH144" i="1"/>
  <c r="AJ144" i="1"/>
  <c r="C144" i="1" l="1"/>
  <c r="H145" i="1"/>
  <c r="J145" i="1" l="1"/>
  <c r="O145" i="1"/>
  <c r="Q145" i="1" s="1"/>
  <c r="R145" i="1" s="1"/>
  <c r="P145" i="1" s="1"/>
  <c r="U145" i="1"/>
  <c r="W145" i="1" l="1"/>
  <c r="X145" i="1" s="1"/>
  <c r="V145" i="1" s="1"/>
  <c r="AA145" i="1"/>
  <c r="AL145" i="1"/>
  <c r="M145" i="1"/>
  <c r="K145" i="1"/>
  <c r="I145" i="1" s="1"/>
  <c r="G146" i="1" s="1"/>
  <c r="AC145" i="1" l="1"/>
  <c r="AN145" i="1"/>
  <c r="B145" i="1" s="1"/>
  <c r="AK148" i="1"/>
  <c r="AG147" i="1"/>
  <c r="AM147" i="1"/>
  <c r="AE145" i="1" l="1"/>
  <c r="AF145" i="1" s="1"/>
  <c r="AD145" i="1"/>
  <c r="AB145" i="1" s="1"/>
  <c r="AI145" i="1" l="1"/>
  <c r="AJ145" i="1"/>
  <c r="AH145" i="1"/>
  <c r="H146" i="1" l="1"/>
  <c r="U146" i="1" s="1"/>
  <c r="C145" i="1"/>
  <c r="W146" i="1" l="1"/>
  <c r="X146" i="1" s="1"/>
  <c r="V146" i="1" s="1"/>
  <c r="AL146" i="1"/>
  <c r="J146" i="1"/>
  <c r="O146" i="1"/>
  <c r="Q146" i="1" s="1"/>
  <c r="R146" i="1" s="1"/>
  <c r="P146" i="1" s="1"/>
  <c r="M146" i="1" l="1"/>
  <c r="K146" i="1"/>
  <c r="I146" i="1" s="1"/>
  <c r="G147" i="1" s="1"/>
  <c r="AA146" i="1"/>
  <c r="AM148" i="1"/>
  <c r="AN146" i="1" l="1"/>
  <c r="B146" i="1" s="1"/>
  <c r="AC146" i="1"/>
  <c r="AD146" i="1" l="1"/>
  <c r="AB146" i="1" s="1"/>
  <c r="AE146" i="1"/>
  <c r="AF146" i="1" s="1"/>
  <c r="AG148" i="1"/>
  <c r="AK149" i="1"/>
  <c r="AJ146" i="1" l="1"/>
  <c r="AH146" i="1"/>
  <c r="AI146" i="1"/>
  <c r="C146" i="1" l="1"/>
  <c r="H147" i="1"/>
  <c r="U147" i="1" l="1"/>
  <c r="J147" i="1"/>
  <c r="O147" i="1"/>
  <c r="Q147" i="1" s="1"/>
  <c r="R147" i="1" s="1"/>
  <c r="P147" i="1" s="1"/>
  <c r="AM149" i="1"/>
  <c r="K147" i="1" l="1"/>
  <c r="I147" i="1" s="1"/>
  <c r="G148" i="1" s="1"/>
  <c r="M147" i="1"/>
  <c r="AL147" i="1"/>
  <c r="W147" i="1"/>
  <c r="AA147" i="1"/>
  <c r="AN147" i="1" l="1"/>
  <c r="B147" i="1" s="1"/>
  <c r="AC147" i="1"/>
  <c r="AD147" i="1" s="1"/>
  <c r="AB147" i="1" s="1"/>
  <c r="X147" i="1"/>
  <c r="V147" i="1" s="1"/>
  <c r="AE147" i="1"/>
  <c r="AF147" i="1" s="1"/>
  <c r="AJ147" i="1" l="1"/>
  <c r="AI147" i="1"/>
  <c r="AH147" i="1"/>
  <c r="AG149" i="1"/>
  <c r="AK150" i="1"/>
  <c r="H148" i="1" l="1"/>
  <c r="O148" i="1" s="1"/>
  <c r="Q148" i="1" s="1"/>
  <c r="R148" i="1" s="1"/>
  <c r="P148" i="1" s="1"/>
  <c r="C147" i="1"/>
  <c r="J148" i="1" l="1"/>
  <c r="U148" i="1"/>
  <c r="AL148" i="1" l="1"/>
  <c r="W148" i="1"/>
  <c r="AA148" i="1"/>
  <c r="M148" i="1"/>
  <c r="K148" i="1"/>
  <c r="I148" i="1" s="1"/>
  <c r="G149" i="1" s="1"/>
  <c r="AM150" i="1"/>
  <c r="AN148" i="1" l="1"/>
  <c r="B148" i="1" s="1"/>
  <c r="AC148" i="1"/>
  <c r="AD148" i="1" s="1"/>
  <c r="AB148" i="1" s="1"/>
  <c r="X148" i="1"/>
  <c r="V148" i="1" s="1"/>
  <c r="AE148" i="1"/>
  <c r="AF148" i="1" s="1"/>
  <c r="AJ148" i="1" l="1"/>
  <c r="AH148" i="1"/>
  <c r="AI148" i="1"/>
  <c r="AG150" i="1"/>
  <c r="AK151" i="1"/>
  <c r="C148" i="1" l="1"/>
  <c r="H149" i="1"/>
  <c r="J149" i="1" s="1"/>
  <c r="M149" i="1" s="1"/>
  <c r="K149" i="1" l="1"/>
  <c r="I149" i="1" s="1"/>
  <c r="G150" i="1" s="1"/>
  <c r="O149" i="1"/>
  <c r="Q149" i="1" s="1"/>
  <c r="R149" i="1" s="1"/>
  <c r="P149" i="1" s="1"/>
  <c r="U149" i="1"/>
  <c r="AA149" i="1" l="1"/>
  <c r="AL149" i="1"/>
  <c r="W149" i="1"/>
  <c r="X149" i="1" s="1"/>
  <c r="V149" i="1" s="1"/>
  <c r="AN149" i="1" l="1"/>
  <c r="B149" i="1" s="1"/>
  <c r="AC149" i="1"/>
  <c r="AD149" i="1" s="1"/>
  <c r="AB149" i="1" s="1"/>
  <c r="AM151" i="1"/>
  <c r="AE149" i="1" l="1"/>
  <c r="AF149" i="1" s="1"/>
  <c r="AJ149" i="1" l="1"/>
  <c r="AH149" i="1"/>
  <c r="AI149" i="1"/>
  <c r="AK152" i="1"/>
  <c r="H150" i="1" l="1"/>
  <c r="J150" i="1" s="1"/>
  <c r="K150" i="1" s="1"/>
  <c r="I150" i="1" s="1"/>
  <c r="G151" i="1" s="1"/>
  <c r="C149" i="1"/>
  <c r="M150" i="1" l="1"/>
  <c r="U150" i="1"/>
  <c r="O150" i="1"/>
  <c r="Q150" i="1" s="1"/>
  <c r="R150" i="1" s="1"/>
  <c r="P150" i="1" s="1"/>
  <c r="AL150" i="1" l="1"/>
  <c r="AA150" i="1"/>
  <c r="W150" i="1"/>
  <c r="X150" i="1" s="1"/>
  <c r="V150" i="1" s="1"/>
  <c r="AG151" i="1" s="1"/>
  <c r="AM152" i="1"/>
  <c r="AN150" i="1" l="1"/>
  <c r="B150" i="1" s="1"/>
  <c r="AC150" i="1"/>
  <c r="AD150" i="1" s="1"/>
  <c r="AB150" i="1" s="1"/>
  <c r="AE150" i="1" l="1"/>
  <c r="AF150" i="1" s="1"/>
  <c r="AI150" i="1" l="1"/>
  <c r="AH150" i="1"/>
  <c r="AJ150" i="1"/>
  <c r="H151" i="1" l="1"/>
  <c r="C150" i="1"/>
  <c r="AG152" i="1"/>
  <c r="AK153" i="1"/>
  <c r="J151" i="1" l="1"/>
  <c r="U151" i="1"/>
  <c r="O151" i="1"/>
  <c r="Q151" i="1" s="1"/>
  <c r="R151" i="1" s="1"/>
  <c r="P151" i="1" s="1"/>
  <c r="AM153" i="1"/>
  <c r="AL151" i="1" l="1"/>
  <c r="AA151" i="1"/>
  <c r="W151" i="1"/>
  <c r="X151" i="1" s="1"/>
  <c r="V151" i="1" s="1"/>
  <c r="K151" i="1"/>
  <c r="I151" i="1" s="1"/>
  <c r="G152" i="1" s="1"/>
  <c r="M151" i="1"/>
  <c r="AN151" i="1" l="1"/>
  <c r="B151" i="1" s="1"/>
  <c r="AC151" i="1"/>
  <c r="AE151" i="1" l="1"/>
  <c r="AF151" i="1" s="1"/>
  <c r="AD151" i="1"/>
  <c r="AB151" i="1" s="1"/>
  <c r="AK154" i="1"/>
  <c r="AJ151" i="1" l="1"/>
  <c r="AH151" i="1"/>
  <c r="AI151" i="1"/>
  <c r="H152" i="1" l="1"/>
  <c r="J152" i="1" s="1"/>
  <c r="M152" i="1" s="1"/>
  <c r="C151" i="1"/>
  <c r="K152" i="1" l="1"/>
  <c r="I152" i="1" s="1"/>
  <c r="G153" i="1" s="1"/>
  <c r="U152" i="1"/>
  <c r="O152" i="1"/>
  <c r="Q152" i="1" s="1"/>
  <c r="R152" i="1" s="1"/>
  <c r="P152" i="1" s="1"/>
  <c r="AM154" i="1"/>
  <c r="AL152" i="1" l="1"/>
  <c r="W152" i="1"/>
  <c r="X152" i="1" s="1"/>
  <c r="V152" i="1" s="1"/>
  <c r="AG153" i="1" s="1"/>
  <c r="AA152" i="1"/>
  <c r="AC152" i="1" l="1"/>
  <c r="AN152" i="1"/>
  <c r="B152" i="1" s="1"/>
  <c r="AD152" i="1" l="1"/>
  <c r="AB152" i="1" s="1"/>
  <c r="AE152" i="1"/>
  <c r="AF152" i="1" s="1"/>
  <c r="AG154" i="1"/>
  <c r="AK155" i="1"/>
  <c r="AI152" i="1" l="1"/>
  <c r="AH152" i="1"/>
  <c r="AJ152" i="1"/>
  <c r="C152" i="1" l="1"/>
  <c r="H153" i="1"/>
  <c r="J153" i="1" s="1"/>
  <c r="K153" i="1" s="1"/>
  <c r="I153" i="1" s="1"/>
  <c r="G154" i="1" s="1"/>
  <c r="M153" i="1" l="1"/>
  <c r="U153" i="1"/>
  <c r="O153" i="1"/>
  <c r="Q153" i="1" s="1"/>
  <c r="R153" i="1" s="1"/>
  <c r="P153" i="1" s="1"/>
  <c r="AM155" i="1"/>
  <c r="AL153" i="1" l="1"/>
  <c r="AA153" i="1"/>
  <c r="W153" i="1"/>
  <c r="X153" i="1" s="1"/>
  <c r="V153" i="1" s="1"/>
  <c r="AN153" i="1" l="1"/>
  <c r="B153" i="1" s="1"/>
  <c r="AC153" i="1"/>
  <c r="AD153" i="1" s="1"/>
  <c r="AB153" i="1" s="1"/>
  <c r="AE153" i="1" l="1"/>
  <c r="AF153" i="1" s="1"/>
  <c r="AK156" i="1"/>
  <c r="AG155" i="1"/>
  <c r="AI153" i="1" l="1"/>
  <c r="AH153" i="1"/>
  <c r="AJ153" i="1"/>
  <c r="H154" i="1" l="1"/>
  <c r="C153" i="1"/>
  <c r="U154" i="1" l="1"/>
  <c r="J154" i="1"/>
  <c r="O154" i="1"/>
  <c r="Q154" i="1" s="1"/>
  <c r="R154" i="1" s="1"/>
  <c r="P154" i="1" s="1"/>
  <c r="AM156" i="1"/>
  <c r="K154" i="1" l="1"/>
  <c r="I154" i="1" s="1"/>
  <c r="G155" i="1" s="1"/>
  <c r="M154" i="1"/>
  <c r="W154" i="1"/>
  <c r="AL154" i="1"/>
  <c r="AA154" i="1"/>
  <c r="AC154" i="1" l="1"/>
  <c r="AD154" i="1" s="1"/>
  <c r="AB154" i="1" s="1"/>
  <c r="AN154" i="1"/>
  <c r="B154" i="1" s="1"/>
  <c r="X154" i="1"/>
  <c r="V154" i="1" s="1"/>
  <c r="AE154" i="1" l="1"/>
  <c r="AF154" i="1" s="1"/>
  <c r="AH154" i="1" s="1"/>
  <c r="AK157" i="1"/>
  <c r="AI154" i="1" l="1"/>
  <c r="C154" i="1" s="1"/>
  <c r="AJ154" i="1"/>
  <c r="H155" i="1" l="1"/>
  <c r="J155" i="1" s="1"/>
  <c r="K155" i="1" s="1"/>
  <c r="I155" i="1" s="1"/>
  <c r="G156" i="1" s="1"/>
  <c r="AM157" i="1"/>
  <c r="U155" i="1" l="1"/>
  <c r="O155" i="1"/>
  <c r="Q155" i="1" s="1"/>
  <c r="R155" i="1" s="1"/>
  <c r="P155" i="1" s="1"/>
  <c r="M155" i="1"/>
  <c r="AA155" i="1"/>
  <c r="AL155" i="1"/>
  <c r="W155" i="1"/>
  <c r="X155" i="1" s="1"/>
  <c r="V155" i="1" s="1"/>
  <c r="AG156" i="1" s="1"/>
  <c r="AN155" i="1" l="1"/>
  <c r="B155" i="1" s="1"/>
  <c r="AC155" i="1"/>
  <c r="AE155" i="1" l="1"/>
  <c r="AF155" i="1" s="1"/>
  <c r="AD155" i="1"/>
  <c r="AB155" i="1" s="1"/>
  <c r="AI155" i="1" l="1"/>
  <c r="AJ155" i="1"/>
  <c r="AH155" i="1"/>
  <c r="AK158" i="1"/>
  <c r="C155" i="1" l="1"/>
  <c r="H156" i="1"/>
  <c r="J156" i="1" s="1"/>
  <c r="M156" i="1" s="1"/>
  <c r="K156" i="1" l="1"/>
  <c r="I156" i="1" s="1"/>
  <c r="G157" i="1" s="1"/>
  <c r="O156" i="1"/>
  <c r="Q156" i="1" s="1"/>
  <c r="R156" i="1" s="1"/>
  <c r="P156" i="1" s="1"/>
  <c r="U156" i="1"/>
  <c r="AM158" i="1"/>
  <c r="AL156" i="1" l="1"/>
  <c r="AA156" i="1"/>
  <c r="W156" i="1"/>
  <c r="X156" i="1" s="1"/>
  <c r="V156" i="1" s="1"/>
  <c r="AG157" i="1" s="1"/>
  <c r="AC156" i="1" l="1"/>
  <c r="AD156" i="1" s="1"/>
  <c r="AB156" i="1" s="1"/>
  <c r="AN156" i="1"/>
  <c r="B156" i="1" s="1"/>
  <c r="AE156" i="1" l="1"/>
  <c r="AF156" i="1" s="1"/>
  <c r="AJ156" i="1" l="1"/>
  <c r="AH156" i="1"/>
  <c r="AI156" i="1"/>
  <c r="AG158" i="1"/>
  <c r="AK159" i="1"/>
  <c r="H157" i="1" l="1"/>
  <c r="C156" i="1"/>
  <c r="U157" i="1" l="1"/>
  <c r="J157" i="1"/>
  <c r="O157" i="1"/>
  <c r="Q157" i="1" s="1"/>
  <c r="R157" i="1" s="1"/>
  <c r="P157" i="1" s="1"/>
  <c r="AM159" i="1"/>
  <c r="K157" i="1" l="1"/>
  <c r="I157" i="1" s="1"/>
  <c r="G158" i="1" s="1"/>
  <c r="M157" i="1"/>
  <c r="AL157" i="1"/>
  <c r="W157" i="1"/>
  <c r="X157" i="1" s="1"/>
  <c r="V157" i="1" s="1"/>
  <c r="AA157" i="1"/>
  <c r="AN157" i="1" l="1"/>
  <c r="B157" i="1" s="1"/>
  <c r="AC157" i="1"/>
  <c r="AD157" i="1" l="1"/>
  <c r="AB157" i="1" s="1"/>
  <c r="AE157" i="1"/>
  <c r="AF157" i="1" s="1"/>
  <c r="AK160" i="1"/>
  <c r="AG159" i="1"/>
  <c r="AJ157" i="1" l="1"/>
  <c r="AH157" i="1"/>
  <c r="AI157" i="1"/>
  <c r="H158" i="1" l="1"/>
  <c r="J158" i="1" s="1"/>
  <c r="M158" i="1" s="1"/>
  <c r="C157" i="1"/>
  <c r="AM160" i="1"/>
  <c r="O158" i="1" l="1"/>
  <c r="Q158" i="1" s="1"/>
  <c r="R158" i="1" s="1"/>
  <c r="P158" i="1" s="1"/>
  <c r="U158" i="1"/>
  <c r="K158" i="1"/>
  <c r="I158" i="1" s="1"/>
  <c r="G159" i="1" s="1"/>
  <c r="AL158" i="1"/>
  <c r="W158" i="1"/>
  <c r="X158" i="1" s="1"/>
  <c r="V158" i="1" s="1"/>
  <c r="AA158" i="1" l="1"/>
  <c r="AN158" i="1" s="1"/>
  <c r="B158" i="1" s="1"/>
  <c r="AC158" i="1" l="1"/>
  <c r="AD158" i="1" s="1"/>
  <c r="AB158" i="1" s="1"/>
  <c r="AK161" i="1"/>
  <c r="AE158" i="1" l="1"/>
  <c r="AF158" i="1" s="1"/>
  <c r="AH158" i="1" s="1"/>
  <c r="AI158" i="1" l="1"/>
  <c r="C158" i="1" s="1"/>
  <c r="AJ158" i="1"/>
  <c r="H159" i="1" l="1"/>
  <c r="O159" i="1" s="1"/>
  <c r="Q159" i="1" s="1"/>
  <c r="R159" i="1" s="1"/>
  <c r="P159" i="1" s="1"/>
  <c r="J159" i="1" l="1"/>
  <c r="U159" i="1"/>
  <c r="W159" i="1" s="1"/>
  <c r="X159" i="1" s="1"/>
  <c r="V159" i="1" s="1"/>
  <c r="AG160" i="1" s="1"/>
  <c r="AL159" i="1"/>
  <c r="AA159" i="1" l="1"/>
  <c r="AN159" i="1" s="1"/>
  <c r="B159" i="1" s="1"/>
  <c r="K159" i="1"/>
  <c r="I159" i="1" s="1"/>
  <c r="G160" i="1" s="1"/>
  <c r="M159" i="1"/>
  <c r="AC159" i="1"/>
  <c r="AE159" i="1" s="1"/>
  <c r="AF159" i="1" s="1"/>
  <c r="AD159" i="1" l="1"/>
  <c r="AB159" i="1" s="1"/>
  <c r="AM161" i="1" s="1"/>
  <c r="AI159" i="1"/>
  <c r="AJ159" i="1"/>
  <c r="AH159" i="1"/>
  <c r="H160" i="1" l="1"/>
  <c r="J160" i="1" s="1"/>
  <c r="K160" i="1" s="1"/>
  <c r="I160" i="1" s="1"/>
  <c r="G161" i="1" s="1"/>
  <c r="C159" i="1"/>
  <c r="AK162" i="1"/>
  <c r="AG161" i="1"/>
  <c r="M160" i="1" l="1"/>
  <c r="U160" i="1"/>
  <c r="O160" i="1"/>
  <c r="Q160" i="1" s="1"/>
  <c r="R160" i="1" s="1"/>
  <c r="P160" i="1" s="1"/>
  <c r="W160" i="1" l="1"/>
  <c r="X160" i="1" s="1"/>
  <c r="V160" i="1" s="1"/>
  <c r="AL160" i="1"/>
  <c r="AA160" i="1"/>
  <c r="AM162" i="1"/>
  <c r="AN160" i="1" l="1"/>
  <c r="B160" i="1" s="1"/>
  <c r="AC160" i="1"/>
  <c r="AD160" i="1" l="1"/>
  <c r="AB160" i="1" s="1"/>
  <c r="AE160" i="1"/>
  <c r="AF160" i="1" s="1"/>
  <c r="AK163" i="1"/>
  <c r="AG162" i="1"/>
  <c r="AI160" i="1" l="1"/>
  <c r="AJ160" i="1"/>
  <c r="AH160" i="1"/>
  <c r="C160" i="1" l="1"/>
  <c r="H161" i="1"/>
  <c r="J161" i="1" s="1"/>
  <c r="K161" i="1" s="1"/>
  <c r="I161" i="1" s="1"/>
  <c r="G162" i="1" s="1"/>
  <c r="U161" i="1" l="1"/>
  <c r="M161" i="1"/>
  <c r="O161" i="1"/>
  <c r="Q161" i="1" s="1"/>
  <c r="R161" i="1" s="1"/>
  <c r="P161" i="1" s="1"/>
  <c r="W161" i="1" l="1"/>
  <c r="AA161" i="1"/>
  <c r="AL161" i="1"/>
  <c r="AM163" i="1"/>
  <c r="AN161" i="1" l="1"/>
  <c r="B161" i="1" s="1"/>
  <c r="AC161" i="1"/>
  <c r="AD161" i="1" s="1"/>
  <c r="AB161" i="1" s="1"/>
  <c r="X161" i="1"/>
  <c r="V161" i="1" s="1"/>
  <c r="AE161" i="1" l="1"/>
  <c r="AF161" i="1" s="1"/>
  <c r="AI161" i="1" s="1"/>
  <c r="AG163" i="1"/>
  <c r="AK164" i="1"/>
  <c r="AH161" i="1" l="1"/>
  <c r="H162" i="1" s="1"/>
  <c r="J162" i="1" s="1"/>
  <c r="K162" i="1" s="1"/>
  <c r="I162" i="1" s="1"/>
  <c r="G163" i="1" s="1"/>
  <c r="AJ161" i="1"/>
  <c r="C161" i="1" l="1"/>
  <c r="U162" i="1"/>
  <c r="M162" i="1"/>
  <c r="O162" i="1"/>
  <c r="Q162" i="1" s="1"/>
  <c r="R162" i="1" s="1"/>
  <c r="P162" i="1" s="1"/>
  <c r="AL162" i="1" l="1"/>
  <c r="AA162" i="1"/>
  <c r="W162" i="1"/>
  <c r="X162" i="1" s="1"/>
  <c r="V162" i="1" s="1"/>
  <c r="AN162" i="1" l="1"/>
  <c r="B162" i="1" s="1"/>
  <c r="AC162" i="1"/>
  <c r="AD162" i="1" s="1"/>
  <c r="AB162" i="1" s="1"/>
  <c r="AM164" i="1"/>
  <c r="AE162" i="1" l="1"/>
  <c r="AF162" i="1" s="1"/>
  <c r="AH162" i="1" l="1"/>
  <c r="AJ162" i="1"/>
  <c r="AI162" i="1"/>
  <c r="AG164" i="1"/>
  <c r="AK165" i="1"/>
  <c r="C162" i="1" l="1"/>
  <c r="H163" i="1"/>
  <c r="J163" i="1" s="1"/>
  <c r="K163" i="1" s="1"/>
  <c r="I163" i="1" s="1"/>
  <c r="G164" i="1" s="1"/>
  <c r="M163" i="1" l="1"/>
  <c r="U163" i="1"/>
  <c r="O163" i="1"/>
  <c r="Q163" i="1" s="1"/>
  <c r="R163" i="1" s="1"/>
  <c r="P163" i="1" s="1"/>
  <c r="AL163" i="1" l="1"/>
  <c r="W163" i="1"/>
  <c r="X163" i="1" s="1"/>
  <c r="V163" i="1" s="1"/>
  <c r="AA163" i="1"/>
  <c r="AM165" i="1"/>
  <c r="AC163" i="1" l="1"/>
  <c r="AN163" i="1"/>
  <c r="B163" i="1" s="1"/>
  <c r="AE163" i="1" l="1"/>
  <c r="AF163" i="1" s="1"/>
  <c r="AD163" i="1"/>
  <c r="AB163" i="1" s="1"/>
  <c r="AH163" i="1" l="1"/>
  <c r="AJ163" i="1"/>
  <c r="AI163" i="1"/>
  <c r="AK166" i="1"/>
  <c r="C163" i="1" l="1"/>
  <c r="H164" i="1"/>
  <c r="J164" i="1" s="1"/>
  <c r="M164" i="1" s="1"/>
  <c r="K164" i="1" l="1"/>
  <c r="I164" i="1" s="1"/>
  <c r="G165" i="1" s="1"/>
  <c r="O164" i="1"/>
  <c r="Q164" i="1" s="1"/>
  <c r="R164" i="1" s="1"/>
  <c r="P164" i="1" s="1"/>
  <c r="U164" i="1"/>
  <c r="W164" i="1" l="1"/>
  <c r="X164" i="1" s="1"/>
  <c r="V164" i="1" s="1"/>
  <c r="AG165" i="1" s="1"/>
  <c r="AL164" i="1"/>
  <c r="AA164" i="1"/>
  <c r="AM166" i="1"/>
  <c r="AC164" i="1" l="1"/>
  <c r="AN164" i="1"/>
  <c r="B164" i="1" s="1"/>
  <c r="AD164" i="1" l="1"/>
  <c r="AB164" i="1" s="1"/>
  <c r="AE164" i="1"/>
  <c r="AF164" i="1" s="1"/>
  <c r="AJ164" i="1" l="1"/>
  <c r="AH164" i="1"/>
  <c r="AI164" i="1"/>
  <c r="C164" i="1" l="1"/>
  <c r="H165" i="1"/>
  <c r="AG166" i="1"/>
  <c r="AK167" i="1"/>
  <c r="J165" i="1" l="1"/>
  <c r="U165" i="1"/>
  <c r="O165" i="1"/>
  <c r="Q165" i="1" s="1"/>
  <c r="R165" i="1" s="1"/>
  <c r="P165" i="1" s="1"/>
  <c r="AL165" i="1" l="1"/>
  <c r="W165" i="1"/>
  <c r="X165" i="1" s="1"/>
  <c r="V165" i="1" s="1"/>
  <c r="AA165" i="1"/>
  <c r="M165" i="1"/>
  <c r="K165" i="1"/>
  <c r="I165" i="1" s="1"/>
  <c r="G166" i="1" s="1"/>
  <c r="AM167" i="1"/>
  <c r="AC165" i="1" l="1"/>
  <c r="AN165" i="1"/>
  <c r="B165" i="1" s="1"/>
  <c r="AE165" i="1" l="1"/>
  <c r="AF165" i="1" s="1"/>
  <c r="AD165" i="1"/>
  <c r="AB165" i="1" s="1"/>
  <c r="AJ165" i="1" l="1"/>
  <c r="AH165" i="1"/>
  <c r="AI165" i="1"/>
  <c r="C165" i="1" l="1"/>
  <c r="H166" i="1"/>
  <c r="AK168" i="1"/>
  <c r="AG167" i="1"/>
  <c r="AM168" i="1"/>
  <c r="J166" i="1" l="1"/>
  <c r="U166" i="1"/>
  <c r="O166" i="1"/>
  <c r="Q166" i="1" s="1"/>
  <c r="R166" i="1" s="1"/>
  <c r="P166" i="1" s="1"/>
  <c r="AL166" i="1" l="1"/>
  <c r="W166" i="1"/>
  <c r="X166" i="1" s="1"/>
  <c r="V166" i="1" s="1"/>
  <c r="AA166" i="1"/>
  <c r="K166" i="1"/>
  <c r="I166" i="1" s="1"/>
  <c r="G167" i="1" s="1"/>
  <c r="M166" i="1"/>
  <c r="AC166" i="1" l="1"/>
  <c r="AN166" i="1"/>
  <c r="B166" i="1" s="1"/>
  <c r="AD166" i="1" l="1"/>
  <c r="AB166" i="1" s="1"/>
  <c r="AE166" i="1"/>
  <c r="AF166" i="1" s="1"/>
  <c r="AJ166" i="1" l="1"/>
  <c r="AH166" i="1"/>
  <c r="AI166" i="1"/>
  <c r="H167" i="1" l="1"/>
  <c r="C166" i="1"/>
  <c r="AG168" i="1"/>
  <c r="AK169" i="1"/>
  <c r="J167" i="1" l="1"/>
  <c r="U167" i="1"/>
  <c r="O167" i="1"/>
  <c r="Q167" i="1" s="1"/>
  <c r="R167" i="1" s="1"/>
  <c r="P167" i="1" s="1"/>
  <c r="AL167" i="1" l="1"/>
  <c r="AA167" i="1"/>
  <c r="W167" i="1"/>
  <c r="K167" i="1"/>
  <c r="I167" i="1" s="1"/>
  <c r="G168" i="1" s="1"/>
  <c r="M167" i="1"/>
  <c r="AN167" i="1" l="1"/>
  <c r="B167" i="1" s="1"/>
  <c r="AC167" i="1"/>
  <c r="AD167" i="1" s="1"/>
  <c r="AB167" i="1" s="1"/>
  <c r="AM169" i="1" s="1"/>
  <c r="X167" i="1"/>
  <c r="V167" i="1" s="1"/>
  <c r="AE167" i="1"/>
  <c r="AF167" i="1" s="1"/>
  <c r="AI167" i="1" l="1"/>
  <c r="AH167" i="1"/>
  <c r="AJ167" i="1"/>
  <c r="H168" i="1" l="1"/>
  <c r="C167" i="1"/>
  <c r="AG169" i="1"/>
  <c r="AK170" i="1"/>
  <c r="J168" i="1" l="1"/>
  <c r="O168" i="1"/>
  <c r="Q168" i="1" s="1"/>
  <c r="R168" i="1" s="1"/>
  <c r="P168" i="1" s="1"/>
  <c r="U168" i="1"/>
  <c r="AA168" i="1" l="1"/>
  <c r="AL168" i="1"/>
  <c r="W168" i="1"/>
  <c r="X168" i="1" s="1"/>
  <c r="V168" i="1" s="1"/>
  <c r="K168" i="1"/>
  <c r="I168" i="1" s="1"/>
  <c r="G169" i="1" s="1"/>
  <c r="M168" i="1"/>
  <c r="AN168" i="1" l="1"/>
  <c r="B168" i="1" s="1"/>
  <c r="AC168" i="1"/>
  <c r="AE168" i="1" l="1"/>
  <c r="AF168" i="1" s="1"/>
  <c r="AD168" i="1"/>
  <c r="AB168" i="1" s="1"/>
  <c r="AM170" i="1" s="1"/>
  <c r="AJ168" i="1" l="1"/>
  <c r="AH168" i="1"/>
  <c r="AI168" i="1"/>
  <c r="AK171" i="1"/>
  <c r="AG170" i="1"/>
  <c r="H169" i="1" l="1"/>
  <c r="C168" i="1"/>
  <c r="U169" i="1" l="1"/>
  <c r="J169" i="1"/>
  <c r="O169" i="1"/>
  <c r="Q169" i="1" s="1"/>
  <c r="R169" i="1" s="1"/>
  <c r="P169" i="1" s="1"/>
  <c r="M169" i="1" l="1"/>
  <c r="K169" i="1"/>
  <c r="I169" i="1" s="1"/>
  <c r="G170" i="1" s="1"/>
  <c r="AL169" i="1"/>
  <c r="W169" i="1"/>
  <c r="X169" i="1" s="1"/>
  <c r="V169" i="1" s="1"/>
  <c r="AA169" i="1"/>
  <c r="AN169" i="1" l="1"/>
  <c r="B169" i="1" s="1"/>
  <c r="AC169" i="1"/>
  <c r="AD169" i="1" s="1"/>
  <c r="AB169" i="1" s="1"/>
  <c r="AM171" i="1" s="1"/>
  <c r="AE169" i="1" l="1"/>
  <c r="AF169" i="1" s="1"/>
  <c r="AK172" i="1"/>
  <c r="AH169" i="1" l="1"/>
  <c r="AJ169" i="1"/>
  <c r="AI169" i="1"/>
  <c r="C169" i="1" l="1"/>
  <c r="H170" i="1"/>
  <c r="U170" i="1" l="1"/>
  <c r="J170" i="1"/>
  <c r="O170" i="1"/>
  <c r="Q170" i="1" s="1"/>
  <c r="R170" i="1" s="1"/>
  <c r="P170" i="1" s="1"/>
  <c r="K170" i="1" l="1"/>
  <c r="I170" i="1" s="1"/>
  <c r="G171" i="1" s="1"/>
  <c r="M170" i="1"/>
  <c r="AL170" i="1"/>
  <c r="W170" i="1"/>
  <c r="X170" i="1" s="1"/>
  <c r="V170" i="1" s="1"/>
  <c r="AG171" i="1" s="1"/>
  <c r="AA170" i="1"/>
  <c r="AC170" i="1" l="1"/>
  <c r="AN170" i="1"/>
  <c r="B170" i="1" s="1"/>
  <c r="AE170" i="1" l="1"/>
  <c r="AF170" i="1" s="1"/>
  <c r="AD170" i="1"/>
  <c r="AB170" i="1" s="1"/>
  <c r="AM172" i="1" s="1"/>
  <c r="AG172" i="1"/>
  <c r="AK173" i="1"/>
  <c r="AH170" i="1" l="1"/>
  <c r="AI170" i="1"/>
  <c r="AJ170" i="1"/>
  <c r="C170" i="1" l="1"/>
  <c r="H171" i="1"/>
  <c r="J171" i="1" l="1"/>
  <c r="U171" i="1"/>
  <c r="O171" i="1"/>
  <c r="Q171" i="1" s="1"/>
  <c r="R171" i="1" s="1"/>
  <c r="P171" i="1" s="1"/>
  <c r="W171" i="1" l="1"/>
  <c r="X171" i="1" s="1"/>
  <c r="V171" i="1" s="1"/>
  <c r="AA171" i="1"/>
  <c r="AL171" i="1"/>
  <c r="M171" i="1"/>
  <c r="K171" i="1"/>
  <c r="I171" i="1" s="1"/>
  <c r="G172" i="1" s="1"/>
  <c r="AC171" i="1" l="1"/>
  <c r="AN171" i="1"/>
  <c r="B171" i="1" s="1"/>
  <c r="AK174" i="1"/>
  <c r="AG173" i="1"/>
  <c r="AD171" i="1" l="1"/>
  <c r="AB171" i="1" s="1"/>
  <c r="AM173" i="1" s="1"/>
  <c r="AE171" i="1"/>
  <c r="AF171" i="1" s="1"/>
  <c r="AI171" i="1" l="1"/>
  <c r="AH171" i="1"/>
  <c r="AJ171" i="1"/>
  <c r="C171" i="1" l="1"/>
  <c r="H172" i="1"/>
  <c r="J172" i="1" s="1"/>
  <c r="M172" i="1" l="1"/>
  <c r="K172" i="1"/>
  <c r="I172" i="1" s="1"/>
  <c r="G173" i="1" s="1"/>
  <c r="O172" i="1"/>
  <c r="Q172" i="1" s="1"/>
  <c r="R172" i="1" s="1"/>
  <c r="P172" i="1" s="1"/>
  <c r="U172" i="1"/>
  <c r="W172" i="1" l="1"/>
  <c r="AL172" i="1"/>
  <c r="AA172" i="1"/>
  <c r="AK175" i="1"/>
  <c r="AG174" i="1"/>
  <c r="AN172" i="1" l="1"/>
  <c r="B172" i="1" s="1"/>
  <c r="AC172" i="1"/>
  <c r="AD172" i="1" s="1"/>
  <c r="AB172" i="1" s="1"/>
  <c r="AM174" i="1" s="1"/>
  <c r="X172" i="1"/>
  <c r="V172" i="1" s="1"/>
  <c r="AE172" i="1"/>
  <c r="AF172" i="1" s="1"/>
  <c r="AJ172" i="1" l="1"/>
  <c r="AI172" i="1"/>
  <c r="AH172" i="1"/>
  <c r="C172" i="1" l="1"/>
  <c r="H173" i="1"/>
  <c r="J173" i="1" s="1"/>
  <c r="M173" i="1" l="1"/>
  <c r="K173" i="1"/>
  <c r="I173" i="1" s="1"/>
  <c r="G174" i="1" s="1"/>
  <c r="O173" i="1"/>
  <c r="Q173" i="1" s="1"/>
  <c r="R173" i="1" s="1"/>
  <c r="P173" i="1" s="1"/>
  <c r="U173" i="1"/>
  <c r="AL173" i="1" l="1"/>
  <c r="W173" i="1"/>
  <c r="AA173" i="1"/>
  <c r="X173" i="1" l="1"/>
  <c r="V173" i="1" s="1"/>
  <c r="AN173" i="1"/>
  <c r="B173" i="1" s="1"/>
  <c r="AC173" i="1"/>
  <c r="AD173" i="1" s="1"/>
  <c r="AB173" i="1" s="1"/>
  <c r="AM175" i="1" s="1"/>
  <c r="AG175" i="1"/>
  <c r="AK176" i="1"/>
  <c r="AE173" i="1" l="1"/>
  <c r="AF173" i="1" s="1"/>
  <c r="AI173" i="1" l="1"/>
  <c r="AJ173" i="1"/>
  <c r="AH173" i="1"/>
  <c r="C173" i="1" l="1"/>
  <c r="H174" i="1"/>
  <c r="U174" i="1" l="1"/>
  <c r="J174" i="1"/>
  <c r="O174" i="1"/>
  <c r="Q174" i="1" s="1"/>
  <c r="R174" i="1" s="1"/>
  <c r="P174" i="1" s="1"/>
  <c r="M174" i="1" l="1"/>
  <c r="K174" i="1"/>
  <c r="I174" i="1" s="1"/>
  <c r="G175" i="1" s="1"/>
  <c r="AL174" i="1"/>
  <c r="W174" i="1"/>
  <c r="AA174" i="1"/>
  <c r="X174" i="1" l="1"/>
  <c r="V174" i="1" s="1"/>
  <c r="AC174" i="1"/>
  <c r="AD174" i="1" s="1"/>
  <c r="AB174" i="1" s="1"/>
  <c r="AM176" i="1" s="1"/>
  <c r="AN174" i="1"/>
  <c r="B174" i="1" s="1"/>
  <c r="AG176" i="1"/>
  <c r="AK177" i="1"/>
  <c r="AE174" i="1" l="1"/>
  <c r="AF174" i="1" s="1"/>
  <c r="AI174" i="1" l="1"/>
  <c r="AJ174" i="1"/>
  <c r="AH174" i="1"/>
  <c r="H175" i="1" l="1"/>
  <c r="J175" i="1" s="1"/>
  <c r="C174" i="1"/>
  <c r="O175" i="1" l="1"/>
  <c r="Q175" i="1" s="1"/>
  <c r="R175" i="1" s="1"/>
  <c r="P175" i="1" s="1"/>
  <c r="U175" i="1"/>
  <c r="M175" i="1"/>
  <c r="K175" i="1"/>
  <c r="I175" i="1" s="1"/>
  <c r="G176" i="1" s="1"/>
  <c r="W175" i="1" l="1"/>
  <c r="AL175" i="1"/>
  <c r="AA175" i="1"/>
  <c r="AN175" i="1" l="1"/>
  <c r="B175" i="1" s="1"/>
  <c r="AC175" i="1"/>
  <c r="AD175" i="1" s="1"/>
  <c r="AB175" i="1" s="1"/>
  <c r="AM177" i="1" s="1"/>
  <c r="X175" i="1"/>
  <c r="V175" i="1" s="1"/>
  <c r="AE175" i="1"/>
  <c r="AF175" i="1" s="1"/>
  <c r="AK178" i="1"/>
  <c r="AG177" i="1"/>
  <c r="AH175" i="1" l="1"/>
  <c r="AI175" i="1"/>
  <c r="AJ175" i="1"/>
  <c r="C175" i="1" l="1"/>
  <c r="H176" i="1"/>
  <c r="J176" i="1" s="1"/>
  <c r="M176" i="1" l="1"/>
  <c r="K176" i="1"/>
  <c r="I176" i="1" s="1"/>
  <c r="G177" i="1" s="1"/>
  <c r="O176" i="1"/>
  <c r="Q176" i="1" s="1"/>
  <c r="R176" i="1" s="1"/>
  <c r="P176" i="1" s="1"/>
  <c r="U176" i="1"/>
  <c r="AL176" i="1" l="1"/>
  <c r="W176" i="1"/>
  <c r="AA176" i="1"/>
  <c r="AG178" i="1"/>
  <c r="X176" i="1" l="1"/>
  <c r="V176" i="1" s="1"/>
  <c r="AC176" i="1"/>
  <c r="AD176" i="1" s="1"/>
  <c r="AB176" i="1" s="1"/>
  <c r="AM178" i="1" s="1"/>
  <c r="AN176" i="1"/>
  <c r="B176" i="1" s="1"/>
  <c r="AE176" i="1" l="1"/>
  <c r="AF176" i="1" s="1"/>
  <c r="AJ176" i="1" l="1"/>
  <c r="AI176" i="1"/>
  <c r="AH176" i="1"/>
  <c r="H177" i="1" l="1"/>
  <c r="J177" i="1" s="1"/>
  <c r="C176" i="1"/>
  <c r="O177" i="1" l="1"/>
  <c r="Q177" i="1" s="1"/>
  <c r="R177" i="1" s="1"/>
  <c r="P177" i="1" s="1"/>
  <c r="U177" i="1"/>
  <c r="AL177" i="1"/>
  <c r="W177" i="1"/>
  <c r="M177" i="1"/>
  <c r="K177" i="1"/>
  <c r="I177" i="1" s="1"/>
  <c r="G178" i="1" s="1"/>
  <c r="AA177" i="1" l="1"/>
  <c r="X177" i="1"/>
  <c r="V177" i="1" s="1"/>
  <c r="AK179" i="1" s="1"/>
  <c r="AK180" i="1"/>
  <c r="AG179" i="1"/>
  <c r="AC177" i="1" l="1"/>
  <c r="AN177" i="1"/>
  <c r="B177" i="1" s="1"/>
  <c r="AD177" i="1" l="1"/>
  <c r="AB177" i="1" s="1"/>
  <c r="AM179" i="1" s="1"/>
  <c r="AE177" i="1"/>
  <c r="AF177" i="1" s="1"/>
  <c r="AI177" i="1" l="1"/>
  <c r="AJ177" i="1"/>
  <c r="AH177" i="1"/>
  <c r="H178" i="1" l="1"/>
  <c r="U178" i="1" s="1"/>
  <c r="C177" i="1"/>
  <c r="AL178" i="1" l="1"/>
  <c r="J178" i="1"/>
  <c r="O178" i="1"/>
  <c r="Q178" i="1" s="1"/>
  <c r="R178" i="1" s="1"/>
  <c r="P178" i="1" s="1"/>
  <c r="W178" i="1"/>
  <c r="X178" i="1" s="1"/>
  <c r="V178" i="1" s="1"/>
  <c r="AA178" i="1" l="1"/>
  <c r="M178" i="1"/>
  <c r="K178" i="1"/>
  <c r="I178" i="1" s="1"/>
  <c r="G179" i="1" s="1"/>
  <c r="AG180" i="1"/>
  <c r="AK181" i="1"/>
  <c r="AC178" i="1" l="1"/>
  <c r="AN178" i="1"/>
  <c r="B178" i="1" s="1"/>
  <c r="AE178" i="1" l="1"/>
  <c r="AF178" i="1" s="1"/>
  <c r="AD178" i="1"/>
  <c r="AB178" i="1" s="1"/>
  <c r="AM180" i="1" s="1"/>
  <c r="AH178" i="1" l="1"/>
  <c r="AJ178" i="1"/>
  <c r="AI178" i="1"/>
  <c r="C178" i="1" l="1"/>
  <c r="H179" i="1"/>
  <c r="J179" i="1" s="1"/>
  <c r="M179" i="1" s="1"/>
  <c r="K179" i="1" l="1"/>
  <c r="I179" i="1" s="1"/>
  <c r="G180" i="1" s="1"/>
  <c r="O179" i="1"/>
  <c r="Q179" i="1" s="1"/>
  <c r="R179" i="1" s="1"/>
  <c r="P179" i="1" s="1"/>
  <c r="U179" i="1"/>
  <c r="AK182" i="1"/>
  <c r="AG181" i="1"/>
  <c r="AL179" i="1" l="1"/>
  <c r="AA179" i="1"/>
  <c r="W179" i="1"/>
  <c r="X179" i="1" s="1"/>
  <c r="V179" i="1" s="1"/>
  <c r="AN179" i="1" l="1"/>
  <c r="B179" i="1" s="1"/>
  <c r="AC179" i="1"/>
  <c r="AD179" i="1" s="1"/>
  <c r="AB179" i="1" s="1"/>
  <c r="AM181" i="1" s="1"/>
  <c r="AE179" i="1"/>
  <c r="AF179" i="1" s="1"/>
  <c r="AI179" i="1" s="1"/>
  <c r="AJ179" i="1" l="1"/>
  <c r="AH179" i="1"/>
  <c r="H180" i="1" s="1"/>
  <c r="C179" i="1" l="1"/>
  <c r="J180" i="1"/>
  <c r="U180" i="1"/>
  <c r="O180" i="1"/>
  <c r="Q180" i="1" s="1"/>
  <c r="R180" i="1" s="1"/>
  <c r="P180" i="1" s="1"/>
  <c r="AG182" i="1"/>
  <c r="AK183" i="1"/>
  <c r="AL180" i="1" l="1"/>
  <c r="W180" i="1"/>
  <c r="X180" i="1" s="1"/>
  <c r="V180" i="1" s="1"/>
  <c r="AA180" i="1"/>
  <c r="K180" i="1"/>
  <c r="I180" i="1" s="1"/>
  <c r="G181" i="1" s="1"/>
  <c r="M180" i="1"/>
  <c r="AC180" i="1" l="1"/>
  <c r="AN180" i="1"/>
  <c r="B180" i="1" s="1"/>
  <c r="AE180" i="1" l="1"/>
  <c r="AF180" i="1" s="1"/>
  <c r="AD180" i="1"/>
  <c r="AB180" i="1" s="1"/>
  <c r="AM182" i="1" s="1"/>
  <c r="AI180" i="1" l="1"/>
  <c r="AJ180" i="1"/>
  <c r="AH180" i="1"/>
  <c r="H181" i="1" l="1"/>
  <c r="C180" i="1"/>
  <c r="J181" i="1" l="1"/>
  <c r="U181" i="1"/>
  <c r="O181" i="1"/>
  <c r="Q181" i="1" s="1"/>
  <c r="R181" i="1" s="1"/>
  <c r="P181" i="1" s="1"/>
  <c r="AL181" i="1" l="1"/>
  <c r="W181" i="1"/>
  <c r="X181" i="1" s="1"/>
  <c r="V181" i="1" s="1"/>
  <c r="AA181" i="1"/>
  <c r="K181" i="1"/>
  <c r="I181" i="1" s="1"/>
  <c r="G182" i="1" s="1"/>
  <c r="M181" i="1"/>
  <c r="AK184" i="1"/>
  <c r="AG183" i="1"/>
  <c r="AC181" i="1" l="1"/>
  <c r="AN181" i="1"/>
  <c r="B181" i="1" s="1"/>
  <c r="AD181" i="1" l="1"/>
  <c r="AB181" i="1" s="1"/>
  <c r="AM183" i="1" s="1"/>
  <c r="AE181" i="1"/>
  <c r="AF181" i="1" s="1"/>
  <c r="AH181" i="1" l="1"/>
  <c r="AI181" i="1"/>
  <c r="AJ181" i="1"/>
  <c r="C181" i="1" l="1"/>
  <c r="H182" i="1"/>
  <c r="AK185" i="1"/>
  <c r="U182" i="1" l="1"/>
  <c r="J182" i="1"/>
  <c r="O182" i="1"/>
  <c r="Q182" i="1" s="1"/>
  <c r="R182" i="1" s="1"/>
  <c r="P182" i="1" s="1"/>
  <c r="K182" i="1" l="1"/>
  <c r="I182" i="1" s="1"/>
  <c r="G183" i="1" s="1"/>
  <c r="M182" i="1"/>
  <c r="AL182" i="1"/>
  <c r="W182" i="1"/>
  <c r="AA182" i="1"/>
  <c r="X182" i="1" l="1"/>
  <c r="V182" i="1" s="1"/>
  <c r="AC182" i="1"/>
  <c r="AD182" i="1" s="1"/>
  <c r="AB182" i="1" s="1"/>
  <c r="AM184" i="1" s="1"/>
  <c r="AN182" i="1"/>
  <c r="B182" i="1" s="1"/>
  <c r="AE182" i="1" l="1"/>
  <c r="AF182" i="1" s="1"/>
  <c r="AG185" i="1"/>
  <c r="AK186" i="1"/>
  <c r="AJ182" i="1" l="1"/>
  <c r="AH182" i="1"/>
  <c r="AI182" i="1"/>
  <c r="H183" i="1" l="1"/>
  <c r="U183" i="1" s="1"/>
  <c r="C182" i="1"/>
  <c r="W183" i="1" l="1"/>
  <c r="AL183" i="1"/>
  <c r="O183" i="1"/>
  <c r="Q183" i="1" s="1"/>
  <c r="R183" i="1" s="1"/>
  <c r="P183" i="1" s="1"/>
  <c r="J183" i="1"/>
  <c r="AA183" i="1" l="1"/>
  <c r="K183" i="1"/>
  <c r="I183" i="1" s="1"/>
  <c r="G184" i="1" s="1"/>
  <c r="M183" i="1"/>
  <c r="X183" i="1"/>
  <c r="V183" i="1" s="1"/>
  <c r="AG184" i="1" s="1"/>
  <c r="AM186" i="1"/>
  <c r="AN183" i="1" l="1"/>
  <c r="B183" i="1" s="1"/>
  <c r="AC183" i="1"/>
  <c r="AD183" i="1" l="1"/>
  <c r="AB183" i="1" s="1"/>
  <c r="AM185" i="1" s="1"/>
  <c r="AE183" i="1"/>
  <c r="AF183" i="1" s="1"/>
  <c r="AK187" i="1"/>
  <c r="AG186" i="1"/>
  <c r="AH183" i="1" l="1"/>
  <c r="AJ183" i="1"/>
  <c r="AI183" i="1"/>
  <c r="H184" i="1" l="1"/>
  <c r="U184" i="1" s="1"/>
  <c r="C183" i="1"/>
  <c r="AL184" i="1" l="1"/>
  <c r="W184" i="1"/>
  <c r="J184" i="1"/>
  <c r="O184" i="1"/>
  <c r="Q184" i="1" s="1"/>
  <c r="R184" i="1" s="1"/>
  <c r="P184" i="1" s="1"/>
  <c r="AM187" i="1"/>
  <c r="AA184" i="1" l="1"/>
  <c r="AC184" i="1" s="1"/>
  <c r="K184" i="1"/>
  <c r="I184" i="1" s="1"/>
  <c r="G185" i="1" s="1"/>
  <c r="M184" i="1"/>
  <c r="X184" i="1"/>
  <c r="V184" i="1" s="1"/>
  <c r="AN184" i="1" l="1"/>
  <c r="B184" i="1" s="1"/>
  <c r="AD184" i="1"/>
  <c r="AB184" i="1" s="1"/>
  <c r="AE184" i="1"/>
  <c r="AF184" i="1" s="1"/>
  <c r="AH184" i="1" s="1"/>
  <c r="AI184" i="1" l="1"/>
  <c r="C184" i="1" s="1"/>
  <c r="AJ184" i="1"/>
  <c r="H185" i="1" l="1"/>
  <c r="J185" i="1" s="1"/>
  <c r="K185" i="1" s="1"/>
  <c r="I185" i="1" s="1"/>
  <c r="G186" i="1" s="1"/>
  <c r="AG187" i="1"/>
  <c r="AK188" i="1"/>
  <c r="U185" i="1" l="1"/>
  <c r="W185" i="1" s="1"/>
  <c r="M185" i="1"/>
  <c r="O185" i="1"/>
  <c r="Q185" i="1" s="1"/>
  <c r="R185" i="1" s="1"/>
  <c r="P185" i="1" s="1"/>
  <c r="AL185" i="1" l="1"/>
  <c r="AA185" i="1"/>
  <c r="AC185" i="1" s="1"/>
  <c r="AD185" i="1" s="1"/>
  <c r="AB185" i="1" s="1"/>
  <c r="X185" i="1"/>
  <c r="V185" i="1" s="1"/>
  <c r="AN185" i="1" l="1"/>
  <c r="B185" i="1" s="1"/>
  <c r="AE185" i="1"/>
  <c r="AF185" i="1" s="1"/>
  <c r="AI185" i="1" s="1"/>
  <c r="AG188" i="1"/>
  <c r="AK189" i="1"/>
  <c r="AH185" i="1" l="1"/>
  <c r="C185" i="1" s="1"/>
  <c r="AJ185" i="1"/>
  <c r="H186" i="1" l="1"/>
  <c r="J186" i="1" s="1"/>
  <c r="M186" i="1" s="1"/>
  <c r="K186" i="1" l="1"/>
  <c r="I186" i="1" s="1"/>
  <c r="G187" i="1" s="1"/>
  <c r="U186" i="1"/>
  <c r="AL186" i="1" s="1"/>
  <c r="O186" i="1"/>
  <c r="Q186" i="1" s="1"/>
  <c r="R186" i="1" s="1"/>
  <c r="P186" i="1" s="1"/>
  <c r="W186" i="1"/>
  <c r="X186" i="1" s="1"/>
  <c r="V186" i="1" s="1"/>
  <c r="AA186" i="1"/>
  <c r="AN186" i="1" s="1"/>
  <c r="B186" i="1" s="1"/>
  <c r="AC186" i="1" l="1"/>
  <c r="AE186" i="1" s="1"/>
  <c r="AF186" i="1" s="1"/>
  <c r="AD186" i="1" l="1"/>
  <c r="AB186" i="1" s="1"/>
  <c r="AM188" i="1" s="1"/>
  <c r="AI186" i="1"/>
  <c r="AJ186" i="1"/>
  <c r="AH186" i="1"/>
  <c r="AG189" i="1"/>
  <c r="AK190" i="1"/>
  <c r="H187" i="1" l="1"/>
  <c r="C186" i="1"/>
  <c r="J187" i="1" l="1"/>
  <c r="U187" i="1"/>
  <c r="O187" i="1"/>
  <c r="Q187" i="1" s="1"/>
  <c r="R187" i="1" s="1"/>
  <c r="P187" i="1" s="1"/>
  <c r="W187" i="1" l="1"/>
  <c r="X187" i="1" s="1"/>
  <c r="V187" i="1" s="1"/>
  <c r="AA187" i="1"/>
  <c r="AL187" i="1"/>
  <c r="K187" i="1"/>
  <c r="I187" i="1" s="1"/>
  <c r="G188" i="1" s="1"/>
  <c r="M187" i="1"/>
  <c r="AN187" i="1" l="1"/>
  <c r="B187" i="1" s="1"/>
  <c r="AC187" i="1"/>
  <c r="AE187" i="1" l="1"/>
  <c r="AF187" i="1" s="1"/>
  <c r="AD187" i="1"/>
  <c r="AB187" i="1" s="1"/>
  <c r="AM189" i="1" s="1"/>
  <c r="AJ187" i="1" l="1"/>
  <c r="AI187" i="1"/>
  <c r="AH187" i="1"/>
  <c r="C187" i="1" l="1"/>
  <c r="H188" i="1"/>
  <c r="J188" i="1" s="1"/>
  <c r="M188" i="1" s="1"/>
  <c r="AG190" i="1"/>
  <c r="AK191" i="1"/>
  <c r="K188" i="1" l="1"/>
  <c r="I188" i="1" s="1"/>
  <c r="G189" i="1" s="1"/>
  <c r="O188" i="1"/>
  <c r="Q188" i="1" s="1"/>
  <c r="R188" i="1" s="1"/>
  <c r="P188" i="1" s="1"/>
  <c r="U188" i="1"/>
  <c r="AL188" i="1" l="1"/>
  <c r="AA188" i="1"/>
  <c r="W188" i="1"/>
  <c r="X188" i="1" s="1"/>
  <c r="V188" i="1" s="1"/>
  <c r="AC188" i="1" l="1"/>
  <c r="AD188" i="1" s="1"/>
  <c r="AB188" i="1" s="1"/>
  <c r="AM190" i="1" s="1"/>
  <c r="AN188" i="1"/>
  <c r="B188" i="1" s="1"/>
  <c r="AE188" i="1" l="1"/>
  <c r="AF188" i="1" s="1"/>
  <c r="AK192" i="1"/>
  <c r="AG191" i="1"/>
  <c r="AI188" i="1" l="1"/>
  <c r="AJ188" i="1"/>
  <c r="AH188" i="1"/>
  <c r="H189" i="1" l="1"/>
  <c r="U189" i="1" s="1"/>
  <c r="C188" i="1"/>
  <c r="W189" i="1" l="1"/>
  <c r="X189" i="1" s="1"/>
  <c r="V189" i="1" s="1"/>
  <c r="AL189" i="1"/>
  <c r="O189" i="1"/>
  <c r="Q189" i="1" s="1"/>
  <c r="R189" i="1" s="1"/>
  <c r="P189" i="1" s="1"/>
  <c r="J189" i="1"/>
  <c r="M189" i="1" l="1"/>
  <c r="K189" i="1"/>
  <c r="I189" i="1" s="1"/>
  <c r="G190" i="1" s="1"/>
  <c r="AA189" i="1"/>
  <c r="AC189" i="1" l="1"/>
  <c r="AN189" i="1"/>
  <c r="B189" i="1" s="1"/>
  <c r="AE189" i="1" l="1"/>
  <c r="AF189" i="1" s="1"/>
  <c r="AD189" i="1"/>
  <c r="AB189" i="1" s="1"/>
  <c r="AM191" i="1" s="1"/>
  <c r="AI189" i="1" l="1"/>
  <c r="AH189" i="1"/>
  <c r="AJ189" i="1"/>
  <c r="AK193" i="1"/>
  <c r="AG192" i="1"/>
  <c r="H190" i="1" l="1"/>
  <c r="C189" i="1"/>
  <c r="J190" i="1" l="1"/>
  <c r="U190" i="1"/>
  <c r="O190" i="1"/>
  <c r="Q190" i="1" s="1"/>
  <c r="R190" i="1" s="1"/>
  <c r="P190" i="1" s="1"/>
  <c r="AM193" i="1"/>
  <c r="W190" i="1" l="1"/>
  <c r="AL190" i="1"/>
  <c r="AA190" i="1"/>
  <c r="M190" i="1"/>
  <c r="K190" i="1"/>
  <c r="I190" i="1" s="1"/>
  <c r="G191" i="1" s="1"/>
  <c r="AN190" i="1" l="1"/>
  <c r="B190" i="1" s="1"/>
  <c r="AC190" i="1"/>
  <c r="AD190" i="1" s="1"/>
  <c r="AB190" i="1" s="1"/>
  <c r="AM192" i="1" s="1"/>
  <c r="X190" i="1"/>
  <c r="V190" i="1" s="1"/>
  <c r="AE190" i="1"/>
  <c r="AF190" i="1" s="1"/>
  <c r="AK194" i="1"/>
  <c r="AG193" i="1"/>
  <c r="AH190" i="1" l="1"/>
  <c r="AI190" i="1"/>
  <c r="AJ190" i="1"/>
  <c r="C190" i="1" l="1"/>
  <c r="H191" i="1"/>
  <c r="J191" i="1" s="1"/>
  <c r="M191" i="1" l="1"/>
  <c r="K191" i="1"/>
  <c r="I191" i="1" s="1"/>
  <c r="G192" i="1" s="1"/>
  <c r="U191" i="1"/>
  <c r="O191" i="1"/>
  <c r="Q191" i="1" s="1"/>
  <c r="R191" i="1" s="1"/>
  <c r="P191" i="1" s="1"/>
  <c r="W191" i="1" l="1"/>
  <c r="AL191" i="1"/>
  <c r="AA191" i="1"/>
  <c r="AN191" i="1" l="1"/>
  <c r="B191" i="1" s="1"/>
  <c r="AC191" i="1"/>
  <c r="AD191" i="1" s="1"/>
  <c r="AB191" i="1" s="1"/>
  <c r="X191" i="1"/>
  <c r="V191" i="1" s="1"/>
  <c r="AE191" i="1"/>
  <c r="AF191" i="1" s="1"/>
  <c r="AH191" i="1" l="1"/>
  <c r="AJ191" i="1"/>
  <c r="AI191" i="1"/>
  <c r="AG194" i="1"/>
  <c r="C191" i="1" l="1"/>
  <c r="H192" i="1"/>
  <c r="O192" i="1" l="1"/>
  <c r="Q192" i="1" s="1"/>
  <c r="R192" i="1" s="1"/>
  <c r="P192" i="1" s="1"/>
  <c r="J192" i="1"/>
  <c r="U192" i="1"/>
  <c r="AL192" i="1" l="1"/>
  <c r="AA192" i="1"/>
  <c r="W192" i="1"/>
  <c r="X192" i="1" s="1"/>
  <c r="V192" i="1" s="1"/>
  <c r="M192" i="1"/>
  <c r="K192" i="1"/>
  <c r="I192" i="1" s="1"/>
  <c r="G193" i="1" s="1"/>
  <c r="AC192" i="1" l="1"/>
  <c r="AN192" i="1"/>
  <c r="B192" i="1" s="1"/>
  <c r="AD192" i="1" l="1"/>
  <c r="AB192" i="1" s="1"/>
  <c r="AM194" i="1" s="1"/>
  <c r="AE192" i="1"/>
  <c r="AF192" i="1" s="1"/>
  <c r="AG195" i="1"/>
  <c r="AH192" i="1" l="1"/>
  <c r="AI192" i="1"/>
  <c r="AJ192" i="1"/>
  <c r="C192" i="1" l="1"/>
  <c r="H193" i="1"/>
  <c r="J193" i="1" l="1"/>
  <c r="U193" i="1"/>
  <c r="O193" i="1"/>
  <c r="Q193" i="1" s="1"/>
  <c r="R193" i="1" s="1"/>
  <c r="P193" i="1" s="1"/>
  <c r="AL193" i="1" l="1"/>
  <c r="W193" i="1"/>
  <c r="AA193" i="1"/>
  <c r="K193" i="1"/>
  <c r="I193" i="1" s="1"/>
  <c r="G194" i="1" s="1"/>
  <c r="M193" i="1"/>
  <c r="X193" i="1" l="1"/>
  <c r="V193" i="1" s="1"/>
  <c r="AK195" i="1" s="1"/>
  <c r="AC193" i="1"/>
  <c r="AD193" i="1" s="1"/>
  <c r="AB193" i="1" s="1"/>
  <c r="AM195" i="1" s="1"/>
  <c r="AN193" i="1"/>
  <c r="B193" i="1" s="1"/>
  <c r="AE193" i="1" l="1"/>
  <c r="AF193" i="1" s="1"/>
  <c r="AH193" i="1" l="1"/>
  <c r="AJ193" i="1"/>
  <c r="AI193" i="1"/>
  <c r="AG196" i="1"/>
  <c r="AK197" i="1"/>
  <c r="H194" i="1" l="1"/>
  <c r="J194" i="1" s="1"/>
  <c r="C193" i="1"/>
  <c r="O194" i="1" l="1"/>
  <c r="Q194" i="1" s="1"/>
  <c r="R194" i="1" s="1"/>
  <c r="P194" i="1" s="1"/>
  <c r="U194" i="1"/>
  <c r="AL194" i="1" s="1"/>
  <c r="M194" i="1"/>
  <c r="K194" i="1"/>
  <c r="I194" i="1" s="1"/>
  <c r="G195" i="1" s="1"/>
  <c r="W194" i="1" l="1"/>
  <c r="AA194" i="1"/>
  <c r="AC194" i="1" s="1"/>
  <c r="X194" i="1"/>
  <c r="V194" i="1" s="1"/>
  <c r="AK196" i="1" s="1"/>
  <c r="AD194" i="1" l="1"/>
  <c r="AB194" i="1" s="1"/>
  <c r="AM196" i="1" s="1"/>
  <c r="AE194" i="1"/>
  <c r="AF194" i="1" s="1"/>
  <c r="AI194" i="1" s="1"/>
  <c r="AN194" i="1"/>
  <c r="B194" i="1" s="1"/>
  <c r="AJ194" i="1"/>
  <c r="AH194" i="1"/>
  <c r="H195" i="1" l="1"/>
  <c r="J195" i="1" s="1"/>
  <c r="C194" i="1"/>
  <c r="AK198" i="1"/>
  <c r="AG197" i="1"/>
  <c r="U195" i="1" l="1"/>
  <c r="M195" i="1"/>
  <c r="K195" i="1"/>
  <c r="I195" i="1" s="1"/>
  <c r="G196" i="1" s="1"/>
  <c r="O195" i="1"/>
  <c r="Q195" i="1" s="1"/>
  <c r="R195" i="1" s="1"/>
  <c r="P195" i="1" s="1"/>
  <c r="W195" i="1" l="1"/>
  <c r="AL195" i="1"/>
  <c r="AA195" i="1"/>
  <c r="AC195" i="1" l="1"/>
  <c r="AD195" i="1" s="1"/>
  <c r="AB195" i="1" s="1"/>
  <c r="AM197" i="1" s="1"/>
  <c r="AN195" i="1"/>
  <c r="B195" i="1" s="1"/>
  <c r="AE195" i="1"/>
  <c r="AF195" i="1" s="1"/>
  <c r="X195" i="1"/>
  <c r="V195" i="1" s="1"/>
  <c r="AJ195" i="1" l="1"/>
  <c r="AH195" i="1"/>
  <c r="AI195" i="1"/>
  <c r="AK199" i="1"/>
  <c r="C195" i="1" l="1"/>
  <c r="H196" i="1"/>
  <c r="J196" i="1" l="1"/>
  <c r="U196" i="1"/>
  <c r="O196" i="1"/>
  <c r="Q196" i="1" s="1"/>
  <c r="R196" i="1" s="1"/>
  <c r="P196" i="1" s="1"/>
  <c r="AL196" i="1" l="1"/>
  <c r="AA196" i="1"/>
  <c r="W196" i="1"/>
  <c r="M196" i="1"/>
  <c r="K196" i="1"/>
  <c r="I196" i="1" s="1"/>
  <c r="G197" i="1" s="1"/>
  <c r="AN196" i="1" l="1"/>
  <c r="B196" i="1" s="1"/>
  <c r="AC196" i="1"/>
  <c r="AD196" i="1" s="1"/>
  <c r="AB196" i="1" s="1"/>
  <c r="AM198" i="1" s="1"/>
  <c r="X196" i="1"/>
  <c r="V196" i="1" s="1"/>
  <c r="AE196" i="1"/>
  <c r="AF196" i="1" s="1"/>
  <c r="AI196" i="1" l="1"/>
  <c r="AH196" i="1"/>
  <c r="AJ196" i="1"/>
  <c r="C196" i="1" l="1"/>
  <c r="H197" i="1"/>
  <c r="J197" i="1" l="1"/>
  <c r="O197" i="1"/>
  <c r="Q197" i="1" s="1"/>
  <c r="R197" i="1" s="1"/>
  <c r="P197" i="1" s="1"/>
  <c r="U197" i="1"/>
  <c r="W197" i="1" l="1"/>
  <c r="X197" i="1" s="1"/>
  <c r="V197" i="1" s="1"/>
  <c r="AG198" i="1" s="1"/>
  <c r="AL197" i="1"/>
  <c r="AA197" i="1"/>
  <c r="M197" i="1"/>
  <c r="K197" i="1"/>
  <c r="I197" i="1" s="1"/>
  <c r="G198" i="1" s="1"/>
  <c r="AG199" i="1"/>
  <c r="AK200" i="1"/>
  <c r="AN197" i="1" l="1"/>
  <c r="B197" i="1" s="1"/>
  <c r="AC197" i="1"/>
  <c r="AE197" i="1" l="1"/>
  <c r="AF197" i="1" s="1"/>
  <c r="AD197" i="1"/>
  <c r="AB197" i="1" s="1"/>
  <c r="AM199" i="1" s="1"/>
  <c r="AH197" i="1" l="1"/>
  <c r="AI197" i="1"/>
  <c r="AJ197" i="1"/>
  <c r="C197" i="1" l="1"/>
  <c r="H198" i="1"/>
  <c r="J198" i="1" s="1"/>
  <c r="U198" i="1" l="1"/>
  <c r="W198" i="1" s="1"/>
  <c r="X198" i="1" s="1"/>
  <c r="V198" i="1" s="1"/>
  <c r="K198" i="1"/>
  <c r="I198" i="1" s="1"/>
  <c r="G199" i="1" s="1"/>
  <c r="M198" i="1"/>
  <c r="O198" i="1"/>
  <c r="Q198" i="1" s="1"/>
  <c r="R198" i="1" s="1"/>
  <c r="P198" i="1" s="1"/>
  <c r="AL198" i="1" l="1"/>
  <c r="AA198" i="1"/>
  <c r="AN198" i="1" s="1"/>
  <c r="AK201" i="1"/>
  <c r="B198" i="1" l="1"/>
  <c r="AC198" i="1"/>
  <c r="AE198" i="1" s="1"/>
  <c r="AF198" i="1" s="1"/>
  <c r="AD198" i="1" l="1"/>
  <c r="AB198" i="1" s="1"/>
  <c r="AM200" i="1" s="1"/>
  <c r="AJ198" i="1"/>
  <c r="AH198" i="1"/>
  <c r="AI198" i="1"/>
  <c r="H199" i="1" l="1"/>
  <c r="J199" i="1" s="1"/>
  <c r="K199" i="1" s="1"/>
  <c r="I199" i="1" s="1"/>
  <c r="G200" i="1" s="1"/>
  <c r="C198" i="1"/>
  <c r="M199" i="1" l="1"/>
  <c r="O199" i="1"/>
  <c r="Q199" i="1" s="1"/>
  <c r="R199" i="1" s="1"/>
  <c r="P199" i="1" s="1"/>
  <c r="U199" i="1"/>
  <c r="AL199" i="1" l="1"/>
  <c r="W199" i="1"/>
  <c r="X199" i="1" s="1"/>
  <c r="V199" i="1" s="1"/>
  <c r="AG200" i="1" s="1"/>
  <c r="AA199" i="1"/>
  <c r="AC199" i="1" l="1"/>
  <c r="AN199" i="1"/>
  <c r="B199" i="1" s="1"/>
  <c r="AE199" i="1" l="1"/>
  <c r="AF199" i="1" s="1"/>
  <c r="AD199" i="1"/>
  <c r="AB199" i="1" s="1"/>
  <c r="AM201" i="1" s="1"/>
  <c r="AK202" i="1"/>
  <c r="AG201" i="1"/>
  <c r="AH199" i="1" l="1"/>
  <c r="AI199" i="1"/>
  <c r="AJ199" i="1"/>
  <c r="H200" i="1" l="1"/>
  <c r="C199" i="1"/>
  <c r="J200" i="1" l="1"/>
  <c r="U200" i="1"/>
  <c r="O200" i="1"/>
  <c r="Q200" i="1" s="1"/>
  <c r="R200" i="1" s="1"/>
  <c r="P200" i="1" s="1"/>
  <c r="W200" i="1" l="1"/>
  <c r="X200" i="1" s="1"/>
  <c r="V200" i="1" s="1"/>
  <c r="AL200" i="1"/>
  <c r="AA200" i="1"/>
  <c r="K200" i="1"/>
  <c r="I200" i="1" s="1"/>
  <c r="G201" i="1" s="1"/>
  <c r="M200" i="1"/>
  <c r="AG202" i="1"/>
  <c r="AK203" i="1"/>
  <c r="AC200" i="1" l="1"/>
  <c r="AN200" i="1"/>
  <c r="B200" i="1" s="1"/>
  <c r="AE200" i="1" l="1"/>
  <c r="AF200" i="1" s="1"/>
  <c r="AD200" i="1"/>
  <c r="AB200" i="1" s="1"/>
  <c r="AM202" i="1" s="1"/>
  <c r="AJ200" i="1" l="1"/>
  <c r="AH200" i="1"/>
  <c r="AI200" i="1"/>
  <c r="H201" i="1" l="1"/>
  <c r="C200" i="1"/>
  <c r="J201" i="1" l="1"/>
  <c r="O201" i="1"/>
  <c r="Q201" i="1" s="1"/>
  <c r="R201" i="1" s="1"/>
  <c r="P201" i="1" s="1"/>
  <c r="U201" i="1"/>
  <c r="W201" i="1" l="1"/>
  <c r="X201" i="1" s="1"/>
  <c r="V201" i="1" s="1"/>
  <c r="AL201" i="1"/>
  <c r="AA201" i="1"/>
  <c r="M201" i="1"/>
  <c r="K201" i="1"/>
  <c r="I201" i="1" s="1"/>
  <c r="G202" i="1" s="1"/>
  <c r="AG203" i="1"/>
  <c r="AK204" i="1"/>
  <c r="AC201" i="1" l="1"/>
  <c r="AN201" i="1"/>
  <c r="B201" i="1" s="1"/>
  <c r="AD201" i="1" l="1"/>
  <c r="AB201" i="1" s="1"/>
  <c r="AM203" i="1" s="1"/>
  <c r="AE201" i="1"/>
  <c r="AF201" i="1" s="1"/>
  <c r="AH201" i="1" l="1"/>
  <c r="AJ201" i="1"/>
  <c r="AI201" i="1"/>
  <c r="C201" i="1" l="1"/>
  <c r="H202" i="1"/>
  <c r="J202" i="1" s="1"/>
  <c r="M202" i="1" s="1"/>
  <c r="K202" i="1" l="1"/>
  <c r="I202" i="1" s="1"/>
  <c r="G203" i="1" s="1"/>
  <c r="O202" i="1"/>
  <c r="Q202" i="1" s="1"/>
  <c r="R202" i="1" s="1"/>
  <c r="P202" i="1" s="1"/>
  <c r="U202" i="1"/>
  <c r="AL202" i="1" l="1"/>
  <c r="AA202" i="1"/>
  <c r="W202" i="1"/>
  <c r="X202" i="1" s="1"/>
  <c r="V202" i="1" s="1"/>
  <c r="AK205" i="1"/>
  <c r="AG204" i="1"/>
  <c r="AC202" i="1" l="1"/>
  <c r="AD202" i="1" s="1"/>
  <c r="AB202" i="1" s="1"/>
  <c r="AM204" i="1" s="1"/>
  <c r="AN202" i="1"/>
  <c r="B202" i="1" s="1"/>
  <c r="AE202" i="1" l="1"/>
  <c r="AF202" i="1" s="1"/>
  <c r="AI202" i="1" l="1"/>
  <c r="AH202" i="1"/>
  <c r="AJ202" i="1"/>
  <c r="C202" i="1" l="1"/>
  <c r="H203" i="1"/>
  <c r="J203" i="1" l="1"/>
  <c r="O203" i="1"/>
  <c r="Q203" i="1" s="1"/>
  <c r="R203" i="1" s="1"/>
  <c r="P203" i="1" s="1"/>
  <c r="U203" i="1"/>
  <c r="AK206" i="1"/>
  <c r="AG205" i="1"/>
  <c r="W203" i="1" l="1"/>
  <c r="X203" i="1" s="1"/>
  <c r="V203" i="1" s="1"/>
  <c r="AA203" i="1"/>
  <c r="AL203" i="1"/>
  <c r="M203" i="1"/>
  <c r="K203" i="1"/>
  <c r="I203" i="1" s="1"/>
  <c r="G204" i="1" s="1"/>
  <c r="AN203" i="1" l="1"/>
  <c r="B203" i="1" s="1"/>
  <c r="AC203" i="1"/>
  <c r="AD203" i="1" l="1"/>
  <c r="AB203" i="1" s="1"/>
  <c r="AM205" i="1" s="1"/>
  <c r="AE203" i="1"/>
  <c r="AF203" i="1" s="1"/>
  <c r="AH203" i="1" l="1"/>
  <c r="AI203" i="1"/>
  <c r="AJ203" i="1"/>
  <c r="C203" i="1" l="1"/>
  <c r="H204" i="1"/>
  <c r="J204" i="1" l="1"/>
  <c r="U204" i="1"/>
  <c r="O204" i="1"/>
  <c r="Q204" i="1" s="1"/>
  <c r="R204" i="1" s="1"/>
  <c r="P204" i="1" s="1"/>
  <c r="W204" i="1" l="1"/>
  <c r="X204" i="1" s="1"/>
  <c r="V204" i="1" s="1"/>
  <c r="AA204" i="1"/>
  <c r="AL204" i="1"/>
  <c r="K204" i="1"/>
  <c r="I204" i="1" s="1"/>
  <c r="G205" i="1" s="1"/>
  <c r="M204" i="1"/>
  <c r="AK207" i="1"/>
  <c r="AC204" i="1" l="1"/>
  <c r="AN204" i="1"/>
  <c r="B204" i="1" s="1"/>
  <c r="AE204" i="1" l="1"/>
  <c r="AF204" i="1" s="1"/>
  <c r="AD204" i="1"/>
  <c r="AB204" i="1" s="1"/>
  <c r="AM206" i="1" s="1"/>
  <c r="AH204" i="1" l="1"/>
  <c r="AJ204" i="1"/>
  <c r="AI204" i="1"/>
  <c r="H205" i="1" l="1"/>
  <c r="C204" i="1"/>
  <c r="J205" i="1" l="1"/>
  <c r="U205" i="1"/>
  <c r="O205" i="1"/>
  <c r="Q205" i="1" s="1"/>
  <c r="R205" i="1" s="1"/>
  <c r="P205" i="1" s="1"/>
  <c r="AL205" i="1" l="1"/>
  <c r="W205" i="1"/>
  <c r="AA205" i="1"/>
  <c r="M205" i="1"/>
  <c r="K205" i="1"/>
  <c r="I205" i="1" s="1"/>
  <c r="G206" i="1" s="1"/>
  <c r="AK208" i="1"/>
  <c r="X205" i="1" l="1"/>
  <c r="V205" i="1" s="1"/>
  <c r="AG206" i="1" s="1"/>
  <c r="AC205" i="1"/>
  <c r="AD205" i="1" s="1"/>
  <c r="AB205" i="1" s="1"/>
  <c r="AM207" i="1" s="1"/>
  <c r="AN205" i="1"/>
  <c r="B205" i="1" s="1"/>
  <c r="AE205" i="1" l="1"/>
  <c r="AF205" i="1" s="1"/>
  <c r="AH205" i="1" s="1"/>
  <c r="AI205" i="1" l="1"/>
  <c r="H206" i="1" s="1"/>
  <c r="AJ205" i="1"/>
  <c r="C205" i="1" l="1"/>
  <c r="O206" i="1"/>
  <c r="Q206" i="1" s="1"/>
  <c r="R206" i="1" s="1"/>
  <c r="P206" i="1" s="1"/>
  <c r="J206" i="1"/>
  <c r="U206" i="1"/>
  <c r="AG208" i="1"/>
  <c r="AK209" i="1"/>
  <c r="M206" i="1" l="1"/>
  <c r="K206" i="1"/>
  <c r="I206" i="1" s="1"/>
  <c r="G207" i="1" s="1"/>
  <c r="AA206" i="1"/>
  <c r="AL206" i="1"/>
  <c r="W206" i="1"/>
  <c r="X206" i="1" s="1"/>
  <c r="V206" i="1" s="1"/>
  <c r="AG207" i="1" s="1"/>
  <c r="AC206" i="1" l="1"/>
  <c r="AN206" i="1"/>
  <c r="B206" i="1" s="1"/>
  <c r="AD206" i="1" l="1"/>
  <c r="AB206" i="1" s="1"/>
  <c r="AM208" i="1" s="1"/>
  <c r="AE206" i="1"/>
  <c r="AF206" i="1" s="1"/>
  <c r="AI206" i="1" l="1"/>
  <c r="AJ206" i="1"/>
  <c r="AH206" i="1"/>
  <c r="H207" i="1" l="1"/>
  <c r="C206" i="1"/>
  <c r="J207" i="1" l="1"/>
  <c r="O207" i="1"/>
  <c r="Q207" i="1" s="1"/>
  <c r="R207" i="1" s="1"/>
  <c r="P207" i="1" s="1"/>
  <c r="U207" i="1"/>
  <c r="AL207" i="1" l="1"/>
  <c r="AA207" i="1"/>
  <c r="W207" i="1"/>
  <c r="K207" i="1"/>
  <c r="I207" i="1" s="1"/>
  <c r="G208" i="1" s="1"/>
  <c r="M207" i="1"/>
  <c r="AK210" i="1"/>
  <c r="AG209" i="1"/>
  <c r="AC207" i="1" l="1"/>
  <c r="AD207" i="1" s="1"/>
  <c r="AB207" i="1" s="1"/>
  <c r="AM209" i="1" s="1"/>
  <c r="AN207" i="1"/>
  <c r="B207" i="1" s="1"/>
  <c r="AE207" i="1"/>
  <c r="AF207" i="1" s="1"/>
  <c r="X207" i="1"/>
  <c r="V207" i="1" s="1"/>
  <c r="AJ207" i="1" l="1"/>
  <c r="AI207" i="1"/>
  <c r="AH207" i="1"/>
  <c r="C207" i="1" l="1"/>
  <c r="H208" i="1"/>
  <c r="O208" i="1" s="1"/>
  <c r="Q208" i="1" s="1"/>
  <c r="R208" i="1" s="1"/>
  <c r="P208" i="1" s="1"/>
  <c r="J208" i="1" l="1"/>
  <c r="U208" i="1"/>
  <c r="W208" i="1" l="1"/>
  <c r="X208" i="1" s="1"/>
  <c r="V208" i="1" s="1"/>
  <c r="AL208" i="1"/>
  <c r="AA208" i="1"/>
  <c r="K208" i="1"/>
  <c r="I208" i="1" s="1"/>
  <c r="G209" i="1" s="1"/>
  <c r="M208" i="1"/>
  <c r="AK211" i="1"/>
  <c r="AG210" i="1"/>
  <c r="AN208" i="1" l="1"/>
  <c r="B208" i="1" s="1"/>
  <c r="AC208" i="1"/>
  <c r="AD208" i="1" l="1"/>
  <c r="AB208" i="1" s="1"/>
  <c r="AM210" i="1" s="1"/>
  <c r="AE208" i="1"/>
  <c r="AF208" i="1" s="1"/>
  <c r="AH208" i="1" l="1"/>
  <c r="AI208" i="1"/>
  <c r="AJ208" i="1"/>
  <c r="C208" i="1" l="1"/>
  <c r="H209" i="1"/>
  <c r="J209" i="1" l="1"/>
  <c r="U209" i="1"/>
  <c r="O209" i="1"/>
  <c r="Q209" i="1" s="1"/>
  <c r="R209" i="1" s="1"/>
  <c r="P209" i="1" s="1"/>
  <c r="AL209" i="1" l="1"/>
  <c r="AA209" i="1"/>
  <c r="W209" i="1"/>
  <c r="M209" i="1"/>
  <c r="K209" i="1"/>
  <c r="I209" i="1" s="1"/>
  <c r="G210" i="1" s="1"/>
  <c r="AG211" i="1"/>
  <c r="AK212" i="1"/>
  <c r="AN209" i="1" l="1"/>
  <c r="B209" i="1" s="1"/>
  <c r="AC209" i="1"/>
  <c r="AD209" i="1" s="1"/>
  <c r="AB209" i="1" s="1"/>
  <c r="AM211" i="1" s="1"/>
  <c r="X209" i="1"/>
  <c r="V209" i="1" s="1"/>
  <c r="AE209" i="1" l="1"/>
  <c r="AF209" i="1" s="1"/>
  <c r="AH209" i="1" s="1"/>
  <c r="AI209" i="1"/>
  <c r="AJ209" i="1" l="1"/>
  <c r="C209" i="1"/>
  <c r="H210" i="1"/>
  <c r="J210" i="1" l="1"/>
  <c r="U210" i="1"/>
  <c r="O210" i="1"/>
  <c r="Q210" i="1" s="1"/>
  <c r="R210" i="1" s="1"/>
  <c r="P210" i="1" s="1"/>
  <c r="AL210" i="1" l="1"/>
  <c r="AA210" i="1"/>
  <c r="W210" i="1"/>
  <c r="X210" i="1" s="1"/>
  <c r="V210" i="1" s="1"/>
  <c r="K210" i="1"/>
  <c r="I210" i="1" s="1"/>
  <c r="G211" i="1" s="1"/>
  <c r="M210" i="1"/>
  <c r="AN210" i="1" l="1"/>
  <c r="B210" i="1" s="1"/>
  <c r="AC210" i="1"/>
  <c r="AE210" i="1" l="1"/>
  <c r="AF210" i="1" s="1"/>
  <c r="AD210" i="1"/>
  <c r="AB210" i="1" s="1"/>
  <c r="AM212" i="1" s="1"/>
  <c r="AK213" i="1"/>
  <c r="AG212" i="1"/>
  <c r="AJ210" i="1" l="1"/>
  <c r="AI210" i="1"/>
  <c r="AH210" i="1"/>
  <c r="C210" i="1" l="1"/>
  <c r="H211" i="1"/>
  <c r="J211" i="1" s="1"/>
  <c r="O211" i="1" l="1"/>
  <c r="Q211" i="1" s="1"/>
  <c r="R211" i="1" s="1"/>
  <c r="P211" i="1" s="1"/>
  <c r="M211" i="1"/>
  <c r="K211" i="1"/>
  <c r="I211" i="1" s="1"/>
  <c r="G212" i="1" s="1"/>
  <c r="U211" i="1"/>
  <c r="W211" i="1" l="1"/>
  <c r="AL211" i="1"/>
  <c r="AA211" i="1"/>
  <c r="AK214" i="1"/>
  <c r="AG213" i="1"/>
  <c r="AC211" i="1" l="1"/>
  <c r="AD211" i="1" s="1"/>
  <c r="AB211" i="1" s="1"/>
  <c r="AM213" i="1" s="1"/>
  <c r="AN211" i="1"/>
  <c r="B211" i="1" s="1"/>
  <c r="AE211" i="1"/>
  <c r="AF211" i="1" s="1"/>
  <c r="X211" i="1"/>
  <c r="V211" i="1" s="1"/>
  <c r="AJ211" i="1" l="1"/>
  <c r="AI211" i="1"/>
  <c r="AH211" i="1"/>
  <c r="H212" i="1" l="1"/>
  <c r="J212" i="1" s="1"/>
  <c r="C211" i="1"/>
  <c r="O212" i="1" l="1"/>
  <c r="Q212" i="1" s="1"/>
  <c r="R212" i="1" s="1"/>
  <c r="P212" i="1" s="1"/>
  <c r="U212" i="1"/>
  <c r="M212" i="1"/>
  <c r="K212" i="1"/>
  <c r="I212" i="1" s="1"/>
  <c r="G213" i="1" s="1"/>
  <c r="AL212" i="1" l="1"/>
  <c r="W212" i="1"/>
  <c r="AA212" i="1"/>
  <c r="AN212" i="1" l="1"/>
  <c r="B212" i="1" s="1"/>
  <c r="AC212" i="1"/>
  <c r="AD212" i="1" s="1"/>
  <c r="AB212" i="1" s="1"/>
  <c r="AM214" i="1" s="1"/>
  <c r="X212" i="1"/>
  <c r="V212" i="1" s="1"/>
  <c r="AE212" i="1"/>
  <c r="AF212" i="1" s="1"/>
  <c r="AK215" i="1"/>
  <c r="AG214" i="1"/>
  <c r="AI212" i="1" l="1"/>
  <c r="AJ212" i="1"/>
  <c r="AH212" i="1"/>
  <c r="C212" i="1" l="1"/>
  <c r="H213" i="1"/>
  <c r="J213" i="1" s="1"/>
  <c r="U213" i="1" l="1"/>
  <c r="O213" i="1"/>
  <c r="Q213" i="1" s="1"/>
  <c r="R213" i="1" s="1"/>
  <c r="P213" i="1" s="1"/>
  <c r="AL213" i="1"/>
  <c r="W213" i="1"/>
  <c r="X213" i="1" s="1"/>
  <c r="V213" i="1" s="1"/>
  <c r="K213" i="1"/>
  <c r="I213" i="1" s="1"/>
  <c r="G214" i="1" s="1"/>
  <c r="M213" i="1"/>
  <c r="AA213" i="1" l="1"/>
  <c r="AN213" i="1" s="1"/>
  <c r="B213" i="1" s="1"/>
  <c r="AC213" i="1"/>
  <c r="AD213" i="1" l="1"/>
  <c r="AB213" i="1" s="1"/>
  <c r="AM215" i="1" s="1"/>
  <c r="AE213" i="1"/>
  <c r="AF213" i="1" s="1"/>
  <c r="AI213" i="1" l="1"/>
  <c r="AH213" i="1"/>
  <c r="AJ213" i="1"/>
  <c r="AG215" i="1"/>
  <c r="AK216" i="1"/>
  <c r="H214" i="1" l="1"/>
  <c r="C213" i="1"/>
  <c r="U214" i="1" l="1"/>
  <c r="J214" i="1"/>
  <c r="O214" i="1"/>
  <c r="Q214" i="1" s="1"/>
  <c r="R214" i="1" s="1"/>
  <c r="P214" i="1" s="1"/>
  <c r="M214" i="1" l="1"/>
  <c r="K214" i="1"/>
  <c r="I214" i="1" s="1"/>
  <c r="G215" i="1" s="1"/>
  <c r="AA214" i="1"/>
  <c r="AL214" i="1"/>
  <c r="W214" i="1"/>
  <c r="X214" i="1" s="1"/>
  <c r="V214" i="1" s="1"/>
  <c r="AC214" i="1" l="1"/>
  <c r="AN214" i="1"/>
  <c r="B214" i="1" s="1"/>
  <c r="AD214" i="1" l="1"/>
  <c r="AB214" i="1" s="1"/>
  <c r="AM216" i="1" s="1"/>
  <c r="AE214" i="1"/>
  <c r="AF214" i="1" s="1"/>
  <c r="AJ214" i="1" l="1"/>
  <c r="AH214" i="1"/>
  <c r="AI214" i="1"/>
  <c r="H215" i="1" l="1"/>
  <c r="C214" i="1"/>
  <c r="AK217" i="1"/>
  <c r="AG216" i="1"/>
  <c r="U215" i="1" l="1"/>
  <c r="J215" i="1"/>
  <c r="O215" i="1"/>
  <c r="Q215" i="1" s="1"/>
  <c r="R215" i="1" s="1"/>
  <c r="P215" i="1" s="1"/>
  <c r="AL215" i="1" l="1"/>
  <c r="W215" i="1"/>
  <c r="X215" i="1" s="1"/>
  <c r="V215" i="1" s="1"/>
  <c r="AA215" i="1"/>
  <c r="K215" i="1"/>
  <c r="I215" i="1" s="1"/>
  <c r="G216" i="1" s="1"/>
  <c r="M215" i="1"/>
  <c r="AN215" i="1" l="1"/>
  <c r="B215" i="1" s="1"/>
  <c r="AC215" i="1"/>
  <c r="AD215" i="1" l="1"/>
  <c r="AB215" i="1" s="1"/>
  <c r="AM217" i="1" s="1"/>
  <c r="AE215" i="1"/>
  <c r="AF215" i="1" s="1"/>
  <c r="AI215" i="1" l="1"/>
  <c r="AJ215" i="1"/>
  <c r="AH215" i="1"/>
  <c r="AG217" i="1"/>
  <c r="AK218" i="1"/>
  <c r="H216" i="1" l="1"/>
  <c r="J216" i="1" s="1"/>
  <c r="K216" i="1" s="1"/>
  <c r="I216" i="1" s="1"/>
  <c r="G217" i="1" s="1"/>
  <c r="C215" i="1"/>
  <c r="U216" i="1" l="1"/>
  <c r="AL216" i="1" s="1"/>
  <c r="M216" i="1"/>
  <c r="O216" i="1"/>
  <c r="W216" i="1" l="1"/>
  <c r="X216" i="1" s="1"/>
  <c r="V216" i="1" s="1"/>
  <c r="Q216" i="1"/>
  <c r="R216" i="1" s="1"/>
  <c r="P216" i="1" s="1"/>
  <c r="AA216" i="1"/>
  <c r="AC216" i="1" l="1"/>
  <c r="AN216" i="1"/>
  <c r="B216" i="1" s="1"/>
  <c r="AG218" i="1"/>
  <c r="AK219" i="1"/>
  <c r="AD216" i="1" l="1"/>
  <c r="AB216" i="1" s="1"/>
  <c r="AM218" i="1" s="1"/>
  <c r="AE216" i="1"/>
  <c r="AF216" i="1" s="1"/>
  <c r="AJ216" i="1" l="1"/>
  <c r="AH216" i="1"/>
  <c r="AI216" i="1"/>
  <c r="H217" i="1" l="1"/>
  <c r="C216" i="1"/>
  <c r="O217" i="1" l="1"/>
  <c r="Q217" i="1" s="1"/>
  <c r="R217" i="1" s="1"/>
  <c r="P217" i="1" s="1"/>
  <c r="J217" i="1"/>
  <c r="U217" i="1"/>
  <c r="W217" i="1" l="1"/>
  <c r="X217" i="1" s="1"/>
  <c r="V217" i="1" s="1"/>
  <c r="AA217" i="1"/>
  <c r="AL217" i="1"/>
  <c r="K217" i="1"/>
  <c r="I217" i="1" s="1"/>
  <c r="G218" i="1" s="1"/>
  <c r="M217" i="1"/>
  <c r="AN217" i="1" l="1"/>
  <c r="B217" i="1" s="1"/>
  <c r="AC217" i="1"/>
  <c r="AG219" i="1"/>
  <c r="AK220" i="1"/>
  <c r="AD217" i="1" l="1"/>
  <c r="AB217" i="1" s="1"/>
  <c r="AM219" i="1" s="1"/>
  <c r="AE217" i="1"/>
  <c r="AF217" i="1" s="1"/>
  <c r="AI217" i="1" l="1"/>
  <c r="AJ217" i="1"/>
  <c r="AH217" i="1"/>
  <c r="H218" i="1" l="1"/>
  <c r="C217" i="1"/>
  <c r="J218" i="1" l="1"/>
  <c r="O218" i="1"/>
  <c r="Q218" i="1" s="1"/>
  <c r="R218" i="1" s="1"/>
  <c r="P218" i="1" s="1"/>
  <c r="U218" i="1"/>
  <c r="AL218" i="1" l="1"/>
  <c r="W218" i="1"/>
  <c r="X218" i="1" s="1"/>
  <c r="V218" i="1" s="1"/>
  <c r="AA218" i="1"/>
  <c r="M218" i="1"/>
  <c r="K218" i="1"/>
  <c r="I218" i="1" s="1"/>
  <c r="G219" i="1" s="1"/>
  <c r="AK221" i="1"/>
  <c r="AC218" i="1" l="1"/>
  <c r="AN218" i="1"/>
  <c r="B218" i="1" s="1"/>
  <c r="AD218" i="1" l="1"/>
  <c r="AB218" i="1" s="1"/>
  <c r="AM220" i="1" s="1"/>
  <c r="AE218" i="1"/>
  <c r="AF218" i="1" s="1"/>
  <c r="AI218" i="1" l="1"/>
  <c r="AJ218" i="1"/>
  <c r="AH218" i="1"/>
  <c r="H219" i="1" l="1"/>
  <c r="C218" i="1"/>
  <c r="J219" i="1" l="1"/>
  <c r="U219" i="1"/>
  <c r="O219" i="1"/>
  <c r="Q219" i="1" s="1"/>
  <c r="R219" i="1" s="1"/>
  <c r="P219" i="1" s="1"/>
  <c r="AA219" i="1" l="1"/>
  <c r="AL219" i="1"/>
  <c r="W219" i="1"/>
  <c r="X219" i="1" s="1"/>
  <c r="V219" i="1" s="1"/>
  <c r="AG220" i="1" s="1"/>
  <c r="K219" i="1"/>
  <c r="I219" i="1" s="1"/>
  <c r="G220" i="1" s="1"/>
  <c r="M219" i="1"/>
  <c r="AN219" i="1" l="1"/>
  <c r="B219" i="1" s="1"/>
  <c r="AC219" i="1"/>
  <c r="AK222" i="1"/>
  <c r="AG221" i="1"/>
  <c r="AD219" i="1" l="1"/>
  <c r="AB219" i="1" s="1"/>
  <c r="AM221" i="1" s="1"/>
  <c r="AE219" i="1"/>
  <c r="AF219" i="1" s="1"/>
  <c r="AJ219" i="1" l="1"/>
  <c r="AH219" i="1"/>
  <c r="AI219" i="1"/>
  <c r="H220" i="1" l="1"/>
  <c r="J220" i="1" s="1"/>
  <c r="C219" i="1"/>
  <c r="U220" i="1" l="1"/>
  <c r="K220" i="1"/>
  <c r="I220" i="1" s="1"/>
  <c r="G221" i="1" s="1"/>
  <c r="M220" i="1"/>
  <c r="O220" i="1"/>
  <c r="Q220" i="1" s="1"/>
  <c r="R220" i="1" s="1"/>
  <c r="P220" i="1" s="1"/>
  <c r="W220" i="1" l="1"/>
  <c r="X220" i="1" s="1"/>
  <c r="V220" i="1" s="1"/>
  <c r="AA220" i="1"/>
  <c r="AL220" i="1"/>
  <c r="AK223" i="1"/>
  <c r="AG222" i="1"/>
  <c r="AN220" i="1" l="1"/>
  <c r="B220" i="1" s="1"/>
  <c r="AC220" i="1"/>
  <c r="AE220" i="1" l="1"/>
  <c r="AF220" i="1" s="1"/>
  <c r="AD220" i="1"/>
  <c r="AB220" i="1" s="1"/>
  <c r="AM222" i="1" s="1"/>
  <c r="AJ220" i="1" l="1"/>
  <c r="AH220" i="1"/>
  <c r="AI220" i="1"/>
  <c r="C220" i="1" l="1"/>
  <c r="H221" i="1"/>
  <c r="J221" i="1" l="1"/>
  <c r="O221" i="1"/>
  <c r="Q221" i="1" s="1"/>
  <c r="R221" i="1" s="1"/>
  <c r="P221" i="1" s="1"/>
  <c r="U221" i="1"/>
  <c r="W221" i="1" l="1"/>
  <c r="X221" i="1" s="1"/>
  <c r="V221" i="1" s="1"/>
  <c r="AL221" i="1"/>
  <c r="AA221" i="1"/>
  <c r="K221" i="1"/>
  <c r="I221" i="1" s="1"/>
  <c r="G222" i="1" s="1"/>
  <c r="M221" i="1"/>
  <c r="AG223" i="1"/>
  <c r="AK224" i="1"/>
  <c r="AN221" i="1" l="1"/>
  <c r="B221" i="1" s="1"/>
  <c r="AC221" i="1"/>
  <c r="AE221" i="1" l="1"/>
  <c r="AF221" i="1" s="1"/>
  <c r="AD221" i="1"/>
  <c r="AB221" i="1" s="1"/>
  <c r="AM223" i="1" s="1"/>
  <c r="AI221" i="1" l="1"/>
  <c r="AJ221" i="1"/>
  <c r="AH221" i="1"/>
  <c r="H222" i="1" l="1"/>
  <c r="U222" i="1" s="1"/>
  <c r="C221" i="1"/>
  <c r="W222" i="1" l="1"/>
  <c r="X222" i="1" s="1"/>
  <c r="V222" i="1" s="1"/>
  <c r="AL222" i="1"/>
  <c r="O222" i="1"/>
  <c r="Q222" i="1" s="1"/>
  <c r="R222" i="1" s="1"/>
  <c r="P222" i="1" s="1"/>
  <c r="J222" i="1"/>
  <c r="AA222" i="1" l="1"/>
  <c r="K222" i="1"/>
  <c r="I222" i="1" s="1"/>
  <c r="G223" i="1" s="1"/>
  <c r="M222" i="1"/>
  <c r="AC222" i="1" l="1"/>
  <c r="AN222" i="1"/>
  <c r="B222" i="1" s="1"/>
  <c r="AG224" i="1"/>
  <c r="AK225" i="1"/>
  <c r="AD222" i="1" l="1"/>
  <c r="AB222" i="1" s="1"/>
  <c r="AM224" i="1" s="1"/>
  <c r="AE222" i="1"/>
  <c r="AF222" i="1" s="1"/>
  <c r="AI222" i="1" l="1"/>
  <c r="AH222" i="1"/>
  <c r="AJ222" i="1"/>
  <c r="C222" i="1" l="1"/>
  <c r="H223" i="1"/>
  <c r="O223" i="1" l="1"/>
  <c r="Q223" i="1" s="1"/>
  <c r="R223" i="1" s="1"/>
  <c r="P223" i="1" s="1"/>
  <c r="J223" i="1"/>
  <c r="U223" i="1"/>
  <c r="K223" i="1" l="1"/>
  <c r="I223" i="1" s="1"/>
  <c r="G224" i="1" s="1"/>
  <c r="M223" i="1"/>
  <c r="AL223" i="1"/>
  <c r="AA223" i="1"/>
  <c r="W223" i="1"/>
  <c r="X223" i="1" s="1"/>
  <c r="V223" i="1" s="1"/>
  <c r="AK226" i="1"/>
  <c r="AG225" i="1"/>
  <c r="AN223" i="1" l="1"/>
  <c r="B223" i="1" s="1"/>
  <c r="AC223" i="1"/>
  <c r="AE223" i="1" l="1"/>
  <c r="AF223" i="1" s="1"/>
  <c r="AD223" i="1"/>
  <c r="AB223" i="1" s="1"/>
  <c r="AM225" i="1" s="1"/>
  <c r="AI223" i="1" l="1"/>
  <c r="AH223" i="1"/>
  <c r="AJ223" i="1"/>
  <c r="H224" i="1" l="1"/>
  <c r="C223" i="1"/>
  <c r="AG226" i="1"/>
  <c r="AK227" i="1"/>
  <c r="J224" i="1" l="1"/>
  <c r="O224" i="1"/>
  <c r="Q224" i="1" s="1"/>
  <c r="R224" i="1" s="1"/>
  <c r="P224" i="1" s="1"/>
  <c r="U224" i="1"/>
  <c r="W224" i="1" l="1"/>
  <c r="X224" i="1" s="1"/>
  <c r="V224" i="1" s="1"/>
  <c r="AL224" i="1"/>
  <c r="AA224" i="1"/>
  <c r="K224" i="1"/>
  <c r="I224" i="1" s="1"/>
  <c r="G225" i="1" s="1"/>
  <c r="M224" i="1"/>
  <c r="AN224" i="1" l="1"/>
  <c r="B224" i="1" s="1"/>
  <c r="AC224" i="1"/>
  <c r="AD224" i="1" l="1"/>
  <c r="AB224" i="1" s="1"/>
  <c r="AM226" i="1" s="1"/>
  <c r="AE224" i="1"/>
  <c r="AF224" i="1" s="1"/>
  <c r="AH224" i="1" l="1"/>
  <c r="AJ224" i="1"/>
  <c r="AI224" i="1"/>
  <c r="H225" i="1" l="1"/>
  <c r="U225" i="1" s="1"/>
  <c r="C224" i="1"/>
  <c r="W225" i="1" l="1"/>
  <c r="AL225" i="1"/>
  <c r="O225" i="1"/>
  <c r="Q225" i="1" s="1"/>
  <c r="R225" i="1" s="1"/>
  <c r="P225" i="1" s="1"/>
  <c r="J225" i="1"/>
  <c r="X225" i="1"/>
  <c r="V225" i="1" s="1"/>
  <c r="AG227" i="1"/>
  <c r="AK228" i="1"/>
  <c r="AA225" i="1" l="1"/>
  <c r="K225" i="1"/>
  <c r="I225" i="1" s="1"/>
  <c r="G226" i="1" s="1"/>
  <c r="M225" i="1"/>
  <c r="AC225" i="1" l="1"/>
  <c r="AN225" i="1"/>
  <c r="B225" i="1" s="1"/>
  <c r="AD225" i="1" l="1"/>
  <c r="AB225" i="1" s="1"/>
  <c r="AM227" i="1" s="1"/>
  <c r="AE225" i="1"/>
  <c r="AF225" i="1" s="1"/>
  <c r="AJ225" i="1" l="1"/>
  <c r="AH225" i="1"/>
  <c r="AI225" i="1"/>
  <c r="H226" i="1" l="1"/>
  <c r="J226" i="1" s="1"/>
  <c r="C225" i="1"/>
  <c r="AG228" i="1"/>
  <c r="AK229" i="1"/>
  <c r="O226" i="1" l="1"/>
  <c r="Q226" i="1" s="1"/>
  <c r="R226" i="1" s="1"/>
  <c r="P226" i="1" s="1"/>
  <c r="U226" i="1"/>
  <c r="M226" i="1"/>
  <c r="K226" i="1"/>
  <c r="I226" i="1" s="1"/>
  <c r="G227" i="1" s="1"/>
  <c r="AL226" i="1" l="1"/>
  <c r="W226" i="1"/>
  <c r="AA226" i="1"/>
  <c r="AN226" i="1" l="1"/>
  <c r="B226" i="1" s="1"/>
  <c r="AC226" i="1"/>
  <c r="AD226" i="1" s="1"/>
  <c r="AB226" i="1" s="1"/>
  <c r="AM228" i="1" s="1"/>
  <c r="X226" i="1"/>
  <c r="V226" i="1" s="1"/>
  <c r="AE226" i="1"/>
  <c r="AF226" i="1" s="1"/>
  <c r="AJ226" i="1" l="1"/>
  <c r="AI226" i="1"/>
  <c r="AH226" i="1"/>
  <c r="AK230" i="1"/>
  <c r="AG229" i="1"/>
  <c r="C226" i="1" l="1"/>
  <c r="H227" i="1"/>
  <c r="O227" i="1" s="1"/>
  <c r="Q227" i="1" s="1"/>
  <c r="R227" i="1" s="1"/>
  <c r="P227" i="1" s="1"/>
  <c r="J227" i="1" l="1"/>
  <c r="U227" i="1"/>
  <c r="AL227" i="1" l="1"/>
  <c r="AA227" i="1"/>
  <c r="W227" i="1"/>
  <c r="M227" i="1"/>
  <c r="K227" i="1"/>
  <c r="I227" i="1" s="1"/>
  <c r="G228" i="1" s="1"/>
  <c r="AC227" i="1" l="1"/>
  <c r="AD227" i="1" s="1"/>
  <c r="AB227" i="1" s="1"/>
  <c r="AM229" i="1" s="1"/>
  <c r="AN227" i="1"/>
  <c r="B227" i="1" s="1"/>
  <c r="AE227" i="1"/>
  <c r="AF227" i="1" s="1"/>
  <c r="X227" i="1"/>
  <c r="V227" i="1" s="1"/>
  <c r="AI227" i="1" l="1"/>
  <c r="AH227" i="1"/>
  <c r="AJ227" i="1"/>
  <c r="C227" i="1" l="1"/>
  <c r="H228" i="1"/>
  <c r="J228" i="1" s="1"/>
  <c r="M228" i="1" s="1"/>
  <c r="AK231" i="1"/>
  <c r="K228" i="1" l="1"/>
  <c r="I228" i="1" s="1"/>
  <c r="G229" i="1" s="1"/>
  <c r="O228" i="1"/>
  <c r="Q228" i="1" s="1"/>
  <c r="R228" i="1" s="1"/>
  <c r="P228" i="1" s="1"/>
  <c r="U228" i="1"/>
  <c r="W228" i="1" l="1"/>
  <c r="X228" i="1" s="1"/>
  <c r="V228" i="1" s="1"/>
  <c r="AA228" i="1"/>
  <c r="AL228" i="1"/>
  <c r="AC228" i="1" l="1"/>
  <c r="AD228" i="1" s="1"/>
  <c r="AB228" i="1" s="1"/>
  <c r="AM230" i="1" s="1"/>
  <c r="AN228" i="1"/>
  <c r="B228" i="1" s="1"/>
  <c r="AE228" i="1" l="1"/>
  <c r="AF228" i="1" s="1"/>
  <c r="AH228" i="1" l="1"/>
  <c r="AJ228" i="1"/>
  <c r="AI228" i="1"/>
  <c r="C228" i="1" l="1"/>
  <c r="H229" i="1"/>
  <c r="AK232" i="1"/>
  <c r="AG231" i="1"/>
  <c r="O229" i="1" l="1"/>
  <c r="Q229" i="1" s="1"/>
  <c r="R229" i="1" s="1"/>
  <c r="P229" i="1" s="1"/>
  <c r="J229" i="1"/>
  <c r="U229" i="1"/>
  <c r="W229" i="1" l="1"/>
  <c r="AA229" i="1"/>
  <c r="AL229" i="1"/>
  <c r="K229" i="1"/>
  <c r="I229" i="1" s="1"/>
  <c r="G230" i="1" s="1"/>
  <c r="M229" i="1"/>
  <c r="AC229" i="1" l="1"/>
  <c r="AD229" i="1" s="1"/>
  <c r="AB229" i="1" s="1"/>
  <c r="AM231" i="1" s="1"/>
  <c r="AN229" i="1"/>
  <c r="B229" i="1" s="1"/>
  <c r="AE229" i="1"/>
  <c r="AF229" i="1" s="1"/>
  <c r="X229" i="1"/>
  <c r="V229" i="1" s="1"/>
  <c r="AG230" i="1" s="1"/>
  <c r="AI229" i="1" l="1"/>
  <c r="AJ229" i="1"/>
  <c r="AH229" i="1"/>
  <c r="H230" i="1" l="1"/>
  <c r="C229" i="1"/>
  <c r="AG232" i="1"/>
  <c r="AK233" i="1"/>
  <c r="J230" i="1" l="1"/>
  <c r="O230" i="1"/>
  <c r="Q230" i="1" s="1"/>
  <c r="R230" i="1" s="1"/>
  <c r="P230" i="1" s="1"/>
  <c r="U230" i="1"/>
  <c r="AL230" i="1" l="1"/>
  <c r="W230" i="1"/>
  <c r="AA230" i="1"/>
  <c r="K230" i="1"/>
  <c r="I230" i="1" s="1"/>
  <c r="G231" i="1" s="1"/>
  <c r="M230" i="1"/>
  <c r="X230" i="1" l="1"/>
  <c r="V230" i="1" s="1"/>
  <c r="AN230" i="1"/>
  <c r="B230" i="1" s="1"/>
  <c r="AC230" i="1"/>
  <c r="AD230" i="1" s="1"/>
  <c r="AB230" i="1" s="1"/>
  <c r="AM232" i="1" s="1"/>
  <c r="AE230" i="1" l="1"/>
  <c r="AF230" i="1" s="1"/>
  <c r="AJ230" i="1" l="1"/>
  <c r="AI230" i="1"/>
  <c r="AH230" i="1"/>
  <c r="H231" i="1" l="1"/>
  <c r="J231" i="1" s="1"/>
  <c r="C230" i="1"/>
  <c r="O231" i="1"/>
  <c r="Q231" i="1" s="1"/>
  <c r="R231" i="1" s="1"/>
  <c r="P231" i="1" s="1"/>
  <c r="AK234" i="1"/>
  <c r="AG233" i="1"/>
  <c r="U231" i="1" l="1"/>
  <c r="W231" i="1" s="1"/>
  <c r="X231" i="1" s="1"/>
  <c r="V231" i="1" s="1"/>
  <c r="M231" i="1"/>
  <c r="K231" i="1"/>
  <c r="I231" i="1" s="1"/>
  <c r="G232" i="1" s="1"/>
  <c r="AL231" i="1" l="1"/>
  <c r="AA231" i="1"/>
  <c r="AC231" i="1" s="1"/>
  <c r="AN231" i="1" l="1"/>
  <c r="B231" i="1" s="1"/>
  <c r="AD231" i="1"/>
  <c r="AB231" i="1" s="1"/>
  <c r="AM233" i="1" s="1"/>
  <c r="AE231" i="1"/>
  <c r="AF231" i="1" s="1"/>
  <c r="AI231" i="1" l="1"/>
  <c r="AJ231" i="1"/>
  <c r="AH231" i="1"/>
  <c r="C231" i="1" l="1"/>
  <c r="H232" i="1"/>
  <c r="O232" i="1" l="1"/>
  <c r="Q232" i="1" s="1"/>
  <c r="R232" i="1" s="1"/>
  <c r="P232" i="1" s="1"/>
  <c r="J232" i="1"/>
  <c r="U232" i="1"/>
  <c r="AK235" i="1"/>
  <c r="AG234" i="1"/>
  <c r="AL232" i="1" l="1"/>
  <c r="AA232" i="1"/>
  <c r="W232" i="1"/>
  <c r="X232" i="1" s="1"/>
  <c r="V232" i="1" s="1"/>
  <c r="K232" i="1"/>
  <c r="I232" i="1" s="1"/>
  <c r="G233" i="1" s="1"/>
  <c r="M232" i="1"/>
  <c r="AC232" i="1" l="1"/>
  <c r="AN232" i="1"/>
  <c r="B232" i="1" s="1"/>
  <c r="AD232" i="1" l="1"/>
  <c r="AB232" i="1" s="1"/>
  <c r="AM234" i="1" s="1"/>
  <c r="AE232" i="1"/>
  <c r="AF232" i="1" s="1"/>
  <c r="AI232" i="1" l="1"/>
  <c r="AJ232" i="1"/>
  <c r="AH232" i="1"/>
  <c r="C232" i="1" l="1"/>
  <c r="H233" i="1"/>
  <c r="O233" i="1" l="1"/>
  <c r="Q233" i="1" s="1"/>
  <c r="R233" i="1" s="1"/>
  <c r="P233" i="1" s="1"/>
  <c r="J233" i="1"/>
  <c r="U233" i="1"/>
  <c r="W233" i="1" l="1"/>
  <c r="AA233" i="1"/>
  <c r="AL233" i="1"/>
  <c r="M233" i="1"/>
  <c r="K233" i="1"/>
  <c r="I233" i="1" s="1"/>
  <c r="G234" i="1" s="1"/>
  <c r="AK236" i="1"/>
  <c r="AG235" i="1"/>
  <c r="AN233" i="1" l="1"/>
  <c r="B233" i="1" s="1"/>
  <c r="AC233" i="1"/>
  <c r="AD233" i="1" s="1"/>
  <c r="AB233" i="1" s="1"/>
  <c r="AM235" i="1" s="1"/>
  <c r="X233" i="1"/>
  <c r="V233" i="1" s="1"/>
  <c r="AE233" i="1"/>
  <c r="AF233" i="1" s="1"/>
  <c r="AI233" i="1" l="1"/>
  <c r="AH233" i="1"/>
  <c r="AJ233" i="1"/>
  <c r="H234" i="1" l="1"/>
  <c r="J234" i="1" s="1"/>
  <c r="C233" i="1"/>
  <c r="O234" i="1" l="1"/>
  <c r="Q234" i="1" s="1"/>
  <c r="R234" i="1" s="1"/>
  <c r="P234" i="1" s="1"/>
  <c r="U234" i="1"/>
  <c r="M234" i="1"/>
  <c r="K234" i="1"/>
  <c r="I234" i="1" s="1"/>
  <c r="G235" i="1" s="1"/>
  <c r="AG236" i="1"/>
  <c r="AL234" i="1" l="1"/>
  <c r="W234" i="1"/>
  <c r="AA234" i="1"/>
  <c r="X234" i="1" l="1"/>
  <c r="V234" i="1" s="1"/>
  <c r="AN234" i="1"/>
  <c r="B234" i="1" s="1"/>
  <c r="AC234" i="1"/>
  <c r="AD234" i="1" s="1"/>
  <c r="AB234" i="1" s="1"/>
  <c r="AM236" i="1" s="1"/>
  <c r="AE234" i="1" l="1"/>
  <c r="AF234" i="1" s="1"/>
  <c r="AH234" i="1" l="1"/>
  <c r="AJ234" i="1"/>
  <c r="AI234" i="1"/>
  <c r="H235" i="1" l="1"/>
  <c r="J235" i="1" s="1"/>
  <c r="C234" i="1"/>
  <c r="U235" i="1" l="1"/>
  <c r="O235" i="1"/>
  <c r="Q235" i="1" s="1"/>
  <c r="R235" i="1" s="1"/>
  <c r="P235" i="1" s="1"/>
  <c r="AL235" i="1"/>
  <c r="W235" i="1"/>
  <c r="X235" i="1" s="1"/>
  <c r="V235" i="1" s="1"/>
  <c r="AK237" i="1" s="1"/>
  <c r="M235" i="1"/>
  <c r="K235" i="1"/>
  <c r="I235" i="1" s="1"/>
  <c r="G236" i="1" s="1"/>
  <c r="AG237" i="1"/>
  <c r="AK238" i="1"/>
  <c r="AA235" i="1" l="1"/>
  <c r="AN235" i="1" s="1"/>
  <c r="B235" i="1" s="1"/>
  <c r="AC235" i="1" l="1"/>
  <c r="AD235" i="1" s="1"/>
  <c r="AB235" i="1" s="1"/>
  <c r="AM237" i="1" s="1"/>
  <c r="AE235" i="1" l="1"/>
  <c r="AF235" i="1" s="1"/>
  <c r="AJ235" i="1" s="1"/>
  <c r="AH235" i="1" l="1"/>
  <c r="AI235" i="1"/>
  <c r="C235" i="1" s="1"/>
  <c r="H236" i="1" l="1"/>
  <c r="J236" i="1" s="1"/>
  <c r="O236" i="1"/>
  <c r="Q236" i="1" s="1"/>
  <c r="R236" i="1" s="1"/>
  <c r="P236" i="1" s="1"/>
  <c r="U236" i="1"/>
  <c r="AL236" i="1" l="1"/>
  <c r="AA236" i="1"/>
  <c r="W236" i="1"/>
  <c r="M236" i="1"/>
  <c r="K236" i="1"/>
  <c r="I236" i="1" s="1"/>
  <c r="G237" i="1" s="1"/>
  <c r="AK239" i="1"/>
  <c r="AN236" i="1" l="1"/>
  <c r="B236" i="1" s="1"/>
  <c r="AC236" i="1"/>
  <c r="AD236" i="1" s="1"/>
  <c r="AB236" i="1" s="1"/>
  <c r="AM238" i="1" s="1"/>
  <c r="X236" i="1"/>
  <c r="V236" i="1" s="1"/>
  <c r="AE236" i="1"/>
  <c r="AF236" i="1" s="1"/>
  <c r="AI236" i="1" l="1"/>
  <c r="AH236" i="1"/>
  <c r="AJ236" i="1"/>
  <c r="H237" i="1" l="1"/>
  <c r="O237" i="1" s="1"/>
  <c r="Q237" i="1" s="1"/>
  <c r="R237" i="1" s="1"/>
  <c r="P237" i="1" s="1"/>
  <c r="C236" i="1"/>
  <c r="J237" i="1" l="1"/>
  <c r="U237" i="1"/>
  <c r="AG239" i="1"/>
  <c r="AK240" i="1"/>
  <c r="AL237" i="1" l="1"/>
  <c r="W237" i="1"/>
  <c r="X237" i="1" s="1"/>
  <c r="V237" i="1" s="1"/>
  <c r="AG238" i="1" s="1"/>
  <c r="AA237" i="1"/>
  <c r="K237" i="1"/>
  <c r="I237" i="1" s="1"/>
  <c r="G238" i="1" s="1"/>
  <c r="M237" i="1"/>
  <c r="AN237" i="1" l="1"/>
  <c r="B237" i="1" s="1"/>
  <c r="AC237" i="1"/>
  <c r="AD237" i="1" l="1"/>
  <c r="AB237" i="1" s="1"/>
  <c r="AM239" i="1" s="1"/>
  <c r="AE237" i="1"/>
  <c r="AF237" i="1" s="1"/>
  <c r="AI237" i="1" l="1"/>
  <c r="AJ237" i="1"/>
  <c r="AH237" i="1"/>
  <c r="H238" i="1" l="1"/>
  <c r="O238" i="1" s="1"/>
  <c r="Q238" i="1" s="1"/>
  <c r="R238" i="1" s="1"/>
  <c r="P238" i="1" s="1"/>
  <c r="C237" i="1"/>
  <c r="J238" i="1" l="1"/>
  <c r="U238" i="1"/>
  <c r="AL238" i="1" l="1"/>
  <c r="AA238" i="1"/>
  <c r="W238" i="1"/>
  <c r="X238" i="1" s="1"/>
  <c r="V238" i="1" s="1"/>
  <c r="M238" i="1"/>
  <c r="K238" i="1"/>
  <c r="I238" i="1" s="1"/>
  <c r="G239" i="1" s="1"/>
  <c r="AC238" i="1" l="1"/>
  <c r="AN238" i="1"/>
  <c r="B238" i="1" s="1"/>
  <c r="AK241" i="1"/>
  <c r="AG240" i="1"/>
  <c r="AD238" i="1" l="1"/>
  <c r="AB238" i="1" s="1"/>
  <c r="AM240" i="1" s="1"/>
  <c r="AE238" i="1"/>
  <c r="AF238" i="1" s="1"/>
  <c r="AH238" i="1" l="1"/>
  <c r="AJ238" i="1"/>
  <c r="AI238" i="1"/>
  <c r="C238" i="1" l="1"/>
  <c r="H239" i="1"/>
  <c r="O239" i="1" l="1"/>
  <c r="Q239" i="1" s="1"/>
  <c r="R239" i="1" s="1"/>
  <c r="P239" i="1" s="1"/>
  <c r="J239" i="1"/>
  <c r="U239" i="1"/>
  <c r="AA239" i="1" l="1"/>
  <c r="AL239" i="1"/>
  <c r="W239" i="1"/>
  <c r="X239" i="1" s="1"/>
  <c r="V239" i="1" s="1"/>
  <c r="K239" i="1"/>
  <c r="I239" i="1" s="1"/>
  <c r="G240" i="1" s="1"/>
  <c r="M239" i="1"/>
  <c r="AC239" i="1" l="1"/>
  <c r="AN239" i="1"/>
  <c r="B239" i="1" s="1"/>
  <c r="AE239" i="1" l="1"/>
  <c r="AF239" i="1" s="1"/>
  <c r="AD239" i="1"/>
  <c r="AB239" i="1" s="1"/>
  <c r="AM241" i="1" s="1"/>
  <c r="AG241" i="1"/>
  <c r="AK242" i="1"/>
  <c r="AJ239" i="1" l="1"/>
  <c r="AI239" i="1"/>
  <c r="AH239" i="1"/>
  <c r="H240" i="1" l="1"/>
  <c r="C239" i="1"/>
  <c r="J240" i="1" l="1"/>
  <c r="O240" i="1"/>
  <c r="Q240" i="1" s="1"/>
  <c r="R240" i="1" s="1"/>
  <c r="P240" i="1" s="1"/>
  <c r="U240" i="1"/>
  <c r="W240" i="1" l="1"/>
  <c r="X240" i="1" s="1"/>
  <c r="V240" i="1" s="1"/>
  <c r="AA240" i="1"/>
  <c r="AL240" i="1"/>
  <c r="K240" i="1"/>
  <c r="I240" i="1" s="1"/>
  <c r="G241" i="1" s="1"/>
  <c r="M240" i="1"/>
  <c r="AG242" i="1"/>
  <c r="AK243" i="1"/>
  <c r="AN240" i="1" l="1"/>
  <c r="B240" i="1" s="1"/>
  <c r="AC240" i="1"/>
  <c r="AD240" i="1" l="1"/>
  <c r="AB240" i="1" s="1"/>
  <c r="AM242" i="1" s="1"/>
  <c r="AE240" i="1"/>
  <c r="AF240" i="1" s="1"/>
  <c r="AH240" i="1" l="1"/>
  <c r="AJ240" i="1"/>
  <c r="AI240" i="1"/>
  <c r="C240" i="1" l="1"/>
  <c r="H241" i="1"/>
  <c r="AG243" i="1"/>
  <c r="AK244" i="1"/>
  <c r="O241" i="1" l="1"/>
  <c r="Q241" i="1" s="1"/>
  <c r="R241" i="1" s="1"/>
  <c r="P241" i="1" s="1"/>
  <c r="J241" i="1"/>
  <c r="U241" i="1"/>
  <c r="AA241" i="1" l="1"/>
  <c r="W241" i="1"/>
  <c r="X241" i="1" s="1"/>
  <c r="V241" i="1" s="1"/>
  <c r="AL241" i="1"/>
  <c r="K241" i="1"/>
  <c r="I241" i="1" s="1"/>
  <c r="G242" i="1" s="1"/>
  <c r="M241" i="1"/>
  <c r="AC241" i="1" l="1"/>
  <c r="AN241" i="1"/>
  <c r="B241" i="1" s="1"/>
  <c r="AE241" i="1" l="1"/>
  <c r="AF241" i="1" s="1"/>
  <c r="AD241" i="1"/>
  <c r="AB241" i="1" s="1"/>
  <c r="AM243" i="1" s="1"/>
  <c r="AI241" i="1" l="1"/>
  <c r="AJ241" i="1"/>
  <c r="AH241" i="1"/>
  <c r="AG244" i="1"/>
  <c r="H242" i="1" l="1"/>
  <c r="U242" i="1" s="1"/>
  <c r="C241" i="1"/>
  <c r="AL242" i="1" l="1"/>
  <c r="W242" i="1"/>
  <c r="O242" i="1"/>
  <c r="Q242" i="1" s="1"/>
  <c r="R242" i="1" s="1"/>
  <c r="P242" i="1" s="1"/>
  <c r="J242" i="1"/>
  <c r="X242" i="1" l="1"/>
  <c r="V242" i="1" s="1"/>
  <c r="M242" i="1"/>
  <c r="K242" i="1"/>
  <c r="I242" i="1" s="1"/>
  <c r="G243" i="1" s="1"/>
  <c r="AA242" i="1"/>
  <c r="AC242" i="1" l="1"/>
  <c r="AN242" i="1"/>
  <c r="B242" i="1" s="1"/>
  <c r="AD242" i="1" l="1"/>
  <c r="AB242" i="1" s="1"/>
  <c r="AM244" i="1" s="1"/>
  <c r="AE242" i="1"/>
  <c r="AF242" i="1" s="1"/>
  <c r="AH242" i="1" l="1"/>
  <c r="AJ242" i="1"/>
  <c r="AI242" i="1"/>
  <c r="H243" i="1" l="1"/>
  <c r="J243" i="1" s="1"/>
  <c r="C242" i="1"/>
  <c r="AG245" i="1"/>
  <c r="AK246" i="1"/>
  <c r="U243" i="1" l="1"/>
  <c r="O243" i="1"/>
  <c r="Q243" i="1" s="1"/>
  <c r="R243" i="1" s="1"/>
  <c r="P243" i="1" s="1"/>
  <c r="W243" i="1"/>
  <c r="AL243" i="1"/>
  <c r="K243" i="1"/>
  <c r="I243" i="1" s="1"/>
  <c r="G244" i="1" s="1"/>
  <c r="M243" i="1"/>
  <c r="AA243" i="1" l="1"/>
  <c r="AN243" i="1" s="1"/>
  <c r="B243" i="1" s="1"/>
  <c r="X243" i="1"/>
  <c r="V243" i="1" s="1"/>
  <c r="AK245" i="1" s="1"/>
  <c r="AC243" i="1"/>
  <c r="AD243" i="1" s="1"/>
  <c r="AB243" i="1" s="1"/>
  <c r="AM245" i="1" s="1"/>
  <c r="AE243" i="1" l="1"/>
  <c r="AF243" i="1" s="1"/>
  <c r="AH243" i="1" l="1"/>
  <c r="AI243" i="1"/>
  <c r="AJ243" i="1"/>
  <c r="H244" i="1" l="1"/>
  <c r="J244" i="1" s="1"/>
  <c r="C243" i="1"/>
  <c r="U244" i="1" l="1"/>
  <c r="W244" i="1" s="1"/>
  <c r="O244" i="1"/>
  <c r="K244" i="1"/>
  <c r="I244" i="1" s="1"/>
  <c r="G245" i="1" s="1"/>
  <c r="M244" i="1"/>
  <c r="AK247" i="1"/>
  <c r="AG246" i="1"/>
  <c r="AL244" i="1" l="1"/>
  <c r="X244" i="1"/>
  <c r="V244" i="1" s="1"/>
  <c r="Q244" i="1"/>
  <c r="R244" i="1" s="1"/>
  <c r="P244" i="1" s="1"/>
  <c r="AA244" i="1"/>
  <c r="AC244" i="1" l="1"/>
  <c r="AN244" i="1"/>
  <c r="B244" i="1" s="1"/>
  <c r="AD244" i="1" l="1"/>
  <c r="AB244" i="1" s="1"/>
  <c r="AM246" i="1" s="1"/>
  <c r="AE244" i="1"/>
  <c r="AF244" i="1" s="1"/>
  <c r="AJ244" i="1" l="1"/>
  <c r="AI244" i="1"/>
  <c r="AH244" i="1"/>
  <c r="H245" i="1" l="1"/>
  <c r="J245" i="1" s="1"/>
  <c r="C244" i="1"/>
  <c r="U245" i="1" l="1"/>
  <c r="O245" i="1"/>
  <c r="Q245" i="1" s="1"/>
  <c r="R245" i="1" s="1"/>
  <c r="P245" i="1" s="1"/>
  <c r="AL245" i="1"/>
  <c r="W245" i="1"/>
  <c r="M245" i="1"/>
  <c r="K245" i="1"/>
  <c r="I245" i="1" s="1"/>
  <c r="G246" i="1" s="1"/>
  <c r="AK248" i="1"/>
  <c r="AG247" i="1"/>
  <c r="X245" i="1" l="1"/>
  <c r="V245" i="1" s="1"/>
  <c r="AA245" i="1"/>
  <c r="AC245" i="1" l="1"/>
  <c r="AN245" i="1"/>
  <c r="B245" i="1" s="1"/>
  <c r="AD245" i="1" l="1"/>
  <c r="AB245" i="1" s="1"/>
  <c r="AM247" i="1" s="1"/>
  <c r="AE245" i="1"/>
  <c r="AF245" i="1" s="1"/>
  <c r="AJ245" i="1" l="1"/>
  <c r="AI245" i="1"/>
  <c r="AH245" i="1"/>
  <c r="H246" i="1" l="1"/>
  <c r="O246" i="1" s="1"/>
  <c r="Q246" i="1" s="1"/>
  <c r="R246" i="1" s="1"/>
  <c r="P246" i="1" s="1"/>
  <c r="C245" i="1"/>
  <c r="U246" i="1" l="1"/>
  <c r="J246" i="1"/>
  <c r="AK249" i="1"/>
  <c r="K246" i="1" l="1"/>
  <c r="I246" i="1" s="1"/>
  <c r="G247" i="1" s="1"/>
  <c r="M246" i="1"/>
  <c r="W246" i="1"/>
  <c r="AL246" i="1"/>
  <c r="AA246" i="1"/>
  <c r="AC246" i="1" l="1"/>
  <c r="AD246" i="1" s="1"/>
  <c r="AB246" i="1" s="1"/>
  <c r="AM248" i="1" s="1"/>
  <c r="AN246" i="1"/>
  <c r="B246" i="1" s="1"/>
  <c r="X246" i="1"/>
  <c r="V246" i="1" s="1"/>
  <c r="AE246" i="1"/>
  <c r="AF246" i="1" s="1"/>
  <c r="AJ246" i="1" l="1"/>
  <c r="AH246" i="1"/>
  <c r="AI246" i="1"/>
  <c r="H247" i="1" l="1"/>
  <c r="J247" i="1" s="1"/>
  <c r="C246" i="1"/>
  <c r="U247" i="1" l="1"/>
  <c r="O247" i="1"/>
  <c r="Q247" i="1" s="1"/>
  <c r="R247" i="1" s="1"/>
  <c r="P247" i="1" s="1"/>
  <c r="AL247" i="1"/>
  <c r="W247" i="1"/>
  <c r="X247" i="1" s="1"/>
  <c r="V247" i="1" s="1"/>
  <c r="AG248" i="1" s="1"/>
  <c r="AA247" i="1"/>
  <c r="K247" i="1"/>
  <c r="I247" i="1" s="1"/>
  <c r="G248" i="1" s="1"/>
  <c r="M247" i="1"/>
  <c r="AN247" i="1" l="1"/>
  <c r="B247" i="1" s="1"/>
  <c r="AC247" i="1"/>
  <c r="AD247" i="1" l="1"/>
  <c r="AB247" i="1" s="1"/>
  <c r="AM249" i="1" s="1"/>
  <c r="AE247" i="1"/>
  <c r="AF247" i="1" s="1"/>
  <c r="AK250" i="1"/>
  <c r="AG249" i="1"/>
  <c r="AI247" i="1" l="1"/>
  <c r="AJ247" i="1"/>
  <c r="AH247" i="1"/>
  <c r="H248" i="1" l="1"/>
  <c r="J248" i="1" s="1"/>
  <c r="C247" i="1"/>
  <c r="U248" i="1" l="1"/>
  <c r="AL248" i="1" s="1"/>
  <c r="O248" i="1"/>
  <c r="Q248" i="1" s="1"/>
  <c r="R248" i="1" s="1"/>
  <c r="P248" i="1" s="1"/>
  <c r="M248" i="1"/>
  <c r="K248" i="1"/>
  <c r="I248" i="1" s="1"/>
  <c r="G249" i="1" s="1"/>
  <c r="AA248" i="1" l="1"/>
  <c r="AN248" i="1" s="1"/>
  <c r="B248" i="1" s="1"/>
  <c r="W248" i="1"/>
  <c r="X248" i="1" s="1"/>
  <c r="V248" i="1" s="1"/>
  <c r="AC248" i="1" l="1"/>
  <c r="AD248" i="1"/>
  <c r="AB248" i="1" s="1"/>
  <c r="AM250" i="1" s="1"/>
  <c r="AE248" i="1"/>
  <c r="AF248" i="1" s="1"/>
  <c r="AJ248" i="1" l="1"/>
  <c r="AH248" i="1"/>
  <c r="AI248" i="1"/>
  <c r="AK251" i="1"/>
  <c r="AG250" i="1"/>
  <c r="H249" i="1" l="1"/>
  <c r="C248" i="1"/>
  <c r="U249" i="1" l="1"/>
  <c r="J249" i="1"/>
  <c r="O249" i="1"/>
  <c r="Q249" i="1" s="1"/>
  <c r="R249" i="1" s="1"/>
  <c r="P249" i="1" s="1"/>
  <c r="M249" i="1" l="1"/>
  <c r="K249" i="1"/>
  <c r="I249" i="1" s="1"/>
  <c r="G250" i="1" s="1"/>
  <c r="AL249" i="1"/>
  <c r="W249" i="1"/>
  <c r="AA249" i="1"/>
  <c r="X249" i="1" l="1"/>
  <c r="V249" i="1" s="1"/>
  <c r="AC249" i="1"/>
  <c r="AD249" i="1" s="1"/>
  <c r="AB249" i="1" s="1"/>
  <c r="AM251" i="1" s="1"/>
  <c r="AN249" i="1"/>
  <c r="B249" i="1" s="1"/>
  <c r="AE249" i="1" l="1"/>
  <c r="AF249" i="1" s="1"/>
  <c r="AJ249" i="1" l="1"/>
  <c r="AI249" i="1"/>
  <c r="AH249" i="1"/>
  <c r="AG251" i="1"/>
  <c r="AK252" i="1"/>
  <c r="H250" i="1" l="1"/>
  <c r="O250" i="1" s="1"/>
  <c r="Q250" i="1" s="1"/>
  <c r="R250" i="1" s="1"/>
  <c r="P250" i="1" s="1"/>
  <c r="C249" i="1"/>
  <c r="U250" i="1" l="1"/>
  <c r="J250" i="1"/>
  <c r="K250" i="1" l="1"/>
  <c r="I250" i="1" s="1"/>
  <c r="G251" i="1" s="1"/>
  <c r="M250" i="1"/>
  <c r="W250" i="1"/>
  <c r="AL250" i="1"/>
  <c r="AA250" i="1"/>
  <c r="AC250" i="1" l="1"/>
  <c r="AD250" i="1" s="1"/>
  <c r="AB250" i="1" s="1"/>
  <c r="AM252" i="1" s="1"/>
  <c r="AN250" i="1"/>
  <c r="B250" i="1" s="1"/>
  <c r="X250" i="1"/>
  <c r="V250" i="1" s="1"/>
  <c r="AE250" i="1"/>
  <c r="AF250" i="1" s="1"/>
  <c r="AG252" i="1"/>
  <c r="AK253" i="1"/>
  <c r="AJ250" i="1" l="1"/>
  <c r="AH250" i="1"/>
  <c r="AI250" i="1"/>
  <c r="C250" i="1" l="1"/>
  <c r="H251" i="1"/>
  <c r="U251" i="1" l="1"/>
  <c r="O251" i="1"/>
  <c r="Q251" i="1" s="1"/>
  <c r="R251" i="1" s="1"/>
  <c r="P251" i="1" s="1"/>
  <c r="J251" i="1"/>
  <c r="K251" i="1" l="1"/>
  <c r="I251" i="1" s="1"/>
  <c r="G252" i="1" s="1"/>
  <c r="M251" i="1"/>
  <c r="W251" i="1"/>
  <c r="X251" i="1" s="1"/>
  <c r="V251" i="1" s="1"/>
  <c r="AL251" i="1"/>
  <c r="AA251" i="1"/>
  <c r="AC251" i="1" l="1"/>
  <c r="AD251" i="1" s="1"/>
  <c r="AB251" i="1" s="1"/>
  <c r="AM253" i="1" s="1"/>
  <c r="AN251" i="1"/>
  <c r="B251" i="1" s="1"/>
  <c r="AE251" i="1"/>
  <c r="AF251" i="1" s="1"/>
  <c r="AH251" i="1" s="1"/>
  <c r="AI251" i="1" l="1"/>
  <c r="C251" i="1" s="1"/>
  <c r="AJ251" i="1"/>
  <c r="AG253" i="1"/>
  <c r="AK254" i="1"/>
  <c r="H252" i="1" l="1"/>
  <c r="U252" i="1" s="1"/>
  <c r="W252" i="1" s="1"/>
  <c r="X252" i="1" s="1"/>
  <c r="V252" i="1" s="1"/>
  <c r="J252" i="1" l="1"/>
  <c r="AL252" i="1"/>
  <c r="O252" i="1"/>
  <c r="Q252" i="1" s="1"/>
  <c r="R252" i="1" s="1"/>
  <c r="P252" i="1" s="1"/>
  <c r="K252" i="1"/>
  <c r="I252" i="1" s="1"/>
  <c r="G253" i="1" s="1"/>
  <c r="M252" i="1"/>
  <c r="AA252" i="1" l="1"/>
  <c r="AN252" i="1" s="1"/>
  <c r="B252" i="1" s="1"/>
  <c r="AC252" i="1" l="1"/>
  <c r="AE252" i="1" s="1"/>
  <c r="AF252" i="1" s="1"/>
  <c r="AD252" i="1"/>
  <c r="AB252" i="1" s="1"/>
  <c r="AM254" i="1" s="1"/>
  <c r="AJ252" i="1"/>
  <c r="AI252" i="1"/>
  <c r="AH252" i="1"/>
  <c r="H253" i="1" l="1"/>
  <c r="U253" i="1" s="1"/>
  <c r="C252" i="1"/>
  <c r="AL253" i="1" l="1"/>
  <c r="W253" i="1"/>
  <c r="X253" i="1" s="1"/>
  <c r="V253" i="1" s="1"/>
  <c r="O253" i="1"/>
  <c r="Q253" i="1" s="1"/>
  <c r="R253" i="1" s="1"/>
  <c r="P253" i="1" s="1"/>
  <c r="J253" i="1"/>
  <c r="AG254" i="1"/>
  <c r="AK255" i="1"/>
  <c r="AA253" i="1" l="1"/>
  <c r="M253" i="1"/>
  <c r="K253" i="1"/>
  <c r="I253" i="1" s="1"/>
  <c r="G254" i="1" s="1"/>
  <c r="AC253" i="1" l="1"/>
  <c r="AN253" i="1"/>
  <c r="B253" i="1" s="1"/>
  <c r="AD253" i="1" l="1"/>
  <c r="AB253" i="1" s="1"/>
  <c r="AM255" i="1" s="1"/>
  <c r="AE253" i="1"/>
  <c r="AF253" i="1" s="1"/>
  <c r="AH253" i="1" l="1"/>
  <c r="AI253" i="1"/>
  <c r="AJ253" i="1"/>
  <c r="H254" i="1" l="1"/>
  <c r="C253" i="1"/>
  <c r="O254" i="1" l="1"/>
  <c r="Q254" i="1" s="1"/>
  <c r="R254" i="1" s="1"/>
  <c r="P254" i="1" s="1"/>
  <c r="J254" i="1"/>
  <c r="U254" i="1"/>
  <c r="AG255" i="1"/>
  <c r="K254" i="1" l="1"/>
  <c r="I254" i="1" s="1"/>
  <c r="G255" i="1" s="1"/>
  <c r="M254" i="1"/>
  <c r="W254" i="1"/>
  <c r="X254" i="1" s="1"/>
  <c r="V254" i="1" s="1"/>
  <c r="AK256" i="1" s="1"/>
  <c r="AA254" i="1"/>
  <c r="AL254" i="1"/>
  <c r="AN254" i="1" l="1"/>
  <c r="B254" i="1" s="1"/>
  <c r="AC254" i="1"/>
  <c r="AE254" i="1" l="1"/>
  <c r="AF254" i="1" s="1"/>
  <c r="AD254" i="1"/>
  <c r="AB254" i="1" s="1"/>
  <c r="AM256" i="1" s="1"/>
  <c r="AH254" i="1" l="1"/>
  <c r="AJ254" i="1"/>
  <c r="AI254" i="1"/>
  <c r="H255" i="1" l="1"/>
  <c r="C254" i="1"/>
  <c r="J255" i="1" l="1"/>
  <c r="U255" i="1"/>
  <c r="O255" i="1"/>
  <c r="Q255" i="1" s="1"/>
  <c r="R255" i="1" s="1"/>
  <c r="P255" i="1" s="1"/>
  <c r="AG256" i="1"/>
  <c r="AK257" i="1"/>
  <c r="AL255" i="1" l="1"/>
  <c r="AA255" i="1"/>
  <c r="W255" i="1"/>
  <c r="X255" i="1" s="1"/>
  <c r="V255" i="1" s="1"/>
  <c r="K255" i="1"/>
  <c r="I255" i="1" s="1"/>
  <c r="G256" i="1" s="1"/>
  <c r="M255" i="1"/>
  <c r="AN255" i="1" l="1"/>
  <c r="B255" i="1" s="1"/>
  <c r="AC255" i="1"/>
  <c r="AD255" i="1" l="1"/>
  <c r="AB255" i="1" s="1"/>
  <c r="AM257" i="1" s="1"/>
  <c r="AE255" i="1"/>
  <c r="AF255" i="1" s="1"/>
  <c r="AI255" i="1" l="1"/>
  <c r="AH255" i="1"/>
  <c r="AJ255" i="1"/>
  <c r="C255" i="1" l="1"/>
  <c r="H256" i="1"/>
  <c r="AG257" i="1"/>
  <c r="O256" i="1" l="1"/>
  <c r="Q256" i="1" s="1"/>
  <c r="R256" i="1" s="1"/>
  <c r="P256" i="1" s="1"/>
  <c r="J256" i="1"/>
  <c r="U256" i="1"/>
  <c r="M256" i="1" l="1"/>
  <c r="K256" i="1"/>
  <c r="I256" i="1" s="1"/>
  <c r="G257" i="1" s="1"/>
  <c r="W256" i="1"/>
  <c r="AL256" i="1"/>
  <c r="AA256" i="1"/>
  <c r="AC256" i="1" l="1"/>
  <c r="AD256" i="1" s="1"/>
  <c r="AB256" i="1" s="1"/>
  <c r="AM258" i="1" s="1"/>
  <c r="AN256" i="1"/>
  <c r="B256" i="1" s="1"/>
  <c r="X256" i="1"/>
  <c r="V256" i="1" s="1"/>
  <c r="AK258" i="1" s="1"/>
  <c r="AE256" i="1" l="1"/>
  <c r="AF256" i="1" s="1"/>
  <c r="AH256" i="1" s="1"/>
  <c r="AJ256" i="1" l="1"/>
  <c r="AI256" i="1"/>
  <c r="H257" i="1" s="1"/>
  <c r="AG258" i="1"/>
  <c r="AK259" i="1"/>
  <c r="C256" i="1" l="1"/>
  <c r="J257" i="1"/>
  <c r="U257" i="1"/>
  <c r="O257" i="1"/>
  <c r="Q257" i="1" s="1"/>
  <c r="R257" i="1" s="1"/>
  <c r="P257" i="1" s="1"/>
  <c r="W257" i="1" l="1"/>
  <c r="X257" i="1" s="1"/>
  <c r="V257" i="1" s="1"/>
  <c r="AL257" i="1"/>
  <c r="AA257" i="1"/>
  <c r="K257" i="1"/>
  <c r="I257" i="1" s="1"/>
  <c r="G258" i="1" s="1"/>
  <c r="M257" i="1"/>
  <c r="AN257" i="1" l="1"/>
  <c r="B257" i="1" s="1"/>
  <c r="AC257" i="1"/>
  <c r="AE257" i="1" l="1"/>
  <c r="AF257" i="1" s="1"/>
  <c r="AD257" i="1"/>
  <c r="AB257" i="1" s="1"/>
  <c r="AM259" i="1" s="1"/>
  <c r="AH257" i="1" l="1"/>
  <c r="AJ257" i="1"/>
  <c r="AI257" i="1"/>
  <c r="H258" i="1" l="1"/>
  <c r="C257" i="1"/>
  <c r="J258" i="1" l="1"/>
  <c r="U258" i="1"/>
  <c r="O258" i="1"/>
  <c r="Q258" i="1" s="1"/>
  <c r="R258" i="1" s="1"/>
  <c r="P258" i="1" s="1"/>
  <c r="AL258" i="1" l="1"/>
  <c r="AA258" i="1"/>
  <c r="W258" i="1"/>
  <c r="X258" i="1" s="1"/>
  <c r="V258" i="1" s="1"/>
  <c r="K258" i="1"/>
  <c r="I258" i="1" s="1"/>
  <c r="G259" i="1" s="1"/>
  <c r="M258" i="1"/>
  <c r="AG259" i="1"/>
  <c r="AK260" i="1"/>
  <c r="AC258" i="1" l="1"/>
  <c r="AN258" i="1"/>
  <c r="B258" i="1" s="1"/>
  <c r="AD258" i="1" l="1"/>
  <c r="AB258" i="1" s="1"/>
  <c r="AM260" i="1" s="1"/>
  <c r="AE258" i="1"/>
  <c r="AF258" i="1" s="1"/>
  <c r="AJ258" i="1" l="1"/>
  <c r="AH258" i="1"/>
  <c r="AI258" i="1"/>
  <c r="H259" i="1" l="1"/>
  <c r="U259" i="1" s="1"/>
  <c r="C258" i="1"/>
  <c r="AL259" i="1" l="1"/>
  <c r="W259" i="1"/>
  <c r="X259" i="1" s="1"/>
  <c r="V259" i="1" s="1"/>
  <c r="O259" i="1"/>
  <c r="Q259" i="1" s="1"/>
  <c r="R259" i="1" s="1"/>
  <c r="P259" i="1" s="1"/>
  <c r="J259" i="1"/>
  <c r="AK261" i="1"/>
  <c r="AG260" i="1"/>
  <c r="AA259" i="1" l="1"/>
  <c r="M259" i="1"/>
  <c r="K259" i="1"/>
  <c r="I259" i="1" s="1"/>
  <c r="G260" i="1" s="1"/>
  <c r="AC259" i="1" l="1"/>
  <c r="AN259" i="1"/>
  <c r="B259" i="1" s="1"/>
  <c r="AE259" i="1" l="1"/>
  <c r="AF259" i="1" s="1"/>
  <c r="AD259" i="1"/>
  <c r="AB259" i="1" s="1"/>
  <c r="AM261" i="1" s="1"/>
  <c r="AH259" i="1" l="1"/>
  <c r="AI259" i="1"/>
  <c r="AJ259" i="1"/>
  <c r="H260" i="1" l="1"/>
  <c r="C259" i="1"/>
  <c r="J260" i="1" l="1"/>
  <c r="U260" i="1"/>
  <c r="O260" i="1"/>
  <c r="Q260" i="1" s="1"/>
  <c r="R260" i="1" s="1"/>
  <c r="P260" i="1" s="1"/>
  <c r="AL260" i="1" l="1"/>
  <c r="W260" i="1"/>
  <c r="AA260" i="1"/>
  <c r="K260" i="1"/>
  <c r="I260" i="1" s="1"/>
  <c r="G261" i="1" s="1"/>
  <c r="M260" i="1"/>
  <c r="AK262" i="1"/>
  <c r="AG261" i="1"/>
  <c r="X260" i="1" l="1"/>
  <c r="V260" i="1" s="1"/>
  <c r="AN260" i="1"/>
  <c r="B260" i="1" s="1"/>
  <c r="AC260" i="1"/>
  <c r="AD260" i="1" s="1"/>
  <c r="AB260" i="1" s="1"/>
  <c r="AM262" i="1" s="1"/>
  <c r="AE260" i="1" l="1"/>
  <c r="AF260" i="1" s="1"/>
  <c r="AI260" i="1" l="1"/>
  <c r="AJ260" i="1"/>
  <c r="AH260" i="1"/>
  <c r="C260" i="1" l="1"/>
  <c r="H261" i="1"/>
  <c r="U261" i="1" s="1"/>
  <c r="O261" i="1" l="1"/>
  <c r="Q261" i="1" s="1"/>
  <c r="R261" i="1" s="1"/>
  <c r="P261" i="1" s="1"/>
  <c r="J261" i="1"/>
  <c r="W261" i="1"/>
  <c r="AL261" i="1"/>
  <c r="AK263" i="1"/>
  <c r="AG262" i="1"/>
  <c r="AA261" i="1" l="1"/>
  <c r="AN261" i="1" s="1"/>
  <c r="B261" i="1" s="1"/>
  <c r="X261" i="1"/>
  <c r="V261" i="1" s="1"/>
  <c r="K261" i="1"/>
  <c r="I261" i="1" s="1"/>
  <c r="G262" i="1" s="1"/>
  <c r="M261" i="1"/>
  <c r="AC261" i="1" l="1"/>
  <c r="AD261" i="1" s="1"/>
  <c r="AB261" i="1" s="1"/>
  <c r="AM263" i="1" s="1"/>
  <c r="AE261" i="1" l="1"/>
  <c r="AF261" i="1" s="1"/>
  <c r="AH261" i="1" s="1"/>
  <c r="AK264" i="1"/>
  <c r="AI261" i="1" l="1"/>
  <c r="H262" i="1" s="1"/>
  <c r="AJ261" i="1"/>
  <c r="U262" i="1" l="1"/>
  <c r="W262" i="1" s="1"/>
  <c r="J262" i="1"/>
  <c r="K262" i="1" s="1"/>
  <c r="I262" i="1" s="1"/>
  <c r="G263" i="1" s="1"/>
  <c r="O262" i="1"/>
  <c r="Q262" i="1" s="1"/>
  <c r="R262" i="1" s="1"/>
  <c r="P262" i="1" s="1"/>
  <c r="C261" i="1"/>
  <c r="AL262" i="1"/>
  <c r="M262" i="1"/>
  <c r="AA262" i="1" l="1"/>
  <c r="AC262" i="1" s="1"/>
  <c r="AD262" i="1" s="1"/>
  <c r="AB262" i="1" s="1"/>
  <c r="AM264" i="1" s="1"/>
  <c r="X262" i="1"/>
  <c r="V262" i="1" s="1"/>
  <c r="AG263" i="1" s="1"/>
  <c r="AN262" i="1" l="1"/>
  <c r="B262" i="1" s="1"/>
  <c r="AE262" i="1"/>
  <c r="AF262" i="1" s="1"/>
  <c r="AI262" i="1" s="1"/>
  <c r="AH262" i="1" l="1"/>
  <c r="C262" i="1" s="1"/>
  <c r="AJ262" i="1"/>
  <c r="H263" i="1" l="1"/>
  <c r="O263" i="1" s="1"/>
  <c r="Q263" i="1" s="1"/>
  <c r="R263" i="1" s="1"/>
  <c r="P263" i="1" s="1"/>
  <c r="J263" i="1" l="1"/>
  <c r="K263" i="1" s="1"/>
  <c r="I263" i="1" s="1"/>
  <c r="G264" i="1" s="1"/>
  <c r="U263" i="1"/>
  <c r="W263" i="1" s="1"/>
  <c r="X263" i="1" s="1"/>
  <c r="V263" i="1" s="1"/>
  <c r="M263" i="1"/>
  <c r="AG264" i="1"/>
  <c r="AK265" i="1"/>
  <c r="AA263" i="1" l="1"/>
  <c r="AN263" i="1" s="1"/>
  <c r="AL263" i="1"/>
  <c r="AC263" i="1" l="1"/>
  <c r="AE263" i="1" s="1"/>
  <c r="AF263" i="1" s="1"/>
  <c r="B263" i="1"/>
  <c r="AD263" i="1" l="1"/>
  <c r="AB263" i="1" s="1"/>
  <c r="AM265" i="1" s="1"/>
  <c r="AI263" i="1"/>
  <c r="AJ263" i="1"/>
  <c r="AH263" i="1"/>
  <c r="C263" i="1" l="1"/>
  <c r="H264" i="1"/>
  <c r="AG265" i="1"/>
  <c r="AK266" i="1"/>
  <c r="J264" i="1" l="1"/>
  <c r="U264" i="1"/>
  <c r="O264" i="1"/>
  <c r="Q264" i="1" s="1"/>
  <c r="R264" i="1" s="1"/>
  <c r="P264" i="1" s="1"/>
  <c r="M264" i="1" l="1"/>
  <c r="K264" i="1"/>
  <c r="I264" i="1" s="1"/>
  <c r="G265" i="1" s="1"/>
  <c r="W264" i="1"/>
  <c r="AA264" i="1"/>
  <c r="AL264" i="1"/>
  <c r="X264" i="1" l="1"/>
  <c r="V264" i="1" s="1"/>
  <c r="AC264" i="1"/>
  <c r="AD264" i="1" s="1"/>
  <c r="AB264" i="1" s="1"/>
  <c r="AM266" i="1" s="1"/>
  <c r="AN264" i="1"/>
  <c r="B264" i="1" s="1"/>
  <c r="AE264" i="1" l="1"/>
  <c r="AF264" i="1" s="1"/>
  <c r="AI264" i="1" l="1"/>
  <c r="AH264" i="1"/>
  <c r="AJ264" i="1"/>
  <c r="C264" i="1" l="1"/>
  <c r="H265" i="1"/>
  <c r="AG266" i="1"/>
  <c r="AK267" i="1"/>
  <c r="O265" i="1" l="1"/>
  <c r="Q265" i="1" s="1"/>
  <c r="R265" i="1" s="1"/>
  <c r="P265" i="1" s="1"/>
  <c r="J265" i="1"/>
  <c r="U265" i="1"/>
  <c r="W265" i="1" l="1"/>
  <c r="AL265" i="1"/>
  <c r="AA265" i="1"/>
  <c r="K265" i="1"/>
  <c r="I265" i="1" s="1"/>
  <c r="G266" i="1" s="1"/>
  <c r="M265" i="1"/>
  <c r="AC265" i="1" l="1"/>
  <c r="AD265" i="1" s="1"/>
  <c r="AB265" i="1" s="1"/>
  <c r="AM267" i="1" s="1"/>
  <c r="AN265" i="1"/>
  <c r="B265" i="1" s="1"/>
  <c r="X265" i="1"/>
  <c r="V265" i="1" s="1"/>
  <c r="AE265" i="1" l="1"/>
  <c r="AF265" i="1" s="1"/>
  <c r="AI265" i="1" l="1"/>
  <c r="AH265" i="1"/>
  <c r="AJ265" i="1"/>
  <c r="C265" i="1" l="1"/>
  <c r="H266" i="1"/>
  <c r="J266" i="1" s="1"/>
  <c r="AG267" i="1"/>
  <c r="AK268" i="1"/>
  <c r="U266" i="1" l="1"/>
  <c r="AL266" i="1" s="1"/>
  <c r="O266" i="1"/>
  <c r="Q266" i="1" s="1"/>
  <c r="R266" i="1" s="1"/>
  <c r="P266" i="1" s="1"/>
  <c r="M266" i="1"/>
  <c r="K266" i="1"/>
  <c r="I266" i="1" s="1"/>
  <c r="G267" i="1" s="1"/>
  <c r="W266" i="1" l="1"/>
  <c r="X266" i="1" s="1"/>
  <c r="V266" i="1" s="1"/>
  <c r="AA266" i="1"/>
  <c r="AN266" i="1" s="1"/>
  <c r="B266" i="1" s="1"/>
  <c r="AC266" i="1" l="1"/>
  <c r="AD266" i="1" s="1"/>
  <c r="AB266" i="1" s="1"/>
  <c r="AM268" i="1" s="1"/>
  <c r="AE266" i="1" l="1"/>
  <c r="AF266" i="1" s="1"/>
  <c r="AH266" i="1" s="1"/>
  <c r="AK269" i="1"/>
  <c r="AG268" i="1"/>
  <c r="AJ266" i="1" l="1"/>
  <c r="AI266" i="1"/>
  <c r="C266" i="1" s="1"/>
  <c r="H267" i="1" l="1"/>
  <c r="U267" i="1" l="1"/>
  <c r="J267" i="1"/>
  <c r="O267" i="1"/>
  <c r="Q267" i="1" s="1"/>
  <c r="R267" i="1" s="1"/>
  <c r="P267" i="1" s="1"/>
  <c r="K267" i="1" l="1"/>
  <c r="I267" i="1" s="1"/>
  <c r="G268" i="1" s="1"/>
  <c r="M267" i="1"/>
  <c r="AL267" i="1"/>
  <c r="W267" i="1"/>
  <c r="AA267" i="1"/>
  <c r="AC267" i="1" l="1"/>
  <c r="AD267" i="1" s="1"/>
  <c r="AB267" i="1" s="1"/>
  <c r="AM269" i="1" s="1"/>
  <c r="AN267" i="1"/>
  <c r="B267" i="1" s="1"/>
  <c r="X267" i="1"/>
  <c r="V267" i="1" s="1"/>
  <c r="AE267" i="1" l="1"/>
  <c r="AF267" i="1" s="1"/>
  <c r="AI267" i="1" s="1"/>
  <c r="AK270" i="1"/>
  <c r="AG269" i="1"/>
  <c r="AH267" i="1" l="1"/>
  <c r="C267" i="1" s="1"/>
  <c r="AJ267" i="1"/>
  <c r="H268" i="1" l="1"/>
  <c r="J268" i="1" s="1"/>
  <c r="K268" i="1" s="1"/>
  <c r="I268" i="1" s="1"/>
  <c r="G269" i="1" s="1"/>
  <c r="U268" i="1" l="1"/>
  <c r="AL268" i="1" s="1"/>
  <c r="O268" i="1"/>
  <c r="Q268" i="1" s="1"/>
  <c r="R268" i="1" s="1"/>
  <c r="P268" i="1" s="1"/>
  <c r="M268" i="1"/>
  <c r="W268" i="1"/>
  <c r="X268" i="1" s="1"/>
  <c r="V268" i="1" s="1"/>
  <c r="AA268" i="1" l="1"/>
  <c r="AC268" i="1" s="1"/>
  <c r="AN268" i="1" l="1"/>
  <c r="B268" i="1" s="1"/>
  <c r="AD268" i="1"/>
  <c r="AB268" i="1" s="1"/>
  <c r="AM270" i="1" s="1"/>
  <c r="AE268" i="1"/>
  <c r="AF268" i="1" s="1"/>
  <c r="AI268" i="1" l="1"/>
  <c r="AH268" i="1"/>
  <c r="AJ268" i="1"/>
  <c r="AG270" i="1"/>
  <c r="AK271" i="1"/>
  <c r="H269" i="1" l="1"/>
  <c r="C268" i="1"/>
  <c r="U269" i="1" l="1"/>
  <c r="J269" i="1"/>
  <c r="O269" i="1"/>
  <c r="Q269" i="1" s="1"/>
  <c r="R269" i="1" s="1"/>
  <c r="P269" i="1" s="1"/>
  <c r="M269" i="1" l="1"/>
  <c r="K269" i="1"/>
  <c r="I269" i="1" s="1"/>
  <c r="G270" i="1" s="1"/>
  <c r="W269" i="1"/>
  <c r="X269" i="1" s="1"/>
  <c r="V269" i="1" s="1"/>
  <c r="AL269" i="1"/>
  <c r="AA269" i="1"/>
  <c r="AC269" i="1" l="1"/>
  <c r="AN269" i="1"/>
  <c r="B269" i="1" s="1"/>
  <c r="AD269" i="1" l="1"/>
  <c r="AB269" i="1" s="1"/>
  <c r="AM271" i="1" s="1"/>
  <c r="AE269" i="1"/>
  <c r="AF269" i="1" s="1"/>
  <c r="AJ269" i="1" l="1"/>
  <c r="AH269" i="1"/>
  <c r="AI269" i="1"/>
  <c r="AK272" i="1"/>
  <c r="AG271" i="1"/>
  <c r="H270" i="1" l="1"/>
  <c r="C269" i="1"/>
  <c r="U270" i="1" l="1"/>
  <c r="O270" i="1"/>
  <c r="Q270" i="1" s="1"/>
  <c r="R270" i="1" s="1"/>
  <c r="P270" i="1" s="1"/>
  <c r="J270" i="1"/>
  <c r="K270" i="1" l="1"/>
  <c r="I270" i="1" s="1"/>
  <c r="G271" i="1" s="1"/>
  <c r="M270" i="1"/>
  <c r="W270" i="1"/>
  <c r="X270" i="1" s="1"/>
  <c r="V270" i="1" s="1"/>
  <c r="AL270" i="1"/>
  <c r="AA270" i="1"/>
  <c r="AN270" i="1" l="1"/>
  <c r="B270" i="1" s="1"/>
  <c r="AC270" i="1"/>
  <c r="AD270" i="1" s="1"/>
  <c r="AB270" i="1" s="1"/>
  <c r="AM272" i="1" s="1"/>
  <c r="AE270" i="1" l="1"/>
  <c r="AF270" i="1" s="1"/>
  <c r="AJ270" i="1" s="1"/>
  <c r="AI270" i="1" l="1"/>
  <c r="AH270" i="1"/>
  <c r="AK273" i="1"/>
  <c r="AG272" i="1"/>
  <c r="H271" i="1" l="1"/>
  <c r="J271" i="1" s="1"/>
  <c r="K271" i="1" s="1"/>
  <c r="I271" i="1" s="1"/>
  <c r="G272" i="1" s="1"/>
  <c r="C270" i="1"/>
  <c r="M271" i="1" l="1"/>
  <c r="O271" i="1"/>
  <c r="Q271" i="1" s="1"/>
  <c r="R271" i="1" s="1"/>
  <c r="P271" i="1" s="1"/>
  <c r="U271" i="1"/>
  <c r="W271" i="1" s="1"/>
  <c r="X271" i="1" s="1"/>
  <c r="V271" i="1" s="1"/>
  <c r="AA271" i="1" l="1"/>
  <c r="AN271" i="1" s="1"/>
  <c r="AL271" i="1"/>
  <c r="B271" i="1" l="1"/>
  <c r="AC271" i="1"/>
  <c r="AE271" i="1" s="1"/>
  <c r="AF271" i="1" s="1"/>
  <c r="AJ271" i="1" s="1"/>
  <c r="AI271" i="1" l="1"/>
  <c r="AH271" i="1"/>
  <c r="AD271" i="1"/>
  <c r="AB271" i="1" s="1"/>
  <c r="AM273" i="1" s="1"/>
  <c r="H272" i="1" l="1"/>
  <c r="J272" i="1" s="1"/>
  <c r="C271" i="1"/>
  <c r="AK274" i="1"/>
  <c r="O272" i="1" l="1"/>
  <c r="Q272" i="1" s="1"/>
  <c r="R272" i="1" s="1"/>
  <c r="P272" i="1" s="1"/>
  <c r="U272" i="1"/>
  <c r="AL272" i="1" s="1"/>
  <c r="K272" i="1"/>
  <c r="I272" i="1" s="1"/>
  <c r="G273" i="1" s="1"/>
  <c r="M272" i="1"/>
  <c r="AA272" i="1" l="1"/>
  <c r="AN272" i="1" s="1"/>
  <c r="B272" i="1" s="1"/>
  <c r="W272" i="1"/>
  <c r="X272" i="1" s="1"/>
  <c r="V272" i="1" s="1"/>
  <c r="AG273" i="1" s="1"/>
  <c r="AC272" i="1" l="1"/>
  <c r="AE272" i="1" s="1"/>
  <c r="AF272" i="1" s="1"/>
  <c r="AD272" i="1" l="1"/>
  <c r="AB272" i="1" s="1"/>
  <c r="AM274" i="1" s="1"/>
  <c r="AH272" i="1"/>
  <c r="AI272" i="1"/>
  <c r="AJ272" i="1"/>
  <c r="H273" i="1" l="1"/>
  <c r="U273" i="1" s="1"/>
  <c r="C272" i="1"/>
  <c r="W273" i="1" l="1"/>
  <c r="X273" i="1" s="1"/>
  <c r="V273" i="1" s="1"/>
  <c r="AG274" i="1" s="1"/>
  <c r="AL273" i="1"/>
  <c r="O273" i="1"/>
  <c r="Q273" i="1" s="1"/>
  <c r="R273" i="1" s="1"/>
  <c r="P273" i="1" s="1"/>
  <c r="J273" i="1"/>
  <c r="AK275" i="1"/>
  <c r="AA273" i="1" l="1"/>
  <c r="M273" i="1"/>
  <c r="K273" i="1"/>
  <c r="I273" i="1" s="1"/>
  <c r="G274" i="1" s="1"/>
  <c r="AN273" i="1" l="1"/>
  <c r="B273" i="1" s="1"/>
  <c r="AC273" i="1"/>
  <c r="AE273" i="1" l="1"/>
  <c r="AF273" i="1" s="1"/>
  <c r="AD273" i="1"/>
  <c r="AB273" i="1" s="1"/>
  <c r="AM275" i="1" s="1"/>
  <c r="AH273" i="1" l="1"/>
  <c r="AI273" i="1"/>
  <c r="AJ273" i="1"/>
  <c r="H274" i="1" l="1"/>
  <c r="C273" i="1"/>
  <c r="O274" i="1" l="1"/>
  <c r="Q274" i="1" s="1"/>
  <c r="R274" i="1" s="1"/>
  <c r="P274" i="1" s="1"/>
  <c r="U274" i="1"/>
  <c r="J274" i="1"/>
  <c r="M274" i="1" l="1"/>
  <c r="K274" i="1"/>
  <c r="I274" i="1" s="1"/>
  <c r="G275" i="1" s="1"/>
  <c r="W274" i="1"/>
  <c r="X274" i="1" s="1"/>
  <c r="V274" i="1" s="1"/>
  <c r="AL274" i="1"/>
  <c r="AA274" i="1"/>
  <c r="AK276" i="1"/>
  <c r="AG275" i="1"/>
  <c r="AC274" i="1" l="1"/>
  <c r="AN274" i="1"/>
  <c r="B274" i="1" s="1"/>
  <c r="AD274" i="1" l="1"/>
  <c r="AB274" i="1" s="1"/>
  <c r="AM276" i="1" s="1"/>
  <c r="AE274" i="1"/>
  <c r="AF274" i="1" s="1"/>
  <c r="AI274" i="1" l="1"/>
  <c r="AH274" i="1"/>
  <c r="AJ274" i="1"/>
  <c r="C274" i="1" l="1"/>
  <c r="H275" i="1"/>
  <c r="AK277" i="1"/>
  <c r="AG276" i="1"/>
  <c r="O275" i="1" l="1"/>
  <c r="Q275" i="1" s="1"/>
  <c r="R275" i="1" s="1"/>
  <c r="P275" i="1" s="1"/>
  <c r="J275" i="1"/>
  <c r="U275" i="1"/>
  <c r="W275" i="1" l="1"/>
  <c r="AA275" i="1"/>
  <c r="AL275" i="1"/>
  <c r="M275" i="1"/>
  <c r="K275" i="1"/>
  <c r="I275" i="1" s="1"/>
  <c r="G276" i="1" s="1"/>
  <c r="AC275" i="1" l="1"/>
  <c r="AD275" i="1" s="1"/>
  <c r="AB275" i="1" s="1"/>
  <c r="AM277" i="1" s="1"/>
  <c r="AN275" i="1"/>
  <c r="B275" i="1" s="1"/>
  <c r="X275" i="1"/>
  <c r="V275" i="1" s="1"/>
  <c r="AE275" i="1" l="1"/>
  <c r="AF275" i="1" s="1"/>
  <c r="AH275" i="1" s="1"/>
  <c r="AJ275" i="1" l="1"/>
  <c r="AI275" i="1"/>
  <c r="H276" i="1" s="1"/>
  <c r="C275" i="1" l="1"/>
  <c r="O276" i="1"/>
  <c r="Q276" i="1" s="1"/>
  <c r="R276" i="1" s="1"/>
  <c r="P276" i="1" s="1"/>
  <c r="U276" i="1"/>
  <c r="J276" i="1"/>
  <c r="AK278" i="1"/>
  <c r="AG277" i="1"/>
  <c r="M276" i="1" l="1"/>
  <c r="K276" i="1"/>
  <c r="I276" i="1" s="1"/>
  <c r="G277" i="1" s="1"/>
  <c r="AL276" i="1"/>
  <c r="W276" i="1"/>
  <c r="X276" i="1" s="1"/>
  <c r="V276" i="1" s="1"/>
  <c r="AA276" i="1"/>
  <c r="AC276" i="1" l="1"/>
  <c r="AN276" i="1"/>
  <c r="B276" i="1" s="1"/>
  <c r="AD276" i="1" l="1"/>
  <c r="AB276" i="1" s="1"/>
  <c r="AM278" i="1" s="1"/>
  <c r="AE276" i="1"/>
  <c r="AF276" i="1" s="1"/>
  <c r="AJ276" i="1" l="1"/>
  <c r="AH276" i="1"/>
  <c r="AI276" i="1"/>
  <c r="C276" i="1" l="1"/>
  <c r="H277" i="1"/>
  <c r="O277" i="1" l="1"/>
  <c r="Q277" i="1" s="1"/>
  <c r="R277" i="1" s="1"/>
  <c r="P277" i="1" s="1"/>
  <c r="J277" i="1"/>
  <c r="U277" i="1"/>
  <c r="AG278" i="1"/>
  <c r="W277" i="1" l="1"/>
  <c r="X277" i="1" s="1"/>
  <c r="V277" i="1" s="1"/>
  <c r="AK279" i="1" s="1"/>
  <c r="AA277" i="1"/>
  <c r="AL277" i="1"/>
  <c r="K277" i="1"/>
  <c r="I277" i="1" s="1"/>
  <c r="G278" i="1" s="1"/>
  <c r="M277" i="1"/>
  <c r="AC277" i="1" l="1"/>
  <c r="AN277" i="1"/>
  <c r="B277" i="1" s="1"/>
  <c r="AE277" i="1" l="1"/>
  <c r="AF277" i="1" s="1"/>
  <c r="AD277" i="1"/>
  <c r="AB277" i="1" s="1"/>
  <c r="AM279" i="1" s="1"/>
  <c r="AI277" i="1" l="1"/>
  <c r="AH277" i="1"/>
  <c r="AJ277" i="1"/>
  <c r="H278" i="1" l="1"/>
  <c r="C277" i="1"/>
  <c r="O278" i="1" l="1"/>
  <c r="Q278" i="1" s="1"/>
  <c r="R278" i="1" s="1"/>
  <c r="P278" i="1" s="1"/>
  <c r="J278" i="1"/>
  <c r="U278" i="1"/>
  <c r="AK280" i="1"/>
  <c r="AG279" i="1"/>
  <c r="W278" i="1" l="1"/>
  <c r="X278" i="1" s="1"/>
  <c r="V278" i="1" s="1"/>
  <c r="AA278" i="1"/>
  <c r="AL278" i="1"/>
  <c r="K278" i="1"/>
  <c r="I278" i="1" s="1"/>
  <c r="G279" i="1" s="1"/>
  <c r="M278" i="1"/>
  <c r="AC278" i="1" l="1"/>
  <c r="AN278" i="1"/>
  <c r="B278" i="1" s="1"/>
  <c r="AE278" i="1" l="1"/>
  <c r="AF278" i="1" s="1"/>
  <c r="AD278" i="1"/>
  <c r="AB278" i="1" s="1"/>
  <c r="AM280" i="1" s="1"/>
  <c r="AJ278" i="1" l="1"/>
  <c r="AI278" i="1"/>
  <c r="AH278" i="1"/>
  <c r="H279" i="1" l="1"/>
  <c r="C278" i="1"/>
  <c r="AG280" i="1"/>
  <c r="AK281" i="1"/>
  <c r="O279" i="1" l="1"/>
  <c r="Q279" i="1" s="1"/>
  <c r="R279" i="1" s="1"/>
  <c r="P279" i="1" s="1"/>
  <c r="J279" i="1"/>
  <c r="U279" i="1"/>
  <c r="W279" i="1" l="1"/>
  <c r="X279" i="1" s="1"/>
  <c r="V279" i="1" s="1"/>
  <c r="AA279" i="1"/>
  <c r="AL279" i="1"/>
  <c r="M279" i="1"/>
  <c r="K279" i="1"/>
  <c r="I279" i="1" s="1"/>
  <c r="G280" i="1" s="1"/>
  <c r="AN279" i="1" l="1"/>
  <c r="B279" i="1" s="1"/>
  <c r="AC279" i="1"/>
  <c r="AD279" i="1" l="1"/>
  <c r="AB279" i="1" s="1"/>
  <c r="AM281" i="1" s="1"/>
  <c r="AE279" i="1"/>
  <c r="AF279" i="1" s="1"/>
  <c r="AH279" i="1" l="1"/>
  <c r="AJ279" i="1"/>
  <c r="AI279" i="1"/>
  <c r="C279" i="1" l="1"/>
  <c r="H280" i="1"/>
  <c r="O280" i="1" l="1"/>
  <c r="Q280" i="1" s="1"/>
  <c r="R280" i="1" s="1"/>
  <c r="P280" i="1" s="1"/>
  <c r="J280" i="1"/>
  <c r="U280" i="1"/>
  <c r="AK282" i="1"/>
  <c r="AL280" i="1" l="1"/>
  <c r="AA280" i="1"/>
  <c r="W280" i="1"/>
  <c r="M280" i="1"/>
  <c r="K280" i="1"/>
  <c r="I280" i="1" s="1"/>
  <c r="G281" i="1" s="1"/>
  <c r="AC280" i="1" l="1"/>
  <c r="AD280" i="1" s="1"/>
  <c r="AB280" i="1" s="1"/>
  <c r="AM282" i="1" s="1"/>
  <c r="AN280" i="1"/>
  <c r="B280" i="1" s="1"/>
  <c r="X280" i="1"/>
  <c r="V280" i="1" s="1"/>
  <c r="AG281" i="1" s="1"/>
  <c r="AE280" i="1" l="1"/>
  <c r="AF280" i="1" s="1"/>
  <c r="AJ280" i="1" s="1"/>
  <c r="AI280" i="1" l="1"/>
  <c r="AH280" i="1"/>
  <c r="C280" i="1" l="1"/>
  <c r="H281" i="1"/>
  <c r="O281" i="1" s="1"/>
  <c r="Q281" i="1" s="1"/>
  <c r="R281" i="1" s="1"/>
  <c r="P281" i="1" s="1"/>
  <c r="J281" i="1" l="1"/>
  <c r="M281" i="1" s="1"/>
  <c r="U281" i="1"/>
  <c r="AA281" i="1" s="1"/>
  <c r="K281" i="1"/>
  <c r="I281" i="1" s="1"/>
  <c r="G282" i="1" s="1"/>
  <c r="AG282" i="1"/>
  <c r="AK283" i="1"/>
  <c r="AL281" i="1" l="1"/>
  <c r="W281" i="1"/>
  <c r="X281" i="1" s="1"/>
  <c r="V281" i="1" s="1"/>
  <c r="AC281" i="1"/>
  <c r="AD281" i="1" s="1"/>
  <c r="AB281" i="1" s="1"/>
  <c r="AM283" i="1" s="1"/>
  <c r="AN281" i="1"/>
  <c r="B281" i="1" l="1"/>
  <c r="AE281" i="1"/>
  <c r="AF281" i="1" s="1"/>
  <c r="AH281" i="1" l="1"/>
  <c r="AJ281" i="1"/>
  <c r="AI281" i="1"/>
  <c r="C281" i="1" l="1"/>
  <c r="H282" i="1"/>
  <c r="U282" i="1" s="1"/>
  <c r="AL282" i="1" l="1"/>
  <c r="W282" i="1"/>
  <c r="X282" i="1" s="1"/>
  <c r="V282" i="1" s="1"/>
  <c r="O282" i="1"/>
  <c r="Q282" i="1" s="1"/>
  <c r="R282" i="1" s="1"/>
  <c r="P282" i="1" s="1"/>
  <c r="J282" i="1"/>
  <c r="AK284" i="1"/>
  <c r="AG283" i="1"/>
  <c r="K282" i="1" l="1"/>
  <c r="I282" i="1" s="1"/>
  <c r="G283" i="1" s="1"/>
  <c r="M282" i="1"/>
  <c r="AA282" i="1"/>
  <c r="AN282" i="1" l="1"/>
  <c r="B282" i="1" s="1"/>
  <c r="AC282" i="1"/>
  <c r="AD282" i="1" l="1"/>
  <c r="AB282" i="1" s="1"/>
  <c r="AM284" i="1" s="1"/>
  <c r="AE282" i="1"/>
  <c r="AF282" i="1" s="1"/>
  <c r="AJ282" i="1" l="1"/>
  <c r="AI282" i="1"/>
  <c r="AH282" i="1"/>
  <c r="C282" i="1" l="1"/>
  <c r="H283" i="1"/>
  <c r="AK285" i="1"/>
  <c r="AG284" i="1"/>
  <c r="O283" i="1" l="1"/>
  <c r="Q283" i="1" s="1"/>
  <c r="R283" i="1" s="1"/>
  <c r="P283" i="1" s="1"/>
  <c r="J283" i="1"/>
  <c r="U283" i="1"/>
  <c r="W283" i="1" l="1"/>
  <c r="AL283" i="1"/>
  <c r="AA283" i="1"/>
  <c r="K283" i="1"/>
  <c r="I283" i="1" s="1"/>
  <c r="G284" i="1" s="1"/>
  <c r="M283" i="1"/>
  <c r="AC283" i="1" l="1"/>
  <c r="AD283" i="1" s="1"/>
  <c r="AB283" i="1" s="1"/>
  <c r="AM285" i="1" s="1"/>
  <c r="AN283" i="1"/>
  <c r="B283" i="1" s="1"/>
  <c r="X283" i="1"/>
  <c r="V283" i="1" s="1"/>
  <c r="AE283" i="1" l="1"/>
  <c r="AF283" i="1" s="1"/>
  <c r="AH283" i="1" s="1"/>
  <c r="AG285" i="1"/>
  <c r="AI283" i="1" l="1"/>
  <c r="C283" i="1" s="1"/>
  <c r="AJ283" i="1"/>
  <c r="H284" i="1" l="1"/>
  <c r="U284" i="1" s="1"/>
  <c r="AL284" i="1" s="1"/>
  <c r="J284" i="1" l="1"/>
  <c r="M284" i="1" s="1"/>
  <c r="W284" i="1"/>
  <c r="O284" i="1"/>
  <c r="Q284" i="1" s="1"/>
  <c r="R284" i="1" s="1"/>
  <c r="P284" i="1" s="1"/>
  <c r="X284" i="1"/>
  <c r="V284" i="1" s="1"/>
  <c r="AK286" i="1" s="1"/>
  <c r="K284" i="1" l="1"/>
  <c r="I284" i="1" s="1"/>
  <c r="G285" i="1" s="1"/>
  <c r="AA284" i="1"/>
  <c r="AN284" i="1" l="1"/>
  <c r="B284" i="1" s="1"/>
  <c r="AC284" i="1"/>
  <c r="AD284" i="1" l="1"/>
  <c r="AB284" i="1" s="1"/>
  <c r="AM286" i="1" s="1"/>
  <c r="AE284" i="1"/>
  <c r="AF284" i="1" s="1"/>
  <c r="AI284" i="1" l="1"/>
  <c r="AJ284" i="1"/>
  <c r="AH284" i="1"/>
  <c r="AK287" i="1"/>
  <c r="AG286" i="1"/>
  <c r="H285" i="1" l="1"/>
  <c r="C284" i="1"/>
  <c r="U285" i="1" l="1"/>
  <c r="J285" i="1"/>
  <c r="O285" i="1"/>
  <c r="Q285" i="1" s="1"/>
  <c r="R285" i="1" s="1"/>
  <c r="P285" i="1" s="1"/>
  <c r="M285" i="1" l="1"/>
  <c r="K285" i="1"/>
  <c r="I285" i="1" s="1"/>
  <c r="G286" i="1" s="1"/>
  <c r="W285" i="1"/>
  <c r="X285" i="1" s="1"/>
  <c r="V285" i="1" s="1"/>
  <c r="AL285" i="1"/>
  <c r="AA285" i="1"/>
  <c r="AC285" i="1" l="1"/>
  <c r="AN285" i="1"/>
  <c r="B285" i="1" s="1"/>
  <c r="AE285" i="1" l="1"/>
  <c r="AF285" i="1" s="1"/>
  <c r="AD285" i="1"/>
  <c r="AB285" i="1" s="1"/>
  <c r="AM287" i="1" s="1"/>
  <c r="AJ285" i="1" l="1"/>
  <c r="AH285" i="1"/>
  <c r="AI285" i="1"/>
  <c r="AG287" i="1"/>
  <c r="AK288" i="1"/>
  <c r="C285" i="1" l="1"/>
  <c r="H286" i="1"/>
  <c r="J286" i="1" s="1"/>
  <c r="M286" i="1" s="1"/>
  <c r="U286" i="1" l="1"/>
  <c r="K286" i="1"/>
  <c r="I286" i="1" s="1"/>
  <c r="G287" i="1" s="1"/>
  <c r="O286" i="1"/>
  <c r="Q286" i="1" s="1"/>
  <c r="R286" i="1" s="1"/>
  <c r="P286" i="1" s="1"/>
  <c r="W286" i="1" l="1"/>
  <c r="AA286" i="1"/>
  <c r="AL286" i="1"/>
  <c r="AC286" i="1" l="1"/>
  <c r="AD286" i="1" s="1"/>
  <c r="AB286" i="1" s="1"/>
  <c r="AM288" i="1" s="1"/>
  <c r="AN286" i="1"/>
  <c r="B286" i="1" s="1"/>
  <c r="AE286" i="1"/>
  <c r="AF286" i="1" s="1"/>
  <c r="X286" i="1"/>
  <c r="V286" i="1" s="1"/>
  <c r="AG288" i="1"/>
  <c r="AK289" i="1"/>
  <c r="AH286" i="1" l="1"/>
  <c r="AI286" i="1"/>
  <c r="AJ286" i="1"/>
  <c r="C286" i="1" l="1"/>
  <c r="H287" i="1"/>
  <c r="J287" i="1" l="1"/>
  <c r="O287" i="1"/>
  <c r="Q287" i="1" s="1"/>
  <c r="R287" i="1" s="1"/>
  <c r="P287" i="1" s="1"/>
  <c r="U287" i="1"/>
  <c r="AA287" i="1" l="1"/>
  <c r="W287" i="1"/>
  <c r="AL287" i="1"/>
  <c r="K287" i="1"/>
  <c r="I287" i="1" s="1"/>
  <c r="G288" i="1" s="1"/>
  <c r="M287" i="1"/>
  <c r="X287" i="1" l="1"/>
  <c r="V287" i="1" s="1"/>
  <c r="AN287" i="1"/>
  <c r="B287" i="1" s="1"/>
  <c r="AC287" i="1"/>
  <c r="AD287" i="1" s="1"/>
  <c r="AB287" i="1" s="1"/>
  <c r="AM289" i="1" s="1"/>
  <c r="AE287" i="1" l="1"/>
  <c r="AF287" i="1" s="1"/>
  <c r="AK290" i="1"/>
  <c r="AG289" i="1"/>
  <c r="AH287" i="1" l="1"/>
  <c r="AJ287" i="1"/>
  <c r="AI287" i="1"/>
  <c r="C287" i="1" l="1"/>
  <c r="H288" i="1"/>
  <c r="J288" i="1" s="1"/>
  <c r="U288" i="1" l="1"/>
  <c r="O288" i="1"/>
  <c r="Q288" i="1" s="1"/>
  <c r="R288" i="1" s="1"/>
  <c r="P288" i="1" s="1"/>
  <c r="K288" i="1"/>
  <c r="I288" i="1" s="1"/>
  <c r="G289" i="1" s="1"/>
  <c r="M288" i="1"/>
  <c r="AL288" i="1" l="1"/>
  <c r="W288" i="1"/>
  <c r="AA288" i="1"/>
  <c r="AN288" i="1" l="1"/>
  <c r="B288" i="1" s="1"/>
  <c r="AC288" i="1"/>
  <c r="AD288" i="1" s="1"/>
  <c r="AB288" i="1" s="1"/>
  <c r="AM290" i="1" s="1"/>
  <c r="X288" i="1"/>
  <c r="V288" i="1" s="1"/>
  <c r="AE288" i="1"/>
  <c r="AF288" i="1" s="1"/>
  <c r="AH288" i="1" l="1"/>
  <c r="AJ288" i="1"/>
  <c r="AI288" i="1"/>
  <c r="AK291" i="1"/>
  <c r="C288" i="1" l="1"/>
  <c r="H289" i="1"/>
  <c r="O289" i="1" l="1"/>
  <c r="Q289" i="1" s="1"/>
  <c r="R289" i="1" s="1"/>
  <c r="P289" i="1" s="1"/>
  <c r="U289" i="1"/>
  <c r="J289" i="1"/>
  <c r="K289" i="1" l="1"/>
  <c r="I289" i="1" s="1"/>
  <c r="G290" i="1" s="1"/>
  <c r="M289" i="1"/>
  <c r="AL289" i="1"/>
  <c r="AA289" i="1"/>
  <c r="W289" i="1"/>
  <c r="X289" i="1" s="1"/>
  <c r="V289" i="1" s="1"/>
  <c r="AG290" i="1" s="1"/>
  <c r="AN289" i="1" l="1"/>
  <c r="B289" i="1" s="1"/>
  <c r="AC289" i="1"/>
  <c r="AE289" i="1" l="1"/>
  <c r="AF289" i="1" s="1"/>
  <c r="AD289" i="1"/>
  <c r="AB289" i="1" s="1"/>
  <c r="AM291" i="1" s="1"/>
  <c r="AJ289" i="1" l="1"/>
  <c r="AH289" i="1"/>
  <c r="AI289" i="1"/>
  <c r="C289" i="1" l="1"/>
  <c r="H290" i="1"/>
  <c r="AG291" i="1"/>
  <c r="AK292" i="1"/>
  <c r="U290" i="1" l="1"/>
  <c r="J290" i="1"/>
  <c r="O290" i="1"/>
  <c r="Q290" i="1" s="1"/>
  <c r="R290" i="1" s="1"/>
  <c r="P290" i="1" s="1"/>
  <c r="M290" i="1" l="1"/>
  <c r="K290" i="1"/>
  <c r="I290" i="1" s="1"/>
  <c r="G291" i="1" s="1"/>
  <c r="W290" i="1"/>
  <c r="X290" i="1" s="1"/>
  <c r="V290" i="1" s="1"/>
  <c r="AL290" i="1"/>
  <c r="AA290" i="1"/>
  <c r="AC290" i="1" l="1"/>
  <c r="AN290" i="1"/>
  <c r="B290" i="1" s="1"/>
  <c r="AE290" i="1" l="1"/>
  <c r="AF290" i="1" s="1"/>
  <c r="AD290" i="1"/>
  <c r="AB290" i="1" s="1"/>
  <c r="AM292" i="1" s="1"/>
  <c r="AH290" i="1" l="1"/>
  <c r="AI290" i="1"/>
  <c r="AJ290" i="1"/>
  <c r="C290" i="1" l="1"/>
  <c r="H291" i="1"/>
  <c r="J291" i="1" s="1"/>
  <c r="M291" i="1" s="1"/>
  <c r="AK293" i="1"/>
  <c r="AG292" i="1"/>
  <c r="K291" i="1" l="1"/>
  <c r="I291" i="1" s="1"/>
  <c r="G292" i="1" s="1"/>
  <c r="U291" i="1"/>
  <c r="O291" i="1"/>
  <c r="Q291" i="1" s="1"/>
  <c r="R291" i="1" s="1"/>
  <c r="P291" i="1" s="1"/>
  <c r="W291" i="1" l="1"/>
  <c r="AA291" i="1"/>
  <c r="AL291" i="1"/>
  <c r="AN291" i="1" l="1"/>
  <c r="B291" i="1" s="1"/>
  <c r="AC291" i="1"/>
  <c r="AD291" i="1" s="1"/>
  <c r="AB291" i="1" s="1"/>
  <c r="AM293" i="1" s="1"/>
  <c r="X291" i="1"/>
  <c r="V291" i="1" s="1"/>
  <c r="AE291" i="1"/>
  <c r="AF291" i="1" s="1"/>
  <c r="AH291" i="1" l="1"/>
  <c r="AI291" i="1"/>
  <c r="AJ291" i="1"/>
  <c r="AG293" i="1"/>
  <c r="C291" i="1" l="1"/>
  <c r="H292" i="1"/>
  <c r="U292" i="1" l="1"/>
  <c r="J292" i="1"/>
  <c r="O292" i="1"/>
  <c r="Q292" i="1" s="1"/>
  <c r="R292" i="1" s="1"/>
  <c r="P292" i="1" s="1"/>
  <c r="K292" i="1" l="1"/>
  <c r="I292" i="1" s="1"/>
  <c r="G293" i="1" s="1"/>
  <c r="M292" i="1"/>
  <c r="W292" i="1"/>
  <c r="X292" i="1" s="1"/>
  <c r="V292" i="1" s="1"/>
  <c r="AK294" i="1" s="1"/>
  <c r="AL292" i="1"/>
  <c r="AA292" i="1"/>
  <c r="AN292" i="1" l="1"/>
  <c r="B292" i="1" s="1"/>
  <c r="AC292" i="1"/>
  <c r="AD292" i="1" s="1"/>
  <c r="AB292" i="1" s="1"/>
  <c r="AM294" i="1" s="1"/>
  <c r="AE292" i="1" l="1"/>
  <c r="AF292" i="1" s="1"/>
  <c r="AJ292" i="1" s="1"/>
  <c r="AI292" i="1" l="1"/>
  <c r="AH292" i="1"/>
  <c r="C292" i="1" l="1"/>
  <c r="H293" i="1"/>
  <c r="U293" i="1" s="1"/>
  <c r="W293" i="1" s="1"/>
  <c r="X293" i="1" s="1"/>
  <c r="V293" i="1" s="1"/>
  <c r="AK295" i="1"/>
  <c r="AG294" i="1"/>
  <c r="O293" i="1" l="1"/>
  <c r="Q293" i="1" s="1"/>
  <c r="R293" i="1" s="1"/>
  <c r="P293" i="1" s="1"/>
  <c r="AL293" i="1"/>
  <c r="J293" i="1"/>
  <c r="AA293" i="1" l="1"/>
  <c r="K293" i="1"/>
  <c r="I293" i="1" s="1"/>
  <c r="G294" i="1" s="1"/>
  <c r="M293" i="1"/>
  <c r="AC293" i="1" l="1"/>
  <c r="AN293" i="1"/>
  <c r="B293" i="1" s="1"/>
  <c r="AD293" i="1" l="1"/>
  <c r="AB293" i="1" s="1"/>
  <c r="AM295" i="1" s="1"/>
  <c r="AE293" i="1"/>
  <c r="AF293" i="1" s="1"/>
  <c r="AG295" i="1"/>
  <c r="AJ293" i="1" l="1"/>
  <c r="AH293" i="1"/>
  <c r="AI293" i="1"/>
  <c r="H294" i="1" l="1"/>
  <c r="C293" i="1"/>
  <c r="U294" i="1" l="1"/>
  <c r="J294" i="1"/>
  <c r="O294" i="1"/>
  <c r="Q294" i="1" s="1"/>
  <c r="R294" i="1" s="1"/>
  <c r="P294" i="1" s="1"/>
  <c r="K294" i="1" l="1"/>
  <c r="I294" i="1" s="1"/>
  <c r="G295" i="1" s="1"/>
  <c r="M294" i="1"/>
  <c r="W294" i="1"/>
  <c r="X294" i="1" s="1"/>
  <c r="V294" i="1" s="1"/>
  <c r="AK296" i="1" s="1"/>
  <c r="AL294" i="1"/>
  <c r="AA294" i="1"/>
  <c r="AC294" i="1" l="1"/>
  <c r="AN294" i="1"/>
  <c r="B294" i="1" s="1"/>
  <c r="AK297" i="1"/>
  <c r="AE294" i="1" l="1"/>
  <c r="AF294" i="1" s="1"/>
  <c r="AD294" i="1"/>
  <c r="AB294" i="1" s="1"/>
  <c r="AM296" i="1" s="1"/>
  <c r="AJ294" i="1" l="1"/>
  <c r="AH294" i="1"/>
  <c r="AI294" i="1"/>
  <c r="H295" i="1" l="1"/>
  <c r="J295" i="1" s="1"/>
  <c r="K295" i="1" s="1"/>
  <c r="I295" i="1" s="1"/>
  <c r="G296" i="1" s="1"/>
  <c r="C294" i="1"/>
  <c r="M295" i="1" l="1"/>
  <c r="O295" i="1"/>
  <c r="Q295" i="1" s="1"/>
  <c r="R295" i="1" s="1"/>
  <c r="P295" i="1" s="1"/>
  <c r="U295" i="1"/>
  <c r="W295" i="1" l="1"/>
  <c r="X295" i="1" s="1"/>
  <c r="V295" i="1" s="1"/>
  <c r="AG296" i="1" s="1"/>
  <c r="AL295" i="1"/>
  <c r="AA295" i="1"/>
  <c r="AC295" i="1" l="1"/>
  <c r="AN295" i="1"/>
  <c r="B295" i="1" s="1"/>
  <c r="AE295" i="1" l="1"/>
  <c r="AF295" i="1" s="1"/>
  <c r="AD295" i="1"/>
  <c r="AB295" i="1" s="1"/>
  <c r="AM297" i="1" s="1"/>
  <c r="AK298" i="1"/>
  <c r="AI295" i="1" l="1"/>
  <c r="AH295" i="1"/>
  <c r="AJ295" i="1"/>
  <c r="C295" i="1" l="1"/>
  <c r="H296" i="1"/>
  <c r="J296" i="1" l="1"/>
  <c r="U296" i="1"/>
  <c r="O296" i="1"/>
  <c r="Q296" i="1" s="1"/>
  <c r="R296" i="1" s="1"/>
  <c r="P296" i="1" s="1"/>
  <c r="AL296" i="1" l="1"/>
  <c r="AA296" i="1"/>
  <c r="W296" i="1"/>
  <c r="X296" i="1" s="1"/>
  <c r="V296" i="1" s="1"/>
  <c r="AG297" i="1" s="1"/>
  <c r="K296" i="1"/>
  <c r="I296" i="1" s="1"/>
  <c r="G297" i="1" s="1"/>
  <c r="M296" i="1"/>
  <c r="AN296" i="1" l="1"/>
  <c r="B296" i="1" s="1"/>
  <c r="AC296" i="1"/>
  <c r="AD296" i="1" l="1"/>
  <c r="AB296" i="1" s="1"/>
  <c r="AM298" i="1" s="1"/>
  <c r="AE296" i="1"/>
  <c r="AF296" i="1" s="1"/>
  <c r="AH296" i="1" l="1"/>
  <c r="AJ296" i="1"/>
  <c r="AI296" i="1"/>
  <c r="AK299" i="1"/>
  <c r="AG298" i="1"/>
  <c r="H297" i="1" l="1"/>
  <c r="J297" i="1" s="1"/>
  <c r="M297" i="1" s="1"/>
  <c r="C296" i="1"/>
  <c r="K297" i="1" l="1"/>
  <c r="I297" i="1" s="1"/>
  <c r="G298" i="1" s="1"/>
  <c r="U297" i="1"/>
  <c r="O297" i="1"/>
  <c r="Q297" i="1" s="1"/>
  <c r="R297" i="1" s="1"/>
  <c r="P297" i="1" s="1"/>
  <c r="AA297" i="1" l="1"/>
  <c r="W297" i="1"/>
  <c r="X297" i="1" s="1"/>
  <c r="V297" i="1" s="1"/>
  <c r="AL297" i="1"/>
  <c r="AN297" i="1" l="1"/>
  <c r="B297" i="1" s="1"/>
  <c r="AC297" i="1"/>
  <c r="AK300" i="1"/>
  <c r="AG299" i="1"/>
  <c r="AD297" i="1" l="1"/>
  <c r="AB297" i="1" s="1"/>
  <c r="AM299" i="1" s="1"/>
  <c r="AE297" i="1"/>
  <c r="AF297" i="1" s="1"/>
  <c r="AI297" i="1" l="1"/>
  <c r="AH297" i="1"/>
  <c r="AJ297" i="1"/>
  <c r="H298" i="1" l="1"/>
  <c r="J298" i="1" s="1"/>
  <c r="C297" i="1"/>
  <c r="U298" i="1" l="1"/>
  <c r="O298" i="1"/>
  <c r="Q298" i="1" s="1"/>
  <c r="R298" i="1" s="1"/>
  <c r="P298" i="1" s="1"/>
  <c r="M298" i="1"/>
  <c r="K298" i="1"/>
  <c r="I298" i="1" s="1"/>
  <c r="G299" i="1" s="1"/>
  <c r="AA298" i="1" l="1"/>
  <c r="W298" i="1"/>
  <c r="AL298" i="1"/>
  <c r="X298" i="1" l="1"/>
  <c r="V298" i="1" s="1"/>
  <c r="AC298" i="1"/>
  <c r="AD298" i="1" s="1"/>
  <c r="AB298" i="1" s="1"/>
  <c r="AM300" i="1" s="1"/>
  <c r="AN298" i="1"/>
  <c r="B298" i="1" s="1"/>
  <c r="AG300" i="1"/>
  <c r="AK301" i="1"/>
  <c r="AE298" i="1" l="1"/>
  <c r="AF298" i="1" s="1"/>
  <c r="AH298" i="1" l="1"/>
  <c r="AI298" i="1"/>
  <c r="AJ298" i="1"/>
  <c r="C298" i="1" l="1"/>
  <c r="H299" i="1"/>
  <c r="U299" i="1"/>
  <c r="O299" i="1" l="1"/>
  <c r="Q299" i="1" s="1"/>
  <c r="R299" i="1" s="1"/>
  <c r="P299" i="1" s="1"/>
  <c r="J299" i="1"/>
  <c r="AL299" i="1"/>
  <c r="W299" i="1"/>
  <c r="X299" i="1" l="1"/>
  <c r="V299" i="1" s="1"/>
  <c r="AA299" i="1"/>
  <c r="M299" i="1"/>
  <c r="K299" i="1"/>
  <c r="I299" i="1" s="1"/>
  <c r="G300" i="1" s="1"/>
  <c r="AK302" i="1"/>
  <c r="AC299" i="1" l="1"/>
  <c r="AN299" i="1"/>
  <c r="B299" i="1" s="1"/>
  <c r="AD299" i="1" l="1"/>
  <c r="AB299" i="1" s="1"/>
  <c r="AM301" i="1" s="1"/>
  <c r="AE299" i="1"/>
  <c r="AF299" i="1" s="1"/>
  <c r="AJ299" i="1" l="1"/>
  <c r="AH299" i="1"/>
  <c r="AI299" i="1"/>
  <c r="H300" i="1" l="1"/>
  <c r="J300" i="1" s="1"/>
  <c r="C299" i="1"/>
  <c r="O300" i="1" l="1"/>
  <c r="Q300" i="1" s="1"/>
  <c r="R300" i="1" s="1"/>
  <c r="P300" i="1" s="1"/>
  <c r="U300" i="1"/>
  <c r="M300" i="1"/>
  <c r="K300" i="1"/>
  <c r="I300" i="1" s="1"/>
  <c r="G301" i="1" s="1"/>
  <c r="W300" i="1" l="1"/>
  <c r="AL300" i="1"/>
  <c r="AA300" i="1"/>
  <c r="AN300" i="1" l="1"/>
  <c r="B300" i="1" s="1"/>
  <c r="AC300" i="1"/>
  <c r="AD300" i="1" s="1"/>
  <c r="AB300" i="1" s="1"/>
  <c r="AM302" i="1" s="1"/>
  <c r="X300" i="1"/>
  <c r="V300" i="1" s="1"/>
  <c r="AG301" i="1" s="1"/>
  <c r="AE300" i="1"/>
  <c r="AF300" i="1" s="1"/>
  <c r="AG302" i="1"/>
  <c r="AJ300" i="1" l="1"/>
  <c r="AH300" i="1"/>
  <c r="AI300" i="1"/>
  <c r="H301" i="1" l="1"/>
  <c r="J301" i="1" s="1"/>
  <c r="C300" i="1"/>
  <c r="O301" i="1" l="1"/>
  <c r="Q301" i="1" s="1"/>
  <c r="R301" i="1" s="1"/>
  <c r="P301" i="1" s="1"/>
  <c r="U301" i="1"/>
  <c r="K301" i="1"/>
  <c r="I301" i="1" s="1"/>
  <c r="G302" i="1" s="1"/>
  <c r="M301" i="1"/>
  <c r="W301" i="1"/>
  <c r="X301" i="1" s="1"/>
  <c r="V301" i="1" s="1"/>
  <c r="AK303" i="1" s="1"/>
  <c r="AL301" i="1"/>
  <c r="AA301" i="1"/>
  <c r="AN301" i="1" l="1"/>
  <c r="B301" i="1" s="1"/>
  <c r="AC301" i="1"/>
  <c r="AE301" i="1" l="1"/>
  <c r="AF301" i="1" s="1"/>
  <c r="AD301" i="1"/>
  <c r="AB301" i="1" s="1"/>
  <c r="AM303" i="1" s="1"/>
  <c r="AI301" i="1" l="1"/>
  <c r="AJ301" i="1"/>
  <c r="AH301" i="1"/>
  <c r="C301" i="1" l="1"/>
  <c r="H302" i="1"/>
  <c r="J302" i="1" s="1"/>
  <c r="M302" i="1" s="1"/>
  <c r="AK304" i="1"/>
  <c r="AG303" i="1"/>
  <c r="K302" i="1" l="1"/>
  <c r="I302" i="1" s="1"/>
  <c r="G303" i="1" s="1"/>
  <c r="U302" i="1"/>
  <c r="O302" i="1"/>
  <c r="Q302" i="1" s="1"/>
  <c r="R302" i="1" s="1"/>
  <c r="P302" i="1" s="1"/>
  <c r="W302" i="1" l="1"/>
  <c r="X302" i="1" s="1"/>
  <c r="V302" i="1" s="1"/>
  <c r="AL302" i="1"/>
  <c r="AA302" i="1"/>
  <c r="AC302" i="1" l="1"/>
  <c r="AN302" i="1"/>
  <c r="B302" i="1" s="1"/>
  <c r="AE302" i="1" l="1"/>
  <c r="AF302" i="1" s="1"/>
  <c r="AD302" i="1"/>
  <c r="AB302" i="1" s="1"/>
  <c r="AM304" i="1" s="1"/>
  <c r="AH302" i="1" l="1"/>
  <c r="AJ302" i="1"/>
  <c r="AI302" i="1"/>
  <c r="AG304" i="1"/>
  <c r="AK305" i="1"/>
  <c r="H303" i="1" l="1"/>
  <c r="C302" i="1"/>
  <c r="O303" i="1" l="1"/>
  <c r="Q303" i="1" s="1"/>
  <c r="R303" i="1" s="1"/>
  <c r="P303" i="1" s="1"/>
  <c r="J303" i="1"/>
  <c r="U303" i="1"/>
  <c r="W303" i="1" l="1"/>
  <c r="AL303" i="1"/>
  <c r="AA303" i="1"/>
  <c r="M303" i="1"/>
  <c r="K303" i="1"/>
  <c r="I303" i="1" s="1"/>
  <c r="G304" i="1" s="1"/>
  <c r="AC303" i="1" l="1"/>
  <c r="AD303" i="1" s="1"/>
  <c r="AB303" i="1" s="1"/>
  <c r="AM305" i="1" s="1"/>
  <c r="AN303" i="1"/>
  <c r="B303" i="1" s="1"/>
  <c r="X303" i="1"/>
  <c r="V303" i="1" s="1"/>
  <c r="AE303" i="1"/>
  <c r="AF303" i="1" s="1"/>
  <c r="AI303" i="1" l="1"/>
  <c r="AJ303" i="1"/>
  <c r="AH303" i="1"/>
  <c r="AG305" i="1"/>
  <c r="AK306" i="1"/>
  <c r="C303" i="1" l="1"/>
  <c r="H304" i="1"/>
  <c r="J304" i="1" s="1"/>
  <c r="M304" i="1" s="1"/>
  <c r="U304" i="1" l="1"/>
  <c r="K304" i="1"/>
  <c r="I304" i="1" s="1"/>
  <c r="G305" i="1" s="1"/>
  <c r="O304" i="1"/>
  <c r="Q304" i="1" s="1"/>
  <c r="R304" i="1" s="1"/>
  <c r="P304" i="1" s="1"/>
  <c r="W304" i="1" l="1"/>
  <c r="X304" i="1" s="1"/>
  <c r="V304" i="1" s="1"/>
  <c r="AL304" i="1"/>
  <c r="AA304" i="1"/>
  <c r="AN304" i="1" l="1"/>
  <c r="B304" i="1" s="1"/>
  <c r="AC304" i="1"/>
  <c r="AD304" i="1" l="1"/>
  <c r="AB304" i="1" s="1"/>
  <c r="AM306" i="1" s="1"/>
  <c r="AE304" i="1"/>
  <c r="AF304" i="1" s="1"/>
  <c r="AG306" i="1"/>
  <c r="AK307" i="1"/>
  <c r="AJ304" i="1" l="1"/>
  <c r="AH304" i="1"/>
  <c r="AI304" i="1"/>
  <c r="H305" i="1" l="1"/>
  <c r="C304" i="1"/>
  <c r="O305" i="1" l="1"/>
  <c r="Q305" i="1" s="1"/>
  <c r="R305" i="1" s="1"/>
  <c r="P305" i="1" s="1"/>
  <c r="U305" i="1"/>
  <c r="J305" i="1"/>
  <c r="K305" i="1" l="1"/>
  <c r="I305" i="1" s="1"/>
  <c r="G306" i="1" s="1"/>
  <c r="M305" i="1"/>
  <c r="AL305" i="1"/>
  <c r="AA305" i="1"/>
  <c r="W305" i="1"/>
  <c r="X305" i="1" l="1"/>
  <c r="V305" i="1" s="1"/>
  <c r="AC305" i="1"/>
  <c r="AD305" i="1" s="1"/>
  <c r="AB305" i="1" s="1"/>
  <c r="AM307" i="1" s="1"/>
  <c r="AN305" i="1"/>
  <c r="B305" i="1" s="1"/>
  <c r="AK308" i="1"/>
  <c r="AG307" i="1"/>
  <c r="AE305" i="1" l="1"/>
  <c r="AF305" i="1" s="1"/>
  <c r="AI305" i="1" l="1"/>
  <c r="AH305" i="1"/>
  <c r="AJ305" i="1"/>
  <c r="H306" i="1" l="1"/>
  <c r="O306" i="1" s="1"/>
  <c r="Q306" i="1" s="1"/>
  <c r="R306" i="1" s="1"/>
  <c r="P306" i="1" s="1"/>
  <c r="C305" i="1"/>
  <c r="U306" i="1" l="1"/>
  <c r="J306" i="1"/>
  <c r="M306" i="1" l="1"/>
  <c r="K306" i="1"/>
  <c r="I306" i="1" s="1"/>
  <c r="G307" i="1" s="1"/>
  <c r="AL306" i="1"/>
  <c r="W306" i="1"/>
  <c r="AA306" i="1"/>
  <c r="AG308" i="1"/>
  <c r="AK309" i="1"/>
  <c r="X306" i="1" l="1"/>
  <c r="V306" i="1" s="1"/>
  <c r="AC306" i="1"/>
  <c r="AD306" i="1" s="1"/>
  <c r="AB306" i="1" s="1"/>
  <c r="AM308" i="1" s="1"/>
  <c r="AN306" i="1"/>
  <c r="B306" i="1" s="1"/>
  <c r="AE306" i="1" l="1"/>
  <c r="AF306" i="1" s="1"/>
  <c r="AH306" i="1" l="1"/>
  <c r="AI306" i="1"/>
  <c r="AJ306" i="1"/>
  <c r="C306" i="1" l="1"/>
  <c r="H307" i="1"/>
  <c r="J307" i="1" s="1"/>
  <c r="U307" i="1"/>
  <c r="O307" i="1"/>
  <c r="Q307" i="1" s="1"/>
  <c r="R307" i="1" s="1"/>
  <c r="P307" i="1" s="1"/>
  <c r="AA307" i="1"/>
  <c r="AG309" i="1"/>
  <c r="M307" i="1" l="1"/>
  <c r="K307" i="1"/>
  <c r="I307" i="1" s="1"/>
  <c r="G308" i="1" s="1"/>
  <c r="AC307" i="1"/>
  <c r="AD307" i="1" s="1"/>
  <c r="AB307" i="1" s="1"/>
  <c r="AM309" i="1" s="1"/>
  <c r="AN307" i="1"/>
  <c r="AL307" i="1"/>
  <c r="W307" i="1"/>
  <c r="X307" i="1" l="1"/>
  <c r="V307" i="1" s="1"/>
  <c r="AE307" i="1"/>
  <c r="AF307" i="1" s="1"/>
  <c r="B307" i="1"/>
  <c r="AI307" i="1" l="1"/>
  <c r="AJ307" i="1"/>
  <c r="AH307" i="1"/>
  <c r="C307" i="1" l="1"/>
  <c r="H308" i="1"/>
  <c r="J308" i="1" s="1"/>
  <c r="K308" i="1" s="1"/>
  <c r="I308" i="1" s="1"/>
  <c r="G309" i="1" s="1"/>
  <c r="M308" i="1" l="1"/>
  <c r="U308" i="1"/>
  <c r="O308" i="1"/>
  <c r="Q308" i="1" s="1"/>
  <c r="R308" i="1" s="1"/>
  <c r="P308" i="1" s="1"/>
  <c r="AG310" i="1"/>
  <c r="AK311" i="1"/>
  <c r="AA308" i="1" l="1"/>
  <c r="W308" i="1"/>
  <c r="X308" i="1" s="1"/>
  <c r="V308" i="1" s="1"/>
  <c r="AK310" i="1" s="1"/>
  <c r="AL308" i="1"/>
  <c r="AC308" i="1" l="1"/>
  <c r="AN308" i="1"/>
  <c r="B308" i="1" s="1"/>
  <c r="AD308" i="1" l="1"/>
  <c r="AB308" i="1" s="1"/>
  <c r="AM310" i="1" s="1"/>
  <c r="AE308" i="1"/>
  <c r="AF308" i="1" s="1"/>
  <c r="AJ308" i="1" l="1"/>
  <c r="AH308" i="1"/>
  <c r="AI308" i="1"/>
  <c r="C308" i="1" l="1"/>
  <c r="H309" i="1"/>
  <c r="U309" i="1" l="1"/>
  <c r="J309" i="1"/>
  <c r="O309" i="1"/>
  <c r="Q309" i="1" s="1"/>
  <c r="R309" i="1" s="1"/>
  <c r="P309" i="1" s="1"/>
  <c r="AK312" i="1"/>
  <c r="M309" i="1" l="1"/>
  <c r="K309" i="1"/>
  <c r="I309" i="1" s="1"/>
  <c r="G310" i="1" s="1"/>
  <c r="W309" i="1"/>
  <c r="X309" i="1" s="1"/>
  <c r="V309" i="1" s="1"/>
  <c r="AL309" i="1"/>
  <c r="AA309" i="1"/>
  <c r="AN309" i="1" l="1"/>
  <c r="B309" i="1" s="1"/>
  <c r="AC309" i="1"/>
  <c r="AD309" i="1" l="1"/>
  <c r="AB309" i="1" s="1"/>
  <c r="AM311" i="1" s="1"/>
  <c r="AE309" i="1"/>
  <c r="AF309" i="1" s="1"/>
  <c r="AI309" i="1" l="1"/>
  <c r="AH309" i="1"/>
  <c r="AJ309" i="1"/>
  <c r="C309" i="1" l="1"/>
  <c r="H310" i="1"/>
  <c r="J310" i="1" l="1"/>
  <c r="U310" i="1"/>
  <c r="O310" i="1"/>
  <c r="Q310" i="1" s="1"/>
  <c r="R310" i="1" s="1"/>
  <c r="P310" i="1" s="1"/>
  <c r="W310" i="1" l="1"/>
  <c r="X310" i="1" s="1"/>
  <c r="V310" i="1" s="1"/>
  <c r="AG311" i="1" s="1"/>
  <c r="AA310" i="1"/>
  <c r="AL310" i="1"/>
  <c r="K310" i="1"/>
  <c r="I310" i="1" s="1"/>
  <c r="G311" i="1" s="1"/>
  <c r="M310" i="1"/>
  <c r="AG312" i="1"/>
  <c r="AK313" i="1"/>
  <c r="AC310" i="1" l="1"/>
  <c r="AN310" i="1"/>
  <c r="B310" i="1" s="1"/>
  <c r="AE310" i="1" l="1"/>
  <c r="AF310" i="1" s="1"/>
  <c r="AD310" i="1"/>
  <c r="AB310" i="1" s="1"/>
  <c r="AM312" i="1" s="1"/>
  <c r="AI310" i="1" l="1"/>
  <c r="AH310" i="1"/>
  <c r="AJ310" i="1"/>
  <c r="H311" i="1" l="1"/>
  <c r="C310" i="1"/>
  <c r="J311" i="1" l="1"/>
  <c r="U311" i="1"/>
  <c r="O311" i="1"/>
  <c r="Q311" i="1" s="1"/>
  <c r="R311" i="1" s="1"/>
  <c r="P311" i="1" s="1"/>
  <c r="AK314" i="1"/>
  <c r="AG313" i="1"/>
  <c r="AL311" i="1" l="1"/>
  <c r="W311" i="1"/>
  <c r="X311" i="1" s="1"/>
  <c r="V311" i="1" s="1"/>
  <c r="AA311" i="1"/>
  <c r="K311" i="1"/>
  <c r="I311" i="1" s="1"/>
  <c r="G312" i="1" s="1"/>
  <c r="M311" i="1"/>
  <c r="AC311" i="1" l="1"/>
  <c r="AN311" i="1"/>
  <c r="B311" i="1" s="1"/>
  <c r="AD311" i="1" l="1"/>
  <c r="AB311" i="1" s="1"/>
  <c r="AM313" i="1" s="1"/>
  <c r="AE311" i="1"/>
  <c r="AF311" i="1" s="1"/>
  <c r="AI311" i="1" l="1"/>
  <c r="AH311" i="1"/>
  <c r="AJ311" i="1"/>
  <c r="C311" i="1" l="1"/>
  <c r="H312" i="1"/>
  <c r="AG314" i="1"/>
  <c r="AK315" i="1"/>
  <c r="O312" i="1" l="1"/>
  <c r="Q312" i="1" s="1"/>
  <c r="R312" i="1" s="1"/>
  <c r="P312" i="1" s="1"/>
  <c r="J312" i="1"/>
  <c r="U312" i="1"/>
  <c r="AL312" i="1" l="1"/>
  <c r="W312" i="1"/>
  <c r="X312" i="1" s="1"/>
  <c r="V312" i="1" s="1"/>
  <c r="AA312" i="1"/>
  <c r="K312" i="1"/>
  <c r="I312" i="1" s="1"/>
  <c r="G313" i="1" s="1"/>
  <c r="M312" i="1"/>
  <c r="AC312" i="1" l="1"/>
  <c r="AN312" i="1"/>
  <c r="B312" i="1" s="1"/>
  <c r="AE312" i="1" l="1"/>
  <c r="AF312" i="1" s="1"/>
  <c r="AD312" i="1"/>
  <c r="AB312" i="1" s="1"/>
  <c r="AM314" i="1" s="1"/>
  <c r="AH312" i="1" l="1"/>
  <c r="AJ312" i="1"/>
  <c r="AI312" i="1"/>
  <c r="C312" i="1" l="1"/>
  <c r="H313" i="1"/>
  <c r="AK316" i="1"/>
  <c r="AG315" i="1"/>
  <c r="O313" i="1" l="1"/>
  <c r="Q313" i="1" s="1"/>
  <c r="R313" i="1" s="1"/>
  <c r="P313" i="1" s="1"/>
  <c r="J313" i="1"/>
  <c r="U313" i="1"/>
  <c r="W313" i="1" l="1"/>
  <c r="AL313" i="1"/>
  <c r="AA313" i="1"/>
  <c r="M313" i="1"/>
  <c r="K313" i="1"/>
  <c r="I313" i="1" s="1"/>
  <c r="G314" i="1" s="1"/>
  <c r="AC313" i="1" l="1"/>
  <c r="AD313" i="1" s="1"/>
  <c r="AB313" i="1" s="1"/>
  <c r="AM315" i="1" s="1"/>
  <c r="AN313" i="1"/>
  <c r="B313" i="1" s="1"/>
  <c r="AE313" i="1"/>
  <c r="AF313" i="1" s="1"/>
  <c r="X313" i="1"/>
  <c r="V313" i="1" s="1"/>
  <c r="AJ313" i="1" l="1"/>
  <c r="AH313" i="1"/>
  <c r="AI313" i="1"/>
  <c r="AG316" i="1"/>
  <c r="AK317" i="1"/>
  <c r="H314" i="1" l="1"/>
  <c r="J314" i="1" s="1"/>
  <c r="K314" i="1" s="1"/>
  <c r="I314" i="1" s="1"/>
  <c r="G315" i="1" s="1"/>
  <c r="C313" i="1"/>
  <c r="M314" i="1" l="1"/>
  <c r="O314" i="1"/>
  <c r="Q314" i="1" s="1"/>
  <c r="R314" i="1" s="1"/>
  <c r="P314" i="1" s="1"/>
  <c r="U314" i="1"/>
  <c r="AL314" i="1" l="1"/>
  <c r="W314" i="1"/>
  <c r="X314" i="1" s="1"/>
  <c r="V314" i="1" s="1"/>
  <c r="AA314" i="1"/>
  <c r="AC314" i="1" l="1"/>
  <c r="AN314" i="1"/>
  <c r="B314" i="1" s="1"/>
  <c r="AE314" i="1" l="1"/>
  <c r="AF314" i="1" s="1"/>
  <c r="AD314" i="1"/>
  <c r="AB314" i="1" s="1"/>
  <c r="AM316" i="1" s="1"/>
  <c r="AK318" i="1"/>
  <c r="AG317" i="1"/>
  <c r="AH314" i="1" l="1"/>
  <c r="AJ314" i="1"/>
  <c r="AI314" i="1"/>
  <c r="H315" i="1" l="1"/>
  <c r="J315" i="1" s="1"/>
  <c r="M315" i="1" s="1"/>
  <c r="C314" i="1"/>
  <c r="K315" i="1" l="1"/>
  <c r="I315" i="1" s="1"/>
  <c r="G316" i="1" s="1"/>
  <c r="O315" i="1"/>
  <c r="Q315" i="1" s="1"/>
  <c r="R315" i="1" s="1"/>
  <c r="P315" i="1" s="1"/>
  <c r="U315" i="1"/>
  <c r="W315" i="1" l="1"/>
  <c r="X315" i="1" s="1"/>
  <c r="V315" i="1" s="1"/>
  <c r="AL315" i="1"/>
  <c r="AA315" i="1"/>
  <c r="AN315" i="1" l="1"/>
  <c r="B315" i="1" s="1"/>
  <c r="AC315" i="1"/>
  <c r="AD315" i="1" s="1"/>
  <c r="AB315" i="1" s="1"/>
  <c r="AM317" i="1" s="1"/>
  <c r="AE315" i="1"/>
  <c r="AF315" i="1" s="1"/>
  <c r="AJ315" i="1" s="1"/>
  <c r="AI315" i="1" l="1"/>
  <c r="H316" i="1" s="1"/>
  <c r="AH315" i="1"/>
  <c r="C315" i="1"/>
  <c r="AG318" i="1"/>
  <c r="AK319" i="1"/>
  <c r="O316" i="1" l="1"/>
  <c r="Q316" i="1" s="1"/>
  <c r="R316" i="1" s="1"/>
  <c r="P316" i="1" s="1"/>
  <c r="J316" i="1"/>
  <c r="U316" i="1"/>
  <c r="M316" i="1" l="1"/>
  <c r="K316" i="1"/>
  <c r="I316" i="1" s="1"/>
  <c r="G317" i="1" s="1"/>
  <c r="W316" i="1"/>
  <c r="AA316" i="1"/>
  <c r="AL316" i="1"/>
  <c r="AC316" i="1" l="1"/>
  <c r="AD316" i="1" s="1"/>
  <c r="AB316" i="1" s="1"/>
  <c r="AM318" i="1" s="1"/>
  <c r="AN316" i="1"/>
  <c r="B316" i="1" s="1"/>
  <c r="AE316" i="1"/>
  <c r="AF316" i="1" s="1"/>
  <c r="X316" i="1"/>
  <c r="V316" i="1" s="1"/>
  <c r="AI316" i="1" l="1"/>
  <c r="AH316" i="1"/>
  <c r="AJ316" i="1"/>
  <c r="H317" i="1" l="1"/>
  <c r="C316" i="1"/>
  <c r="J317" i="1" l="1"/>
  <c r="U317" i="1"/>
  <c r="O317" i="1"/>
  <c r="Q317" i="1" s="1"/>
  <c r="R317" i="1" s="1"/>
  <c r="P317" i="1" s="1"/>
  <c r="AL317" i="1" l="1"/>
  <c r="AA317" i="1"/>
  <c r="W317" i="1"/>
  <c r="M317" i="1"/>
  <c r="K317" i="1"/>
  <c r="I317" i="1" s="1"/>
  <c r="G318" i="1" s="1"/>
  <c r="AG319" i="1"/>
  <c r="AK320" i="1"/>
  <c r="AN317" i="1" l="1"/>
  <c r="B317" i="1" s="1"/>
  <c r="AC317" i="1"/>
  <c r="AD317" i="1" s="1"/>
  <c r="AB317" i="1" s="1"/>
  <c r="AM319" i="1" s="1"/>
  <c r="X317" i="1"/>
  <c r="V317" i="1" s="1"/>
  <c r="AE317" i="1" l="1"/>
  <c r="AF317" i="1" s="1"/>
  <c r="AI317" i="1" s="1"/>
  <c r="AH317" i="1" l="1"/>
  <c r="C317" i="1" s="1"/>
  <c r="AJ317" i="1"/>
  <c r="H318" i="1" l="1"/>
  <c r="J318" i="1" s="1"/>
  <c r="M318" i="1" s="1"/>
  <c r="K318" i="1" l="1"/>
  <c r="I318" i="1" s="1"/>
  <c r="G319" i="1" s="1"/>
  <c r="U318" i="1"/>
  <c r="W318" i="1" s="1"/>
  <c r="X318" i="1" s="1"/>
  <c r="V318" i="1" s="1"/>
  <c r="O318" i="1"/>
  <c r="Q318" i="1" s="1"/>
  <c r="R318" i="1" s="1"/>
  <c r="P318" i="1" s="1"/>
  <c r="AL318" i="1"/>
  <c r="AK321" i="1"/>
  <c r="AG320" i="1"/>
  <c r="AA318" i="1" l="1"/>
  <c r="AN318" i="1" s="1"/>
  <c r="B318" i="1" s="1"/>
  <c r="AC318" i="1" l="1"/>
  <c r="AD318" i="1" s="1"/>
  <c r="AB318" i="1" s="1"/>
  <c r="AM320" i="1" s="1"/>
  <c r="AE318" i="1" l="1"/>
  <c r="AF318" i="1" s="1"/>
  <c r="AI318" i="1" s="1"/>
  <c r="AH318" i="1" l="1"/>
  <c r="H319" i="1" s="1"/>
  <c r="U319" i="1" s="1"/>
  <c r="AL319" i="1" s="1"/>
  <c r="AJ318" i="1"/>
  <c r="O319" i="1" l="1"/>
  <c r="Q319" i="1" s="1"/>
  <c r="R319" i="1" s="1"/>
  <c r="P319" i="1" s="1"/>
  <c r="W319" i="1"/>
  <c r="X319" i="1" s="1"/>
  <c r="V319" i="1" s="1"/>
  <c r="J319" i="1"/>
  <c r="K319" i="1" s="1"/>
  <c r="I319" i="1" s="1"/>
  <c r="G320" i="1" s="1"/>
  <c r="C318" i="1"/>
  <c r="AA319" i="1"/>
  <c r="M319" i="1" l="1"/>
  <c r="AC319" i="1"/>
  <c r="AN319" i="1"/>
  <c r="B319" i="1" s="1"/>
  <c r="AG321" i="1"/>
  <c r="AK322" i="1"/>
  <c r="AE319" i="1" l="1"/>
  <c r="AF319" i="1" s="1"/>
  <c r="AD319" i="1"/>
  <c r="AB319" i="1" s="1"/>
  <c r="AM321" i="1" s="1"/>
  <c r="AH319" i="1" l="1"/>
  <c r="AJ319" i="1"/>
  <c r="AI319" i="1"/>
  <c r="C319" i="1" l="1"/>
  <c r="H320" i="1"/>
  <c r="J320" i="1" s="1"/>
  <c r="O320" i="1" l="1"/>
  <c r="Q320" i="1" s="1"/>
  <c r="R320" i="1" s="1"/>
  <c r="P320" i="1" s="1"/>
  <c r="U320" i="1"/>
  <c r="K320" i="1"/>
  <c r="I320" i="1" s="1"/>
  <c r="G321" i="1" s="1"/>
  <c r="M320" i="1"/>
  <c r="W320" i="1" l="1"/>
  <c r="AL320" i="1"/>
  <c r="AA320" i="1"/>
  <c r="AK323" i="1"/>
  <c r="AG322" i="1"/>
  <c r="AN320" i="1" l="1"/>
  <c r="B320" i="1" s="1"/>
  <c r="AC320" i="1"/>
  <c r="AD320" i="1" s="1"/>
  <c r="AB320" i="1" s="1"/>
  <c r="AM322" i="1" s="1"/>
  <c r="X320" i="1"/>
  <c r="V320" i="1" s="1"/>
  <c r="AE320" i="1"/>
  <c r="AF320" i="1" s="1"/>
  <c r="AH320" i="1" l="1"/>
  <c r="AJ320" i="1"/>
  <c r="AI320" i="1"/>
  <c r="C320" i="1" l="1"/>
  <c r="H321" i="1"/>
  <c r="J321" i="1" s="1"/>
  <c r="M321" i="1" s="1"/>
  <c r="K321" i="1" l="1"/>
  <c r="I321" i="1" s="1"/>
  <c r="G322" i="1" s="1"/>
  <c r="O321" i="1"/>
  <c r="Q321" i="1" s="1"/>
  <c r="R321" i="1" s="1"/>
  <c r="P321" i="1" s="1"/>
  <c r="U321" i="1"/>
  <c r="AL321" i="1" l="1"/>
  <c r="W321" i="1"/>
  <c r="X321" i="1" s="1"/>
  <c r="V321" i="1" s="1"/>
  <c r="AA321" i="1"/>
  <c r="AG323" i="1"/>
  <c r="AK324" i="1"/>
  <c r="AN321" i="1" l="1"/>
  <c r="B321" i="1" s="1"/>
  <c r="AC321" i="1"/>
  <c r="AD321" i="1" l="1"/>
  <c r="AB321" i="1" s="1"/>
  <c r="AM323" i="1" s="1"/>
  <c r="AE321" i="1"/>
  <c r="AF321" i="1" s="1"/>
  <c r="AH321" i="1" l="1"/>
  <c r="AJ321" i="1"/>
  <c r="AI321" i="1"/>
  <c r="C321" i="1" l="1"/>
  <c r="H322" i="1"/>
  <c r="J322" i="1" s="1"/>
  <c r="M322" i="1" l="1"/>
  <c r="K322" i="1"/>
  <c r="I322" i="1" s="1"/>
  <c r="G323" i="1" s="1"/>
  <c r="U322" i="1"/>
  <c r="O322" i="1"/>
  <c r="Q322" i="1" s="1"/>
  <c r="R322" i="1" s="1"/>
  <c r="P322" i="1" s="1"/>
  <c r="AK325" i="1"/>
  <c r="AG324" i="1"/>
  <c r="AL322" i="1" l="1"/>
  <c r="W322" i="1"/>
  <c r="X322" i="1" s="1"/>
  <c r="V322" i="1" s="1"/>
  <c r="AA322" i="1"/>
  <c r="AC322" i="1" l="1"/>
  <c r="AN322" i="1"/>
  <c r="B322" i="1" s="1"/>
  <c r="AD322" i="1" l="1"/>
  <c r="AB322" i="1" s="1"/>
  <c r="AM324" i="1" s="1"/>
  <c r="AE322" i="1"/>
  <c r="AF322" i="1" s="1"/>
  <c r="AH322" i="1" l="1"/>
  <c r="AI322" i="1"/>
  <c r="AJ322" i="1"/>
  <c r="H323" i="1" l="1"/>
  <c r="J323" i="1" s="1"/>
  <c r="K323" i="1" s="1"/>
  <c r="I323" i="1" s="1"/>
  <c r="G324" i="1" s="1"/>
  <c r="C322" i="1"/>
  <c r="AG325" i="1"/>
  <c r="AK326" i="1"/>
  <c r="M323" i="1" l="1"/>
  <c r="U323" i="1"/>
  <c r="O323" i="1"/>
  <c r="Q323" i="1" s="1"/>
  <c r="R323" i="1" s="1"/>
  <c r="P323" i="1" s="1"/>
  <c r="AA323" i="1" l="1"/>
  <c r="W323" i="1"/>
  <c r="AL323" i="1"/>
  <c r="X323" i="1" l="1"/>
  <c r="V323" i="1" s="1"/>
  <c r="AC323" i="1"/>
  <c r="AD323" i="1" s="1"/>
  <c r="AB323" i="1" s="1"/>
  <c r="AM325" i="1" s="1"/>
  <c r="AN323" i="1"/>
  <c r="B323" i="1" s="1"/>
  <c r="AE323" i="1" l="1"/>
  <c r="AF323" i="1" s="1"/>
  <c r="AI323" i="1" l="1"/>
  <c r="AJ323" i="1"/>
  <c r="AH323" i="1"/>
  <c r="H324" i="1" l="1"/>
  <c r="J324" i="1" s="1"/>
  <c r="C323" i="1"/>
  <c r="AK327" i="1"/>
  <c r="AG326" i="1"/>
  <c r="U324" i="1" l="1"/>
  <c r="O324" i="1"/>
  <c r="Q324" i="1" s="1"/>
  <c r="R324" i="1" s="1"/>
  <c r="P324" i="1" s="1"/>
  <c r="K324" i="1"/>
  <c r="I324" i="1" s="1"/>
  <c r="G325" i="1" s="1"/>
  <c r="M324" i="1"/>
  <c r="AL324" i="1" l="1"/>
  <c r="W324" i="1"/>
  <c r="AA324" i="1"/>
  <c r="AN324" i="1" l="1"/>
  <c r="B324" i="1" s="1"/>
  <c r="AC324" i="1"/>
  <c r="AD324" i="1" s="1"/>
  <c r="AB324" i="1" s="1"/>
  <c r="AM326" i="1" s="1"/>
  <c r="X324" i="1"/>
  <c r="V324" i="1" s="1"/>
  <c r="AE324" i="1"/>
  <c r="AF324" i="1" s="1"/>
  <c r="AI324" i="1" l="1"/>
  <c r="AJ324" i="1"/>
  <c r="AH324" i="1"/>
  <c r="C324" i="1" l="1"/>
  <c r="H325" i="1"/>
  <c r="J325" i="1" s="1"/>
  <c r="M325" i="1" s="1"/>
  <c r="K325" i="1" l="1"/>
  <c r="I325" i="1" s="1"/>
  <c r="G326" i="1" s="1"/>
  <c r="U325" i="1"/>
  <c r="O325" i="1"/>
  <c r="Q325" i="1" s="1"/>
  <c r="R325" i="1" s="1"/>
  <c r="P325" i="1" s="1"/>
  <c r="AK328" i="1"/>
  <c r="AG327" i="1"/>
  <c r="W325" i="1" l="1"/>
  <c r="X325" i="1" s="1"/>
  <c r="V325" i="1" s="1"/>
  <c r="AL325" i="1"/>
  <c r="AA325" i="1"/>
  <c r="AC325" i="1" l="1"/>
  <c r="AN325" i="1"/>
  <c r="B325" i="1" s="1"/>
  <c r="AD325" i="1" l="1"/>
  <c r="AB325" i="1" s="1"/>
  <c r="AM327" i="1" s="1"/>
  <c r="AE325" i="1"/>
  <c r="AF325" i="1" s="1"/>
  <c r="AH325" i="1" l="1"/>
  <c r="AI325" i="1"/>
  <c r="AJ325" i="1"/>
  <c r="H326" i="1" l="1"/>
  <c r="C325" i="1"/>
  <c r="AK329" i="1"/>
  <c r="AG328" i="1"/>
  <c r="J326" i="1" l="1"/>
  <c r="O326" i="1"/>
  <c r="Q326" i="1" s="1"/>
  <c r="R326" i="1" s="1"/>
  <c r="P326" i="1" s="1"/>
  <c r="U326" i="1"/>
  <c r="AA326" i="1" l="1"/>
  <c r="AL326" i="1"/>
  <c r="W326" i="1"/>
  <c r="X326" i="1" s="1"/>
  <c r="V326" i="1" s="1"/>
  <c r="K326" i="1"/>
  <c r="I326" i="1" s="1"/>
  <c r="G327" i="1" s="1"/>
  <c r="M326" i="1"/>
  <c r="AN326" i="1" l="1"/>
  <c r="B326" i="1" s="1"/>
  <c r="AC326" i="1"/>
  <c r="AE326" i="1" l="1"/>
  <c r="AF326" i="1" s="1"/>
  <c r="AD326" i="1"/>
  <c r="AB326" i="1" s="1"/>
  <c r="AM328" i="1" s="1"/>
  <c r="AI326" i="1" l="1"/>
  <c r="AJ326" i="1"/>
  <c r="AH326" i="1"/>
  <c r="H327" i="1" l="1"/>
  <c r="C326" i="1"/>
  <c r="J327" i="1" l="1"/>
  <c r="U327" i="1"/>
  <c r="O327" i="1"/>
  <c r="Q327" i="1" s="1"/>
  <c r="R327" i="1" s="1"/>
  <c r="P327" i="1" s="1"/>
  <c r="AG329" i="1"/>
  <c r="AL327" i="1" l="1"/>
  <c r="W327" i="1"/>
  <c r="AA327" i="1"/>
  <c r="M327" i="1"/>
  <c r="K327" i="1"/>
  <c r="I327" i="1" s="1"/>
  <c r="G328" i="1" s="1"/>
  <c r="AC327" i="1" l="1"/>
  <c r="AD327" i="1" s="1"/>
  <c r="AB327" i="1" s="1"/>
  <c r="AM329" i="1" s="1"/>
  <c r="AN327" i="1"/>
  <c r="B327" i="1" s="1"/>
  <c r="X327" i="1"/>
  <c r="V327" i="1" s="1"/>
  <c r="AE327" i="1"/>
  <c r="AF327" i="1" s="1"/>
  <c r="AJ327" i="1" l="1"/>
  <c r="AI327" i="1"/>
  <c r="AH327" i="1"/>
  <c r="AG330" i="1"/>
  <c r="AK331" i="1"/>
  <c r="C327" i="1" l="1"/>
  <c r="H328" i="1"/>
  <c r="O328" i="1" l="1"/>
  <c r="Q328" i="1" s="1"/>
  <c r="R328" i="1" s="1"/>
  <c r="P328" i="1" s="1"/>
  <c r="J328" i="1"/>
  <c r="U328" i="1"/>
  <c r="AA328" i="1" l="1"/>
  <c r="W328" i="1"/>
  <c r="X328" i="1" s="1"/>
  <c r="V328" i="1" s="1"/>
  <c r="AK330" i="1" s="1"/>
  <c r="AL328" i="1"/>
  <c r="M328" i="1"/>
  <c r="K328" i="1"/>
  <c r="I328" i="1" s="1"/>
  <c r="G329" i="1" s="1"/>
  <c r="AN328" i="1" l="1"/>
  <c r="B328" i="1" s="1"/>
  <c r="AC328" i="1"/>
  <c r="AE328" i="1" l="1"/>
  <c r="AF328" i="1" s="1"/>
  <c r="AD328" i="1"/>
  <c r="AB328" i="1" s="1"/>
  <c r="AM330" i="1" s="1"/>
  <c r="AH328" i="1" l="1"/>
  <c r="AI328" i="1"/>
  <c r="AJ328" i="1"/>
  <c r="C328" i="1" l="1"/>
  <c r="H329" i="1"/>
  <c r="AG331" i="1"/>
  <c r="AK332" i="1"/>
  <c r="O329" i="1" l="1"/>
  <c r="Q329" i="1" s="1"/>
  <c r="R329" i="1" s="1"/>
  <c r="P329" i="1" s="1"/>
  <c r="J329" i="1"/>
  <c r="U329" i="1"/>
  <c r="W329" i="1" l="1"/>
  <c r="AL329" i="1"/>
  <c r="AA329" i="1"/>
  <c r="K329" i="1"/>
  <c r="I329" i="1" s="1"/>
  <c r="G330" i="1" s="1"/>
  <c r="M329" i="1"/>
  <c r="AC329" i="1" l="1"/>
  <c r="AD329" i="1" s="1"/>
  <c r="AB329" i="1" s="1"/>
  <c r="AM331" i="1" s="1"/>
  <c r="AN329" i="1"/>
  <c r="B329" i="1" s="1"/>
  <c r="AE329" i="1"/>
  <c r="AF329" i="1" s="1"/>
  <c r="X329" i="1"/>
  <c r="V329" i="1" s="1"/>
  <c r="AI329" i="1" l="1"/>
  <c r="AJ329" i="1"/>
  <c r="AH329" i="1"/>
  <c r="C329" i="1" l="1"/>
  <c r="H330" i="1"/>
  <c r="U330" i="1" s="1"/>
  <c r="AL330" i="1" s="1"/>
  <c r="AK333" i="1"/>
  <c r="AG332" i="1"/>
  <c r="W330" i="1" l="1"/>
  <c r="X330" i="1" s="1"/>
  <c r="V330" i="1" s="1"/>
  <c r="O330" i="1"/>
  <c r="Q330" i="1" s="1"/>
  <c r="R330" i="1" s="1"/>
  <c r="P330" i="1" s="1"/>
  <c r="J330" i="1"/>
  <c r="K330" i="1" l="1"/>
  <c r="I330" i="1" s="1"/>
  <c r="G331" i="1" s="1"/>
  <c r="M330" i="1"/>
  <c r="AA330" i="1"/>
  <c r="AN330" i="1" l="1"/>
  <c r="B330" i="1" s="1"/>
  <c r="AC330" i="1"/>
  <c r="AD330" i="1" l="1"/>
  <c r="AB330" i="1" s="1"/>
  <c r="AM332" i="1" s="1"/>
  <c r="AE330" i="1"/>
  <c r="AF330" i="1" s="1"/>
  <c r="AJ330" i="1" l="1"/>
  <c r="AH330" i="1"/>
  <c r="AI330" i="1"/>
  <c r="AG333" i="1"/>
  <c r="AK334" i="1"/>
  <c r="C330" i="1" l="1"/>
  <c r="H331" i="1"/>
  <c r="O331" i="1" l="1"/>
  <c r="Q331" i="1" s="1"/>
  <c r="R331" i="1" s="1"/>
  <c r="P331" i="1" s="1"/>
  <c r="J331" i="1"/>
  <c r="U331" i="1"/>
  <c r="W331" i="1" l="1"/>
  <c r="X331" i="1" s="1"/>
  <c r="V331" i="1" s="1"/>
  <c r="AA331" i="1"/>
  <c r="AL331" i="1"/>
  <c r="M331" i="1"/>
  <c r="K331" i="1"/>
  <c r="I331" i="1" s="1"/>
  <c r="G332" i="1" s="1"/>
  <c r="AC331" i="1" l="1"/>
  <c r="AN331" i="1"/>
  <c r="B331" i="1" s="1"/>
  <c r="AD331" i="1" l="1"/>
  <c r="AB331" i="1" s="1"/>
  <c r="AM333" i="1" s="1"/>
  <c r="AE331" i="1"/>
  <c r="AF331" i="1" s="1"/>
  <c r="AG334" i="1"/>
  <c r="AK335" i="1"/>
  <c r="AH331" i="1" l="1"/>
  <c r="AI331" i="1"/>
  <c r="AJ331" i="1"/>
  <c r="C331" i="1" l="1"/>
  <c r="H332" i="1"/>
  <c r="O332" i="1" l="1"/>
  <c r="Q332" i="1" s="1"/>
  <c r="R332" i="1" s="1"/>
  <c r="P332" i="1" s="1"/>
  <c r="J332" i="1"/>
  <c r="U332" i="1"/>
  <c r="AL332" i="1" l="1"/>
  <c r="W332" i="1"/>
  <c r="X332" i="1" s="1"/>
  <c r="V332" i="1" s="1"/>
  <c r="AA332" i="1"/>
  <c r="M332" i="1"/>
  <c r="K332" i="1"/>
  <c r="I332" i="1" s="1"/>
  <c r="G333" i="1" s="1"/>
  <c r="AK336" i="1"/>
  <c r="AG335" i="1"/>
  <c r="AC332" i="1" l="1"/>
  <c r="AN332" i="1"/>
  <c r="B332" i="1" s="1"/>
  <c r="AE332" i="1" l="1"/>
  <c r="AF332" i="1" s="1"/>
  <c r="AD332" i="1"/>
  <c r="AB332" i="1" s="1"/>
  <c r="AM334" i="1" s="1"/>
  <c r="AJ332" i="1" l="1"/>
  <c r="AI332" i="1"/>
  <c r="AH332" i="1"/>
  <c r="C332" i="1" l="1"/>
  <c r="H333" i="1"/>
  <c r="J333" i="1" s="1"/>
  <c r="K333" i="1" s="1"/>
  <c r="I333" i="1" s="1"/>
  <c r="G334" i="1" s="1"/>
  <c r="M333" i="1" l="1"/>
  <c r="U333" i="1"/>
  <c r="O333" i="1"/>
  <c r="Q333" i="1" s="1"/>
  <c r="R333" i="1" s="1"/>
  <c r="P333" i="1" s="1"/>
  <c r="AA333" i="1" l="1"/>
  <c r="AL333" i="1"/>
  <c r="W333" i="1"/>
  <c r="X333" i="1" s="1"/>
  <c r="V333" i="1" s="1"/>
  <c r="AC333" i="1" l="1"/>
  <c r="AD333" i="1" s="1"/>
  <c r="AB333" i="1" s="1"/>
  <c r="AM335" i="1" s="1"/>
  <c r="AN333" i="1"/>
  <c r="B333" i="1" s="1"/>
  <c r="AK337" i="1"/>
  <c r="AG336" i="1"/>
  <c r="AE333" i="1" l="1"/>
  <c r="AF333" i="1" s="1"/>
  <c r="AH333" i="1" l="1"/>
  <c r="AJ333" i="1"/>
  <c r="AI333" i="1"/>
  <c r="C333" i="1" l="1"/>
  <c r="H334" i="1"/>
  <c r="J334" i="1" l="1"/>
  <c r="U334" i="1"/>
  <c r="O334" i="1"/>
  <c r="Q334" i="1" s="1"/>
  <c r="R334" i="1" s="1"/>
  <c r="P334" i="1" s="1"/>
  <c r="AK338" i="1"/>
  <c r="AG337" i="1"/>
  <c r="AL334" i="1" l="1"/>
  <c r="AA334" i="1"/>
  <c r="W334" i="1"/>
  <c r="X334" i="1" s="1"/>
  <c r="V334" i="1" s="1"/>
  <c r="K334" i="1"/>
  <c r="I334" i="1" s="1"/>
  <c r="G335" i="1" s="1"/>
  <c r="M334" i="1"/>
  <c r="AC334" i="1" l="1"/>
  <c r="AN334" i="1"/>
  <c r="B334" i="1" s="1"/>
  <c r="AD334" i="1" l="1"/>
  <c r="AB334" i="1" s="1"/>
  <c r="AM336" i="1" s="1"/>
  <c r="AE334" i="1"/>
  <c r="AF334" i="1" s="1"/>
  <c r="AI334" i="1" l="1"/>
  <c r="AJ334" i="1"/>
  <c r="AH334" i="1"/>
  <c r="H335" i="1" l="1"/>
  <c r="C334" i="1"/>
  <c r="J335" i="1" l="1"/>
  <c r="O335" i="1"/>
  <c r="Q335" i="1" s="1"/>
  <c r="R335" i="1" s="1"/>
  <c r="P335" i="1" s="1"/>
  <c r="U335" i="1"/>
  <c r="AG338" i="1"/>
  <c r="AK339" i="1"/>
  <c r="AL335" i="1" l="1"/>
  <c r="W335" i="1"/>
  <c r="X335" i="1" s="1"/>
  <c r="V335" i="1" s="1"/>
  <c r="AA335" i="1"/>
  <c r="M335" i="1"/>
  <c r="K335" i="1"/>
  <c r="I335" i="1" s="1"/>
  <c r="G336" i="1" s="1"/>
  <c r="AN335" i="1" l="1"/>
  <c r="B335" i="1" s="1"/>
  <c r="AC335" i="1"/>
  <c r="AD335" i="1" l="1"/>
  <c r="AB335" i="1" s="1"/>
  <c r="AM337" i="1" s="1"/>
  <c r="AE335" i="1"/>
  <c r="AF335" i="1" s="1"/>
  <c r="AH335" i="1" l="1"/>
  <c r="AI335" i="1"/>
  <c r="AJ335" i="1"/>
  <c r="C335" i="1" l="1"/>
  <c r="H336" i="1"/>
  <c r="J336" i="1" l="1"/>
  <c r="U336" i="1"/>
  <c r="O336" i="1"/>
  <c r="Q336" i="1" s="1"/>
  <c r="R336" i="1" s="1"/>
  <c r="P336" i="1" s="1"/>
  <c r="AK340" i="1"/>
  <c r="W336" i="1" l="1"/>
  <c r="AA336" i="1"/>
  <c r="AL336" i="1"/>
  <c r="M336" i="1"/>
  <c r="K336" i="1"/>
  <c r="I336" i="1" s="1"/>
  <c r="G337" i="1" s="1"/>
  <c r="AN336" i="1" l="1"/>
  <c r="B336" i="1" s="1"/>
  <c r="AC336" i="1"/>
  <c r="AD336" i="1" s="1"/>
  <c r="AB336" i="1" s="1"/>
  <c r="AM338" i="1" s="1"/>
  <c r="AE336" i="1"/>
  <c r="AF336" i="1" s="1"/>
  <c r="X336" i="1"/>
  <c r="V336" i="1" s="1"/>
  <c r="AH336" i="1" l="1"/>
  <c r="AI336" i="1"/>
  <c r="AJ336" i="1"/>
  <c r="C336" i="1" l="1"/>
  <c r="H337" i="1"/>
  <c r="U337" i="1" s="1"/>
  <c r="AL337" i="1" l="1"/>
  <c r="W337" i="1"/>
  <c r="X337" i="1" s="1"/>
  <c r="V337" i="1" s="1"/>
  <c r="J337" i="1"/>
  <c r="O337" i="1"/>
  <c r="Q337" i="1" s="1"/>
  <c r="R337" i="1" s="1"/>
  <c r="P337" i="1" s="1"/>
  <c r="AA337" i="1" l="1"/>
  <c r="K337" i="1"/>
  <c r="I337" i="1" s="1"/>
  <c r="G338" i="1" s="1"/>
  <c r="M337" i="1"/>
  <c r="AC337" i="1" l="1"/>
  <c r="AN337" i="1"/>
  <c r="B337" i="1" s="1"/>
  <c r="AG340" i="1"/>
  <c r="AK341" i="1"/>
  <c r="AD337" i="1" l="1"/>
  <c r="AB337" i="1" s="1"/>
  <c r="AM339" i="1" s="1"/>
  <c r="AE337" i="1"/>
  <c r="AF337" i="1" s="1"/>
  <c r="AJ337" i="1" l="1"/>
  <c r="AH337" i="1"/>
  <c r="AI337" i="1"/>
  <c r="H338" i="1" l="1"/>
  <c r="J338" i="1" s="1"/>
  <c r="C337" i="1"/>
  <c r="U338" i="1" l="1"/>
  <c r="O338" i="1"/>
  <c r="Q338" i="1" s="1"/>
  <c r="R338" i="1" s="1"/>
  <c r="P338" i="1" s="1"/>
  <c r="K338" i="1"/>
  <c r="I338" i="1" s="1"/>
  <c r="G339" i="1" s="1"/>
  <c r="M338" i="1"/>
  <c r="AG341" i="1"/>
  <c r="AK342" i="1"/>
  <c r="AL338" i="1" l="1"/>
  <c r="W338" i="1"/>
  <c r="AA338" i="1"/>
  <c r="AN338" i="1" l="1"/>
  <c r="B338" i="1" s="1"/>
  <c r="AC338" i="1"/>
  <c r="AD338" i="1" s="1"/>
  <c r="AB338" i="1" s="1"/>
  <c r="AM340" i="1" s="1"/>
  <c r="X338" i="1"/>
  <c r="V338" i="1" s="1"/>
  <c r="AG339" i="1" s="1"/>
  <c r="AE338" i="1"/>
  <c r="AF338" i="1" s="1"/>
  <c r="AJ338" i="1" l="1"/>
  <c r="AH338" i="1"/>
  <c r="AI338" i="1"/>
  <c r="C338" i="1" l="1"/>
  <c r="H339" i="1"/>
  <c r="O339" i="1" s="1"/>
  <c r="Q339" i="1" s="1"/>
  <c r="R339" i="1" s="1"/>
  <c r="P339" i="1" s="1"/>
  <c r="U339" i="1" l="1"/>
  <c r="J339" i="1"/>
  <c r="K339" i="1" l="1"/>
  <c r="I339" i="1" s="1"/>
  <c r="G340" i="1" s="1"/>
  <c r="M339" i="1"/>
  <c r="AL339" i="1"/>
  <c r="W339" i="1"/>
  <c r="AA339" i="1"/>
  <c r="AK343" i="1"/>
  <c r="AG342" i="1"/>
  <c r="X339" i="1" l="1"/>
  <c r="V339" i="1" s="1"/>
  <c r="AN339" i="1"/>
  <c r="B339" i="1" s="1"/>
  <c r="AC339" i="1"/>
  <c r="AD339" i="1" s="1"/>
  <c r="AB339" i="1" s="1"/>
  <c r="AM341" i="1" s="1"/>
  <c r="AE339" i="1" l="1"/>
  <c r="AF339" i="1" s="1"/>
  <c r="AJ339" i="1" l="1"/>
  <c r="AI339" i="1"/>
  <c r="AH339" i="1"/>
  <c r="C339" i="1" l="1"/>
  <c r="H340" i="1"/>
  <c r="O340" i="1" s="1"/>
  <c r="Q340" i="1" s="1"/>
  <c r="R340" i="1" s="1"/>
  <c r="P340" i="1" s="1"/>
  <c r="U340" i="1" l="1"/>
  <c r="J340" i="1"/>
  <c r="K340" i="1" l="1"/>
  <c r="I340" i="1" s="1"/>
  <c r="G341" i="1" s="1"/>
  <c r="M340" i="1"/>
  <c r="AL340" i="1"/>
  <c r="W340" i="1"/>
  <c r="AA340" i="1"/>
  <c r="AK344" i="1"/>
  <c r="AG343" i="1"/>
  <c r="AN340" i="1" l="1"/>
  <c r="B340" i="1" s="1"/>
  <c r="AC340" i="1"/>
  <c r="AD340" i="1" s="1"/>
  <c r="AB340" i="1" s="1"/>
  <c r="AM342" i="1" s="1"/>
  <c r="X340" i="1"/>
  <c r="V340" i="1" s="1"/>
  <c r="AE340" i="1"/>
  <c r="AF340" i="1" s="1"/>
  <c r="AJ340" i="1" l="1"/>
  <c r="AI340" i="1"/>
  <c r="AH340" i="1"/>
  <c r="H341" i="1" l="1"/>
  <c r="O341" i="1" s="1"/>
  <c r="Q341" i="1" s="1"/>
  <c r="R341" i="1" s="1"/>
  <c r="P341" i="1" s="1"/>
  <c r="C340" i="1"/>
  <c r="U341" i="1" l="1"/>
  <c r="J341" i="1"/>
  <c r="K341" i="1" l="1"/>
  <c r="I341" i="1" s="1"/>
  <c r="G342" i="1" s="1"/>
  <c r="M341" i="1"/>
  <c r="W341" i="1"/>
  <c r="AL341" i="1"/>
  <c r="AA341" i="1"/>
  <c r="AC341" i="1" l="1"/>
  <c r="AD341" i="1" s="1"/>
  <c r="AB341" i="1" s="1"/>
  <c r="AM343" i="1" s="1"/>
  <c r="AN341" i="1"/>
  <c r="B341" i="1" s="1"/>
  <c r="X341" i="1"/>
  <c r="V341" i="1" s="1"/>
  <c r="AE341" i="1"/>
  <c r="AF341" i="1" s="1"/>
  <c r="AG344" i="1"/>
  <c r="AK345" i="1"/>
  <c r="AJ341" i="1" l="1"/>
  <c r="AI341" i="1"/>
  <c r="AH341" i="1"/>
  <c r="H342" i="1" l="1"/>
  <c r="O342" i="1" s="1"/>
  <c r="Q342" i="1" s="1"/>
  <c r="R342" i="1" s="1"/>
  <c r="P342" i="1" s="1"/>
  <c r="C341" i="1"/>
  <c r="U342" i="1" l="1"/>
  <c r="J342" i="1"/>
  <c r="M342" i="1" l="1"/>
  <c r="K342" i="1"/>
  <c r="I342" i="1" s="1"/>
  <c r="G343" i="1" s="1"/>
  <c r="AL342" i="1"/>
  <c r="W342" i="1"/>
  <c r="X342" i="1" s="1"/>
  <c r="V342" i="1" s="1"/>
  <c r="AA342" i="1"/>
  <c r="AC342" i="1" l="1"/>
  <c r="AN342" i="1"/>
  <c r="B342" i="1" s="1"/>
  <c r="AE342" i="1" l="1"/>
  <c r="AF342" i="1" s="1"/>
  <c r="AD342" i="1"/>
  <c r="AB342" i="1" s="1"/>
  <c r="AM344" i="1" s="1"/>
  <c r="AI342" i="1" l="1"/>
  <c r="AH342" i="1"/>
  <c r="AJ342" i="1"/>
  <c r="AK346" i="1"/>
  <c r="AG345" i="1"/>
  <c r="C342" i="1" l="1"/>
  <c r="H343" i="1"/>
  <c r="J343" i="1" s="1"/>
  <c r="M343" i="1" l="1"/>
  <c r="K343" i="1"/>
  <c r="I343" i="1" s="1"/>
  <c r="G344" i="1" s="1"/>
  <c r="U343" i="1"/>
  <c r="O343" i="1"/>
  <c r="Q343" i="1" s="1"/>
  <c r="R343" i="1" s="1"/>
  <c r="P343" i="1" s="1"/>
  <c r="AL343" i="1" l="1"/>
  <c r="W343" i="1"/>
  <c r="X343" i="1" s="1"/>
  <c r="V343" i="1" s="1"/>
  <c r="AA343" i="1"/>
  <c r="AN343" i="1" l="1"/>
  <c r="B343" i="1" s="1"/>
  <c r="AC343" i="1"/>
  <c r="AG346" i="1"/>
  <c r="AK347" i="1"/>
  <c r="AD343" i="1" l="1"/>
  <c r="AB343" i="1" s="1"/>
  <c r="AM345" i="1" s="1"/>
  <c r="AE343" i="1"/>
  <c r="AF343" i="1" s="1"/>
  <c r="AH343" i="1" l="1"/>
  <c r="AJ343" i="1"/>
  <c r="AI343" i="1"/>
  <c r="H344" i="1" l="1"/>
  <c r="C343" i="1"/>
  <c r="U344" i="1" l="1"/>
  <c r="J344" i="1"/>
  <c r="O344" i="1"/>
  <c r="Q344" i="1" s="1"/>
  <c r="R344" i="1" s="1"/>
  <c r="P344" i="1" s="1"/>
  <c r="M344" i="1" l="1"/>
  <c r="K344" i="1"/>
  <c r="I344" i="1" s="1"/>
  <c r="G345" i="1" s="1"/>
  <c r="AL344" i="1"/>
  <c r="W344" i="1"/>
  <c r="AA344" i="1"/>
  <c r="X344" i="1" l="1"/>
  <c r="V344" i="1" s="1"/>
  <c r="AC344" i="1"/>
  <c r="AD344" i="1" s="1"/>
  <c r="AB344" i="1" s="1"/>
  <c r="AM346" i="1" s="1"/>
  <c r="AN344" i="1"/>
  <c r="B344" i="1" s="1"/>
  <c r="AE344" i="1" l="1"/>
  <c r="AF344" i="1" s="1"/>
  <c r="AG347" i="1"/>
  <c r="AK348" i="1"/>
  <c r="AI344" i="1" l="1"/>
  <c r="AH344" i="1"/>
  <c r="AJ344" i="1"/>
  <c r="C344" i="1" l="1"/>
  <c r="H345" i="1"/>
  <c r="J345" i="1" s="1"/>
  <c r="U345" i="1" l="1"/>
  <c r="O345" i="1"/>
  <c r="Q345" i="1" s="1"/>
  <c r="R345" i="1" s="1"/>
  <c r="P345" i="1" s="1"/>
  <c r="M345" i="1"/>
  <c r="K345" i="1"/>
  <c r="I345" i="1" s="1"/>
  <c r="G346" i="1" s="1"/>
  <c r="AL345" i="1" l="1"/>
  <c r="W345" i="1"/>
  <c r="AA345" i="1"/>
  <c r="AC345" i="1" l="1"/>
  <c r="AD345" i="1" s="1"/>
  <c r="AB345" i="1" s="1"/>
  <c r="AM347" i="1" s="1"/>
  <c r="AN345" i="1"/>
  <c r="B345" i="1" s="1"/>
  <c r="X345" i="1"/>
  <c r="V345" i="1" s="1"/>
  <c r="AE345" i="1" l="1"/>
  <c r="AF345" i="1" s="1"/>
  <c r="AI345" i="1" s="1"/>
  <c r="AG348" i="1"/>
  <c r="AK349" i="1"/>
  <c r="AH345" i="1" l="1"/>
  <c r="H346" i="1" s="1"/>
  <c r="J346" i="1" s="1"/>
  <c r="K346" i="1" s="1"/>
  <c r="I346" i="1" s="1"/>
  <c r="G347" i="1" s="1"/>
  <c r="AJ345" i="1"/>
  <c r="C345" i="1" l="1"/>
  <c r="U346" i="1"/>
  <c r="M346" i="1"/>
  <c r="O346" i="1"/>
  <c r="Q346" i="1" s="1"/>
  <c r="R346" i="1" s="1"/>
  <c r="P346" i="1" s="1"/>
  <c r="AL346" i="1" l="1"/>
  <c r="W346" i="1"/>
  <c r="X346" i="1" s="1"/>
  <c r="V346" i="1" s="1"/>
  <c r="AA346" i="1"/>
  <c r="AN346" i="1" l="1"/>
  <c r="B346" i="1" s="1"/>
  <c r="AC346" i="1"/>
  <c r="AD346" i="1" l="1"/>
  <c r="AB346" i="1" s="1"/>
  <c r="AM348" i="1" s="1"/>
  <c r="AE346" i="1"/>
  <c r="AF346" i="1" s="1"/>
  <c r="AH346" i="1" l="1"/>
  <c r="AJ346" i="1"/>
  <c r="AI346" i="1"/>
  <c r="AG349" i="1"/>
  <c r="AK350" i="1"/>
  <c r="H347" i="1" l="1"/>
  <c r="C346" i="1"/>
  <c r="U347" i="1" l="1"/>
  <c r="J347" i="1"/>
  <c r="O347" i="1"/>
  <c r="Q347" i="1" s="1"/>
  <c r="R347" i="1" s="1"/>
  <c r="P347" i="1" s="1"/>
  <c r="K347" i="1" l="1"/>
  <c r="I347" i="1" s="1"/>
  <c r="G348" i="1" s="1"/>
  <c r="M347" i="1"/>
  <c r="AA347" i="1"/>
  <c r="AL347" i="1"/>
  <c r="W347" i="1"/>
  <c r="X347" i="1" l="1"/>
  <c r="V347" i="1" s="1"/>
  <c r="AC347" i="1"/>
  <c r="AD347" i="1" s="1"/>
  <c r="AB347" i="1" s="1"/>
  <c r="AM349" i="1" s="1"/>
  <c r="AN347" i="1"/>
  <c r="B347" i="1" s="1"/>
  <c r="AE347" i="1" l="1"/>
  <c r="AF347" i="1" s="1"/>
  <c r="AG350" i="1"/>
  <c r="AK351" i="1"/>
  <c r="AH347" i="1" l="1"/>
  <c r="AI347" i="1"/>
  <c r="AJ347" i="1"/>
  <c r="C347" i="1" l="1"/>
  <c r="H348" i="1"/>
  <c r="J348" i="1" s="1"/>
  <c r="U348" i="1" l="1"/>
  <c r="O348" i="1"/>
  <c r="Q348" i="1" s="1"/>
  <c r="R348" i="1" s="1"/>
  <c r="P348" i="1" s="1"/>
  <c r="K348" i="1"/>
  <c r="I348" i="1" s="1"/>
  <c r="G349" i="1" s="1"/>
  <c r="M348" i="1"/>
  <c r="W348" i="1" l="1"/>
  <c r="AL348" i="1"/>
  <c r="AA348" i="1"/>
  <c r="AC348" i="1" l="1"/>
  <c r="AD348" i="1" s="1"/>
  <c r="AB348" i="1" s="1"/>
  <c r="AM350" i="1" s="1"/>
  <c r="AN348" i="1"/>
  <c r="B348" i="1" s="1"/>
  <c r="X348" i="1"/>
  <c r="V348" i="1" s="1"/>
  <c r="AE348" i="1"/>
  <c r="AF348" i="1" s="1"/>
  <c r="AG351" i="1"/>
  <c r="AK352" i="1"/>
  <c r="AI348" i="1" l="1"/>
  <c r="AH348" i="1"/>
  <c r="AJ348" i="1"/>
  <c r="C348" i="1" l="1"/>
  <c r="H349" i="1"/>
  <c r="J349" i="1" l="1"/>
  <c r="O349" i="1"/>
  <c r="Q349" i="1" s="1"/>
  <c r="R349" i="1" s="1"/>
  <c r="P349" i="1" s="1"/>
  <c r="U349" i="1"/>
  <c r="W349" i="1" l="1"/>
  <c r="X349" i="1" s="1"/>
  <c r="V349" i="1" s="1"/>
  <c r="AL349" i="1"/>
  <c r="AA349" i="1"/>
  <c r="M349" i="1"/>
  <c r="K349" i="1"/>
  <c r="I349" i="1" s="1"/>
  <c r="G350" i="1" s="1"/>
  <c r="AN349" i="1" l="1"/>
  <c r="B349" i="1" s="1"/>
  <c r="AC349" i="1"/>
  <c r="AD349" i="1" l="1"/>
  <c r="AB349" i="1" s="1"/>
  <c r="AM351" i="1" s="1"/>
  <c r="AE349" i="1"/>
  <c r="AF349" i="1" s="1"/>
  <c r="AH349" i="1" l="1"/>
  <c r="AJ349" i="1"/>
  <c r="AI349" i="1"/>
  <c r="AG352" i="1"/>
  <c r="AK353" i="1"/>
  <c r="C349" i="1" l="1"/>
  <c r="H350" i="1"/>
  <c r="U350" i="1" l="1"/>
  <c r="J350" i="1"/>
  <c r="O350" i="1"/>
  <c r="Q350" i="1" s="1"/>
  <c r="R350" i="1" s="1"/>
  <c r="P350" i="1" s="1"/>
  <c r="M350" i="1" l="1"/>
  <c r="K350" i="1"/>
  <c r="I350" i="1" s="1"/>
  <c r="G351" i="1" s="1"/>
  <c r="AL350" i="1"/>
  <c r="W350" i="1"/>
  <c r="AA350" i="1"/>
  <c r="X350" i="1" l="1"/>
  <c r="V350" i="1" s="1"/>
  <c r="AN350" i="1"/>
  <c r="B350" i="1" s="1"/>
  <c r="AC350" i="1"/>
  <c r="AD350" i="1" s="1"/>
  <c r="AB350" i="1" s="1"/>
  <c r="AM352" i="1" s="1"/>
  <c r="AK354" i="1"/>
  <c r="AG353" i="1"/>
  <c r="AE350" i="1" l="1"/>
  <c r="AF350" i="1" s="1"/>
  <c r="AJ350" i="1" l="1"/>
  <c r="AH350" i="1"/>
  <c r="AI350" i="1"/>
  <c r="C350" i="1" l="1"/>
  <c r="H351" i="1"/>
  <c r="J351" i="1" s="1"/>
  <c r="U351" i="1" l="1"/>
  <c r="W351" i="1" s="1"/>
  <c r="O351" i="1"/>
  <c r="Q351" i="1" s="1"/>
  <c r="R351" i="1" s="1"/>
  <c r="P351" i="1" s="1"/>
  <c r="K351" i="1"/>
  <c r="I351" i="1" s="1"/>
  <c r="G352" i="1" s="1"/>
  <c r="M351" i="1"/>
  <c r="AL351" i="1" l="1"/>
  <c r="AA351" i="1"/>
  <c r="X351" i="1"/>
  <c r="V351" i="1" s="1"/>
  <c r="AC351" i="1" l="1"/>
  <c r="AN351" i="1"/>
  <c r="B351" i="1" s="1"/>
  <c r="AK355" i="1"/>
  <c r="AG354" i="1"/>
  <c r="AD351" i="1" l="1"/>
  <c r="AB351" i="1" s="1"/>
  <c r="AM353" i="1" s="1"/>
  <c r="AE351" i="1"/>
  <c r="AF351" i="1" s="1"/>
  <c r="AI351" i="1" l="1"/>
  <c r="AH351" i="1"/>
  <c r="AJ351" i="1"/>
  <c r="H352" i="1" l="1"/>
  <c r="J352" i="1" s="1"/>
  <c r="C351" i="1"/>
  <c r="O352" i="1" l="1"/>
  <c r="Q352" i="1" s="1"/>
  <c r="R352" i="1" s="1"/>
  <c r="P352" i="1" s="1"/>
  <c r="U352" i="1"/>
  <c r="K352" i="1"/>
  <c r="I352" i="1" s="1"/>
  <c r="G353" i="1" s="1"/>
  <c r="M352" i="1"/>
  <c r="AL352" i="1" l="1"/>
  <c r="W352" i="1"/>
  <c r="AA352" i="1"/>
  <c r="AG355" i="1"/>
  <c r="AK356" i="1"/>
  <c r="X352" i="1" l="1"/>
  <c r="V352" i="1" s="1"/>
  <c r="AN352" i="1"/>
  <c r="B352" i="1" s="1"/>
  <c r="AC352" i="1"/>
  <c r="AD352" i="1" s="1"/>
  <c r="AB352" i="1" s="1"/>
  <c r="AM354" i="1" s="1"/>
  <c r="AE352" i="1" l="1"/>
  <c r="AF352" i="1" s="1"/>
  <c r="AH352" i="1" l="1"/>
  <c r="AJ352" i="1"/>
  <c r="AI352" i="1"/>
  <c r="H353" i="1" l="1"/>
  <c r="J353" i="1" s="1"/>
  <c r="C352" i="1"/>
  <c r="AK357" i="1"/>
  <c r="AG356" i="1"/>
  <c r="U353" i="1" l="1"/>
  <c r="AA353" i="1" s="1"/>
  <c r="AN353" i="1" s="1"/>
  <c r="O353" i="1"/>
  <c r="Q353" i="1" s="1"/>
  <c r="R353" i="1" s="1"/>
  <c r="P353" i="1" s="1"/>
  <c r="AL353" i="1"/>
  <c r="M353" i="1"/>
  <c r="K353" i="1"/>
  <c r="I353" i="1" s="1"/>
  <c r="G354" i="1" s="1"/>
  <c r="AC353" i="1" l="1"/>
  <c r="AD353" i="1" s="1"/>
  <c r="AB353" i="1" s="1"/>
  <c r="AM355" i="1" s="1"/>
  <c r="W353" i="1"/>
  <c r="B353" i="1"/>
  <c r="X353" i="1"/>
  <c r="V353" i="1" s="1"/>
  <c r="AE353" i="1" l="1"/>
  <c r="AF353" i="1" s="1"/>
  <c r="AJ353" i="1" s="1"/>
  <c r="AI353" i="1" l="1"/>
  <c r="AH353" i="1"/>
  <c r="C353" i="1" l="1"/>
  <c r="H354" i="1"/>
  <c r="J354" i="1" s="1"/>
  <c r="K354" i="1" s="1"/>
  <c r="I354" i="1" s="1"/>
  <c r="G355" i="1" s="1"/>
  <c r="M354" i="1" l="1"/>
  <c r="U354" i="1"/>
  <c r="AL354" i="1" s="1"/>
  <c r="O354" i="1"/>
  <c r="Q354" i="1" s="1"/>
  <c r="R354" i="1" s="1"/>
  <c r="P354" i="1" s="1"/>
  <c r="W354" i="1"/>
  <c r="AK358" i="1"/>
  <c r="AG357" i="1"/>
  <c r="AA354" i="1" l="1"/>
  <c r="AN354" i="1" s="1"/>
  <c r="B354" i="1" s="1"/>
  <c r="X354" i="1"/>
  <c r="V354" i="1" s="1"/>
  <c r="AC354" i="1" l="1"/>
  <c r="AD354" i="1" l="1"/>
  <c r="AB354" i="1" s="1"/>
  <c r="AM356" i="1" s="1"/>
  <c r="AE354" i="1"/>
  <c r="AF354" i="1" s="1"/>
  <c r="AJ354" i="1" l="1"/>
  <c r="AI354" i="1"/>
  <c r="AH354" i="1"/>
  <c r="H355" i="1" l="1"/>
  <c r="U355" i="1" s="1"/>
  <c r="C354" i="1"/>
  <c r="W355" i="1" l="1"/>
  <c r="AL355" i="1"/>
  <c r="J355" i="1"/>
  <c r="O355" i="1"/>
  <c r="Q355" i="1" s="1"/>
  <c r="R355" i="1" s="1"/>
  <c r="P355" i="1" s="1"/>
  <c r="X355" i="1"/>
  <c r="V355" i="1" s="1"/>
  <c r="AG358" i="1"/>
  <c r="AK359" i="1"/>
  <c r="K355" i="1" l="1"/>
  <c r="I355" i="1" s="1"/>
  <c r="G356" i="1" s="1"/>
  <c r="M355" i="1"/>
  <c r="AA355" i="1"/>
  <c r="AN355" i="1" l="1"/>
  <c r="B355" i="1" s="1"/>
  <c r="AC355" i="1"/>
  <c r="AD355" i="1" l="1"/>
  <c r="AB355" i="1" s="1"/>
  <c r="AM357" i="1" s="1"/>
  <c r="AE355" i="1"/>
  <c r="AF355" i="1" s="1"/>
  <c r="AH355" i="1" l="1"/>
  <c r="AI355" i="1"/>
  <c r="AJ355" i="1"/>
  <c r="AG359" i="1"/>
  <c r="AK360" i="1"/>
  <c r="H356" i="1" l="1"/>
  <c r="J356" i="1" s="1"/>
  <c r="C355" i="1"/>
  <c r="U356" i="1" l="1"/>
  <c r="W356" i="1" s="1"/>
  <c r="X356" i="1" s="1"/>
  <c r="V356" i="1" s="1"/>
  <c r="K356" i="1"/>
  <c r="I356" i="1" s="1"/>
  <c r="G357" i="1" s="1"/>
  <c r="M356" i="1"/>
  <c r="O356" i="1"/>
  <c r="Q356" i="1" s="1"/>
  <c r="R356" i="1" s="1"/>
  <c r="P356" i="1" s="1"/>
  <c r="AL356" i="1" l="1"/>
  <c r="AA356" i="1"/>
  <c r="AN356" i="1" s="1"/>
  <c r="B356" i="1" s="1"/>
  <c r="AC356" i="1" l="1"/>
  <c r="AD356" i="1" s="1"/>
  <c r="AB356" i="1" s="1"/>
  <c r="AM358" i="1" s="1"/>
  <c r="AE356" i="1" l="1"/>
  <c r="AF356" i="1" s="1"/>
  <c r="AI356" i="1" s="1"/>
  <c r="AH356" i="1" l="1"/>
  <c r="H357" i="1" s="1"/>
  <c r="AJ356" i="1"/>
  <c r="AG360" i="1"/>
  <c r="C356" i="1" l="1"/>
  <c r="U357" i="1"/>
  <c r="J357" i="1"/>
  <c r="O357" i="1"/>
  <c r="Q357" i="1" s="1"/>
  <c r="R357" i="1" s="1"/>
  <c r="P357" i="1" s="1"/>
  <c r="K357" i="1" l="1"/>
  <c r="I357" i="1" s="1"/>
  <c r="G358" i="1" s="1"/>
  <c r="M357" i="1"/>
  <c r="AL357" i="1"/>
  <c r="W357" i="1"/>
  <c r="AA357" i="1"/>
  <c r="AC357" i="1" l="1"/>
  <c r="AD357" i="1" s="1"/>
  <c r="AB357" i="1" s="1"/>
  <c r="AM359" i="1" s="1"/>
  <c r="AN357" i="1"/>
  <c r="B357" i="1" s="1"/>
  <c r="AE357" i="1"/>
  <c r="AF357" i="1" s="1"/>
  <c r="X357" i="1"/>
  <c r="V357" i="1" s="1"/>
  <c r="AJ357" i="1" l="1"/>
  <c r="AH357" i="1"/>
  <c r="AI357" i="1"/>
  <c r="C357" i="1" l="1"/>
  <c r="H358" i="1"/>
  <c r="O358" i="1" l="1"/>
  <c r="Q358" i="1" s="1"/>
  <c r="R358" i="1" s="1"/>
  <c r="P358" i="1" s="1"/>
  <c r="J358" i="1"/>
  <c r="U358" i="1"/>
  <c r="AK362" i="1"/>
  <c r="AG361" i="1"/>
  <c r="W358" i="1" l="1"/>
  <c r="X358" i="1" s="1"/>
  <c r="V358" i="1" s="1"/>
  <c r="AA358" i="1"/>
  <c r="AL358" i="1"/>
  <c r="K358" i="1"/>
  <c r="I358" i="1" s="1"/>
  <c r="G359" i="1" s="1"/>
  <c r="M358" i="1"/>
  <c r="AC358" i="1" l="1"/>
  <c r="AN358" i="1"/>
  <c r="B358" i="1" s="1"/>
  <c r="AE358" i="1" l="1"/>
  <c r="AF358" i="1" s="1"/>
  <c r="AD358" i="1"/>
  <c r="AB358" i="1" s="1"/>
  <c r="AM360" i="1" s="1"/>
  <c r="AI358" i="1" l="1"/>
  <c r="AJ358" i="1"/>
  <c r="AH358" i="1"/>
  <c r="H359" i="1" l="1"/>
  <c r="J359" i="1" s="1"/>
  <c r="C358" i="1"/>
  <c r="U359" i="1" l="1"/>
  <c r="K359" i="1"/>
  <c r="I359" i="1" s="1"/>
  <c r="G360" i="1" s="1"/>
  <c r="M359" i="1"/>
  <c r="O359" i="1"/>
  <c r="Q359" i="1" s="1"/>
  <c r="R359" i="1" s="1"/>
  <c r="P359" i="1" s="1"/>
  <c r="AL359" i="1" l="1"/>
  <c r="W359" i="1"/>
  <c r="AA359" i="1"/>
  <c r="AK363" i="1"/>
  <c r="AG362" i="1"/>
  <c r="AN359" i="1" l="1"/>
  <c r="B359" i="1" s="1"/>
  <c r="AC359" i="1"/>
  <c r="AD359" i="1" s="1"/>
  <c r="AB359" i="1" s="1"/>
  <c r="AM361" i="1" s="1"/>
  <c r="X359" i="1"/>
  <c r="V359" i="1" s="1"/>
  <c r="AK361" i="1" s="1"/>
  <c r="AE359" i="1"/>
  <c r="AF359" i="1" s="1"/>
  <c r="AH359" i="1" l="1"/>
  <c r="AJ359" i="1"/>
  <c r="AI359" i="1"/>
  <c r="H360" i="1" l="1"/>
  <c r="J360" i="1" s="1"/>
  <c r="M360" i="1" s="1"/>
  <c r="C359" i="1"/>
  <c r="K360" i="1" l="1"/>
  <c r="I360" i="1" s="1"/>
  <c r="G361" i="1" s="1"/>
  <c r="U360" i="1"/>
  <c r="O360" i="1"/>
  <c r="Q360" i="1" s="1"/>
  <c r="R360" i="1" s="1"/>
  <c r="P360" i="1" s="1"/>
  <c r="AG363" i="1"/>
  <c r="AK364" i="1"/>
  <c r="AL360" i="1" l="1"/>
  <c r="W360" i="1"/>
  <c r="X360" i="1" s="1"/>
  <c r="V360" i="1" s="1"/>
  <c r="AA360" i="1"/>
  <c r="AN360" i="1" l="1"/>
  <c r="B360" i="1" s="1"/>
  <c r="AC360" i="1"/>
  <c r="AD360" i="1" l="1"/>
  <c r="AB360" i="1" s="1"/>
  <c r="AM362" i="1" s="1"/>
  <c r="AE360" i="1"/>
  <c r="AF360" i="1" s="1"/>
  <c r="AI360" i="1" l="1"/>
  <c r="AH360" i="1"/>
  <c r="AJ360" i="1"/>
  <c r="C360" i="1" l="1"/>
  <c r="H361" i="1"/>
  <c r="AK365" i="1"/>
  <c r="AG364" i="1"/>
  <c r="U361" i="1" l="1"/>
  <c r="J361" i="1"/>
  <c r="O361" i="1"/>
  <c r="Q361" i="1" s="1"/>
  <c r="R361" i="1" s="1"/>
  <c r="P361" i="1" s="1"/>
  <c r="M361" i="1" l="1"/>
  <c r="K361" i="1"/>
  <c r="I361" i="1" s="1"/>
  <c r="G362" i="1" s="1"/>
  <c r="AA361" i="1"/>
  <c r="W361" i="1"/>
  <c r="X361" i="1" s="1"/>
  <c r="V361" i="1" s="1"/>
  <c r="AL361" i="1"/>
  <c r="AC361" i="1" l="1"/>
  <c r="AN361" i="1"/>
  <c r="B361" i="1" s="1"/>
  <c r="AD361" i="1" l="1"/>
  <c r="AB361" i="1" s="1"/>
  <c r="AM363" i="1" s="1"/>
  <c r="AE361" i="1"/>
  <c r="AF361" i="1" s="1"/>
  <c r="AJ361" i="1" l="1"/>
  <c r="AI361" i="1"/>
  <c r="AH361" i="1"/>
  <c r="C361" i="1" l="1"/>
  <c r="H362" i="1"/>
  <c r="J362" i="1" l="1"/>
  <c r="U362" i="1"/>
  <c r="O362" i="1"/>
  <c r="Q362" i="1" s="1"/>
  <c r="R362" i="1" s="1"/>
  <c r="P362" i="1" s="1"/>
  <c r="AK366" i="1"/>
  <c r="AL362" i="1" l="1"/>
  <c r="AA362" i="1"/>
  <c r="W362" i="1"/>
  <c r="K362" i="1"/>
  <c r="I362" i="1" s="1"/>
  <c r="G363" i="1" s="1"/>
  <c r="M362" i="1"/>
  <c r="AN362" i="1" l="1"/>
  <c r="B362" i="1" s="1"/>
  <c r="AC362" i="1"/>
  <c r="AD362" i="1" s="1"/>
  <c r="AB362" i="1" s="1"/>
  <c r="AM364" i="1" s="1"/>
  <c r="X362" i="1"/>
  <c r="V362" i="1" s="1"/>
  <c r="AE362" i="1"/>
  <c r="AF362" i="1" s="1"/>
  <c r="AH362" i="1" l="1"/>
  <c r="AJ362" i="1"/>
  <c r="AI362" i="1"/>
  <c r="H363" i="1" l="1"/>
  <c r="J363" i="1" s="1"/>
  <c r="M363" i="1" s="1"/>
  <c r="C362" i="1"/>
  <c r="K363" i="1" l="1"/>
  <c r="I363" i="1" s="1"/>
  <c r="G364" i="1" s="1"/>
  <c r="U363" i="1"/>
  <c r="O363" i="1"/>
  <c r="Q363" i="1" s="1"/>
  <c r="R363" i="1" s="1"/>
  <c r="P363" i="1" s="1"/>
  <c r="AA363" i="1" l="1"/>
  <c r="W363" i="1"/>
  <c r="X363" i="1" s="1"/>
  <c r="V363" i="1" s="1"/>
  <c r="AL363" i="1"/>
  <c r="AG366" i="1"/>
  <c r="AK367" i="1"/>
  <c r="AC363" i="1" l="1"/>
  <c r="AN363" i="1"/>
  <c r="B363" i="1" s="1"/>
  <c r="AD363" i="1" l="1"/>
  <c r="AB363" i="1" s="1"/>
  <c r="AM365" i="1" s="1"/>
  <c r="AE363" i="1"/>
  <c r="AF363" i="1" s="1"/>
  <c r="AI363" i="1" l="1"/>
  <c r="AJ363" i="1"/>
  <c r="AH363" i="1"/>
  <c r="H364" i="1" l="1"/>
  <c r="J364" i="1" s="1"/>
  <c r="K364" i="1" s="1"/>
  <c r="I364" i="1" s="1"/>
  <c r="G365" i="1" s="1"/>
  <c r="C363" i="1"/>
  <c r="M364" i="1" l="1"/>
  <c r="O364" i="1"/>
  <c r="Q364" i="1" s="1"/>
  <c r="R364" i="1" s="1"/>
  <c r="P364" i="1" s="1"/>
  <c r="U364" i="1"/>
  <c r="AA364" i="1" l="1"/>
  <c r="AL364" i="1"/>
  <c r="W364" i="1"/>
  <c r="X364" i="1" s="1"/>
  <c r="V364" i="1" s="1"/>
  <c r="AG365" i="1" s="1"/>
  <c r="AN364" i="1" l="1"/>
  <c r="B364" i="1" s="1"/>
  <c r="AC364" i="1"/>
  <c r="AD364" i="1" s="1"/>
  <c r="AB364" i="1" s="1"/>
  <c r="AM366" i="1" s="1"/>
  <c r="AG367" i="1"/>
  <c r="AK368" i="1"/>
  <c r="AE364" i="1" l="1"/>
  <c r="AF364" i="1" s="1"/>
  <c r="AJ364" i="1" l="1"/>
  <c r="AI364" i="1"/>
  <c r="AH364" i="1"/>
  <c r="C364" i="1" l="1"/>
  <c r="H365" i="1"/>
  <c r="O365" i="1" s="1"/>
  <c r="Q365" i="1" s="1"/>
  <c r="R365" i="1" s="1"/>
  <c r="P365" i="1" s="1"/>
  <c r="U365" i="1" l="1"/>
  <c r="J365" i="1"/>
  <c r="K365" i="1" l="1"/>
  <c r="I365" i="1" s="1"/>
  <c r="G366" i="1" s="1"/>
  <c r="M365" i="1"/>
  <c r="W365" i="1"/>
  <c r="AL365" i="1"/>
  <c r="AA365" i="1"/>
  <c r="AG368" i="1"/>
  <c r="AK369" i="1"/>
  <c r="AN365" i="1" l="1"/>
  <c r="B365" i="1" s="1"/>
  <c r="AC365" i="1"/>
  <c r="AD365" i="1" s="1"/>
  <c r="AB365" i="1" s="1"/>
  <c r="AM367" i="1" s="1"/>
  <c r="X365" i="1"/>
  <c r="V365" i="1" s="1"/>
  <c r="AE365" i="1"/>
  <c r="AF365" i="1" s="1"/>
  <c r="AI365" i="1" l="1"/>
  <c r="AH365" i="1"/>
  <c r="AJ365" i="1"/>
  <c r="C365" i="1" l="1"/>
  <c r="H366" i="1"/>
  <c r="J366" i="1" s="1"/>
  <c r="K366" i="1" l="1"/>
  <c r="I366" i="1" s="1"/>
  <c r="G367" i="1" s="1"/>
  <c r="M366" i="1"/>
  <c r="U366" i="1"/>
  <c r="O366" i="1"/>
  <c r="Q366" i="1" s="1"/>
  <c r="R366" i="1" s="1"/>
  <c r="P366" i="1" s="1"/>
  <c r="W366" i="1" l="1"/>
  <c r="X366" i="1" s="1"/>
  <c r="V366" i="1" s="1"/>
  <c r="AA366" i="1"/>
  <c r="AL366" i="1"/>
  <c r="AK370" i="1"/>
  <c r="AG369" i="1"/>
  <c r="AC366" i="1" l="1"/>
  <c r="AN366" i="1"/>
  <c r="B366" i="1" s="1"/>
  <c r="AD366" i="1" l="1"/>
  <c r="AB366" i="1" s="1"/>
  <c r="AM368" i="1" s="1"/>
  <c r="AE366" i="1"/>
  <c r="AF366" i="1" s="1"/>
  <c r="AI366" i="1" l="1"/>
  <c r="AH366" i="1"/>
  <c r="AJ366" i="1"/>
  <c r="C366" i="1" l="1"/>
  <c r="H367" i="1"/>
  <c r="O367" i="1" l="1"/>
  <c r="Q367" i="1" s="1"/>
  <c r="R367" i="1" s="1"/>
  <c r="P367" i="1" s="1"/>
  <c r="J367" i="1"/>
  <c r="U367" i="1"/>
  <c r="W367" i="1" l="1"/>
  <c r="X367" i="1" s="1"/>
  <c r="V367" i="1" s="1"/>
  <c r="AA367" i="1"/>
  <c r="AL367" i="1"/>
  <c r="K367" i="1"/>
  <c r="I367" i="1" s="1"/>
  <c r="G368" i="1" s="1"/>
  <c r="M367" i="1"/>
  <c r="AG370" i="1"/>
  <c r="AK371" i="1"/>
  <c r="AN367" i="1" l="1"/>
  <c r="B367" i="1" s="1"/>
  <c r="AC367" i="1"/>
  <c r="AD367" i="1" l="1"/>
  <c r="AB367" i="1" s="1"/>
  <c r="AM369" i="1" s="1"/>
  <c r="AE367" i="1"/>
  <c r="AF367" i="1" s="1"/>
  <c r="AI367" i="1" l="1"/>
  <c r="AJ367" i="1"/>
  <c r="AH367" i="1"/>
  <c r="H368" i="1" l="1"/>
  <c r="U368" i="1" s="1"/>
  <c r="C367" i="1"/>
  <c r="AL368" i="1" l="1"/>
  <c r="W368" i="1"/>
  <c r="X368" i="1" s="1"/>
  <c r="V368" i="1" s="1"/>
  <c r="O368" i="1"/>
  <c r="Q368" i="1" s="1"/>
  <c r="R368" i="1" s="1"/>
  <c r="P368" i="1" s="1"/>
  <c r="J368" i="1"/>
  <c r="M368" i="1" l="1"/>
  <c r="K368" i="1"/>
  <c r="I368" i="1" s="1"/>
  <c r="G369" i="1" s="1"/>
  <c r="AA368" i="1"/>
  <c r="AG371" i="1"/>
  <c r="AK372" i="1"/>
  <c r="AC368" i="1" l="1"/>
  <c r="AN368" i="1"/>
  <c r="B368" i="1" s="1"/>
  <c r="AE368" i="1" l="1"/>
  <c r="AF368" i="1" s="1"/>
  <c r="AD368" i="1"/>
  <c r="AB368" i="1" s="1"/>
  <c r="AM370" i="1" s="1"/>
  <c r="AI368" i="1" l="1"/>
  <c r="AJ368" i="1"/>
  <c r="AH368" i="1"/>
  <c r="H369" i="1" l="1"/>
  <c r="J369" i="1" s="1"/>
  <c r="C368" i="1"/>
  <c r="U369" i="1" l="1"/>
  <c r="K369" i="1"/>
  <c r="I369" i="1" s="1"/>
  <c r="G370" i="1" s="1"/>
  <c r="M369" i="1"/>
  <c r="O369" i="1"/>
  <c r="Q369" i="1" s="1"/>
  <c r="R369" i="1" s="1"/>
  <c r="P369" i="1" s="1"/>
  <c r="AG372" i="1"/>
  <c r="AK373" i="1"/>
  <c r="W369" i="1" l="1"/>
  <c r="AL369" i="1"/>
  <c r="AA369" i="1"/>
  <c r="AC369" i="1" l="1"/>
  <c r="AD369" i="1" s="1"/>
  <c r="AB369" i="1" s="1"/>
  <c r="AM371" i="1" s="1"/>
  <c r="AN369" i="1"/>
  <c r="B369" i="1" s="1"/>
  <c r="X369" i="1"/>
  <c r="V369" i="1" s="1"/>
  <c r="AE369" i="1" l="1"/>
  <c r="AF369" i="1" s="1"/>
  <c r="AH369" i="1" s="1"/>
  <c r="AJ369" i="1" l="1"/>
  <c r="AI369" i="1"/>
  <c r="C369" i="1"/>
  <c r="H370" i="1"/>
  <c r="O370" i="1" l="1"/>
  <c r="Q370" i="1" s="1"/>
  <c r="R370" i="1" s="1"/>
  <c r="P370" i="1" s="1"/>
  <c r="J370" i="1"/>
  <c r="U370" i="1"/>
  <c r="AL370" i="1" l="1"/>
  <c r="W370" i="1"/>
  <c r="X370" i="1" s="1"/>
  <c r="V370" i="1" s="1"/>
  <c r="AA370" i="1"/>
  <c r="K370" i="1"/>
  <c r="I370" i="1" s="1"/>
  <c r="G371" i="1" s="1"/>
  <c r="M370" i="1"/>
  <c r="AN370" i="1" l="1"/>
  <c r="B370" i="1" s="1"/>
  <c r="AC370" i="1"/>
  <c r="AK374" i="1"/>
  <c r="AG373" i="1"/>
  <c r="AD370" i="1" l="1"/>
  <c r="AB370" i="1" s="1"/>
  <c r="AM372" i="1" s="1"/>
  <c r="AE370" i="1"/>
  <c r="AF370" i="1" s="1"/>
  <c r="AI370" i="1" l="1"/>
  <c r="AJ370" i="1"/>
  <c r="AH370" i="1"/>
  <c r="C370" i="1" l="1"/>
  <c r="H371" i="1"/>
  <c r="U371" i="1" l="1"/>
  <c r="J371" i="1"/>
  <c r="O371" i="1"/>
  <c r="Q371" i="1" s="1"/>
  <c r="R371" i="1" s="1"/>
  <c r="P371" i="1" s="1"/>
  <c r="K371" i="1" l="1"/>
  <c r="I371" i="1" s="1"/>
  <c r="G372" i="1" s="1"/>
  <c r="M371" i="1"/>
  <c r="AL371" i="1"/>
  <c r="W371" i="1"/>
  <c r="AA371" i="1"/>
  <c r="AK375" i="1"/>
  <c r="AG374" i="1"/>
  <c r="AC371" i="1" l="1"/>
  <c r="AD371" i="1" s="1"/>
  <c r="AB371" i="1" s="1"/>
  <c r="AM373" i="1" s="1"/>
  <c r="AN371" i="1"/>
  <c r="B371" i="1" s="1"/>
  <c r="X371" i="1"/>
  <c r="V371" i="1" s="1"/>
  <c r="AE371" i="1"/>
  <c r="AF371" i="1" s="1"/>
  <c r="AJ371" i="1" l="1"/>
  <c r="AI371" i="1"/>
  <c r="AH371" i="1"/>
  <c r="C371" i="1" l="1"/>
  <c r="H372" i="1"/>
  <c r="U372" i="1" s="1"/>
  <c r="AL372" i="1" s="1"/>
  <c r="W372" i="1" l="1"/>
  <c r="X372" i="1" s="1"/>
  <c r="V372" i="1" s="1"/>
  <c r="O372" i="1"/>
  <c r="Q372" i="1" s="1"/>
  <c r="R372" i="1" s="1"/>
  <c r="P372" i="1" s="1"/>
  <c r="J372" i="1"/>
  <c r="K372" i="1" l="1"/>
  <c r="I372" i="1" s="1"/>
  <c r="G373" i="1" s="1"/>
  <c r="M372" i="1"/>
  <c r="AA372" i="1"/>
  <c r="AN372" i="1" l="1"/>
  <c r="B372" i="1" s="1"/>
  <c r="AC372" i="1"/>
  <c r="AG375" i="1"/>
  <c r="AK376" i="1"/>
  <c r="AD372" i="1" l="1"/>
  <c r="AB372" i="1" s="1"/>
  <c r="AM374" i="1" s="1"/>
  <c r="AE372" i="1"/>
  <c r="AF372" i="1" s="1"/>
  <c r="AJ372" i="1" l="1"/>
  <c r="AH372" i="1"/>
  <c r="AI372" i="1"/>
  <c r="C372" i="1" l="1"/>
  <c r="H373" i="1"/>
  <c r="O373" i="1" l="1"/>
  <c r="Q373" i="1" s="1"/>
  <c r="R373" i="1" s="1"/>
  <c r="P373" i="1" s="1"/>
  <c r="J373" i="1"/>
  <c r="U373" i="1"/>
  <c r="AK377" i="1"/>
  <c r="AG376" i="1"/>
  <c r="AL373" i="1" l="1"/>
  <c r="W373" i="1"/>
  <c r="X373" i="1" s="1"/>
  <c r="V373" i="1" s="1"/>
  <c r="AA373" i="1"/>
  <c r="M373" i="1"/>
  <c r="K373" i="1"/>
  <c r="I373" i="1" s="1"/>
  <c r="G374" i="1" s="1"/>
  <c r="AC373" i="1" l="1"/>
  <c r="AN373" i="1"/>
  <c r="B373" i="1" s="1"/>
  <c r="AD373" i="1" l="1"/>
  <c r="AB373" i="1" s="1"/>
  <c r="AM375" i="1" s="1"/>
  <c r="AE373" i="1"/>
  <c r="AF373" i="1" s="1"/>
  <c r="AH373" i="1" l="1"/>
  <c r="AJ373" i="1"/>
  <c r="AI373" i="1"/>
  <c r="H374" i="1" l="1"/>
  <c r="U374" i="1" s="1"/>
  <c r="C373" i="1"/>
  <c r="W374" i="1" l="1"/>
  <c r="AL374" i="1"/>
  <c r="J374" i="1"/>
  <c r="O374" i="1"/>
  <c r="Q374" i="1" s="1"/>
  <c r="R374" i="1" s="1"/>
  <c r="P374" i="1" s="1"/>
  <c r="X374" i="1"/>
  <c r="V374" i="1" s="1"/>
  <c r="AK378" i="1"/>
  <c r="AA374" i="1" l="1"/>
  <c r="M374" i="1"/>
  <c r="K374" i="1"/>
  <c r="I374" i="1" s="1"/>
  <c r="G375" i="1" s="1"/>
  <c r="AC374" i="1" l="1"/>
  <c r="AN374" i="1"/>
  <c r="B374" i="1" s="1"/>
  <c r="AD374" i="1" l="1"/>
  <c r="AB374" i="1" s="1"/>
  <c r="AM376" i="1" s="1"/>
  <c r="AE374" i="1"/>
  <c r="AF374" i="1" s="1"/>
  <c r="AI374" i="1" l="1"/>
  <c r="AJ374" i="1"/>
  <c r="AH374" i="1"/>
  <c r="C374" i="1" l="1"/>
  <c r="H375" i="1"/>
  <c r="J375" i="1" l="1"/>
  <c r="U375" i="1"/>
  <c r="O375" i="1"/>
  <c r="Q375" i="1" s="1"/>
  <c r="R375" i="1" s="1"/>
  <c r="P375" i="1" s="1"/>
  <c r="AL375" i="1" l="1"/>
  <c r="W375" i="1"/>
  <c r="AA375" i="1"/>
  <c r="K375" i="1"/>
  <c r="I375" i="1" s="1"/>
  <c r="G376" i="1" s="1"/>
  <c r="M375" i="1"/>
  <c r="AK379" i="1"/>
  <c r="AG378" i="1"/>
  <c r="X375" i="1" l="1"/>
  <c r="V375" i="1" s="1"/>
  <c r="AC375" i="1"/>
  <c r="AD375" i="1" s="1"/>
  <c r="AB375" i="1" s="1"/>
  <c r="AM377" i="1" s="1"/>
  <c r="AN375" i="1"/>
  <c r="B375" i="1" s="1"/>
  <c r="AE375" i="1" l="1"/>
  <c r="AF375" i="1" s="1"/>
  <c r="AI375" i="1" l="1"/>
  <c r="AJ375" i="1"/>
  <c r="AH375" i="1"/>
  <c r="H376" i="1" l="1"/>
  <c r="U376" i="1" s="1"/>
  <c r="C375" i="1"/>
  <c r="W376" i="1" l="1"/>
  <c r="X376" i="1" s="1"/>
  <c r="V376" i="1" s="1"/>
  <c r="AG377" i="1" s="1"/>
  <c r="AL376" i="1"/>
  <c r="AA376" i="1"/>
  <c r="O376" i="1"/>
  <c r="Q376" i="1" s="1"/>
  <c r="R376" i="1" s="1"/>
  <c r="P376" i="1" s="1"/>
  <c r="J376" i="1"/>
  <c r="AK380" i="1"/>
  <c r="AG379" i="1"/>
  <c r="K376" i="1" l="1"/>
  <c r="I376" i="1" s="1"/>
  <c r="G377" i="1" s="1"/>
  <c r="M376" i="1"/>
  <c r="AC376" i="1"/>
  <c r="AN376" i="1"/>
  <c r="B376" i="1" s="1"/>
  <c r="AD376" i="1" l="1"/>
  <c r="AB376" i="1" s="1"/>
  <c r="AM378" i="1" s="1"/>
  <c r="AE376" i="1"/>
  <c r="AF376" i="1" s="1"/>
  <c r="AJ376" i="1" l="1"/>
  <c r="AH376" i="1"/>
  <c r="AI376" i="1"/>
  <c r="H377" i="1" l="1"/>
  <c r="C376" i="1"/>
  <c r="J377" i="1" l="1"/>
  <c r="U377" i="1"/>
  <c r="O377" i="1"/>
  <c r="Q377" i="1" s="1"/>
  <c r="R377" i="1" s="1"/>
  <c r="P377" i="1" s="1"/>
  <c r="AA377" i="1" l="1"/>
  <c r="W377" i="1"/>
  <c r="AL377" i="1"/>
  <c r="K377" i="1"/>
  <c r="I377" i="1" s="1"/>
  <c r="G378" i="1" s="1"/>
  <c r="M377" i="1"/>
  <c r="AK381" i="1"/>
  <c r="AG380" i="1"/>
  <c r="X377" i="1" l="1"/>
  <c r="V377" i="1" s="1"/>
  <c r="AN377" i="1"/>
  <c r="B377" i="1" s="1"/>
  <c r="AC377" i="1"/>
  <c r="AD377" i="1" s="1"/>
  <c r="AB377" i="1" s="1"/>
  <c r="AM379" i="1" s="1"/>
  <c r="AE377" i="1" l="1"/>
  <c r="AF377" i="1" s="1"/>
  <c r="AH377" i="1" l="1"/>
  <c r="AJ377" i="1"/>
  <c r="AI377" i="1"/>
  <c r="C377" i="1" l="1"/>
  <c r="H378" i="1"/>
  <c r="J378" i="1" s="1"/>
  <c r="AK382" i="1"/>
  <c r="U378" i="1" l="1"/>
  <c r="AL378" i="1" s="1"/>
  <c r="O378" i="1"/>
  <c r="Q378" i="1" s="1"/>
  <c r="R378" i="1" s="1"/>
  <c r="P378" i="1" s="1"/>
  <c r="M378" i="1"/>
  <c r="K378" i="1"/>
  <c r="I378" i="1" s="1"/>
  <c r="G379" i="1" s="1"/>
  <c r="AA378" i="1" l="1"/>
  <c r="AC378" i="1" s="1"/>
  <c r="W378" i="1"/>
  <c r="X378" i="1" s="1"/>
  <c r="V378" i="1" s="1"/>
  <c r="AN378" i="1" l="1"/>
  <c r="B378" i="1" s="1"/>
  <c r="AD378" i="1"/>
  <c r="AB378" i="1" s="1"/>
  <c r="AM380" i="1" s="1"/>
  <c r="AE378" i="1"/>
  <c r="AF378" i="1" s="1"/>
  <c r="AJ378" i="1" l="1"/>
  <c r="AH378" i="1"/>
  <c r="AI378" i="1"/>
  <c r="H379" i="1" l="1"/>
  <c r="J379" i="1" s="1"/>
  <c r="K379" i="1" s="1"/>
  <c r="I379" i="1" s="1"/>
  <c r="G380" i="1" s="1"/>
  <c r="C378" i="1"/>
  <c r="M379" i="1" l="1"/>
  <c r="O379" i="1"/>
  <c r="Q379" i="1" s="1"/>
  <c r="R379" i="1" s="1"/>
  <c r="P379" i="1" s="1"/>
  <c r="U379" i="1"/>
  <c r="AL379" i="1" l="1"/>
  <c r="W379" i="1"/>
  <c r="AA379" i="1"/>
  <c r="AG382" i="1"/>
  <c r="AK383" i="1"/>
  <c r="X379" i="1" l="1"/>
  <c r="V379" i="1" s="1"/>
  <c r="AC379" i="1"/>
  <c r="AD379" i="1" s="1"/>
  <c r="AB379" i="1" s="1"/>
  <c r="AM381" i="1" s="1"/>
  <c r="AN379" i="1"/>
  <c r="B379" i="1" s="1"/>
  <c r="AE379" i="1" l="1"/>
  <c r="AF379" i="1" s="1"/>
  <c r="AH379" i="1" l="1"/>
  <c r="AJ379" i="1"/>
  <c r="AI379" i="1"/>
  <c r="H380" i="1" l="1"/>
  <c r="J380" i="1" s="1"/>
  <c r="C379" i="1"/>
  <c r="O380" i="1" l="1"/>
  <c r="Q380" i="1" s="1"/>
  <c r="R380" i="1" s="1"/>
  <c r="P380" i="1" s="1"/>
  <c r="U380" i="1"/>
  <c r="K380" i="1"/>
  <c r="I380" i="1" s="1"/>
  <c r="G381" i="1" s="1"/>
  <c r="M380" i="1"/>
  <c r="AG383" i="1"/>
  <c r="AK384" i="1"/>
  <c r="AA380" i="1" l="1"/>
  <c r="W380" i="1"/>
  <c r="AL380" i="1"/>
  <c r="X380" i="1" l="1"/>
  <c r="V380" i="1" s="1"/>
  <c r="AG381" i="1" s="1"/>
  <c r="AN380" i="1"/>
  <c r="B380" i="1" s="1"/>
  <c r="AC380" i="1"/>
  <c r="AD380" i="1" s="1"/>
  <c r="AB380" i="1" s="1"/>
  <c r="AM382" i="1" s="1"/>
  <c r="AE380" i="1" l="1"/>
  <c r="AF380" i="1" s="1"/>
  <c r="AJ380" i="1" l="1"/>
  <c r="AI380" i="1"/>
  <c r="AH380" i="1"/>
  <c r="C380" i="1" l="1"/>
  <c r="H381" i="1"/>
  <c r="J381" i="1" s="1"/>
  <c r="O381" i="1" l="1"/>
  <c r="Q381" i="1" s="1"/>
  <c r="R381" i="1" s="1"/>
  <c r="P381" i="1" s="1"/>
  <c r="U381" i="1"/>
  <c r="K381" i="1"/>
  <c r="I381" i="1" s="1"/>
  <c r="G382" i="1" s="1"/>
  <c r="M381" i="1"/>
  <c r="AK385" i="1"/>
  <c r="AG384" i="1"/>
  <c r="AL381" i="1" l="1"/>
  <c r="W381" i="1"/>
  <c r="AA381" i="1"/>
  <c r="AC381" i="1" l="1"/>
  <c r="AD381" i="1" s="1"/>
  <c r="AB381" i="1" s="1"/>
  <c r="AM383" i="1" s="1"/>
  <c r="AN381" i="1"/>
  <c r="B381" i="1" s="1"/>
  <c r="X381" i="1"/>
  <c r="V381" i="1" s="1"/>
  <c r="AE381" i="1" l="1"/>
  <c r="AF381" i="1" s="1"/>
  <c r="AJ381" i="1" s="1"/>
  <c r="AH381" i="1" l="1"/>
  <c r="C381" i="1" s="1"/>
  <c r="AI381" i="1"/>
  <c r="H382" i="1" l="1"/>
  <c r="J382" i="1" s="1"/>
  <c r="AG385" i="1"/>
  <c r="AK386" i="1"/>
  <c r="O382" i="1" l="1"/>
  <c r="Q382" i="1" s="1"/>
  <c r="R382" i="1" s="1"/>
  <c r="P382" i="1" s="1"/>
  <c r="U382" i="1"/>
  <c r="W382" i="1" s="1"/>
  <c r="X382" i="1" s="1"/>
  <c r="V382" i="1" s="1"/>
  <c r="K382" i="1"/>
  <c r="I382" i="1" s="1"/>
  <c r="G383" i="1" s="1"/>
  <c r="M382" i="1"/>
  <c r="AA382" i="1" l="1"/>
  <c r="AC382" i="1" s="1"/>
  <c r="AL382" i="1"/>
  <c r="AN382" i="1" l="1"/>
  <c r="B382" i="1" s="1"/>
  <c r="AE382" i="1"/>
  <c r="AF382" i="1" s="1"/>
  <c r="AD382" i="1"/>
  <c r="AB382" i="1" s="1"/>
  <c r="AM384" i="1" s="1"/>
  <c r="AH382" i="1" l="1"/>
  <c r="AJ382" i="1"/>
  <c r="AI382" i="1"/>
  <c r="H383" i="1" l="1"/>
  <c r="J383" i="1" s="1"/>
  <c r="K383" i="1" s="1"/>
  <c r="I383" i="1" s="1"/>
  <c r="G384" i="1" s="1"/>
  <c r="C382" i="1"/>
  <c r="M383" i="1" l="1"/>
  <c r="U383" i="1"/>
  <c r="O383" i="1"/>
  <c r="Q383" i="1" s="1"/>
  <c r="R383" i="1" s="1"/>
  <c r="P383" i="1" s="1"/>
  <c r="AK387" i="1"/>
  <c r="AG386" i="1"/>
  <c r="AL383" i="1" l="1"/>
  <c r="W383" i="1"/>
  <c r="AA383" i="1"/>
  <c r="AC383" i="1" l="1"/>
  <c r="AD383" i="1" s="1"/>
  <c r="AB383" i="1" s="1"/>
  <c r="AM385" i="1" s="1"/>
  <c r="AN383" i="1"/>
  <c r="B383" i="1" s="1"/>
  <c r="AE383" i="1"/>
  <c r="AF383" i="1" s="1"/>
  <c r="X383" i="1"/>
  <c r="V383" i="1" s="1"/>
  <c r="AJ383" i="1" l="1"/>
  <c r="AI383" i="1"/>
  <c r="AH383" i="1"/>
  <c r="C383" i="1" l="1"/>
  <c r="H384" i="1"/>
  <c r="J384" i="1" l="1"/>
  <c r="U384" i="1"/>
  <c r="O384" i="1"/>
  <c r="Q384" i="1" s="1"/>
  <c r="R384" i="1" s="1"/>
  <c r="P384" i="1" s="1"/>
  <c r="AG387" i="1"/>
  <c r="AK388" i="1"/>
  <c r="AA384" i="1" l="1"/>
  <c r="AL384" i="1"/>
  <c r="W384" i="1"/>
  <c r="M384" i="1"/>
  <c r="K384" i="1"/>
  <c r="I384" i="1" s="1"/>
  <c r="G385" i="1" s="1"/>
  <c r="X384" i="1" l="1"/>
  <c r="V384" i="1" s="1"/>
  <c r="AN384" i="1"/>
  <c r="B384" i="1" s="1"/>
  <c r="AC384" i="1"/>
  <c r="AD384" i="1" s="1"/>
  <c r="AB384" i="1" s="1"/>
  <c r="AM386" i="1" s="1"/>
  <c r="AE384" i="1" l="1"/>
  <c r="AF384" i="1" s="1"/>
  <c r="AH384" i="1" l="1"/>
  <c r="AI384" i="1"/>
  <c r="AJ384" i="1"/>
  <c r="H385" i="1" l="1"/>
  <c r="J385" i="1" s="1"/>
  <c r="C384" i="1"/>
  <c r="U385" i="1" l="1"/>
  <c r="AL385" i="1" s="1"/>
  <c r="O385" i="1"/>
  <c r="Q385" i="1" s="1"/>
  <c r="R385" i="1" s="1"/>
  <c r="P385" i="1" s="1"/>
  <c r="M385" i="1"/>
  <c r="K385" i="1"/>
  <c r="I385" i="1" s="1"/>
  <c r="G386" i="1" s="1"/>
  <c r="AK389" i="1"/>
  <c r="AG388" i="1"/>
  <c r="AA385" i="1" l="1"/>
  <c r="AC385" i="1" s="1"/>
  <c r="W385" i="1"/>
  <c r="X385" i="1"/>
  <c r="V385" i="1" s="1"/>
  <c r="AD385" i="1" l="1"/>
  <c r="AB385" i="1" s="1"/>
  <c r="AM387" i="1" s="1"/>
  <c r="AE385" i="1"/>
  <c r="AF385" i="1" s="1"/>
  <c r="AN385" i="1"/>
  <c r="B385" i="1" s="1"/>
  <c r="AJ385" i="1"/>
  <c r="AH385" i="1"/>
  <c r="AI385" i="1"/>
  <c r="H386" i="1" l="1"/>
  <c r="C385" i="1"/>
  <c r="O386" i="1" l="1"/>
  <c r="Q386" i="1" s="1"/>
  <c r="R386" i="1" s="1"/>
  <c r="P386" i="1" s="1"/>
  <c r="J386" i="1"/>
  <c r="U386" i="1"/>
  <c r="W386" i="1" l="1"/>
  <c r="X386" i="1" s="1"/>
  <c r="V386" i="1" s="1"/>
  <c r="AL386" i="1"/>
  <c r="AA386" i="1"/>
  <c r="K386" i="1"/>
  <c r="I386" i="1" s="1"/>
  <c r="G387" i="1" s="1"/>
  <c r="M386" i="1"/>
  <c r="AN386" i="1" l="1"/>
  <c r="B386" i="1" s="1"/>
  <c r="AC386" i="1"/>
  <c r="AD386" i="1" l="1"/>
  <c r="AB386" i="1" s="1"/>
  <c r="AM388" i="1" s="1"/>
  <c r="AE386" i="1"/>
  <c r="AF386" i="1" s="1"/>
  <c r="AG389" i="1"/>
  <c r="AK390" i="1"/>
  <c r="AJ386" i="1" l="1"/>
  <c r="AH386" i="1"/>
  <c r="AI386" i="1"/>
  <c r="C386" i="1" l="1"/>
  <c r="H387" i="1"/>
  <c r="J387" i="1" s="1"/>
  <c r="U387" i="1" l="1"/>
  <c r="O387" i="1"/>
  <c r="Q387" i="1" s="1"/>
  <c r="R387" i="1" s="1"/>
  <c r="P387" i="1" s="1"/>
  <c r="W387" i="1"/>
  <c r="X387" i="1" s="1"/>
  <c r="V387" i="1" s="1"/>
  <c r="AL387" i="1"/>
  <c r="K387" i="1"/>
  <c r="I387" i="1" s="1"/>
  <c r="G388" i="1" s="1"/>
  <c r="M387" i="1"/>
  <c r="AA387" i="1" l="1"/>
  <c r="AG390" i="1"/>
  <c r="AK391" i="1"/>
  <c r="AN387" i="1" l="1"/>
  <c r="B387" i="1" s="1"/>
  <c r="AC387" i="1"/>
  <c r="AD387" i="1" l="1"/>
  <c r="AB387" i="1" s="1"/>
  <c r="AM389" i="1" s="1"/>
  <c r="AE387" i="1"/>
  <c r="AF387" i="1" s="1"/>
  <c r="AI387" i="1" l="1"/>
  <c r="AH387" i="1"/>
  <c r="AJ387" i="1"/>
  <c r="H388" i="1" l="1"/>
  <c r="J388" i="1" s="1"/>
  <c r="K388" i="1" s="1"/>
  <c r="I388" i="1" s="1"/>
  <c r="G389" i="1" s="1"/>
  <c r="C387" i="1"/>
  <c r="M388" i="1" l="1"/>
  <c r="O388" i="1"/>
  <c r="Q388" i="1" s="1"/>
  <c r="R388" i="1" s="1"/>
  <c r="P388" i="1" s="1"/>
  <c r="U388" i="1"/>
  <c r="AK392" i="1"/>
  <c r="AL388" i="1" l="1"/>
  <c r="W388" i="1"/>
  <c r="X388" i="1" s="1"/>
  <c r="V388" i="1" s="1"/>
  <c r="AA388" i="1"/>
  <c r="AN388" i="1" l="1"/>
  <c r="B388" i="1" s="1"/>
  <c r="AC388" i="1"/>
  <c r="AE388" i="1" l="1"/>
  <c r="AF388" i="1" s="1"/>
  <c r="AD388" i="1"/>
  <c r="AB388" i="1" s="1"/>
  <c r="AM390" i="1" s="1"/>
  <c r="AH388" i="1" l="1"/>
  <c r="AI388" i="1"/>
  <c r="AJ388" i="1"/>
  <c r="C388" i="1" l="1"/>
  <c r="H389" i="1"/>
  <c r="O389" i="1" l="1"/>
  <c r="Q389" i="1" s="1"/>
  <c r="R389" i="1" s="1"/>
  <c r="P389" i="1" s="1"/>
  <c r="J389" i="1"/>
  <c r="U389" i="1"/>
  <c r="W389" i="1" l="1"/>
  <c r="X389" i="1" s="1"/>
  <c r="V389" i="1" s="1"/>
  <c r="AL389" i="1"/>
  <c r="AA389" i="1"/>
  <c r="K389" i="1"/>
  <c r="I389" i="1" s="1"/>
  <c r="G390" i="1" s="1"/>
  <c r="M389" i="1"/>
  <c r="AN389" i="1" l="1"/>
  <c r="B389" i="1" s="1"/>
  <c r="AC389" i="1"/>
  <c r="AK393" i="1"/>
  <c r="AG392" i="1"/>
  <c r="AD389" i="1" l="1"/>
  <c r="AB389" i="1" s="1"/>
  <c r="AM391" i="1" s="1"/>
  <c r="AE389" i="1"/>
  <c r="AF389" i="1" s="1"/>
  <c r="AJ389" i="1" l="1"/>
  <c r="AI389" i="1"/>
  <c r="AH389" i="1"/>
  <c r="H390" i="1" l="1"/>
  <c r="U390" i="1" s="1"/>
  <c r="C389" i="1"/>
  <c r="AG393" i="1"/>
  <c r="AK394" i="1"/>
  <c r="AL390" i="1" l="1"/>
  <c r="W390" i="1"/>
  <c r="J390" i="1"/>
  <c r="O390" i="1"/>
  <c r="Q390" i="1" s="1"/>
  <c r="R390" i="1" s="1"/>
  <c r="P390" i="1" s="1"/>
  <c r="X390" i="1"/>
  <c r="V390" i="1" s="1"/>
  <c r="AG391" i="1" s="1"/>
  <c r="K390" i="1" l="1"/>
  <c r="I390" i="1" s="1"/>
  <c r="G391" i="1" s="1"/>
  <c r="M390" i="1"/>
  <c r="AA390" i="1"/>
  <c r="AC390" i="1" l="1"/>
  <c r="AN390" i="1"/>
  <c r="B390" i="1" s="1"/>
  <c r="AD390" i="1" l="1"/>
  <c r="AB390" i="1" s="1"/>
  <c r="AM392" i="1" s="1"/>
  <c r="AE390" i="1"/>
  <c r="AF390" i="1" s="1"/>
  <c r="AH390" i="1" l="1"/>
  <c r="AJ390" i="1"/>
  <c r="AI390" i="1"/>
  <c r="H391" i="1" l="1"/>
  <c r="J391" i="1" s="1"/>
  <c r="C390" i="1"/>
  <c r="O391" i="1" l="1"/>
  <c r="Q391" i="1" s="1"/>
  <c r="R391" i="1" s="1"/>
  <c r="P391" i="1" s="1"/>
  <c r="U391" i="1"/>
  <c r="K391" i="1"/>
  <c r="I391" i="1" s="1"/>
  <c r="G392" i="1" s="1"/>
  <c r="M391" i="1"/>
  <c r="W391" i="1" l="1"/>
  <c r="AL391" i="1"/>
  <c r="AA391" i="1"/>
  <c r="AG394" i="1"/>
  <c r="AK395" i="1"/>
  <c r="AN391" i="1" l="1"/>
  <c r="B391" i="1" s="1"/>
  <c r="AC391" i="1"/>
  <c r="AD391" i="1" s="1"/>
  <c r="AB391" i="1" s="1"/>
  <c r="AM393" i="1" s="1"/>
  <c r="X391" i="1"/>
  <c r="V391" i="1" s="1"/>
  <c r="AE391" i="1"/>
  <c r="AF391" i="1" s="1"/>
  <c r="AJ391" i="1" l="1"/>
  <c r="AH391" i="1"/>
  <c r="AI391" i="1"/>
  <c r="C391" i="1" l="1"/>
  <c r="H392" i="1"/>
  <c r="U392" i="1" l="1"/>
  <c r="J392" i="1"/>
  <c r="O392" i="1"/>
  <c r="Q392" i="1" s="1"/>
  <c r="R392" i="1" s="1"/>
  <c r="P392" i="1" s="1"/>
  <c r="AG395" i="1"/>
  <c r="M392" i="1" l="1"/>
  <c r="K392" i="1"/>
  <c r="I392" i="1" s="1"/>
  <c r="G393" i="1" s="1"/>
  <c r="AL392" i="1"/>
  <c r="W392" i="1"/>
  <c r="AA392" i="1"/>
  <c r="X392" i="1" l="1"/>
  <c r="V392" i="1" s="1"/>
  <c r="AN392" i="1"/>
  <c r="B392" i="1" s="1"/>
  <c r="AC392" i="1"/>
  <c r="AD392" i="1" s="1"/>
  <c r="AB392" i="1" s="1"/>
  <c r="AM394" i="1" s="1"/>
  <c r="AE392" i="1" l="1"/>
  <c r="AF392" i="1" s="1"/>
  <c r="AJ392" i="1" l="1"/>
  <c r="AI392" i="1"/>
  <c r="AH392" i="1"/>
  <c r="C392" i="1" l="1"/>
  <c r="H393" i="1"/>
  <c r="J393" i="1" s="1"/>
  <c r="AG396" i="1"/>
  <c r="O393" i="1" l="1"/>
  <c r="Q393" i="1" s="1"/>
  <c r="R393" i="1" s="1"/>
  <c r="P393" i="1" s="1"/>
  <c r="U393" i="1"/>
  <c r="AA393" i="1"/>
  <c r="K393" i="1"/>
  <c r="I393" i="1" s="1"/>
  <c r="G394" i="1" s="1"/>
  <c r="M393" i="1"/>
  <c r="AL393" i="1"/>
  <c r="W393" i="1"/>
  <c r="X393" i="1" s="1"/>
  <c r="V393" i="1" s="1"/>
  <c r="AC393" i="1" l="1"/>
  <c r="AN393" i="1"/>
  <c r="B393" i="1" s="1"/>
  <c r="AD393" i="1" l="1"/>
  <c r="AB393" i="1" s="1"/>
  <c r="AM395" i="1" s="1"/>
  <c r="AE393" i="1"/>
  <c r="AF393" i="1" s="1"/>
  <c r="AI393" i="1" l="1"/>
  <c r="AJ393" i="1"/>
  <c r="AH393" i="1"/>
  <c r="H394" i="1" l="1"/>
  <c r="J394" i="1" s="1"/>
  <c r="C393" i="1"/>
  <c r="O394" i="1" l="1"/>
  <c r="Q394" i="1" s="1"/>
  <c r="R394" i="1" s="1"/>
  <c r="P394" i="1" s="1"/>
  <c r="U394" i="1"/>
  <c r="K394" i="1"/>
  <c r="I394" i="1" s="1"/>
  <c r="G395" i="1" s="1"/>
  <c r="M394" i="1"/>
  <c r="AA394" i="1" l="1"/>
  <c r="W394" i="1"/>
  <c r="AL394" i="1"/>
  <c r="X394" i="1" l="1"/>
  <c r="V394" i="1" s="1"/>
  <c r="AK396" i="1" s="1"/>
  <c r="AC394" i="1"/>
  <c r="AD394" i="1" s="1"/>
  <c r="AB394" i="1" s="1"/>
  <c r="AM396" i="1" s="1"/>
  <c r="AN394" i="1"/>
  <c r="B394" i="1" s="1"/>
  <c r="AK398" i="1"/>
  <c r="AG397" i="1"/>
  <c r="AE394" i="1" l="1"/>
  <c r="AF394" i="1" s="1"/>
  <c r="AH394" i="1" l="1"/>
  <c r="AJ394" i="1"/>
  <c r="AI394" i="1"/>
  <c r="C394" i="1" l="1"/>
  <c r="H395" i="1"/>
  <c r="J395" i="1" s="1"/>
  <c r="U395" i="1"/>
  <c r="O395" i="1" l="1"/>
  <c r="Q395" i="1" s="1"/>
  <c r="R395" i="1" s="1"/>
  <c r="P395" i="1" s="1"/>
  <c r="AL395" i="1"/>
  <c r="W395" i="1"/>
  <c r="M395" i="1"/>
  <c r="K395" i="1"/>
  <c r="I395" i="1" s="1"/>
  <c r="G396" i="1" s="1"/>
  <c r="AA395" i="1" l="1"/>
  <c r="X395" i="1"/>
  <c r="V395" i="1" s="1"/>
  <c r="AK397" i="1" s="1"/>
  <c r="AK399" i="1"/>
  <c r="AG398" i="1"/>
  <c r="AN395" i="1" l="1"/>
  <c r="B395" i="1" s="1"/>
  <c r="AC395" i="1"/>
  <c r="AD395" i="1" l="1"/>
  <c r="AB395" i="1" s="1"/>
  <c r="AM397" i="1" s="1"/>
  <c r="AE395" i="1"/>
  <c r="AF395" i="1" s="1"/>
  <c r="AJ395" i="1" l="1"/>
  <c r="AI395" i="1"/>
  <c r="AH395" i="1"/>
  <c r="H396" i="1" l="1"/>
  <c r="J396" i="1" s="1"/>
  <c r="C395" i="1"/>
  <c r="AK400" i="1"/>
  <c r="U396" i="1" l="1"/>
  <c r="K396" i="1"/>
  <c r="I396" i="1" s="1"/>
  <c r="G397" i="1" s="1"/>
  <c r="M396" i="1"/>
  <c r="O396" i="1"/>
  <c r="Q396" i="1" s="1"/>
  <c r="R396" i="1" s="1"/>
  <c r="P396" i="1" s="1"/>
  <c r="AL396" i="1" l="1"/>
  <c r="W396" i="1"/>
  <c r="AA396" i="1"/>
  <c r="AC396" i="1" l="1"/>
  <c r="AD396" i="1" s="1"/>
  <c r="AB396" i="1" s="1"/>
  <c r="AM398" i="1" s="1"/>
  <c r="AN396" i="1"/>
  <c r="B396" i="1" s="1"/>
  <c r="X396" i="1"/>
  <c r="V396" i="1" s="1"/>
  <c r="AE396" i="1"/>
  <c r="AF396" i="1" s="1"/>
  <c r="AJ396" i="1" l="1"/>
  <c r="AI396" i="1"/>
  <c r="AH396" i="1"/>
  <c r="C396" i="1" l="1"/>
  <c r="H397" i="1"/>
  <c r="O397" i="1" l="1"/>
  <c r="Q397" i="1" s="1"/>
  <c r="R397" i="1" s="1"/>
  <c r="P397" i="1" s="1"/>
  <c r="J397" i="1"/>
  <c r="U397" i="1"/>
  <c r="AK401" i="1"/>
  <c r="W397" i="1" l="1"/>
  <c r="X397" i="1" s="1"/>
  <c r="V397" i="1" s="1"/>
  <c r="AL397" i="1"/>
  <c r="AA397" i="1"/>
  <c r="K397" i="1"/>
  <c r="I397" i="1" s="1"/>
  <c r="G398" i="1" s="1"/>
  <c r="M397" i="1"/>
  <c r="AC397" i="1" l="1"/>
  <c r="AN397" i="1"/>
  <c r="B397" i="1" s="1"/>
  <c r="AD397" i="1" l="1"/>
  <c r="AB397" i="1" s="1"/>
  <c r="AM399" i="1" s="1"/>
  <c r="AE397" i="1"/>
  <c r="AF397" i="1" s="1"/>
  <c r="AI397" i="1" l="1"/>
  <c r="AJ397" i="1"/>
  <c r="AH397" i="1"/>
  <c r="C397" i="1" l="1"/>
  <c r="H398" i="1"/>
  <c r="J398" i="1" s="1"/>
  <c r="M398" i="1" s="1"/>
  <c r="O398" i="1"/>
  <c r="Q398" i="1" s="1"/>
  <c r="R398" i="1" s="1"/>
  <c r="P398" i="1" s="1"/>
  <c r="K398" i="1"/>
  <c r="I398" i="1" s="1"/>
  <c r="G399" i="1" s="1"/>
  <c r="U398" i="1" l="1"/>
  <c r="AL398" i="1" l="1"/>
  <c r="AA398" i="1"/>
  <c r="W398" i="1"/>
  <c r="X398" i="1" s="1"/>
  <c r="V398" i="1" s="1"/>
  <c r="AG399" i="1" s="1"/>
  <c r="AG401" i="1"/>
  <c r="AK402" i="1"/>
  <c r="AE398" i="1" l="1"/>
  <c r="AF398" i="1" s="1"/>
  <c r="AC398" i="1"/>
  <c r="AD398" i="1" s="1"/>
  <c r="AB398" i="1" s="1"/>
  <c r="AM400" i="1" s="1"/>
  <c r="AN398" i="1"/>
  <c r="B398" i="1" s="1"/>
  <c r="AH398" i="1"/>
  <c r="AJ398" i="1"/>
  <c r="AI398" i="1"/>
  <c r="C398" i="1" l="1"/>
  <c r="H399" i="1"/>
  <c r="J399" i="1" s="1"/>
  <c r="K399" i="1" l="1"/>
  <c r="I399" i="1" s="1"/>
  <c r="G400" i="1" s="1"/>
  <c r="M399" i="1"/>
  <c r="O399" i="1"/>
  <c r="Q399" i="1" s="1"/>
  <c r="R399" i="1" s="1"/>
  <c r="P399" i="1" s="1"/>
  <c r="U399" i="1"/>
  <c r="W399" i="1" l="1"/>
  <c r="AA399" i="1"/>
  <c r="AL399" i="1"/>
  <c r="AG402" i="1"/>
  <c r="AK403" i="1"/>
  <c r="AC399" i="1" l="1"/>
  <c r="AD399" i="1" s="1"/>
  <c r="AB399" i="1" s="1"/>
  <c r="AM401" i="1" s="1"/>
  <c r="AN399" i="1"/>
  <c r="B399" i="1" s="1"/>
  <c r="X399" i="1"/>
  <c r="V399" i="1" s="1"/>
  <c r="AG400" i="1" s="1"/>
  <c r="AE399" i="1"/>
  <c r="AF399" i="1" s="1"/>
  <c r="AI399" i="1" l="1"/>
  <c r="AH399" i="1"/>
  <c r="AJ399" i="1"/>
  <c r="H400" i="1" l="1"/>
  <c r="C399" i="1"/>
  <c r="O400" i="1" l="1"/>
  <c r="Q400" i="1" s="1"/>
  <c r="R400" i="1" s="1"/>
  <c r="P400" i="1" s="1"/>
  <c r="J400" i="1"/>
  <c r="U400" i="1"/>
  <c r="AA400" i="1" l="1"/>
  <c r="AL400" i="1"/>
  <c r="W400" i="1"/>
  <c r="X400" i="1" s="1"/>
  <c r="V400" i="1" s="1"/>
  <c r="M400" i="1"/>
  <c r="K400" i="1"/>
  <c r="I400" i="1" s="1"/>
  <c r="G401" i="1" s="1"/>
  <c r="AN400" i="1" l="1"/>
  <c r="B400" i="1" s="1"/>
  <c r="AC400" i="1"/>
  <c r="AD400" i="1" s="1"/>
  <c r="AB400" i="1" s="1"/>
  <c r="AM402" i="1" s="1"/>
  <c r="AG403" i="1"/>
  <c r="AK404" i="1"/>
  <c r="AE400" i="1" l="1"/>
  <c r="AF400" i="1" s="1"/>
  <c r="AJ400" i="1" l="1"/>
  <c r="AI400" i="1"/>
  <c r="AH400" i="1"/>
  <c r="H401" i="1" l="1"/>
  <c r="U401" i="1" s="1"/>
  <c r="C400" i="1"/>
  <c r="W401" i="1" l="1"/>
  <c r="X401" i="1" s="1"/>
  <c r="V401" i="1" s="1"/>
  <c r="AL401" i="1"/>
  <c r="AA401" i="1"/>
  <c r="O401" i="1"/>
  <c r="Q401" i="1" s="1"/>
  <c r="R401" i="1" s="1"/>
  <c r="P401" i="1" s="1"/>
  <c r="J401" i="1"/>
  <c r="AN401" i="1"/>
  <c r="B401" i="1" s="1"/>
  <c r="AC401" i="1"/>
  <c r="K401" i="1" l="1"/>
  <c r="I401" i="1" s="1"/>
  <c r="G402" i="1" s="1"/>
  <c r="M401" i="1"/>
  <c r="AD401" i="1"/>
  <c r="AB401" i="1" s="1"/>
  <c r="AM403" i="1" s="1"/>
  <c r="AE401" i="1"/>
  <c r="AF401" i="1" s="1"/>
  <c r="AJ401" i="1" l="1"/>
  <c r="AI401" i="1"/>
  <c r="AH401" i="1"/>
  <c r="AG404" i="1"/>
  <c r="AK405" i="1"/>
  <c r="C401" i="1" l="1"/>
  <c r="H402" i="1"/>
  <c r="J402" i="1" l="1"/>
  <c r="O402" i="1"/>
  <c r="Q402" i="1" s="1"/>
  <c r="R402" i="1" s="1"/>
  <c r="P402" i="1" s="1"/>
  <c r="U402" i="1"/>
  <c r="AL402" i="1" l="1"/>
  <c r="AA402" i="1"/>
  <c r="W402" i="1"/>
  <c r="M402" i="1"/>
  <c r="K402" i="1"/>
  <c r="I402" i="1" s="1"/>
  <c r="G403" i="1" s="1"/>
  <c r="AC402" i="1" l="1"/>
  <c r="AD402" i="1" s="1"/>
  <c r="AB402" i="1" s="1"/>
  <c r="AM404" i="1" s="1"/>
  <c r="AN402" i="1"/>
  <c r="B402" i="1" s="1"/>
  <c r="AE402" i="1"/>
  <c r="AF402" i="1" s="1"/>
  <c r="X402" i="1"/>
  <c r="V402" i="1" s="1"/>
  <c r="AH402" i="1" l="1"/>
  <c r="AI402" i="1"/>
  <c r="AJ402" i="1"/>
  <c r="C402" i="1" l="1"/>
  <c r="H403" i="1"/>
  <c r="AK406" i="1"/>
  <c r="AG405" i="1"/>
  <c r="U403" i="1" l="1"/>
  <c r="J403" i="1"/>
  <c r="O403" i="1"/>
  <c r="Q403" i="1" s="1"/>
  <c r="R403" i="1" s="1"/>
  <c r="P403" i="1" s="1"/>
  <c r="M403" i="1" l="1"/>
  <c r="K403" i="1"/>
  <c r="I403" i="1" s="1"/>
  <c r="G404" i="1" s="1"/>
  <c r="W403" i="1"/>
  <c r="AL403" i="1"/>
  <c r="AA403" i="1"/>
  <c r="AN403" i="1" l="1"/>
  <c r="B403" i="1" s="1"/>
  <c r="AC403" i="1"/>
  <c r="AD403" i="1" s="1"/>
  <c r="AB403" i="1" s="1"/>
  <c r="AM405" i="1" s="1"/>
  <c r="AE403" i="1"/>
  <c r="AF403" i="1" s="1"/>
  <c r="X403" i="1"/>
  <c r="V403" i="1" s="1"/>
  <c r="AJ403" i="1" l="1"/>
  <c r="AI403" i="1"/>
  <c r="AH403" i="1"/>
  <c r="C403" i="1" l="1"/>
  <c r="H404" i="1"/>
  <c r="J404" i="1" s="1"/>
  <c r="AK407" i="1"/>
  <c r="AG406" i="1"/>
  <c r="U404" i="1" l="1"/>
  <c r="W404" i="1" s="1"/>
  <c r="X404" i="1" s="1"/>
  <c r="V404" i="1" s="1"/>
  <c r="O404" i="1"/>
  <c r="Q404" i="1" s="1"/>
  <c r="R404" i="1" s="1"/>
  <c r="P404" i="1" s="1"/>
  <c r="K404" i="1"/>
  <c r="I404" i="1" s="1"/>
  <c r="G405" i="1" s="1"/>
  <c r="M404" i="1"/>
  <c r="AL404" i="1" l="1"/>
  <c r="AA404" i="1"/>
  <c r="AN404" i="1"/>
  <c r="AC404" i="1"/>
  <c r="B404" i="1" l="1"/>
  <c r="AD404" i="1"/>
  <c r="AB404" i="1" s="1"/>
  <c r="AM406" i="1" s="1"/>
  <c r="AE404" i="1"/>
  <c r="AF404" i="1" s="1"/>
  <c r="AI404" i="1" l="1"/>
  <c r="AH404" i="1"/>
  <c r="AJ404" i="1"/>
  <c r="C404" i="1" l="1"/>
  <c r="H405" i="1"/>
  <c r="J405" i="1" s="1"/>
  <c r="O405" i="1" l="1"/>
  <c r="Q405" i="1" s="1"/>
  <c r="R405" i="1" s="1"/>
  <c r="P405" i="1" s="1"/>
  <c r="U405" i="1"/>
  <c r="K405" i="1"/>
  <c r="I405" i="1" s="1"/>
  <c r="G406" i="1" s="1"/>
  <c r="M405" i="1"/>
  <c r="AK408" i="1"/>
  <c r="AG407" i="1"/>
  <c r="W405" i="1" l="1"/>
  <c r="AL405" i="1"/>
  <c r="AA405" i="1"/>
  <c r="AC405" i="1" l="1"/>
  <c r="AD405" i="1" s="1"/>
  <c r="AB405" i="1" s="1"/>
  <c r="AM407" i="1" s="1"/>
  <c r="AN405" i="1"/>
  <c r="B405" i="1" s="1"/>
  <c r="X405" i="1"/>
  <c r="V405" i="1" s="1"/>
  <c r="AE405" i="1" l="1"/>
  <c r="AF405" i="1" s="1"/>
  <c r="AJ405" i="1" s="1"/>
  <c r="AH405" i="1" l="1"/>
  <c r="H406" i="1" s="1"/>
  <c r="J406" i="1" s="1"/>
  <c r="AI405" i="1"/>
  <c r="C405" i="1" l="1"/>
  <c r="K406" i="1"/>
  <c r="I406" i="1" s="1"/>
  <c r="G407" i="1" s="1"/>
  <c r="M406" i="1"/>
  <c r="O406" i="1"/>
  <c r="Q406" i="1" s="1"/>
  <c r="R406" i="1" s="1"/>
  <c r="P406" i="1" s="1"/>
  <c r="U406" i="1"/>
  <c r="W406" i="1" l="1"/>
  <c r="AL406" i="1"/>
  <c r="AA406" i="1"/>
  <c r="AG408" i="1"/>
  <c r="AK409" i="1"/>
  <c r="AC406" i="1" l="1"/>
  <c r="AD406" i="1" s="1"/>
  <c r="AB406" i="1" s="1"/>
  <c r="AM408" i="1" s="1"/>
  <c r="AN406" i="1"/>
  <c r="B406" i="1" s="1"/>
  <c r="X406" i="1"/>
  <c r="V406" i="1" s="1"/>
  <c r="AE406" i="1"/>
  <c r="AF406" i="1" s="1"/>
  <c r="AJ406" i="1" l="1"/>
  <c r="AH406" i="1"/>
  <c r="AI406" i="1"/>
  <c r="H407" i="1" l="1"/>
  <c r="J407" i="1" s="1"/>
  <c r="C406" i="1"/>
  <c r="U407" i="1" l="1"/>
  <c r="W407" i="1" s="1"/>
  <c r="X407" i="1" s="1"/>
  <c r="V407" i="1" s="1"/>
  <c r="O407" i="1"/>
  <c r="Q407" i="1" s="1"/>
  <c r="R407" i="1" s="1"/>
  <c r="P407" i="1" s="1"/>
  <c r="M407" i="1"/>
  <c r="K407" i="1"/>
  <c r="I407" i="1" s="1"/>
  <c r="G408" i="1" s="1"/>
  <c r="AL407" i="1" l="1"/>
  <c r="AA407" i="1"/>
  <c r="AC407" i="1" l="1"/>
  <c r="AN407" i="1"/>
  <c r="B407" i="1" s="1"/>
  <c r="AG409" i="1"/>
  <c r="AK410" i="1"/>
  <c r="AE407" i="1" l="1"/>
  <c r="AF407" i="1" s="1"/>
  <c r="AD407" i="1"/>
  <c r="AB407" i="1" s="1"/>
  <c r="AM409" i="1" s="1"/>
  <c r="AH407" i="1" l="1"/>
  <c r="AI407" i="1"/>
  <c r="AJ407" i="1"/>
  <c r="C407" i="1" l="1"/>
  <c r="H408" i="1"/>
  <c r="J408" i="1" s="1"/>
  <c r="O408" i="1" l="1"/>
  <c r="Q408" i="1" s="1"/>
  <c r="R408" i="1" s="1"/>
  <c r="P408" i="1" s="1"/>
  <c r="U408" i="1"/>
  <c r="M408" i="1"/>
  <c r="K408" i="1"/>
  <c r="I408" i="1" s="1"/>
  <c r="G409" i="1" s="1"/>
  <c r="AA408" i="1" l="1"/>
  <c r="AC408" i="1" s="1"/>
  <c r="W408" i="1"/>
  <c r="X408" i="1" s="1"/>
  <c r="V408" i="1" s="1"/>
  <c r="AL408" i="1"/>
  <c r="AN408" i="1" l="1"/>
  <c r="B408" i="1" s="1"/>
  <c r="AE408" i="1"/>
  <c r="AF408" i="1" s="1"/>
  <c r="AD408" i="1"/>
  <c r="AB408" i="1" s="1"/>
  <c r="AM410" i="1" s="1"/>
  <c r="AG410" i="1"/>
  <c r="AK411" i="1"/>
  <c r="AJ408" i="1" l="1"/>
  <c r="AI408" i="1"/>
  <c r="AH408" i="1"/>
  <c r="H409" i="1" l="1"/>
  <c r="J409" i="1" s="1"/>
  <c r="C408" i="1"/>
  <c r="O409" i="1" l="1"/>
  <c r="Q409" i="1" s="1"/>
  <c r="R409" i="1" s="1"/>
  <c r="P409" i="1" s="1"/>
  <c r="K409" i="1"/>
  <c r="I409" i="1" s="1"/>
  <c r="G410" i="1" s="1"/>
  <c r="M409" i="1"/>
  <c r="U409" i="1"/>
  <c r="W409" i="1" l="1"/>
  <c r="X409" i="1" s="1"/>
  <c r="V409" i="1" s="1"/>
  <c r="AL409" i="1"/>
  <c r="AA409" i="1"/>
  <c r="AN409" i="1" l="1"/>
  <c r="B409" i="1" s="1"/>
  <c r="AC409" i="1"/>
  <c r="AK412" i="1"/>
  <c r="AG411" i="1"/>
  <c r="AE409" i="1" l="1"/>
  <c r="AF409" i="1" s="1"/>
  <c r="AD409" i="1"/>
  <c r="AB409" i="1" s="1"/>
  <c r="AM411" i="1" s="1"/>
  <c r="AI409" i="1" l="1"/>
  <c r="AJ409" i="1"/>
  <c r="AH409" i="1"/>
  <c r="H410" i="1" l="1"/>
  <c r="J410" i="1" s="1"/>
  <c r="C409" i="1"/>
  <c r="U410" i="1" l="1"/>
  <c r="O410" i="1"/>
  <c r="Q410" i="1" s="1"/>
  <c r="R410" i="1" s="1"/>
  <c r="P410" i="1" s="1"/>
  <c r="K410" i="1"/>
  <c r="I410" i="1" s="1"/>
  <c r="G411" i="1" s="1"/>
  <c r="M410" i="1"/>
  <c r="AA410" i="1" l="1"/>
  <c r="W410" i="1"/>
  <c r="X410" i="1" s="1"/>
  <c r="V410" i="1" s="1"/>
  <c r="AL410" i="1"/>
  <c r="AG412" i="1"/>
  <c r="AK413" i="1"/>
  <c r="AC410" i="1" l="1"/>
  <c r="AN410" i="1"/>
  <c r="B410" i="1" s="1"/>
  <c r="AD410" i="1" l="1"/>
  <c r="AB410" i="1" s="1"/>
  <c r="AM412" i="1" s="1"/>
  <c r="AE410" i="1"/>
  <c r="AF410" i="1" s="1"/>
  <c r="AH410" i="1" l="1"/>
  <c r="AI410" i="1"/>
  <c r="AJ410" i="1"/>
  <c r="H411" i="1" l="1"/>
  <c r="U411" i="1" s="1"/>
  <c r="W411" i="1" s="1"/>
  <c r="X411" i="1" s="1"/>
  <c r="V411" i="1" s="1"/>
  <c r="C410" i="1"/>
  <c r="AG413" i="1"/>
  <c r="AK414" i="1"/>
  <c r="AL411" i="1" l="1"/>
  <c r="J411" i="1"/>
  <c r="M411" i="1" s="1"/>
  <c r="O411" i="1"/>
  <c r="Q411" i="1" s="1"/>
  <c r="R411" i="1" s="1"/>
  <c r="P411" i="1" s="1"/>
  <c r="K411" i="1"/>
  <c r="I411" i="1" s="1"/>
  <c r="G412" i="1" s="1"/>
  <c r="AA411" i="1" l="1"/>
  <c r="AC411" i="1" s="1"/>
  <c r="AN411" i="1" l="1"/>
  <c r="B411" i="1" s="1"/>
  <c r="AD411" i="1"/>
  <c r="AB411" i="1" s="1"/>
  <c r="AM413" i="1" s="1"/>
  <c r="AE411" i="1"/>
  <c r="AF411" i="1" s="1"/>
  <c r="AJ411" i="1" l="1"/>
  <c r="AH411" i="1"/>
  <c r="AI411" i="1"/>
  <c r="AK415" i="1"/>
  <c r="C411" i="1" l="1"/>
  <c r="H412" i="1"/>
  <c r="O412" i="1" l="1"/>
  <c r="Q412" i="1" s="1"/>
  <c r="R412" i="1" s="1"/>
  <c r="P412" i="1" s="1"/>
  <c r="J412" i="1"/>
  <c r="U412" i="1"/>
  <c r="W412" i="1" l="1"/>
  <c r="X412" i="1" s="1"/>
  <c r="V412" i="1" s="1"/>
  <c r="AL412" i="1"/>
  <c r="AA412" i="1"/>
  <c r="K412" i="1"/>
  <c r="I412" i="1" s="1"/>
  <c r="G413" i="1" s="1"/>
  <c r="M412" i="1"/>
  <c r="AN412" i="1" l="1"/>
  <c r="B412" i="1" s="1"/>
  <c r="AC412" i="1"/>
  <c r="AE412" i="1" l="1"/>
  <c r="AF412" i="1" s="1"/>
  <c r="AD412" i="1"/>
  <c r="AB412" i="1" s="1"/>
  <c r="AM414" i="1" s="1"/>
  <c r="AI412" i="1" l="1"/>
  <c r="AH412" i="1"/>
  <c r="AJ412" i="1"/>
  <c r="AK416" i="1"/>
  <c r="AG415" i="1"/>
  <c r="H413" i="1" l="1"/>
  <c r="C412" i="1"/>
  <c r="O413" i="1" l="1"/>
  <c r="Q413" i="1" s="1"/>
  <c r="R413" i="1" s="1"/>
  <c r="P413" i="1" s="1"/>
  <c r="J413" i="1"/>
  <c r="U413" i="1"/>
  <c r="M413" i="1" l="1"/>
  <c r="K413" i="1"/>
  <c r="I413" i="1" s="1"/>
  <c r="G414" i="1" s="1"/>
  <c r="AL413" i="1"/>
  <c r="AA413" i="1"/>
  <c r="W413" i="1"/>
  <c r="X413" i="1" s="1"/>
  <c r="V413" i="1" s="1"/>
  <c r="AG414" i="1" s="1"/>
  <c r="AC413" i="1" l="1"/>
  <c r="AN413" i="1"/>
  <c r="B413" i="1" s="1"/>
  <c r="AD413" i="1" l="1"/>
  <c r="AB413" i="1" s="1"/>
  <c r="AM415" i="1" s="1"/>
  <c r="AE413" i="1"/>
  <c r="AF413" i="1" s="1"/>
  <c r="AJ413" i="1" l="1"/>
  <c r="AI413" i="1"/>
  <c r="AH413" i="1"/>
  <c r="AK417" i="1"/>
  <c r="AG416" i="1"/>
  <c r="H414" i="1" l="1"/>
  <c r="J414" i="1" s="1"/>
  <c r="C413" i="1"/>
  <c r="O414" i="1" l="1"/>
  <c r="Q414" i="1" s="1"/>
  <c r="R414" i="1" s="1"/>
  <c r="P414" i="1" s="1"/>
  <c r="U414" i="1"/>
  <c r="AL414" i="1" s="1"/>
  <c r="K414" i="1"/>
  <c r="I414" i="1" s="1"/>
  <c r="G415" i="1" s="1"/>
  <c r="M414" i="1"/>
  <c r="W414" i="1"/>
  <c r="X414" i="1" s="1"/>
  <c r="V414" i="1" s="1"/>
  <c r="AA414" i="1" l="1"/>
  <c r="AC414" i="1" s="1"/>
  <c r="AD414" i="1" s="1"/>
  <c r="AB414" i="1" s="1"/>
  <c r="AM416" i="1" s="1"/>
  <c r="AN414" i="1" l="1"/>
  <c r="B414" i="1" s="1"/>
  <c r="AE414" i="1"/>
  <c r="AF414" i="1" s="1"/>
  <c r="AH414" i="1" l="1"/>
  <c r="AJ414" i="1"/>
  <c r="AI414" i="1"/>
  <c r="H415" i="1" l="1"/>
  <c r="C414" i="1"/>
  <c r="AK418" i="1"/>
  <c r="AG417" i="1"/>
  <c r="O415" i="1" l="1"/>
  <c r="Q415" i="1" s="1"/>
  <c r="R415" i="1" s="1"/>
  <c r="P415" i="1" s="1"/>
  <c r="J415" i="1"/>
  <c r="U415" i="1"/>
  <c r="W415" i="1" l="1"/>
  <c r="AL415" i="1"/>
  <c r="AA415" i="1"/>
  <c r="K415" i="1"/>
  <c r="I415" i="1" s="1"/>
  <c r="G416" i="1" s="1"/>
  <c r="M415" i="1"/>
  <c r="AN415" i="1" l="1"/>
  <c r="B415" i="1" s="1"/>
  <c r="AC415" i="1"/>
  <c r="AD415" i="1" s="1"/>
  <c r="AB415" i="1" s="1"/>
  <c r="AM417" i="1" s="1"/>
  <c r="X415" i="1"/>
  <c r="V415" i="1" s="1"/>
  <c r="AE415" i="1"/>
  <c r="AF415" i="1" s="1"/>
  <c r="AI415" i="1" l="1"/>
  <c r="AJ415" i="1"/>
  <c r="AH415" i="1"/>
  <c r="H416" i="1" l="1"/>
  <c r="J416" i="1" s="1"/>
  <c r="M416" i="1" s="1"/>
  <c r="C415" i="1"/>
  <c r="AG418" i="1"/>
  <c r="AK419" i="1"/>
  <c r="O416" i="1" l="1"/>
  <c r="Q416" i="1" s="1"/>
  <c r="R416" i="1" s="1"/>
  <c r="P416" i="1" s="1"/>
  <c r="K416" i="1"/>
  <c r="I416" i="1" s="1"/>
  <c r="G417" i="1" s="1"/>
  <c r="U416" i="1"/>
  <c r="W416" i="1" l="1"/>
  <c r="X416" i="1" s="1"/>
  <c r="V416" i="1" s="1"/>
  <c r="AA416" i="1"/>
  <c r="AL416" i="1"/>
  <c r="AC416" i="1" l="1"/>
  <c r="AN416" i="1"/>
  <c r="B416" i="1" s="1"/>
  <c r="AE416" i="1" l="1"/>
  <c r="AF416" i="1" s="1"/>
  <c r="AD416" i="1"/>
  <c r="AB416" i="1" s="1"/>
  <c r="AM418" i="1" s="1"/>
  <c r="AH416" i="1" l="1"/>
  <c r="AI416" i="1"/>
  <c r="AJ416" i="1"/>
  <c r="AK420" i="1"/>
  <c r="AG419" i="1"/>
  <c r="C416" i="1" l="1"/>
  <c r="H417" i="1"/>
  <c r="U417" i="1" l="1"/>
  <c r="J417" i="1"/>
  <c r="O417" i="1"/>
  <c r="Q417" i="1" s="1"/>
  <c r="R417" i="1" s="1"/>
  <c r="P417" i="1" s="1"/>
  <c r="M417" i="1" l="1"/>
  <c r="K417" i="1"/>
  <c r="I417" i="1" s="1"/>
  <c r="G418" i="1" s="1"/>
  <c r="W417" i="1"/>
  <c r="AL417" i="1"/>
  <c r="AA417" i="1"/>
  <c r="AC417" i="1" l="1"/>
  <c r="AD417" i="1" s="1"/>
  <c r="AB417" i="1" s="1"/>
  <c r="AM419" i="1" s="1"/>
  <c r="AN417" i="1"/>
  <c r="B417" i="1" s="1"/>
  <c r="AE417" i="1"/>
  <c r="AF417" i="1" s="1"/>
  <c r="X417" i="1"/>
  <c r="V417" i="1" s="1"/>
  <c r="AK421" i="1"/>
  <c r="AG420" i="1"/>
  <c r="AJ417" i="1" l="1"/>
  <c r="AH417" i="1"/>
  <c r="AI417" i="1"/>
  <c r="C417" i="1" l="1"/>
  <c r="H418" i="1"/>
  <c r="J418" i="1" s="1"/>
  <c r="M418" i="1" s="1"/>
  <c r="O418" i="1" l="1"/>
  <c r="Q418" i="1" s="1"/>
  <c r="R418" i="1" s="1"/>
  <c r="P418" i="1" s="1"/>
  <c r="K418" i="1"/>
  <c r="I418" i="1" s="1"/>
  <c r="G419" i="1" s="1"/>
  <c r="U418" i="1"/>
  <c r="W418" i="1" l="1"/>
  <c r="X418" i="1" s="1"/>
  <c r="V418" i="1" s="1"/>
  <c r="AA418" i="1"/>
  <c r="AL418" i="1"/>
  <c r="AG421" i="1"/>
  <c r="AK422" i="1"/>
  <c r="AN418" i="1" l="1"/>
  <c r="B418" i="1" s="1"/>
  <c r="AC418" i="1"/>
  <c r="AD418" i="1" l="1"/>
  <c r="AB418" i="1" s="1"/>
  <c r="AM420" i="1" s="1"/>
  <c r="AE418" i="1"/>
  <c r="AF418" i="1" s="1"/>
  <c r="AH418" i="1" l="1"/>
  <c r="AJ418" i="1"/>
  <c r="AI418" i="1"/>
  <c r="C418" i="1" l="1"/>
  <c r="H419" i="1"/>
  <c r="AG422" i="1"/>
  <c r="AK423" i="1"/>
  <c r="O419" i="1" l="1"/>
  <c r="Q419" i="1" s="1"/>
  <c r="R419" i="1" s="1"/>
  <c r="P419" i="1" s="1"/>
  <c r="U419" i="1"/>
  <c r="J419" i="1"/>
  <c r="M419" i="1" l="1"/>
  <c r="K419" i="1"/>
  <c r="I419" i="1" s="1"/>
  <c r="G420" i="1" s="1"/>
  <c r="AL419" i="1"/>
  <c r="AA419" i="1"/>
  <c r="W419" i="1"/>
  <c r="AC419" i="1" l="1"/>
  <c r="AD419" i="1" s="1"/>
  <c r="AB419" i="1" s="1"/>
  <c r="AM421" i="1" s="1"/>
  <c r="AN419" i="1"/>
  <c r="B419" i="1" s="1"/>
  <c r="X419" i="1"/>
  <c r="V419" i="1" s="1"/>
  <c r="AE419" i="1"/>
  <c r="AF419" i="1" s="1"/>
  <c r="AH419" i="1" l="1"/>
  <c r="AJ419" i="1"/>
  <c r="AI419" i="1"/>
  <c r="H420" i="1" l="1"/>
  <c r="J420" i="1" s="1"/>
  <c r="C419" i="1"/>
  <c r="U420" i="1" l="1"/>
  <c r="K420" i="1"/>
  <c r="I420" i="1" s="1"/>
  <c r="G421" i="1" s="1"/>
  <c r="M420" i="1"/>
  <c r="O420" i="1"/>
  <c r="Q420" i="1" s="1"/>
  <c r="R420" i="1" s="1"/>
  <c r="P420" i="1" s="1"/>
  <c r="W420" i="1" l="1"/>
  <c r="AA420" i="1"/>
  <c r="AL420" i="1"/>
  <c r="AK424" i="1"/>
  <c r="AG423" i="1"/>
  <c r="AC420" i="1" l="1"/>
  <c r="AD420" i="1" s="1"/>
  <c r="AB420" i="1" s="1"/>
  <c r="AM422" i="1" s="1"/>
  <c r="AN420" i="1"/>
  <c r="B420" i="1" s="1"/>
  <c r="X420" i="1"/>
  <c r="V420" i="1" s="1"/>
  <c r="AE420" i="1"/>
  <c r="AF420" i="1" s="1"/>
  <c r="AJ420" i="1" l="1"/>
  <c r="AH420" i="1"/>
  <c r="AI420" i="1"/>
  <c r="C420" i="1" l="1"/>
  <c r="H421" i="1"/>
  <c r="U421" i="1" l="1"/>
  <c r="O421" i="1"/>
  <c r="Q421" i="1" s="1"/>
  <c r="R421" i="1" s="1"/>
  <c r="P421" i="1" s="1"/>
  <c r="J421" i="1"/>
  <c r="K421" i="1" l="1"/>
  <c r="I421" i="1" s="1"/>
  <c r="G422" i="1" s="1"/>
  <c r="M421" i="1"/>
  <c r="W421" i="1"/>
  <c r="AL421" i="1"/>
  <c r="AA421" i="1"/>
  <c r="AC421" i="1" l="1"/>
  <c r="AD421" i="1" s="1"/>
  <c r="AB421" i="1" s="1"/>
  <c r="AM423" i="1" s="1"/>
  <c r="AN421" i="1"/>
  <c r="B421" i="1" s="1"/>
  <c r="X421" i="1"/>
  <c r="V421" i="1" s="1"/>
  <c r="AE421" i="1"/>
  <c r="AF421" i="1" s="1"/>
  <c r="AG424" i="1"/>
  <c r="AK425" i="1"/>
  <c r="AJ421" i="1" l="1"/>
  <c r="AH421" i="1"/>
  <c r="AI421" i="1"/>
  <c r="H422" i="1" l="1"/>
  <c r="U422" i="1" s="1"/>
  <c r="AL422" i="1" s="1"/>
  <c r="C421" i="1"/>
  <c r="W422" i="1" l="1"/>
  <c r="X422" i="1" s="1"/>
  <c r="V422" i="1" s="1"/>
  <c r="O422" i="1"/>
  <c r="Q422" i="1" s="1"/>
  <c r="R422" i="1" s="1"/>
  <c r="P422" i="1" s="1"/>
  <c r="J422" i="1"/>
  <c r="K422" i="1" l="1"/>
  <c r="I422" i="1" s="1"/>
  <c r="G423" i="1" s="1"/>
  <c r="M422" i="1"/>
  <c r="AA422" i="1"/>
  <c r="AK426" i="1"/>
  <c r="AN422" i="1" l="1"/>
  <c r="B422" i="1" s="1"/>
  <c r="AC422" i="1"/>
  <c r="AE422" i="1" l="1"/>
  <c r="AF422" i="1" s="1"/>
  <c r="AD422" i="1"/>
  <c r="AB422" i="1" s="1"/>
  <c r="AM424" i="1" s="1"/>
  <c r="AH422" i="1" l="1"/>
  <c r="AI422" i="1"/>
  <c r="AJ422" i="1"/>
  <c r="H423" i="1" l="1"/>
  <c r="C422" i="1"/>
  <c r="U423" i="1" l="1"/>
  <c r="J423" i="1"/>
  <c r="O423" i="1"/>
  <c r="Q423" i="1" s="1"/>
  <c r="R423" i="1" s="1"/>
  <c r="P423" i="1" s="1"/>
  <c r="AK427" i="1"/>
  <c r="K423" i="1" l="1"/>
  <c r="I423" i="1" s="1"/>
  <c r="G424" i="1" s="1"/>
  <c r="M423" i="1"/>
  <c r="AL423" i="1"/>
  <c r="W423" i="1"/>
  <c r="X423" i="1" s="1"/>
  <c r="V423" i="1" s="1"/>
  <c r="AA423" i="1"/>
  <c r="AC423" i="1" l="1"/>
  <c r="AN423" i="1"/>
  <c r="B423" i="1" s="1"/>
  <c r="AE423" i="1" l="1"/>
  <c r="AF423" i="1" s="1"/>
  <c r="AD423" i="1"/>
  <c r="AB423" i="1" s="1"/>
  <c r="AM425" i="1" s="1"/>
  <c r="AJ423" i="1" l="1"/>
  <c r="AI423" i="1"/>
  <c r="AH423" i="1"/>
  <c r="C423" i="1" l="1"/>
  <c r="H424" i="1"/>
  <c r="J424" i="1" s="1"/>
  <c r="M424" i="1" s="1"/>
  <c r="U424" i="1" l="1"/>
  <c r="K424" i="1"/>
  <c r="I424" i="1" s="1"/>
  <c r="G425" i="1" s="1"/>
  <c r="O424" i="1"/>
  <c r="Q424" i="1" s="1"/>
  <c r="R424" i="1" s="1"/>
  <c r="P424" i="1" s="1"/>
  <c r="AG427" i="1"/>
  <c r="AK428" i="1"/>
  <c r="W424" i="1" l="1"/>
  <c r="X424" i="1" s="1"/>
  <c r="V424" i="1" s="1"/>
  <c r="AG425" i="1" s="1"/>
  <c r="AA424" i="1"/>
  <c r="AL424" i="1"/>
  <c r="AN424" i="1" l="1"/>
  <c r="B424" i="1" s="1"/>
  <c r="AC424" i="1"/>
  <c r="AD424" i="1" l="1"/>
  <c r="AB424" i="1" s="1"/>
  <c r="AM426" i="1" s="1"/>
  <c r="AE424" i="1"/>
  <c r="AF424" i="1" s="1"/>
  <c r="AH424" i="1" l="1"/>
  <c r="AI424" i="1"/>
  <c r="AJ424" i="1"/>
  <c r="C424" i="1" l="1"/>
  <c r="H425" i="1"/>
  <c r="J425" i="1" s="1"/>
  <c r="U425" i="1"/>
  <c r="O425" i="1"/>
  <c r="Q425" i="1" s="1"/>
  <c r="R425" i="1" s="1"/>
  <c r="P425" i="1" s="1"/>
  <c r="K425" i="1" l="1"/>
  <c r="I425" i="1" s="1"/>
  <c r="G426" i="1" s="1"/>
  <c r="M425" i="1"/>
  <c r="AA425" i="1"/>
  <c r="W425" i="1"/>
  <c r="X425" i="1" s="1"/>
  <c r="V425" i="1" s="1"/>
  <c r="AG426" i="1" s="1"/>
  <c r="AL425" i="1"/>
  <c r="AC425" i="1" l="1"/>
  <c r="AN425" i="1"/>
  <c r="B425" i="1" s="1"/>
  <c r="AG428" i="1"/>
  <c r="AK429" i="1"/>
  <c r="AD425" i="1" l="1"/>
  <c r="AB425" i="1" s="1"/>
  <c r="AM427" i="1" s="1"/>
  <c r="AE425" i="1"/>
  <c r="AF425" i="1" s="1"/>
  <c r="AI425" i="1" l="1"/>
  <c r="AJ425" i="1"/>
  <c r="AH425" i="1"/>
  <c r="H426" i="1" l="1"/>
  <c r="J426" i="1" s="1"/>
  <c r="K426" i="1" s="1"/>
  <c r="I426" i="1" s="1"/>
  <c r="G427" i="1" s="1"/>
  <c r="C425" i="1"/>
  <c r="U426" i="1" l="1"/>
  <c r="M426" i="1"/>
  <c r="O426" i="1"/>
  <c r="Q426" i="1" s="1"/>
  <c r="R426" i="1" s="1"/>
  <c r="P426" i="1" s="1"/>
  <c r="AK430" i="1"/>
  <c r="W426" i="1" l="1"/>
  <c r="X426" i="1" s="1"/>
  <c r="V426" i="1" s="1"/>
  <c r="AL426" i="1"/>
  <c r="AA426" i="1"/>
  <c r="AC426" i="1" l="1"/>
  <c r="AN426" i="1"/>
  <c r="B426" i="1" s="1"/>
  <c r="AD426" i="1" l="1"/>
  <c r="AB426" i="1" s="1"/>
  <c r="AM428" i="1" s="1"/>
  <c r="AE426" i="1"/>
  <c r="AF426" i="1" s="1"/>
  <c r="AI426" i="1" l="1"/>
  <c r="AJ426" i="1"/>
  <c r="AH426" i="1"/>
  <c r="H427" i="1" l="1"/>
  <c r="O427" i="1" s="1"/>
  <c r="Q427" i="1" s="1"/>
  <c r="R427" i="1" s="1"/>
  <c r="P427" i="1" s="1"/>
  <c r="C426" i="1"/>
  <c r="U427" i="1" l="1"/>
  <c r="J427" i="1"/>
  <c r="AK431" i="1"/>
  <c r="M427" i="1" l="1"/>
  <c r="K427" i="1"/>
  <c r="I427" i="1" s="1"/>
  <c r="G428" i="1" s="1"/>
  <c r="AA427" i="1"/>
  <c r="W427" i="1"/>
  <c r="AL427" i="1"/>
  <c r="X427" i="1" l="1"/>
  <c r="V427" i="1" s="1"/>
  <c r="AN427" i="1"/>
  <c r="B427" i="1" s="1"/>
  <c r="AC427" i="1"/>
  <c r="AD427" i="1" s="1"/>
  <c r="AB427" i="1" s="1"/>
  <c r="AM429" i="1" s="1"/>
  <c r="AE427" i="1" l="1"/>
  <c r="AF427" i="1" s="1"/>
  <c r="AJ427" i="1" l="1"/>
  <c r="AH427" i="1"/>
  <c r="AI427" i="1"/>
  <c r="H428" i="1" l="1"/>
  <c r="J428" i="1" s="1"/>
  <c r="C427" i="1"/>
  <c r="O428" i="1" l="1"/>
  <c r="Q428" i="1" s="1"/>
  <c r="R428" i="1" s="1"/>
  <c r="P428" i="1" s="1"/>
  <c r="U428" i="1"/>
  <c r="K428" i="1"/>
  <c r="I428" i="1" s="1"/>
  <c r="G429" i="1" s="1"/>
  <c r="M428" i="1"/>
  <c r="AA428" i="1" l="1"/>
  <c r="W428" i="1"/>
  <c r="AL428" i="1"/>
  <c r="AK432" i="1"/>
  <c r="AG431" i="1"/>
  <c r="X428" i="1" l="1"/>
  <c r="V428" i="1" s="1"/>
  <c r="AG429" i="1" s="1"/>
  <c r="AC428" i="1"/>
  <c r="AD428" i="1" s="1"/>
  <c r="AB428" i="1" s="1"/>
  <c r="AM430" i="1" s="1"/>
  <c r="AN428" i="1"/>
  <c r="B428" i="1" s="1"/>
  <c r="AE428" i="1" l="1"/>
  <c r="AF428" i="1" s="1"/>
  <c r="AH428" i="1" l="1"/>
  <c r="AJ428" i="1"/>
  <c r="AI428" i="1"/>
  <c r="H429" i="1" l="1"/>
  <c r="J429" i="1" s="1"/>
  <c r="C428" i="1"/>
  <c r="U429" i="1" l="1"/>
  <c r="W429" i="1" s="1"/>
  <c r="X429" i="1" s="1"/>
  <c r="V429" i="1" s="1"/>
  <c r="AG430" i="1" s="1"/>
  <c r="O429" i="1"/>
  <c r="Q429" i="1" s="1"/>
  <c r="R429" i="1" s="1"/>
  <c r="P429" i="1" s="1"/>
  <c r="AL429" i="1"/>
  <c r="M429" i="1"/>
  <c r="K429" i="1"/>
  <c r="I429" i="1" s="1"/>
  <c r="G430" i="1" s="1"/>
  <c r="AK433" i="1"/>
  <c r="AG432" i="1"/>
  <c r="AA429" i="1" l="1"/>
  <c r="AN429" i="1" s="1"/>
  <c r="B429" i="1" s="1"/>
  <c r="AC429" i="1" l="1"/>
  <c r="AE429" i="1" s="1"/>
  <c r="AF429" i="1" s="1"/>
  <c r="AD429" i="1" l="1"/>
  <c r="AB429" i="1" s="1"/>
  <c r="AM431" i="1" s="1"/>
  <c r="AH429" i="1"/>
  <c r="AI429" i="1"/>
  <c r="AJ429" i="1"/>
  <c r="H430" i="1" l="1"/>
  <c r="U430" i="1" s="1"/>
  <c r="W430" i="1" s="1"/>
  <c r="X430" i="1" s="1"/>
  <c r="V430" i="1" s="1"/>
  <c r="C429" i="1"/>
  <c r="AK434" i="1"/>
  <c r="AG433" i="1"/>
  <c r="AL430" i="1" l="1"/>
  <c r="J430" i="1"/>
  <c r="O430" i="1"/>
  <c r="Q430" i="1" l="1"/>
  <c r="R430" i="1" s="1"/>
  <c r="P430" i="1" s="1"/>
  <c r="AA430" i="1"/>
  <c r="M430" i="1"/>
  <c r="K430" i="1"/>
  <c r="I430" i="1" s="1"/>
  <c r="G431" i="1" s="1"/>
  <c r="AN430" i="1" l="1"/>
  <c r="B430" i="1" s="1"/>
  <c r="AC430" i="1"/>
  <c r="AE430" i="1" l="1"/>
  <c r="AF430" i="1" s="1"/>
  <c r="AD430" i="1"/>
  <c r="AB430" i="1" s="1"/>
  <c r="AM432" i="1" s="1"/>
  <c r="AI430" i="1" l="1"/>
  <c r="AH430" i="1"/>
  <c r="AJ430" i="1"/>
  <c r="H431" i="1" l="1"/>
  <c r="U431" i="1" s="1"/>
  <c r="C430" i="1"/>
  <c r="W431" i="1" l="1"/>
  <c r="AL431" i="1"/>
  <c r="J431" i="1"/>
  <c r="O431" i="1"/>
  <c r="Q431" i="1" s="1"/>
  <c r="R431" i="1" s="1"/>
  <c r="P431" i="1" s="1"/>
  <c r="X431" i="1"/>
  <c r="V431" i="1" s="1"/>
  <c r="AA431" i="1" l="1"/>
  <c r="K431" i="1"/>
  <c r="I431" i="1" s="1"/>
  <c r="G432" i="1" s="1"/>
  <c r="M431" i="1"/>
  <c r="AK435" i="1"/>
  <c r="AG434" i="1"/>
  <c r="AN431" i="1" l="1"/>
  <c r="B431" i="1" s="1"/>
  <c r="AC431" i="1"/>
  <c r="AD431" i="1" l="1"/>
  <c r="AB431" i="1" s="1"/>
  <c r="AM433" i="1" s="1"/>
  <c r="AE431" i="1"/>
  <c r="AF431" i="1" s="1"/>
  <c r="AI431" i="1" l="1"/>
  <c r="AJ431" i="1"/>
  <c r="AH431" i="1"/>
  <c r="H432" i="1" l="1"/>
  <c r="J432" i="1" s="1"/>
  <c r="C431" i="1"/>
  <c r="U432" i="1" l="1"/>
  <c r="W432" i="1" s="1"/>
  <c r="X432" i="1" s="1"/>
  <c r="V432" i="1" s="1"/>
  <c r="M432" i="1"/>
  <c r="K432" i="1"/>
  <c r="I432" i="1" s="1"/>
  <c r="G433" i="1" s="1"/>
  <c r="O432" i="1"/>
  <c r="Q432" i="1" s="1"/>
  <c r="R432" i="1" s="1"/>
  <c r="P432" i="1" s="1"/>
  <c r="AG435" i="1"/>
  <c r="AK436" i="1"/>
  <c r="AA432" i="1" l="1"/>
  <c r="AN432" i="1" s="1"/>
  <c r="AL432" i="1"/>
  <c r="B432" i="1" l="1"/>
  <c r="AC432" i="1"/>
  <c r="AE432" i="1" s="1"/>
  <c r="AF432" i="1" s="1"/>
  <c r="AD432" i="1" l="1"/>
  <c r="AB432" i="1" s="1"/>
  <c r="AM434" i="1" s="1"/>
  <c r="AJ432" i="1"/>
  <c r="AI432" i="1"/>
  <c r="AH432" i="1"/>
  <c r="H433" i="1" l="1"/>
  <c r="U433" i="1" s="1"/>
  <c r="C432" i="1"/>
  <c r="W433" i="1" l="1"/>
  <c r="X433" i="1" s="1"/>
  <c r="V433" i="1" s="1"/>
  <c r="AL433" i="1"/>
  <c r="O433" i="1"/>
  <c r="Q433" i="1" s="1"/>
  <c r="R433" i="1" s="1"/>
  <c r="P433" i="1" s="1"/>
  <c r="J433" i="1"/>
  <c r="AG436" i="1"/>
  <c r="AK437" i="1"/>
  <c r="AA433" i="1" l="1"/>
  <c r="K433" i="1"/>
  <c r="I433" i="1" s="1"/>
  <c r="G434" i="1" s="1"/>
  <c r="M433" i="1"/>
  <c r="AN433" i="1" l="1"/>
  <c r="B433" i="1" s="1"/>
  <c r="AC433" i="1"/>
  <c r="AE433" i="1" l="1"/>
  <c r="AF433" i="1" s="1"/>
  <c r="AD433" i="1"/>
  <c r="AB433" i="1" s="1"/>
  <c r="AM435" i="1" s="1"/>
  <c r="AH433" i="1" l="1"/>
  <c r="AI433" i="1"/>
  <c r="AJ433" i="1"/>
  <c r="C433" i="1" l="1"/>
  <c r="H434" i="1"/>
  <c r="U434" i="1" l="1"/>
  <c r="J434" i="1"/>
  <c r="O434" i="1"/>
  <c r="Q434" i="1" s="1"/>
  <c r="R434" i="1" s="1"/>
  <c r="P434" i="1" s="1"/>
  <c r="M434" i="1" l="1"/>
  <c r="K434" i="1"/>
  <c r="I434" i="1" s="1"/>
  <c r="G435" i="1" s="1"/>
  <c r="AL434" i="1"/>
  <c r="AA434" i="1"/>
  <c r="W434" i="1"/>
  <c r="X434" i="1" s="1"/>
  <c r="V434" i="1" s="1"/>
  <c r="AG437" i="1"/>
  <c r="AK438" i="1"/>
  <c r="AN434" i="1" l="1"/>
  <c r="B434" i="1" s="1"/>
  <c r="AC434" i="1"/>
  <c r="AD434" i="1" l="1"/>
  <c r="AB434" i="1" s="1"/>
  <c r="AM436" i="1" s="1"/>
  <c r="AE434" i="1"/>
  <c r="AF434" i="1" s="1"/>
  <c r="AH434" i="1" l="1"/>
  <c r="AI434" i="1"/>
  <c r="AJ434" i="1"/>
  <c r="C434" i="1" l="1"/>
  <c r="H435" i="1"/>
  <c r="AK439" i="1"/>
  <c r="AG438" i="1"/>
  <c r="J435" i="1" l="1"/>
  <c r="O435" i="1"/>
  <c r="Q435" i="1" s="1"/>
  <c r="R435" i="1" s="1"/>
  <c r="P435" i="1" s="1"/>
  <c r="U435" i="1"/>
  <c r="W435" i="1" l="1"/>
  <c r="AA435" i="1"/>
  <c r="AL435" i="1"/>
  <c r="M435" i="1"/>
  <c r="K435" i="1"/>
  <c r="I435" i="1" s="1"/>
  <c r="G436" i="1" s="1"/>
  <c r="AN435" i="1" l="1"/>
  <c r="B435" i="1" s="1"/>
  <c r="AC435" i="1"/>
  <c r="AD435" i="1" s="1"/>
  <c r="AB435" i="1" s="1"/>
  <c r="AM437" i="1" s="1"/>
  <c r="X435" i="1"/>
  <c r="V435" i="1" s="1"/>
  <c r="AE435" i="1"/>
  <c r="AF435" i="1" s="1"/>
  <c r="AH435" i="1" l="1"/>
  <c r="AI435" i="1"/>
  <c r="AJ435" i="1"/>
  <c r="C435" i="1" l="1"/>
  <c r="H436" i="1"/>
  <c r="U436" i="1" l="1"/>
  <c r="J436" i="1"/>
  <c r="O436" i="1"/>
  <c r="Q436" i="1" s="1"/>
  <c r="R436" i="1" s="1"/>
  <c r="P436" i="1" s="1"/>
  <c r="AG439" i="1"/>
  <c r="AK440" i="1"/>
  <c r="K436" i="1" l="1"/>
  <c r="I436" i="1" s="1"/>
  <c r="G437" i="1" s="1"/>
  <c r="M436" i="1"/>
  <c r="W436" i="1"/>
  <c r="AL436" i="1"/>
  <c r="AA436" i="1"/>
  <c r="AC436" i="1" l="1"/>
  <c r="AD436" i="1" s="1"/>
  <c r="AB436" i="1" s="1"/>
  <c r="AM438" i="1" s="1"/>
  <c r="AN436" i="1"/>
  <c r="B436" i="1" s="1"/>
  <c r="X436" i="1"/>
  <c r="V436" i="1" s="1"/>
  <c r="AE436" i="1" l="1"/>
  <c r="AF436" i="1" s="1"/>
  <c r="AJ436" i="1" s="1"/>
  <c r="AI436" i="1" l="1"/>
  <c r="H437" i="1" s="1"/>
  <c r="J437" i="1" s="1"/>
  <c r="AH436" i="1"/>
  <c r="C436" i="1" l="1"/>
  <c r="K437" i="1"/>
  <c r="I437" i="1" s="1"/>
  <c r="G438" i="1" s="1"/>
  <c r="M437" i="1"/>
  <c r="U437" i="1"/>
  <c r="O437" i="1"/>
  <c r="Q437" i="1" s="1"/>
  <c r="R437" i="1" s="1"/>
  <c r="P437" i="1" s="1"/>
  <c r="AL437" i="1" l="1"/>
  <c r="W437" i="1"/>
  <c r="AA437" i="1"/>
  <c r="AK441" i="1"/>
  <c r="AG440" i="1"/>
  <c r="AN437" i="1" l="1"/>
  <c r="B437" i="1" s="1"/>
  <c r="AC437" i="1"/>
  <c r="AD437" i="1" s="1"/>
  <c r="AB437" i="1" s="1"/>
  <c r="AM439" i="1" s="1"/>
  <c r="X437" i="1"/>
  <c r="V437" i="1" s="1"/>
  <c r="AE437" i="1"/>
  <c r="AF437" i="1" s="1"/>
  <c r="AI437" i="1" l="1"/>
  <c r="AH437" i="1"/>
  <c r="AJ437" i="1"/>
  <c r="C437" i="1" l="1"/>
  <c r="H438" i="1"/>
  <c r="J438" i="1" l="1"/>
  <c r="O438" i="1"/>
  <c r="Q438" i="1" s="1"/>
  <c r="R438" i="1" s="1"/>
  <c r="P438" i="1" s="1"/>
  <c r="U438" i="1"/>
  <c r="AG441" i="1"/>
  <c r="AK442" i="1"/>
  <c r="AA438" i="1" l="1"/>
  <c r="AL438" i="1"/>
  <c r="W438" i="1"/>
  <c r="X438" i="1" s="1"/>
  <c r="V438" i="1" s="1"/>
  <c r="M438" i="1"/>
  <c r="K438" i="1"/>
  <c r="I438" i="1" s="1"/>
  <c r="G439" i="1" s="1"/>
  <c r="AN438" i="1" l="1"/>
  <c r="B438" i="1" s="1"/>
  <c r="AC438" i="1"/>
  <c r="AD438" i="1" s="1"/>
  <c r="AB438" i="1" s="1"/>
  <c r="AM440" i="1" s="1"/>
  <c r="AE438" i="1" l="1"/>
  <c r="AF438" i="1" s="1"/>
  <c r="AH438" i="1" l="1"/>
  <c r="AI438" i="1"/>
  <c r="AJ438" i="1"/>
  <c r="H439" i="1" l="1"/>
  <c r="C438" i="1"/>
  <c r="U439" i="1" l="1"/>
  <c r="J439" i="1"/>
  <c r="O439" i="1"/>
  <c r="Q439" i="1" s="1"/>
  <c r="R439" i="1" s="1"/>
  <c r="P439" i="1" s="1"/>
  <c r="K439" i="1" l="1"/>
  <c r="I439" i="1" s="1"/>
  <c r="G440" i="1" s="1"/>
  <c r="M439" i="1"/>
  <c r="W439" i="1"/>
  <c r="AL439" i="1"/>
  <c r="AA439" i="1"/>
  <c r="AG442" i="1"/>
  <c r="AK443" i="1"/>
  <c r="AC439" i="1" l="1"/>
  <c r="AD439" i="1" s="1"/>
  <c r="AB439" i="1" s="1"/>
  <c r="AM441" i="1" s="1"/>
  <c r="AN439" i="1"/>
  <c r="B439" i="1" s="1"/>
  <c r="X439" i="1"/>
  <c r="V439" i="1" s="1"/>
  <c r="AE439" i="1" l="1"/>
  <c r="AF439" i="1" s="1"/>
  <c r="AJ439" i="1" s="1"/>
  <c r="AI439" i="1" l="1"/>
  <c r="H440" i="1" s="1"/>
  <c r="AH439" i="1"/>
  <c r="C439" i="1" l="1"/>
  <c r="O440" i="1"/>
  <c r="Q440" i="1" s="1"/>
  <c r="R440" i="1" s="1"/>
  <c r="P440" i="1" s="1"/>
  <c r="U440" i="1"/>
  <c r="J440" i="1"/>
  <c r="M440" i="1" l="1"/>
  <c r="K440" i="1"/>
  <c r="I440" i="1" s="1"/>
  <c r="G441" i="1" s="1"/>
  <c r="AA440" i="1"/>
  <c r="AL440" i="1"/>
  <c r="W440" i="1"/>
  <c r="AG443" i="1"/>
  <c r="AK444" i="1"/>
  <c r="X440" i="1" l="1"/>
  <c r="V440" i="1" s="1"/>
  <c r="AC440" i="1"/>
  <c r="AD440" i="1" s="1"/>
  <c r="AB440" i="1" s="1"/>
  <c r="AM442" i="1" s="1"/>
  <c r="AN440" i="1"/>
  <c r="B440" i="1" s="1"/>
  <c r="AE440" i="1" l="1"/>
  <c r="AF440" i="1" s="1"/>
  <c r="AJ440" i="1" l="1"/>
  <c r="AI440" i="1"/>
  <c r="AH440" i="1"/>
  <c r="C440" i="1" l="1"/>
  <c r="H441" i="1"/>
  <c r="J441" i="1" s="1"/>
  <c r="AK445" i="1"/>
  <c r="U441" i="1" l="1"/>
  <c r="W441" i="1" s="1"/>
  <c r="X441" i="1" s="1"/>
  <c r="V441" i="1" s="1"/>
  <c r="O441" i="1"/>
  <c r="Q441" i="1" s="1"/>
  <c r="R441" i="1" s="1"/>
  <c r="P441" i="1" s="1"/>
  <c r="AL441" i="1"/>
  <c r="M441" i="1"/>
  <c r="K441" i="1"/>
  <c r="I441" i="1" s="1"/>
  <c r="G442" i="1" s="1"/>
  <c r="AA441" i="1" l="1"/>
  <c r="AC441" i="1" s="1"/>
  <c r="AD441" i="1" s="1"/>
  <c r="AB441" i="1" s="1"/>
  <c r="AM443" i="1" s="1"/>
  <c r="AN441" i="1" l="1"/>
  <c r="B441" i="1" s="1"/>
  <c r="AE441" i="1"/>
  <c r="AF441" i="1" s="1"/>
  <c r="AJ441" i="1" l="1"/>
  <c r="AI441" i="1"/>
  <c r="AH441" i="1"/>
  <c r="H442" i="1" l="1"/>
  <c r="J442" i="1" s="1"/>
  <c r="C441" i="1"/>
  <c r="AK446" i="1"/>
  <c r="U442" i="1" l="1"/>
  <c r="AL442" i="1" s="1"/>
  <c r="O442" i="1"/>
  <c r="Q442" i="1" s="1"/>
  <c r="R442" i="1" s="1"/>
  <c r="P442" i="1" s="1"/>
  <c r="W442" i="1"/>
  <c r="K442" i="1"/>
  <c r="I442" i="1" s="1"/>
  <c r="G443" i="1" s="1"/>
  <c r="M442" i="1"/>
  <c r="AA442" i="1" l="1"/>
  <c r="AN442" i="1" s="1"/>
  <c r="B442" i="1" s="1"/>
  <c r="X442" i="1"/>
  <c r="V442" i="1" s="1"/>
  <c r="AC442" i="1" l="1"/>
  <c r="AD442" i="1" l="1"/>
  <c r="AB442" i="1" s="1"/>
  <c r="AM444" i="1" s="1"/>
  <c r="AE442" i="1"/>
  <c r="AF442" i="1" s="1"/>
  <c r="AI442" i="1" l="1"/>
  <c r="AJ442" i="1"/>
  <c r="AH442" i="1"/>
  <c r="H443" i="1" l="1"/>
  <c r="C442" i="1"/>
  <c r="AK447" i="1"/>
  <c r="AG446" i="1"/>
  <c r="U443" i="1" l="1"/>
  <c r="J443" i="1"/>
  <c r="O443" i="1"/>
  <c r="Q443" i="1" s="1"/>
  <c r="R443" i="1" s="1"/>
  <c r="P443" i="1" s="1"/>
  <c r="M443" i="1" l="1"/>
  <c r="K443" i="1"/>
  <c r="I443" i="1" s="1"/>
  <c r="G444" i="1" s="1"/>
  <c r="W443" i="1"/>
  <c r="AL443" i="1"/>
  <c r="AA443" i="1"/>
  <c r="AC443" i="1" l="1"/>
  <c r="AD443" i="1" s="1"/>
  <c r="AB443" i="1" s="1"/>
  <c r="AM445" i="1" s="1"/>
  <c r="AN443" i="1"/>
  <c r="B443" i="1" s="1"/>
  <c r="X443" i="1"/>
  <c r="V443" i="1" s="1"/>
  <c r="AG444" i="1" s="1"/>
  <c r="AE443" i="1" l="1"/>
  <c r="AF443" i="1" s="1"/>
  <c r="AH443" i="1" s="1"/>
  <c r="AI443" i="1" l="1"/>
  <c r="C443" i="1" s="1"/>
  <c r="AJ443" i="1"/>
  <c r="H444" i="1"/>
  <c r="J444" i="1" s="1"/>
  <c r="U444" i="1" l="1"/>
  <c r="W444" i="1" s="1"/>
  <c r="O444" i="1"/>
  <c r="Q444" i="1" s="1"/>
  <c r="R444" i="1" s="1"/>
  <c r="P444" i="1" s="1"/>
  <c r="AL444" i="1"/>
  <c r="K444" i="1"/>
  <c r="I444" i="1" s="1"/>
  <c r="G445" i="1" s="1"/>
  <c r="M444" i="1"/>
  <c r="AA444" i="1"/>
  <c r="AK448" i="1"/>
  <c r="X444" i="1" l="1"/>
  <c r="V444" i="1" s="1"/>
  <c r="AG445" i="1" s="1"/>
  <c r="AN444" i="1"/>
  <c r="B444" i="1" s="1"/>
  <c r="AC444" i="1"/>
  <c r="AD444" i="1" s="1"/>
  <c r="AB444" i="1" s="1"/>
  <c r="AM446" i="1" s="1"/>
  <c r="AE444" i="1" l="1"/>
  <c r="AF444" i="1" s="1"/>
  <c r="AJ444" i="1" l="1"/>
  <c r="AI444" i="1"/>
  <c r="AH444" i="1"/>
  <c r="H445" i="1" l="1"/>
  <c r="J445" i="1" s="1"/>
  <c r="C444" i="1"/>
  <c r="O445" i="1" l="1"/>
  <c r="Q445" i="1" s="1"/>
  <c r="R445" i="1" s="1"/>
  <c r="P445" i="1" s="1"/>
  <c r="U445" i="1"/>
  <c r="K445" i="1"/>
  <c r="I445" i="1" s="1"/>
  <c r="G446" i="1" s="1"/>
  <c r="M445" i="1"/>
  <c r="AK449" i="1"/>
  <c r="AG448" i="1"/>
  <c r="W445" i="1" l="1"/>
  <c r="AL445" i="1"/>
  <c r="AA445" i="1"/>
  <c r="AN445" i="1" l="1"/>
  <c r="B445" i="1" s="1"/>
  <c r="AC445" i="1"/>
  <c r="AD445" i="1" s="1"/>
  <c r="AB445" i="1" s="1"/>
  <c r="AM447" i="1" s="1"/>
  <c r="X445" i="1"/>
  <c r="V445" i="1" s="1"/>
  <c r="AE445" i="1"/>
  <c r="AF445" i="1" s="1"/>
  <c r="AJ445" i="1" l="1"/>
  <c r="AI445" i="1"/>
  <c r="AH445" i="1"/>
  <c r="H446" i="1" l="1"/>
  <c r="J446" i="1" s="1"/>
  <c r="C445" i="1"/>
  <c r="U446" i="1" l="1"/>
  <c r="O446" i="1"/>
  <c r="Q446" i="1" s="1"/>
  <c r="R446" i="1" s="1"/>
  <c r="P446" i="1" s="1"/>
  <c r="M446" i="1"/>
  <c r="K446" i="1"/>
  <c r="I446" i="1" s="1"/>
  <c r="G447" i="1" s="1"/>
  <c r="AL446" i="1" l="1"/>
  <c r="W446" i="1"/>
  <c r="AA446" i="1"/>
  <c r="AN446" i="1" l="1"/>
  <c r="B446" i="1" s="1"/>
  <c r="AC446" i="1"/>
  <c r="AD446" i="1" s="1"/>
  <c r="AB446" i="1" s="1"/>
  <c r="AM448" i="1" s="1"/>
  <c r="X446" i="1"/>
  <c r="V446" i="1" s="1"/>
  <c r="AG447" i="1" s="1"/>
  <c r="AE446" i="1"/>
  <c r="AF446" i="1" s="1"/>
  <c r="AK450" i="1"/>
  <c r="AJ446" i="1" l="1"/>
  <c r="AI446" i="1"/>
  <c r="AH446" i="1"/>
  <c r="C446" i="1" l="1"/>
  <c r="H447" i="1"/>
  <c r="J447" i="1" s="1"/>
  <c r="U447" i="1" l="1"/>
  <c r="O447" i="1"/>
  <c r="Q447" i="1" s="1"/>
  <c r="R447" i="1" s="1"/>
  <c r="P447" i="1" s="1"/>
  <c r="AL447" i="1"/>
  <c r="W447" i="1"/>
  <c r="K447" i="1"/>
  <c r="I447" i="1" s="1"/>
  <c r="G448" i="1" s="1"/>
  <c r="M447" i="1"/>
  <c r="AA447" i="1" l="1"/>
  <c r="X447" i="1"/>
  <c r="V447" i="1" s="1"/>
  <c r="AN447" i="1" l="1"/>
  <c r="B447" i="1" s="1"/>
  <c r="AC447" i="1"/>
  <c r="AG450" i="1"/>
  <c r="AD447" i="1" l="1"/>
  <c r="AB447" i="1" s="1"/>
  <c r="AM449" i="1" s="1"/>
  <c r="AE447" i="1"/>
  <c r="AF447" i="1" s="1"/>
  <c r="AJ447" i="1" l="1"/>
  <c r="AI447" i="1"/>
  <c r="AH447" i="1"/>
  <c r="H448" i="1" l="1"/>
  <c r="U448" i="1" s="1"/>
  <c r="C447" i="1"/>
  <c r="AL448" i="1" l="1"/>
  <c r="W448" i="1"/>
  <c r="X448" i="1" s="1"/>
  <c r="V448" i="1" s="1"/>
  <c r="AG449" i="1" s="1"/>
  <c r="J448" i="1"/>
  <c r="O448" i="1"/>
  <c r="Q448" i="1" l="1"/>
  <c r="R448" i="1" s="1"/>
  <c r="P448" i="1" s="1"/>
  <c r="AA448" i="1"/>
  <c r="K448" i="1"/>
  <c r="I448" i="1" s="1"/>
  <c r="G449" i="1" s="1"/>
  <c r="M448" i="1"/>
  <c r="AN448" i="1" l="1"/>
  <c r="B448" i="1" s="1"/>
  <c r="AC448" i="1"/>
  <c r="AG451" i="1"/>
  <c r="AK452" i="1"/>
  <c r="AD448" i="1" l="1"/>
  <c r="AB448" i="1" s="1"/>
  <c r="AM450" i="1" s="1"/>
  <c r="AE448" i="1"/>
  <c r="AF448" i="1" s="1"/>
  <c r="AH448" i="1" l="1"/>
  <c r="AJ448" i="1"/>
  <c r="AI448" i="1"/>
  <c r="C448" i="1" l="1"/>
  <c r="H449" i="1"/>
  <c r="O449" i="1" l="1"/>
  <c r="Q449" i="1" s="1"/>
  <c r="R449" i="1" s="1"/>
  <c r="P449" i="1" s="1"/>
  <c r="J449" i="1"/>
  <c r="U449" i="1"/>
  <c r="AL449" i="1" l="1"/>
  <c r="AA449" i="1"/>
  <c r="W449" i="1"/>
  <c r="X449" i="1" s="1"/>
  <c r="V449" i="1" s="1"/>
  <c r="AK451" i="1" s="1"/>
  <c r="M449" i="1"/>
  <c r="K449" i="1"/>
  <c r="I449" i="1" s="1"/>
  <c r="G450" i="1" s="1"/>
  <c r="AG452" i="1"/>
  <c r="AK453" i="1"/>
  <c r="AN449" i="1" l="1"/>
  <c r="B449" i="1" s="1"/>
  <c r="AC449" i="1"/>
  <c r="AD449" i="1" l="1"/>
  <c r="AB449" i="1" s="1"/>
  <c r="AM451" i="1" s="1"/>
  <c r="AE449" i="1"/>
  <c r="AF449" i="1" s="1"/>
  <c r="AI449" i="1" l="1"/>
  <c r="AH449" i="1"/>
  <c r="AJ449" i="1"/>
  <c r="C449" i="1" l="1"/>
  <c r="H450" i="1"/>
  <c r="J450" i="1" s="1"/>
  <c r="O450" i="1" l="1"/>
  <c r="Q450" i="1" s="1"/>
  <c r="R450" i="1" s="1"/>
  <c r="P450" i="1" s="1"/>
  <c r="K450" i="1"/>
  <c r="I450" i="1" s="1"/>
  <c r="G451" i="1" s="1"/>
  <c r="M450" i="1"/>
  <c r="U450" i="1"/>
  <c r="W450" i="1" l="1"/>
  <c r="X450" i="1" s="1"/>
  <c r="V450" i="1" s="1"/>
  <c r="AL450" i="1"/>
  <c r="AA450" i="1"/>
  <c r="AG453" i="1"/>
  <c r="AK454" i="1"/>
  <c r="AN450" i="1" l="1"/>
  <c r="B450" i="1" s="1"/>
  <c r="AC450" i="1"/>
  <c r="AD450" i="1" l="1"/>
  <c r="AB450" i="1" s="1"/>
  <c r="AM452" i="1" s="1"/>
  <c r="AE450" i="1"/>
  <c r="AF450" i="1" s="1"/>
  <c r="AH450" i="1" l="1"/>
  <c r="AI450" i="1"/>
  <c r="AJ450" i="1"/>
  <c r="H451" i="1" l="1"/>
  <c r="J451" i="1" s="1"/>
  <c r="C450" i="1"/>
  <c r="M451" i="1" l="1"/>
  <c r="K451" i="1"/>
  <c r="I451" i="1" s="1"/>
  <c r="G452" i="1" s="1"/>
  <c r="O451" i="1"/>
  <c r="Q451" i="1" s="1"/>
  <c r="R451" i="1" s="1"/>
  <c r="P451" i="1" s="1"/>
  <c r="U451" i="1"/>
  <c r="AG454" i="1"/>
  <c r="AK455" i="1"/>
  <c r="AL451" i="1" l="1"/>
  <c r="W451" i="1"/>
  <c r="AA451" i="1"/>
  <c r="AC451" i="1" l="1"/>
  <c r="AD451" i="1" s="1"/>
  <c r="AB451" i="1" s="1"/>
  <c r="AM453" i="1" s="1"/>
  <c r="AN451" i="1"/>
  <c r="B451" i="1" s="1"/>
  <c r="X451" i="1"/>
  <c r="V451" i="1" s="1"/>
  <c r="AE451" i="1" l="1"/>
  <c r="AF451" i="1" s="1"/>
  <c r="AJ451" i="1" s="1"/>
  <c r="AH451" i="1" l="1"/>
  <c r="AI451" i="1"/>
  <c r="AK456" i="1"/>
  <c r="H452" i="1" l="1"/>
  <c r="U452" i="1" s="1"/>
  <c r="C451" i="1"/>
  <c r="O452" i="1" l="1"/>
  <c r="Q452" i="1" s="1"/>
  <c r="R452" i="1" s="1"/>
  <c r="P452" i="1" s="1"/>
  <c r="J452" i="1"/>
  <c r="AL452" i="1"/>
  <c r="W452" i="1"/>
  <c r="X452" i="1" s="1"/>
  <c r="V452" i="1" s="1"/>
  <c r="M452" i="1"/>
  <c r="K452" i="1"/>
  <c r="I452" i="1" s="1"/>
  <c r="G453" i="1" s="1"/>
  <c r="AA452" i="1" l="1"/>
  <c r="AC452" i="1" s="1"/>
  <c r="AD452" i="1" s="1"/>
  <c r="AB452" i="1" s="1"/>
  <c r="AM454" i="1" s="1"/>
  <c r="AN452" i="1" l="1"/>
  <c r="B452" i="1" s="1"/>
  <c r="AE452" i="1"/>
  <c r="AF452" i="1" s="1"/>
  <c r="AH452" i="1" l="1"/>
  <c r="AJ452" i="1"/>
  <c r="AI452" i="1"/>
  <c r="AG456" i="1"/>
  <c r="AK457" i="1"/>
  <c r="H453" i="1" l="1"/>
  <c r="C452" i="1"/>
  <c r="J453" i="1" l="1"/>
  <c r="U453" i="1"/>
  <c r="O453" i="1"/>
  <c r="Q453" i="1" s="1"/>
  <c r="R453" i="1" s="1"/>
  <c r="P453" i="1" s="1"/>
  <c r="AL453" i="1" l="1"/>
  <c r="W453" i="1"/>
  <c r="AA453" i="1"/>
  <c r="K453" i="1"/>
  <c r="I453" i="1" s="1"/>
  <c r="G454" i="1" s="1"/>
  <c r="M453" i="1"/>
  <c r="X453" i="1" l="1"/>
  <c r="V453" i="1" s="1"/>
  <c r="AN453" i="1"/>
  <c r="B453" i="1" s="1"/>
  <c r="AC453" i="1"/>
  <c r="AD453" i="1" s="1"/>
  <c r="AB453" i="1" s="1"/>
  <c r="AM455" i="1" s="1"/>
  <c r="AE453" i="1" l="1"/>
  <c r="AF453" i="1" s="1"/>
  <c r="AH453" i="1" l="1"/>
  <c r="AI453" i="1"/>
  <c r="AJ453" i="1"/>
  <c r="AK458" i="1"/>
  <c r="AG457" i="1"/>
  <c r="C453" i="1" l="1"/>
  <c r="H454" i="1"/>
  <c r="J454" i="1" s="1"/>
  <c r="U454" i="1" l="1"/>
  <c r="O454" i="1"/>
  <c r="Q454" i="1" s="1"/>
  <c r="R454" i="1" s="1"/>
  <c r="P454" i="1" s="1"/>
  <c r="AL454" i="1"/>
  <c r="W454" i="1"/>
  <c r="M454" i="1"/>
  <c r="K454" i="1"/>
  <c r="I454" i="1" s="1"/>
  <c r="G455" i="1" s="1"/>
  <c r="AA454" i="1" l="1"/>
  <c r="AN454" i="1" s="1"/>
  <c r="B454" i="1" s="1"/>
  <c r="X454" i="1"/>
  <c r="V454" i="1" s="1"/>
  <c r="AG455" i="1" s="1"/>
  <c r="AC454" i="1" l="1"/>
  <c r="AD454" i="1" l="1"/>
  <c r="AB454" i="1" s="1"/>
  <c r="AM456" i="1" s="1"/>
  <c r="AE454" i="1"/>
  <c r="AF454" i="1" s="1"/>
  <c r="AH454" i="1" l="1"/>
  <c r="AJ454" i="1"/>
  <c r="AI454" i="1"/>
  <c r="AG458" i="1"/>
  <c r="C454" i="1" l="1"/>
  <c r="H455" i="1"/>
  <c r="J455" i="1" s="1"/>
  <c r="M455" i="1" l="1"/>
  <c r="K455" i="1"/>
  <c r="I455" i="1" s="1"/>
  <c r="G456" i="1" s="1"/>
  <c r="U455" i="1"/>
  <c r="O455" i="1"/>
  <c r="Q455" i="1" s="1"/>
  <c r="R455" i="1" s="1"/>
  <c r="P455" i="1" s="1"/>
  <c r="AL455" i="1" l="1"/>
  <c r="AA455" i="1"/>
  <c r="W455" i="1"/>
  <c r="AN455" i="1" l="1"/>
  <c r="B455" i="1" s="1"/>
  <c r="AC455" i="1"/>
  <c r="AD455" i="1" s="1"/>
  <c r="AB455" i="1" s="1"/>
  <c r="AM457" i="1" s="1"/>
  <c r="X455" i="1"/>
  <c r="V455" i="1" s="1"/>
  <c r="AE455" i="1"/>
  <c r="AF455" i="1" s="1"/>
  <c r="AH455" i="1" l="1"/>
  <c r="AJ455" i="1"/>
  <c r="AI455" i="1"/>
  <c r="AG459" i="1"/>
  <c r="C455" i="1" l="1"/>
  <c r="H456" i="1"/>
  <c r="O456" i="1" l="1"/>
  <c r="Q456" i="1" s="1"/>
  <c r="R456" i="1" s="1"/>
  <c r="P456" i="1" s="1"/>
  <c r="J456" i="1"/>
  <c r="U456" i="1"/>
  <c r="W456" i="1" l="1"/>
  <c r="AA456" i="1"/>
  <c r="AL456" i="1"/>
  <c r="K456" i="1"/>
  <c r="I456" i="1" s="1"/>
  <c r="G457" i="1" s="1"/>
  <c r="M456" i="1"/>
  <c r="AN456" i="1" l="1"/>
  <c r="B456" i="1" s="1"/>
  <c r="AC456" i="1"/>
  <c r="AD456" i="1" s="1"/>
  <c r="AB456" i="1" s="1"/>
  <c r="AM458" i="1" s="1"/>
  <c r="X456" i="1"/>
  <c r="V456" i="1" s="1"/>
  <c r="AE456" i="1"/>
  <c r="AF456" i="1" s="1"/>
  <c r="AI456" i="1" l="1"/>
  <c r="AJ456" i="1"/>
  <c r="AH456" i="1"/>
  <c r="C456" i="1" l="1"/>
  <c r="H457" i="1"/>
  <c r="O457" i="1" l="1"/>
  <c r="Q457" i="1" s="1"/>
  <c r="R457" i="1" s="1"/>
  <c r="P457" i="1" s="1"/>
  <c r="U457" i="1"/>
  <c r="J457" i="1"/>
  <c r="AK461" i="1"/>
  <c r="M457" i="1" l="1"/>
  <c r="K457" i="1"/>
  <c r="I457" i="1" s="1"/>
  <c r="G458" i="1" s="1"/>
  <c r="AL457" i="1"/>
  <c r="AA457" i="1"/>
  <c r="W457" i="1"/>
  <c r="X457" i="1" s="1"/>
  <c r="V457" i="1" s="1"/>
  <c r="AK459" i="1" s="1"/>
  <c r="AC457" i="1" l="1"/>
  <c r="AN457" i="1"/>
  <c r="B457" i="1" s="1"/>
  <c r="AD457" i="1" l="1"/>
  <c r="AB457" i="1" s="1"/>
  <c r="AM459" i="1" s="1"/>
  <c r="AE457" i="1"/>
  <c r="AF457" i="1" s="1"/>
  <c r="AJ457" i="1" l="1"/>
  <c r="AI457" i="1"/>
  <c r="AH457" i="1"/>
  <c r="H458" i="1" l="1"/>
  <c r="O458" i="1" s="1"/>
  <c r="Q458" i="1" s="1"/>
  <c r="R458" i="1" s="1"/>
  <c r="P458" i="1" s="1"/>
  <c r="U458" i="1"/>
  <c r="C457" i="1"/>
  <c r="AA458" i="1" l="1"/>
  <c r="AN458" i="1" s="1"/>
  <c r="J458" i="1"/>
  <c r="AC458" i="1"/>
  <c r="AD458" i="1" s="1"/>
  <c r="AB458" i="1" s="1"/>
  <c r="AM460" i="1" s="1"/>
  <c r="AL458" i="1"/>
  <c r="W458" i="1"/>
  <c r="X458" i="1" s="1"/>
  <c r="V458" i="1" s="1"/>
  <c r="AK460" i="1" s="1"/>
  <c r="M458" i="1"/>
  <c r="K458" i="1"/>
  <c r="I458" i="1" s="1"/>
  <c r="G459" i="1" s="1"/>
  <c r="AE458" i="1" l="1"/>
  <c r="AF458" i="1" s="1"/>
  <c r="B458" i="1"/>
  <c r="AH458" i="1"/>
  <c r="AI458" i="1"/>
  <c r="AJ458" i="1"/>
  <c r="AG461" i="1"/>
  <c r="AK462" i="1"/>
  <c r="H459" i="1" l="1"/>
  <c r="O459" i="1" s="1"/>
  <c r="Q459" i="1" s="1"/>
  <c r="R459" i="1" s="1"/>
  <c r="P459" i="1" s="1"/>
  <c r="C458" i="1"/>
  <c r="U459" i="1" l="1"/>
  <c r="J459" i="1"/>
  <c r="M459" i="1" l="1"/>
  <c r="K459" i="1"/>
  <c r="I459" i="1" s="1"/>
  <c r="G460" i="1" s="1"/>
  <c r="W459" i="1"/>
  <c r="AL459" i="1"/>
  <c r="AA459" i="1"/>
  <c r="AC459" i="1" l="1"/>
  <c r="AD459" i="1" s="1"/>
  <c r="AB459" i="1" s="1"/>
  <c r="AM461" i="1" s="1"/>
  <c r="AN459" i="1"/>
  <c r="B459" i="1" s="1"/>
  <c r="X459" i="1"/>
  <c r="V459" i="1" s="1"/>
  <c r="AG460" i="1" s="1"/>
  <c r="AG462" i="1"/>
  <c r="AK463" i="1"/>
  <c r="AE459" i="1" l="1"/>
  <c r="AF459" i="1" s="1"/>
  <c r="AH459" i="1" s="1"/>
  <c r="AI459" i="1" l="1"/>
  <c r="H460" i="1" s="1"/>
  <c r="AJ459" i="1"/>
  <c r="C459" i="1" l="1"/>
  <c r="O460" i="1"/>
  <c r="Q460" i="1" s="1"/>
  <c r="R460" i="1" s="1"/>
  <c r="P460" i="1" s="1"/>
  <c r="J460" i="1"/>
  <c r="U460" i="1"/>
  <c r="AL460" i="1" l="1"/>
  <c r="AA460" i="1"/>
  <c r="W460" i="1"/>
  <c r="X460" i="1" s="1"/>
  <c r="V460" i="1" s="1"/>
  <c r="M460" i="1"/>
  <c r="K460" i="1"/>
  <c r="I460" i="1" s="1"/>
  <c r="G461" i="1" s="1"/>
  <c r="AN460" i="1" l="1"/>
  <c r="B460" i="1" s="1"/>
  <c r="AC460" i="1"/>
  <c r="AD460" i="1" s="1"/>
  <c r="AB460" i="1" s="1"/>
  <c r="AM462" i="1" s="1"/>
  <c r="AE460" i="1" l="1"/>
  <c r="AF460" i="1" s="1"/>
  <c r="AK464" i="1"/>
  <c r="AJ460" i="1" l="1"/>
  <c r="AI460" i="1"/>
  <c r="AH460" i="1"/>
  <c r="C460" i="1" l="1"/>
  <c r="H461" i="1"/>
  <c r="O461" i="1" s="1"/>
  <c r="Q461" i="1" s="1"/>
  <c r="R461" i="1" s="1"/>
  <c r="P461" i="1" s="1"/>
  <c r="U461" i="1" l="1"/>
  <c r="J461" i="1"/>
  <c r="K461" i="1" l="1"/>
  <c r="I461" i="1" s="1"/>
  <c r="G462" i="1" s="1"/>
  <c r="M461" i="1"/>
  <c r="AL461" i="1"/>
  <c r="W461" i="1"/>
  <c r="X461" i="1" s="1"/>
  <c r="V461" i="1" s="1"/>
  <c r="AA461" i="1"/>
  <c r="AC461" i="1" l="1"/>
  <c r="AN461" i="1"/>
  <c r="B461" i="1" s="1"/>
  <c r="AG464" i="1"/>
  <c r="AD461" i="1" l="1"/>
  <c r="AB461" i="1" s="1"/>
  <c r="AM463" i="1" s="1"/>
  <c r="AE461" i="1"/>
  <c r="AF461" i="1" s="1"/>
  <c r="AJ461" i="1" l="1"/>
  <c r="AH461" i="1"/>
  <c r="AI461" i="1"/>
  <c r="H462" i="1" l="1"/>
  <c r="C461" i="1"/>
  <c r="O462" i="1" l="1"/>
  <c r="Q462" i="1" s="1"/>
  <c r="R462" i="1" s="1"/>
  <c r="P462" i="1" s="1"/>
  <c r="J462" i="1"/>
  <c r="U462" i="1"/>
  <c r="AL462" i="1" l="1"/>
  <c r="W462" i="1"/>
  <c r="X462" i="1" s="1"/>
  <c r="V462" i="1" s="1"/>
  <c r="AG463" i="1" s="1"/>
  <c r="AA462" i="1"/>
  <c r="K462" i="1"/>
  <c r="I462" i="1" s="1"/>
  <c r="G463" i="1" s="1"/>
  <c r="M462" i="1"/>
  <c r="AN462" i="1" l="1"/>
  <c r="B462" i="1" s="1"/>
  <c r="AC462" i="1"/>
  <c r="AE462" i="1" l="1"/>
  <c r="AF462" i="1" s="1"/>
  <c r="AD462" i="1"/>
  <c r="AB462" i="1" s="1"/>
  <c r="AM464" i="1" s="1"/>
  <c r="AK466" i="1"/>
  <c r="AG465" i="1"/>
  <c r="AH462" i="1" l="1"/>
  <c r="AJ462" i="1"/>
  <c r="AI462" i="1"/>
  <c r="C462" i="1" l="1"/>
  <c r="H463" i="1"/>
  <c r="O463" i="1" l="1"/>
  <c r="Q463" i="1" s="1"/>
  <c r="R463" i="1" s="1"/>
  <c r="P463" i="1" s="1"/>
  <c r="J463" i="1"/>
  <c r="U463" i="1"/>
  <c r="W463" i="1" l="1"/>
  <c r="AA463" i="1"/>
  <c r="AL463" i="1"/>
  <c r="K463" i="1"/>
  <c r="I463" i="1" s="1"/>
  <c r="G464" i="1" s="1"/>
  <c r="M463" i="1"/>
  <c r="X463" i="1" l="1"/>
  <c r="V463" i="1" s="1"/>
  <c r="AK465" i="1" s="1"/>
  <c r="AC463" i="1"/>
  <c r="AD463" i="1" s="1"/>
  <c r="AB463" i="1" s="1"/>
  <c r="AM465" i="1" s="1"/>
  <c r="AN463" i="1"/>
  <c r="B463" i="1" s="1"/>
  <c r="AE463" i="1" l="1"/>
  <c r="AF463" i="1" s="1"/>
  <c r="AK467" i="1"/>
  <c r="AG466" i="1"/>
  <c r="AH463" i="1" l="1"/>
  <c r="AJ463" i="1"/>
  <c r="AI463" i="1"/>
  <c r="H464" i="1" l="1"/>
  <c r="J464" i="1" s="1"/>
  <c r="C463" i="1"/>
  <c r="O464" i="1" l="1"/>
  <c r="Q464" i="1" s="1"/>
  <c r="R464" i="1" s="1"/>
  <c r="P464" i="1" s="1"/>
  <c r="K464" i="1"/>
  <c r="I464" i="1" s="1"/>
  <c r="G465" i="1" s="1"/>
  <c r="M464" i="1"/>
  <c r="U464" i="1"/>
  <c r="W464" i="1" l="1"/>
  <c r="AL464" i="1"/>
  <c r="AA464" i="1"/>
  <c r="AK468" i="1"/>
  <c r="AG467" i="1"/>
  <c r="AC464" i="1" l="1"/>
  <c r="AD464" i="1" s="1"/>
  <c r="AB464" i="1" s="1"/>
  <c r="AM466" i="1" s="1"/>
  <c r="AN464" i="1"/>
  <c r="B464" i="1" s="1"/>
  <c r="AE464" i="1"/>
  <c r="AF464" i="1" s="1"/>
  <c r="X464" i="1"/>
  <c r="V464" i="1" s="1"/>
  <c r="AJ464" i="1" l="1"/>
  <c r="AI464" i="1"/>
  <c r="AH464" i="1"/>
  <c r="H465" i="1" l="1"/>
  <c r="J465" i="1" s="1"/>
  <c r="C464" i="1"/>
  <c r="U465" i="1" l="1"/>
  <c r="W465" i="1" s="1"/>
  <c r="O465" i="1"/>
  <c r="Q465" i="1" s="1"/>
  <c r="R465" i="1" s="1"/>
  <c r="P465" i="1" s="1"/>
  <c r="K465" i="1"/>
  <c r="I465" i="1" s="1"/>
  <c r="G466" i="1" s="1"/>
  <c r="M465" i="1"/>
  <c r="AL465" i="1" l="1"/>
  <c r="AA465" i="1"/>
  <c r="AN465" i="1" s="1"/>
  <c r="X465" i="1"/>
  <c r="V465" i="1" s="1"/>
  <c r="AG468" i="1"/>
  <c r="AK469" i="1"/>
  <c r="B465" i="1" l="1"/>
  <c r="AC465" i="1"/>
  <c r="AD465" i="1" s="1"/>
  <c r="AB465" i="1" s="1"/>
  <c r="AM467" i="1" s="1"/>
  <c r="AE465" i="1" l="1"/>
  <c r="AF465" i="1" s="1"/>
  <c r="AH465" i="1" s="1"/>
  <c r="AI465" i="1" l="1"/>
  <c r="C465" i="1" s="1"/>
  <c r="AJ465" i="1"/>
  <c r="H466" i="1" l="1"/>
  <c r="U466" i="1" s="1"/>
  <c r="W466" i="1" s="1"/>
  <c r="O466" i="1" l="1"/>
  <c r="Q466" i="1" s="1"/>
  <c r="R466" i="1" s="1"/>
  <c r="P466" i="1" s="1"/>
  <c r="AL466" i="1"/>
  <c r="J466" i="1"/>
  <c r="X466" i="1"/>
  <c r="V466" i="1" s="1"/>
  <c r="AG469" i="1"/>
  <c r="AK470" i="1"/>
  <c r="M466" i="1" l="1"/>
  <c r="K466" i="1"/>
  <c r="I466" i="1" s="1"/>
  <c r="G467" i="1" s="1"/>
  <c r="AA466" i="1"/>
  <c r="AN466" i="1" l="1"/>
  <c r="B466" i="1" s="1"/>
  <c r="AC466" i="1"/>
  <c r="AD466" i="1" l="1"/>
  <c r="AB466" i="1" s="1"/>
  <c r="AM468" i="1" s="1"/>
  <c r="AE466" i="1"/>
  <c r="AF466" i="1" s="1"/>
  <c r="AI466" i="1" l="1"/>
  <c r="AH466" i="1"/>
  <c r="AJ466" i="1"/>
  <c r="C466" i="1" l="1"/>
  <c r="H467" i="1"/>
  <c r="J467" i="1" s="1"/>
  <c r="AG470" i="1"/>
  <c r="U467" i="1" l="1"/>
  <c r="O467" i="1"/>
  <c r="Q467" i="1" s="1"/>
  <c r="R467" i="1" s="1"/>
  <c r="P467" i="1" s="1"/>
  <c r="M467" i="1"/>
  <c r="K467" i="1"/>
  <c r="I467" i="1" s="1"/>
  <c r="G468" i="1" s="1"/>
  <c r="W467" i="1" l="1"/>
  <c r="AL467" i="1"/>
  <c r="AA467" i="1"/>
  <c r="AC467" i="1" l="1"/>
  <c r="AD467" i="1" s="1"/>
  <c r="AB467" i="1" s="1"/>
  <c r="AM469" i="1" s="1"/>
  <c r="AN467" i="1"/>
  <c r="B467" i="1" s="1"/>
  <c r="X467" i="1"/>
  <c r="V467" i="1" s="1"/>
  <c r="AE467" i="1"/>
  <c r="AF467" i="1" s="1"/>
  <c r="AH467" i="1" l="1"/>
  <c r="AI467" i="1"/>
  <c r="AJ467" i="1"/>
  <c r="AG471" i="1"/>
  <c r="AK472" i="1"/>
  <c r="H468" i="1" l="1"/>
  <c r="C467" i="1"/>
  <c r="J468" i="1" l="1"/>
  <c r="O468" i="1"/>
  <c r="Q468" i="1" s="1"/>
  <c r="R468" i="1" s="1"/>
  <c r="P468" i="1" s="1"/>
  <c r="U468" i="1"/>
  <c r="AL468" i="1" l="1"/>
  <c r="W468" i="1"/>
  <c r="X468" i="1" s="1"/>
  <c r="V468" i="1" s="1"/>
  <c r="AA468" i="1"/>
  <c r="M468" i="1"/>
  <c r="K468" i="1"/>
  <c r="I468" i="1" s="1"/>
  <c r="G469" i="1" s="1"/>
  <c r="AC468" i="1" l="1"/>
  <c r="AN468" i="1"/>
  <c r="B468" i="1" s="1"/>
  <c r="AD468" i="1" l="1"/>
  <c r="AB468" i="1" s="1"/>
  <c r="AM470" i="1" s="1"/>
  <c r="AE468" i="1"/>
  <c r="AF468" i="1" s="1"/>
  <c r="AH468" i="1" l="1"/>
  <c r="AI468" i="1"/>
  <c r="AJ468" i="1"/>
  <c r="AG472" i="1"/>
  <c r="H469" i="1" l="1"/>
  <c r="J469" i="1" s="1"/>
  <c r="M469" i="1" s="1"/>
  <c r="C468" i="1"/>
  <c r="K469" i="1" l="1"/>
  <c r="I469" i="1" s="1"/>
  <c r="G470" i="1" s="1"/>
  <c r="U469" i="1"/>
  <c r="O469" i="1"/>
  <c r="Q469" i="1" s="1"/>
  <c r="R469" i="1" s="1"/>
  <c r="P469" i="1" s="1"/>
  <c r="AL469" i="1" l="1"/>
  <c r="AA469" i="1"/>
  <c r="W469" i="1"/>
  <c r="X469" i="1" s="1"/>
  <c r="V469" i="1" s="1"/>
  <c r="AK471" i="1" s="1"/>
  <c r="AN469" i="1" l="1"/>
  <c r="B469" i="1" s="1"/>
  <c r="AC469" i="1"/>
  <c r="AD469" i="1" l="1"/>
  <c r="AB469" i="1" s="1"/>
  <c r="AM471" i="1" s="1"/>
  <c r="AE469" i="1"/>
  <c r="AF469" i="1" s="1"/>
  <c r="AK474" i="1"/>
  <c r="AG473" i="1"/>
  <c r="AI469" i="1" l="1"/>
  <c r="AH469" i="1"/>
  <c r="AJ469" i="1"/>
  <c r="H470" i="1" l="1"/>
  <c r="C469" i="1"/>
  <c r="O470" i="1" l="1"/>
  <c r="Q470" i="1" s="1"/>
  <c r="R470" i="1" s="1"/>
  <c r="P470" i="1" s="1"/>
  <c r="J470" i="1"/>
  <c r="U470" i="1"/>
  <c r="AL470" i="1" l="1"/>
  <c r="AA470" i="1"/>
  <c r="W470" i="1"/>
  <c r="X470" i="1" s="1"/>
  <c r="V470" i="1" s="1"/>
  <c r="M470" i="1"/>
  <c r="K470" i="1"/>
  <c r="I470" i="1" s="1"/>
  <c r="G471" i="1" s="1"/>
  <c r="AN470" i="1" l="1"/>
  <c r="B470" i="1" s="1"/>
  <c r="AC470" i="1"/>
  <c r="AE470" i="1" l="1"/>
  <c r="AF470" i="1" s="1"/>
  <c r="AD470" i="1"/>
  <c r="AB470" i="1" s="1"/>
  <c r="AM472" i="1" s="1"/>
  <c r="AK475" i="1"/>
  <c r="AG474" i="1"/>
  <c r="AH470" i="1" l="1"/>
  <c r="AJ470" i="1"/>
  <c r="AI470" i="1"/>
  <c r="H471" i="1" l="1"/>
  <c r="J471" i="1" s="1"/>
  <c r="C470" i="1"/>
  <c r="U471" i="1" l="1"/>
  <c r="M471" i="1"/>
  <c r="K471" i="1"/>
  <c r="I471" i="1" s="1"/>
  <c r="G472" i="1" s="1"/>
  <c r="O471" i="1"/>
  <c r="Q471" i="1" s="1"/>
  <c r="R471" i="1" s="1"/>
  <c r="P471" i="1" s="1"/>
  <c r="AA471" i="1" l="1"/>
  <c r="AL471" i="1"/>
  <c r="W471" i="1"/>
  <c r="X471" i="1" s="1"/>
  <c r="V471" i="1" s="1"/>
  <c r="AK473" i="1" s="1"/>
  <c r="AC471" i="1" l="1"/>
  <c r="AD471" i="1" s="1"/>
  <c r="AB471" i="1" s="1"/>
  <c r="AM473" i="1" s="1"/>
  <c r="AN471" i="1"/>
  <c r="B471" i="1" s="1"/>
  <c r="AE471" i="1" l="1"/>
  <c r="AF471" i="1" s="1"/>
  <c r="AG475" i="1"/>
  <c r="AK476" i="1"/>
  <c r="AI471" i="1" l="1"/>
  <c r="AJ471" i="1"/>
  <c r="AH471" i="1"/>
  <c r="H472" i="1" l="1"/>
  <c r="C471" i="1"/>
  <c r="J472" i="1" l="1"/>
  <c r="O472" i="1"/>
  <c r="Q472" i="1" s="1"/>
  <c r="R472" i="1" s="1"/>
  <c r="P472" i="1" s="1"/>
  <c r="U472" i="1"/>
  <c r="W472" i="1" l="1"/>
  <c r="X472" i="1" s="1"/>
  <c r="V472" i="1" s="1"/>
  <c r="AL472" i="1"/>
  <c r="AA472" i="1"/>
  <c r="K472" i="1"/>
  <c r="I472" i="1" s="1"/>
  <c r="G473" i="1" s="1"/>
  <c r="M472" i="1"/>
  <c r="AN472" i="1" l="1"/>
  <c r="B472" i="1" s="1"/>
  <c r="AC472" i="1"/>
  <c r="AE472" i="1" l="1"/>
  <c r="AF472" i="1" s="1"/>
  <c r="AD472" i="1"/>
  <c r="AB472" i="1" s="1"/>
  <c r="AM474" i="1" s="1"/>
  <c r="AI472" i="1" l="1"/>
  <c r="AH472" i="1"/>
  <c r="AJ472" i="1"/>
  <c r="AG476" i="1"/>
  <c r="AK477" i="1"/>
  <c r="H473" i="1" l="1"/>
  <c r="U473" i="1" s="1"/>
  <c r="C472" i="1"/>
  <c r="AL473" i="1" l="1"/>
  <c r="W473" i="1"/>
  <c r="X473" i="1" s="1"/>
  <c r="V473" i="1" s="1"/>
  <c r="J473" i="1"/>
  <c r="O473" i="1"/>
  <c r="Q473" i="1" l="1"/>
  <c r="R473" i="1" s="1"/>
  <c r="P473" i="1" s="1"/>
  <c r="AA473" i="1"/>
  <c r="M473" i="1"/>
  <c r="K473" i="1"/>
  <c r="I473" i="1" s="1"/>
  <c r="G474" i="1" s="1"/>
  <c r="AC473" i="1" l="1"/>
  <c r="AN473" i="1"/>
  <c r="B473" i="1" s="1"/>
  <c r="AK478" i="1"/>
  <c r="AG477" i="1"/>
  <c r="AD473" i="1" l="1"/>
  <c r="AB473" i="1" s="1"/>
  <c r="AM475" i="1" s="1"/>
  <c r="AE473" i="1"/>
  <c r="AF473" i="1" s="1"/>
  <c r="AJ473" i="1" l="1"/>
  <c r="AH473" i="1"/>
  <c r="AI473" i="1"/>
  <c r="H474" i="1" l="1"/>
  <c r="U474" i="1" s="1"/>
  <c r="C473" i="1"/>
  <c r="AL474" i="1" l="1"/>
  <c r="W474" i="1"/>
  <c r="X474" i="1" s="1"/>
  <c r="V474" i="1" s="1"/>
  <c r="J474" i="1"/>
  <c r="O474" i="1"/>
  <c r="Q474" i="1" l="1"/>
  <c r="R474" i="1" s="1"/>
  <c r="P474" i="1" s="1"/>
  <c r="AA474" i="1"/>
  <c r="K474" i="1"/>
  <c r="I474" i="1" s="1"/>
  <c r="G475" i="1" s="1"/>
  <c r="M474" i="1"/>
  <c r="AG478" i="1"/>
  <c r="AK479" i="1"/>
  <c r="AN474" i="1" l="1"/>
  <c r="B474" i="1" s="1"/>
  <c r="AC474" i="1"/>
  <c r="AE474" i="1" l="1"/>
  <c r="AF474" i="1" s="1"/>
  <c r="AD474" i="1"/>
  <c r="AB474" i="1" s="1"/>
  <c r="AM476" i="1" s="1"/>
  <c r="AJ474" i="1" l="1"/>
  <c r="AI474" i="1"/>
  <c r="AH474" i="1"/>
  <c r="C474" i="1" l="1"/>
  <c r="H475" i="1"/>
  <c r="J475" i="1" l="1"/>
  <c r="U475" i="1"/>
  <c r="O475" i="1"/>
  <c r="Q475" i="1" s="1"/>
  <c r="R475" i="1" s="1"/>
  <c r="P475" i="1" s="1"/>
  <c r="AA475" i="1" l="1"/>
  <c r="AL475" i="1"/>
  <c r="W475" i="1"/>
  <c r="M475" i="1"/>
  <c r="K475" i="1"/>
  <c r="I475" i="1" s="1"/>
  <c r="G476" i="1" s="1"/>
  <c r="X475" i="1" l="1"/>
  <c r="V475" i="1" s="1"/>
  <c r="AC475" i="1"/>
  <c r="AD475" i="1" s="1"/>
  <c r="AB475" i="1" s="1"/>
  <c r="AM477" i="1" s="1"/>
  <c r="AN475" i="1"/>
  <c r="B475" i="1" s="1"/>
  <c r="AE475" i="1" l="1"/>
  <c r="AF475" i="1" s="1"/>
  <c r="AK480" i="1"/>
  <c r="AG479" i="1"/>
  <c r="AH475" i="1" l="1"/>
  <c r="AJ475" i="1"/>
  <c r="AI475" i="1"/>
  <c r="C475" i="1" l="1"/>
  <c r="H476" i="1"/>
  <c r="J476" i="1" s="1"/>
  <c r="O476" i="1"/>
  <c r="Q476" i="1" s="1"/>
  <c r="R476" i="1" s="1"/>
  <c r="P476" i="1" s="1"/>
  <c r="K476" i="1" l="1"/>
  <c r="I476" i="1" s="1"/>
  <c r="G477" i="1" s="1"/>
  <c r="M476" i="1"/>
  <c r="U476" i="1"/>
  <c r="W476" i="1" l="1"/>
  <c r="AA476" i="1"/>
  <c r="AL476" i="1"/>
  <c r="AG480" i="1"/>
  <c r="AK481" i="1"/>
  <c r="AC476" i="1" l="1"/>
  <c r="AD476" i="1" s="1"/>
  <c r="AB476" i="1" s="1"/>
  <c r="AM478" i="1" s="1"/>
  <c r="AN476" i="1"/>
  <c r="B476" i="1" s="1"/>
  <c r="X476" i="1"/>
  <c r="V476" i="1" s="1"/>
  <c r="AE476" i="1"/>
  <c r="AF476" i="1" s="1"/>
  <c r="AI476" i="1" l="1"/>
  <c r="AH476" i="1"/>
  <c r="AJ476" i="1"/>
  <c r="C476" i="1" l="1"/>
  <c r="H477" i="1"/>
  <c r="J477" i="1" l="1"/>
  <c r="U477" i="1"/>
  <c r="O477" i="1"/>
  <c r="Q477" i="1" s="1"/>
  <c r="R477" i="1" s="1"/>
  <c r="P477" i="1" s="1"/>
  <c r="AA477" i="1" l="1"/>
  <c r="W477" i="1"/>
  <c r="AL477" i="1"/>
  <c r="K477" i="1"/>
  <c r="I477" i="1" s="1"/>
  <c r="G478" i="1" s="1"/>
  <c r="M477" i="1"/>
  <c r="X477" i="1" l="1"/>
  <c r="V477" i="1" s="1"/>
  <c r="AC477" i="1"/>
  <c r="AD477" i="1" s="1"/>
  <c r="AB477" i="1" s="1"/>
  <c r="AM479" i="1" s="1"/>
  <c r="AN477" i="1"/>
  <c r="B477" i="1" s="1"/>
  <c r="AG481" i="1"/>
  <c r="AK482" i="1"/>
  <c r="AE477" i="1" l="1"/>
  <c r="AF477" i="1" s="1"/>
  <c r="AH477" i="1" l="1"/>
  <c r="AJ477" i="1"/>
  <c r="AI477" i="1"/>
  <c r="C477" i="1" l="1"/>
  <c r="H478" i="1"/>
  <c r="J478" i="1" s="1"/>
  <c r="O478" i="1" l="1"/>
  <c r="Q478" i="1" s="1"/>
  <c r="R478" i="1" s="1"/>
  <c r="P478" i="1" s="1"/>
  <c r="K478" i="1"/>
  <c r="I478" i="1" s="1"/>
  <c r="G479" i="1" s="1"/>
  <c r="M478" i="1"/>
  <c r="U478" i="1"/>
  <c r="W478" i="1" l="1"/>
  <c r="AL478" i="1"/>
  <c r="AA478" i="1"/>
  <c r="AC478" i="1" l="1"/>
  <c r="AD478" i="1" s="1"/>
  <c r="AB478" i="1" s="1"/>
  <c r="AM480" i="1" s="1"/>
  <c r="AN478" i="1"/>
  <c r="B478" i="1" s="1"/>
  <c r="X478" i="1"/>
  <c r="V478" i="1" s="1"/>
  <c r="AE478" i="1"/>
  <c r="AF478" i="1" s="1"/>
  <c r="AG482" i="1"/>
  <c r="AK483" i="1"/>
  <c r="AJ478" i="1" l="1"/>
  <c r="AH478" i="1"/>
  <c r="AI478" i="1"/>
  <c r="C478" i="1" l="1"/>
  <c r="H479" i="1"/>
  <c r="J479" i="1" s="1"/>
  <c r="K479" i="1" l="1"/>
  <c r="I479" i="1" s="1"/>
  <c r="G480" i="1" s="1"/>
  <c r="M479" i="1"/>
  <c r="O479" i="1"/>
  <c r="Q479" i="1" s="1"/>
  <c r="R479" i="1" s="1"/>
  <c r="P479" i="1" s="1"/>
  <c r="U479" i="1"/>
  <c r="AL479" i="1" l="1"/>
  <c r="AA479" i="1"/>
  <c r="W479" i="1"/>
  <c r="AN479" i="1" l="1"/>
  <c r="B479" i="1" s="1"/>
  <c r="AC479" i="1"/>
  <c r="AD479" i="1" s="1"/>
  <c r="AB479" i="1" s="1"/>
  <c r="AM481" i="1" s="1"/>
  <c r="AE479" i="1"/>
  <c r="AF479" i="1" s="1"/>
  <c r="X479" i="1"/>
  <c r="V479" i="1" s="1"/>
  <c r="AJ479" i="1" l="1"/>
  <c r="AI479" i="1"/>
  <c r="AH479" i="1"/>
  <c r="C479" i="1" l="1"/>
  <c r="H480" i="1"/>
  <c r="J480" i="1" s="1"/>
  <c r="AG483" i="1"/>
  <c r="AK484" i="1"/>
  <c r="O480" i="1" l="1"/>
  <c r="Q480" i="1" s="1"/>
  <c r="R480" i="1" s="1"/>
  <c r="P480" i="1" s="1"/>
  <c r="U480" i="1"/>
  <c r="K480" i="1"/>
  <c r="I480" i="1" s="1"/>
  <c r="G481" i="1" s="1"/>
  <c r="M480" i="1"/>
  <c r="W480" i="1" l="1"/>
  <c r="AL480" i="1"/>
  <c r="AA480" i="1"/>
  <c r="AC480" i="1" l="1"/>
  <c r="AD480" i="1" s="1"/>
  <c r="AB480" i="1" s="1"/>
  <c r="AM482" i="1" s="1"/>
  <c r="AN480" i="1"/>
  <c r="B480" i="1" s="1"/>
  <c r="X480" i="1"/>
  <c r="V480" i="1" s="1"/>
  <c r="AE480" i="1"/>
  <c r="AF480" i="1" s="1"/>
  <c r="AJ480" i="1" l="1"/>
  <c r="AI480" i="1"/>
  <c r="AH480" i="1"/>
  <c r="H481" i="1" l="1"/>
  <c r="O481" i="1" s="1"/>
  <c r="Q481" i="1" s="1"/>
  <c r="R481" i="1" s="1"/>
  <c r="P481" i="1" s="1"/>
  <c r="C480" i="1"/>
  <c r="AG484" i="1"/>
  <c r="AK485" i="1"/>
  <c r="J481" i="1" l="1"/>
  <c r="U481" i="1"/>
  <c r="W481" i="1" l="1"/>
  <c r="X481" i="1" s="1"/>
  <c r="V481" i="1" s="1"/>
  <c r="AL481" i="1"/>
  <c r="AA481" i="1"/>
  <c r="K481" i="1"/>
  <c r="I481" i="1" s="1"/>
  <c r="G482" i="1" s="1"/>
  <c r="M481" i="1"/>
  <c r="AN481" i="1" l="1"/>
  <c r="B481" i="1" s="1"/>
  <c r="AC481" i="1"/>
  <c r="AE481" i="1" l="1"/>
  <c r="AF481" i="1" s="1"/>
  <c r="AD481" i="1"/>
  <c r="AB481" i="1" s="1"/>
  <c r="AM483" i="1" s="1"/>
  <c r="AH481" i="1" l="1"/>
  <c r="AJ481" i="1"/>
  <c r="AI481" i="1"/>
  <c r="C481" i="1" l="1"/>
  <c r="H482" i="1"/>
  <c r="J482" i="1" l="1"/>
  <c r="U482" i="1"/>
  <c r="O482" i="1"/>
  <c r="Q482" i="1" s="1"/>
  <c r="R482" i="1" s="1"/>
  <c r="P482" i="1" s="1"/>
  <c r="AK486" i="1"/>
  <c r="AG485" i="1"/>
  <c r="AA482" i="1" l="1"/>
  <c r="W482" i="1"/>
  <c r="X482" i="1" s="1"/>
  <c r="V482" i="1" s="1"/>
  <c r="AL482" i="1"/>
  <c r="K482" i="1"/>
  <c r="I482" i="1" s="1"/>
  <c r="G483" i="1" s="1"/>
  <c r="M482" i="1"/>
  <c r="AN482" i="1" l="1"/>
  <c r="B482" i="1" s="1"/>
  <c r="AC482" i="1"/>
  <c r="AG486" i="1"/>
  <c r="AD482" i="1" l="1"/>
  <c r="AB482" i="1" s="1"/>
  <c r="AM484" i="1" s="1"/>
  <c r="AE482" i="1"/>
  <c r="AF482" i="1" s="1"/>
  <c r="AJ482" i="1" l="1"/>
  <c r="AH482" i="1"/>
  <c r="AI482" i="1"/>
  <c r="C482" i="1" l="1"/>
  <c r="H483" i="1"/>
  <c r="J483" i="1" l="1"/>
  <c r="U483" i="1"/>
  <c r="O483" i="1"/>
  <c r="Q483" i="1" s="1"/>
  <c r="R483" i="1" s="1"/>
  <c r="P483" i="1" s="1"/>
  <c r="W483" i="1" l="1"/>
  <c r="AA483" i="1"/>
  <c r="AL483" i="1"/>
  <c r="K483" i="1"/>
  <c r="I483" i="1" s="1"/>
  <c r="G484" i="1" s="1"/>
  <c r="M483" i="1"/>
  <c r="AN483" i="1" l="1"/>
  <c r="B483" i="1" s="1"/>
  <c r="AC483" i="1"/>
  <c r="AD483" i="1" s="1"/>
  <c r="AB483" i="1" s="1"/>
  <c r="AM485" i="1" s="1"/>
  <c r="X483" i="1"/>
  <c r="V483" i="1" s="1"/>
  <c r="AE483" i="1"/>
  <c r="AF483" i="1" s="1"/>
  <c r="AH483" i="1" l="1"/>
  <c r="AI483" i="1"/>
  <c r="AJ483" i="1"/>
  <c r="AG487" i="1"/>
  <c r="AK488" i="1"/>
  <c r="C483" i="1" l="1"/>
  <c r="H484" i="1"/>
  <c r="O484" i="1" l="1"/>
  <c r="Q484" i="1" s="1"/>
  <c r="R484" i="1" s="1"/>
  <c r="P484" i="1" s="1"/>
  <c r="J484" i="1"/>
  <c r="U484" i="1"/>
  <c r="W484" i="1" l="1"/>
  <c r="X484" i="1" s="1"/>
  <c r="V484" i="1" s="1"/>
  <c r="AA484" i="1"/>
  <c r="AL484" i="1"/>
  <c r="K484" i="1"/>
  <c r="I484" i="1" s="1"/>
  <c r="G485" i="1" s="1"/>
  <c r="M484" i="1"/>
  <c r="AC484" i="1" l="1"/>
  <c r="AN484" i="1"/>
  <c r="B484" i="1" s="1"/>
  <c r="AD484" i="1" l="1"/>
  <c r="AB484" i="1" s="1"/>
  <c r="AM486" i="1" s="1"/>
  <c r="AE484" i="1"/>
  <c r="AF484" i="1" s="1"/>
  <c r="AJ484" i="1" l="1"/>
  <c r="AI484" i="1"/>
  <c r="AH484" i="1"/>
  <c r="H485" i="1" l="1"/>
  <c r="J485" i="1" s="1"/>
  <c r="K485" i="1" s="1"/>
  <c r="I485" i="1" s="1"/>
  <c r="G486" i="1" s="1"/>
  <c r="C484" i="1"/>
  <c r="AK489" i="1"/>
  <c r="AG488" i="1"/>
  <c r="M485" i="1" l="1"/>
  <c r="O485" i="1"/>
  <c r="Q485" i="1" s="1"/>
  <c r="R485" i="1" s="1"/>
  <c r="P485" i="1" s="1"/>
  <c r="U485" i="1"/>
  <c r="AA485" i="1" l="1"/>
  <c r="AL485" i="1"/>
  <c r="W485" i="1"/>
  <c r="X485" i="1" s="1"/>
  <c r="V485" i="1" s="1"/>
  <c r="AK487" i="1" s="1"/>
  <c r="AN485" i="1" l="1"/>
  <c r="B485" i="1" s="1"/>
  <c r="AC485" i="1"/>
  <c r="AD485" i="1" s="1"/>
  <c r="AB485" i="1" s="1"/>
  <c r="AM487" i="1" s="1"/>
  <c r="AE485" i="1" l="1"/>
  <c r="AF485" i="1" s="1"/>
  <c r="AG489" i="1"/>
  <c r="AH485" i="1" l="1"/>
  <c r="AI485" i="1"/>
  <c r="AJ485" i="1"/>
  <c r="H486" i="1" l="1"/>
  <c r="C485" i="1"/>
  <c r="J486" i="1" l="1"/>
  <c r="U486" i="1"/>
  <c r="O486" i="1"/>
  <c r="Q486" i="1" s="1"/>
  <c r="R486" i="1" s="1"/>
  <c r="P486" i="1" s="1"/>
  <c r="W486" i="1" l="1"/>
  <c r="X486" i="1" s="1"/>
  <c r="V486" i="1" s="1"/>
  <c r="AL486" i="1"/>
  <c r="AA486" i="1"/>
  <c r="K486" i="1"/>
  <c r="I486" i="1" s="1"/>
  <c r="G487" i="1" s="1"/>
  <c r="M486" i="1"/>
  <c r="AK491" i="1"/>
  <c r="AN486" i="1" l="1"/>
  <c r="B486" i="1" s="1"/>
  <c r="AC486" i="1"/>
  <c r="AE486" i="1" l="1"/>
  <c r="AF486" i="1" s="1"/>
  <c r="AD486" i="1"/>
  <c r="AB486" i="1" s="1"/>
  <c r="AM488" i="1" s="1"/>
  <c r="AJ486" i="1" l="1"/>
  <c r="AI486" i="1"/>
  <c r="AH486" i="1"/>
  <c r="C486" i="1" l="1"/>
  <c r="H487" i="1"/>
  <c r="J487" i="1" s="1"/>
  <c r="O487" i="1"/>
  <c r="Q487" i="1" s="1"/>
  <c r="R487" i="1" s="1"/>
  <c r="P487" i="1" s="1"/>
  <c r="U487" i="1"/>
  <c r="K487" i="1"/>
  <c r="I487" i="1" s="1"/>
  <c r="G488" i="1" s="1"/>
  <c r="M487" i="1"/>
  <c r="W487" i="1"/>
  <c r="X487" i="1" s="1"/>
  <c r="V487" i="1" s="1"/>
  <c r="AL487" i="1"/>
  <c r="AA487" i="1"/>
  <c r="AC487" i="1" l="1"/>
  <c r="AN487" i="1"/>
  <c r="B487" i="1" s="1"/>
  <c r="AD487" i="1" l="1"/>
  <c r="AB487" i="1" s="1"/>
  <c r="AM489" i="1" s="1"/>
  <c r="AE487" i="1"/>
  <c r="AF487" i="1" s="1"/>
  <c r="AK492" i="1"/>
  <c r="AJ487" i="1" l="1"/>
  <c r="AI487" i="1"/>
  <c r="AH487" i="1"/>
  <c r="C487" i="1" l="1"/>
  <c r="H488" i="1"/>
  <c r="J488" i="1" s="1"/>
  <c r="O488" i="1" l="1"/>
  <c r="Q488" i="1" s="1"/>
  <c r="R488" i="1" s="1"/>
  <c r="P488" i="1" s="1"/>
  <c r="U488" i="1"/>
  <c r="K488" i="1"/>
  <c r="I488" i="1" s="1"/>
  <c r="G489" i="1" s="1"/>
  <c r="M488" i="1"/>
  <c r="W488" i="1"/>
  <c r="X488" i="1" s="1"/>
  <c r="V488" i="1" s="1"/>
  <c r="AK490" i="1" s="1"/>
  <c r="AL488" i="1"/>
  <c r="AA488" i="1" l="1"/>
  <c r="AC488" i="1" l="1"/>
  <c r="AN488" i="1"/>
  <c r="B488" i="1" s="1"/>
  <c r="AD488" i="1" l="1"/>
  <c r="AB488" i="1" s="1"/>
  <c r="AM490" i="1" s="1"/>
  <c r="AE488" i="1"/>
  <c r="AF488" i="1" s="1"/>
  <c r="AG492" i="1"/>
  <c r="AK493" i="1"/>
  <c r="AH488" i="1" l="1"/>
  <c r="AJ488" i="1"/>
  <c r="AI488" i="1"/>
  <c r="H489" i="1" l="1"/>
  <c r="C488" i="1"/>
  <c r="U489" i="1" l="1"/>
  <c r="J489" i="1"/>
  <c r="O489" i="1"/>
  <c r="Q489" i="1" s="1"/>
  <c r="R489" i="1" s="1"/>
  <c r="P489" i="1" s="1"/>
  <c r="M489" i="1" l="1"/>
  <c r="K489" i="1"/>
  <c r="I489" i="1" s="1"/>
  <c r="G490" i="1" s="1"/>
  <c r="AL489" i="1"/>
  <c r="W489" i="1"/>
  <c r="AA489" i="1"/>
  <c r="AG493" i="1"/>
  <c r="AK494" i="1"/>
  <c r="X489" i="1" l="1"/>
  <c r="V489" i="1" s="1"/>
  <c r="AG490" i="1" s="1"/>
  <c r="AN489" i="1"/>
  <c r="B489" i="1" s="1"/>
  <c r="AC489" i="1"/>
  <c r="AD489" i="1" s="1"/>
  <c r="AB489" i="1" s="1"/>
  <c r="AM491" i="1" s="1"/>
  <c r="AE489" i="1" l="1"/>
  <c r="AF489" i="1" s="1"/>
  <c r="AH489" i="1" l="1"/>
  <c r="AJ489" i="1"/>
  <c r="AI489" i="1"/>
  <c r="C489" i="1" l="1"/>
  <c r="H490" i="1"/>
  <c r="J490" i="1" s="1"/>
  <c r="U490" i="1"/>
  <c r="O490" i="1"/>
  <c r="Q490" i="1" s="1"/>
  <c r="R490" i="1" s="1"/>
  <c r="P490" i="1" s="1"/>
  <c r="K490" i="1" l="1"/>
  <c r="I490" i="1" s="1"/>
  <c r="G491" i="1" s="1"/>
  <c r="M490" i="1"/>
  <c r="AL490" i="1"/>
  <c r="AA490" i="1"/>
  <c r="W490" i="1"/>
  <c r="AG494" i="1"/>
  <c r="AK495" i="1"/>
  <c r="X490" i="1" l="1"/>
  <c r="V490" i="1" s="1"/>
  <c r="AG491" i="1" s="1"/>
  <c r="AC490" i="1"/>
  <c r="AD490" i="1" s="1"/>
  <c r="AB490" i="1" s="1"/>
  <c r="AM492" i="1" s="1"/>
  <c r="AN490" i="1"/>
  <c r="B490" i="1" s="1"/>
  <c r="AE490" i="1" l="1"/>
  <c r="AF490" i="1" s="1"/>
  <c r="AI490" i="1" l="1"/>
  <c r="AJ490" i="1"/>
  <c r="AH490" i="1"/>
  <c r="H491" i="1" l="1"/>
  <c r="J491" i="1" s="1"/>
  <c r="C490" i="1"/>
  <c r="AK496" i="1"/>
  <c r="AG495" i="1"/>
  <c r="O491" i="1" l="1"/>
  <c r="Q491" i="1" s="1"/>
  <c r="R491" i="1" s="1"/>
  <c r="P491" i="1" s="1"/>
  <c r="U491" i="1"/>
  <c r="K491" i="1"/>
  <c r="I491" i="1" s="1"/>
  <c r="G492" i="1" s="1"/>
  <c r="M491" i="1"/>
  <c r="W491" i="1" l="1"/>
  <c r="AL491" i="1"/>
  <c r="AA491" i="1"/>
  <c r="AN491" i="1" l="1"/>
  <c r="B491" i="1" s="1"/>
  <c r="AC491" i="1"/>
  <c r="AD491" i="1" s="1"/>
  <c r="AB491" i="1" s="1"/>
  <c r="AM493" i="1" s="1"/>
  <c r="X491" i="1"/>
  <c r="V491" i="1" s="1"/>
  <c r="AE491" i="1"/>
  <c r="AF491" i="1" s="1"/>
  <c r="AI491" i="1" l="1"/>
  <c r="AJ491" i="1"/>
  <c r="AH491" i="1"/>
  <c r="AK497" i="1"/>
  <c r="C491" i="1" l="1"/>
  <c r="H492" i="1"/>
  <c r="J492" i="1" s="1"/>
  <c r="U492" i="1"/>
  <c r="O492" i="1"/>
  <c r="Q492" i="1" s="1"/>
  <c r="R492" i="1" s="1"/>
  <c r="P492" i="1" s="1"/>
  <c r="M492" i="1" l="1"/>
  <c r="K492" i="1"/>
  <c r="I492" i="1" s="1"/>
  <c r="G493" i="1" s="1"/>
  <c r="AL492" i="1"/>
  <c r="W492" i="1"/>
  <c r="X492" i="1" s="1"/>
  <c r="V492" i="1" s="1"/>
  <c r="AA492" i="1"/>
  <c r="AN492" i="1" l="1"/>
  <c r="B492" i="1" s="1"/>
  <c r="AC492" i="1"/>
  <c r="AD492" i="1" l="1"/>
  <c r="AB492" i="1" s="1"/>
  <c r="AM494" i="1" s="1"/>
  <c r="AE492" i="1"/>
  <c r="AF492" i="1" s="1"/>
  <c r="AH492" i="1" l="1"/>
  <c r="AJ492" i="1"/>
  <c r="AI492" i="1"/>
  <c r="C492" i="1" l="1"/>
  <c r="H493" i="1"/>
  <c r="J493" i="1" s="1"/>
  <c r="K493" i="1" s="1"/>
  <c r="I493" i="1" s="1"/>
  <c r="G494" i="1" s="1"/>
  <c r="M493" i="1" l="1"/>
  <c r="U493" i="1"/>
  <c r="O493" i="1"/>
  <c r="AK498" i="1"/>
  <c r="AG497" i="1"/>
  <c r="W493" i="1" l="1"/>
  <c r="X493" i="1" s="1"/>
  <c r="V493" i="1" s="1"/>
  <c r="AL493" i="1"/>
  <c r="Q493" i="1"/>
  <c r="R493" i="1" s="1"/>
  <c r="P493" i="1" s="1"/>
  <c r="AA493" i="1"/>
  <c r="AN493" i="1" l="1"/>
  <c r="B493" i="1" s="1"/>
  <c r="AC493" i="1"/>
  <c r="AD493" i="1" l="1"/>
  <c r="AB493" i="1" s="1"/>
  <c r="AM495" i="1" s="1"/>
  <c r="AE493" i="1"/>
  <c r="AF493" i="1" s="1"/>
  <c r="AJ493" i="1" l="1"/>
  <c r="AI493" i="1"/>
  <c r="AH493" i="1"/>
  <c r="AK499" i="1"/>
  <c r="AG498" i="1"/>
  <c r="H494" i="1" l="1"/>
  <c r="J494" i="1" s="1"/>
  <c r="C493" i="1"/>
  <c r="U494" i="1" l="1"/>
  <c r="W494" i="1" s="1"/>
  <c r="X494" i="1" s="1"/>
  <c r="V494" i="1" s="1"/>
  <c r="K494" i="1"/>
  <c r="I494" i="1" s="1"/>
  <c r="G495" i="1" s="1"/>
  <c r="M494" i="1"/>
  <c r="O494" i="1"/>
  <c r="Q494" i="1" s="1"/>
  <c r="R494" i="1" s="1"/>
  <c r="P494" i="1" s="1"/>
  <c r="AL494" i="1" l="1"/>
  <c r="AA494" i="1"/>
  <c r="AN494" i="1"/>
  <c r="B494" i="1" s="1"/>
  <c r="AC494" i="1"/>
  <c r="AD494" i="1" l="1"/>
  <c r="AB494" i="1" s="1"/>
  <c r="AM496" i="1" s="1"/>
  <c r="AE494" i="1"/>
  <c r="AF494" i="1" s="1"/>
  <c r="AG499" i="1"/>
  <c r="AK500" i="1"/>
  <c r="AJ494" i="1" l="1"/>
  <c r="AI494" i="1"/>
  <c r="AH494" i="1"/>
  <c r="H495" i="1" l="1"/>
  <c r="J495" i="1" s="1"/>
  <c r="C494" i="1"/>
  <c r="O495" i="1" l="1"/>
  <c r="Q495" i="1" s="1"/>
  <c r="R495" i="1" s="1"/>
  <c r="P495" i="1" s="1"/>
  <c r="U495" i="1"/>
  <c r="K495" i="1"/>
  <c r="I495" i="1" s="1"/>
  <c r="G496" i="1" s="1"/>
  <c r="M495" i="1"/>
  <c r="AL495" i="1" l="1"/>
  <c r="W495" i="1"/>
  <c r="AA495" i="1"/>
  <c r="X495" i="1" l="1"/>
  <c r="V495" i="1" s="1"/>
  <c r="AG496" i="1" s="1"/>
  <c r="AC495" i="1"/>
  <c r="AD495" i="1" s="1"/>
  <c r="AB495" i="1" s="1"/>
  <c r="AM497" i="1" s="1"/>
  <c r="AN495" i="1"/>
  <c r="B495" i="1"/>
  <c r="AE495" i="1" l="1"/>
  <c r="AF495" i="1" s="1"/>
  <c r="AG500" i="1"/>
  <c r="AK501" i="1"/>
  <c r="AH495" i="1" l="1"/>
  <c r="AI495" i="1"/>
  <c r="AJ495" i="1"/>
  <c r="C495" i="1" l="1"/>
  <c r="H496" i="1"/>
  <c r="J496" i="1" s="1"/>
  <c r="K496" i="1" l="1"/>
  <c r="I496" i="1" s="1"/>
  <c r="G497" i="1" s="1"/>
  <c r="M496" i="1"/>
  <c r="O496" i="1"/>
  <c r="Q496" i="1" s="1"/>
  <c r="R496" i="1" s="1"/>
  <c r="P496" i="1" s="1"/>
  <c r="U496" i="1"/>
  <c r="W496" i="1" l="1"/>
  <c r="AL496" i="1"/>
  <c r="AA496" i="1"/>
  <c r="AN496" i="1" l="1"/>
  <c r="B496" i="1" s="1"/>
  <c r="AC496" i="1"/>
  <c r="AD496" i="1" s="1"/>
  <c r="AB496" i="1" s="1"/>
  <c r="AM498" i="1" s="1"/>
  <c r="X496" i="1"/>
  <c r="V496" i="1" s="1"/>
  <c r="AE496" i="1"/>
  <c r="AF496" i="1" s="1"/>
  <c r="AJ496" i="1" l="1"/>
  <c r="AH496" i="1"/>
  <c r="AI496" i="1"/>
  <c r="C496" i="1" l="1"/>
  <c r="H497" i="1"/>
  <c r="J497" i="1" s="1"/>
  <c r="U497" i="1"/>
  <c r="AG501" i="1"/>
  <c r="AK502" i="1"/>
  <c r="K497" i="1" l="1"/>
  <c r="I497" i="1" s="1"/>
  <c r="G498" i="1" s="1"/>
  <c r="M497" i="1"/>
  <c r="W497" i="1"/>
  <c r="AL497" i="1"/>
  <c r="O497" i="1"/>
  <c r="Q497" i="1" s="1"/>
  <c r="R497" i="1" s="1"/>
  <c r="P497" i="1" s="1"/>
  <c r="AA497" i="1" l="1"/>
  <c r="X497" i="1"/>
  <c r="V497" i="1" s="1"/>
  <c r="AN497" i="1" l="1"/>
  <c r="B497" i="1" s="1"/>
  <c r="AC497" i="1"/>
  <c r="AK503" i="1"/>
  <c r="AG502" i="1"/>
  <c r="AD497" i="1" l="1"/>
  <c r="AB497" i="1" s="1"/>
  <c r="AM499" i="1" s="1"/>
  <c r="AE497" i="1"/>
  <c r="AF497" i="1" s="1"/>
  <c r="AJ497" i="1" l="1"/>
  <c r="AI497" i="1"/>
  <c r="AH497" i="1"/>
  <c r="H498" i="1" l="1"/>
  <c r="J498" i="1" s="1"/>
  <c r="C497" i="1"/>
  <c r="O498" i="1" l="1"/>
  <c r="Q498" i="1" s="1"/>
  <c r="R498" i="1" s="1"/>
  <c r="P498" i="1" s="1"/>
  <c r="U498" i="1"/>
  <c r="AA498" i="1" s="1"/>
  <c r="AN498" i="1"/>
  <c r="AC498" i="1"/>
  <c r="AD498" i="1" s="1"/>
  <c r="AB498" i="1" s="1"/>
  <c r="AM500" i="1" s="1"/>
  <c r="W498" i="1"/>
  <c r="AL498" i="1"/>
  <c r="K498" i="1"/>
  <c r="I498" i="1" s="1"/>
  <c r="G499" i="1" s="1"/>
  <c r="M498" i="1"/>
  <c r="X498" i="1" l="1"/>
  <c r="V498" i="1" s="1"/>
  <c r="AE498" i="1"/>
  <c r="AF498" i="1" s="1"/>
  <c r="B498" i="1"/>
  <c r="AJ498" i="1" l="1"/>
  <c r="AI498" i="1"/>
  <c r="AH498" i="1"/>
  <c r="C498" i="1" l="1"/>
  <c r="H499" i="1"/>
  <c r="J499" i="1" s="1"/>
  <c r="O499" i="1"/>
  <c r="Q499" i="1" s="1"/>
  <c r="R499" i="1" s="1"/>
  <c r="P499" i="1" s="1"/>
  <c r="AK504" i="1"/>
  <c r="AG503" i="1"/>
  <c r="K499" i="1" l="1"/>
  <c r="I499" i="1" s="1"/>
  <c r="G500" i="1" s="1"/>
  <c r="M499" i="1"/>
  <c r="U499" i="1"/>
  <c r="AL499" i="1" l="1"/>
  <c r="W499" i="1"/>
  <c r="AA499" i="1"/>
  <c r="X499" i="1" l="1"/>
  <c r="V499" i="1" s="1"/>
  <c r="AC499" i="1"/>
  <c r="AD499" i="1" s="1"/>
  <c r="AB499" i="1" s="1"/>
  <c r="AM501" i="1" s="1"/>
  <c r="AN499" i="1"/>
  <c r="B499" i="1" s="1"/>
  <c r="AE499" i="1" l="1"/>
  <c r="AF499" i="1" s="1"/>
  <c r="AI499" i="1" l="1"/>
  <c r="AJ499" i="1"/>
  <c r="AH499" i="1"/>
  <c r="H500" i="1" l="1"/>
  <c r="J500" i="1" s="1"/>
  <c r="C499" i="1"/>
  <c r="AG504" i="1"/>
  <c r="AK505" i="1"/>
  <c r="U500" i="1" l="1"/>
  <c r="AL500" i="1" s="1"/>
  <c r="O500" i="1"/>
  <c r="Q500" i="1" s="1"/>
  <c r="R500" i="1" s="1"/>
  <c r="P500" i="1" s="1"/>
  <c r="M500" i="1"/>
  <c r="K500" i="1"/>
  <c r="I500" i="1" s="1"/>
  <c r="G501" i="1" s="1"/>
  <c r="W500" i="1" l="1"/>
  <c r="AA500" i="1"/>
  <c r="X500" i="1"/>
  <c r="V500" i="1" s="1"/>
  <c r="AC500" i="1" l="1"/>
  <c r="AN500" i="1"/>
  <c r="B500" i="1" s="1"/>
  <c r="AD500" i="1" l="1"/>
  <c r="AB500" i="1" s="1"/>
  <c r="AM502" i="1" s="1"/>
  <c r="AE500" i="1"/>
  <c r="AF500" i="1" s="1"/>
  <c r="AJ500" i="1" l="1"/>
  <c r="AI500" i="1"/>
  <c r="AH500" i="1"/>
  <c r="AK506" i="1"/>
  <c r="AG505" i="1"/>
  <c r="H501" i="1" l="1"/>
  <c r="J501" i="1" s="1"/>
  <c r="C500" i="1"/>
  <c r="O501" i="1" l="1"/>
  <c r="Q501" i="1" s="1"/>
  <c r="R501" i="1" s="1"/>
  <c r="P501" i="1" s="1"/>
  <c r="U501" i="1"/>
  <c r="K501" i="1"/>
  <c r="I501" i="1" s="1"/>
  <c r="G502" i="1" s="1"/>
  <c r="M501" i="1"/>
  <c r="AL501" i="1" l="1"/>
  <c r="W501" i="1"/>
  <c r="AA501" i="1"/>
  <c r="X501" i="1" l="1"/>
  <c r="V501" i="1" s="1"/>
  <c r="AC501" i="1"/>
  <c r="AD501" i="1" s="1"/>
  <c r="AB501" i="1" s="1"/>
  <c r="AM503" i="1" s="1"/>
  <c r="AN501" i="1"/>
  <c r="B501" i="1" s="1"/>
  <c r="AG506" i="1"/>
  <c r="AK507" i="1"/>
  <c r="AE501" i="1" l="1"/>
  <c r="AF501" i="1" s="1"/>
  <c r="AJ501" i="1" l="1"/>
  <c r="AI501" i="1"/>
  <c r="AH501" i="1"/>
  <c r="C501" i="1" l="1"/>
  <c r="H502" i="1"/>
  <c r="U502" i="1"/>
  <c r="AL502" i="1" l="1"/>
  <c r="W502" i="1"/>
  <c r="O502" i="1"/>
  <c r="Q502" i="1" s="1"/>
  <c r="R502" i="1" s="1"/>
  <c r="P502" i="1" s="1"/>
  <c r="J502" i="1"/>
  <c r="AA502" i="1" l="1"/>
  <c r="X502" i="1"/>
  <c r="V502" i="1" s="1"/>
  <c r="M502" i="1"/>
  <c r="K502" i="1"/>
  <c r="I502" i="1" s="1"/>
  <c r="G503" i="1" s="1"/>
  <c r="AN502" i="1"/>
  <c r="B502" i="1" s="1"/>
  <c r="AC502" i="1"/>
  <c r="AD502" i="1" s="1"/>
  <c r="AB502" i="1" s="1"/>
  <c r="AM504" i="1" s="1"/>
  <c r="AE502" i="1" l="1"/>
  <c r="AF502" i="1" s="1"/>
  <c r="AK508" i="1"/>
  <c r="AJ502" i="1" l="1"/>
  <c r="AI502" i="1"/>
  <c r="AH502" i="1"/>
  <c r="C502" i="1" l="1"/>
  <c r="H503" i="1"/>
  <c r="U503" i="1" l="1"/>
  <c r="J503" i="1"/>
  <c r="O503" i="1"/>
  <c r="Q503" i="1" s="1"/>
  <c r="R503" i="1" s="1"/>
  <c r="P503" i="1" s="1"/>
  <c r="K503" i="1" l="1"/>
  <c r="I503" i="1" s="1"/>
  <c r="G504" i="1" s="1"/>
  <c r="M503" i="1"/>
  <c r="AL503" i="1"/>
  <c r="W503" i="1"/>
  <c r="AA503" i="1"/>
  <c r="AN503" i="1" l="1"/>
  <c r="B503" i="1" s="1"/>
  <c r="AC503" i="1"/>
  <c r="AD503" i="1" s="1"/>
  <c r="AB503" i="1" s="1"/>
  <c r="AM505" i="1" s="1"/>
  <c r="X503" i="1"/>
  <c r="V503" i="1" s="1"/>
  <c r="AE503" i="1"/>
  <c r="AF503" i="1" s="1"/>
  <c r="AJ503" i="1" l="1"/>
  <c r="AI503" i="1"/>
  <c r="AH503" i="1"/>
  <c r="AK509" i="1"/>
  <c r="C503" i="1" l="1"/>
  <c r="H504" i="1"/>
  <c r="O504" i="1" l="1"/>
  <c r="Q504" i="1" s="1"/>
  <c r="R504" i="1" s="1"/>
  <c r="P504" i="1" s="1"/>
  <c r="J504" i="1"/>
  <c r="U504" i="1"/>
  <c r="AL504" i="1" l="1"/>
  <c r="W504" i="1"/>
  <c r="AA504" i="1"/>
  <c r="M504" i="1"/>
  <c r="K504" i="1"/>
  <c r="I504" i="1" s="1"/>
  <c r="G505" i="1" s="1"/>
  <c r="X504" i="1" l="1"/>
  <c r="V504" i="1" s="1"/>
  <c r="AN504" i="1"/>
  <c r="B504" i="1" s="1"/>
  <c r="AC504" i="1"/>
  <c r="AD504" i="1" s="1"/>
  <c r="AB504" i="1" s="1"/>
  <c r="AM506" i="1" s="1"/>
  <c r="AE504" i="1" l="1"/>
  <c r="AF504" i="1" s="1"/>
  <c r="AJ504" i="1" l="1"/>
  <c r="AH504" i="1"/>
  <c r="AI504" i="1"/>
  <c r="AG509" i="1"/>
  <c r="H505" i="1" l="1"/>
  <c r="J505" i="1" s="1"/>
  <c r="C504" i="1"/>
  <c r="O505" i="1"/>
  <c r="Q505" i="1" s="1"/>
  <c r="R505" i="1" s="1"/>
  <c r="P505" i="1" s="1"/>
  <c r="U505" i="1" l="1"/>
  <c r="AA505" i="1" s="1"/>
  <c r="AC505" i="1" s="1"/>
  <c r="AD505" i="1" s="1"/>
  <c r="AB505" i="1" s="1"/>
  <c r="AM507" i="1" s="1"/>
  <c r="AL505" i="1"/>
  <c r="K505" i="1"/>
  <c r="I505" i="1" s="1"/>
  <c r="G506" i="1" s="1"/>
  <c r="M505" i="1"/>
  <c r="AN505" i="1" l="1"/>
  <c r="B505" i="1" s="1"/>
  <c r="W505" i="1"/>
  <c r="AE505" i="1"/>
  <c r="AF505" i="1" s="1"/>
  <c r="X505" i="1"/>
  <c r="V505" i="1" s="1"/>
  <c r="AJ505" i="1" l="1"/>
  <c r="AI505" i="1"/>
  <c r="AH505" i="1"/>
  <c r="H506" i="1" l="1"/>
  <c r="J506" i="1" s="1"/>
  <c r="C505" i="1"/>
  <c r="AG510" i="1"/>
  <c r="O506" i="1" l="1"/>
  <c r="Q506" i="1" s="1"/>
  <c r="R506" i="1" s="1"/>
  <c r="P506" i="1" s="1"/>
  <c r="U506" i="1"/>
  <c r="AL506" i="1"/>
  <c r="W506" i="1"/>
  <c r="K506" i="1"/>
  <c r="I506" i="1" s="1"/>
  <c r="G507" i="1" s="1"/>
  <c r="M506" i="1"/>
  <c r="AA506" i="1" l="1"/>
  <c r="X506" i="1"/>
  <c r="V506" i="1" s="1"/>
  <c r="AG507" i="1" s="1"/>
  <c r="AC506" i="1" l="1"/>
  <c r="AN506" i="1"/>
  <c r="B506" i="1" s="1"/>
  <c r="AD506" i="1" l="1"/>
  <c r="AB506" i="1" s="1"/>
  <c r="AM508" i="1" s="1"/>
  <c r="AE506" i="1"/>
  <c r="AF506" i="1" s="1"/>
  <c r="AI506" i="1" l="1"/>
  <c r="AH506" i="1"/>
  <c r="AJ506" i="1"/>
  <c r="H507" i="1" l="1"/>
  <c r="C506" i="1"/>
  <c r="J507" i="1" l="1"/>
  <c r="O507" i="1"/>
  <c r="Q507" i="1" s="1"/>
  <c r="R507" i="1" s="1"/>
  <c r="P507" i="1" s="1"/>
  <c r="U507" i="1"/>
  <c r="W507" i="1" l="1"/>
  <c r="X507" i="1" s="1"/>
  <c r="V507" i="1" s="1"/>
  <c r="AG508" i="1" s="1"/>
  <c r="AL507" i="1"/>
  <c r="AA507" i="1"/>
  <c r="K507" i="1"/>
  <c r="I507" i="1" s="1"/>
  <c r="G508" i="1" s="1"/>
  <c r="M507" i="1"/>
  <c r="AG511" i="1"/>
  <c r="AK512" i="1"/>
  <c r="AN507" i="1" l="1"/>
  <c r="B507" i="1" s="1"/>
  <c r="AC507" i="1"/>
  <c r="AD507" i="1" l="1"/>
  <c r="AB507" i="1" s="1"/>
  <c r="AM509" i="1" s="1"/>
  <c r="AE507" i="1"/>
  <c r="AF507" i="1" s="1"/>
  <c r="AH507" i="1" l="1"/>
  <c r="AI507" i="1"/>
  <c r="AJ507" i="1"/>
  <c r="AK513" i="1"/>
  <c r="C507" i="1" l="1"/>
  <c r="H508" i="1"/>
  <c r="J508" i="1" s="1"/>
  <c r="M508" i="1" l="1"/>
  <c r="K508" i="1"/>
  <c r="I508" i="1" s="1"/>
  <c r="G509" i="1" s="1"/>
  <c r="O508" i="1"/>
  <c r="Q508" i="1" s="1"/>
  <c r="R508" i="1" s="1"/>
  <c r="P508" i="1" s="1"/>
  <c r="U508" i="1"/>
  <c r="AL508" i="1" l="1"/>
  <c r="W508" i="1"/>
  <c r="AA508" i="1"/>
  <c r="AC508" i="1" l="1"/>
  <c r="AD508" i="1" s="1"/>
  <c r="AB508" i="1" s="1"/>
  <c r="AM510" i="1" s="1"/>
  <c r="AN508" i="1"/>
  <c r="B508" i="1" s="1"/>
  <c r="X508" i="1"/>
  <c r="V508" i="1" s="1"/>
  <c r="AK510" i="1" s="1"/>
  <c r="AE508" i="1"/>
  <c r="AF508" i="1" s="1"/>
  <c r="AJ508" i="1" l="1"/>
  <c r="AH508" i="1"/>
  <c r="AI508" i="1"/>
  <c r="H509" i="1" l="1"/>
  <c r="C508" i="1"/>
  <c r="U509" i="1" l="1"/>
  <c r="J509" i="1"/>
  <c r="O509" i="1"/>
  <c r="Q509" i="1" s="1"/>
  <c r="R509" i="1" s="1"/>
  <c r="P509" i="1" s="1"/>
  <c r="AG513" i="1"/>
  <c r="AK514" i="1"/>
  <c r="K509" i="1" l="1"/>
  <c r="I509" i="1" s="1"/>
  <c r="G510" i="1" s="1"/>
  <c r="M509" i="1"/>
  <c r="AA509" i="1"/>
  <c r="AL509" i="1"/>
  <c r="W509" i="1"/>
  <c r="X509" i="1" s="1"/>
  <c r="V509" i="1" s="1"/>
  <c r="AK511" i="1" s="1"/>
  <c r="AN509" i="1" l="1"/>
  <c r="B509" i="1" s="1"/>
  <c r="AC509" i="1"/>
  <c r="AD509" i="1" s="1"/>
  <c r="AB509" i="1" s="1"/>
  <c r="AM511" i="1" s="1"/>
  <c r="AE509" i="1"/>
  <c r="AF509" i="1" s="1"/>
  <c r="AJ509" i="1" s="1"/>
  <c r="AH509" i="1"/>
  <c r="AI509" i="1"/>
  <c r="C509" i="1" l="1"/>
  <c r="H510" i="1"/>
  <c r="J510" i="1" l="1"/>
  <c r="O510" i="1"/>
  <c r="Q510" i="1" s="1"/>
  <c r="R510" i="1" s="1"/>
  <c r="P510" i="1" s="1"/>
  <c r="U510" i="1"/>
  <c r="W510" i="1" l="1"/>
  <c r="X510" i="1" s="1"/>
  <c r="V510" i="1" s="1"/>
  <c r="AA510" i="1"/>
  <c r="AL510" i="1"/>
  <c r="K510" i="1"/>
  <c r="I510" i="1" s="1"/>
  <c r="G511" i="1" s="1"/>
  <c r="M510" i="1"/>
  <c r="AG514" i="1"/>
  <c r="AK515" i="1"/>
  <c r="AN510" i="1" l="1"/>
  <c r="B510" i="1" s="1"/>
  <c r="AC510" i="1"/>
  <c r="AE510" i="1" l="1"/>
  <c r="AF510" i="1" s="1"/>
  <c r="AD510" i="1"/>
  <c r="AB510" i="1" s="1"/>
  <c r="AM512" i="1" s="1"/>
  <c r="AI510" i="1" l="1"/>
  <c r="AJ510" i="1"/>
  <c r="AH510" i="1"/>
  <c r="C510" i="1" l="1"/>
  <c r="H511" i="1"/>
  <c r="U511" i="1" l="1"/>
  <c r="J511" i="1"/>
  <c r="O511" i="1"/>
  <c r="Q511" i="1" s="1"/>
  <c r="R511" i="1" s="1"/>
  <c r="P511" i="1" s="1"/>
  <c r="K511" i="1" l="1"/>
  <c r="I511" i="1" s="1"/>
  <c r="G512" i="1" s="1"/>
  <c r="M511" i="1"/>
  <c r="W511" i="1"/>
  <c r="X511" i="1" s="1"/>
  <c r="V511" i="1" s="1"/>
  <c r="AG512" i="1" s="1"/>
  <c r="AL511" i="1"/>
  <c r="AA511" i="1"/>
  <c r="AC511" i="1" l="1"/>
  <c r="AD511" i="1" s="1"/>
  <c r="AB511" i="1" s="1"/>
  <c r="AM513" i="1" s="1"/>
  <c r="AN511" i="1"/>
  <c r="B511" i="1" s="1"/>
  <c r="AE511" i="1"/>
  <c r="AF511" i="1" s="1"/>
  <c r="AH511" i="1" s="1"/>
  <c r="AJ511" i="1" l="1"/>
  <c r="AI511" i="1"/>
  <c r="C511" i="1" s="1"/>
  <c r="AK516" i="1"/>
  <c r="AG515" i="1"/>
  <c r="H512" i="1" l="1"/>
  <c r="O512" i="1" s="1"/>
  <c r="Q512" i="1" s="1"/>
  <c r="R512" i="1" s="1"/>
  <c r="P512" i="1" s="1"/>
  <c r="J512" i="1" l="1"/>
  <c r="U512" i="1"/>
  <c r="K512" i="1"/>
  <c r="I512" i="1" s="1"/>
  <c r="G513" i="1" s="1"/>
  <c r="M512" i="1"/>
  <c r="AL512" i="1"/>
  <c r="AA512" i="1"/>
  <c r="W512" i="1"/>
  <c r="X512" i="1" s="1"/>
  <c r="V512" i="1" s="1"/>
  <c r="AN512" i="1" l="1"/>
  <c r="B512" i="1" s="1"/>
  <c r="AC512" i="1"/>
  <c r="AD512" i="1" l="1"/>
  <c r="AB512" i="1" s="1"/>
  <c r="AM514" i="1" s="1"/>
  <c r="AE512" i="1"/>
  <c r="AF512" i="1" s="1"/>
  <c r="AI512" i="1" l="1"/>
  <c r="AH512" i="1"/>
  <c r="AJ512" i="1"/>
  <c r="H513" i="1" l="1"/>
  <c r="U513" i="1" s="1"/>
  <c r="C512" i="1"/>
  <c r="AG516" i="1"/>
  <c r="AK517" i="1"/>
  <c r="AL513" i="1" l="1"/>
  <c r="W513" i="1"/>
  <c r="X513" i="1" s="1"/>
  <c r="V513" i="1" s="1"/>
  <c r="J513" i="1"/>
  <c r="O513" i="1"/>
  <c r="Q513" i="1" s="1"/>
  <c r="R513" i="1" s="1"/>
  <c r="P513" i="1" s="1"/>
  <c r="AA513" i="1" l="1"/>
  <c r="K513" i="1"/>
  <c r="I513" i="1" s="1"/>
  <c r="G514" i="1" s="1"/>
  <c r="M513" i="1"/>
  <c r="AC513" i="1"/>
  <c r="AD513" i="1" s="1"/>
  <c r="AB513" i="1" s="1"/>
  <c r="AM515" i="1" s="1"/>
  <c r="AN513" i="1"/>
  <c r="B513" i="1" s="1"/>
  <c r="AE513" i="1" l="1"/>
  <c r="AF513" i="1" s="1"/>
  <c r="AI513" i="1" l="1"/>
  <c r="AH513" i="1"/>
  <c r="AJ513" i="1"/>
  <c r="AG517" i="1"/>
  <c r="AK518" i="1"/>
  <c r="C513" i="1" l="1"/>
  <c r="H514" i="1"/>
  <c r="J514" i="1" l="1"/>
  <c r="O514" i="1"/>
  <c r="Q514" i="1" s="1"/>
  <c r="R514" i="1" s="1"/>
  <c r="P514" i="1" s="1"/>
  <c r="U514" i="1"/>
  <c r="W514" i="1" l="1"/>
  <c r="X514" i="1" s="1"/>
  <c r="V514" i="1" s="1"/>
  <c r="AA514" i="1"/>
  <c r="AL514" i="1"/>
  <c r="K514" i="1"/>
  <c r="I514" i="1" s="1"/>
  <c r="G515" i="1" s="1"/>
  <c r="M514" i="1"/>
  <c r="AC514" i="1" l="1"/>
  <c r="AN514" i="1"/>
  <c r="B514" i="1" s="1"/>
  <c r="AD514" i="1" l="1"/>
  <c r="AB514" i="1" s="1"/>
  <c r="AM516" i="1" s="1"/>
  <c r="AE514" i="1"/>
  <c r="AF514" i="1" s="1"/>
  <c r="AI514" i="1" l="1"/>
  <c r="AH514" i="1"/>
  <c r="AJ514" i="1"/>
  <c r="C514" i="1" l="1"/>
  <c r="H515" i="1"/>
  <c r="U515" i="1" l="1"/>
  <c r="J515" i="1"/>
  <c r="O515" i="1"/>
  <c r="Q515" i="1" s="1"/>
  <c r="R515" i="1" s="1"/>
  <c r="P515" i="1" s="1"/>
  <c r="AK519" i="1"/>
  <c r="AG518" i="1"/>
  <c r="M515" i="1" l="1"/>
  <c r="K515" i="1"/>
  <c r="I515" i="1" s="1"/>
  <c r="G516" i="1" s="1"/>
  <c r="AL515" i="1"/>
  <c r="W515" i="1"/>
  <c r="AA515" i="1"/>
  <c r="X515" i="1" l="1"/>
  <c r="V515" i="1" s="1"/>
  <c r="AN515" i="1"/>
  <c r="B515" i="1" s="1"/>
  <c r="AC515" i="1"/>
  <c r="AD515" i="1" s="1"/>
  <c r="AB515" i="1" s="1"/>
  <c r="AM517" i="1" s="1"/>
  <c r="AE515" i="1" l="1"/>
  <c r="AF515" i="1" s="1"/>
  <c r="AI515" i="1" l="1"/>
  <c r="AJ515" i="1"/>
  <c r="AH515" i="1"/>
  <c r="AG519" i="1"/>
  <c r="C515" i="1" l="1"/>
  <c r="H516" i="1"/>
  <c r="J516" i="1" s="1"/>
  <c r="U516" i="1" l="1"/>
  <c r="O516" i="1"/>
  <c r="Q516" i="1" s="1"/>
  <c r="R516" i="1" s="1"/>
  <c r="P516" i="1" s="1"/>
  <c r="W516" i="1"/>
  <c r="X516" i="1" s="1"/>
  <c r="V516" i="1" s="1"/>
  <c r="AL516" i="1"/>
  <c r="M516" i="1"/>
  <c r="K516" i="1"/>
  <c r="I516" i="1" s="1"/>
  <c r="G517" i="1" s="1"/>
  <c r="AA516" i="1" l="1"/>
  <c r="AN516" i="1" s="1"/>
  <c r="B516" i="1" s="1"/>
  <c r="AC516" i="1" l="1"/>
  <c r="AD516" i="1" s="1"/>
  <c r="AB516" i="1" s="1"/>
  <c r="AM518" i="1" s="1"/>
  <c r="AE516" i="1"/>
  <c r="AF516" i="1" s="1"/>
  <c r="AI516" i="1" l="1"/>
  <c r="AH516" i="1"/>
  <c r="AJ516" i="1"/>
  <c r="C516" i="1" l="1"/>
  <c r="H517" i="1"/>
  <c r="J517" i="1" s="1"/>
  <c r="K517" i="1" l="1"/>
  <c r="I517" i="1" s="1"/>
  <c r="G518" i="1" s="1"/>
  <c r="M517" i="1"/>
  <c r="O517" i="1"/>
  <c r="Q517" i="1" s="1"/>
  <c r="R517" i="1" s="1"/>
  <c r="P517" i="1" s="1"/>
  <c r="U517" i="1"/>
  <c r="AG520" i="1"/>
  <c r="AK521" i="1"/>
  <c r="W517" i="1" l="1"/>
  <c r="AL517" i="1"/>
  <c r="AA517" i="1"/>
  <c r="AC517" i="1" l="1"/>
  <c r="AD517" i="1" s="1"/>
  <c r="AB517" i="1" s="1"/>
  <c r="AM519" i="1" s="1"/>
  <c r="AN517" i="1"/>
  <c r="B517" i="1" s="1"/>
  <c r="X517" i="1"/>
  <c r="V517" i="1" s="1"/>
  <c r="AE517" i="1"/>
  <c r="AF517" i="1" s="1"/>
  <c r="AK522" i="1"/>
  <c r="AH517" i="1" l="1"/>
  <c r="AJ517" i="1"/>
  <c r="AI517" i="1"/>
  <c r="C517" i="1" l="1"/>
  <c r="H518" i="1"/>
  <c r="J518" i="1" s="1"/>
  <c r="O518" i="1" l="1"/>
  <c r="Q518" i="1" s="1"/>
  <c r="R518" i="1" s="1"/>
  <c r="P518" i="1" s="1"/>
  <c r="K518" i="1"/>
  <c r="I518" i="1" s="1"/>
  <c r="G519" i="1" s="1"/>
  <c r="M518" i="1"/>
  <c r="U518" i="1"/>
  <c r="W518" i="1" l="1"/>
  <c r="AA518" i="1"/>
  <c r="AL518" i="1"/>
  <c r="AC518" i="1" l="1"/>
  <c r="AD518" i="1" s="1"/>
  <c r="AB518" i="1" s="1"/>
  <c r="AM520" i="1" s="1"/>
  <c r="AN518" i="1"/>
  <c r="B518" i="1" s="1"/>
  <c r="X518" i="1"/>
  <c r="V518" i="1" s="1"/>
  <c r="AK520" i="1" s="1"/>
  <c r="AE518" i="1"/>
  <c r="AF518" i="1" s="1"/>
  <c r="AH518" i="1" l="1"/>
  <c r="AJ518" i="1"/>
  <c r="AI518" i="1"/>
  <c r="AK523" i="1"/>
  <c r="AG522" i="1"/>
  <c r="H519" i="1" l="1"/>
  <c r="C518" i="1"/>
  <c r="U519" i="1" l="1"/>
  <c r="O519" i="1"/>
  <c r="Q519" i="1" s="1"/>
  <c r="R519" i="1" s="1"/>
  <c r="P519" i="1" s="1"/>
  <c r="J519" i="1"/>
  <c r="M519" i="1" l="1"/>
  <c r="K519" i="1"/>
  <c r="I519" i="1" s="1"/>
  <c r="G520" i="1" s="1"/>
  <c r="AL519" i="1"/>
  <c r="W519" i="1"/>
  <c r="X519" i="1" s="1"/>
  <c r="V519" i="1" s="1"/>
  <c r="AA519" i="1"/>
  <c r="AC519" i="1" l="1"/>
  <c r="AD519" i="1" s="1"/>
  <c r="AB519" i="1" s="1"/>
  <c r="AM521" i="1" s="1"/>
  <c r="AN519" i="1"/>
  <c r="B519" i="1" s="1"/>
  <c r="AE519" i="1" l="1"/>
  <c r="AF519" i="1" s="1"/>
  <c r="AK524" i="1"/>
  <c r="AG523" i="1"/>
  <c r="AI519" i="1" l="1"/>
  <c r="AJ519" i="1"/>
  <c r="AH519" i="1"/>
  <c r="C519" i="1" l="1"/>
  <c r="H520" i="1"/>
  <c r="J520" i="1" s="1"/>
  <c r="O520" i="1" l="1"/>
  <c r="Q520" i="1" s="1"/>
  <c r="R520" i="1" s="1"/>
  <c r="P520" i="1" s="1"/>
  <c r="U520" i="1"/>
  <c r="AL520" i="1" s="1"/>
  <c r="W520" i="1"/>
  <c r="M520" i="1"/>
  <c r="K520" i="1"/>
  <c r="I520" i="1" s="1"/>
  <c r="G521" i="1" s="1"/>
  <c r="AA520" i="1" l="1"/>
  <c r="AC520" i="1" s="1"/>
  <c r="AD520" i="1" s="1"/>
  <c r="AB520" i="1" s="1"/>
  <c r="AM522" i="1" s="1"/>
  <c r="X520" i="1"/>
  <c r="V520" i="1" s="1"/>
  <c r="AG521" i="1" s="1"/>
  <c r="AN520" i="1"/>
  <c r="B520" i="1" s="1"/>
  <c r="AE520" i="1" l="1"/>
  <c r="AF520" i="1" s="1"/>
  <c r="AI520" i="1" l="1"/>
  <c r="AH520" i="1"/>
  <c r="AJ520" i="1"/>
  <c r="AG524" i="1"/>
  <c r="AK525" i="1"/>
  <c r="H521" i="1" l="1"/>
  <c r="O521" i="1" s="1"/>
  <c r="Q521" i="1" s="1"/>
  <c r="R521" i="1" s="1"/>
  <c r="P521" i="1" s="1"/>
  <c r="C520" i="1"/>
  <c r="U521" i="1" l="1"/>
  <c r="J521" i="1"/>
  <c r="M521" i="1" l="1"/>
  <c r="K521" i="1"/>
  <c r="I521" i="1" s="1"/>
  <c r="G522" i="1" s="1"/>
  <c r="AL521" i="1"/>
  <c r="W521" i="1"/>
  <c r="AA521" i="1"/>
  <c r="X521" i="1" l="1"/>
  <c r="V521" i="1" s="1"/>
  <c r="AN521" i="1"/>
  <c r="B521" i="1" s="1"/>
  <c r="AC521" i="1"/>
  <c r="AD521" i="1" s="1"/>
  <c r="AB521" i="1" s="1"/>
  <c r="AM523" i="1" s="1"/>
  <c r="AE521" i="1" l="1"/>
  <c r="AF521" i="1" s="1"/>
  <c r="AI521" i="1" l="1"/>
  <c r="AJ521" i="1"/>
  <c r="AH521" i="1"/>
  <c r="AG525" i="1"/>
  <c r="AK526" i="1"/>
  <c r="C521" i="1" l="1"/>
  <c r="H522" i="1"/>
  <c r="O522" i="1" l="1"/>
  <c r="Q522" i="1" s="1"/>
  <c r="R522" i="1" s="1"/>
  <c r="P522" i="1" s="1"/>
  <c r="J522" i="1"/>
  <c r="U522" i="1"/>
  <c r="M522" i="1" l="1"/>
  <c r="K522" i="1"/>
  <c r="I522" i="1" s="1"/>
  <c r="G523" i="1" s="1"/>
  <c r="W522" i="1"/>
  <c r="AL522" i="1"/>
  <c r="AA522" i="1"/>
  <c r="AN522" i="1" l="1"/>
  <c r="B522" i="1" s="1"/>
  <c r="AC522" i="1"/>
  <c r="AD522" i="1" s="1"/>
  <c r="AB522" i="1" s="1"/>
  <c r="AM524" i="1" s="1"/>
  <c r="X522" i="1"/>
  <c r="V522" i="1" s="1"/>
  <c r="AE522" i="1"/>
  <c r="AF522" i="1" s="1"/>
  <c r="AJ522" i="1" l="1"/>
  <c r="AI522" i="1"/>
  <c r="AH522" i="1"/>
  <c r="H523" i="1" l="1"/>
  <c r="O523" i="1" s="1"/>
  <c r="Q523" i="1" s="1"/>
  <c r="R523" i="1" s="1"/>
  <c r="P523" i="1" s="1"/>
  <c r="C522" i="1"/>
  <c r="U523" i="1" l="1"/>
  <c r="J523" i="1"/>
  <c r="AG526" i="1"/>
  <c r="AK527" i="1"/>
  <c r="M523" i="1" l="1"/>
  <c r="K523" i="1"/>
  <c r="I523" i="1" s="1"/>
  <c r="G524" i="1" s="1"/>
  <c r="AL523" i="1"/>
  <c r="W523" i="1"/>
  <c r="AA523" i="1"/>
  <c r="X523" i="1" l="1"/>
  <c r="V523" i="1" s="1"/>
  <c r="AN523" i="1"/>
  <c r="B523" i="1" s="1"/>
  <c r="AC523" i="1"/>
  <c r="AD523" i="1" s="1"/>
  <c r="AB523" i="1" s="1"/>
  <c r="AM525" i="1" s="1"/>
  <c r="AE523" i="1" l="1"/>
  <c r="AF523" i="1" s="1"/>
  <c r="AJ523" i="1" l="1"/>
  <c r="AI523" i="1"/>
  <c r="AH523" i="1"/>
  <c r="C523" i="1" l="1"/>
  <c r="H524" i="1"/>
  <c r="J524" i="1" s="1"/>
  <c r="AG527" i="1"/>
  <c r="AK528" i="1"/>
  <c r="M524" i="1" l="1"/>
  <c r="K524" i="1"/>
  <c r="I524" i="1" s="1"/>
  <c r="G525" i="1" s="1"/>
  <c r="U524" i="1"/>
  <c r="O524" i="1"/>
  <c r="Q524" i="1" s="1"/>
  <c r="R524" i="1" s="1"/>
  <c r="P524" i="1" s="1"/>
  <c r="AL524" i="1" l="1"/>
  <c r="W524" i="1"/>
  <c r="AA524" i="1"/>
  <c r="X524" i="1" l="1"/>
  <c r="V524" i="1" s="1"/>
  <c r="AN524" i="1"/>
  <c r="B524" i="1" s="1"/>
  <c r="AC524" i="1"/>
  <c r="AD524" i="1" s="1"/>
  <c r="AB524" i="1" s="1"/>
  <c r="AM526" i="1" s="1"/>
  <c r="AE524" i="1" l="1"/>
  <c r="AF524" i="1" s="1"/>
  <c r="AJ524" i="1" l="1"/>
  <c r="AI524" i="1"/>
  <c r="AH524" i="1"/>
  <c r="C524" i="1" l="1"/>
  <c r="H525" i="1"/>
  <c r="J525" i="1" s="1"/>
  <c r="AK529" i="1"/>
  <c r="AG528" i="1"/>
  <c r="U525" i="1" l="1"/>
  <c r="O525" i="1"/>
  <c r="Q525" i="1" s="1"/>
  <c r="R525" i="1" s="1"/>
  <c r="P525" i="1" s="1"/>
  <c r="AL525" i="1"/>
  <c r="W525" i="1"/>
  <c r="K525" i="1"/>
  <c r="I525" i="1" s="1"/>
  <c r="G526" i="1" s="1"/>
  <c r="M525" i="1"/>
  <c r="AA525" i="1" l="1"/>
  <c r="X525" i="1"/>
  <c r="V525" i="1" s="1"/>
  <c r="AC525" i="1" l="1"/>
  <c r="AN525" i="1"/>
  <c r="B525" i="1" s="1"/>
  <c r="AD525" i="1" l="1"/>
  <c r="AB525" i="1" s="1"/>
  <c r="AM527" i="1" s="1"/>
  <c r="AE525" i="1"/>
  <c r="AF525" i="1" s="1"/>
  <c r="AJ525" i="1" l="1"/>
  <c r="AI525" i="1"/>
  <c r="AH525" i="1"/>
  <c r="C525" i="1" l="1"/>
  <c r="H526" i="1"/>
  <c r="J526" i="1" s="1"/>
  <c r="AK530" i="1"/>
  <c r="AG529" i="1"/>
  <c r="O526" i="1" l="1"/>
  <c r="Q526" i="1" s="1"/>
  <c r="R526" i="1" s="1"/>
  <c r="P526" i="1" s="1"/>
  <c r="U526" i="1"/>
  <c r="M526" i="1"/>
  <c r="K526" i="1"/>
  <c r="I526" i="1" s="1"/>
  <c r="G527" i="1" s="1"/>
  <c r="W526" i="1" l="1"/>
  <c r="AA526" i="1"/>
  <c r="AL526" i="1"/>
  <c r="AC526" i="1" l="1"/>
  <c r="AD526" i="1" s="1"/>
  <c r="AB526" i="1" s="1"/>
  <c r="AM528" i="1" s="1"/>
  <c r="AN526" i="1"/>
  <c r="B526" i="1"/>
  <c r="X526" i="1"/>
  <c r="V526" i="1" s="1"/>
  <c r="AE526" i="1"/>
  <c r="AF526" i="1" s="1"/>
  <c r="AJ526" i="1" l="1"/>
  <c r="AH526" i="1"/>
  <c r="AI526" i="1"/>
  <c r="C526" i="1" l="1"/>
  <c r="H527" i="1"/>
  <c r="J527" i="1" s="1"/>
  <c r="O527" i="1"/>
  <c r="Q527" i="1" s="1"/>
  <c r="R527" i="1" s="1"/>
  <c r="P527" i="1" s="1"/>
  <c r="AK531" i="1"/>
  <c r="AG530" i="1"/>
  <c r="K527" i="1" l="1"/>
  <c r="I527" i="1" s="1"/>
  <c r="G528" i="1" s="1"/>
  <c r="M527" i="1"/>
  <c r="U527" i="1"/>
  <c r="AL527" i="1" l="1"/>
  <c r="AA527" i="1"/>
  <c r="W527" i="1"/>
  <c r="AN527" i="1" l="1"/>
  <c r="B527" i="1" s="1"/>
  <c r="AC527" i="1"/>
  <c r="AD527" i="1" s="1"/>
  <c r="AB527" i="1" s="1"/>
  <c r="AM529" i="1" s="1"/>
  <c r="X527" i="1"/>
  <c r="V527" i="1" s="1"/>
  <c r="AE527" i="1"/>
  <c r="AF527" i="1" s="1"/>
  <c r="AJ527" i="1" l="1"/>
  <c r="AI527" i="1"/>
  <c r="AH527" i="1"/>
  <c r="AK532" i="1"/>
  <c r="AG531" i="1"/>
  <c r="H528" i="1" l="1"/>
  <c r="J528" i="1" s="1"/>
  <c r="C527" i="1"/>
  <c r="O528" i="1" l="1"/>
  <c r="Q528" i="1" s="1"/>
  <c r="R528" i="1" s="1"/>
  <c r="P528" i="1" s="1"/>
  <c r="U528" i="1"/>
  <c r="M528" i="1"/>
  <c r="K528" i="1"/>
  <c r="I528" i="1" s="1"/>
  <c r="G529" i="1" s="1"/>
  <c r="AA528" i="1" l="1"/>
  <c r="AL528" i="1"/>
  <c r="W528" i="1"/>
  <c r="X528" i="1" l="1"/>
  <c r="V528" i="1" s="1"/>
  <c r="AC528" i="1"/>
  <c r="AD528" i="1" s="1"/>
  <c r="AB528" i="1" s="1"/>
  <c r="AM530" i="1" s="1"/>
  <c r="AN528" i="1"/>
  <c r="B528" i="1" s="1"/>
  <c r="AG532" i="1"/>
  <c r="AK533" i="1"/>
  <c r="AE528" i="1" l="1"/>
  <c r="AF528" i="1" s="1"/>
  <c r="AJ528" i="1" l="1"/>
  <c r="AI528" i="1"/>
  <c r="AH528" i="1"/>
  <c r="H529" i="1" l="1"/>
  <c r="J529" i="1" s="1"/>
  <c r="C528" i="1"/>
  <c r="K529" i="1" l="1"/>
  <c r="I529" i="1" s="1"/>
  <c r="G530" i="1" s="1"/>
  <c r="M529" i="1"/>
  <c r="O529" i="1"/>
  <c r="Q529" i="1" s="1"/>
  <c r="R529" i="1" s="1"/>
  <c r="P529" i="1" s="1"/>
  <c r="U529" i="1"/>
  <c r="AL529" i="1" l="1"/>
  <c r="W529" i="1"/>
  <c r="AA529" i="1"/>
  <c r="X529" i="1" l="1"/>
  <c r="V529" i="1" s="1"/>
  <c r="AN529" i="1"/>
  <c r="B529" i="1" s="1"/>
  <c r="AC529" i="1"/>
  <c r="AD529" i="1" s="1"/>
  <c r="AB529" i="1" s="1"/>
  <c r="AM531" i="1" s="1"/>
  <c r="AG533" i="1"/>
  <c r="AE529" i="1" l="1"/>
  <c r="AF529" i="1" s="1"/>
  <c r="AH529" i="1" l="1"/>
  <c r="AI529" i="1"/>
  <c r="AJ529" i="1"/>
  <c r="H530" i="1" l="1"/>
  <c r="J530" i="1" s="1"/>
  <c r="C529" i="1"/>
  <c r="U530" i="1" l="1"/>
  <c r="AA530" i="1" s="1"/>
  <c r="AC530" i="1" s="1"/>
  <c r="AD530" i="1" s="1"/>
  <c r="AB530" i="1" s="1"/>
  <c r="AM532" i="1" s="1"/>
  <c r="AN530" i="1"/>
  <c r="O530" i="1"/>
  <c r="Q530" i="1" s="1"/>
  <c r="R530" i="1" s="1"/>
  <c r="P530" i="1" s="1"/>
  <c r="W530" i="1"/>
  <c r="AL530" i="1"/>
  <c r="K530" i="1"/>
  <c r="I530" i="1" s="1"/>
  <c r="G531" i="1" s="1"/>
  <c r="M530" i="1"/>
  <c r="AE530" i="1" l="1"/>
  <c r="AF530" i="1" s="1"/>
  <c r="X530" i="1"/>
  <c r="V530" i="1" s="1"/>
  <c r="B530" i="1"/>
  <c r="AG534" i="1"/>
  <c r="AK535" i="1"/>
  <c r="AJ530" i="1" l="1"/>
  <c r="AI530" i="1"/>
  <c r="AH530" i="1"/>
  <c r="C530" i="1" l="1"/>
  <c r="H531" i="1"/>
  <c r="J531" i="1" s="1"/>
  <c r="O531" i="1" l="1"/>
  <c r="Q531" i="1" s="1"/>
  <c r="R531" i="1" s="1"/>
  <c r="P531" i="1" s="1"/>
  <c r="U531" i="1"/>
  <c r="M531" i="1"/>
  <c r="K531" i="1"/>
  <c r="I531" i="1" s="1"/>
  <c r="G532" i="1" s="1"/>
  <c r="W531" i="1" l="1"/>
  <c r="AL531" i="1"/>
  <c r="AA531" i="1"/>
  <c r="AK536" i="1"/>
  <c r="AG535" i="1"/>
  <c r="AC531" i="1" l="1"/>
  <c r="AD531" i="1" s="1"/>
  <c r="AB531" i="1" s="1"/>
  <c r="AM533" i="1" s="1"/>
  <c r="AN531" i="1"/>
  <c r="B531" i="1" s="1"/>
  <c r="X531" i="1"/>
  <c r="V531" i="1" s="1"/>
  <c r="AE531" i="1"/>
  <c r="AF531" i="1" s="1"/>
  <c r="AI531" i="1" l="1"/>
  <c r="AJ531" i="1"/>
  <c r="AH531" i="1"/>
  <c r="H532" i="1" l="1"/>
  <c r="J532" i="1" s="1"/>
  <c r="C531" i="1"/>
  <c r="U532" i="1" l="1"/>
  <c r="AA532" i="1" s="1"/>
  <c r="O532" i="1"/>
  <c r="Q532" i="1" s="1"/>
  <c r="R532" i="1" s="1"/>
  <c r="P532" i="1" s="1"/>
  <c r="AN532" i="1"/>
  <c r="AC532" i="1"/>
  <c r="AD532" i="1" s="1"/>
  <c r="AB532" i="1" s="1"/>
  <c r="AM534" i="1" s="1"/>
  <c r="W532" i="1"/>
  <c r="AL532" i="1"/>
  <c r="M532" i="1"/>
  <c r="K532" i="1"/>
  <c r="I532" i="1" s="1"/>
  <c r="G533" i="1" s="1"/>
  <c r="AK537" i="1"/>
  <c r="AG536" i="1"/>
  <c r="X532" i="1" l="1"/>
  <c r="V532" i="1" s="1"/>
  <c r="AK534" i="1" s="1"/>
  <c r="AE532" i="1"/>
  <c r="AF532" i="1" s="1"/>
  <c r="B532" i="1"/>
  <c r="AI532" i="1" l="1"/>
  <c r="AH532" i="1"/>
  <c r="AJ532" i="1"/>
  <c r="H533" i="1" l="1"/>
  <c r="O533" i="1" s="1"/>
  <c r="Q533" i="1" s="1"/>
  <c r="R533" i="1" s="1"/>
  <c r="P533" i="1" s="1"/>
  <c r="C532" i="1"/>
  <c r="J533" i="1" l="1"/>
  <c r="U533" i="1"/>
  <c r="AA533" i="1" l="1"/>
  <c r="W533" i="1"/>
  <c r="X533" i="1" s="1"/>
  <c r="V533" i="1" s="1"/>
  <c r="AL533" i="1"/>
  <c r="K533" i="1"/>
  <c r="I533" i="1" s="1"/>
  <c r="G534" i="1" s="1"/>
  <c r="M533" i="1"/>
  <c r="AN533" i="1" l="1"/>
  <c r="B533" i="1" s="1"/>
  <c r="AC533" i="1"/>
  <c r="AD533" i="1" l="1"/>
  <c r="AB533" i="1" s="1"/>
  <c r="AM535" i="1" s="1"/>
  <c r="AE533" i="1"/>
  <c r="AF533" i="1" s="1"/>
  <c r="AG537" i="1"/>
  <c r="AH533" i="1" l="1"/>
  <c r="AI533" i="1"/>
  <c r="AJ533" i="1"/>
  <c r="C533" i="1" l="1"/>
  <c r="H534" i="1"/>
  <c r="J534" i="1" l="1"/>
  <c r="O534" i="1"/>
  <c r="Q534" i="1" s="1"/>
  <c r="R534" i="1" s="1"/>
  <c r="P534" i="1" s="1"/>
  <c r="U534" i="1"/>
  <c r="AA534" i="1" l="1"/>
  <c r="W534" i="1"/>
  <c r="X534" i="1" s="1"/>
  <c r="V534" i="1" s="1"/>
  <c r="AL534" i="1"/>
  <c r="M534" i="1"/>
  <c r="K534" i="1"/>
  <c r="I534" i="1" s="1"/>
  <c r="G535" i="1" s="1"/>
  <c r="AC534" i="1" l="1"/>
  <c r="AN534" i="1"/>
  <c r="B534" i="1" s="1"/>
  <c r="AD534" i="1" l="1"/>
  <c r="AB534" i="1" s="1"/>
  <c r="AM536" i="1" s="1"/>
  <c r="AE534" i="1"/>
  <c r="AF534" i="1" s="1"/>
  <c r="AH534" i="1" l="1"/>
  <c r="AI534" i="1"/>
  <c r="AJ534" i="1"/>
  <c r="C534" i="1" l="1"/>
  <c r="H535" i="1"/>
  <c r="AK539" i="1"/>
  <c r="AG538" i="1"/>
  <c r="J535" i="1" l="1"/>
  <c r="U535" i="1"/>
  <c r="O535" i="1"/>
  <c r="Q535" i="1" s="1"/>
  <c r="R535" i="1" s="1"/>
  <c r="P535" i="1" s="1"/>
  <c r="AL535" i="1" l="1"/>
  <c r="W535" i="1"/>
  <c r="X535" i="1" s="1"/>
  <c r="V535" i="1" s="1"/>
  <c r="AA535" i="1"/>
  <c r="K535" i="1"/>
  <c r="I535" i="1" s="1"/>
  <c r="G536" i="1" s="1"/>
  <c r="M535" i="1"/>
  <c r="AN535" i="1" l="1"/>
  <c r="B535" i="1" s="1"/>
  <c r="AC535" i="1"/>
  <c r="AE535" i="1" l="1"/>
  <c r="AF535" i="1" s="1"/>
  <c r="AD535" i="1"/>
  <c r="AB535" i="1" s="1"/>
  <c r="AM537" i="1" s="1"/>
  <c r="AH535" i="1" l="1"/>
  <c r="AJ535" i="1"/>
  <c r="AI535" i="1"/>
  <c r="AG539" i="1"/>
  <c r="AK540" i="1"/>
  <c r="C535" i="1" l="1"/>
  <c r="H536" i="1"/>
  <c r="J536" i="1" l="1"/>
  <c r="O536" i="1"/>
  <c r="Q536" i="1" s="1"/>
  <c r="R536" i="1" s="1"/>
  <c r="P536" i="1" s="1"/>
  <c r="U536" i="1"/>
  <c r="W536" i="1" l="1"/>
  <c r="X536" i="1" s="1"/>
  <c r="V536" i="1" s="1"/>
  <c r="AK538" i="1" s="1"/>
  <c r="AA536" i="1"/>
  <c r="AL536" i="1"/>
  <c r="K536" i="1"/>
  <c r="I536" i="1" s="1"/>
  <c r="G537" i="1" s="1"/>
  <c r="M536" i="1"/>
  <c r="AN536" i="1" l="1"/>
  <c r="B536" i="1" s="1"/>
  <c r="AC536" i="1"/>
  <c r="AD536" i="1" l="1"/>
  <c r="AB536" i="1" s="1"/>
  <c r="AM538" i="1" s="1"/>
  <c r="AE536" i="1"/>
  <c r="AF536" i="1" s="1"/>
  <c r="AJ536" i="1" l="1"/>
  <c r="AH536" i="1"/>
  <c r="AI536" i="1"/>
  <c r="AG540" i="1"/>
  <c r="AK541" i="1"/>
  <c r="H537" i="1" l="1"/>
  <c r="O537" i="1" s="1"/>
  <c r="Q537" i="1" s="1"/>
  <c r="R537" i="1" s="1"/>
  <c r="P537" i="1" s="1"/>
  <c r="C536" i="1"/>
  <c r="J537" i="1" l="1"/>
  <c r="U537" i="1"/>
  <c r="W537" i="1" l="1"/>
  <c r="AL537" i="1"/>
  <c r="AA537" i="1"/>
  <c r="K537" i="1"/>
  <c r="I537" i="1" s="1"/>
  <c r="G538" i="1" s="1"/>
  <c r="M537" i="1"/>
  <c r="AN537" i="1" l="1"/>
  <c r="B537" i="1" s="1"/>
  <c r="AC537" i="1"/>
  <c r="AD537" i="1" s="1"/>
  <c r="AB537" i="1" s="1"/>
  <c r="AM539" i="1" s="1"/>
  <c r="X537" i="1"/>
  <c r="V537" i="1" s="1"/>
  <c r="AE537" i="1"/>
  <c r="AF537" i="1" s="1"/>
  <c r="AG541" i="1"/>
  <c r="AK542" i="1"/>
  <c r="AJ537" i="1" l="1"/>
  <c r="AI537" i="1"/>
  <c r="AH537" i="1"/>
  <c r="C537" i="1" l="1"/>
  <c r="H538" i="1"/>
  <c r="O538" i="1" l="1"/>
  <c r="Q538" i="1" s="1"/>
  <c r="R538" i="1" s="1"/>
  <c r="P538" i="1" s="1"/>
  <c r="U538" i="1"/>
  <c r="J538" i="1"/>
  <c r="M538" i="1" l="1"/>
  <c r="K538" i="1"/>
  <c r="I538" i="1" s="1"/>
  <c r="G539" i="1" s="1"/>
  <c r="AL538" i="1"/>
  <c r="AA538" i="1"/>
  <c r="W538" i="1"/>
  <c r="AG542" i="1"/>
  <c r="AN538" i="1" l="1"/>
  <c r="B538" i="1" s="1"/>
  <c r="AC538" i="1"/>
  <c r="AD538" i="1" s="1"/>
  <c r="AB538" i="1" s="1"/>
  <c r="AM540" i="1" s="1"/>
  <c r="X538" i="1"/>
  <c r="V538" i="1" s="1"/>
  <c r="AE538" i="1"/>
  <c r="AF538" i="1" s="1"/>
  <c r="AI538" i="1" l="1"/>
  <c r="AJ538" i="1"/>
  <c r="AH538" i="1"/>
  <c r="C538" i="1" l="1"/>
  <c r="H539" i="1"/>
  <c r="U539" i="1" s="1"/>
  <c r="AL539" i="1" l="1"/>
  <c r="W539" i="1"/>
  <c r="X539" i="1" s="1"/>
  <c r="V539" i="1" s="1"/>
  <c r="J539" i="1"/>
  <c r="O539" i="1"/>
  <c r="Q539" i="1" s="1"/>
  <c r="R539" i="1" s="1"/>
  <c r="P539" i="1" s="1"/>
  <c r="AA539" i="1" l="1"/>
  <c r="M539" i="1"/>
  <c r="K539" i="1"/>
  <c r="I539" i="1" s="1"/>
  <c r="G540" i="1" s="1"/>
  <c r="AC539" i="1" l="1"/>
  <c r="AN539" i="1"/>
  <c r="B539" i="1" s="1"/>
  <c r="AE539" i="1" l="1"/>
  <c r="AF539" i="1" s="1"/>
  <c r="AD539" i="1"/>
  <c r="AB539" i="1" s="1"/>
  <c r="AM541" i="1" s="1"/>
  <c r="AK544" i="1"/>
  <c r="AG543" i="1"/>
  <c r="AJ539" i="1" l="1"/>
  <c r="AI539" i="1"/>
  <c r="AH539" i="1"/>
  <c r="C539" i="1" l="1"/>
  <c r="H540" i="1"/>
  <c r="J540" i="1" s="1"/>
  <c r="O540" i="1"/>
  <c r="Q540" i="1" s="1"/>
  <c r="R540" i="1" s="1"/>
  <c r="P540" i="1" s="1"/>
  <c r="U540" i="1"/>
  <c r="W540" i="1"/>
  <c r="X540" i="1" s="1"/>
  <c r="V540" i="1" s="1"/>
  <c r="AA540" i="1"/>
  <c r="AL540" i="1"/>
  <c r="K540" i="1"/>
  <c r="I540" i="1" s="1"/>
  <c r="G541" i="1" s="1"/>
  <c r="M540" i="1"/>
  <c r="AN540" i="1" l="1"/>
  <c r="B540" i="1" s="1"/>
  <c r="AC540" i="1"/>
  <c r="AE540" i="1" l="1"/>
  <c r="AF540" i="1" s="1"/>
  <c r="AD540" i="1"/>
  <c r="AB540" i="1" s="1"/>
  <c r="AM542" i="1" s="1"/>
  <c r="AI540" i="1" l="1"/>
  <c r="AH540" i="1"/>
  <c r="AJ540" i="1"/>
  <c r="AK545" i="1"/>
  <c r="C540" i="1" l="1"/>
  <c r="H541" i="1"/>
  <c r="J541" i="1" s="1"/>
  <c r="M541" i="1" l="1"/>
  <c r="K541" i="1"/>
  <c r="I541" i="1" s="1"/>
  <c r="G542" i="1" s="1"/>
  <c r="U541" i="1"/>
  <c r="O541" i="1"/>
  <c r="Q541" i="1" s="1"/>
  <c r="R541" i="1" s="1"/>
  <c r="P541" i="1" s="1"/>
  <c r="AL541" i="1" l="1"/>
  <c r="AA541" i="1"/>
  <c r="W541" i="1"/>
  <c r="X541" i="1" l="1"/>
  <c r="V541" i="1" s="1"/>
  <c r="AK543" i="1" s="1"/>
  <c r="AN541" i="1"/>
  <c r="B541" i="1" s="1"/>
  <c r="AC541" i="1"/>
  <c r="AD541" i="1" s="1"/>
  <c r="AB541" i="1" s="1"/>
  <c r="AM543" i="1" s="1"/>
  <c r="AE541" i="1" l="1"/>
  <c r="AF541" i="1" s="1"/>
  <c r="AH541" i="1" l="1"/>
  <c r="AJ541" i="1"/>
  <c r="AI541" i="1"/>
  <c r="AG545" i="1"/>
  <c r="C541" i="1" l="1"/>
  <c r="H542" i="1"/>
  <c r="J542" i="1" s="1"/>
  <c r="O542" i="1"/>
  <c r="Q542" i="1" s="1"/>
  <c r="R542" i="1" s="1"/>
  <c r="P542" i="1" s="1"/>
  <c r="U542" i="1"/>
  <c r="AA542" i="1"/>
  <c r="AC542" i="1" s="1"/>
  <c r="AN542" i="1" l="1"/>
  <c r="AL542" i="1"/>
  <c r="W542" i="1"/>
  <c r="X542" i="1" s="1"/>
  <c r="V542" i="1" s="1"/>
  <c r="K542" i="1"/>
  <c r="I542" i="1" s="1"/>
  <c r="G543" i="1" s="1"/>
  <c r="M542" i="1"/>
  <c r="AD542" i="1"/>
  <c r="AB542" i="1" s="1"/>
  <c r="AM544" i="1" s="1"/>
  <c r="AE542" i="1"/>
  <c r="AF542" i="1" s="1"/>
  <c r="B542" i="1" l="1"/>
  <c r="AH542" i="1"/>
  <c r="AI542" i="1"/>
  <c r="AJ542" i="1"/>
  <c r="H543" i="1" l="1"/>
  <c r="C542" i="1"/>
  <c r="U543" i="1" l="1"/>
  <c r="J543" i="1"/>
  <c r="O543" i="1"/>
  <c r="Q543" i="1" s="1"/>
  <c r="R543" i="1" s="1"/>
  <c r="P543" i="1" s="1"/>
  <c r="M543" i="1" l="1"/>
  <c r="K543" i="1"/>
  <c r="I543" i="1" s="1"/>
  <c r="G544" i="1" s="1"/>
  <c r="AA543" i="1"/>
  <c r="AL543" i="1"/>
  <c r="W543" i="1"/>
  <c r="X543" i="1" l="1"/>
  <c r="V543" i="1" s="1"/>
  <c r="AG544" i="1" s="1"/>
  <c r="AC543" i="1"/>
  <c r="AD543" i="1" s="1"/>
  <c r="AB543" i="1" s="1"/>
  <c r="AM545" i="1" s="1"/>
  <c r="AN543" i="1"/>
  <c r="B543" i="1" s="1"/>
  <c r="AE543" i="1" l="1"/>
  <c r="AF543" i="1" s="1"/>
  <c r="AG546" i="1"/>
  <c r="AK547" i="1"/>
  <c r="AI543" i="1" l="1"/>
  <c r="AH543" i="1"/>
  <c r="AJ543" i="1"/>
  <c r="H544" i="1" l="1"/>
  <c r="J544" i="1" s="1"/>
  <c r="C543" i="1"/>
  <c r="O544" i="1" l="1"/>
  <c r="Q544" i="1" s="1"/>
  <c r="R544" i="1" s="1"/>
  <c r="P544" i="1" s="1"/>
  <c r="U544" i="1"/>
  <c r="M544" i="1"/>
  <c r="K544" i="1"/>
  <c r="I544" i="1" s="1"/>
  <c r="G545" i="1" s="1"/>
  <c r="W544" i="1" l="1"/>
  <c r="AL544" i="1"/>
  <c r="AA544" i="1"/>
  <c r="AC544" i="1" l="1"/>
  <c r="AD544" i="1" s="1"/>
  <c r="AB544" i="1" s="1"/>
  <c r="AM546" i="1" s="1"/>
  <c r="AN544" i="1"/>
  <c r="B544" i="1" s="1"/>
  <c r="X544" i="1"/>
  <c r="V544" i="1" s="1"/>
  <c r="AK546" i="1" s="1"/>
  <c r="AK548" i="1"/>
  <c r="AG547" i="1"/>
  <c r="AE544" i="1" l="1"/>
  <c r="AF544" i="1" s="1"/>
  <c r="AJ544" i="1" s="1"/>
  <c r="AH544" i="1" l="1"/>
  <c r="AI544" i="1"/>
  <c r="C544" i="1" l="1"/>
  <c r="H545" i="1"/>
  <c r="J545" i="1" s="1"/>
  <c r="K545" i="1" s="1"/>
  <c r="I545" i="1" s="1"/>
  <c r="G546" i="1" s="1"/>
  <c r="M545" i="1" l="1"/>
  <c r="U545" i="1"/>
  <c r="AL545" i="1" s="1"/>
  <c r="O545" i="1"/>
  <c r="Q545" i="1" s="1"/>
  <c r="R545" i="1" s="1"/>
  <c r="P545" i="1" s="1"/>
  <c r="W545" i="1" l="1"/>
  <c r="X545" i="1" s="1"/>
  <c r="V545" i="1" s="1"/>
  <c r="AA545" i="1"/>
  <c r="AC545" i="1" l="1"/>
  <c r="AN545" i="1"/>
  <c r="B545" i="1" s="1"/>
  <c r="AK549" i="1"/>
  <c r="AG548" i="1"/>
  <c r="AD545" i="1" l="1"/>
  <c r="AB545" i="1" s="1"/>
  <c r="AM547" i="1" s="1"/>
  <c r="AE545" i="1"/>
  <c r="AF545" i="1" s="1"/>
  <c r="AJ545" i="1" l="1"/>
  <c r="AI545" i="1"/>
  <c r="AH545" i="1"/>
  <c r="C545" i="1" l="1"/>
  <c r="H546" i="1"/>
  <c r="J546" i="1" s="1"/>
  <c r="U546" i="1" l="1"/>
  <c r="AL546" i="1" s="1"/>
  <c r="O546" i="1"/>
  <c r="Q546" i="1" s="1"/>
  <c r="R546" i="1" s="1"/>
  <c r="P546" i="1" s="1"/>
  <c r="W546" i="1"/>
  <c r="X546" i="1" s="1"/>
  <c r="V546" i="1" s="1"/>
  <c r="K546" i="1"/>
  <c r="I546" i="1" s="1"/>
  <c r="G547" i="1" s="1"/>
  <c r="M546" i="1"/>
  <c r="AA546" i="1" l="1"/>
  <c r="AG549" i="1"/>
  <c r="AK550" i="1"/>
  <c r="AN546" i="1" l="1"/>
  <c r="B546" i="1" s="1"/>
  <c r="AC546" i="1"/>
  <c r="AD546" i="1" l="1"/>
  <c r="AB546" i="1" s="1"/>
  <c r="AM548" i="1" s="1"/>
  <c r="AE546" i="1"/>
  <c r="AF546" i="1" s="1"/>
  <c r="AJ546" i="1" l="1"/>
  <c r="AH546" i="1"/>
  <c r="AI546" i="1"/>
  <c r="H547" i="1" l="1"/>
  <c r="J547" i="1" s="1"/>
  <c r="K547" i="1" s="1"/>
  <c r="I547" i="1" s="1"/>
  <c r="G548" i="1" s="1"/>
  <c r="C546" i="1"/>
  <c r="O547" i="1" l="1"/>
  <c r="Q547" i="1" s="1"/>
  <c r="R547" i="1" s="1"/>
  <c r="P547" i="1" s="1"/>
  <c r="U547" i="1"/>
  <c r="AL547" i="1" s="1"/>
  <c r="M547" i="1"/>
  <c r="W547" i="1" l="1"/>
  <c r="AA547" i="1"/>
  <c r="X547" i="1"/>
  <c r="V547" i="1" s="1"/>
  <c r="AK551" i="1"/>
  <c r="AG550" i="1"/>
  <c r="AN547" i="1" l="1"/>
  <c r="B547" i="1" s="1"/>
  <c r="AC547" i="1"/>
  <c r="AD547" i="1" l="1"/>
  <c r="AB547" i="1" s="1"/>
  <c r="AM549" i="1" s="1"/>
  <c r="AE547" i="1"/>
  <c r="AF547" i="1" s="1"/>
  <c r="AI547" i="1" l="1"/>
  <c r="AJ547" i="1"/>
  <c r="AH547" i="1"/>
  <c r="C547" i="1" l="1"/>
  <c r="H548" i="1"/>
  <c r="J548" i="1" s="1"/>
  <c r="K548" i="1" l="1"/>
  <c r="I548" i="1" s="1"/>
  <c r="G549" i="1" s="1"/>
  <c r="M548" i="1"/>
  <c r="U548" i="1"/>
  <c r="O548" i="1"/>
  <c r="Q548" i="1" s="1"/>
  <c r="R548" i="1" s="1"/>
  <c r="P548" i="1" s="1"/>
  <c r="AK552" i="1"/>
  <c r="AG551" i="1"/>
  <c r="AL548" i="1" l="1"/>
  <c r="AA548" i="1"/>
  <c r="W548" i="1"/>
  <c r="AC548" i="1" l="1"/>
  <c r="AD548" i="1" s="1"/>
  <c r="AB548" i="1" s="1"/>
  <c r="AM550" i="1" s="1"/>
  <c r="AN548" i="1"/>
  <c r="B548" i="1" s="1"/>
  <c r="X548" i="1"/>
  <c r="V548" i="1" s="1"/>
  <c r="AE548" i="1" l="1"/>
  <c r="AF548" i="1" s="1"/>
  <c r="AJ548" i="1" s="1"/>
  <c r="AH548" i="1" l="1"/>
  <c r="AI548" i="1"/>
  <c r="AK553" i="1"/>
  <c r="AG552" i="1"/>
  <c r="H549" i="1" l="1"/>
  <c r="O549" i="1" s="1"/>
  <c r="Q549" i="1" s="1"/>
  <c r="R549" i="1" s="1"/>
  <c r="P549" i="1" s="1"/>
  <c r="C548" i="1"/>
  <c r="U549" i="1"/>
  <c r="J549" i="1" l="1"/>
  <c r="AL549" i="1"/>
  <c r="AA549" i="1"/>
  <c r="W549" i="1"/>
  <c r="X549" i="1" s="1"/>
  <c r="V549" i="1" s="1"/>
  <c r="K549" i="1"/>
  <c r="I549" i="1" s="1"/>
  <c r="G550" i="1" s="1"/>
  <c r="M549" i="1"/>
  <c r="AC549" i="1" l="1"/>
  <c r="AN549" i="1"/>
  <c r="B549" i="1" s="1"/>
  <c r="AG553" i="1"/>
  <c r="AK554" i="1"/>
  <c r="AE549" i="1" l="1"/>
  <c r="AF549" i="1" s="1"/>
  <c r="AD549" i="1"/>
  <c r="AB549" i="1" s="1"/>
  <c r="AM551" i="1" s="1"/>
  <c r="AJ549" i="1" l="1"/>
  <c r="AH549" i="1"/>
  <c r="AI549" i="1"/>
  <c r="C549" i="1" l="1"/>
  <c r="H550" i="1"/>
  <c r="J550" i="1" s="1"/>
  <c r="K550" i="1" s="1"/>
  <c r="I550" i="1" s="1"/>
  <c r="G551" i="1" s="1"/>
  <c r="O550" i="1" l="1"/>
  <c r="Q550" i="1" s="1"/>
  <c r="R550" i="1" s="1"/>
  <c r="P550" i="1" s="1"/>
  <c r="M550" i="1"/>
  <c r="U550" i="1"/>
  <c r="W550" i="1" l="1"/>
  <c r="X550" i="1" s="1"/>
  <c r="V550" i="1" s="1"/>
  <c r="AL550" i="1"/>
  <c r="AA550" i="1"/>
  <c r="AN550" i="1" l="1"/>
  <c r="B550" i="1" s="1"/>
  <c r="AC550" i="1"/>
  <c r="AD550" i="1" l="1"/>
  <c r="AB550" i="1" s="1"/>
  <c r="AM552" i="1" s="1"/>
  <c r="AE550" i="1"/>
  <c r="AF550" i="1" s="1"/>
  <c r="AI550" i="1" l="1"/>
  <c r="AH550" i="1"/>
  <c r="AJ550" i="1"/>
  <c r="AK555" i="1"/>
  <c r="AG554" i="1"/>
  <c r="C550" i="1" l="1"/>
  <c r="H551" i="1"/>
  <c r="J551" i="1" l="1"/>
  <c r="U551" i="1"/>
  <c r="O551" i="1"/>
  <c r="Q551" i="1" s="1"/>
  <c r="R551" i="1" s="1"/>
  <c r="P551" i="1" s="1"/>
  <c r="AA551" i="1" l="1"/>
  <c r="W551" i="1"/>
  <c r="X551" i="1" s="1"/>
  <c r="V551" i="1" s="1"/>
  <c r="AL551" i="1"/>
  <c r="M551" i="1"/>
  <c r="K551" i="1"/>
  <c r="I551" i="1" s="1"/>
  <c r="G552" i="1" s="1"/>
  <c r="AC551" i="1" l="1"/>
  <c r="AN551" i="1"/>
  <c r="B551" i="1" s="1"/>
  <c r="AD551" i="1" l="1"/>
  <c r="AB551" i="1" s="1"/>
  <c r="AM553" i="1" s="1"/>
  <c r="AE551" i="1"/>
  <c r="AF551" i="1" s="1"/>
  <c r="AG555" i="1"/>
  <c r="AK556" i="1"/>
  <c r="AI551" i="1" l="1"/>
  <c r="AJ551" i="1"/>
  <c r="AH551" i="1"/>
  <c r="C551" i="1" l="1"/>
  <c r="H552" i="1"/>
  <c r="J552" i="1" s="1"/>
  <c r="O552" i="1" l="1"/>
  <c r="Q552" i="1" s="1"/>
  <c r="R552" i="1" s="1"/>
  <c r="P552" i="1" s="1"/>
  <c r="K552" i="1"/>
  <c r="I552" i="1" s="1"/>
  <c r="G553" i="1" s="1"/>
  <c r="M552" i="1"/>
  <c r="U552" i="1"/>
  <c r="W552" i="1" l="1"/>
  <c r="X552" i="1" s="1"/>
  <c r="V552" i="1" s="1"/>
  <c r="AL552" i="1"/>
  <c r="AA552" i="1"/>
  <c r="AN552" i="1" l="1"/>
  <c r="B552" i="1" s="1"/>
  <c r="AC552" i="1"/>
  <c r="AG556" i="1"/>
  <c r="AK557" i="1"/>
  <c r="AE552" i="1" l="1"/>
  <c r="AF552" i="1" s="1"/>
  <c r="AD552" i="1"/>
  <c r="AB552" i="1" s="1"/>
  <c r="AM554" i="1" s="1"/>
  <c r="AJ552" i="1" l="1"/>
  <c r="AI552" i="1"/>
  <c r="AH552" i="1"/>
  <c r="C552" i="1" l="1"/>
  <c r="H553" i="1"/>
  <c r="J553" i="1" s="1"/>
  <c r="O553" i="1" l="1"/>
  <c r="Q553" i="1" s="1"/>
  <c r="R553" i="1" s="1"/>
  <c r="P553" i="1" s="1"/>
  <c r="U553" i="1"/>
  <c r="AA553" i="1" s="1"/>
  <c r="K553" i="1"/>
  <c r="I553" i="1" s="1"/>
  <c r="G554" i="1" s="1"/>
  <c r="M553" i="1"/>
  <c r="W553" i="1" l="1"/>
  <c r="AL553" i="1"/>
  <c r="AN553" i="1"/>
  <c r="AC553" i="1"/>
  <c r="AD553" i="1" s="1"/>
  <c r="AB553" i="1" s="1"/>
  <c r="AM555" i="1" s="1"/>
  <c r="X553" i="1"/>
  <c r="V553" i="1" s="1"/>
  <c r="AE553" i="1"/>
  <c r="AF553" i="1" s="1"/>
  <c r="AG557" i="1"/>
  <c r="AK558" i="1"/>
  <c r="B553" i="1" l="1"/>
  <c r="AJ553" i="1"/>
  <c r="AI553" i="1"/>
  <c r="AH553" i="1"/>
  <c r="H554" i="1" l="1"/>
  <c r="J554" i="1" s="1"/>
  <c r="C553" i="1"/>
  <c r="U554" i="1" l="1"/>
  <c r="W554" i="1" s="1"/>
  <c r="X554" i="1" s="1"/>
  <c r="V554" i="1" s="1"/>
  <c r="M554" i="1"/>
  <c r="K554" i="1"/>
  <c r="I554" i="1" s="1"/>
  <c r="G555" i="1" s="1"/>
  <c r="O554" i="1"/>
  <c r="Q554" i="1" s="1"/>
  <c r="R554" i="1" s="1"/>
  <c r="P554" i="1" s="1"/>
  <c r="AL554" i="1" l="1"/>
  <c r="AA554" i="1"/>
  <c r="AN554" i="1" l="1"/>
  <c r="B554" i="1" s="1"/>
  <c r="AC554" i="1"/>
  <c r="AK559" i="1"/>
  <c r="AG558" i="1"/>
  <c r="AE554" i="1" l="1"/>
  <c r="AF554" i="1" s="1"/>
  <c r="AD554" i="1"/>
  <c r="AB554" i="1" s="1"/>
  <c r="AM556" i="1" s="1"/>
  <c r="AI554" i="1" l="1"/>
  <c r="AH554" i="1"/>
  <c r="AJ554" i="1"/>
  <c r="C554" i="1" l="1"/>
  <c r="H555" i="1"/>
  <c r="J555" i="1" s="1"/>
  <c r="M555" i="1" l="1"/>
  <c r="K555" i="1"/>
  <c r="I555" i="1" s="1"/>
  <c r="G556" i="1" s="1"/>
  <c r="O555" i="1"/>
  <c r="Q555" i="1" s="1"/>
  <c r="R555" i="1" s="1"/>
  <c r="P555" i="1" s="1"/>
  <c r="U555" i="1"/>
  <c r="AK560" i="1"/>
  <c r="AG559" i="1"/>
  <c r="AA555" i="1" l="1"/>
  <c r="AL555" i="1"/>
  <c r="W555" i="1"/>
  <c r="X555" i="1" l="1"/>
  <c r="V555" i="1" s="1"/>
  <c r="AN555" i="1"/>
  <c r="B555" i="1" s="1"/>
  <c r="AC555" i="1"/>
  <c r="AD555" i="1" s="1"/>
  <c r="AB555" i="1" s="1"/>
  <c r="AM557" i="1" s="1"/>
  <c r="AE555" i="1" l="1"/>
  <c r="AF555" i="1" s="1"/>
  <c r="AH555" i="1" l="1"/>
  <c r="AI555" i="1"/>
  <c r="AJ555" i="1"/>
  <c r="C555" i="1" l="1"/>
  <c r="H556" i="1"/>
  <c r="J556" i="1" s="1"/>
  <c r="AG560" i="1"/>
  <c r="AK561" i="1"/>
  <c r="O556" i="1" l="1"/>
  <c r="Q556" i="1" s="1"/>
  <c r="R556" i="1" s="1"/>
  <c r="P556" i="1" s="1"/>
  <c r="U556" i="1"/>
  <c r="W556" i="1" s="1"/>
  <c r="X556" i="1" s="1"/>
  <c r="V556" i="1" s="1"/>
  <c r="AL556" i="1"/>
  <c r="K556" i="1"/>
  <c r="I556" i="1" s="1"/>
  <c r="G557" i="1" s="1"/>
  <c r="M556" i="1"/>
  <c r="AA556" i="1" l="1"/>
  <c r="AN556" i="1" s="1"/>
  <c r="B556" i="1" s="1"/>
  <c r="AC556" i="1" l="1"/>
  <c r="AD556" i="1" s="1"/>
  <c r="AB556" i="1" s="1"/>
  <c r="AM558" i="1" s="1"/>
  <c r="AE556" i="1" l="1"/>
  <c r="AF556" i="1" s="1"/>
  <c r="AI556" i="1" s="1"/>
  <c r="AK562" i="1"/>
  <c r="AG561" i="1"/>
  <c r="AJ556" i="1" l="1"/>
  <c r="AH556" i="1"/>
  <c r="C556" i="1" s="1"/>
  <c r="H557" i="1" l="1"/>
  <c r="O557" i="1" s="1"/>
  <c r="Q557" i="1" s="1"/>
  <c r="R557" i="1" s="1"/>
  <c r="P557" i="1" s="1"/>
  <c r="J557" i="1" l="1"/>
  <c r="U557" i="1"/>
  <c r="K557" i="1"/>
  <c r="I557" i="1" s="1"/>
  <c r="G558" i="1" s="1"/>
  <c r="M557" i="1"/>
  <c r="AL557" i="1"/>
  <c r="AA557" i="1"/>
  <c r="W557" i="1"/>
  <c r="X557" i="1" s="1"/>
  <c r="V557" i="1" s="1"/>
  <c r="AC557" i="1" l="1"/>
  <c r="AN557" i="1"/>
  <c r="B557" i="1" s="1"/>
  <c r="AE557" i="1" l="1"/>
  <c r="AF557" i="1" s="1"/>
  <c r="AD557" i="1"/>
  <c r="AB557" i="1" s="1"/>
  <c r="AM559" i="1" s="1"/>
  <c r="AK563" i="1"/>
  <c r="AG562" i="1"/>
  <c r="AJ557" i="1" l="1"/>
  <c r="AH557" i="1"/>
  <c r="AI557" i="1"/>
  <c r="C557" i="1" l="1"/>
  <c r="H558" i="1"/>
  <c r="J558" i="1" l="1"/>
  <c r="U558" i="1"/>
  <c r="O558" i="1"/>
  <c r="Q558" i="1" s="1"/>
  <c r="R558" i="1" s="1"/>
  <c r="P558" i="1" s="1"/>
  <c r="AA558" i="1" l="1"/>
  <c r="AL558" i="1"/>
  <c r="W558" i="1"/>
  <c r="X558" i="1" s="1"/>
  <c r="V558" i="1" s="1"/>
  <c r="K558" i="1"/>
  <c r="I558" i="1" s="1"/>
  <c r="G559" i="1" s="1"/>
  <c r="M558" i="1"/>
  <c r="AN558" i="1" l="1"/>
  <c r="B558" i="1" s="1"/>
  <c r="AC558" i="1"/>
  <c r="AG563" i="1"/>
  <c r="AK564" i="1"/>
  <c r="AD558" i="1" l="1"/>
  <c r="AB558" i="1" s="1"/>
  <c r="AM560" i="1" s="1"/>
  <c r="AE558" i="1"/>
  <c r="AF558" i="1" s="1"/>
  <c r="AI558" i="1" l="1"/>
  <c r="AJ558" i="1"/>
  <c r="AH558" i="1"/>
  <c r="AK565" i="1"/>
  <c r="H559" i="1" l="1"/>
  <c r="J559" i="1" s="1"/>
  <c r="C558" i="1"/>
  <c r="O559" i="1" l="1"/>
  <c r="Q559" i="1" s="1"/>
  <c r="R559" i="1" s="1"/>
  <c r="P559" i="1" s="1"/>
  <c r="U559" i="1"/>
  <c r="AL559" i="1" s="1"/>
  <c r="AA559" i="1"/>
  <c r="K559" i="1"/>
  <c r="I559" i="1" s="1"/>
  <c r="G560" i="1" s="1"/>
  <c r="M559" i="1"/>
  <c r="W559" i="1" l="1"/>
  <c r="X559" i="1" s="1"/>
  <c r="V559" i="1" s="1"/>
  <c r="AN559" i="1"/>
  <c r="B559" i="1" s="1"/>
  <c r="AC559" i="1"/>
  <c r="AD559" i="1" l="1"/>
  <c r="AB559" i="1" s="1"/>
  <c r="AM561" i="1" s="1"/>
  <c r="AE559" i="1"/>
  <c r="AF559" i="1" s="1"/>
  <c r="AI559" i="1" l="1"/>
  <c r="AJ559" i="1"/>
  <c r="AH559" i="1"/>
  <c r="H560" i="1" l="1"/>
  <c r="C559" i="1"/>
  <c r="U560" i="1" l="1"/>
  <c r="J560" i="1"/>
  <c r="O560" i="1"/>
  <c r="Q560" i="1" s="1"/>
  <c r="R560" i="1" s="1"/>
  <c r="P560" i="1" s="1"/>
  <c r="K560" i="1" l="1"/>
  <c r="I560" i="1" s="1"/>
  <c r="G561" i="1" s="1"/>
  <c r="M560" i="1"/>
  <c r="AL560" i="1"/>
  <c r="W560" i="1"/>
  <c r="X560" i="1" s="1"/>
  <c r="V560" i="1" s="1"/>
  <c r="AA560" i="1"/>
  <c r="AK566" i="1"/>
  <c r="AG565" i="1"/>
  <c r="AC560" i="1" l="1"/>
  <c r="AD560" i="1" s="1"/>
  <c r="AB560" i="1" s="1"/>
  <c r="AM562" i="1" s="1"/>
  <c r="AN560" i="1"/>
  <c r="B560" i="1" s="1"/>
  <c r="AE560" i="1" l="1"/>
  <c r="AF560" i="1" s="1"/>
  <c r="AJ560" i="1" l="1"/>
  <c r="AH560" i="1"/>
  <c r="AI560" i="1"/>
  <c r="H561" i="1" l="1"/>
  <c r="O561" i="1" s="1"/>
  <c r="Q561" i="1" s="1"/>
  <c r="R561" i="1" s="1"/>
  <c r="P561" i="1" s="1"/>
  <c r="C560" i="1"/>
  <c r="AG566" i="1"/>
  <c r="AK567" i="1"/>
  <c r="J561" i="1" l="1"/>
  <c r="U561" i="1"/>
  <c r="AL561" i="1" l="1"/>
  <c r="W561" i="1"/>
  <c r="AA561" i="1"/>
  <c r="M561" i="1"/>
  <c r="K561" i="1"/>
  <c r="I561" i="1" s="1"/>
  <c r="G562" i="1" s="1"/>
  <c r="X561" i="1" l="1"/>
  <c r="V561" i="1" s="1"/>
  <c r="AN561" i="1"/>
  <c r="B561" i="1" s="1"/>
  <c r="AC561" i="1"/>
  <c r="AD561" i="1" s="1"/>
  <c r="AB561" i="1" s="1"/>
  <c r="AM563" i="1" s="1"/>
  <c r="AK568" i="1"/>
  <c r="AG567" i="1"/>
  <c r="AE561" i="1" l="1"/>
  <c r="AF561" i="1" s="1"/>
  <c r="AJ561" i="1" l="1"/>
  <c r="AI561" i="1"/>
  <c r="AH561" i="1"/>
  <c r="C561" i="1" l="1"/>
  <c r="H562" i="1"/>
  <c r="J562" i="1" s="1"/>
  <c r="U562" i="1" l="1"/>
  <c r="AL562" i="1" s="1"/>
  <c r="K562" i="1"/>
  <c r="I562" i="1" s="1"/>
  <c r="G563" i="1" s="1"/>
  <c r="M562" i="1"/>
  <c r="O562" i="1"/>
  <c r="Q562" i="1" s="1"/>
  <c r="R562" i="1" s="1"/>
  <c r="P562" i="1" s="1"/>
  <c r="W562" i="1" l="1"/>
  <c r="X562" i="1" s="1"/>
  <c r="V562" i="1" s="1"/>
  <c r="AA562" i="1"/>
  <c r="AC562" i="1" s="1"/>
  <c r="AD562" i="1" s="1"/>
  <c r="AB562" i="1" s="1"/>
  <c r="AM564" i="1" s="1"/>
  <c r="AN562" i="1" l="1"/>
  <c r="B562" i="1" s="1"/>
  <c r="AE562" i="1"/>
  <c r="AF562" i="1" s="1"/>
  <c r="AK569" i="1"/>
  <c r="AG568" i="1"/>
  <c r="AI562" i="1" l="1"/>
  <c r="AH562" i="1"/>
  <c r="AJ562" i="1"/>
  <c r="C562" i="1" l="1"/>
  <c r="H563" i="1"/>
  <c r="J563" i="1" l="1"/>
  <c r="O563" i="1"/>
  <c r="Q563" i="1" s="1"/>
  <c r="R563" i="1" s="1"/>
  <c r="P563" i="1" s="1"/>
  <c r="U563" i="1"/>
  <c r="AL563" i="1" l="1"/>
  <c r="W563" i="1"/>
  <c r="AA563" i="1"/>
  <c r="K563" i="1"/>
  <c r="I563" i="1" s="1"/>
  <c r="G564" i="1" s="1"/>
  <c r="M563" i="1"/>
  <c r="X563" i="1" l="1"/>
  <c r="V563" i="1" s="1"/>
  <c r="AG564" i="1" s="1"/>
  <c r="AC563" i="1"/>
  <c r="AD563" i="1" s="1"/>
  <c r="AB563" i="1" s="1"/>
  <c r="AM565" i="1" s="1"/>
  <c r="AN563" i="1"/>
  <c r="B563" i="1" s="1"/>
  <c r="AE563" i="1" l="1"/>
  <c r="AF563" i="1" s="1"/>
  <c r="AK570" i="1"/>
  <c r="AG569" i="1"/>
  <c r="AJ563" i="1" l="1"/>
  <c r="AI563" i="1"/>
  <c r="AH563" i="1"/>
  <c r="C563" i="1" l="1"/>
  <c r="H564" i="1"/>
  <c r="O564" i="1" l="1"/>
  <c r="Q564" i="1" s="1"/>
  <c r="R564" i="1" s="1"/>
  <c r="P564" i="1" s="1"/>
  <c r="J564" i="1"/>
  <c r="U564" i="1"/>
  <c r="K564" i="1" l="1"/>
  <c r="I564" i="1" s="1"/>
  <c r="G565" i="1" s="1"/>
  <c r="M564" i="1"/>
  <c r="AL564" i="1"/>
  <c r="AA564" i="1"/>
  <c r="W564" i="1"/>
  <c r="AC564" i="1" l="1"/>
  <c r="AD564" i="1" s="1"/>
  <c r="AB564" i="1" s="1"/>
  <c r="AM566" i="1" s="1"/>
  <c r="AN564" i="1"/>
  <c r="B564" i="1" s="1"/>
  <c r="X564" i="1"/>
  <c r="V564" i="1" s="1"/>
  <c r="AE564" i="1" l="1"/>
  <c r="AF564" i="1" s="1"/>
  <c r="AH564" i="1" s="1"/>
  <c r="AK571" i="1"/>
  <c r="AG570" i="1"/>
  <c r="AJ564" i="1" l="1"/>
  <c r="AI564" i="1"/>
  <c r="H565" i="1" s="1"/>
  <c r="C564" i="1" l="1"/>
  <c r="J565" i="1"/>
  <c r="U565" i="1"/>
  <c r="O565" i="1"/>
  <c r="Q565" i="1" s="1"/>
  <c r="R565" i="1" s="1"/>
  <c r="P565" i="1" s="1"/>
  <c r="W565" i="1" l="1"/>
  <c r="AL565" i="1"/>
  <c r="AA565" i="1"/>
  <c r="M565" i="1"/>
  <c r="K565" i="1"/>
  <c r="I565" i="1" s="1"/>
  <c r="G566" i="1" s="1"/>
  <c r="AC565" i="1" l="1"/>
  <c r="AD565" i="1" s="1"/>
  <c r="AB565" i="1" s="1"/>
  <c r="AM567" i="1" s="1"/>
  <c r="AN565" i="1"/>
  <c r="B565" i="1" s="1"/>
  <c r="X565" i="1"/>
  <c r="V565" i="1" s="1"/>
  <c r="AE565" i="1" l="1"/>
  <c r="AF565" i="1" s="1"/>
  <c r="AH565" i="1" s="1"/>
  <c r="AI565" i="1" l="1"/>
  <c r="H566" i="1" s="1"/>
  <c r="AJ565" i="1"/>
  <c r="C565" i="1"/>
  <c r="AG571" i="1"/>
  <c r="AK572" i="1"/>
  <c r="J566" i="1" l="1"/>
  <c r="U566" i="1"/>
  <c r="O566" i="1"/>
  <c r="Q566" i="1" s="1"/>
  <c r="R566" i="1" s="1"/>
  <c r="P566" i="1" s="1"/>
  <c r="AL566" i="1" l="1"/>
  <c r="W566" i="1"/>
  <c r="X566" i="1" s="1"/>
  <c r="V566" i="1" s="1"/>
  <c r="AA566" i="1"/>
  <c r="M566" i="1"/>
  <c r="K566" i="1"/>
  <c r="I566" i="1" s="1"/>
  <c r="G567" i="1" s="1"/>
  <c r="AC566" i="1" l="1"/>
  <c r="AD566" i="1" s="1"/>
  <c r="AB566" i="1" s="1"/>
  <c r="AM568" i="1" s="1"/>
  <c r="AN566" i="1"/>
  <c r="B566" i="1" s="1"/>
  <c r="AE566" i="1" l="1"/>
  <c r="AF566" i="1" s="1"/>
  <c r="AI566" i="1" l="1"/>
  <c r="AJ566" i="1"/>
  <c r="AH566" i="1"/>
  <c r="C566" i="1" l="1"/>
  <c r="H567" i="1"/>
  <c r="U567" i="1" l="1"/>
  <c r="O567" i="1"/>
  <c r="Q567" i="1" s="1"/>
  <c r="R567" i="1" s="1"/>
  <c r="P567" i="1" s="1"/>
  <c r="J567" i="1"/>
  <c r="AK573" i="1"/>
  <c r="AG572" i="1"/>
  <c r="K567" i="1" l="1"/>
  <c r="I567" i="1" s="1"/>
  <c r="G568" i="1" s="1"/>
  <c r="M567" i="1"/>
  <c r="AL567" i="1"/>
  <c r="W567" i="1"/>
  <c r="X567" i="1" s="1"/>
  <c r="V567" i="1" s="1"/>
  <c r="AA567" i="1"/>
  <c r="AN567" i="1" l="1"/>
  <c r="B567" i="1" s="1"/>
  <c r="AC567" i="1"/>
  <c r="AD567" i="1" s="1"/>
  <c r="AB567" i="1" s="1"/>
  <c r="AM569" i="1" s="1"/>
  <c r="AE567" i="1" l="1"/>
  <c r="AF567" i="1" s="1"/>
  <c r="AH567" i="1" l="1"/>
  <c r="AI567" i="1"/>
  <c r="AJ567" i="1"/>
  <c r="C567" i="1" l="1"/>
  <c r="H568" i="1"/>
  <c r="J568" i="1" l="1"/>
  <c r="O568" i="1"/>
  <c r="Q568" i="1" s="1"/>
  <c r="R568" i="1" s="1"/>
  <c r="P568" i="1" s="1"/>
  <c r="U568" i="1"/>
  <c r="AG573" i="1"/>
  <c r="AK574" i="1"/>
  <c r="AA568" i="1" l="1"/>
  <c r="W568" i="1"/>
  <c r="AL568" i="1"/>
  <c r="M568" i="1"/>
  <c r="K568" i="1"/>
  <c r="I568" i="1" s="1"/>
  <c r="G569" i="1" s="1"/>
  <c r="X568" i="1" l="1"/>
  <c r="V568" i="1" s="1"/>
  <c r="AC568" i="1"/>
  <c r="AD568" i="1" s="1"/>
  <c r="AB568" i="1" s="1"/>
  <c r="AM570" i="1" s="1"/>
  <c r="AN568" i="1"/>
  <c r="B568" i="1" s="1"/>
  <c r="AE568" i="1" l="1"/>
  <c r="AF568" i="1" s="1"/>
  <c r="AI568" i="1" s="1"/>
  <c r="AJ568" i="1" l="1"/>
  <c r="AH568" i="1"/>
  <c r="C568" i="1" s="1"/>
  <c r="H569" i="1" l="1"/>
  <c r="J569" i="1" s="1"/>
  <c r="U569" i="1" l="1"/>
  <c r="O569" i="1"/>
  <c r="Q569" i="1" s="1"/>
  <c r="R569" i="1" s="1"/>
  <c r="P569" i="1" s="1"/>
  <c r="AL569" i="1"/>
  <c r="AA569" i="1"/>
  <c r="W569" i="1"/>
  <c r="M569" i="1"/>
  <c r="K569" i="1"/>
  <c r="I569" i="1" s="1"/>
  <c r="G570" i="1" s="1"/>
  <c r="AG574" i="1"/>
  <c r="AK575" i="1"/>
  <c r="AC569" i="1" l="1"/>
  <c r="AD569" i="1" s="1"/>
  <c r="AB569" i="1" s="1"/>
  <c r="AM571" i="1" s="1"/>
  <c r="AN569" i="1"/>
  <c r="B569" i="1" s="1"/>
  <c r="AE569" i="1"/>
  <c r="AF569" i="1" s="1"/>
  <c r="X569" i="1"/>
  <c r="V569" i="1" s="1"/>
  <c r="AJ569" i="1" l="1"/>
  <c r="AI569" i="1"/>
  <c r="AH569" i="1"/>
  <c r="AK576" i="1"/>
  <c r="H570" i="1" l="1"/>
  <c r="C569" i="1"/>
  <c r="J570" i="1" l="1"/>
  <c r="O570" i="1"/>
  <c r="Q570" i="1" s="1"/>
  <c r="R570" i="1" s="1"/>
  <c r="P570" i="1" s="1"/>
  <c r="U570" i="1"/>
  <c r="W570" i="1" l="1"/>
  <c r="X570" i="1" s="1"/>
  <c r="V570" i="1" s="1"/>
  <c r="AA570" i="1"/>
  <c r="AL570" i="1"/>
  <c r="K570" i="1"/>
  <c r="I570" i="1" s="1"/>
  <c r="G571" i="1" s="1"/>
  <c r="M570" i="1"/>
  <c r="AC570" i="1" l="1"/>
  <c r="AN570" i="1"/>
  <c r="B570" i="1" s="1"/>
  <c r="AE570" i="1" l="1"/>
  <c r="AF570" i="1" s="1"/>
  <c r="AD570" i="1"/>
  <c r="AB570" i="1" s="1"/>
  <c r="AM572" i="1" s="1"/>
  <c r="AH570" i="1" l="1"/>
  <c r="AI570" i="1"/>
  <c r="AJ570" i="1"/>
  <c r="H571" i="1" l="1"/>
  <c r="C570" i="1"/>
  <c r="AK577" i="1"/>
  <c r="J571" i="1" l="1"/>
  <c r="U571" i="1"/>
  <c r="O571" i="1"/>
  <c r="Q571" i="1" s="1"/>
  <c r="R571" i="1" s="1"/>
  <c r="P571" i="1" s="1"/>
  <c r="AA571" i="1" l="1"/>
  <c r="AL571" i="1"/>
  <c r="W571" i="1"/>
  <c r="X571" i="1" s="1"/>
  <c r="V571" i="1" s="1"/>
  <c r="K571" i="1"/>
  <c r="I571" i="1" s="1"/>
  <c r="G572" i="1" s="1"/>
  <c r="M571" i="1"/>
  <c r="AN571" i="1" l="1"/>
  <c r="B571" i="1" s="1"/>
  <c r="AC571" i="1"/>
  <c r="AD571" i="1" l="1"/>
  <c r="AB571" i="1" s="1"/>
  <c r="AM573" i="1" s="1"/>
  <c r="AE571" i="1"/>
  <c r="AF571" i="1" s="1"/>
  <c r="AJ571" i="1" l="1"/>
  <c r="AI571" i="1"/>
  <c r="AH571" i="1"/>
  <c r="AK578" i="1"/>
  <c r="AG577" i="1"/>
  <c r="C571" i="1" l="1"/>
  <c r="H572" i="1"/>
  <c r="J572" i="1" l="1"/>
  <c r="U572" i="1"/>
  <c r="O572" i="1"/>
  <c r="Q572" i="1" s="1"/>
  <c r="R572" i="1" s="1"/>
  <c r="P572" i="1" s="1"/>
  <c r="AL572" i="1" l="1"/>
  <c r="AA572" i="1"/>
  <c r="W572" i="1"/>
  <c r="K572" i="1"/>
  <c r="I572" i="1" s="1"/>
  <c r="G573" i="1" s="1"/>
  <c r="M572" i="1"/>
  <c r="AN572" i="1" l="1"/>
  <c r="B572" i="1" s="1"/>
  <c r="AC572" i="1"/>
  <c r="AD572" i="1" s="1"/>
  <c r="AB572" i="1" s="1"/>
  <c r="AM574" i="1" s="1"/>
  <c r="X572" i="1"/>
  <c r="V572" i="1" s="1"/>
  <c r="AE572" i="1"/>
  <c r="AF572" i="1" s="1"/>
  <c r="AI572" i="1" l="1"/>
  <c r="AH572" i="1"/>
  <c r="AJ572" i="1"/>
  <c r="H573" i="1" l="1"/>
  <c r="C572" i="1"/>
  <c r="J573" i="1" l="1"/>
  <c r="U573" i="1"/>
  <c r="O573" i="1"/>
  <c r="Q573" i="1" s="1"/>
  <c r="R573" i="1" s="1"/>
  <c r="P573" i="1" s="1"/>
  <c r="AG578" i="1"/>
  <c r="AK579" i="1"/>
  <c r="AL573" i="1" l="1"/>
  <c r="AA573" i="1"/>
  <c r="W573" i="1"/>
  <c r="X573" i="1" s="1"/>
  <c r="V573" i="1" s="1"/>
  <c r="M573" i="1"/>
  <c r="K573" i="1"/>
  <c r="I573" i="1" s="1"/>
  <c r="G574" i="1" s="1"/>
  <c r="AC573" i="1" l="1"/>
  <c r="AN573" i="1"/>
  <c r="B573" i="1" s="1"/>
  <c r="AD573" i="1" l="1"/>
  <c r="AB573" i="1" s="1"/>
  <c r="AM575" i="1" s="1"/>
  <c r="AE573" i="1"/>
  <c r="AF573" i="1" s="1"/>
  <c r="AH573" i="1" l="1"/>
  <c r="AI573" i="1"/>
  <c r="AJ573" i="1"/>
  <c r="AK580" i="1"/>
  <c r="AG579" i="1"/>
  <c r="C573" i="1" l="1"/>
  <c r="H574" i="1"/>
  <c r="J574" i="1" l="1"/>
  <c r="O574" i="1"/>
  <c r="Q574" i="1" s="1"/>
  <c r="R574" i="1" s="1"/>
  <c r="P574" i="1" s="1"/>
  <c r="U574" i="1"/>
  <c r="W574" i="1" l="1"/>
  <c r="AA574" i="1"/>
  <c r="AL574" i="1"/>
  <c r="M574" i="1"/>
  <c r="K574" i="1"/>
  <c r="I574" i="1" s="1"/>
  <c r="G575" i="1" s="1"/>
  <c r="AC574" i="1" l="1"/>
  <c r="AD574" i="1" s="1"/>
  <c r="AB574" i="1" s="1"/>
  <c r="AM576" i="1" s="1"/>
  <c r="AN574" i="1"/>
  <c r="B574" i="1" s="1"/>
  <c r="X574" i="1"/>
  <c r="V574" i="1" s="1"/>
  <c r="AG575" i="1" s="1"/>
  <c r="AE574" i="1" l="1"/>
  <c r="AF574" i="1" s="1"/>
  <c r="AJ574" i="1" s="1"/>
  <c r="AH574" i="1" l="1"/>
  <c r="AI574" i="1"/>
  <c r="AK581" i="1"/>
  <c r="AG580" i="1"/>
  <c r="H575" i="1" l="1"/>
  <c r="O575" i="1" s="1"/>
  <c r="Q575" i="1" s="1"/>
  <c r="R575" i="1" s="1"/>
  <c r="P575" i="1" s="1"/>
  <c r="C574" i="1"/>
  <c r="U575" i="1" l="1"/>
  <c r="AA575" i="1" s="1"/>
  <c r="J575" i="1"/>
  <c r="K575" i="1"/>
  <c r="I575" i="1" s="1"/>
  <c r="G576" i="1" s="1"/>
  <c r="M575" i="1"/>
  <c r="AL575" i="1" l="1"/>
  <c r="W575" i="1"/>
  <c r="X575" i="1" s="1"/>
  <c r="V575" i="1" s="1"/>
  <c r="AG576" i="1" s="1"/>
  <c r="AC575" i="1"/>
  <c r="AN575" i="1"/>
  <c r="B575" i="1" s="1"/>
  <c r="AD575" i="1" l="1"/>
  <c r="AB575" i="1" s="1"/>
  <c r="AM577" i="1" s="1"/>
  <c r="AE575" i="1"/>
  <c r="AF575" i="1" s="1"/>
  <c r="AH575" i="1" l="1"/>
  <c r="AI575" i="1"/>
  <c r="AJ575" i="1"/>
  <c r="H576" i="1" l="1"/>
  <c r="C575" i="1"/>
  <c r="AG581" i="1"/>
  <c r="U576" i="1" l="1"/>
  <c r="J576" i="1"/>
  <c r="O576" i="1"/>
  <c r="Q576" i="1" s="1"/>
  <c r="R576" i="1" s="1"/>
  <c r="P576" i="1" s="1"/>
  <c r="K576" i="1" l="1"/>
  <c r="I576" i="1" s="1"/>
  <c r="G577" i="1" s="1"/>
  <c r="M576" i="1"/>
  <c r="W576" i="1"/>
  <c r="X576" i="1" s="1"/>
  <c r="V576" i="1" s="1"/>
  <c r="AL576" i="1"/>
  <c r="AA576" i="1"/>
  <c r="AN576" i="1" l="1"/>
  <c r="B576" i="1" s="1"/>
  <c r="AC576" i="1"/>
  <c r="AD576" i="1" s="1"/>
  <c r="AB576" i="1" s="1"/>
  <c r="AM578" i="1" s="1"/>
  <c r="AE576" i="1" l="1"/>
  <c r="AF576" i="1" s="1"/>
  <c r="AJ576" i="1" l="1"/>
  <c r="AI576" i="1"/>
  <c r="AH576" i="1"/>
  <c r="H577" i="1" l="1"/>
  <c r="C576" i="1"/>
  <c r="AG582" i="1"/>
  <c r="AK583" i="1"/>
  <c r="J577" i="1" l="1"/>
  <c r="U577" i="1"/>
  <c r="O577" i="1"/>
  <c r="Q577" i="1" s="1"/>
  <c r="R577" i="1" s="1"/>
  <c r="P577" i="1" s="1"/>
  <c r="W577" i="1" l="1"/>
  <c r="X577" i="1" s="1"/>
  <c r="V577" i="1" s="1"/>
  <c r="AL577" i="1"/>
  <c r="AA577" i="1"/>
  <c r="M577" i="1"/>
  <c r="K577" i="1"/>
  <c r="I577" i="1" s="1"/>
  <c r="G578" i="1" s="1"/>
  <c r="AC577" i="1" l="1"/>
  <c r="AN577" i="1"/>
  <c r="B577" i="1" s="1"/>
  <c r="AE577" i="1" l="1"/>
  <c r="AF577" i="1" s="1"/>
  <c r="AD577" i="1"/>
  <c r="AB577" i="1" s="1"/>
  <c r="AM579" i="1" s="1"/>
  <c r="AJ577" i="1" l="1"/>
  <c r="AI577" i="1"/>
  <c r="AH577" i="1"/>
  <c r="C577" i="1" l="1"/>
  <c r="H578" i="1"/>
  <c r="AK584" i="1"/>
  <c r="AG583" i="1"/>
  <c r="J578" i="1" l="1"/>
  <c r="U578" i="1"/>
  <c r="O578" i="1"/>
  <c r="Q578" i="1" s="1"/>
  <c r="R578" i="1" s="1"/>
  <c r="P578" i="1" s="1"/>
  <c r="W578" i="1" l="1"/>
  <c r="X578" i="1" s="1"/>
  <c r="V578" i="1" s="1"/>
  <c r="AL578" i="1"/>
  <c r="AA578" i="1"/>
  <c r="K578" i="1"/>
  <c r="I578" i="1" s="1"/>
  <c r="G579" i="1" s="1"/>
  <c r="M578" i="1"/>
  <c r="AN578" i="1" l="1"/>
  <c r="B578" i="1" s="1"/>
  <c r="AC578" i="1"/>
  <c r="AD578" i="1" l="1"/>
  <c r="AB578" i="1" s="1"/>
  <c r="AM580" i="1" s="1"/>
  <c r="AE578" i="1"/>
  <c r="AF578" i="1" s="1"/>
  <c r="AG584" i="1"/>
  <c r="AK585" i="1"/>
  <c r="AH578" i="1" l="1"/>
  <c r="AI578" i="1"/>
  <c r="AJ578" i="1"/>
  <c r="C578" i="1" l="1"/>
  <c r="H579" i="1"/>
  <c r="J579" i="1" l="1"/>
  <c r="U579" i="1"/>
  <c r="O579" i="1"/>
  <c r="Q579" i="1" s="1"/>
  <c r="R579" i="1" s="1"/>
  <c r="P579" i="1" s="1"/>
  <c r="W579" i="1" l="1"/>
  <c r="X579" i="1" s="1"/>
  <c r="V579" i="1" s="1"/>
  <c r="AA579" i="1"/>
  <c r="AL579" i="1"/>
  <c r="K579" i="1"/>
  <c r="I579" i="1" s="1"/>
  <c r="G580" i="1" s="1"/>
  <c r="M579" i="1"/>
  <c r="AN579" i="1" l="1"/>
  <c r="B579" i="1" s="1"/>
  <c r="AC579" i="1"/>
  <c r="AD579" i="1" l="1"/>
  <c r="AB579" i="1" s="1"/>
  <c r="AM581" i="1" s="1"/>
  <c r="AE579" i="1"/>
  <c r="AF579" i="1" s="1"/>
  <c r="AG585" i="1"/>
  <c r="AK586" i="1"/>
  <c r="AH579" i="1" l="1"/>
  <c r="AJ579" i="1"/>
  <c r="AI579" i="1"/>
  <c r="C579" i="1" l="1"/>
  <c r="H580" i="1"/>
  <c r="J580" i="1" l="1"/>
  <c r="O580" i="1"/>
  <c r="Q580" i="1" s="1"/>
  <c r="R580" i="1" s="1"/>
  <c r="P580" i="1" s="1"/>
  <c r="U580" i="1"/>
  <c r="W580" i="1" l="1"/>
  <c r="X580" i="1" s="1"/>
  <c r="V580" i="1" s="1"/>
  <c r="AK582" i="1" s="1"/>
  <c r="AA580" i="1"/>
  <c r="AL580" i="1"/>
  <c r="K580" i="1"/>
  <c r="I580" i="1" s="1"/>
  <c r="G581" i="1" s="1"/>
  <c r="M580" i="1"/>
  <c r="AK587" i="1"/>
  <c r="AG586" i="1"/>
  <c r="AC580" i="1" l="1"/>
  <c r="AN580" i="1"/>
  <c r="B580" i="1" s="1"/>
  <c r="AE580" i="1" l="1"/>
  <c r="AF580" i="1" s="1"/>
  <c r="AD580" i="1"/>
  <c r="AB580" i="1" s="1"/>
  <c r="AM582" i="1" s="1"/>
  <c r="AH580" i="1" l="1"/>
  <c r="AJ580" i="1"/>
  <c r="AI580" i="1"/>
  <c r="H581" i="1" l="1"/>
  <c r="C580" i="1"/>
  <c r="O581" i="1" l="1"/>
  <c r="Q581" i="1" s="1"/>
  <c r="R581" i="1" s="1"/>
  <c r="P581" i="1" s="1"/>
  <c r="J581" i="1"/>
  <c r="U581" i="1"/>
  <c r="M581" i="1" l="1"/>
  <c r="K581" i="1"/>
  <c r="I581" i="1" s="1"/>
  <c r="G582" i="1" s="1"/>
  <c r="W581" i="1"/>
  <c r="X581" i="1" s="1"/>
  <c r="V581" i="1" s="1"/>
  <c r="AA581" i="1"/>
  <c r="AL581" i="1"/>
  <c r="AK588" i="1"/>
  <c r="AG587" i="1"/>
  <c r="AC581" i="1" l="1"/>
  <c r="AN581" i="1"/>
  <c r="B581" i="1" s="1"/>
  <c r="AD581" i="1" l="1"/>
  <c r="AB581" i="1" s="1"/>
  <c r="AM583" i="1" s="1"/>
  <c r="AE581" i="1"/>
  <c r="AF581" i="1" s="1"/>
  <c r="AJ581" i="1" l="1"/>
  <c r="AI581" i="1"/>
  <c r="AH581" i="1"/>
  <c r="C581" i="1" l="1"/>
  <c r="H582" i="1"/>
  <c r="J582" i="1" l="1"/>
  <c r="O582" i="1"/>
  <c r="Q582" i="1" s="1"/>
  <c r="R582" i="1" s="1"/>
  <c r="P582" i="1" s="1"/>
  <c r="U582" i="1"/>
  <c r="AK589" i="1"/>
  <c r="AG588" i="1"/>
  <c r="W582" i="1" l="1"/>
  <c r="X582" i="1" s="1"/>
  <c r="V582" i="1" s="1"/>
  <c r="AL582" i="1"/>
  <c r="AA582" i="1"/>
  <c r="M582" i="1"/>
  <c r="K582" i="1"/>
  <c r="I582" i="1" s="1"/>
  <c r="G583" i="1" s="1"/>
  <c r="AN582" i="1" l="1"/>
  <c r="B582" i="1" s="1"/>
  <c r="AC582" i="1"/>
  <c r="AD582" i="1" l="1"/>
  <c r="AB582" i="1" s="1"/>
  <c r="AM584" i="1" s="1"/>
  <c r="AE582" i="1"/>
  <c r="AF582" i="1" s="1"/>
  <c r="AI582" i="1" l="1"/>
  <c r="AJ582" i="1"/>
  <c r="AH582" i="1"/>
  <c r="H583" i="1" l="1"/>
  <c r="J583" i="1" s="1"/>
  <c r="C582" i="1"/>
  <c r="AG589" i="1"/>
  <c r="AK590" i="1"/>
  <c r="O583" i="1" l="1"/>
  <c r="Q583" i="1" s="1"/>
  <c r="R583" i="1" s="1"/>
  <c r="P583" i="1" s="1"/>
  <c r="U583" i="1"/>
  <c r="W583" i="1" s="1"/>
  <c r="X583" i="1" s="1"/>
  <c r="V583" i="1" s="1"/>
  <c r="M583" i="1"/>
  <c r="K583" i="1"/>
  <c r="I583" i="1" s="1"/>
  <c r="G584" i="1" s="1"/>
  <c r="AL583" i="1" l="1"/>
  <c r="AA583" i="1"/>
  <c r="AN583" i="1" s="1"/>
  <c r="B583" i="1" l="1"/>
  <c r="AC583" i="1"/>
  <c r="AE583" i="1" s="1"/>
  <c r="AF583" i="1" s="1"/>
  <c r="AD583" i="1"/>
  <c r="AB583" i="1" s="1"/>
  <c r="AM585" i="1" s="1"/>
  <c r="AH583" i="1" l="1"/>
  <c r="AI583" i="1"/>
  <c r="AJ583" i="1"/>
  <c r="C583" i="1" l="1"/>
  <c r="H584" i="1"/>
  <c r="J584" i="1" l="1"/>
  <c r="U584" i="1"/>
  <c r="O584" i="1"/>
  <c r="Q584" i="1" s="1"/>
  <c r="R584" i="1" s="1"/>
  <c r="P584" i="1" s="1"/>
  <c r="AG590" i="1"/>
  <c r="AK591" i="1"/>
  <c r="AL584" i="1" l="1"/>
  <c r="W584" i="1"/>
  <c r="AA584" i="1"/>
  <c r="K584" i="1"/>
  <c r="I584" i="1" s="1"/>
  <c r="G585" i="1" s="1"/>
  <c r="M584" i="1"/>
  <c r="X584" i="1" l="1"/>
  <c r="V584" i="1" s="1"/>
  <c r="AC584" i="1"/>
  <c r="AD584" i="1" s="1"/>
  <c r="AB584" i="1" s="1"/>
  <c r="AM586" i="1" s="1"/>
  <c r="AN584" i="1"/>
  <c r="B584" i="1" s="1"/>
  <c r="AE584" i="1" l="1"/>
  <c r="AF584" i="1" s="1"/>
  <c r="AJ584" i="1" s="1"/>
  <c r="AI584" i="1" l="1"/>
  <c r="AH584" i="1"/>
  <c r="C584" i="1" l="1"/>
  <c r="H585" i="1"/>
  <c r="J585" i="1" s="1"/>
  <c r="U585" i="1"/>
  <c r="AG591" i="1"/>
  <c r="AK592" i="1"/>
  <c r="O585" i="1" l="1"/>
  <c r="Q585" i="1" s="1"/>
  <c r="R585" i="1" s="1"/>
  <c r="P585" i="1" s="1"/>
  <c r="W585" i="1"/>
  <c r="X585" i="1" s="1"/>
  <c r="V585" i="1" s="1"/>
  <c r="AL585" i="1"/>
  <c r="K585" i="1"/>
  <c r="I585" i="1" s="1"/>
  <c r="G586" i="1" s="1"/>
  <c r="M585" i="1"/>
  <c r="AA585" i="1" l="1"/>
  <c r="AC585" i="1" s="1"/>
  <c r="AN585" i="1" l="1"/>
  <c r="B585" i="1" s="1"/>
  <c r="AD585" i="1"/>
  <c r="AB585" i="1" s="1"/>
  <c r="AM587" i="1" s="1"/>
  <c r="AE585" i="1"/>
  <c r="AF585" i="1" s="1"/>
  <c r="AI585" i="1" l="1"/>
  <c r="AJ585" i="1"/>
  <c r="AH585" i="1"/>
  <c r="C585" i="1" l="1"/>
  <c r="H586" i="1"/>
  <c r="AK593" i="1"/>
  <c r="AG592" i="1"/>
  <c r="J586" i="1" l="1"/>
  <c r="U586" i="1"/>
  <c r="O586" i="1"/>
  <c r="Q586" i="1" s="1"/>
  <c r="R586" i="1" s="1"/>
  <c r="P586" i="1" s="1"/>
  <c r="W586" i="1" l="1"/>
  <c r="X586" i="1" s="1"/>
  <c r="V586" i="1" s="1"/>
  <c r="AA586" i="1"/>
  <c r="AL586" i="1"/>
  <c r="K586" i="1"/>
  <c r="I586" i="1" s="1"/>
  <c r="G587" i="1" s="1"/>
  <c r="M586" i="1"/>
  <c r="AC586" i="1" l="1"/>
  <c r="AN586" i="1"/>
  <c r="B586" i="1" s="1"/>
  <c r="AD586" i="1" l="1"/>
  <c r="AB586" i="1" s="1"/>
  <c r="AM588" i="1" s="1"/>
  <c r="AE586" i="1"/>
  <c r="AF586" i="1" s="1"/>
  <c r="AJ586" i="1" l="1"/>
  <c r="AI586" i="1"/>
  <c r="AH586" i="1"/>
  <c r="H587" i="1" l="1"/>
  <c r="O587" i="1" s="1"/>
  <c r="Q587" i="1" s="1"/>
  <c r="R587" i="1" s="1"/>
  <c r="P587" i="1" s="1"/>
  <c r="C586" i="1"/>
  <c r="AG593" i="1"/>
  <c r="AK594" i="1"/>
  <c r="J587" i="1" l="1"/>
  <c r="U587" i="1"/>
  <c r="AL587" i="1" l="1"/>
  <c r="W587" i="1"/>
  <c r="AA587" i="1"/>
  <c r="M587" i="1"/>
  <c r="K587" i="1"/>
  <c r="I587" i="1" s="1"/>
  <c r="G588" i="1" s="1"/>
  <c r="X587" i="1" l="1"/>
  <c r="V587" i="1" s="1"/>
  <c r="AC587" i="1"/>
  <c r="AD587" i="1" s="1"/>
  <c r="AB587" i="1" s="1"/>
  <c r="AM589" i="1" s="1"/>
  <c r="AN587" i="1"/>
  <c r="B587" i="1" s="1"/>
  <c r="AE587" i="1" l="1"/>
  <c r="AF587" i="1" s="1"/>
  <c r="AI587" i="1" s="1"/>
  <c r="AJ587" i="1" l="1"/>
  <c r="AH587" i="1"/>
  <c r="H588" i="1" s="1"/>
  <c r="C587" i="1" l="1"/>
  <c r="O588" i="1"/>
  <c r="Q588" i="1" s="1"/>
  <c r="R588" i="1" s="1"/>
  <c r="P588" i="1" s="1"/>
  <c r="J588" i="1"/>
  <c r="U588" i="1"/>
  <c r="AG594" i="1"/>
  <c r="AK595" i="1"/>
  <c r="M588" i="1" l="1"/>
  <c r="K588" i="1"/>
  <c r="I588" i="1" s="1"/>
  <c r="G589" i="1" s="1"/>
  <c r="W588" i="1"/>
  <c r="X588" i="1" s="1"/>
  <c r="V588" i="1" s="1"/>
  <c r="AA588" i="1"/>
  <c r="AL588" i="1"/>
  <c r="AC588" i="1" l="1"/>
  <c r="AN588" i="1"/>
  <c r="B588" i="1" s="1"/>
  <c r="AD588" i="1" l="1"/>
  <c r="AB588" i="1" s="1"/>
  <c r="AM590" i="1" s="1"/>
  <c r="AE588" i="1"/>
  <c r="AF588" i="1" s="1"/>
  <c r="AJ588" i="1" l="1"/>
  <c r="AH588" i="1"/>
  <c r="AI588" i="1"/>
  <c r="H589" i="1" l="1"/>
  <c r="C588" i="1"/>
  <c r="J589" i="1" l="1"/>
  <c r="U589" i="1"/>
  <c r="O589" i="1"/>
  <c r="Q589" i="1" s="1"/>
  <c r="R589" i="1" s="1"/>
  <c r="P589" i="1" s="1"/>
  <c r="AK596" i="1"/>
  <c r="AG595" i="1"/>
  <c r="AL589" i="1" l="1"/>
  <c r="W589" i="1"/>
  <c r="AA589" i="1"/>
  <c r="K589" i="1"/>
  <c r="I589" i="1" s="1"/>
  <c r="G590" i="1" s="1"/>
  <c r="M589" i="1"/>
  <c r="X589" i="1" l="1"/>
  <c r="V589" i="1" s="1"/>
  <c r="AC589" i="1"/>
  <c r="AD589" i="1" s="1"/>
  <c r="AB589" i="1" s="1"/>
  <c r="AM591" i="1" s="1"/>
  <c r="AN589" i="1"/>
  <c r="B589" i="1" s="1"/>
  <c r="AE589" i="1" l="1"/>
  <c r="AF589" i="1" s="1"/>
  <c r="AJ589" i="1" l="1"/>
  <c r="AI589" i="1"/>
  <c r="AH589" i="1"/>
  <c r="C589" i="1" l="1"/>
  <c r="H590" i="1"/>
  <c r="O590" i="1" s="1"/>
  <c r="Q590" i="1" s="1"/>
  <c r="R590" i="1" s="1"/>
  <c r="P590" i="1" s="1"/>
  <c r="AK597" i="1"/>
  <c r="AG596" i="1"/>
  <c r="U590" i="1" l="1"/>
  <c r="J590" i="1"/>
  <c r="M590" i="1" l="1"/>
  <c r="K590" i="1"/>
  <c r="I590" i="1" s="1"/>
  <c r="G591" i="1" s="1"/>
  <c r="AL590" i="1"/>
  <c r="W590" i="1"/>
  <c r="AA590" i="1"/>
  <c r="X590" i="1" l="1"/>
  <c r="V590" i="1" s="1"/>
  <c r="AN590" i="1"/>
  <c r="B590" i="1" s="1"/>
  <c r="AC590" i="1"/>
  <c r="AD590" i="1" s="1"/>
  <c r="AB590" i="1" s="1"/>
  <c r="AM592" i="1" s="1"/>
  <c r="AE590" i="1" l="1"/>
  <c r="AF590" i="1" s="1"/>
  <c r="AI590" i="1" l="1"/>
  <c r="AH590" i="1"/>
  <c r="AJ590" i="1"/>
  <c r="AK598" i="1"/>
  <c r="AG597" i="1"/>
  <c r="H591" i="1" l="1"/>
  <c r="J591" i="1" s="1"/>
  <c r="C590" i="1"/>
  <c r="O591" i="1" l="1"/>
  <c r="Q591" i="1" s="1"/>
  <c r="R591" i="1" s="1"/>
  <c r="P591" i="1" s="1"/>
  <c r="U591" i="1"/>
  <c r="W591" i="1"/>
  <c r="AL591" i="1"/>
  <c r="AA591" i="1"/>
  <c r="K591" i="1"/>
  <c r="I591" i="1" s="1"/>
  <c r="G592" i="1" s="1"/>
  <c r="M591" i="1"/>
  <c r="AC591" i="1" l="1"/>
  <c r="AD591" i="1" s="1"/>
  <c r="AB591" i="1" s="1"/>
  <c r="AM593" i="1" s="1"/>
  <c r="AN591" i="1"/>
  <c r="B591" i="1" s="1"/>
  <c r="X591" i="1"/>
  <c r="V591" i="1" s="1"/>
  <c r="AE591" i="1" l="1"/>
  <c r="AF591" i="1" s="1"/>
  <c r="AJ591" i="1" s="1"/>
  <c r="AH591" i="1" l="1"/>
  <c r="H592" i="1" s="1"/>
  <c r="J592" i="1" s="1"/>
  <c r="AI591" i="1"/>
  <c r="C591" i="1" l="1"/>
  <c r="O592" i="1"/>
  <c r="Q592" i="1" s="1"/>
  <c r="R592" i="1" s="1"/>
  <c r="P592" i="1" s="1"/>
  <c r="M592" i="1"/>
  <c r="K592" i="1"/>
  <c r="I592" i="1" s="1"/>
  <c r="G593" i="1" s="1"/>
  <c r="U592" i="1"/>
  <c r="AK599" i="1"/>
  <c r="AL592" i="1" l="1"/>
  <c r="W592" i="1"/>
  <c r="AA592" i="1"/>
  <c r="X592" i="1" l="1"/>
  <c r="V592" i="1" s="1"/>
  <c r="AN592" i="1"/>
  <c r="B592" i="1" s="1"/>
  <c r="AC592" i="1"/>
  <c r="AD592" i="1" s="1"/>
  <c r="AB592" i="1" s="1"/>
  <c r="AM594" i="1" s="1"/>
  <c r="AE592" i="1" l="1"/>
  <c r="AF592" i="1" s="1"/>
  <c r="AJ592" i="1" l="1"/>
  <c r="AI592" i="1"/>
  <c r="AH592" i="1"/>
  <c r="C592" i="1" l="1"/>
  <c r="H593" i="1"/>
  <c r="J593" i="1" s="1"/>
  <c r="M593" i="1" l="1"/>
  <c r="K593" i="1"/>
  <c r="I593" i="1" s="1"/>
  <c r="G594" i="1" s="1"/>
  <c r="O593" i="1"/>
  <c r="Q593" i="1" s="1"/>
  <c r="R593" i="1" s="1"/>
  <c r="P593" i="1" s="1"/>
  <c r="U593" i="1"/>
  <c r="AG599" i="1"/>
  <c r="W593" i="1" l="1"/>
  <c r="AL593" i="1"/>
  <c r="AA593" i="1"/>
  <c r="AN593" i="1" l="1"/>
  <c r="B593" i="1" s="1"/>
  <c r="AC593" i="1"/>
  <c r="AD593" i="1" s="1"/>
  <c r="AB593" i="1" s="1"/>
  <c r="AM595" i="1" s="1"/>
  <c r="X593" i="1"/>
  <c r="V593" i="1" s="1"/>
  <c r="AE593" i="1"/>
  <c r="AF593" i="1" s="1"/>
  <c r="AJ593" i="1" l="1"/>
  <c r="AH593" i="1"/>
  <c r="AI593" i="1"/>
  <c r="C593" i="1" l="1"/>
  <c r="H594" i="1"/>
  <c r="J594" i="1" s="1"/>
  <c r="O594" i="1" l="1"/>
  <c r="Q594" i="1" s="1"/>
  <c r="R594" i="1" s="1"/>
  <c r="P594" i="1" s="1"/>
  <c r="M594" i="1"/>
  <c r="K594" i="1"/>
  <c r="I594" i="1" s="1"/>
  <c r="G595" i="1" s="1"/>
  <c r="U594" i="1"/>
  <c r="AG600" i="1"/>
  <c r="AL594" i="1" l="1"/>
  <c r="W594" i="1"/>
  <c r="AA594" i="1"/>
  <c r="X594" i="1" l="1"/>
  <c r="V594" i="1" s="1"/>
  <c r="AC594" i="1"/>
  <c r="AD594" i="1" s="1"/>
  <c r="AB594" i="1" s="1"/>
  <c r="AM596" i="1" s="1"/>
  <c r="AN594" i="1"/>
  <c r="B594" i="1" s="1"/>
  <c r="AE594" i="1" l="1"/>
  <c r="AF594" i="1" s="1"/>
  <c r="AH594" i="1" l="1"/>
  <c r="AI594" i="1"/>
  <c r="AJ594" i="1"/>
  <c r="C594" i="1" l="1"/>
  <c r="H595" i="1"/>
  <c r="J595" i="1" s="1"/>
  <c r="U595" i="1" l="1"/>
  <c r="W595" i="1" s="1"/>
  <c r="M595" i="1"/>
  <c r="K595" i="1"/>
  <c r="I595" i="1" s="1"/>
  <c r="G596" i="1" s="1"/>
  <c r="O595" i="1"/>
  <c r="Q595" i="1" s="1"/>
  <c r="R595" i="1" s="1"/>
  <c r="P595" i="1" s="1"/>
  <c r="AL595" i="1" l="1"/>
  <c r="AA595" i="1"/>
  <c r="X595" i="1"/>
  <c r="V595" i="1" s="1"/>
  <c r="AN595" i="1" l="1"/>
  <c r="B595" i="1" s="1"/>
  <c r="AC595" i="1"/>
  <c r="AG601" i="1"/>
  <c r="AK602" i="1"/>
  <c r="AD595" i="1" l="1"/>
  <c r="AB595" i="1" s="1"/>
  <c r="AM597" i="1" s="1"/>
  <c r="AE595" i="1"/>
  <c r="AF595" i="1" s="1"/>
  <c r="AH595" i="1" l="1"/>
  <c r="AJ595" i="1"/>
  <c r="AI595" i="1"/>
  <c r="C595" i="1" l="1"/>
  <c r="H596" i="1"/>
  <c r="U596" i="1" s="1"/>
  <c r="W596" i="1" l="1"/>
  <c r="AL596" i="1"/>
  <c r="O596" i="1"/>
  <c r="Q596" i="1" s="1"/>
  <c r="R596" i="1" s="1"/>
  <c r="P596" i="1" s="1"/>
  <c r="J596" i="1"/>
  <c r="K596" i="1" l="1"/>
  <c r="I596" i="1" s="1"/>
  <c r="G597" i="1" s="1"/>
  <c r="M596" i="1"/>
  <c r="AA596" i="1"/>
  <c r="X596" i="1"/>
  <c r="V596" i="1" s="1"/>
  <c r="AN596" i="1" l="1"/>
  <c r="B596" i="1" s="1"/>
  <c r="AC596" i="1"/>
  <c r="AG602" i="1"/>
  <c r="AK603" i="1"/>
  <c r="AD596" i="1" l="1"/>
  <c r="AB596" i="1" s="1"/>
  <c r="AM598" i="1" s="1"/>
  <c r="AE596" i="1"/>
  <c r="AF596" i="1" s="1"/>
  <c r="AH596" i="1" l="1"/>
  <c r="AI596" i="1"/>
  <c r="AJ596" i="1"/>
  <c r="AG603" i="1"/>
  <c r="H597" i="1" l="1"/>
  <c r="J597" i="1" s="1"/>
  <c r="C596" i="1"/>
  <c r="U597" i="1" l="1"/>
  <c r="O597" i="1"/>
  <c r="Q597" i="1" s="1"/>
  <c r="R597" i="1" s="1"/>
  <c r="P597" i="1" s="1"/>
  <c r="AL597" i="1"/>
  <c r="W597" i="1"/>
  <c r="M597" i="1"/>
  <c r="K597" i="1"/>
  <c r="I597" i="1" s="1"/>
  <c r="G598" i="1" s="1"/>
  <c r="AA597" i="1" l="1"/>
  <c r="X597" i="1"/>
  <c r="V597" i="1" s="1"/>
  <c r="AG598" i="1" s="1"/>
  <c r="AN597" i="1" l="1"/>
  <c r="B597" i="1" s="1"/>
  <c r="AC597" i="1"/>
  <c r="AD597" i="1" l="1"/>
  <c r="AB597" i="1" s="1"/>
  <c r="AM599" i="1" s="1"/>
  <c r="AE597" i="1"/>
  <c r="AF597" i="1" s="1"/>
  <c r="AH597" i="1" l="1"/>
  <c r="AJ597" i="1"/>
  <c r="AI597" i="1"/>
  <c r="C597" i="1" l="1"/>
  <c r="H598" i="1"/>
  <c r="J598" i="1" l="1"/>
  <c r="U598" i="1"/>
  <c r="O598" i="1"/>
  <c r="Q598" i="1" s="1"/>
  <c r="R598" i="1" s="1"/>
  <c r="P598" i="1" s="1"/>
  <c r="AG604" i="1"/>
  <c r="AK605" i="1"/>
  <c r="W598" i="1" l="1"/>
  <c r="AA598" i="1"/>
  <c r="AL598" i="1"/>
  <c r="M598" i="1"/>
  <c r="K598" i="1"/>
  <c r="I598" i="1" s="1"/>
  <c r="G599" i="1" s="1"/>
  <c r="AC598" i="1" l="1"/>
  <c r="AD598" i="1" s="1"/>
  <c r="AB598" i="1" s="1"/>
  <c r="AM600" i="1" s="1"/>
  <c r="AN598" i="1"/>
  <c r="B598" i="1" s="1"/>
  <c r="X598" i="1"/>
  <c r="V598" i="1" s="1"/>
  <c r="AK600" i="1" s="1"/>
  <c r="AE598" i="1"/>
  <c r="AF598" i="1" s="1"/>
  <c r="AI598" i="1" l="1"/>
  <c r="AH598" i="1"/>
  <c r="AJ598" i="1"/>
  <c r="C598" i="1" l="1"/>
  <c r="H599" i="1"/>
  <c r="J599" i="1" s="1"/>
  <c r="U599" i="1" l="1"/>
  <c r="O599" i="1"/>
  <c r="Q599" i="1" s="1"/>
  <c r="R599" i="1" s="1"/>
  <c r="P599" i="1" s="1"/>
  <c r="K599" i="1"/>
  <c r="I599" i="1" s="1"/>
  <c r="G600" i="1" s="1"/>
  <c r="M599" i="1"/>
  <c r="AL599" i="1" l="1"/>
  <c r="W599" i="1"/>
  <c r="AA599" i="1"/>
  <c r="AK606" i="1"/>
  <c r="AG605" i="1"/>
  <c r="X599" i="1" l="1"/>
  <c r="V599" i="1" s="1"/>
  <c r="AK601" i="1" s="1"/>
  <c r="AN599" i="1"/>
  <c r="B599" i="1" s="1"/>
  <c r="AC599" i="1"/>
  <c r="AD599" i="1" s="1"/>
  <c r="AB599" i="1" s="1"/>
  <c r="AM601" i="1" s="1"/>
  <c r="AE599" i="1" l="1"/>
  <c r="AF599" i="1" s="1"/>
  <c r="AJ599" i="1" l="1"/>
  <c r="AH599" i="1"/>
  <c r="AI599" i="1"/>
  <c r="H600" i="1" l="1"/>
  <c r="J600" i="1" s="1"/>
  <c r="C599" i="1"/>
  <c r="U600" i="1" l="1"/>
  <c r="O600" i="1"/>
  <c r="Q600" i="1" s="1"/>
  <c r="R600" i="1" s="1"/>
  <c r="P600" i="1" s="1"/>
  <c r="W600" i="1"/>
  <c r="AL600" i="1"/>
  <c r="M600" i="1"/>
  <c r="K600" i="1"/>
  <c r="I600" i="1" s="1"/>
  <c r="G601" i="1" s="1"/>
  <c r="AG606" i="1"/>
  <c r="AK607" i="1"/>
  <c r="AA600" i="1" l="1"/>
  <c r="X600" i="1"/>
  <c r="V600" i="1" s="1"/>
  <c r="AC600" i="1" l="1"/>
  <c r="AN600" i="1"/>
  <c r="B600" i="1" s="1"/>
  <c r="AD600" i="1" l="1"/>
  <c r="AB600" i="1" s="1"/>
  <c r="AM602" i="1" s="1"/>
  <c r="AE600" i="1"/>
  <c r="AF600" i="1" s="1"/>
  <c r="AJ600" i="1" l="1"/>
  <c r="AH600" i="1"/>
  <c r="AI600" i="1"/>
  <c r="C600" i="1" l="1"/>
  <c r="H601" i="1"/>
  <c r="O601" i="1" l="1"/>
  <c r="Q601" i="1" s="1"/>
  <c r="R601" i="1" s="1"/>
  <c r="P601" i="1" s="1"/>
  <c r="J601" i="1"/>
  <c r="U601" i="1"/>
  <c r="AG607" i="1"/>
  <c r="AK608" i="1"/>
  <c r="AL601" i="1" l="1"/>
  <c r="AA601" i="1"/>
  <c r="W601" i="1"/>
  <c r="X601" i="1" s="1"/>
  <c r="V601" i="1" s="1"/>
  <c r="K601" i="1"/>
  <c r="I601" i="1" s="1"/>
  <c r="G602" i="1" s="1"/>
  <c r="M601" i="1"/>
  <c r="AC601" i="1" l="1"/>
  <c r="AN601" i="1"/>
  <c r="B601" i="1" s="1"/>
  <c r="AE601" i="1" l="1"/>
  <c r="AF601" i="1" s="1"/>
  <c r="AD601" i="1"/>
  <c r="AB601" i="1" s="1"/>
  <c r="AM603" i="1" s="1"/>
  <c r="AI601" i="1" l="1"/>
  <c r="AJ601" i="1"/>
  <c r="AH601" i="1"/>
  <c r="H602" i="1" l="1"/>
  <c r="C601" i="1"/>
  <c r="AK609" i="1"/>
  <c r="AG608" i="1"/>
  <c r="O602" i="1" l="1"/>
  <c r="Q602" i="1" s="1"/>
  <c r="R602" i="1" s="1"/>
  <c r="P602" i="1" s="1"/>
  <c r="J602" i="1"/>
  <c r="U602" i="1"/>
  <c r="W602" i="1" l="1"/>
  <c r="AL602" i="1"/>
  <c r="AA602" i="1"/>
  <c r="K602" i="1"/>
  <c r="I602" i="1" s="1"/>
  <c r="G603" i="1" s="1"/>
  <c r="M602" i="1"/>
  <c r="AC602" i="1" l="1"/>
  <c r="AD602" i="1" s="1"/>
  <c r="AB602" i="1" s="1"/>
  <c r="AM604" i="1" s="1"/>
  <c r="AN602" i="1"/>
  <c r="B602" i="1" s="1"/>
  <c r="AE602" i="1"/>
  <c r="AF602" i="1" s="1"/>
  <c r="X602" i="1"/>
  <c r="V602" i="1" s="1"/>
  <c r="AK604" i="1" s="1"/>
  <c r="AJ602" i="1" l="1"/>
  <c r="AI602" i="1"/>
  <c r="AH602" i="1"/>
  <c r="C602" i="1" l="1"/>
  <c r="H603" i="1"/>
  <c r="AG609" i="1"/>
  <c r="AK610" i="1"/>
  <c r="J603" i="1" l="1"/>
  <c r="U603" i="1"/>
  <c r="O603" i="1"/>
  <c r="Q603" i="1" s="1"/>
  <c r="R603" i="1" s="1"/>
  <c r="P603" i="1" s="1"/>
  <c r="W603" i="1" l="1"/>
  <c r="AA603" i="1"/>
  <c r="AL603" i="1"/>
  <c r="K603" i="1"/>
  <c r="I603" i="1" s="1"/>
  <c r="G604" i="1" s="1"/>
  <c r="M603" i="1"/>
  <c r="AN603" i="1" l="1"/>
  <c r="B603" i="1" s="1"/>
  <c r="AC603" i="1"/>
  <c r="AD603" i="1" s="1"/>
  <c r="AB603" i="1" s="1"/>
  <c r="AM605" i="1" s="1"/>
  <c r="X603" i="1"/>
  <c r="V603" i="1" s="1"/>
  <c r="AE603" i="1"/>
  <c r="AF603" i="1" s="1"/>
  <c r="AJ603" i="1" l="1"/>
  <c r="AH603" i="1"/>
  <c r="AI603" i="1"/>
  <c r="AK611" i="1"/>
  <c r="AG610" i="1"/>
  <c r="H604" i="1" l="1"/>
  <c r="C603" i="1"/>
  <c r="J604" i="1" l="1"/>
  <c r="U604" i="1"/>
  <c r="O604" i="1"/>
  <c r="Q604" i="1" s="1"/>
  <c r="R604" i="1" s="1"/>
  <c r="P604" i="1" s="1"/>
  <c r="AL604" i="1" l="1"/>
  <c r="W604" i="1"/>
  <c r="X604" i="1" s="1"/>
  <c r="V604" i="1" s="1"/>
  <c r="AA604" i="1"/>
  <c r="M604" i="1"/>
  <c r="K604" i="1"/>
  <c r="I604" i="1" s="1"/>
  <c r="G605" i="1" s="1"/>
  <c r="AC604" i="1" l="1"/>
  <c r="AN604" i="1"/>
  <c r="B604" i="1" s="1"/>
  <c r="AD604" i="1" l="1"/>
  <c r="AB604" i="1" s="1"/>
  <c r="AM606" i="1" s="1"/>
  <c r="AE604" i="1"/>
  <c r="AF604" i="1" s="1"/>
  <c r="AI604" i="1" l="1"/>
  <c r="AJ604" i="1"/>
  <c r="AH604" i="1"/>
  <c r="H605" i="1" l="1"/>
  <c r="C604" i="1"/>
  <c r="AG611" i="1"/>
  <c r="AK612" i="1"/>
  <c r="J605" i="1" l="1"/>
  <c r="O605" i="1"/>
  <c r="Q605" i="1" s="1"/>
  <c r="R605" i="1" s="1"/>
  <c r="P605" i="1" s="1"/>
  <c r="U605" i="1"/>
  <c r="W605" i="1" l="1"/>
  <c r="X605" i="1" s="1"/>
  <c r="V605" i="1" s="1"/>
  <c r="AL605" i="1"/>
  <c r="AA605" i="1"/>
  <c r="M605" i="1"/>
  <c r="K605" i="1"/>
  <c r="I605" i="1" s="1"/>
  <c r="G606" i="1" s="1"/>
  <c r="AC605" i="1" l="1"/>
  <c r="AN605" i="1"/>
  <c r="B605" i="1" s="1"/>
  <c r="AD605" i="1" l="1"/>
  <c r="AB605" i="1" s="1"/>
  <c r="AM607" i="1" s="1"/>
  <c r="AE605" i="1"/>
  <c r="AF605" i="1" s="1"/>
  <c r="AI605" i="1" l="1"/>
  <c r="AH605" i="1"/>
  <c r="AJ605" i="1"/>
  <c r="AG612" i="1"/>
  <c r="AK613" i="1"/>
  <c r="H606" i="1" l="1"/>
  <c r="C605" i="1"/>
  <c r="J606" i="1" l="1"/>
  <c r="U606" i="1"/>
  <c r="O606" i="1"/>
  <c r="Q606" i="1" s="1"/>
  <c r="R606" i="1" s="1"/>
  <c r="P606" i="1" s="1"/>
  <c r="AA606" i="1" l="1"/>
  <c r="AL606" i="1"/>
  <c r="W606" i="1"/>
  <c r="X606" i="1" s="1"/>
  <c r="V606" i="1" s="1"/>
  <c r="M606" i="1"/>
  <c r="K606" i="1"/>
  <c r="I606" i="1" s="1"/>
  <c r="G607" i="1" s="1"/>
  <c r="AN606" i="1" l="1"/>
  <c r="B606" i="1" s="1"/>
  <c r="AC606" i="1"/>
  <c r="AE606" i="1" l="1"/>
  <c r="AF606" i="1" s="1"/>
  <c r="AD606" i="1"/>
  <c r="AB606" i="1" s="1"/>
  <c r="AM608" i="1" s="1"/>
  <c r="AJ606" i="1" l="1"/>
  <c r="AI606" i="1"/>
  <c r="AH606" i="1"/>
  <c r="AG613" i="1"/>
  <c r="AK614" i="1"/>
  <c r="H607" i="1" l="1"/>
  <c r="C606" i="1"/>
  <c r="U607" i="1" l="1"/>
  <c r="J607" i="1"/>
  <c r="O607" i="1"/>
  <c r="Q607" i="1" s="1"/>
  <c r="R607" i="1" s="1"/>
  <c r="P607" i="1" s="1"/>
  <c r="M607" i="1" l="1"/>
  <c r="K607" i="1"/>
  <c r="I607" i="1" s="1"/>
  <c r="G608" i="1" s="1"/>
  <c r="AL607" i="1"/>
  <c r="W607" i="1"/>
  <c r="X607" i="1" s="1"/>
  <c r="V607" i="1" s="1"/>
  <c r="AA607" i="1"/>
  <c r="AC607" i="1" l="1"/>
  <c r="AN607" i="1"/>
  <c r="B607" i="1" s="1"/>
  <c r="AK615" i="1"/>
  <c r="AD607" i="1" l="1"/>
  <c r="AB607" i="1" s="1"/>
  <c r="AM609" i="1" s="1"/>
  <c r="AE607" i="1"/>
  <c r="AF607" i="1" s="1"/>
  <c r="AI607" i="1" l="1"/>
  <c r="AH607" i="1"/>
  <c r="AJ607" i="1"/>
  <c r="H608" i="1" l="1"/>
  <c r="J608" i="1" s="1"/>
  <c r="C607" i="1"/>
  <c r="U608" i="1" l="1"/>
  <c r="O608" i="1"/>
  <c r="Q608" i="1" s="1"/>
  <c r="R608" i="1" s="1"/>
  <c r="P608" i="1" s="1"/>
  <c r="M608" i="1"/>
  <c r="K608" i="1"/>
  <c r="I608" i="1" s="1"/>
  <c r="G609" i="1" s="1"/>
  <c r="W608" i="1" l="1"/>
  <c r="AL608" i="1"/>
  <c r="AA608" i="1"/>
  <c r="AG615" i="1"/>
  <c r="AK616" i="1"/>
  <c r="AC608" i="1" l="1"/>
  <c r="AD608" i="1" s="1"/>
  <c r="AB608" i="1" s="1"/>
  <c r="AM610" i="1" s="1"/>
  <c r="AN608" i="1"/>
  <c r="B608" i="1" s="1"/>
  <c r="AE608" i="1"/>
  <c r="AF608" i="1" s="1"/>
  <c r="X608" i="1"/>
  <c r="V608" i="1" s="1"/>
  <c r="AJ608" i="1" l="1"/>
  <c r="AH608" i="1"/>
  <c r="AI608" i="1"/>
  <c r="C608" i="1" l="1"/>
  <c r="H609" i="1"/>
  <c r="J609" i="1" s="1"/>
  <c r="K609" i="1" l="1"/>
  <c r="I609" i="1" s="1"/>
  <c r="G610" i="1" s="1"/>
  <c r="M609" i="1"/>
  <c r="O609" i="1"/>
  <c r="Q609" i="1" s="1"/>
  <c r="R609" i="1" s="1"/>
  <c r="P609" i="1" s="1"/>
  <c r="U609" i="1"/>
  <c r="W609" i="1" l="1"/>
  <c r="AL609" i="1"/>
  <c r="AA609" i="1"/>
  <c r="AG616" i="1"/>
  <c r="AK617" i="1"/>
  <c r="AC609" i="1" l="1"/>
  <c r="AD609" i="1" s="1"/>
  <c r="AB609" i="1" s="1"/>
  <c r="AM611" i="1" s="1"/>
  <c r="AN609" i="1"/>
  <c r="B609" i="1" s="1"/>
  <c r="X609" i="1"/>
  <c r="V609" i="1" s="1"/>
  <c r="AE609" i="1"/>
  <c r="AF609" i="1" s="1"/>
  <c r="AH609" i="1" l="1"/>
  <c r="AI609" i="1"/>
  <c r="AJ609" i="1"/>
  <c r="H610" i="1" l="1"/>
  <c r="J610" i="1" s="1"/>
  <c r="C609" i="1"/>
  <c r="U610" i="1" l="1"/>
  <c r="O610" i="1"/>
  <c r="Q610" i="1" s="1"/>
  <c r="R610" i="1" s="1"/>
  <c r="P610" i="1" s="1"/>
  <c r="AL610" i="1"/>
  <c r="AA610" i="1"/>
  <c r="W610" i="1"/>
  <c r="X610" i="1" s="1"/>
  <c r="V610" i="1" s="1"/>
  <c r="M610" i="1"/>
  <c r="K610" i="1"/>
  <c r="I610" i="1" s="1"/>
  <c r="G611" i="1" s="1"/>
  <c r="AN610" i="1" l="1"/>
  <c r="B610" i="1" s="1"/>
  <c r="AC610" i="1"/>
  <c r="AK618" i="1"/>
  <c r="AG617" i="1"/>
  <c r="AD610" i="1" l="1"/>
  <c r="AB610" i="1" s="1"/>
  <c r="AM612" i="1" s="1"/>
  <c r="AE610" i="1"/>
  <c r="AF610" i="1" s="1"/>
  <c r="AI610" i="1" l="1"/>
  <c r="AH610" i="1"/>
  <c r="AJ610" i="1"/>
  <c r="C610" i="1" l="1"/>
  <c r="H611" i="1"/>
  <c r="J611" i="1" l="1"/>
  <c r="O611" i="1"/>
  <c r="Q611" i="1" s="1"/>
  <c r="R611" i="1" s="1"/>
  <c r="P611" i="1" s="1"/>
  <c r="U611" i="1"/>
  <c r="W611" i="1" l="1"/>
  <c r="AA611" i="1"/>
  <c r="AL611" i="1"/>
  <c r="M611" i="1"/>
  <c r="K611" i="1"/>
  <c r="I611" i="1" s="1"/>
  <c r="G612" i="1" s="1"/>
  <c r="AK619" i="1"/>
  <c r="AG618" i="1"/>
  <c r="AC611" i="1" l="1"/>
  <c r="AD611" i="1" s="1"/>
  <c r="AB611" i="1" s="1"/>
  <c r="AM613" i="1" s="1"/>
  <c r="AN611" i="1"/>
  <c r="B611" i="1" s="1"/>
  <c r="X611" i="1"/>
  <c r="V611" i="1" s="1"/>
  <c r="AE611" i="1"/>
  <c r="AF611" i="1" s="1"/>
  <c r="AH611" i="1" l="1"/>
  <c r="AI611" i="1"/>
  <c r="AJ611" i="1"/>
  <c r="H612" i="1" l="1"/>
  <c r="J612" i="1" s="1"/>
  <c r="C611" i="1"/>
  <c r="O612" i="1" l="1"/>
  <c r="Q612" i="1" s="1"/>
  <c r="R612" i="1" s="1"/>
  <c r="P612" i="1" s="1"/>
  <c r="U612" i="1"/>
  <c r="AL612" i="1"/>
  <c r="AA612" i="1"/>
  <c r="W612" i="1"/>
  <c r="K612" i="1"/>
  <c r="I612" i="1" s="1"/>
  <c r="G613" i="1" s="1"/>
  <c r="M612" i="1"/>
  <c r="AC612" i="1" l="1"/>
  <c r="AD612" i="1" s="1"/>
  <c r="AB612" i="1" s="1"/>
  <c r="AM614" i="1" s="1"/>
  <c r="AN612" i="1"/>
  <c r="B612" i="1" s="1"/>
  <c r="AE612" i="1"/>
  <c r="AF612" i="1" s="1"/>
  <c r="X612" i="1"/>
  <c r="V612" i="1" s="1"/>
  <c r="AH612" i="1" l="1"/>
  <c r="AJ612" i="1"/>
  <c r="AI612" i="1"/>
  <c r="AG619" i="1"/>
  <c r="AK620" i="1"/>
  <c r="H613" i="1" l="1"/>
  <c r="C612" i="1"/>
  <c r="U613" i="1" l="1"/>
  <c r="O613" i="1"/>
  <c r="Q613" i="1" s="1"/>
  <c r="R613" i="1" s="1"/>
  <c r="P613" i="1" s="1"/>
  <c r="J613" i="1"/>
  <c r="M613" i="1" l="1"/>
  <c r="K613" i="1"/>
  <c r="I613" i="1" s="1"/>
  <c r="G614" i="1" s="1"/>
  <c r="W613" i="1"/>
  <c r="X613" i="1" s="1"/>
  <c r="V613" i="1" s="1"/>
  <c r="AG614" i="1" s="1"/>
  <c r="AL613" i="1"/>
  <c r="AA613" i="1"/>
  <c r="AN613" i="1" l="1"/>
  <c r="B613" i="1" s="1"/>
  <c r="AC613" i="1"/>
  <c r="AD613" i="1" l="1"/>
  <c r="AB613" i="1" s="1"/>
  <c r="AM615" i="1" s="1"/>
  <c r="AE613" i="1"/>
  <c r="AF613" i="1" s="1"/>
  <c r="AG620" i="1"/>
  <c r="AK621" i="1"/>
  <c r="AJ613" i="1" l="1"/>
  <c r="AH613" i="1"/>
  <c r="AI613" i="1"/>
  <c r="H614" i="1" l="1"/>
  <c r="C613" i="1"/>
  <c r="J614" i="1" l="1"/>
  <c r="O614" i="1"/>
  <c r="Q614" i="1" s="1"/>
  <c r="R614" i="1" s="1"/>
  <c r="P614" i="1" s="1"/>
  <c r="U614" i="1"/>
  <c r="W614" i="1" l="1"/>
  <c r="X614" i="1" s="1"/>
  <c r="V614" i="1" s="1"/>
  <c r="AA614" i="1"/>
  <c r="AL614" i="1"/>
  <c r="K614" i="1"/>
  <c r="I614" i="1" s="1"/>
  <c r="G615" i="1" s="1"/>
  <c r="M614" i="1"/>
  <c r="AG621" i="1"/>
  <c r="AK622" i="1"/>
  <c r="AC614" i="1" l="1"/>
  <c r="AN614" i="1"/>
  <c r="B614" i="1" s="1"/>
  <c r="AE614" i="1" l="1"/>
  <c r="AF614" i="1" s="1"/>
  <c r="AD614" i="1"/>
  <c r="AB614" i="1" s="1"/>
  <c r="AM616" i="1" s="1"/>
  <c r="AJ614" i="1" l="1"/>
  <c r="AH614" i="1"/>
  <c r="AI614" i="1"/>
  <c r="H615" i="1" l="1"/>
  <c r="C614" i="1"/>
  <c r="U615" i="1"/>
  <c r="AL615" i="1" s="1"/>
  <c r="W615" i="1" l="1"/>
  <c r="X615" i="1" s="1"/>
  <c r="V615" i="1" s="1"/>
  <c r="J615" i="1"/>
  <c r="O615" i="1"/>
  <c r="Q615" i="1" s="1"/>
  <c r="R615" i="1" s="1"/>
  <c r="P615" i="1" s="1"/>
  <c r="AK623" i="1"/>
  <c r="M615" i="1" l="1"/>
  <c r="K615" i="1"/>
  <c r="I615" i="1" s="1"/>
  <c r="G616" i="1" s="1"/>
  <c r="AA615" i="1"/>
  <c r="AC615" i="1" l="1"/>
  <c r="AN615" i="1"/>
  <c r="B615" i="1" s="1"/>
  <c r="AD615" i="1" l="1"/>
  <c r="AB615" i="1" s="1"/>
  <c r="AM617" i="1" s="1"/>
  <c r="AE615" i="1"/>
  <c r="AF615" i="1" s="1"/>
  <c r="AJ615" i="1" l="1"/>
  <c r="AI615" i="1"/>
  <c r="AH615" i="1"/>
  <c r="C615" i="1" l="1"/>
  <c r="H616" i="1"/>
  <c r="U616" i="1" l="1"/>
  <c r="J616" i="1"/>
  <c r="O616" i="1"/>
  <c r="Q616" i="1" s="1"/>
  <c r="R616" i="1" s="1"/>
  <c r="P616" i="1" s="1"/>
  <c r="M616" i="1" l="1"/>
  <c r="K616" i="1"/>
  <c r="I616" i="1" s="1"/>
  <c r="G617" i="1" s="1"/>
  <c r="W616" i="1"/>
  <c r="X616" i="1" s="1"/>
  <c r="V616" i="1" s="1"/>
  <c r="AL616" i="1"/>
  <c r="AA616" i="1"/>
  <c r="AC616" i="1" l="1"/>
  <c r="AN616" i="1"/>
  <c r="B616" i="1" s="1"/>
  <c r="AK624" i="1"/>
  <c r="AG623" i="1"/>
  <c r="AE616" i="1" l="1"/>
  <c r="AF616" i="1" s="1"/>
  <c r="AD616" i="1"/>
  <c r="AB616" i="1" s="1"/>
  <c r="AM618" i="1" s="1"/>
  <c r="AJ616" i="1" l="1"/>
  <c r="AI616" i="1"/>
  <c r="AH616" i="1"/>
  <c r="C616" i="1" l="1"/>
  <c r="H617" i="1"/>
  <c r="J617" i="1" l="1"/>
  <c r="O617" i="1"/>
  <c r="Q617" i="1" s="1"/>
  <c r="R617" i="1" s="1"/>
  <c r="P617" i="1" s="1"/>
  <c r="U617" i="1"/>
  <c r="AL617" i="1" l="1"/>
  <c r="W617" i="1"/>
  <c r="X617" i="1" s="1"/>
  <c r="V617" i="1" s="1"/>
  <c r="AA617" i="1"/>
  <c r="K617" i="1"/>
  <c r="I617" i="1" s="1"/>
  <c r="G618" i="1" s="1"/>
  <c r="M617" i="1"/>
  <c r="AK625" i="1"/>
  <c r="AG624" i="1"/>
  <c r="AC617" i="1" l="1"/>
  <c r="AN617" i="1"/>
  <c r="B617" i="1" s="1"/>
  <c r="AE617" i="1" l="1"/>
  <c r="AF617" i="1" s="1"/>
  <c r="AD617" i="1"/>
  <c r="AB617" i="1" s="1"/>
  <c r="AM619" i="1" s="1"/>
  <c r="AI617" i="1" l="1"/>
  <c r="AJ617" i="1"/>
  <c r="AH617" i="1"/>
  <c r="H618" i="1" l="1"/>
  <c r="J618" i="1" s="1"/>
  <c r="C617" i="1"/>
  <c r="K618" i="1" l="1"/>
  <c r="I618" i="1" s="1"/>
  <c r="G619" i="1" s="1"/>
  <c r="M618" i="1"/>
  <c r="O618" i="1"/>
  <c r="Q618" i="1" s="1"/>
  <c r="R618" i="1" s="1"/>
  <c r="P618" i="1" s="1"/>
  <c r="U618" i="1"/>
  <c r="AG625" i="1"/>
  <c r="W618" i="1" l="1"/>
  <c r="AL618" i="1"/>
  <c r="AA618" i="1"/>
  <c r="AN618" i="1" l="1"/>
  <c r="B618" i="1" s="1"/>
  <c r="AC618" i="1"/>
  <c r="AD618" i="1" s="1"/>
  <c r="AB618" i="1" s="1"/>
  <c r="AM620" i="1" s="1"/>
  <c r="X618" i="1"/>
  <c r="V618" i="1" s="1"/>
  <c r="AE618" i="1"/>
  <c r="AF618" i="1" s="1"/>
  <c r="AJ618" i="1" l="1"/>
  <c r="AI618" i="1"/>
  <c r="AH618" i="1"/>
  <c r="H619" i="1" l="1"/>
  <c r="J619" i="1" s="1"/>
  <c r="C618" i="1"/>
  <c r="U619" i="1" l="1"/>
  <c r="K619" i="1"/>
  <c r="I619" i="1" s="1"/>
  <c r="G620" i="1" s="1"/>
  <c r="M619" i="1"/>
  <c r="O619" i="1"/>
  <c r="Q619" i="1" s="1"/>
  <c r="R619" i="1" s="1"/>
  <c r="P619" i="1" s="1"/>
  <c r="AA619" i="1" l="1"/>
  <c r="AL619" i="1"/>
  <c r="W619" i="1"/>
  <c r="X619" i="1" l="1"/>
  <c r="V619" i="1" s="1"/>
  <c r="AC619" i="1"/>
  <c r="AD619" i="1" s="1"/>
  <c r="AB619" i="1" s="1"/>
  <c r="AM621" i="1" s="1"/>
  <c r="AN619" i="1"/>
  <c r="B619" i="1" s="1"/>
  <c r="AE619" i="1" l="1"/>
  <c r="AF619" i="1" s="1"/>
  <c r="AK627" i="1"/>
  <c r="AG626" i="1"/>
  <c r="AI619" i="1" l="1"/>
  <c r="AJ619" i="1"/>
  <c r="AH619" i="1"/>
  <c r="H620" i="1" l="1"/>
  <c r="J620" i="1" s="1"/>
  <c r="C619" i="1"/>
  <c r="O620" i="1" l="1"/>
  <c r="Q620" i="1" s="1"/>
  <c r="R620" i="1" s="1"/>
  <c r="P620" i="1" s="1"/>
  <c r="U620" i="1"/>
  <c r="K620" i="1"/>
  <c r="I620" i="1" s="1"/>
  <c r="G621" i="1" s="1"/>
  <c r="M620" i="1"/>
  <c r="AK628" i="1"/>
  <c r="AG627" i="1"/>
  <c r="AL620" i="1" l="1"/>
  <c r="AA620" i="1"/>
  <c r="W620" i="1"/>
  <c r="AN620" i="1" l="1"/>
  <c r="B620" i="1" s="1"/>
  <c r="AC620" i="1"/>
  <c r="AD620" i="1" s="1"/>
  <c r="AB620" i="1" s="1"/>
  <c r="AM622" i="1" s="1"/>
  <c r="X620" i="1"/>
  <c r="V620" i="1" s="1"/>
  <c r="AE620" i="1"/>
  <c r="AF620" i="1" s="1"/>
  <c r="AI620" i="1" l="1"/>
  <c r="AH620" i="1"/>
  <c r="AJ620" i="1"/>
  <c r="C620" i="1" l="1"/>
  <c r="H621" i="1"/>
  <c r="J621" i="1" s="1"/>
  <c r="M621" i="1" l="1"/>
  <c r="K621" i="1"/>
  <c r="I621" i="1" s="1"/>
  <c r="G622" i="1" s="1"/>
  <c r="O621" i="1"/>
  <c r="Q621" i="1" s="1"/>
  <c r="R621" i="1" s="1"/>
  <c r="P621" i="1" s="1"/>
  <c r="U621" i="1"/>
  <c r="W621" i="1" l="1"/>
  <c r="AA621" i="1"/>
  <c r="AL621" i="1"/>
  <c r="AK629" i="1"/>
  <c r="AG628" i="1"/>
  <c r="AC621" i="1" l="1"/>
  <c r="AD621" i="1" s="1"/>
  <c r="AB621" i="1" s="1"/>
  <c r="AM623" i="1" s="1"/>
  <c r="AN621" i="1"/>
  <c r="B621" i="1" s="1"/>
  <c r="X621" i="1"/>
  <c r="V621" i="1" s="1"/>
  <c r="AG622" i="1" s="1"/>
  <c r="AE621" i="1"/>
  <c r="AF621" i="1" s="1"/>
  <c r="AI621" i="1" l="1"/>
  <c r="AH621" i="1"/>
  <c r="AJ621" i="1"/>
  <c r="H622" i="1" l="1"/>
  <c r="C621" i="1"/>
  <c r="O622" i="1" l="1"/>
  <c r="Q622" i="1" s="1"/>
  <c r="R622" i="1" s="1"/>
  <c r="P622" i="1" s="1"/>
  <c r="J622" i="1"/>
  <c r="U622" i="1"/>
  <c r="W622" i="1" l="1"/>
  <c r="X622" i="1" s="1"/>
  <c r="V622" i="1" s="1"/>
  <c r="AL622" i="1"/>
  <c r="AA622" i="1"/>
  <c r="K622" i="1"/>
  <c r="I622" i="1" s="1"/>
  <c r="G623" i="1" s="1"/>
  <c r="M622" i="1"/>
  <c r="AN622" i="1" l="1"/>
  <c r="B622" i="1" s="1"/>
  <c r="AC622" i="1"/>
  <c r="AD622" i="1" l="1"/>
  <c r="AB622" i="1" s="1"/>
  <c r="AM624" i="1" s="1"/>
  <c r="AE622" i="1"/>
  <c r="AF622" i="1" s="1"/>
  <c r="AI622" i="1" l="1"/>
  <c r="AH622" i="1"/>
  <c r="AJ622" i="1"/>
  <c r="AG629" i="1"/>
  <c r="AK630" i="1"/>
  <c r="C622" i="1" l="1"/>
  <c r="H623" i="1"/>
  <c r="J623" i="1" l="1"/>
  <c r="O623" i="1"/>
  <c r="Q623" i="1" s="1"/>
  <c r="R623" i="1" s="1"/>
  <c r="P623" i="1" s="1"/>
  <c r="U623" i="1"/>
  <c r="W623" i="1" l="1"/>
  <c r="AL623" i="1"/>
  <c r="AA623" i="1"/>
  <c r="M623" i="1"/>
  <c r="K623" i="1"/>
  <c r="I623" i="1" s="1"/>
  <c r="G624" i="1" s="1"/>
  <c r="AC623" i="1" l="1"/>
  <c r="AD623" i="1" s="1"/>
  <c r="AB623" i="1" s="1"/>
  <c r="AM625" i="1" s="1"/>
  <c r="AN623" i="1"/>
  <c r="B623" i="1" s="1"/>
  <c r="X623" i="1"/>
  <c r="V623" i="1" s="1"/>
  <c r="AE623" i="1" l="1"/>
  <c r="AF623" i="1" s="1"/>
  <c r="AJ623" i="1"/>
  <c r="AI623" i="1"/>
  <c r="AH623" i="1"/>
  <c r="C623" i="1" l="1"/>
  <c r="H624" i="1"/>
  <c r="J624" i="1" s="1"/>
  <c r="U624" i="1"/>
  <c r="O624" i="1"/>
  <c r="Q624" i="1" s="1"/>
  <c r="R624" i="1" s="1"/>
  <c r="P624" i="1" s="1"/>
  <c r="AA624" i="1"/>
  <c r="AC624" i="1" s="1"/>
  <c r="AD624" i="1" s="1"/>
  <c r="AB624" i="1" s="1"/>
  <c r="AM626" i="1" s="1"/>
  <c r="AN624" i="1"/>
  <c r="AK631" i="1"/>
  <c r="AG630" i="1"/>
  <c r="M624" i="1" l="1"/>
  <c r="K624" i="1"/>
  <c r="I624" i="1" s="1"/>
  <c r="G625" i="1" s="1"/>
  <c r="W624" i="1"/>
  <c r="X624" i="1" s="1"/>
  <c r="V624" i="1" s="1"/>
  <c r="AK626" i="1" s="1"/>
  <c r="AL624" i="1"/>
  <c r="B624" i="1" s="1"/>
  <c r="AE624" i="1"/>
  <c r="AF624" i="1" s="1"/>
  <c r="AI624" i="1" l="1"/>
  <c r="AJ624" i="1"/>
  <c r="AH624" i="1"/>
  <c r="C624" i="1" l="1"/>
  <c r="H625" i="1"/>
  <c r="J625" i="1" s="1"/>
  <c r="K625" i="1" l="1"/>
  <c r="I625" i="1" s="1"/>
  <c r="G626" i="1" s="1"/>
  <c r="M625" i="1"/>
  <c r="O625" i="1"/>
  <c r="Q625" i="1" s="1"/>
  <c r="R625" i="1" s="1"/>
  <c r="P625" i="1" s="1"/>
  <c r="U625" i="1"/>
  <c r="W625" i="1" l="1"/>
  <c r="AL625" i="1"/>
  <c r="AA625" i="1"/>
  <c r="AN625" i="1" l="1"/>
  <c r="B625" i="1" s="1"/>
  <c r="AC625" i="1"/>
  <c r="AD625" i="1" s="1"/>
  <c r="AB625" i="1" s="1"/>
  <c r="AM627" i="1" s="1"/>
  <c r="X625" i="1"/>
  <c r="V625" i="1" s="1"/>
  <c r="AE625" i="1"/>
  <c r="AF625" i="1" s="1"/>
  <c r="AK632" i="1"/>
  <c r="AG631" i="1"/>
  <c r="AJ625" i="1" l="1"/>
  <c r="AI625" i="1"/>
  <c r="AH625" i="1"/>
  <c r="H626" i="1" l="1"/>
  <c r="U626" i="1" s="1"/>
  <c r="C625" i="1"/>
  <c r="AL626" i="1" l="1"/>
  <c r="W626" i="1"/>
  <c r="X626" i="1" s="1"/>
  <c r="V626" i="1" s="1"/>
  <c r="O626" i="1"/>
  <c r="Q626" i="1" s="1"/>
  <c r="R626" i="1" s="1"/>
  <c r="P626" i="1" s="1"/>
  <c r="J626" i="1"/>
  <c r="M626" i="1" l="1"/>
  <c r="K626" i="1"/>
  <c r="I626" i="1" s="1"/>
  <c r="G627" i="1" s="1"/>
  <c r="AA626" i="1"/>
  <c r="AG632" i="1"/>
  <c r="AK633" i="1"/>
  <c r="AN626" i="1" l="1"/>
  <c r="B626" i="1" s="1"/>
  <c r="AC626" i="1"/>
  <c r="AD626" i="1" l="1"/>
  <c r="AB626" i="1" s="1"/>
  <c r="AM628" i="1" s="1"/>
  <c r="AE626" i="1"/>
  <c r="AF626" i="1" s="1"/>
  <c r="AI626" i="1" l="1"/>
  <c r="AJ626" i="1"/>
  <c r="AH626" i="1"/>
  <c r="H627" i="1" l="1"/>
  <c r="J627" i="1" s="1"/>
  <c r="C626" i="1"/>
  <c r="O627" i="1" l="1"/>
  <c r="Q627" i="1" s="1"/>
  <c r="R627" i="1" s="1"/>
  <c r="P627" i="1" s="1"/>
  <c r="U627" i="1"/>
  <c r="W627" i="1"/>
  <c r="AL627" i="1"/>
  <c r="M627" i="1"/>
  <c r="K627" i="1"/>
  <c r="I627" i="1" s="1"/>
  <c r="G628" i="1" s="1"/>
  <c r="AA627" i="1" l="1"/>
  <c r="AN627" i="1" s="1"/>
  <c r="B627" i="1" s="1"/>
  <c r="X627" i="1"/>
  <c r="V627" i="1" s="1"/>
  <c r="AC627" i="1" l="1"/>
  <c r="AD627" i="1" s="1"/>
  <c r="AB627" i="1" s="1"/>
  <c r="AM629" i="1" s="1"/>
  <c r="AG633" i="1"/>
  <c r="AK634" i="1"/>
  <c r="AE627" i="1" l="1"/>
  <c r="AF627" i="1" s="1"/>
  <c r="AI627" i="1" s="1"/>
  <c r="AJ627" i="1" l="1"/>
  <c r="AH627" i="1"/>
  <c r="C627" i="1"/>
  <c r="H628" i="1"/>
  <c r="J628" i="1" s="1"/>
  <c r="U628" i="1" l="1"/>
  <c r="W628" i="1" s="1"/>
  <c r="X628" i="1" s="1"/>
  <c r="V628" i="1" s="1"/>
  <c r="M628" i="1"/>
  <c r="K628" i="1"/>
  <c r="I628" i="1" s="1"/>
  <c r="G629" i="1" s="1"/>
  <c r="O628" i="1"/>
  <c r="Q628" i="1" s="1"/>
  <c r="R628" i="1" s="1"/>
  <c r="P628" i="1" s="1"/>
  <c r="AL628" i="1" l="1"/>
  <c r="AA628" i="1"/>
  <c r="AN628" i="1" s="1"/>
  <c r="B628" i="1" l="1"/>
  <c r="AC628" i="1"/>
  <c r="AD628" i="1" s="1"/>
  <c r="AB628" i="1" s="1"/>
  <c r="AM630" i="1" s="1"/>
  <c r="AE628" i="1"/>
  <c r="AF628" i="1" s="1"/>
  <c r="AK635" i="1"/>
  <c r="AG634" i="1"/>
  <c r="AH628" i="1" l="1"/>
  <c r="AJ628" i="1"/>
  <c r="AI628" i="1"/>
  <c r="C628" i="1" l="1"/>
  <c r="H629" i="1"/>
  <c r="J629" i="1" l="1"/>
  <c r="U629" i="1"/>
  <c r="O629" i="1"/>
  <c r="Q629" i="1" s="1"/>
  <c r="R629" i="1" s="1"/>
  <c r="P629" i="1" s="1"/>
  <c r="W629" i="1" l="1"/>
  <c r="AL629" i="1"/>
  <c r="AA629" i="1"/>
  <c r="K629" i="1"/>
  <c r="I629" i="1" s="1"/>
  <c r="G630" i="1" s="1"/>
  <c r="M629" i="1"/>
  <c r="AC629" i="1" l="1"/>
  <c r="AD629" i="1" s="1"/>
  <c r="AB629" i="1" s="1"/>
  <c r="AM631" i="1" s="1"/>
  <c r="AN629" i="1"/>
  <c r="B629" i="1" s="1"/>
  <c r="X629" i="1"/>
  <c r="V629" i="1" s="1"/>
  <c r="AE629" i="1"/>
  <c r="AF629" i="1" s="1"/>
  <c r="AH629" i="1" l="1"/>
  <c r="AI629" i="1"/>
  <c r="AJ629" i="1"/>
  <c r="H630" i="1" l="1"/>
  <c r="C629" i="1"/>
  <c r="AG635" i="1"/>
  <c r="AK636" i="1"/>
  <c r="J630" i="1" l="1"/>
  <c r="O630" i="1"/>
  <c r="Q630" i="1" s="1"/>
  <c r="R630" i="1" s="1"/>
  <c r="P630" i="1" s="1"/>
  <c r="U630" i="1"/>
  <c r="W630" i="1" l="1"/>
  <c r="X630" i="1" s="1"/>
  <c r="V630" i="1" s="1"/>
  <c r="AL630" i="1"/>
  <c r="AA630" i="1"/>
  <c r="M630" i="1"/>
  <c r="K630" i="1"/>
  <c r="I630" i="1" s="1"/>
  <c r="G631" i="1" s="1"/>
  <c r="AN630" i="1" l="1"/>
  <c r="B630" i="1" s="1"/>
  <c r="AC630" i="1"/>
  <c r="AD630" i="1" l="1"/>
  <c r="AB630" i="1" s="1"/>
  <c r="AM632" i="1" s="1"/>
  <c r="AE630" i="1"/>
  <c r="AF630" i="1" s="1"/>
  <c r="AG636" i="1"/>
  <c r="AK637" i="1"/>
  <c r="AJ630" i="1" l="1"/>
  <c r="AI630" i="1"/>
  <c r="AH630" i="1"/>
  <c r="C630" i="1" l="1"/>
  <c r="H631" i="1"/>
  <c r="J631" i="1" l="1"/>
  <c r="U631" i="1"/>
  <c r="O631" i="1"/>
  <c r="Q631" i="1" s="1"/>
  <c r="R631" i="1" s="1"/>
  <c r="P631" i="1" s="1"/>
  <c r="W631" i="1" l="1"/>
  <c r="AL631" i="1"/>
  <c r="AA631" i="1"/>
  <c r="M631" i="1"/>
  <c r="K631" i="1"/>
  <c r="I631" i="1" s="1"/>
  <c r="G632" i="1" s="1"/>
  <c r="AN631" i="1" l="1"/>
  <c r="B631" i="1" s="1"/>
  <c r="AC631" i="1"/>
  <c r="AD631" i="1" s="1"/>
  <c r="AB631" i="1" s="1"/>
  <c r="AM633" i="1" s="1"/>
  <c r="X631" i="1"/>
  <c r="V631" i="1" s="1"/>
  <c r="AE631" i="1"/>
  <c r="AF631" i="1" s="1"/>
  <c r="AJ631" i="1" l="1"/>
  <c r="AH631" i="1"/>
  <c r="AI631" i="1"/>
  <c r="AG637" i="1"/>
  <c r="AK638" i="1"/>
  <c r="H632" i="1" l="1"/>
  <c r="J632" i="1" s="1"/>
  <c r="C631" i="1"/>
  <c r="O632" i="1" l="1"/>
  <c r="Q632" i="1" s="1"/>
  <c r="R632" i="1" s="1"/>
  <c r="P632" i="1" s="1"/>
  <c r="U632" i="1"/>
  <c r="M632" i="1"/>
  <c r="K632" i="1"/>
  <c r="I632" i="1" s="1"/>
  <c r="G633" i="1" s="1"/>
  <c r="AA632" i="1" l="1"/>
  <c r="W632" i="1"/>
  <c r="AL632" i="1"/>
  <c r="X632" i="1" l="1"/>
  <c r="V632" i="1" s="1"/>
  <c r="AC632" i="1"/>
  <c r="AD632" i="1" s="1"/>
  <c r="AB632" i="1" s="1"/>
  <c r="AM634" i="1" s="1"/>
  <c r="AN632" i="1"/>
  <c r="B632" i="1" s="1"/>
  <c r="AE632" i="1" l="1"/>
  <c r="AF632" i="1" s="1"/>
  <c r="AK639" i="1"/>
  <c r="AG638" i="1"/>
  <c r="AI632" i="1" l="1"/>
  <c r="AJ632" i="1"/>
  <c r="AH632" i="1"/>
  <c r="C632" i="1" l="1"/>
  <c r="H633" i="1"/>
  <c r="J633" i="1" s="1"/>
  <c r="O633" i="1" l="1"/>
  <c r="Q633" i="1" s="1"/>
  <c r="R633" i="1" s="1"/>
  <c r="P633" i="1" s="1"/>
  <c r="M633" i="1"/>
  <c r="K633" i="1"/>
  <c r="I633" i="1" s="1"/>
  <c r="G634" i="1" s="1"/>
  <c r="U633" i="1"/>
  <c r="W633" i="1" l="1"/>
  <c r="AL633" i="1"/>
  <c r="AA633" i="1"/>
  <c r="AK640" i="1"/>
  <c r="AG639" i="1"/>
  <c r="AN633" i="1" l="1"/>
  <c r="B633" i="1" s="1"/>
  <c r="AC633" i="1"/>
  <c r="AD633" i="1" s="1"/>
  <c r="AB633" i="1" s="1"/>
  <c r="AM635" i="1" s="1"/>
  <c r="X633" i="1"/>
  <c r="V633" i="1" s="1"/>
  <c r="AE633" i="1"/>
  <c r="AF633" i="1" s="1"/>
  <c r="AI633" i="1" l="1"/>
  <c r="AH633" i="1"/>
  <c r="AJ633" i="1"/>
  <c r="H634" i="1" l="1"/>
  <c r="J634" i="1" s="1"/>
  <c r="C633" i="1"/>
  <c r="U634" i="1" l="1"/>
  <c r="AA634" i="1" s="1"/>
  <c r="AN634" i="1" s="1"/>
  <c r="O634" i="1"/>
  <c r="Q634" i="1" s="1"/>
  <c r="R634" i="1" s="1"/>
  <c r="P634" i="1" s="1"/>
  <c r="AC634" i="1"/>
  <c r="AD634" i="1" s="1"/>
  <c r="AB634" i="1" s="1"/>
  <c r="AM636" i="1" s="1"/>
  <c r="AL634" i="1"/>
  <c r="W634" i="1"/>
  <c r="M634" i="1"/>
  <c r="K634" i="1"/>
  <c r="I634" i="1" s="1"/>
  <c r="G635" i="1" s="1"/>
  <c r="X634" i="1" l="1"/>
  <c r="V634" i="1" s="1"/>
  <c r="AE634" i="1"/>
  <c r="AF634" i="1" s="1"/>
  <c r="B634" i="1"/>
  <c r="AI634" i="1" l="1"/>
  <c r="AJ634" i="1"/>
  <c r="AH634" i="1"/>
  <c r="AG640" i="1"/>
  <c r="AK641" i="1"/>
  <c r="C634" i="1" l="1"/>
  <c r="H635" i="1"/>
  <c r="J635" i="1" s="1"/>
  <c r="K635" i="1" l="1"/>
  <c r="I635" i="1" s="1"/>
  <c r="G636" i="1" s="1"/>
  <c r="M635" i="1"/>
  <c r="U635" i="1"/>
  <c r="O635" i="1"/>
  <c r="Q635" i="1" s="1"/>
  <c r="R635" i="1" s="1"/>
  <c r="P635" i="1" s="1"/>
  <c r="AL635" i="1" l="1"/>
  <c r="AA635" i="1"/>
  <c r="W635" i="1"/>
  <c r="AN635" i="1" l="1"/>
  <c r="B635" i="1" s="1"/>
  <c r="AC635" i="1"/>
  <c r="AD635" i="1" s="1"/>
  <c r="AB635" i="1" s="1"/>
  <c r="AM637" i="1" s="1"/>
  <c r="X635" i="1"/>
  <c r="V635" i="1" s="1"/>
  <c r="AE635" i="1"/>
  <c r="AF635" i="1" s="1"/>
  <c r="AI635" i="1" l="1"/>
  <c r="AJ635" i="1"/>
  <c r="AH635" i="1"/>
  <c r="H636" i="1" l="1"/>
  <c r="C635" i="1"/>
  <c r="J636" i="1" l="1"/>
  <c r="U636" i="1"/>
  <c r="O636" i="1"/>
  <c r="Q636" i="1" s="1"/>
  <c r="R636" i="1" s="1"/>
  <c r="P636" i="1" s="1"/>
  <c r="AK642" i="1"/>
  <c r="AG641" i="1"/>
  <c r="W636" i="1" l="1"/>
  <c r="X636" i="1" s="1"/>
  <c r="V636" i="1" s="1"/>
  <c r="AL636" i="1"/>
  <c r="AA636" i="1"/>
  <c r="M636" i="1"/>
  <c r="K636" i="1"/>
  <c r="I636" i="1" s="1"/>
  <c r="G637" i="1" s="1"/>
  <c r="AN636" i="1" l="1"/>
  <c r="B636" i="1" s="1"/>
  <c r="AC636" i="1"/>
  <c r="AD636" i="1" l="1"/>
  <c r="AB636" i="1" s="1"/>
  <c r="AM638" i="1" s="1"/>
  <c r="AE636" i="1"/>
  <c r="AF636" i="1" s="1"/>
  <c r="AI636" i="1" l="1"/>
  <c r="AH636" i="1"/>
  <c r="AJ636" i="1"/>
  <c r="C636" i="1" l="1"/>
  <c r="H637" i="1"/>
  <c r="J637" i="1" l="1"/>
  <c r="O637" i="1"/>
  <c r="Q637" i="1" s="1"/>
  <c r="R637" i="1" s="1"/>
  <c r="P637" i="1" s="1"/>
  <c r="U637" i="1"/>
  <c r="AG642" i="1"/>
  <c r="AK643" i="1"/>
  <c r="AL637" i="1" l="1"/>
  <c r="W637" i="1"/>
  <c r="X637" i="1" s="1"/>
  <c r="V637" i="1" s="1"/>
  <c r="AA637" i="1"/>
  <c r="M637" i="1"/>
  <c r="K637" i="1"/>
  <c r="I637" i="1" s="1"/>
  <c r="G638" i="1" s="1"/>
  <c r="AN637" i="1" l="1"/>
  <c r="B637" i="1" s="1"/>
  <c r="AC637" i="1"/>
  <c r="AE637" i="1" l="1"/>
  <c r="AF637" i="1" s="1"/>
  <c r="AD637" i="1"/>
  <c r="AB637" i="1" s="1"/>
  <c r="AM639" i="1" s="1"/>
  <c r="AH637" i="1" l="1"/>
  <c r="AJ637" i="1"/>
  <c r="AI637" i="1"/>
  <c r="C637" i="1" l="1"/>
  <c r="H638" i="1"/>
  <c r="AG643" i="1"/>
  <c r="AK644" i="1"/>
  <c r="U638" i="1" l="1"/>
  <c r="J638" i="1"/>
  <c r="O638" i="1"/>
  <c r="Q638" i="1" s="1"/>
  <c r="R638" i="1" s="1"/>
  <c r="P638" i="1" s="1"/>
  <c r="K638" i="1" l="1"/>
  <c r="I638" i="1" s="1"/>
  <c r="G639" i="1" s="1"/>
  <c r="M638" i="1"/>
  <c r="W638" i="1"/>
  <c r="X638" i="1" s="1"/>
  <c r="V638" i="1" s="1"/>
  <c r="AL638" i="1"/>
  <c r="AA638" i="1"/>
  <c r="AC638" i="1" l="1"/>
  <c r="AD638" i="1" s="1"/>
  <c r="AB638" i="1" s="1"/>
  <c r="AM640" i="1" s="1"/>
  <c r="AN638" i="1"/>
  <c r="B638" i="1" s="1"/>
  <c r="AE638" i="1"/>
  <c r="AF638" i="1" s="1"/>
  <c r="AJ638" i="1" l="1"/>
  <c r="AH638" i="1"/>
  <c r="AI638" i="1"/>
  <c r="C638" i="1" l="1"/>
  <c r="H639" i="1"/>
  <c r="U639" i="1" l="1"/>
  <c r="J639" i="1"/>
  <c r="O639" i="1"/>
  <c r="Q639" i="1" s="1"/>
  <c r="R639" i="1" s="1"/>
  <c r="P639" i="1" s="1"/>
  <c r="AG644" i="1"/>
  <c r="AK645" i="1"/>
  <c r="K639" i="1" l="1"/>
  <c r="I639" i="1" s="1"/>
  <c r="G640" i="1" s="1"/>
  <c r="M639" i="1"/>
  <c r="AL639" i="1"/>
  <c r="W639" i="1"/>
  <c r="X639" i="1" s="1"/>
  <c r="V639" i="1" s="1"/>
  <c r="AA639" i="1"/>
  <c r="AN639" i="1" l="1"/>
  <c r="B639" i="1" s="1"/>
  <c r="AC639" i="1"/>
  <c r="AD639" i="1" l="1"/>
  <c r="AB639" i="1" s="1"/>
  <c r="AM641" i="1" s="1"/>
  <c r="AE639" i="1"/>
  <c r="AF639" i="1" s="1"/>
  <c r="AJ639" i="1" l="1"/>
  <c r="AI639" i="1"/>
  <c r="AH639" i="1"/>
  <c r="C639" i="1" l="1"/>
  <c r="H640" i="1"/>
  <c r="O640" i="1" l="1"/>
  <c r="Q640" i="1" s="1"/>
  <c r="R640" i="1" s="1"/>
  <c r="P640" i="1" s="1"/>
  <c r="U640" i="1"/>
  <c r="J640" i="1"/>
  <c r="AG645" i="1"/>
  <c r="AK646" i="1"/>
  <c r="AL640" i="1" l="1"/>
  <c r="W640" i="1"/>
  <c r="X640" i="1" s="1"/>
  <c r="V640" i="1" s="1"/>
  <c r="AA640" i="1"/>
  <c r="K640" i="1"/>
  <c r="I640" i="1" s="1"/>
  <c r="G641" i="1" s="1"/>
  <c r="M640" i="1"/>
  <c r="AN640" i="1" l="1"/>
  <c r="B640" i="1" s="1"/>
  <c r="AC640" i="1"/>
  <c r="AD640" i="1" l="1"/>
  <c r="AB640" i="1" s="1"/>
  <c r="AM642" i="1" s="1"/>
  <c r="AE640" i="1"/>
  <c r="AF640" i="1" s="1"/>
  <c r="AJ640" i="1" l="1"/>
  <c r="AI640" i="1"/>
  <c r="AH640" i="1"/>
  <c r="C640" i="1" l="1"/>
  <c r="H641" i="1"/>
  <c r="J641" i="1" s="1"/>
  <c r="O641" i="1" l="1"/>
  <c r="Q641" i="1" s="1"/>
  <c r="R641" i="1" s="1"/>
  <c r="P641" i="1" s="1"/>
  <c r="K641" i="1"/>
  <c r="I641" i="1" s="1"/>
  <c r="G642" i="1" s="1"/>
  <c r="M641" i="1"/>
  <c r="U641" i="1"/>
  <c r="AG646" i="1"/>
  <c r="AK647" i="1"/>
  <c r="W641" i="1" l="1"/>
  <c r="AL641" i="1"/>
  <c r="AA641" i="1"/>
  <c r="AC641" i="1" l="1"/>
  <c r="AD641" i="1" s="1"/>
  <c r="AB641" i="1" s="1"/>
  <c r="AM643" i="1" s="1"/>
  <c r="AN641" i="1"/>
  <c r="B641" i="1" s="1"/>
  <c r="X641" i="1"/>
  <c r="V641" i="1" s="1"/>
  <c r="AE641" i="1"/>
  <c r="AF641" i="1" s="1"/>
  <c r="AH641" i="1" l="1"/>
  <c r="AJ641" i="1"/>
  <c r="AI641" i="1"/>
  <c r="C641" i="1" l="1"/>
  <c r="H642" i="1"/>
  <c r="J642" i="1" l="1"/>
  <c r="O642" i="1"/>
  <c r="Q642" i="1" s="1"/>
  <c r="R642" i="1" s="1"/>
  <c r="P642" i="1" s="1"/>
  <c r="U642" i="1"/>
  <c r="AL642" i="1" l="1"/>
  <c r="AA642" i="1"/>
  <c r="W642" i="1"/>
  <c r="X642" i="1" s="1"/>
  <c r="V642" i="1" s="1"/>
  <c r="K642" i="1"/>
  <c r="I642" i="1" s="1"/>
  <c r="G643" i="1" s="1"/>
  <c r="M642" i="1"/>
  <c r="AG647" i="1"/>
  <c r="AK648" i="1"/>
  <c r="AN642" i="1" l="1"/>
  <c r="B642" i="1" s="1"/>
  <c r="AC642" i="1"/>
  <c r="AE642" i="1" l="1"/>
  <c r="AF642" i="1" s="1"/>
  <c r="AD642" i="1"/>
  <c r="AB642" i="1" s="1"/>
  <c r="AM644" i="1" s="1"/>
  <c r="AI642" i="1" l="1"/>
  <c r="AJ642" i="1"/>
  <c r="AH642" i="1"/>
  <c r="H643" i="1" l="1"/>
  <c r="C642" i="1"/>
  <c r="AK649" i="1"/>
  <c r="AG648" i="1"/>
  <c r="J643" i="1" l="1"/>
  <c r="O643" i="1"/>
  <c r="Q643" i="1" s="1"/>
  <c r="R643" i="1" s="1"/>
  <c r="P643" i="1" s="1"/>
  <c r="U643" i="1"/>
  <c r="AL643" i="1" l="1"/>
  <c r="AA643" i="1"/>
  <c r="W643" i="1"/>
  <c r="K643" i="1"/>
  <c r="I643" i="1" s="1"/>
  <c r="G644" i="1" s="1"/>
  <c r="M643" i="1"/>
  <c r="AN643" i="1" l="1"/>
  <c r="B643" i="1" s="1"/>
  <c r="AC643" i="1"/>
  <c r="AD643" i="1" s="1"/>
  <c r="AB643" i="1" s="1"/>
  <c r="AM645" i="1" s="1"/>
  <c r="X643" i="1"/>
  <c r="V643" i="1" s="1"/>
  <c r="AE643" i="1"/>
  <c r="AF643" i="1" s="1"/>
  <c r="AH643" i="1" l="1"/>
  <c r="AJ643" i="1"/>
  <c r="AI643" i="1"/>
  <c r="C643" i="1" l="1"/>
  <c r="H644" i="1"/>
  <c r="O644" i="1" l="1"/>
  <c r="Q644" i="1" s="1"/>
  <c r="R644" i="1" s="1"/>
  <c r="P644" i="1" s="1"/>
  <c r="J644" i="1"/>
  <c r="U644" i="1"/>
  <c r="AG649" i="1"/>
  <c r="AK650" i="1"/>
  <c r="M644" i="1" l="1"/>
  <c r="K644" i="1"/>
  <c r="I644" i="1" s="1"/>
  <c r="G645" i="1" s="1"/>
  <c r="W644" i="1"/>
  <c r="X644" i="1" s="1"/>
  <c r="V644" i="1" s="1"/>
  <c r="AA644" i="1"/>
  <c r="AL644" i="1"/>
  <c r="AC644" i="1" l="1"/>
  <c r="AN644" i="1"/>
  <c r="B644" i="1" s="1"/>
  <c r="AD644" i="1" l="1"/>
  <c r="AB644" i="1" s="1"/>
  <c r="AM646" i="1" s="1"/>
  <c r="AE644" i="1"/>
  <c r="AF644" i="1" s="1"/>
  <c r="AJ644" i="1" l="1"/>
  <c r="AI644" i="1"/>
  <c r="AH644" i="1"/>
  <c r="AG650" i="1"/>
  <c r="AK651" i="1"/>
  <c r="C644" i="1" l="1"/>
  <c r="H645" i="1"/>
  <c r="J645" i="1" s="1"/>
  <c r="M645" i="1" l="1"/>
  <c r="K645" i="1"/>
  <c r="I645" i="1" s="1"/>
  <c r="G646" i="1" s="1"/>
  <c r="O645" i="1"/>
  <c r="Q645" i="1" s="1"/>
  <c r="R645" i="1" s="1"/>
  <c r="P645" i="1" s="1"/>
  <c r="U645" i="1"/>
  <c r="AA645" i="1" l="1"/>
  <c r="AL645" i="1"/>
  <c r="W645" i="1"/>
  <c r="X645" i="1" l="1"/>
  <c r="V645" i="1" s="1"/>
  <c r="AN645" i="1"/>
  <c r="B645" i="1" s="1"/>
  <c r="AC645" i="1"/>
  <c r="AD645" i="1" s="1"/>
  <c r="AB645" i="1" s="1"/>
  <c r="AM647" i="1" s="1"/>
  <c r="AE645" i="1" l="1"/>
  <c r="AF645" i="1" s="1"/>
  <c r="AK652" i="1"/>
  <c r="AG651" i="1"/>
  <c r="AI645" i="1" l="1"/>
  <c r="AJ645" i="1"/>
  <c r="AH645" i="1"/>
  <c r="H646" i="1" l="1"/>
  <c r="J646" i="1" s="1"/>
  <c r="C645" i="1"/>
  <c r="O646" i="1" l="1"/>
  <c r="Q646" i="1" s="1"/>
  <c r="R646" i="1" s="1"/>
  <c r="P646" i="1" s="1"/>
  <c r="U646" i="1"/>
  <c r="AL646" i="1"/>
  <c r="W646" i="1"/>
  <c r="M646" i="1"/>
  <c r="K646" i="1"/>
  <c r="I646" i="1" s="1"/>
  <c r="G647" i="1" s="1"/>
  <c r="AA646" i="1" l="1"/>
  <c r="X646" i="1"/>
  <c r="V646" i="1" s="1"/>
  <c r="AK653" i="1"/>
  <c r="AG652" i="1"/>
  <c r="AN646" i="1" l="1"/>
  <c r="B646" i="1" s="1"/>
  <c r="AC646" i="1"/>
  <c r="AD646" i="1" l="1"/>
  <c r="AB646" i="1" s="1"/>
  <c r="AM648" i="1" s="1"/>
  <c r="AE646" i="1"/>
  <c r="AF646" i="1" s="1"/>
  <c r="AH646" i="1" l="1"/>
  <c r="AJ646" i="1"/>
  <c r="AI646" i="1"/>
  <c r="C646" i="1" l="1"/>
  <c r="H647" i="1"/>
  <c r="U647" i="1" l="1"/>
  <c r="J647" i="1"/>
  <c r="O647" i="1"/>
  <c r="Q647" i="1" s="1"/>
  <c r="R647" i="1" s="1"/>
  <c r="P647" i="1" s="1"/>
  <c r="AK654" i="1"/>
  <c r="AG653" i="1"/>
  <c r="K647" i="1" l="1"/>
  <c r="I647" i="1" s="1"/>
  <c r="G648" i="1" s="1"/>
  <c r="M647" i="1"/>
  <c r="AA647" i="1"/>
  <c r="W647" i="1"/>
  <c r="X647" i="1" s="1"/>
  <c r="V647" i="1" s="1"/>
  <c r="AL647" i="1"/>
  <c r="AN647" i="1" l="1"/>
  <c r="B647" i="1" s="1"/>
  <c r="AC647" i="1"/>
  <c r="AD647" i="1" l="1"/>
  <c r="AB647" i="1" s="1"/>
  <c r="AM649" i="1" s="1"/>
  <c r="AE647" i="1"/>
  <c r="AF647" i="1" s="1"/>
  <c r="AH647" i="1" l="1"/>
  <c r="AJ647" i="1"/>
  <c r="AI647" i="1"/>
  <c r="C647" i="1" l="1"/>
  <c r="H648" i="1"/>
  <c r="J648" i="1" s="1"/>
  <c r="AK655" i="1"/>
  <c r="AG654" i="1"/>
  <c r="K648" i="1" l="1"/>
  <c r="I648" i="1" s="1"/>
  <c r="G649" i="1" s="1"/>
  <c r="M648" i="1"/>
  <c r="U648" i="1"/>
  <c r="O648" i="1"/>
  <c r="Q648" i="1" s="1"/>
  <c r="R648" i="1" s="1"/>
  <c r="P648" i="1" s="1"/>
  <c r="AL648" i="1" l="1"/>
  <c r="AA648" i="1"/>
  <c r="W648" i="1"/>
  <c r="X648" i="1" s="1"/>
  <c r="V648" i="1" s="1"/>
  <c r="AN648" i="1" l="1"/>
  <c r="B648" i="1" s="1"/>
  <c r="AC648" i="1"/>
  <c r="AD648" i="1" s="1"/>
  <c r="AB648" i="1" s="1"/>
  <c r="AM650" i="1" s="1"/>
  <c r="AE648" i="1" l="1"/>
  <c r="AF648" i="1" s="1"/>
  <c r="AJ648" i="1" l="1"/>
  <c r="AI648" i="1"/>
  <c r="AH648" i="1"/>
  <c r="AK656" i="1"/>
  <c r="AG655" i="1"/>
  <c r="H649" i="1" l="1"/>
  <c r="O649" i="1" s="1"/>
  <c r="Q649" i="1" s="1"/>
  <c r="R649" i="1" s="1"/>
  <c r="P649" i="1" s="1"/>
  <c r="C648" i="1"/>
  <c r="J649" i="1" l="1"/>
  <c r="U649" i="1"/>
  <c r="W649" i="1" l="1"/>
  <c r="AA649" i="1"/>
  <c r="AL649" i="1"/>
  <c r="K649" i="1"/>
  <c r="I649" i="1" s="1"/>
  <c r="G650" i="1" s="1"/>
  <c r="M649" i="1"/>
  <c r="AC649" i="1" l="1"/>
  <c r="AD649" i="1" s="1"/>
  <c r="AB649" i="1" s="1"/>
  <c r="AM651" i="1" s="1"/>
  <c r="AN649" i="1"/>
  <c r="B649" i="1" s="1"/>
  <c r="AE649" i="1"/>
  <c r="AF649" i="1" s="1"/>
  <c r="X649" i="1"/>
  <c r="V649" i="1" s="1"/>
  <c r="AI649" i="1" l="1"/>
  <c r="AH649" i="1"/>
  <c r="AJ649" i="1"/>
  <c r="AK657" i="1"/>
  <c r="AG656" i="1"/>
  <c r="C649" i="1" l="1"/>
  <c r="H650" i="1"/>
  <c r="J650" i="1" s="1"/>
  <c r="U650" i="1" l="1"/>
  <c r="W650" i="1" s="1"/>
  <c r="X650" i="1" s="1"/>
  <c r="V650" i="1" s="1"/>
  <c r="M650" i="1"/>
  <c r="K650" i="1"/>
  <c r="I650" i="1" s="1"/>
  <c r="G651" i="1" s="1"/>
  <c r="O650" i="1"/>
  <c r="Q650" i="1" s="1"/>
  <c r="R650" i="1" s="1"/>
  <c r="P650" i="1" s="1"/>
  <c r="AL650" i="1" l="1"/>
  <c r="AA650" i="1"/>
  <c r="AC650" i="1" l="1"/>
  <c r="AN650" i="1"/>
  <c r="B650" i="1" s="1"/>
  <c r="AK658" i="1"/>
  <c r="AD650" i="1" l="1"/>
  <c r="AB650" i="1" s="1"/>
  <c r="AM652" i="1" s="1"/>
  <c r="AE650" i="1"/>
  <c r="AF650" i="1" s="1"/>
  <c r="AI650" i="1" l="1"/>
  <c r="AJ650" i="1"/>
  <c r="AH650" i="1"/>
  <c r="H651" i="1" l="1"/>
  <c r="J651" i="1" s="1"/>
  <c r="C650" i="1"/>
  <c r="O651" i="1" l="1"/>
  <c r="Q651" i="1" s="1"/>
  <c r="R651" i="1" s="1"/>
  <c r="P651" i="1" s="1"/>
  <c r="U651" i="1"/>
  <c r="M651" i="1"/>
  <c r="K651" i="1"/>
  <c r="I651" i="1" s="1"/>
  <c r="G652" i="1" s="1"/>
  <c r="AL651" i="1" l="1"/>
  <c r="W651" i="1"/>
  <c r="AA651" i="1"/>
  <c r="AG658" i="1"/>
  <c r="AK659" i="1"/>
  <c r="AN651" i="1" l="1"/>
  <c r="B651" i="1" s="1"/>
  <c r="AC651" i="1"/>
  <c r="AD651" i="1" s="1"/>
  <c r="AB651" i="1" s="1"/>
  <c r="AM653" i="1" s="1"/>
  <c r="X651" i="1"/>
  <c r="V651" i="1" s="1"/>
  <c r="AE651" i="1"/>
  <c r="AF651" i="1" s="1"/>
  <c r="AI651" i="1" l="1"/>
  <c r="AH651" i="1"/>
  <c r="AJ651" i="1"/>
  <c r="C651" i="1" l="1"/>
  <c r="H652" i="1"/>
  <c r="J652" i="1" s="1"/>
  <c r="U652" i="1" l="1"/>
  <c r="O652" i="1"/>
  <c r="Q652" i="1" s="1"/>
  <c r="R652" i="1" s="1"/>
  <c r="P652" i="1" s="1"/>
  <c r="M652" i="1"/>
  <c r="K652" i="1"/>
  <c r="I652" i="1" s="1"/>
  <c r="G653" i="1" s="1"/>
  <c r="AL652" i="1" l="1"/>
  <c r="W652" i="1"/>
  <c r="AA652" i="1"/>
  <c r="AN652" i="1" l="1"/>
  <c r="B652" i="1" s="1"/>
  <c r="AC652" i="1"/>
  <c r="AD652" i="1" s="1"/>
  <c r="AB652" i="1" s="1"/>
  <c r="AM654" i="1" s="1"/>
  <c r="AE652" i="1"/>
  <c r="AF652" i="1" s="1"/>
  <c r="X652" i="1"/>
  <c r="V652" i="1" s="1"/>
  <c r="AJ652" i="1" l="1"/>
  <c r="AH652" i="1"/>
  <c r="AI652" i="1"/>
  <c r="AK660" i="1"/>
  <c r="H653" i="1" l="1"/>
  <c r="J653" i="1" s="1"/>
  <c r="C652" i="1"/>
  <c r="U653" i="1" l="1"/>
  <c r="W653" i="1" s="1"/>
  <c r="O653" i="1"/>
  <c r="M653" i="1"/>
  <c r="K653" i="1"/>
  <c r="I653" i="1" s="1"/>
  <c r="G654" i="1" s="1"/>
  <c r="AL653" i="1" l="1"/>
  <c r="Q653" i="1"/>
  <c r="R653" i="1" s="1"/>
  <c r="P653" i="1" s="1"/>
  <c r="AA653" i="1"/>
  <c r="X653" i="1"/>
  <c r="V653" i="1" s="1"/>
  <c r="AC653" i="1" l="1"/>
  <c r="AN653" i="1"/>
  <c r="B653" i="1" s="1"/>
  <c r="AD653" i="1" l="1"/>
  <c r="AB653" i="1" s="1"/>
  <c r="AM655" i="1" s="1"/>
  <c r="AE653" i="1"/>
  <c r="AF653" i="1" s="1"/>
  <c r="AJ653" i="1" l="1"/>
  <c r="AH653" i="1"/>
  <c r="AI653" i="1"/>
  <c r="AK661" i="1"/>
  <c r="AG660" i="1"/>
  <c r="H654" i="1" l="1"/>
  <c r="J654" i="1" s="1"/>
  <c r="C653" i="1"/>
  <c r="U654" i="1" l="1"/>
  <c r="AL654" i="1" s="1"/>
  <c r="M654" i="1"/>
  <c r="K654" i="1"/>
  <c r="I654" i="1" s="1"/>
  <c r="G655" i="1" s="1"/>
  <c r="O654" i="1"/>
  <c r="Q654" i="1" s="1"/>
  <c r="R654" i="1" s="1"/>
  <c r="P654" i="1" s="1"/>
  <c r="W654" i="1" l="1"/>
  <c r="X654" i="1" s="1"/>
  <c r="V654" i="1" s="1"/>
  <c r="AA654" i="1"/>
  <c r="AC654" i="1" l="1"/>
  <c r="AN654" i="1"/>
  <c r="B654" i="1" s="1"/>
  <c r="AD654" i="1" l="1"/>
  <c r="AB654" i="1" s="1"/>
  <c r="AM656" i="1" s="1"/>
  <c r="AE654" i="1"/>
  <c r="AF654" i="1" s="1"/>
  <c r="AI654" i="1" l="1"/>
  <c r="AH654" i="1"/>
  <c r="AJ654" i="1"/>
  <c r="H655" i="1" l="1"/>
  <c r="O655" i="1" s="1"/>
  <c r="Q655" i="1" s="1"/>
  <c r="R655" i="1" s="1"/>
  <c r="P655" i="1" s="1"/>
  <c r="C654" i="1"/>
  <c r="AG661" i="1"/>
  <c r="AK662" i="1"/>
  <c r="U655" i="1" l="1"/>
  <c r="J655" i="1"/>
  <c r="K655" i="1" l="1"/>
  <c r="I655" i="1" s="1"/>
  <c r="G656" i="1" s="1"/>
  <c r="M655" i="1"/>
  <c r="W655" i="1"/>
  <c r="AL655" i="1"/>
  <c r="AA655" i="1"/>
  <c r="AN655" i="1" l="1"/>
  <c r="B655" i="1" s="1"/>
  <c r="AC655" i="1"/>
  <c r="AD655" i="1" s="1"/>
  <c r="AB655" i="1" s="1"/>
  <c r="AM657" i="1" s="1"/>
  <c r="X655" i="1"/>
  <c r="V655" i="1" s="1"/>
  <c r="AE655" i="1"/>
  <c r="AF655" i="1" s="1"/>
  <c r="AI655" i="1" l="1"/>
  <c r="AJ655" i="1"/>
  <c r="AH655" i="1"/>
  <c r="H656" i="1" l="1"/>
  <c r="J656" i="1" s="1"/>
  <c r="C655" i="1"/>
  <c r="AG662" i="1"/>
  <c r="AK663" i="1"/>
  <c r="O656" i="1" l="1"/>
  <c r="Q656" i="1" s="1"/>
  <c r="R656" i="1" s="1"/>
  <c r="P656" i="1" s="1"/>
  <c r="U656" i="1"/>
  <c r="M656" i="1"/>
  <c r="K656" i="1"/>
  <c r="I656" i="1" s="1"/>
  <c r="G657" i="1" s="1"/>
  <c r="AL656" i="1" l="1"/>
  <c r="W656" i="1"/>
  <c r="AA656" i="1"/>
  <c r="AC656" i="1" l="1"/>
  <c r="AD656" i="1" s="1"/>
  <c r="AB656" i="1" s="1"/>
  <c r="AM658" i="1" s="1"/>
  <c r="AN656" i="1"/>
  <c r="B656" i="1" s="1"/>
  <c r="X656" i="1"/>
  <c r="V656" i="1" s="1"/>
  <c r="AG657" i="1" s="1"/>
  <c r="AE656" i="1"/>
  <c r="AF656" i="1" s="1"/>
  <c r="AI656" i="1" l="1"/>
  <c r="AH656" i="1"/>
  <c r="AJ656" i="1"/>
  <c r="H657" i="1" l="1"/>
  <c r="J657" i="1" s="1"/>
  <c r="C656" i="1"/>
  <c r="U657" i="1" l="1"/>
  <c r="O657" i="1"/>
  <c r="Q657" i="1" s="1"/>
  <c r="R657" i="1" s="1"/>
  <c r="P657" i="1" s="1"/>
  <c r="M657" i="1"/>
  <c r="K657" i="1"/>
  <c r="I657" i="1" s="1"/>
  <c r="G658" i="1" s="1"/>
  <c r="AG663" i="1"/>
  <c r="AK664" i="1"/>
  <c r="W657" i="1" l="1"/>
  <c r="AL657" i="1"/>
  <c r="AA657" i="1"/>
  <c r="AN657" i="1" l="1"/>
  <c r="B657" i="1" s="1"/>
  <c r="AC657" i="1"/>
  <c r="AD657" i="1" s="1"/>
  <c r="AB657" i="1" s="1"/>
  <c r="AM659" i="1" s="1"/>
  <c r="AE657" i="1"/>
  <c r="AF657" i="1" s="1"/>
  <c r="X657" i="1"/>
  <c r="V657" i="1" s="1"/>
  <c r="AI657" i="1" l="1"/>
  <c r="AJ657" i="1"/>
  <c r="AH657" i="1"/>
  <c r="H658" i="1" l="1"/>
  <c r="U658" i="1" s="1"/>
  <c r="C657" i="1"/>
  <c r="AL658" i="1" l="1"/>
  <c r="W658" i="1"/>
  <c r="O658" i="1"/>
  <c r="Q658" i="1" s="1"/>
  <c r="R658" i="1" s="1"/>
  <c r="P658" i="1" s="1"/>
  <c r="J658" i="1"/>
  <c r="AK665" i="1"/>
  <c r="AG664" i="1"/>
  <c r="X658" i="1" l="1"/>
  <c r="V658" i="1" s="1"/>
  <c r="AG659" i="1" s="1"/>
  <c r="M658" i="1"/>
  <c r="K658" i="1"/>
  <c r="I658" i="1" s="1"/>
  <c r="G659" i="1" s="1"/>
  <c r="AA658" i="1"/>
  <c r="AC658" i="1" l="1"/>
  <c r="AN658" i="1"/>
  <c r="B658" i="1" s="1"/>
  <c r="AD658" i="1" l="1"/>
  <c r="AB658" i="1" s="1"/>
  <c r="AM660" i="1" s="1"/>
  <c r="AE658" i="1"/>
  <c r="AF658" i="1" s="1"/>
  <c r="AI658" i="1" l="1"/>
  <c r="AJ658" i="1"/>
  <c r="AH658" i="1"/>
  <c r="C658" i="1" l="1"/>
  <c r="H659" i="1"/>
  <c r="J659" i="1" s="1"/>
  <c r="U659" i="1"/>
  <c r="O659" i="1"/>
  <c r="Q659" i="1" s="1"/>
  <c r="R659" i="1" s="1"/>
  <c r="P659" i="1" s="1"/>
  <c r="AA659" i="1" l="1"/>
  <c r="AC659" i="1" s="1"/>
  <c r="AD659" i="1" s="1"/>
  <c r="AB659" i="1" s="1"/>
  <c r="AM661" i="1" s="1"/>
  <c r="M659" i="1"/>
  <c r="K659" i="1"/>
  <c r="I659" i="1" s="1"/>
  <c r="G660" i="1" s="1"/>
  <c r="W659" i="1"/>
  <c r="AL659" i="1"/>
  <c r="AK666" i="1"/>
  <c r="AG665" i="1"/>
  <c r="AN659" i="1" l="1"/>
  <c r="B659" i="1" s="1"/>
  <c r="X659" i="1"/>
  <c r="V659" i="1" s="1"/>
  <c r="AE659" i="1"/>
  <c r="AF659" i="1" s="1"/>
  <c r="AJ659" i="1" l="1"/>
  <c r="AH659" i="1"/>
  <c r="AI659" i="1"/>
  <c r="C659" i="1" l="1"/>
  <c r="H660" i="1"/>
  <c r="J660" i="1" s="1"/>
  <c r="O660" i="1" l="1"/>
  <c r="Q660" i="1" s="1"/>
  <c r="R660" i="1" s="1"/>
  <c r="P660" i="1" s="1"/>
  <c r="U660" i="1"/>
  <c r="K660" i="1"/>
  <c r="I660" i="1" s="1"/>
  <c r="G661" i="1" s="1"/>
  <c r="M660" i="1"/>
  <c r="W660" i="1" l="1"/>
  <c r="AL660" i="1"/>
  <c r="AA660" i="1"/>
  <c r="AG666" i="1"/>
  <c r="AK667" i="1"/>
  <c r="AC660" i="1" l="1"/>
  <c r="AD660" i="1" s="1"/>
  <c r="AB660" i="1" s="1"/>
  <c r="AM662" i="1" s="1"/>
  <c r="AN660" i="1"/>
  <c r="B660" i="1" s="1"/>
  <c r="X660" i="1"/>
  <c r="V660" i="1" s="1"/>
  <c r="AE660" i="1"/>
  <c r="AF660" i="1" s="1"/>
  <c r="AI660" i="1" l="1"/>
  <c r="AJ660" i="1"/>
  <c r="AH660" i="1"/>
  <c r="C660" i="1" l="1"/>
  <c r="H661" i="1"/>
  <c r="U661" i="1"/>
  <c r="W661" i="1" s="1"/>
  <c r="AL661" i="1" l="1"/>
  <c r="O661" i="1"/>
  <c r="Q661" i="1" s="1"/>
  <c r="R661" i="1" s="1"/>
  <c r="P661" i="1" s="1"/>
  <c r="J661" i="1"/>
  <c r="X661" i="1"/>
  <c r="V661" i="1" s="1"/>
  <c r="AG667" i="1"/>
  <c r="AK668" i="1"/>
  <c r="AA661" i="1" l="1"/>
  <c r="M661" i="1"/>
  <c r="K661" i="1"/>
  <c r="I661" i="1" s="1"/>
  <c r="G662" i="1" s="1"/>
  <c r="AC661" i="1" l="1"/>
  <c r="AN661" i="1"/>
  <c r="B661" i="1" s="1"/>
  <c r="AD661" i="1" l="1"/>
  <c r="AB661" i="1" s="1"/>
  <c r="AM663" i="1" s="1"/>
  <c r="AE661" i="1"/>
  <c r="AF661" i="1" s="1"/>
  <c r="AH661" i="1" l="1"/>
  <c r="AI661" i="1"/>
  <c r="AJ661" i="1"/>
  <c r="H662" i="1" l="1"/>
  <c r="J662" i="1" s="1"/>
  <c r="C661" i="1"/>
  <c r="O662" i="1" l="1"/>
  <c r="Q662" i="1" s="1"/>
  <c r="R662" i="1" s="1"/>
  <c r="P662" i="1" s="1"/>
  <c r="U662" i="1"/>
  <c r="W662" i="1" s="1"/>
  <c r="X662" i="1" s="1"/>
  <c r="V662" i="1" s="1"/>
  <c r="M662" i="1"/>
  <c r="K662" i="1"/>
  <c r="I662" i="1" s="1"/>
  <c r="G663" i="1" s="1"/>
  <c r="AL662" i="1"/>
  <c r="AK669" i="1"/>
  <c r="AG668" i="1"/>
  <c r="AA662" i="1" l="1"/>
  <c r="AN662" i="1" s="1"/>
  <c r="B662" i="1" s="1"/>
  <c r="AC662" i="1" l="1"/>
  <c r="AD662" i="1" s="1"/>
  <c r="AB662" i="1" s="1"/>
  <c r="AM664" i="1" s="1"/>
  <c r="AE662" i="1" l="1"/>
  <c r="AF662" i="1" s="1"/>
  <c r="AI662" i="1" s="1"/>
  <c r="AH662" i="1" l="1"/>
  <c r="C662" i="1" s="1"/>
  <c r="AJ662" i="1"/>
  <c r="H663" i="1"/>
  <c r="J663" i="1" s="1"/>
  <c r="AK670" i="1"/>
  <c r="AG669" i="1"/>
  <c r="M663" i="1" l="1"/>
  <c r="K663" i="1"/>
  <c r="I663" i="1" s="1"/>
  <c r="G664" i="1" s="1"/>
  <c r="U663" i="1"/>
  <c r="O663" i="1"/>
  <c r="Q663" i="1" s="1"/>
  <c r="R663" i="1" s="1"/>
  <c r="P663" i="1" s="1"/>
  <c r="AA663" i="1" l="1"/>
  <c r="W663" i="1"/>
  <c r="AL663" i="1"/>
  <c r="X663" i="1" l="1"/>
  <c r="V663" i="1" s="1"/>
  <c r="AN663" i="1"/>
  <c r="B663" i="1" s="1"/>
  <c r="AC663" i="1"/>
  <c r="AD663" i="1" s="1"/>
  <c r="AB663" i="1" s="1"/>
  <c r="AM665" i="1" s="1"/>
  <c r="AE663" i="1" l="1"/>
  <c r="AF663" i="1" s="1"/>
  <c r="AH663" i="1" l="1"/>
  <c r="AJ663" i="1"/>
  <c r="AI663" i="1"/>
  <c r="C663" i="1" l="1"/>
  <c r="H664" i="1"/>
  <c r="J664" i="1" s="1"/>
  <c r="AG670" i="1"/>
  <c r="AK671" i="1"/>
  <c r="O664" i="1" l="1"/>
  <c r="Q664" i="1" s="1"/>
  <c r="R664" i="1" s="1"/>
  <c r="P664" i="1" s="1"/>
  <c r="U664" i="1"/>
  <c r="K664" i="1"/>
  <c r="I664" i="1" s="1"/>
  <c r="G665" i="1" s="1"/>
  <c r="M664" i="1"/>
  <c r="W664" i="1" l="1"/>
  <c r="AL664" i="1"/>
  <c r="AA664" i="1"/>
  <c r="AN664" i="1" l="1"/>
  <c r="B664" i="1" s="1"/>
  <c r="AC664" i="1"/>
  <c r="AD664" i="1" s="1"/>
  <c r="AB664" i="1" s="1"/>
  <c r="AM666" i="1" s="1"/>
  <c r="X664" i="1"/>
  <c r="V664" i="1" s="1"/>
  <c r="AE664" i="1"/>
  <c r="AF664" i="1" s="1"/>
  <c r="AH664" i="1" l="1"/>
  <c r="AI664" i="1"/>
  <c r="AJ664" i="1"/>
  <c r="C664" i="1" l="1"/>
  <c r="H665" i="1"/>
  <c r="J665" i="1" s="1"/>
  <c r="AG671" i="1"/>
  <c r="AK672" i="1"/>
  <c r="U665" i="1" l="1"/>
  <c r="K665" i="1"/>
  <c r="I665" i="1" s="1"/>
  <c r="G666" i="1" s="1"/>
  <c r="M665" i="1"/>
  <c r="O665" i="1"/>
  <c r="Q665" i="1" s="1"/>
  <c r="R665" i="1" s="1"/>
  <c r="P665" i="1" s="1"/>
  <c r="W665" i="1" l="1"/>
  <c r="AL665" i="1"/>
  <c r="AA665" i="1"/>
  <c r="AC665" i="1" l="1"/>
  <c r="AD665" i="1" s="1"/>
  <c r="AB665" i="1" s="1"/>
  <c r="AM667" i="1" s="1"/>
  <c r="AN665" i="1"/>
  <c r="B665" i="1" s="1"/>
  <c r="X665" i="1"/>
  <c r="V665" i="1" s="1"/>
  <c r="AE665" i="1"/>
  <c r="AF665" i="1" s="1"/>
  <c r="AJ665" i="1" l="1"/>
  <c r="AH665" i="1"/>
  <c r="AI665" i="1"/>
  <c r="H666" i="1" l="1"/>
  <c r="J666" i="1" s="1"/>
  <c r="K666" i="1" s="1"/>
  <c r="I666" i="1" s="1"/>
  <c r="G667" i="1" s="1"/>
  <c r="C665" i="1"/>
  <c r="M666" i="1" l="1"/>
  <c r="U666" i="1"/>
  <c r="O666" i="1"/>
  <c r="Q666" i="1" s="1"/>
  <c r="R666" i="1" s="1"/>
  <c r="P666" i="1" s="1"/>
  <c r="AK673" i="1"/>
  <c r="AG672" i="1"/>
  <c r="AL666" i="1" l="1"/>
  <c r="W666" i="1"/>
  <c r="X666" i="1" s="1"/>
  <c r="V666" i="1" s="1"/>
  <c r="AA666" i="1"/>
  <c r="AC666" i="1" l="1"/>
  <c r="AN666" i="1"/>
  <c r="B666" i="1" s="1"/>
  <c r="AD666" i="1" l="1"/>
  <c r="AB666" i="1" s="1"/>
  <c r="AM668" i="1" s="1"/>
  <c r="AE666" i="1"/>
  <c r="AF666" i="1" s="1"/>
  <c r="AI666" i="1" l="1"/>
  <c r="AH666" i="1"/>
  <c r="AJ666" i="1"/>
  <c r="H667" i="1" l="1"/>
  <c r="U667" i="1" s="1"/>
  <c r="C666" i="1"/>
  <c r="AK674" i="1"/>
  <c r="AG673" i="1"/>
  <c r="AL667" i="1" l="1"/>
  <c r="W667" i="1"/>
  <c r="X667" i="1" s="1"/>
  <c r="V667" i="1" s="1"/>
  <c r="J667" i="1"/>
  <c r="O667" i="1"/>
  <c r="Q667" i="1" s="1"/>
  <c r="R667" i="1" s="1"/>
  <c r="P667" i="1" s="1"/>
  <c r="AA667" i="1" l="1"/>
  <c r="AN667" i="1" s="1"/>
  <c r="B667" i="1" s="1"/>
  <c r="M667" i="1"/>
  <c r="K667" i="1"/>
  <c r="I667" i="1" s="1"/>
  <c r="G668" i="1" s="1"/>
  <c r="AC667" i="1" l="1"/>
  <c r="AD667" i="1" l="1"/>
  <c r="AB667" i="1" s="1"/>
  <c r="AM669" i="1" s="1"/>
  <c r="AE667" i="1"/>
  <c r="AF667" i="1" s="1"/>
  <c r="AH667" i="1" l="1"/>
  <c r="AI667" i="1"/>
  <c r="AJ667" i="1"/>
  <c r="C667" i="1" l="1"/>
  <c r="H668" i="1"/>
  <c r="AG674" i="1"/>
  <c r="AK675" i="1"/>
  <c r="J668" i="1" l="1"/>
  <c r="U668" i="1"/>
  <c r="O668" i="1"/>
  <c r="Q668" i="1" s="1"/>
  <c r="R668" i="1" s="1"/>
  <c r="P668" i="1" s="1"/>
  <c r="W668" i="1" l="1"/>
  <c r="X668" i="1" s="1"/>
  <c r="V668" i="1" s="1"/>
  <c r="AL668" i="1"/>
  <c r="AA668" i="1"/>
  <c r="M668" i="1"/>
  <c r="K668" i="1"/>
  <c r="I668" i="1" s="1"/>
  <c r="G669" i="1" s="1"/>
  <c r="AC668" i="1" l="1"/>
  <c r="AN668" i="1"/>
  <c r="B668" i="1" s="1"/>
  <c r="AD668" i="1" l="1"/>
  <c r="AB668" i="1" s="1"/>
  <c r="AM670" i="1" s="1"/>
  <c r="AE668" i="1"/>
  <c r="AF668" i="1" s="1"/>
  <c r="AK676" i="1"/>
  <c r="AG675" i="1"/>
  <c r="AJ668" i="1" l="1"/>
  <c r="AH668" i="1"/>
  <c r="AI668" i="1"/>
  <c r="H669" i="1" l="1"/>
  <c r="C668" i="1"/>
  <c r="J669" i="1" l="1"/>
  <c r="O669" i="1"/>
  <c r="Q669" i="1" s="1"/>
  <c r="R669" i="1" s="1"/>
  <c r="P669" i="1" s="1"/>
  <c r="U669" i="1"/>
  <c r="AA669" i="1" l="1"/>
  <c r="W669" i="1"/>
  <c r="AL669" i="1"/>
  <c r="M669" i="1"/>
  <c r="K669" i="1"/>
  <c r="I669" i="1" s="1"/>
  <c r="G670" i="1" s="1"/>
  <c r="X669" i="1" l="1"/>
  <c r="V669" i="1" s="1"/>
  <c r="AC669" i="1"/>
  <c r="AD669" i="1" s="1"/>
  <c r="AB669" i="1" s="1"/>
  <c r="AM671" i="1" s="1"/>
  <c r="AN669" i="1"/>
  <c r="B669" i="1" s="1"/>
  <c r="AE669" i="1" l="1"/>
  <c r="AF669" i="1" s="1"/>
  <c r="AK677" i="1"/>
  <c r="AG676" i="1"/>
  <c r="AJ669" i="1" l="1"/>
  <c r="AI669" i="1"/>
  <c r="AH669" i="1"/>
  <c r="H670" i="1" l="1"/>
  <c r="J670" i="1" s="1"/>
  <c r="C669" i="1"/>
  <c r="O670" i="1" l="1"/>
  <c r="Q670" i="1" s="1"/>
  <c r="R670" i="1" s="1"/>
  <c r="P670" i="1" s="1"/>
  <c r="U670" i="1"/>
  <c r="M670" i="1"/>
  <c r="K670" i="1"/>
  <c r="I670" i="1" s="1"/>
  <c r="G671" i="1" s="1"/>
  <c r="AA670" i="1" l="1"/>
  <c r="W670" i="1"/>
  <c r="AL670" i="1"/>
  <c r="X670" i="1" l="1"/>
  <c r="V670" i="1" s="1"/>
  <c r="AC670" i="1"/>
  <c r="AD670" i="1" s="1"/>
  <c r="AB670" i="1" s="1"/>
  <c r="AM672" i="1" s="1"/>
  <c r="AN670" i="1"/>
  <c r="B670" i="1" s="1"/>
  <c r="AE670" i="1" l="1"/>
  <c r="AF670" i="1" s="1"/>
  <c r="AG677" i="1"/>
  <c r="AK678" i="1"/>
  <c r="AJ670" i="1" l="1"/>
  <c r="AI670" i="1"/>
  <c r="AH670" i="1"/>
  <c r="C670" i="1" l="1"/>
  <c r="H671" i="1"/>
  <c r="J671" i="1" s="1"/>
  <c r="U671" i="1"/>
  <c r="O671" i="1"/>
  <c r="Q671" i="1" s="1"/>
  <c r="R671" i="1" s="1"/>
  <c r="P671" i="1" s="1"/>
  <c r="AA671" i="1"/>
  <c r="K671" i="1" l="1"/>
  <c r="I671" i="1" s="1"/>
  <c r="G672" i="1" s="1"/>
  <c r="M671" i="1"/>
  <c r="AN671" i="1"/>
  <c r="B671" i="1" s="1"/>
  <c r="AC671" i="1"/>
  <c r="AD671" i="1" s="1"/>
  <c r="AB671" i="1" s="1"/>
  <c r="AM673" i="1" s="1"/>
  <c r="W671" i="1"/>
  <c r="AL671" i="1"/>
  <c r="X671" i="1" l="1"/>
  <c r="V671" i="1" s="1"/>
  <c r="AE671" i="1"/>
  <c r="AF671" i="1" s="1"/>
  <c r="AH671" i="1" l="1"/>
  <c r="AJ671" i="1"/>
  <c r="AI671" i="1"/>
  <c r="AK679" i="1"/>
  <c r="AG678" i="1"/>
  <c r="C671" i="1" l="1"/>
  <c r="H672" i="1"/>
  <c r="J672" i="1" s="1"/>
  <c r="M672" i="1" l="1"/>
  <c r="K672" i="1"/>
  <c r="I672" i="1" s="1"/>
  <c r="G673" i="1" s="1"/>
  <c r="U672" i="1"/>
  <c r="O672" i="1"/>
  <c r="Q672" i="1" s="1"/>
  <c r="R672" i="1" s="1"/>
  <c r="P672" i="1" s="1"/>
  <c r="W672" i="1" l="1"/>
  <c r="AL672" i="1"/>
  <c r="AA672" i="1"/>
  <c r="AC672" i="1" l="1"/>
  <c r="AD672" i="1" s="1"/>
  <c r="AB672" i="1" s="1"/>
  <c r="AM674" i="1" s="1"/>
  <c r="AN672" i="1"/>
  <c r="B672" i="1" s="1"/>
  <c r="AE672" i="1"/>
  <c r="AF672" i="1" s="1"/>
  <c r="X672" i="1"/>
  <c r="V672" i="1" s="1"/>
  <c r="AK680" i="1"/>
  <c r="AG679" i="1"/>
  <c r="AI672" i="1" l="1"/>
  <c r="AJ672" i="1"/>
  <c r="AH672" i="1"/>
  <c r="H673" i="1" l="1"/>
  <c r="C672" i="1"/>
  <c r="J673" i="1" l="1"/>
  <c r="U673" i="1"/>
  <c r="O673" i="1"/>
  <c r="Q673" i="1" s="1"/>
  <c r="R673" i="1" s="1"/>
  <c r="P673" i="1" s="1"/>
  <c r="AA673" i="1" l="1"/>
  <c r="AL673" i="1"/>
  <c r="W673" i="1"/>
  <c r="K673" i="1"/>
  <c r="I673" i="1" s="1"/>
  <c r="G674" i="1" s="1"/>
  <c r="M673" i="1"/>
  <c r="X673" i="1" l="1"/>
  <c r="V673" i="1" s="1"/>
  <c r="AN673" i="1"/>
  <c r="B673" i="1" s="1"/>
  <c r="AC673" i="1"/>
  <c r="AD673" i="1" s="1"/>
  <c r="AB673" i="1" s="1"/>
  <c r="AM675" i="1" s="1"/>
  <c r="AE673" i="1" l="1"/>
  <c r="AF673" i="1" s="1"/>
  <c r="AI673" i="1" l="1"/>
  <c r="AH673" i="1"/>
  <c r="AJ673" i="1"/>
  <c r="AK681" i="1"/>
  <c r="AG680" i="1"/>
  <c r="C673" i="1" l="1"/>
  <c r="H674" i="1"/>
  <c r="U674" i="1" l="1"/>
  <c r="J674" i="1"/>
  <c r="O674" i="1"/>
  <c r="Q674" i="1" s="1"/>
  <c r="R674" i="1" s="1"/>
  <c r="P674" i="1" s="1"/>
  <c r="K674" i="1" l="1"/>
  <c r="I674" i="1" s="1"/>
  <c r="G675" i="1" s="1"/>
  <c r="M674" i="1"/>
  <c r="AL674" i="1"/>
  <c r="W674" i="1"/>
  <c r="AA674" i="1"/>
  <c r="AC674" i="1" l="1"/>
  <c r="AD674" i="1" s="1"/>
  <c r="AB674" i="1" s="1"/>
  <c r="AM676" i="1" s="1"/>
  <c r="AN674" i="1"/>
  <c r="B674" i="1" s="1"/>
  <c r="X674" i="1"/>
  <c r="V674" i="1" s="1"/>
  <c r="AE674" i="1"/>
  <c r="AF674" i="1" s="1"/>
  <c r="AH674" i="1" l="1"/>
  <c r="AJ674" i="1"/>
  <c r="AI674" i="1"/>
  <c r="AG681" i="1"/>
  <c r="AK682" i="1"/>
  <c r="C674" i="1" l="1"/>
  <c r="H675" i="1"/>
  <c r="J675" i="1" l="1"/>
  <c r="O675" i="1"/>
  <c r="Q675" i="1" s="1"/>
  <c r="R675" i="1" s="1"/>
  <c r="P675" i="1" s="1"/>
  <c r="U675" i="1"/>
  <c r="AA675" i="1" l="1"/>
  <c r="W675" i="1"/>
  <c r="X675" i="1" s="1"/>
  <c r="V675" i="1" s="1"/>
  <c r="AL675" i="1"/>
  <c r="M675" i="1"/>
  <c r="K675" i="1"/>
  <c r="I675" i="1" s="1"/>
  <c r="G676" i="1" s="1"/>
  <c r="AN675" i="1" l="1"/>
  <c r="B675" i="1" s="1"/>
  <c r="AC675" i="1"/>
  <c r="AD675" i="1" l="1"/>
  <c r="AB675" i="1" s="1"/>
  <c r="AM677" i="1" s="1"/>
  <c r="AE675" i="1"/>
  <c r="AF675" i="1" s="1"/>
  <c r="AJ675" i="1" l="1"/>
  <c r="AH675" i="1"/>
  <c r="AI675" i="1"/>
  <c r="AG682" i="1"/>
  <c r="AK683" i="1"/>
  <c r="C675" i="1" l="1"/>
  <c r="H676" i="1"/>
  <c r="J676" i="1" s="1"/>
  <c r="U676" i="1"/>
  <c r="M676" i="1" l="1"/>
  <c r="K676" i="1"/>
  <c r="I676" i="1" s="1"/>
  <c r="G677" i="1" s="1"/>
  <c r="W676" i="1"/>
  <c r="X676" i="1" s="1"/>
  <c r="V676" i="1" s="1"/>
  <c r="AL676" i="1"/>
  <c r="O676" i="1"/>
  <c r="Q676" i="1" s="1"/>
  <c r="R676" i="1" s="1"/>
  <c r="P676" i="1" s="1"/>
  <c r="AA676" i="1" l="1"/>
  <c r="AC676" i="1" l="1"/>
  <c r="AN676" i="1"/>
  <c r="B676" i="1" s="1"/>
  <c r="AD676" i="1" l="1"/>
  <c r="AB676" i="1" s="1"/>
  <c r="AM678" i="1" s="1"/>
  <c r="AE676" i="1"/>
  <c r="AF676" i="1" s="1"/>
  <c r="AH676" i="1" l="1"/>
  <c r="AJ676" i="1"/>
  <c r="AI676" i="1"/>
  <c r="H677" i="1" l="1"/>
  <c r="J677" i="1" s="1"/>
  <c r="C676" i="1"/>
  <c r="O677" i="1"/>
  <c r="Q677" i="1" s="1"/>
  <c r="R677" i="1" s="1"/>
  <c r="P677" i="1" s="1"/>
  <c r="AK684" i="1"/>
  <c r="AG683" i="1"/>
  <c r="U677" i="1" l="1"/>
  <c r="M677" i="1"/>
  <c r="K677" i="1"/>
  <c r="I677" i="1" s="1"/>
  <c r="G678" i="1" s="1"/>
  <c r="W677" i="1" l="1"/>
  <c r="AL677" i="1"/>
  <c r="AA677" i="1"/>
  <c r="B677" i="1" l="1"/>
  <c r="AN677" i="1"/>
  <c r="AC677" i="1"/>
  <c r="AD677" i="1" s="1"/>
  <c r="AB677" i="1" s="1"/>
  <c r="AM679" i="1" s="1"/>
  <c r="X677" i="1"/>
  <c r="V677" i="1" s="1"/>
  <c r="AE677" i="1" l="1"/>
  <c r="AF677" i="1" s="1"/>
  <c r="AJ677" i="1" l="1"/>
  <c r="AH677" i="1"/>
  <c r="AI677" i="1"/>
  <c r="AK685" i="1"/>
  <c r="AG684" i="1"/>
  <c r="H678" i="1" l="1"/>
  <c r="J678" i="1" s="1"/>
  <c r="C677" i="1"/>
  <c r="U678" i="1"/>
  <c r="AA678" i="1"/>
  <c r="W678" i="1" l="1"/>
  <c r="AL678" i="1"/>
  <c r="O678" i="1"/>
  <c r="Q678" i="1" s="1"/>
  <c r="R678" i="1" s="1"/>
  <c r="P678" i="1" s="1"/>
  <c r="AN678" i="1"/>
  <c r="B678" i="1" s="1"/>
  <c r="AC678" i="1"/>
  <c r="AD678" i="1" s="1"/>
  <c r="AB678" i="1" s="1"/>
  <c r="AM680" i="1" s="1"/>
  <c r="M678" i="1"/>
  <c r="K678" i="1"/>
  <c r="I678" i="1" s="1"/>
  <c r="G679" i="1" s="1"/>
  <c r="X678" i="1" l="1"/>
  <c r="V678" i="1" s="1"/>
  <c r="AE678" i="1"/>
  <c r="AF678" i="1" s="1"/>
  <c r="AI678" i="1" l="1"/>
  <c r="AJ678" i="1"/>
  <c r="AH678" i="1"/>
  <c r="AG685" i="1"/>
  <c r="AK686" i="1"/>
  <c r="H679" i="1" l="1"/>
  <c r="J679" i="1" s="1"/>
  <c r="C678" i="1"/>
  <c r="U679" i="1" l="1"/>
  <c r="O679" i="1"/>
  <c r="Q679" i="1" s="1"/>
  <c r="R679" i="1" s="1"/>
  <c r="P679" i="1" s="1"/>
  <c r="M679" i="1"/>
  <c r="K679" i="1"/>
  <c r="I679" i="1" s="1"/>
  <c r="G680" i="1" s="1"/>
  <c r="AL679" i="1" l="1"/>
  <c r="W679" i="1"/>
  <c r="AA679" i="1"/>
  <c r="AN679" i="1" l="1"/>
  <c r="B679" i="1" s="1"/>
  <c r="AC679" i="1"/>
  <c r="AD679" i="1" s="1"/>
  <c r="AB679" i="1" s="1"/>
  <c r="AM681" i="1" s="1"/>
  <c r="X679" i="1"/>
  <c r="V679" i="1" s="1"/>
  <c r="AE679" i="1"/>
  <c r="AF679" i="1" s="1"/>
  <c r="AJ679" i="1" l="1"/>
  <c r="AH679" i="1"/>
  <c r="AI679" i="1"/>
  <c r="AK687" i="1"/>
  <c r="AG686" i="1"/>
  <c r="C679" i="1" l="1"/>
  <c r="H680" i="1"/>
  <c r="J680" i="1" s="1"/>
  <c r="U680" i="1"/>
  <c r="O680" i="1"/>
  <c r="Q680" i="1" s="1"/>
  <c r="R680" i="1" s="1"/>
  <c r="P680" i="1" s="1"/>
  <c r="K680" i="1" l="1"/>
  <c r="I680" i="1" s="1"/>
  <c r="G681" i="1" s="1"/>
  <c r="M680" i="1"/>
  <c r="AA680" i="1"/>
  <c r="AL680" i="1"/>
  <c r="W680" i="1"/>
  <c r="X680" i="1" l="1"/>
  <c r="V680" i="1" s="1"/>
  <c r="AN680" i="1"/>
  <c r="B680" i="1" s="1"/>
  <c r="AC680" i="1"/>
  <c r="AD680" i="1" s="1"/>
  <c r="AB680" i="1" s="1"/>
  <c r="AM682" i="1" s="1"/>
  <c r="AE680" i="1" l="1"/>
  <c r="AF680" i="1" s="1"/>
  <c r="AI680" i="1" l="1"/>
  <c r="AH680" i="1"/>
  <c r="AJ680" i="1"/>
  <c r="C680" i="1" l="1"/>
  <c r="H681" i="1"/>
  <c r="J681" i="1" s="1"/>
  <c r="U681" i="1"/>
  <c r="O681" i="1"/>
  <c r="Q681" i="1" s="1"/>
  <c r="R681" i="1" s="1"/>
  <c r="P681" i="1" s="1"/>
  <c r="AA681" i="1"/>
  <c r="AK688" i="1"/>
  <c r="AG687" i="1"/>
  <c r="K681" i="1" l="1"/>
  <c r="I681" i="1" s="1"/>
  <c r="G682" i="1" s="1"/>
  <c r="M681" i="1"/>
  <c r="AC681" i="1"/>
  <c r="AD681" i="1" s="1"/>
  <c r="AB681" i="1" s="1"/>
  <c r="AM683" i="1" s="1"/>
  <c r="AN681" i="1"/>
  <c r="AL681" i="1"/>
  <c r="W681" i="1"/>
  <c r="AE681" i="1" l="1"/>
  <c r="AF681" i="1" s="1"/>
  <c r="X681" i="1"/>
  <c r="V681" i="1" s="1"/>
  <c r="B681" i="1"/>
  <c r="AI681" i="1" l="1"/>
  <c r="AJ681" i="1"/>
  <c r="AH681" i="1"/>
  <c r="C681" i="1" l="1"/>
  <c r="H682" i="1"/>
  <c r="J682" i="1" s="1"/>
  <c r="U682" i="1"/>
  <c r="O682" i="1"/>
  <c r="Q682" i="1" s="1"/>
  <c r="R682" i="1" s="1"/>
  <c r="P682" i="1" s="1"/>
  <c r="AA682" i="1"/>
  <c r="AN682" i="1"/>
  <c r="AC682" i="1"/>
  <c r="AD682" i="1" s="1"/>
  <c r="AB682" i="1" s="1"/>
  <c r="AM684" i="1" s="1"/>
  <c r="K682" i="1" l="1"/>
  <c r="I682" i="1" s="1"/>
  <c r="G683" i="1" s="1"/>
  <c r="M682" i="1"/>
  <c r="AL682" i="1"/>
  <c r="B682" i="1" s="1"/>
  <c r="W682" i="1"/>
  <c r="X682" i="1" s="1"/>
  <c r="V682" i="1" s="1"/>
  <c r="AE682" i="1"/>
  <c r="AF682" i="1" s="1"/>
  <c r="AI682" i="1" l="1"/>
  <c r="AH682" i="1"/>
  <c r="AJ682" i="1"/>
  <c r="AG688" i="1"/>
  <c r="AK689" i="1"/>
  <c r="H683" i="1" l="1"/>
  <c r="J683" i="1" s="1"/>
  <c r="C682" i="1"/>
  <c r="O683" i="1" l="1"/>
  <c r="Q683" i="1" s="1"/>
  <c r="R683" i="1" s="1"/>
  <c r="P683" i="1" s="1"/>
  <c r="U683" i="1"/>
  <c r="K683" i="1"/>
  <c r="I683" i="1" s="1"/>
  <c r="G684" i="1" s="1"/>
  <c r="M683" i="1"/>
  <c r="AL683" i="1" l="1"/>
  <c r="W683" i="1"/>
  <c r="AA683" i="1"/>
  <c r="AC683" i="1" l="1"/>
  <c r="AD683" i="1" s="1"/>
  <c r="AB683" i="1" s="1"/>
  <c r="AM685" i="1" s="1"/>
  <c r="AN683" i="1"/>
  <c r="B683" i="1" s="1"/>
  <c r="AE683" i="1"/>
  <c r="AF683" i="1" s="1"/>
  <c r="X683" i="1"/>
  <c r="V683" i="1" s="1"/>
  <c r="AJ683" i="1" l="1"/>
  <c r="AH683" i="1"/>
  <c r="AI683" i="1"/>
  <c r="C683" i="1" l="1"/>
  <c r="H684" i="1"/>
  <c r="J684" i="1" s="1"/>
  <c r="O684" i="1" l="1"/>
  <c r="Q684" i="1" s="1"/>
  <c r="R684" i="1" s="1"/>
  <c r="P684" i="1" s="1"/>
  <c r="U684" i="1"/>
  <c r="K684" i="1"/>
  <c r="I684" i="1" s="1"/>
  <c r="G685" i="1" s="1"/>
  <c r="M684" i="1"/>
  <c r="AK690" i="1"/>
  <c r="AG689" i="1"/>
  <c r="AL684" i="1" l="1"/>
  <c r="W684" i="1"/>
  <c r="AA684" i="1"/>
  <c r="AN684" i="1" l="1"/>
  <c r="B684" i="1" s="1"/>
  <c r="AC684" i="1"/>
  <c r="AD684" i="1" s="1"/>
  <c r="AB684" i="1" s="1"/>
  <c r="AM686" i="1" s="1"/>
  <c r="X684" i="1"/>
  <c r="V684" i="1" s="1"/>
  <c r="AE684" i="1"/>
  <c r="AF684" i="1" s="1"/>
  <c r="AH684" i="1" l="1"/>
  <c r="AJ684" i="1"/>
  <c r="AI684" i="1"/>
  <c r="C684" i="1" l="1"/>
  <c r="H685" i="1"/>
  <c r="J685" i="1" s="1"/>
  <c r="O685" i="1"/>
  <c r="Q685" i="1" s="1"/>
  <c r="R685" i="1" s="1"/>
  <c r="P685" i="1" s="1"/>
  <c r="U685" i="1" l="1"/>
  <c r="AA685" i="1" s="1"/>
  <c r="AN685" i="1" s="1"/>
  <c r="M685" i="1"/>
  <c r="K685" i="1"/>
  <c r="I685" i="1" s="1"/>
  <c r="G686" i="1" s="1"/>
  <c r="AC685" i="1"/>
  <c r="AD685" i="1" s="1"/>
  <c r="AB685" i="1" s="1"/>
  <c r="AM687" i="1" s="1"/>
  <c r="W685" i="1"/>
  <c r="AK691" i="1"/>
  <c r="AG690" i="1"/>
  <c r="AL685" i="1" l="1"/>
  <c r="X685" i="1"/>
  <c r="V685" i="1" s="1"/>
  <c r="AE685" i="1"/>
  <c r="AF685" i="1" s="1"/>
  <c r="B685" i="1"/>
  <c r="AH685" i="1" l="1"/>
  <c r="AJ685" i="1"/>
  <c r="AI685" i="1"/>
  <c r="C685" i="1" l="1"/>
  <c r="H686" i="1"/>
  <c r="J686" i="1" s="1"/>
  <c r="M686" i="1" l="1"/>
  <c r="K686" i="1"/>
  <c r="I686" i="1" s="1"/>
  <c r="G687" i="1" s="1"/>
  <c r="O686" i="1"/>
  <c r="Q686" i="1" s="1"/>
  <c r="R686" i="1" s="1"/>
  <c r="P686" i="1" s="1"/>
  <c r="U686" i="1"/>
  <c r="AK692" i="1"/>
  <c r="AG691" i="1"/>
  <c r="W686" i="1" l="1"/>
  <c r="AL686" i="1"/>
  <c r="AA686" i="1"/>
  <c r="AC686" i="1" l="1"/>
  <c r="AD686" i="1" s="1"/>
  <c r="AB686" i="1" s="1"/>
  <c r="AM688" i="1" s="1"/>
  <c r="AN686" i="1"/>
  <c r="B686" i="1" s="1"/>
  <c r="X686" i="1"/>
  <c r="V686" i="1" s="1"/>
  <c r="AE686" i="1"/>
  <c r="AF686" i="1" s="1"/>
  <c r="AJ686" i="1" l="1"/>
  <c r="AI686" i="1"/>
  <c r="AH686" i="1"/>
  <c r="H687" i="1" l="1"/>
  <c r="J687" i="1" s="1"/>
  <c r="C686" i="1"/>
  <c r="O687" i="1" l="1"/>
  <c r="Q687" i="1" s="1"/>
  <c r="R687" i="1" s="1"/>
  <c r="P687" i="1" s="1"/>
  <c r="U687" i="1"/>
  <c r="M687" i="1"/>
  <c r="K687" i="1"/>
  <c r="I687" i="1" s="1"/>
  <c r="G688" i="1" s="1"/>
  <c r="AL687" i="1" l="1"/>
  <c r="AA687" i="1"/>
  <c r="W687" i="1"/>
  <c r="X687" i="1" s="1"/>
  <c r="V687" i="1" s="1"/>
  <c r="AG692" i="1"/>
  <c r="AK693" i="1"/>
  <c r="AE687" i="1" l="1"/>
  <c r="AF687" i="1" s="1"/>
  <c r="AC687" i="1"/>
  <c r="AD687" i="1" s="1"/>
  <c r="AB687" i="1" s="1"/>
  <c r="AM689" i="1" s="1"/>
  <c r="AN687" i="1"/>
  <c r="B687" i="1" s="1"/>
  <c r="AI687" i="1"/>
  <c r="AJ687" i="1"/>
  <c r="AH687" i="1"/>
  <c r="H688" i="1" l="1"/>
  <c r="J688" i="1" s="1"/>
  <c r="C687" i="1"/>
  <c r="O688" i="1" l="1"/>
  <c r="Q688" i="1" s="1"/>
  <c r="R688" i="1" s="1"/>
  <c r="P688" i="1" s="1"/>
  <c r="U688" i="1"/>
  <c r="K688" i="1"/>
  <c r="I688" i="1" s="1"/>
  <c r="G689" i="1" s="1"/>
  <c r="M688" i="1"/>
  <c r="AL688" i="1" l="1"/>
  <c r="W688" i="1"/>
  <c r="AA688" i="1"/>
  <c r="AC688" i="1" l="1"/>
  <c r="AD688" i="1" s="1"/>
  <c r="AB688" i="1" s="1"/>
  <c r="AM690" i="1" s="1"/>
  <c r="AN688" i="1"/>
  <c r="B688" i="1" s="1"/>
  <c r="X688" i="1"/>
  <c r="V688" i="1" s="1"/>
  <c r="AE688" i="1"/>
  <c r="AF688" i="1" s="1"/>
  <c r="AI688" i="1" l="1"/>
  <c r="AH688" i="1"/>
  <c r="AJ688" i="1"/>
  <c r="C688" i="1" l="1"/>
  <c r="H689" i="1"/>
  <c r="J689" i="1" s="1"/>
  <c r="U689" i="1"/>
  <c r="O689" i="1"/>
  <c r="Q689" i="1" s="1"/>
  <c r="R689" i="1" s="1"/>
  <c r="P689" i="1" s="1"/>
  <c r="AK694" i="1"/>
  <c r="AG693" i="1"/>
  <c r="K689" i="1" l="1"/>
  <c r="I689" i="1" s="1"/>
  <c r="G690" i="1" s="1"/>
  <c r="M689" i="1"/>
  <c r="W689" i="1"/>
  <c r="X689" i="1" s="1"/>
  <c r="V689" i="1" s="1"/>
  <c r="AL689" i="1"/>
  <c r="AA689" i="1"/>
  <c r="AN689" i="1" l="1"/>
  <c r="B689" i="1" s="1"/>
  <c r="AC689" i="1"/>
  <c r="AD689" i="1" s="1"/>
  <c r="AB689" i="1" s="1"/>
  <c r="AM691" i="1" s="1"/>
  <c r="AE689" i="1"/>
  <c r="AF689" i="1" s="1"/>
  <c r="AH689" i="1" s="1"/>
  <c r="AJ689" i="1" l="1"/>
  <c r="AI689" i="1"/>
  <c r="H690" i="1" s="1"/>
  <c r="C689" i="1"/>
  <c r="U690" i="1" l="1"/>
  <c r="J690" i="1"/>
  <c r="O690" i="1"/>
  <c r="Q690" i="1" s="1"/>
  <c r="R690" i="1" s="1"/>
  <c r="P690" i="1" s="1"/>
  <c r="K690" i="1" l="1"/>
  <c r="I690" i="1" s="1"/>
  <c r="G691" i="1" s="1"/>
  <c r="M690" i="1"/>
  <c r="AL690" i="1"/>
  <c r="W690" i="1"/>
  <c r="X690" i="1" s="1"/>
  <c r="V690" i="1" s="1"/>
  <c r="AA690" i="1"/>
  <c r="AC690" i="1" l="1"/>
  <c r="AD690" i="1" s="1"/>
  <c r="AB690" i="1" s="1"/>
  <c r="AM692" i="1" s="1"/>
  <c r="AN690" i="1"/>
  <c r="B690" i="1" s="1"/>
  <c r="AG694" i="1"/>
  <c r="AK695" i="1"/>
  <c r="AE690" i="1" l="1"/>
  <c r="AF690" i="1" s="1"/>
  <c r="AH690" i="1" l="1"/>
  <c r="AJ690" i="1"/>
  <c r="AI690" i="1"/>
  <c r="C690" i="1" l="1"/>
  <c r="H691" i="1"/>
  <c r="J691" i="1" l="1"/>
  <c r="O691" i="1"/>
  <c r="Q691" i="1" s="1"/>
  <c r="R691" i="1" s="1"/>
  <c r="P691" i="1" s="1"/>
  <c r="U691" i="1"/>
  <c r="AG695" i="1"/>
  <c r="AK696" i="1"/>
  <c r="AA691" i="1" l="1"/>
  <c r="AL691" i="1"/>
  <c r="W691" i="1"/>
  <c r="X691" i="1" s="1"/>
  <c r="V691" i="1" s="1"/>
  <c r="K691" i="1"/>
  <c r="I691" i="1" s="1"/>
  <c r="G692" i="1" s="1"/>
  <c r="M691" i="1"/>
  <c r="AN691" i="1" l="1"/>
  <c r="B691" i="1" s="1"/>
  <c r="AC691" i="1"/>
  <c r="AD691" i="1" l="1"/>
  <c r="AB691" i="1" s="1"/>
  <c r="AM693" i="1" s="1"/>
  <c r="AE691" i="1"/>
  <c r="AF691" i="1" s="1"/>
  <c r="AH691" i="1" l="1"/>
  <c r="AJ691" i="1"/>
  <c r="AI691" i="1"/>
  <c r="C691" i="1" l="1"/>
  <c r="H692" i="1"/>
  <c r="J692" i="1" l="1"/>
  <c r="U692" i="1"/>
  <c r="O692" i="1"/>
  <c r="Q692" i="1" s="1"/>
  <c r="R692" i="1" s="1"/>
  <c r="P692" i="1" s="1"/>
  <c r="W692" i="1" l="1"/>
  <c r="AL692" i="1"/>
  <c r="AA692" i="1"/>
  <c r="K692" i="1"/>
  <c r="I692" i="1" s="1"/>
  <c r="G693" i="1" s="1"/>
  <c r="M692" i="1"/>
  <c r="AK697" i="1"/>
  <c r="AG696" i="1"/>
  <c r="AC692" i="1" l="1"/>
  <c r="AD692" i="1" s="1"/>
  <c r="AB692" i="1" s="1"/>
  <c r="AM694" i="1" s="1"/>
  <c r="AN692" i="1"/>
  <c r="B692" i="1" s="1"/>
  <c r="X692" i="1"/>
  <c r="V692" i="1" s="1"/>
  <c r="AE692" i="1"/>
  <c r="AF692" i="1" s="1"/>
  <c r="AH692" i="1" l="1"/>
  <c r="AJ692" i="1"/>
  <c r="AI692" i="1"/>
  <c r="H693" i="1" l="1"/>
  <c r="J693" i="1" s="1"/>
  <c r="K693" i="1" s="1"/>
  <c r="I693" i="1" s="1"/>
  <c r="G694" i="1" s="1"/>
  <c r="C692" i="1"/>
  <c r="U693" i="1" l="1"/>
  <c r="W693" i="1" s="1"/>
  <c r="X693" i="1" s="1"/>
  <c r="V693" i="1" s="1"/>
  <c r="M693" i="1"/>
  <c r="O693" i="1"/>
  <c r="Q693" i="1" s="1"/>
  <c r="R693" i="1" s="1"/>
  <c r="P693" i="1" s="1"/>
  <c r="AK698" i="1"/>
  <c r="AG697" i="1"/>
  <c r="AL693" i="1" l="1"/>
  <c r="AA693" i="1"/>
  <c r="AN693" i="1"/>
  <c r="B693" i="1" s="1"/>
  <c r="AC693" i="1"/>
  <c r="AD693" i="1" l="1"/>
  <c r="AB693" i="1" s="1"/>
  <c r="AM695" i="1" s="1"/>
  <c r="AE693" i="1"/>
  <c r="AF693" i="1" s="1"/>
  <c r="AJ693" i="1" l="1"/>
  <c r="AI693" i="1"/>
  <c r="AH693" i="1"/>
  <c r="H694" i="1" l="1"/>
  <c r="C693" i="1"/>
  <c r="U694" i="1" l="1"/>
  <c r="J694" i="1"/>
  <c r="O694" i="1"/>
  <c r="Q694" i="1" s="1"/>
  <c r="R694" i="1" s="1"/>
  <c r="P694" i="1" s="1"/>
  <c r="M694" i="1" l="1"/>
  <c r="K694" i="1"/>
  <c r="I694" i="1" s="1"/>
  <c r="G695" i="1" s="1"/>
  <c r="AL694" i="1"/>
  <c r="W694" i="1"/>
  <c r="X694" i="1" s="1"/>
  <c r="V694" i="1" s="1"/>
  <c r="AA694" i="1"/>
  <c r="AG698" i="1"/>
  <c r="AK699" i="1"/>
  <c r="AN694" i="1" l="1"/>
  <c r="B694" i="1" s="1"/>
  <c r="AC694" i="1"/>
  <c r="AD694" i="1" s="1"/>
  <c r="AB694" i="1" s="1"/>
  <c r="AM696" i="1" s="1"/>
  <c r="AE694" i="1" l="1"/>
  <c r="AF694" i="1" s="1"/>
  <c r="AH694" i="1" l="1"/>
  <c r="AI694" i="1"/>
  <c r="AJ694" i="1"/>
  <c r="H695" i="1" l="1"/>
  <c r="C694" i="1"/>
  <c r="O695" i="1" l="1"/>
  <c r="Q695" i="1" s="1"/>
  <c r="R695" i="1" s="1"/>
  <c r="P695" i="1" s="1"/>
  <c r="J695" i="1"/>
  <c r="U695" i="1"/>
  <c r="AK700" i="1"/>
  <c r="AG699" i="1"/>
  <c r="K695" i="1" l="1"/>
  <c r="I695" i="1" s="1"/>
  <c r="G696" i="1" s="1"/>
  <c r="M695" i="1"/>
  <c r="AL695" i="1"/>
  <c r="W695" i="1"/>
  <c r="X695" i="1" s="1"/>
  <c r="V695" i="1" s="1"/>
  <c r="AA695" i="1"/>
  <c r="AC695" i="1" l="1"/>
  <c r="AD695" i="1" s="1"/>
  <c r="AB695" i="1" s="1"/>
  <c r="AM697" i="1" s="1"/>
  <c r="AN695" i="1"/>
  <c r="B695" i="1" s="1"/>
  <c r="AE695" i="1" l="1"/>
  <c r="AF695" i="1" s="1"/>
  <c r="AJ695" i="1" l="1"/>
  <c r="AI695" i="1"/>
  <c r="AH695" i="1"/>
  <c r="AG700" i="1"/>
  <c r="AK701" i="1"/>
  <c r="H696" i="1" l="1"/>
  <c r="J696" i="1" s="1"/>
  <c r="C695" i="1"/>
  <c r="U696" i="1" l="1"/>
  <c r="O696" i="1"/>
  <c r="Q696" i="1" s="1"/>
  <c r="R696" i="1" s="1"/>
  <c r="P696" i="1" s="1"/>
  <c r="AA696" i="1"/>
  <c r="AL696" i="1"/>
  <c r="W696" i="1"/>
  <c r="M696" i="1"/>
  <c r="K696" i="1"/>
  <c r="I696" i="1" s="1"/>
  <c r="G697" i="1" s="1"/>
  <c r="X696" i="1" l="1"/>
  <c r="V696" i="1" s="1"/>
  <c r="AN696" i="1"/>
  <c r="B696" i="1" s="1"/>
  <c r="AC696" i="1"/>
  <c r="AD696" i="1" s="1"/>
  <c r="AB696" i="1" s="1"/>
  <c r="AM698" i="1" s="1"/>
  <c r="AE696" i="1" l="1"/>
  <c r="AF696" i="1" s="1"/>
  <c r="AJ696" i="1" l="1"/>
  <c r="AH696" i="1"/>
  <c r="AI696" i="1"/>
  <c r="C696" i="1" l="1"/>
  <c r="H697" i="1"/>
  <c r="J697" i="1" s="1"/>
  <c r="AK702" i="1"/>
  <c r="AG701" i="1"/>
  <c r="U697" i="1" l="1"/>
  <c r="AL697" i="1" s="1"/>
  <c r="M697" i="1"/>
  <c r="K697" i="1"/>
  <c r="I697" i="1" s="1"/>
  <c r="G698" i="1" s="1"/>
  <c r="O697" i="1"/>
  <c r="W697" i="1" l="1"/>
  <c r="X697" i="1" s="1"/>
  <c r="V697" i="1" s="1"/>
  <c r="Q697" i="1"/>
  <c r="R697" i="1" s="1"/>
  <c r="P697" i="1" s="1"/>
  <c r="AA697" i="1"/>
  <c r="AC697" i="1" l="1"/>
  <c r="AN697" i="1"/>
  <c r="B697" i="1" s="1"/>
  <c r="AD697" i="1" l="1"/>
  <c r="AB697" i="1" s="1"/>
  <c r="AM699" i="1" s="1"/>
  <c r="AE697" i="1"/>
  <c r="AF697" i="1" s="1"/>
  <c r="AJ697" i="1" l="1"/>
  <c r="AI697" i="1"/>
  <c r="AH697" i="1"/>
  <c r="AG702" i="1"/>
  <c r="AK703" i="1"/>
  <c r="H698" i="1" l="1"/>
  <c r="J698" i="1" s="1"/>
  <c r="C697" i="1"/>
  <c r="O698" i="1" l="1"/>
  <c r="Q698" i="1" s="1"/>
  <c r="R698" i="1" s="1"/>
  <c r="P698" i="1" s="1"/>
  <c r="U698" i="1"/>
  <c r="W698" i="1" s="1"/>
  <c r="AL698" i="1"/>
  <c r="M698" i="1"/>
  <c r="K698" i="1"/>
  <c r="I698" i="1" s="1"/>
  <c r="G699" i="1" s="1"/>
  <c r="AA698" i="1" l="1"/>
  <c r="AC698" i="1" s="1"/>
  <c r="X698" i="1"/>
  <c r="V698" i="1" s="1"/>
  <c r="AN698" i="1" l="1"/>
  <c r="B698" i="1" s="1"/>
  <c r="AD698" i="1"/>
  <c r="AB698" i="1" s="1"/>
  <c r="AM700" i="1" s="1"/>
  <c r="AE698" i="1"/>
  <c r="AF698" i="1" s="1"/>
  <c r="AI698" i="1" s="1"/>
  <c r="AG703" i="1"/>
  <c r="AK704" i="1"/>
  <c r="AH698" i="1" l="1"/>
  <c r="C698" i="1" s="1"/>
  <c r="AJ698" i="1"/>
  <c r="H699" i="1" l="1"/>
  <c r="O699" i="1" s="1"/>
  <c r="Q699" i="1" s="1"/>
  <c r="R699" i="1" s="1"/>
  <c r="P699" i="1" s="1"/>
  <c r="J699" i="1" l="1"/>
  <c r="U699" i="1"/>
  <c r="AL699" i="1" l="1"/>
  <c r="W699" i="1"/>
  <c r="X699" i="1" s="1"/>
  <c r="V699" i="1" s="1"/>
  <c r="AA699" i="1"/>
  <c r="AN699" i="1" s="1"/>
  <c r="B699" i="1" s="1"/>
  <c r="M699" i="1"/>
  <c r="K699" i="1"/>
  <c r="I699" i="1" s="1"/>
  <c r="G700" i="1" s="1"/>
  <c r="AC699" i="1" l="1"/>
  <c r="AD699" i="1" s="1"/>
  <c r="AB699" i="1" s="1"/>
  <c r="AM701" i="1" s="1"/>
  <c r="AG704" i="1"/>
  <c r="AK705" i="1"/>
  <c r="AE699" i="1" l="1"/>
  <c r="AF699" i="1" s="1"/>
  <c r="AI699" i="1" s="1"/>
  <c r="AH699" i="1" l="1"/>
  <c r="C699" i="1" s="1"/>
  <c r="AJ699" i="1"/>
  <c r="H700" i="1" l="1"/>
  <c r="J700" i="1" s="1"/>
  <c r="M700" i="1" s="1"/>
  <c r="U700" i="1" l="1"/>
  <c r="O700" i="1"/>
  <c r="Q700" i="1" s="1"/>
  <c r="R700" i="1" s="1"/>
  <c r="P700" i="1" s="1"/>
  <c r="K700" i="1"/>
  <c r="I700" i="1" s="1"/>
  <c r="G701" i="1" s="1"/>
  <c r="AA700" i="1"/>
  <c r="AC700" i="1" s="1"/>
  <c r="AD700" i="1" s="1"/>
  <c r="AB700" i="1" s="1"/>
  <c r="AM702" i="1" s="1"/>
  <c r="W700" i="1"/>
  <c r="X700" i="1" s="1"/>
  <c r="V700" i="1" s="1"/>
  <c r="AL700" i="1"/>
  <c r="AN700" i="1"/>
  <c r="AG705" i="1"/>
  <c r="AK706" i="1"/>
  <c r="B700" i="1" l="1"/>
  <c r="AE700" i="1"/>
  <c r="AF700" i="1" s="1"/>
  <c r="AI700" i="1" l="1"/>
  <c r="AJ700" i="1"/>
  <c r="AH700" i="1"/>
  <c r="H701" i="1" l="1"/>
  <c r="J701" i="1" s="1"/>
  <c r="K701" i="1" s="1"/>
  <c r="I701" i="1" s="1"/>
  <c r="G702" i="1" s="1"/>
  <c r="C700" i="1"/>
  <c r="M701" i="1" l="1"/>
  <c r="U701" i="1"/>
  <c r="O701" i="1"/>
  <c r="Q701" i="1" s="1"/>
  <c r="R701" i="1" s="1"/>
  <c r="P701" i="1" s="1"/>
  <c r="AL701" i="1" l="1"/>
  <c r="W701" i="1"/>
  <c r="AA701" i="1"/>
  <c r="AC701" i="1" l="1"/>
  <c r="AD701" i="1" s="1"/>
  <c r="AB701" i="1" s="1"/>
  <c r="AM703" i="1" s="1"/>
  <c r="AN701" i="1"/>
  <c r="B701" i="1" s="1"/>
  <c r="AE701" i="1"/>
  <c r="AF701" i="1" s="1"/>
  <c r="X701" i="1"/>
  <c r="V701" i="1" s="1"/>
  <c r="AI701" i="1" l="1"/>
  <c r="AH701" i="1"/>
  <c r="AJ701" i="1"/>
  <c r="C701" i="1" l="1"/>
  <c r="H702" i="1"/>
  <c r="AG706" i="1"/>
  <c r="AK707" i="1"/>
  <c r="J702" i="1" l="1"/>
  <c r="U702" i="1"/>
  <c r="O702" i="1"/>
  <c r="Q702" i="1" s="1"/>
  <c r="R702" i="1" s="1"/>
  <c r="P702" i="1" s="1"/>
  <c r="AA702" i="1" l="1"/>
  <c r="W702" i="1"/>
  <c r="X702" i="1" s="1"/>
  <c r="V702" i="1" s="1"/>
  <c r="AL702" i="1"/>
  <c r="K702" i="1"/>
  <c r="I702" i="1" s="1"/>
  <c r="G703" i="1" s="1"/>
  <c r="M702" i="1"/>
  <c r="AN702" i="1" l="1"/>
  <c r="B702" i="1" s="1"/>
  <c r="AC702" i="1"/>
  <c r="AE702" i="1" l="1"/>
  <c r="AF702" i="1" s="1"/>
  <c r="AD702" i="1"/>
  <c r="AB702" i="1" s="1"/>
  <c r="AM704" i="1" s="1"/>
  <c r="AK708" i="1"/>
  <c r="AG707" i="1"/>
  <c r="AJ702" i="1" l="1"/>
  <c r="AH702" i="1"/>
  <c r="AI702" i="1"/>
  <c r="C702" i="1" l="1"/>
  <c r="H703" i="1"/>
  <c r="J703" i="1" s="1"/>
  <c r="K703" i="1" s="1"/>
  <c r="I703" i="1" s="1"/>
  <c r="G704" i="1" s="1"/>
  <c r="M703" i="1" l="1"/>
  <c r="U703" i="1"/>
  <c r="O703" i="1"/>
  <c r="Q703" i="1" s="1"/>
  <c r="R703" i="1" s="1"/>
  <c r="P703" i="1" s="1"/>
  <c r="AL703" i="1" l="1"/>
  <c r="AA703" i="1"/>
  <c r="W703" i="1"/>
  <c r="X703" i="1" s="1"/>
  <c r="V703" i="1" s="1"/>
  <c r="AN703" i="1" l="1"/>
  <c r="B703" i="1" s="1"/>
  <c r="AC703" i="1"/>
  <c r="AD703" i="1" l="1"/>
  <c r="AB703" i="1" s="1"/>
  <c r="AM705" i="1" s="1"/>
  <c r="AE703" i="1"/>
  <c r="AF703" i="1" s="1"/>
  <c r="AH703" i="1" l="1"/>
  <c r="AJ703" i="1"/>
  <c r="AI703" i="1"/>
  <c r="AK709" i="1"/>
  <c r="AG708" i="1"/>
  <c r="C703" i="1" l="1"/>
  <c r="H704" i="1"/>
  <c r="O704" i="1" l="1"/>
  <c r="Q704" i="1" s="1"/>
  <c r="R704" i="1" s="1"/>
  <c r="P704" i="1" s="1"/>
  <c r="J704" i="1"/>
  <c r="U704" i="1"/>
  <c r="AL704" i="1" l="1"/>
  <c r="AA704" i="1"/>
  <c r="W704" i="1"/>
  <c r="X704" i="1" s="1"/>
  <c r="V704" i="1" s="1"/>
  <c r="M704" i="1"/>
  <c r="K704" i="1"/>
  <c r="I704" i="1" s="1"/>
  <c r="G705" i="1" s="1"/>
  <c r="AC704" i="1" l="1"/>
  <c r="AN704" i="1"/>
  <c r="B704" i="1" s="1"/>
  <c r="AD704" i="1" l="1"/>
  <c r="AB704" i="1" s="1"/>
  <c r="AM706" i="1" s="1"/>
  <c r="AE704" i="1"/>
  <c r="AF704" i="1" s="1"/>
  <c r="AK710" i="1"/>
  <c r="AG709" i="1"/>
  <c r="AJ704" i="1" l="1"/>
  <c r="AH704" i="1"/>
  <c r="AI704" i="1"/>
  <c r="H705" i="1" l="1"/>
  <c r="J705" i="1" s="1"/>
  <c r="M705" i="1" s="1"/>
  <c r="C704" i="1"/>
  <c r="K705" i="1" l="1"/>
  <c r="I705" i="1" s="1"/>
  <c r="G706" i="1" s="1"/>
  <c r="O705" i="1"/>
  <c r="Q705" i="1" s="1"/>
  <c r="R705" i="1" s="1"/>
  <c r="P705" i="1" s="1"/>
  <c r="U705" i="1"/>
  <c r="W705" i="1" l="1"/>
  <c r="X705" i="1" s="1"/>
  <c r="V705" i="1" s="1"/>
  <c r="AL705" i="1"/>
  <c r="AA705" i="1"/>
  <c r="AK711" i="1"/>
  <c r="AG710" i="1"/>
  <c r="AN705" i="1" l="1"/>
  <c r="B705" i="1" s="1"/>
  <c r="AC705" i="1"/>
  <c r="AD705" i="1" s="1"/>
  <c r="AB705" i="1" s="1"/>
  <c r="AM707" i="1" s="1"/>
  <c r="AE705" i="1"/>
  <c r="AF705" i="1" s="1"/>
  <c r="AJ705" i="1" s="1"/>
  <c r="AH705" i="1" l="1"/>
  <c r="H706" i="1" s="1"/>
  <c r="J706" i="1" s="1"/>
  <c r="AI705" i="1"/>
  <c r="C705" i="1" l="1"/>
  <c r="U706" i="1"/>
  <c r="O706" i="1"/>
  <c r="Q706" i="1" s="1"/>
  <c r="R706" i="1" s="1"/>
  <c r="P706" i="1" s="1"/>
  <c r="W706" i="1"/>
  <c r="X706" i="1" s="1"/>
  <c r="V706" i="1" s="1"/>
  <c r="AL706" i="1"/>
  <c r="AA706" i="1"/>
  <c r="K706" i="1"/>
  <c r="I706" i="1" s="1"/>
  <c r="G707" i="1" s="1"/>
  <c r="M706" i="1"/>
  <c r="AN706" i="1" l="1"/>
  <c r="B706" i="1" s="1"/>
  <c r="AC706" i="1"/>
  <c r="AD706" i="1" l="1"/>
  <c r="AB706" i="1" s="1"/>
  <c r="AM708" i="1" s="1"/>
  <c r="AE706" i="1"/>
  <c r="AF706" i="1" s="1"/>
  <c r="AJ706" i="1" l="1"/>
  <c r="AH706" i="1"/>
  <c r="AI706" i="1"/>
  <c r="AG711" i="1"/>
  <c r="AK712" i="1"/>
  <c r="C706" i="1" l="1"/>
  <c r="H707" i="1"/>
  <c r="U707" i="1" l="1"/>
  <c r="J707" i="1"/>
  <c r="O707" i="1"/>
  <c r="Q707" i="1" s="1"/>
  <c r="R707" i="1" s="1"/>
  <c r="P707" i="1" s="1"/>
  <c r="M707" i="1" l="1"/>
  <c r="K707" i="1"/>
  <c r="I707" i="1" s="1"/>
  <c r="G708" i="1" s="1"/>
  <c r="AL707" i="1"/>
  <c r="W707" i="1"/>
  <c r="AA707" i="1"/>
  <c r="X707" i="1" l="1"/>
  <c r="V707" i="1" s="1"/>
  <c r="AC707" i="1"/>
  <c r="AD707" i="1" s="1"/>
  <c r="AB707" i="1" s="1"/>
  <c r="AM709" i="1" s="1"/>
  <c r="AN707" i="1"/>
  <c r="B707" i="1" s="1"/>
  <c r="AE707" i="1" l="1"/>
  <c r="AF707" i="1" s="1"/>
  <c r="AI707" i="1" s="1"/>
  <c r="AJ707" i="1" l="1"/>
  <c r="AH707" i="1"/>
  <c r="H708" i="1" s="1"/>
  <c r="C707" i="1"/>
  <c r="AK713" i="1"/>
  <c r="AG712" i="1"/>
  <c r="J708" i="1" l="1"/>
  <c r="U708" i="1"/>
  <c r="O708" i="1"/>
  <c r="Q708" i="1" s="1"/>
  <c r="R708" i="1" s="1"/>
  <c r="P708" i="1" s="1"/>
  <c r="AL708" i="1" l="1"/>
  <c r="AA708" i="1"/>
  <c r="W708" i="1"/>
  <c r="M708" i="1"/>
  <c r="K708" i="1"/>
  <c r="I708" i="1" s="1"/>
  <c r="G709" i="1" s="1"/>
  <c r="AC708" i="1" l="1"/>
  <c r="AD708" i="1" s="1"/>
  <c r="AB708" i="1" s="1"/>
  <c r="AM710" i="1" s="1"/>
  <c r="AN708" i="1"/>
  <c r="B708" i="1" s="1"/>
  <c r="AE708" i="1"/>
  <c r="AF708" i="1" s="1"/>
  <c r="X708" i="1"/>
  <c r="V708" i="1" s="1"/>
  <c r="AH708" i="1" l="1"/>
  <c r="AJ708" i="1"/>
  <c r="AI708" i="1"/>
  <c r="AG713" i="1"/>
  <c r="H709" i="1" l="1"/>
  <c r="C708" i="1"/>
  <c r="J709" i="1" l="1"/>
  <c r="O709" i="1"/>
  <c r="Q709" i="1" s="1"/>
  <c r="R709" i="1" s="1"/>
  <c r="P709" i="1" s="1"/>
  <c r="U709" i="1"/>
  <c r="AL709" i="1" l="1"/>
  <c r="W709" i="1"/>
  <c r="X709" i="1" s="1"/>
  <c r="V709" i="1" s="1"/>
  <c r="AA709" i="1"/>
  <c r="K709" i="1"/>
  <c r="I709" i="1" s="1"/>
  <c r="G710" i="1" s="1"/>
  <c r="M709" i="1"/>
  <c r="AN709" i="1" l="1"/>
  <c r="B709" i="1" s="1"/>
  <c r="AC709" i="1"/>
  <c r="AD709" i="1" s="1"/>
  <c r="AB709" i="1" s="1"/>
  <c r="AM711" i="1" s="1"/>
  <c r="AE709" i="1" l="1"/>
  <c r="AF709" i="1" s="1"/>
  <c r="AJ709" i="1" l="1"/>
  <c r="AH709" i="1"/>
  <c r="AI709" i="1"/>
  <c r="AG714" i="1"/>
  <c r="C709" i="1" l="1"/>
  <c r="H710" i="1"/>
  <c r="J710" i="1" l="1"/>
  <c r="O710" i="1"/>
  <c r="Q710" i="1" s="1"/>
  <c r="R710" i="1" s="1"/>
  <c r="P710" i="1" s="1"/>
  <c r="U710" i="1"/>
  <c r="AA710" i="1" l="1"/>
  <c r="AL710" i="1"/>
  <c r="W710" i="1"/>
  <c r="M710" i="1"/>
  <c r="K710" i="1"/>
  <c r="I710" i="1" s="1"/>
  <c r="G711" i="1" s="1"/>
  <c r="X710" i="1" l="1"/>
  <c r="V710" i="1" s="1"/>
  <c r="AN710" i="1"/>
  <c r="B710" i="1" s="1"/>
  <c r="AC710" i="1"/>
  <c r="AD710" i="1" s="1"/>
  <c r="AB710" i="1" s="1"/>
  <c r="AM712" i="1" s="1"/>
  <c r="AE710" i="1" l="1"/>
  <c r="AF710" i="1" s="1"/>
  <c r="AJ710" i="1" l="1"/>
  <c r="AH710" i="1"/>
  <c r="AI710" i="1"/>
  <c r="AG715" i="1"/>
  <c r="AK716" i="1"/>
  <c r="C710" i="1" l="1"/>
  <c r="H711" i="1"/>
  <c r="J711" i="1" s="1"/>
  <c r="O711" i="1" l="1"/>
  <c r="Q711" i="1" s="1"/>
  <c r="R711" i="1" s="1"/>
  <c r="P711" i="1" s="1"/>
  <c r="K711" i="1"/>
  <c r="I711" i="1" s="1"/>
  <c r="G712" i="1" s="1"/>
  <c r="M711" i="1"/>
  <c r="U711" i="1"/>
  <c r="W711" i="1" l="1"/>
  <c r="AL711" i="1"/>
  <c r="AA711" i="1"/>
  <c r="AN711" i="1" l="1"/>
  <c r="B711" i="1" s="1"/>
  <c r="AC711" i="1"/>
  <c r="AD711" i="1" s="1"/>
  <c r="AB711" i="1" s="1"/>
  <c r="AM713" i="1" s="1"/>
  <c r="X711" i="1"/>
  <c r="V711" i="1" s="1"/>
  <c r="AE711" i="1"/>
  <c r="AF711" i="1" s="1"/>
  <c r="AI711" i="1" l="1"/>
  <c r="AJ711" i="1"/>
  <c r="AH711" i="1"/>
  <c r="AK717" i="1"/>
  <c r="AG716" i="1"/>
  <c r="H712" i="1" l="1"/>
  <c r="C711" i="1"/>
  <c r="J712" i="1" l="1"/>
  <c r="U712" i="1"/>
  <c r="O712" i="1"/>
  <c r="Q712" i="1" s="1"/>
  <c r="R712" i="1" s="1"/>
  <c r="P712" i="1" s="1"/>
  <c r="AL712" i="1" l="1"/>
  <c r="AA712" i="1"/>
  <c r="W712" i="1"/>
  <c r="M712" i="1"/>
  <c r="K712" i="1"/>
  <c r="I712" i="1" s="1"/>
  <c r="G713" i="1" s="1"/>
  <c r="AN712" i="1" l="1"/>
  <c r="B712" i="1" s="1"/>
  <c r="AC712" i="1"/>
  <c r="AD712" i="1" s="1"/>
  <c r="AB712" i="1" s="1"/>
  <c r="AM714" i="1" s="1"/>
  <c r="X712" i="1"/>
  <c r="V712" i="1" s="1"/>
  <c r="AK714" i="1" s="1"/>
  <c r="AE712" i="1"/>
  <c r="AF712" i="1" s="1"/>
  <c r="AJ712" i="1" l="1"/>
  <c r="AI712" i="1"/>
  <c r="AH712" i="1"/>
  <c r="AG717" i="1"/>
  <c r="AK718" i="1"/>
  <c r="C712" i="1" l="1"/>
  <c r="H713" i="1"/>
  <c r="J713" i="1" l="1"/>
  <c r="O713" i="1"/>
  <c r="Q713" i="1" s="1"/>
  <c r="R713" i="1" s="1"/>
  <c r="P713" i="1" s="1"/>
  <c r="U713" i="1"/>
  <c r="AL713" i="1" l="1"/>
  <c r="AA713" i="1"/>
  <c r="W713" i="1"/>
  <c r="K713" i="1"/>
  <c r="I713" i="1" s="1"/>
  <c r="G714" i="1" s="1"/>
  <c r="M713" i="1"/>
  <c r="AN713" i="1" l="1"/>
  <c r="AC713" i="1"/>
  <c r="AD713" i="1" s="1"/>
  <c r="AB713" i="1" s="1"/>
  <c r="AM715" i="1" s="1"/>
  <c r="X713" i="1"/>
  <c r="V713" i="1" s="1"/>
  <c r="AK715" i="1" s="1"/>
  <c r="B713" i="1"/>
  <c r="AK719" i="1"/>
  <c r="AG718" i="1"/>
  <c r="AE713" i="1" l="1"/>
  <c r="AF713" i="1" s="1"/>
  <c r="AH713" i="1" l="1"/>
  <c r="AI713" i="1"/>
  <c r="AJ713" i="1"/>
  <c r="H714" i="1" l="1"/>
  <c r="J714" i="1" s="1"/>
  <c r="C713" i="1"/>
  <c r="O714" i="1" l="1"/>
  <c r="Q714" i="1" s="1"/>
  <c r="R714" i="1" s="1"/>
  <c r="P714" i="1" s="1"/>
  <c r="U714" i="1"/>
  <c r="AL714" i="1" s="1"/>
  <c r="W714" i="1"/>
  <c r="X714" i="1" s="1"/>
  <c r="V714" i="1" s="1"/>
  <c r="K714" i="1"/>
  <c r="I714" i="1" s="1"/>
  <c r="G715" i="1" s="1"/>
  <c r="M714" i="1"/>
  <c r="AG719" i="1"/>
  <c r="AK720" i="1"/>
  <c r="AA714" i="1" l="1"/>
  <c r="AC714" i="1" s="1"/>
  <c r="AD714" i="1" s="1"/>
  <c r="AB714" i="1" s="1"/>
  <c r="AM716" i="1" s="1"/>
  <c r="AN714" i="1" l="1"/>
  <c r="B714" i="1" s="1"/>
  <c r="AE714" i="1"/>
  <c r="AF714" i="1" s="1"/>
  <c r="AJ714" i="1" l="1"/>
  <c r="AI714" i="1"/>
  <c r="AH714" i="1"/>
  <c r="C714" i="1" l="1"/>
  <c r="H715" i="1"/>
  <c r="J715" i="1" l="1"/>
  <c r="U715" i="1"/>
  <c r="O715" i="1"/>
  <c r="Q715" i="1" s="1"/>
  <c r="R715" i="1" s="1"/>
  <c r="P715" i="1" s="1"/>
  <c r="AG720" i="1"/>
  <c r="AK721" i="1"/>
  <c r="AA715" i="1" l="1"/>
  <c r="W715" i="1"/>
  <c r="X715" i="1" s="1"/>
  <c r="V715" i="1" s="1"/>
  <c r="AL715" i="1"/>
  <c r="M715" i="1"/>
  <c r="K715" i="1"/>
  <c r="I715" i="1" s="1"/>
  <c r="G716" i="1" s="1"/>
  <c r="AN715" i="1" l="1"/>
  <c r="B715" i="1" s="1"/>
  <c r="AC715" i="1"/>
  <c r="AD715" i="1" s="1"/>
  <c r="AB715" i="1" s="1"/>
  <c r="AM717" i="1" s="1"/>
  <c r="AE715" i="1" l="1"/>
  <c r="AF715" i="1" s="1"/>
  <c r="AH715" i="1" l="1"/>
  <c r="AI715" i="1"/>
  <c r="AJ715" i="1"/>
  <c r="C715" i="1" l="1"/>
  <c r="H716" i="1"/>
  <c r="AG721" i="1"/>
  <c r="AK722" i="1"/>
  <c r="J716" i="1" l="1"/>
  <c r="U716" i="1"/>
  <c r="O716" i="1"/>
  <c r="Q716" i="1" s="1"/>
  <c r="R716" i="1" s="1"/>
  <c r="P716" i="1" s="1"/>
  <c r="W716" i="1" l="1"/>
  <c r="X716" i="1" s="1"/>
  <c r="V716" i="1" s="1"/>
  <c r="AL716" i="1"/>
  <c r="AA716" i="1"/>
  <c r="M716" i="1"/>
  <c r="K716" i="1"/>
  <c r="I716" i="1" s="1"/>
  <c r="G717" i="1" s="1"/>
  <c r="AN716" i="1" l="1"/>
  <c r="B716" i="1" s="1"/>
  <c r="AC716" i="1"/>
  <c r="AD716" i="1" l="1"/>
  <c r="AB716" i="1" s="1"/>
  <c r="AM718" i="1" s="1"/>
  <c r="AE716" i="1"/>
  <c r="AF716" i="1" s="1"/>
  <c r="AG722" i="1"/>
  <c r="AK723" i="1"/>
  <c r="AJ716" i="1" l="1"/>
  <c r="AH716" i="1"/>
  <c r="AI716" i="1"/>
  <c r="C716" i="1" l="1"/>
  <c r="H717" i="1"/>
  <c r="J717" i="1" l="1"/>
  <c r="O717" i="1"/>
  <c r="Q717" i="1" s="1"/>
  <c r="R717" i="1" s="1"/>
  <c r="P717" i="1" s="1"/>
  <c r="U717" i="1"/>
  <c r="AL717" i="1" l="1"/>
  <c r="W717" i="1"/>
  <c r="X717" i="1" s="1"/>
  <c r="V717" i="1" s="1"/>
  <c r="AA717" i="1"/>
  <c r="M717" i="1"/>
  <c r="K717" i="1"/>
  <c r="I717" i="1" s="1"/>
  <c r="G718" i="1" s="1"/>
  <c r="AN717" i="1" l="1"/>
  <c r="B717" i="1" s="1"/>
  <c r="AC717" i="1"/>
  <c r="AD717" i="1" l="1"/>
  <c r="AB717" i="1" s="1"/>
  <c r="AM719" i="1" s="1"/>
  <c r="AE717" i="1"/>
  <c r="AF717" i="1" s="1"/>
  <c r="AG723" i="1"/>
  <c r="AK724" i="1"/>
  <c r="AI717" i="1" l="1"/>
  <c r="AH717" i="1"/>
  <c r="AJ717" i="1"/>
  <c r="H718" i="1" l="1"/>
  <c r="J718" i="1" s="1"/>
  <c r="C717" i="1"/>
  <c r="O718" i="1" l="1"/>
  <c r="Q718" i="1" s="1"/>
  <c r="R718" i="1" s="1"/>
  <c r="P718" i="1" s="1"/>
  <c r="U718" i="1"/>
  <c r="W718" i="1"/>
  <c r="AL718" i="1"/>
  <c r="M718" i="1"/>
  <c r="K718" i="1"/>
  <c r="I718" i="1" s="1"/>
  <c r="G719" i="1" s="1"/>
  <c r="AA718" i="1" l="1"/>
  <c r="AC718" i="1" s="1"/>
  <c r="X718" i="1"/>
  <c r="V718" i="1" s="1"/>
  <c r="AD718" i="1" l="1"/>
  <c r="AB718" i="1" s="1"/>
  <c r="AM720" i="1" s="1"/>
  <c r="AE718" i="1"/>
  <c r="AF718" i="1" s="1"/>
  <c r="AN718" i="1"/>
  <c r="B718" i="1" s="1"/>
  <c r="AH718" i="1"/>
  <c r="AJ718" i="1"/>
  <c r="AI718" i="1"/>
  <c r="AK725" i="1"/>
  <c r="AG724" i="1"/>
  <c r="C718" i="1" l="1"/>
  <c r="H719" i="1"/>
  <c r="J719" i="1" l="1"/>
  <c r="O719" i="1"/>
  <c r="Q719" i="1" s="1"/>
  <c r="R719" i="1" s="1"/>
  <c r="P719" i="1" s="1"/>
  <c r="U719" i="1"/>
  <c r="W719" i="1" l="1"/>
  <c r="X719" i="1" s="1"/>
  <c r="V719" i="1" s="1"/>
  <c r="AL719" i="1"/>
  <c r="AA719" i="1"/>
  <c r="M719" i="1"/>
  <c r="K719" i="1"/>
  <c r="I719" i="1" s="1"/>
  <c r="G720" i="1" s="1"/>
  <c r="AC719" i="1" l="1"/>
  <c r="AN719" i="1"/>
  <c r="B719" i="1" s="1"/>
  <c r="AD719" i="1" l="1"/>
  <c r="AB719" i="1" s="1"/>
  <c r="AM721" i="1" s="1"/>
  <c r="AE719" i="1"/>
  <c r="AF719" i="1" s="1"/>
  <c r="AH719" i="1" l="1"/>
  <c r="AJ719" i="1"/>
  <c r="AI719" i="1"/>
  <c r="C719" i="1" l="1"/>
  <c r="H720" i="1"/>
  <c r="AK726" i="1"/>
  <c r="AG725" i="1"/>
  <c r="J720" i="1" l="1"/>
  <c r="O720" i="1"/>
  <c r="Q720" i="1" s="1"/>
  <c r="R720" i="1" s="1"/>
  <c r="P720" i="1" s="1"/>
  <c r="U720" i="1"/>
  <c r="AA720" i="1" l="1"/>
  <c r="W720" i="1"/>
  <c r="AL720" i="1"/>
  <c r="K720" i="1"/>
  <c r="I720" i="1" s="1"/>
  <c r="G721" i="1" s="1"/>
  <c r="M720" i="1"/>
  <c r="X720" i="1" l="1"/>
  <c r="V720" i="1" s="1"/>
  <c r="AC720" i="1"/>
  <c r="AD720" i="1" s="1"/>
  <c r="AB720" i="1" s="1"/>
  <c r="AM722" i="1" s="1"/>
  <c r="AN720" i="1"/>
  <c r="B720" i="1" s="1"/>
  <c r="AE720" i="1" l="1"/>
  <c r="AF720" i="1" s="1"/>
  <c r="AI720" i="1" s="1"/>
  <c r="AJ720" i="1" l="1"/>
  <c r="AH720" i="1"/>
  <c r="C720" i="1"/>
  <c r="H721" i="1"/>
  <c r="AG726" i="1"/>
  <c r="AK727" i="1"/>
  <c r="J721" i="1" l="1"/>
  <c r="U721" i="1"/>
  <c r="O721" i="1"/>
  <c r="Q721" i="1" s="1"/>
  <c r="R721" i="1" s="1"/>
  <c r="P721" i="1" s="1"/>
  <c r="W721" i="1" l="1"/>
  <c r="AA721" i="1"/>
  <c r="AL721" i="1"/>
  <c r="K721" i="1"/>
  <c r="I721" i="1" s="1"/>
  <c r="G722" i="1" s="1"/>
  <c r="M721" i="1"/>
  <c r="AC721" i="1" l="1"/>
  <c r="AD721" i="1" s="1"/>
  <c r="AB721" i="1" s="1"/>
  <c r="AM723" i="1" s="1"/>
  <c r="AN721" i="1"/>
  <c r="B721" i="1" s="1"/>
  <c r="AE721" i="1"/>
  <c r="AF721" i="1" s="1"/>
  <c r="X721" i="1"/>
  <c r="V721" i="1" s="1"/>
  <c r="AJ721" i="1" l="1"/>
  <c r="AI721" i="1"/>
  <c r="AH721" i="1"/>
  <c r="C721" i="1" l="1"/>
  <c r="H722" i="1"/>
  <c r="AG727" i="1"/>
  <c r="AK728" i="1"/>
  <c r="J722" i="1" l="1"/>
  <c r="U722" i="1"/>
  <c r="O722" i="1"/>
  <c r="Q722" i="1" s="1"/>
  <c r="R722" i="1" s="1"/>
  <c r="P722" i="1" s="1"/>
  <c r="AL722" i="1" l="1"/>
  <c r="W722" i="1"/>
  <c r="AA722" i="1"/>
  <c r="K722" i="1"/>
  <c r="I722" i="1" s="1"/>
  <c r="G723" i="1" s="1"/>
  <c r="M722" i="1"/>
  <c r="X722" i="1" l="1"/>
  <c r="V722" i="1" s="1"/>
  <c r="AC722" i="1"/>
  <c r="AD722" i="1" s="1"/>
  <c r="AB722" i="1" s="1"/>
  <c r="AM724" i="1" s="1"/>
  <c r="AN722" i="1"/>
  <c r="B722" i="1" s="1"/>
  <c r="AE722" i="1" l="1"/>
  <c r="AF722" i="1" s="1"/>
  <c r="AG728" i="1"/>
  <c r="AK729" i="1"/>
  <c r="AI722" i="1" l="1"/>
  <c r="AH722" i="1"/>
  <c r="AJ722" i="1"/>
  <c r="H723" i="1" l="1"/>
  <c r="J723" i="1" s="1"/>
  <c r="C722" i="1"/>
  <c r="U723" i="1" l="1"/>
  <c r="O723" i="1"/>
  <c r="Q723" i="1" s="1"/>
  <c r="R723" i="1" s="1"/>
  <c r="P723" i="1" s="1"/>
  <c r="AL723" i="1"/>
  <c r="W723" i="1"/>
  <c r="X723" i="1" s="1"/>
  <c r="V723" i="1" s="1"/>
  <c r="AA723" i="1"/>
  <c r="M723" i="1"/>
  <c r="K723" i="1"/>
  <c r="I723" i="1" s="1"/>
  <c r="G724" i="1" s="1"/>
  <c r="AC723" i="1" l="1"/>
  <c r="AN723" i="1"/>
  <c r="B723" i="1" s="1"/>
  <c r="AD723" i="1" l="1"/>
  <c r="AB723" i="1" s="1"/>
  <c r="AM725" i="1" s="1"/>
  <c r="AE723" i="1"/>
  <c r="AF723" i="1" s="1"/>
  <c r="AH723" i="1" l="1"/>
  <c r="AI723" i="1"/>
  <c r="AJ723" i="1"/>
  <c r="AK730" i="1"/>
  <c r="AG729" i="1"/>
  <c r="C723" i="1" l="1"/>
  <c r="H724" i="1"/>
  <c r="O724" i="1" l="1"/>
  <c r="Q724" i="1" s="1"/>
  <c r="R724" i="1" s="1"/>
  <c r="P724" i="1" s="1"/>
  <c r="J724" i="1"/>
  <c r="U724" i="1"/>
  <c r="W724" i="1" l="1"/>
  <c r="X724" i="1" s="1"/>
  <c r="V724" i="1" s="1"/>
  <c r="AL724" i="1"/>
  <c r="AA724" i="1"/>
  <c r="K724" i="1"/>
  <c r="I724" i="1" s="1"/>
  <c r="G725" i="1" s="1"/>
  <c r="M724" i="1"/>
  <c r="AG730" i="1"/>
  <c r="AK731" i="1"/>
  <c r="AC724" i="1" l="1"/>
  <c r="AD724" i="1" s="1"/>
  <c r="AB724" i="1" s="1"/>
  <c r="AM726" i="1" s="1"/>
  <c r="AN724" i="1"/>
  <c r="B724" i="1" s="1"/>
  <c r="AE724" i="1"/>
  <c r="AF724" i="1" s="1"/>
  <c r="AH724" i="1" s="1"/>
  <c r="AJ724" i="1" l="1"/>
  <c r="AI724" i="1"/>
  <c r="C724" i="1" s="1"/>
  <c r="H725" i="1"/>
  <c r="O725" i="1" l="1"/>
  <c r="Q725" i="1" s="1"/>
  <c r="R725" i="1" s="1"/>
  <c r="P725" i="1" s="1"/>
  <c r="J725" i="1"/>
  <c r="U725" i="1"/>
  <c r="AA725" i="1" l="1"/>
  <c r="AL725" i="1"/>
  <c r="W725" i="1"/>
  <c r="X725" i="1" s="1"/>
  <c r="V725" i="1" s="1"/>
  <c r="M725" i="1"/>
  <c r="K725" i="1"/>
  <c r="I725" i="1" s="1"/>
  <c r="G726" i="1" s="1"/>
  <c r="AC725" i="1" l="1"/>
  <c r="AN725" i="1"/>
  <c r="B725" i="1" s="1"/>
  <c r="AE725" i="1" l="1"/>
  <c r="AF725" i="1" s="1"/>
  <c r="AD725" i="1"/>
  <c r="AB725" i="1" s="1"/>
  <c r="AM727" i="1" s="1"/>
  <c r="AH725" i="1" l="1"/>
  <c r="AI725" i="1"/>
  <c r="AJ725" i="1"/>
  <c r="H726" i="1" l="1"/>
  <c r="J726" i="1" s="1"/>
  <c r="K726" i="1" s="1"/>
  <c r="I726" i="1" s="1"/>
  <c r="G727" i="1" s="1"/>
  <c r="C725" i="1"/>
  <c r="AG731" i="1"/>
  <c r="AK732" i="1"/>
  <c r="M726" i="1" l="1"/>
  <c r="O726" i="1"/>
  <c r="Q726" i="1" s="1"/>
  <c r="R726" i="1" s="1"/>
  <c r="P726" i="1" s="1"/>
  <c r="U726" i="1"/>
  <c r="AL726" i="1" l="1"/>
  <c r="AA726" i="1"/>
  <c r="W726" i="1"/>
  <c r="X726" i="1" s="1"/>
  <c r="V726" i="1" s="1"/>
  <c r="AC726" i="1" l="1"/>
  <c r="AD726" i="1" s="1"/>
  <c r="AB726" i="1" s="1"/>
  <c r="AM728" i="1" s="1"/>
  <c r="AN726" i="1"/>
  <c r="B726" i="1" s="1"/>
  <c r="AE726" i="1"/>
  <c r="AF726" i="1" s="1"/>
  <c r="AI726" i="1" s="1"/>
  <c r="AG732" i="1"/>
  <c r="AJ726" i="1" l="1"/>
  <c r="AH726" i="1"/>
  <c r="C726" i="1" s="1"/>
  <c r="H727" i="1"/>
  <c r="J727" i="1" l="1"/>
  <c r="U727" i="1"/>
  <c r="O727" i="1"/>
  <c r="Q727" i="1" s="1"/>
  <c r="R727" i="1" s="1"/>
  <c r="P727" i="1" s="1"/>
  <c r="AL727" i="1" l="1"/>
  <c r="W727" i="1"/>
  <c r="X727" i="1" s="1"/>
  <c r="V727" i="1" s="1"/>
  <c r="AA727" i="1"/>
  <c r="K727" i="1"/>
  <c r="I727" i="1" s="1"/>
  <c r="G728" i="1" s="1"/>
  <c r="M727" i="1"/>
  <c r="AC727" i="1" l="1"/>
  <c r="AN727" i="1"/>
  <c r="B727" i="1" s="1"/>
  <c r="AE727" i="1" l="1"/>
  <c r="AF727" i="1" s="1"/>
  <c r="AD727" i="1"/>
  <c r="AB727" i="1" s="1"/>
  <c r="AM729" i="1" s="1"/>
  <c r="AI727" i="1" l="1"/>
  <c r="AJ727" i="1"/>
  <c r="AH727" i="1"/>
  <c r="H728" i="1" l="1"/>
  <c r="C727" i="1"/>
  <c r="J728" i="1" l="1"/>
  <c r="O728" i="1"/>
  <c r="Q728" i="1" s="1"/>
  <c r="R728" i="1" s="1"/>
  <c r="P728" i="1" s="1"/>
  <c r="U728" i="1"/>
  <c r="AK734" i="1"/>
  <c r="AG733" i="1"/>
  <c r="W728" i="1" l="1"/>
  <c r="X728" i="1" s="1"/>
  <c r="V728" i="1" s="1"/>
  <c r="AL728" i="1"/>
  <c r="AA728" i="1"/>
  <c r="K728" i="1"/>
  <c r="I728" i="1" s="1"/>
  <c r="G729" i="1" s="1"/>
  <c r="M728" i="1"/>
  <c r="AC728" i="1" l="1"/>
  <c r="AN728" i="1"/>
  <c r="B728" i="1" s="1"/>
  <c r="AD728" i="1" l="1"/>
  <c r="AB728" i="1" s="1"/>
  <c r="AM730" i="1" s="1"/>
  <c r="AE728" i="1"/>
  <c r="AF728" i="1" s="1"/>
  <c r="AH728" i="1" l="1"/>
  <c r="AI728" i="1"/>
  <c r="AJ728" i="1"/>
  <c r="C728" i="1" l="1"/>
  <c r="H729" i="1"/>
  <c r="AG734" i="1"/>
  <c r="AK735" i="1"/>
  <c r="J729" i="1" l="1"/>
  <c r="U729" i="1"/>
  <c r="O729" i="1"/>
  <c r="Q729" i="1" s="1"/>
  <c r="R729" i="1" s="1"/>
  <c r="P729" i="1" s="1"/>
  <c r="W729" i="1" l="1"/>
  <c r="AL729" i="1"/>
  <c r="AA729" i="1"/>
  <c r="M729" i="1"/>
  <c r="K729" i="1"/>
  <c r="I729" i="1" s="1"/>
  <c r="G730" i="1" s="1"/>
  <c r="AC729" i="1" l="1"/>
  <c r="AD729" i="1" s="1"/>
  <c r="AB729" i="1" s="1"/>
  <c r="AM731" i="1" s="1"/>
  <c r="AN729" i="1"/>
  <c r="B729" i="1" s="1"/>
  <c r="X729" i="1"/>
  <c r="V729" i="1" s="1"/>
  <c r="AE729" i="1" l="1"/>
  <c r="AF729" i="1" s="1"/>
  <c r="AJ729" i="1" s="1"/>
  <c r="AK736" i="1"/>
  <c r="AG735" i="1"/>
  <c r="AH729" i="1" l="1"/>
  <c r="H730" i="1" s="1"/>
  <c r="AI729" i="1"/>
  <c r="C729" i="1" l="1"/>
  <c r="U730" i="1"/>
  <c r="J730" i="1"/>
  <c r="O730" i="1"/>
  <c r="Q730" i="1" s="1"/>
  <c r="R730" i="1" s="1"/>
  <c r="P730" i="1" s="1"/>
  <c r="K730" i="1" l="1"/>
  <c r="I730" i="1" s="1"/>
  <c r="G731" i="1" s="1"/>
  <c r="M730" i="1"/>
  <c r="AL730" i="1"/>
  <c r="AA730" i="1"/>
  <c r="W730" i="1"/>
  <c r="X730" i="1" l="1"/>
  <c r="V730" i="1" s="1"/>
  <c r="AC730" i="1"/>
  <c r="AD730" i="1" s="1"/>
  <c r="AB730" i="1" s="1"/>
  <c r="AM732" i="1" s="1"/>
  <c r="AN730" i="1"/>
  <c r="B730" i="1" s="1"/>
  <c r="AE730" i="1" l="1"/>
  <c r="AF730" i="1" s="1"/>
  <c r="AH730" i="1" l="1"/>
  <c r="AI730" i="1"/>
  <c r="AJ730" i="1"/>
  <c r="H731" i="1" l="1"/>
  <c r="J731" i="1" s="1"/>
  <c r="C730" i="1"/>
  <c r="AK737" i="1"/>
  <c r="AG736" i="1"/>
  <c r="U731" i="1" l="1"/>
  <c r="AL731" i="1" s="1"/>
  <c r="O731" i="1"/>
  <c r="Q731" i="1" s="1"/>
  <c r="R731" i="1" s="1"/>
  <c r="P731" i="1" s="1"/>
  <c r="AA731" i="1"/>
  <c r="M731" i="1"/>
  <c r="K731" i="1"/>
  <c r="I731" i="1" s="1"/>
  <c r="G732" i="1" s="1"/>
  <c r="W731" i="1" l="1"/>
  <c r="X731" i="1" s="1"/>
  <c r="V731" i="1" s="1"/>
  <c r="AK733" i="1" s="1"/>
  <c r="AC731" i="1"/>
  <c r="AD731" i="1" s="1"/>
  <c r="AB731" i="1" s="1"/>
  <c r="AM733" i="1" s="1"/>
  <c r="AN731" i="1"/>
  <c r="B731" i="1" s="1"/>
  <c r="AE731" i="1" l="1"/>
  <c r="AF731" i="1" s="1"/>
  <c r="AJ731" i="1" l="1"/>
  <c r="AI731" i="1"/>
  <c r="AH731" i="1"/>
  <c r="AG737" i="1"/>
  <c r="AK738" i="1"/>
  <c r="H732" i="1" l="1"/>
  <c r="J732" i="1" s="1"/>
  <c r="C731" i="1"/>
  <c r="U732" i="1" l="1"/>
  <c r="W732" i="1" s="1"/>
  <c r="X732" i="1" s="1"/>
  <c r="V732" i="1" s="1"/>
  <c r="O732" i="1"/>
  <c r="Q732" i="1" s="1"/>
  <c r="R732" i="1" s="1"/>
  <c r="P732" i="1" s="1"/>
  <c r="AL732" i="1"/>
  <c r="M732" i="1"/>
  <c r="K732" i="1"/>
  <c r="I732" i="1" s="1"/>
  <c r="G733" i="1" s="1"/>
  <c r="AA732" i="1" l="1"/>
  <c r="AC732" i="1" s="1"/>
  <c r="AN732" i="1" l="1"/>
  <c r="B732" i="1" s="1"/>
  <c r="AD732" i="1"/>
  <c r="AB732" i="1" s="1"/>
  <c r="AM734" i="1" s="1"/>
  <c r="AE732" i="1"/>
  <c r="AF732" i="1" s="1"/>
  <c r="AH732" i="1" l="1"/>
  <c r="AJ732" i="1"/>
  <c r="AI732" i="1"/>
  <c r="H733" i="1" l="1"/>
  <c r="C732" i="1"/>
  <c r="AG738" i="1"/>
  <c r="AK739" i="1"/>
  <c r="J733" i="1" l="1"/>
  <c r="U733" i="1"/>
  <c r="O733" i="1"/>
  <c r="Q733" i="1" s="1"/>
  <c r="R733" i="1" s="1"/>
  <c r="P733" i="1" s="1"/>
  <c r="AL733" i="1" l="1"/>
  <c r="AA733" i="1"/>
  <c r="W733" i="1"/>
  <c r="K733" i="1"/>
  <c r="I733" i="1" s="1"/>
  <c r="G734" i="1" s="1"/>
  <c r="M733" i="1"/>
  <c r="AN733" i="1" l="1"/>
  <c r="B733" i="1" s="1"/>
  <c r="AC733" i="1"/>
  <c r="AD733" i="1" s="1"/>
  <c r="AB733" i="1" s="1"/>
  <c r="AM735" i="1" s="1"/>
  <c r="X733" i="1"/>
  <c r="V733" i="1" s="1"/>
  <c r="AE733" i="1"/>
  <c r="AF733" i="1" s="1"/>
  <c r="AH733" i="1" l="1"/>
  <c r="AJ733" i="1"/>
  <c r="AI733" i="1"/>
  <c r="AG739" i="1"/>
  <c r="AK740" i="1"/>
  <c r="H734" i="1" l="1"/>
  <c r="J734" i="1" s="1"/>
  <c r="K734" i="1" s="1"/>
  <c r="I734" i="1" s="1"/>
  <c r="G735" i="1" s="1"/>
  <c r="C733" i="1"/>
  <c r="U734" i="1" l="1"/>
  <c r="AL734" i="1" s="1"/>
  <c r="M734" i="1"/>
  <c r="O734" i="1"/>
  <c r="Q734" i="1" s="1"/>
  <c r="R734" i="1" s="1"/>
  <c r="P734" i="1" s="1"/>
  <c r="W734" i="1" l="1"/>
  <c r="AA734" i="1"/>
  <c r="AC734" i="1" s="1"/>
  <c r="AD734" i="1" s="1"/>
  <c r="AB734" i="1" s="1"/>
  <c r="AM736" i="1" s="1"/>
  <c r="X734" i="1"/>
  <c r="V734" i="1" s="1"/>
  <c r="AN734" i="1"/>
  <c r="B734" i="1" s="1"/>
  <c r="AE734" i="1" l="1"/>
  <c r="AF734" i="1" s="1"/>
  <c r="AI734" i="1" l="1"/>
  <c r="AH734" i="1"/>
  <c r="AJ734" i="1"/>
  <c r="H735" i="1" l="1"/>
  <c r="J735" i="1" s="1"/>
  <c r="C734" i="1"/>
  <c r="U735" i="1" l="1"/>
  <c r="O735" i="1"/>
  <c r="Q735" i="1" s="1"/>
  <c r="R735" i="1" s="1"/>
  <c r="P735" i="1" s="1"/>
  <c r="M735" i="1"/>
  <c r="K735" i="1"/>
  <c r="I735" i="1" s="1"/>
  <c r="G736" i="1" s="1"/>
  <c r="AK741" i="1"/>
  <c r="AG740" i="1"/>
  <c r="AA735" i="1" l="1"/>
  <c r="AL735" i="1"/>
  <c r="W735" i="1"/>
  <c r="X735" i="1" s="1"/>
  <c r="V735" i="1" s="1"/>
  <c r="AN735" i="1" l="1"/>
  <c r="B735" i="1" s="1"/>
  <c r="AC735" i="1"/>
  <c r="AD735" i="1" s="1"/>
  <c r="AB735" i="1" s="1"/>
  <c r="AM737" i="1" s="1"/>
  <c r="AE735" i="1" l="1"/>
  <c r="AF735" i="1" s="1"/>
  <c r="AJ735" i="1" s="1"/>
  <c r="AH735" i="1" l="1"/>
  <c r="H736" i="1" s="1"/>
  <c r="J736" i="1" s="1"/>
  <c r="K736" i="1" s="1"/>
  <c r="I736" i="1" s="1"/>
  <c r="G737" i="1" s="1"/>
  <c r="AI735" i="1"/>
  <c r="AG741" i="1"/>
  <c r="AK742" i="1"/>
  <c r="C735" i="1" l="1"/>
  <c r="M736" i="1"/>
  <c r="U736" i="1"/>
  <c r="AL736" i="1" s="1"/>
  <c r="O736" i="1"/>
  <c r="Q736" i="1" s="1"/>
  <c r="R736" i="1" s="1"/>
  <c r="P736" i="1" s="1"/>
  <c r="W736" i="1"/>
  <c r="X736" i="1" s="1"/>
  <c r="V736" i="1" s="1"/>
  <c r="AA736" i="1" l="1"/>
  <c r="AC736" i="1" s="1"/>
  <c r="AE736" i="1" s="1"/>
  <c r="AF736" i="1" s="1"/>
  <c r="AD736" i="1" l="1"/>
  <c r="AB736" i="1" s="1"/>
  <c r="AM738" i="1" s="1"/>
  <c r="AN736" i="1"/>
  <c r="B736" i="1" s="1"/>
  <c r="AI736" i="1"/>
  <c r="AJ736" i="1"/>
  <c r="AH736" i="1"/>
  <c r="C736" i="1" l="1"/>
  <c r="H737" i="1"/>
  <c r="AK743" i="1"/>
  <c r="AG742" i="1"/>
  <c r="J737" i="1" l="1"/>
  <c r="O737" i="1"/>
  <c r="Q737" i="1" s="1"/>
  <c r="R737" i="1" s="1"/>
  <c r="P737" i="1" s="1"/>
  <c r="U737" i="1"/>
  <c r="AL737" i="1" l="1"/>
  <c r="W737" i="1"/>
  <c r="X737" i="1" s="1"/>
  <c r="V737" i="1" s="1"/>
  <c r="AA737" i="1"/>
  <c r="M737" i="1"/>
  <c r="K737" i="1"/>
  <c r="I737" i="1" s="1"/>
  <c r="G738" i="1" s="1"/>
  <c r="AN737" i="1" l="1"/>
  <c r="B737" i="1" s="1"/>
  <c r="AC737" i="1"/>
  <c r="AE737" i="1" l="1"/>
  <c r="AF737" i="1" s="1"/>
  <c r="AD737" i="1"/>
  <c r="AB737" i="1" s="1"/>
  <c r="AM739" i="1" s="1"/>
  <c r="AH737" i="1" l="1"/>
  <c r="AJ737" i="1"/>
  <c r="AI737" i="1"/>
  <c r="AK744" i="1"/>
  <c r="AG743" i="1"/>
  <c r="H738" i="1" l="1"/>
  <c r="C737" i="1"/>
  <c r="J738" i="1" l="1"/>
  <c r="O738" i="1"/>
  <c r="Q738" i="1" s="1"/>
  <c r="R738" i="1" s="1"/>
  <c r="P738" i="1" s="1"/>
  <c r="U738" i="1"/>
  <c r="W738" i="1" l="1"/>
  <c r="AL738" i="1"/>
  <c r="AA738" i="1"/>
  <c r="K738" i="1"/>
  <c r="I738" i="1" s="1"/>
  <c r="G739" i="1" s="1"/>
  <c r="M738" i="1"/>
  <c r="AC738" i="1" l="1"/>
  <c r="AD738" i="1" s="1"/>
  <c r="AB738" i="1" s="1"/>
  <c r="AM740" i="1" s="1"/>
  <c r="AN738" i="1"/>
  <c r="B738" i="1" s="1"/>
  <c r="X738" i="1"/>
  <c r="V738" i="1" s="1"/>
  <c r="AE738" i="1" l="1"/>
  <c r="AF738" i="1" s="1"/>
  <c r="AJ738" i="1" s="1"/>
  <c r="AK745" i="1"/>
  <c r="AG744" i="1"/>
  <c r="AH738" i="1" l="1"/>
  <c r="AI738" i="1"/>
  <c r="H739" i="1" l="1"/>
  <c r="O739" i="1" s="1"/>
  <c r="Q739" i="1" s="1"/>
  <c r="R739" i="1" s="1"/>
  <c r="P739" i="1" s="1"/>
  <c r="C738" i="1"/>
  <c r="U739" i="1" l="1"/>
  <c r="W739" i="1" s="1"/>
  <c r="X739" i="1" s="1"/>
  <c r="V739" i="1" s="1"/>
  <c r="J739" i="1"/>
  <c r="K739" i="1"/>
  <c r="I739" i="1" s="1"/>
  <c r="G740" i="1" s="1"/>
  <c r="M739" i="1"/>
  <c r="AL739" i="1" l="1"/>
  <c r="AA739" i="1"/>
  <c r="AN739" i="1"/>
  <c r="AC739" i="1"/>
  <c r="B739" i="1" l="1"/>
  <c r="AE739" i="1"/>
  <c r="AF739" i="1" s="1"/>
  <c r="AD739" i="1"/>
  <c r="AB739" i="1" s="1"/>
  <c r="AM741" i="1" s="1"/>
  <c r="AG745" i="1"/>
  <c r="AK746" i="1"/>
  <c r="AI739" i="1" l="1"/>
  <c r="AJ739" i="1"/>
  <c r="AH739" i="1"/>
  <c r="C739" i="1" l="1"/>
  <c r="H740" i="1"/>
  <c r="O740" i="1" s="1"/>
  <c r="Q740" i="1" s="1"/>
  <c r="R740" i="1" s="1"/>
  <c r="P740" i="1" s="1"/>
  <c r="J740" i="1" l="1"/>
  <c r="U740" i="1"/>
  <c r="AA740" i="1" l="1"/>
  <c r="W740" i="1"/>
  <c r="AL740" i="1"/>
  <c r="K740" i="1"/>
  <c r="I740" i="1" s="1"/>
  <c r="G741" i="1" s="1"/>
  <c r="M740" i="1"/>
  <c r="AG746" i="1"/>
  <c r="AK747" i="1"/>
  <c r="X740" i="1" l="1"/>
  <c r="V740" i="1" s="1"/>
  <c r="AN740" i="1"/>
  <c r="B740" i="1" s="1"/>
  <c r="AC740" i="1"/>
  <c r="AD740" i="1" s="1"/>
  <c r="AB740" i="1" s="1"/>
  <c r="AM742" i="1" s="1"/>
  <c r="AE740" i="1" l="1"/>
  <c r="AF740" i="1" s="1"/>
  <c r="AJ740" i="1" l="1"/>
  <c r="AH740" i="1"/>
  <c r="AI740" i="1"/>
  <c r="C740" i="1" l="1"/>
  <c r="H741" i="1"/>
  <c r="J741" i="1" s="1"/>
  <c r="M741" i="1" l="1"/>
  <c r="K741" i="1"/>
  <c r="I741" i="1" s="1"/>
  <c r="G742" i="1" s="1"/>
  <c r="U741" i="1"/>
  <c r="O741" i="1"/>
  <c r="Q741" i="1" s="1"/>
  <c r="R741" i="1" s="1"/>
  <c r="P741" i="1" s="1"/>
  <c r="AL741" i="1" l="1"/>
  <c r="W741" i="1"/>
  <c r="AA741" i="1"/>
  <c r="X741" i="1" l="1"/>
  <c r="V741" i="1" s="1"/>
  <c r="AC741" i="1"/>
  <c r="AD741" i="1" s="1"/>
  <c r="AB741" i="1" s="1"/>
  <c r="AM743" i="1" s="1"/>
  <c r="AN741" i="1"/>
  <c r="B741" i="1" s="1"/>
  <c r="AE741" i="1" l="1"/>
  <c r="AF741" i="1" s="1"/>
  <c r="AK748" i="1"/>
  <c r="AG747" i="1"/>
  <c r="AI741" i="1" l="1"/>
  <c r="AJ741" i="1"/>
  <c r="AH741" i="1"/>
  <c r="H742" i="1" l="1"/>
  <c r="J742" i="1" s="1"/>
  <c r="C741" i="1"/>
  <c r="O742" i="1" l="1"/>
  <c r="Q742" i="1" s="1"/>
  <c r="R742" i="1" s="1"/>
  <c r="P742" i="1" s="1"/>
  <c r="U742" i="1"/>
  <c r="M742" i="1"/>
  <c r="K742" i="1"/>
  <c r="I742" i="1" s="1"/>
  <c r="G743" i="1" s="1"/>
  <c r="AL742" i="1"/>
  <c r="W742" i="1"/>
  <c r="AA742" i="1" l="1"/>
  <c r="X742" i="1"/>
  <c r="V742" i="1" s="1"/>
  <c r="AC742" i="1" l="1"/>
  <c r="AN742" i="1"/>
  <c r="B742" i="1" s="1"/>
  <c r="AK749" i="1"/>
  <c r="AG748" i="1"/>
  <c r="AD742" i="1" l="1"/>
  <c r="AB742" i="1" s="1"/>
  <c r="AM744" i="1" s="1"/>
  <c r="AE742" i="1"/>
  <c r="AF742" i="1" s="1"/>
  <c r="AJ742" i="1" l="1"/>
  <c r="AH742" i="1"/>
  <c r="AI742" i="1"/>
  <c r="C742" i="1" l="1"/>
  <c r="H743" i="1"/>
  <c r="J743" i="1" s="1"/>
  <c r="O743" i="1" l="1"/>
  <c r="Q743" i="1" s="1"/>
  <c r="R743" i="1" s="1"/>
  <c r="P743" i="1" s="1"/>
  <c r="K743" i="1"/>
  <c r="I743" i="1" s="1"/>
  <c r="G744" i="1" s="1"/>
  <c r="M743" i="1"/>
  <c r="U743" i="1"/>
  <c r="AL743" i="1" l="1"/>
  <c r="W743" i="1"/>
  <c r="AA743" i="1"/>
  <c r="AK750" i="1"/>
  <c r="AG749" i="1"/>
  <c r="AN743" i="1" l="1"/>
  <c r="B743" i="1" s="1"/>
  <c r="AC743" i="1"/>
  <c r="AD743" i="1" s="1"/>
  <c r="AB743" i="1" s="1"/>
  <c r="AM745" i="1" s="1"/>
  <c r="AE743" i="1"/>
  <c r="AF743" i="1" s="1"/>
  <c r="X743" i="1"/>
  <c r="V743" i="1" s="1"/>
  <c r="AI743" i="1" l="1"/>
  <c r="AJ743" i="1"/>
  <c r="AH743" i="1"/>
  <c r="H744" i="1" l="1"/>
  <c r="U744" i="1" s="1"/>
  <c r="W744" i="1" s="1"/>
  <c r="X744" i="1" s="1"/>
  <c r="V744" i="1" s="1"/>
  <c r="C743" i="1"/>
  <c r="AL744" i="1" l="1"/>
  <c r="J744" i="1"/>
  <c r="O744" i="1"/>
  <c r="Q744" i="1" s="1"/>
  <c r="R744" i="1" s="1"/>
  <c r="P744" i="1" s="1"/>
  <c r="AA744" i="1" l="1"/>
  <c r="M744" i="1"/>
  <c r="K744" i="1"/>
  <c r="I744" i="1" s="1"/>
  <c r="G745" i="1" s="1"/>
  <c r="AG750" i="1"/>
  <c r="AK751" i="1"/>
  <c r="AC744" i="1" l="1"/>
  <c r="AN744" i="1"/>
  <c r="B744" i="1" s="1"/>
  <c r="AE744" i="1" l="1"/>
  <c r="AF744" i="1" s="1"/>
  <c r="AD744" i="1"/>
  <c r="AB744" i="1" s="1"/>
  <c r="AM746" i="1" s="1"/>
  <c r="AJ744" i="1" l="1"/>
  <c r="AH744" i="1"/>
  <c r="AI744" i="1"/>
  <c r="H745" i="1" l="1"/>
  <c r="C744" i="1"/>
  <c r="U745" i="1" l="1"/>
  <c r="J745" i="1"/>
  <c r="O745" i="1"/>
  <c r="Q745" i="1" s="1"/>
  <c r="R745" i="1" s="1"/>
  <c r="P745" i="1" s="1"/>
  <c r="W745" i="1" l="1"/>
  <c r="X745" i="1" s="1"/>
  <c r="V745" i="1" s="1"/>
  <c r="AL745" i="1"/>
  <c r="AA745" i="1"/>
  <c r="K745" i="1"/>
  <c r="I745" i="1" s="1"/>
  <c r="G746" i="1" s="1"/>
  <c r="M745" i="1"/>
  <c r="AK752" i="1"/>
  <c r="AG751" i="1"/>
  <c r="AN745" i="1" l="1"/>
  <c r="B745" i="1" s="1"/>
  <c r="AC745" i="1"/>
  <c r="AE745" i="1" l="1"/>
  <c r="AF745" i="1" s="1"/>
  <c r="AD745" i="1"/>
  <c r="AB745" i="1" s="1"/>
  <c r="AM747" i="1" s="1"/>
  <c r="AI745" i="1" l="1"/>
  <c r="AH745" i="1"/>
  <c r="AJ745" i="1"/>
  <c r="H746" i="1" l="1"/>
  <c r="J746" i="1" s="1"/>
  <c r="C745" i="1"/>
  <c r="AG752" i="1"/>
  <c r="AK753" i="1"/>
  <c r="U746" i="1" l="1"/>
  <c r="O746" i="1"/>
  <c r="Q746" i="1" s="1"/>
  <c r="R746" i="1" s="1"/>
  <c r="P746" i="1" s="1"/>
  <c r="AL746" i="1"/>
  <c r="K746" i="1"/>
  <c r="I746" i="1" s="1"/>
  <c r="G747" i="1" s="1"/>
  <c r="M746" i="1"/>
  <c r="AA746" i="1" l="1"/>
  <c r="W746" i="1"/>
  <c r="X746" i="1" s="1"/>
  <c r="V746" i="1" s="1"/>
  <c r="AN746" i="1" l="1"/>
  <c r="B746" i="1" s="1"/>
  <c r="AC746" i="1"/>
  <c r="AD746" i="1" l="1"/>
  <c r="AB746" i="1" s="1"/>
  <c r="AM748" i="1" s="1"/>
  <c r="AE746" i="1"/>
  <c r="AF746" i="1" s="1"/>
  <c r="AJ746" i="1" l="1"/>
  <c r="AI746" i="1"/>
  <c r="AH746" i="1"/>
  <c r="AG753" i="1"/>
  <c r="AK754" i="1"/>
  <c r="H747" i="1" l="1"/>
  <c r="C746" i="1"/>
  <c r="J747" i="1" l="1"/>
  <c r="O747" i="1"/>
  <c r="Q747" i="1" s="1"/>
  <c r="R747" i="1" s="1"/>
  <c r="P747" i="1" s="1"/>
  <c r="U747" i="1"/>
  <c r="AL747" i="1" l="1"/>
  <c r="W747" i="1"/>
  <c r="AA747" i="1"/>
  <c r="M747" i="1"/>
  <c r="K747" i="1"/>
  <c r="I747" i="1" s="1"/>
  <c r="G748" i="1" s="1"/>
  <c r="X747" i="1" l="1"/>
  <c r="V747" i="1" s="1"/>
  <c r="AN747" i="1"/>
  <c r="B747" i="1" s="1"/>
  <c r="AC747" i="1"/>
  <c r="AD747" i="1" s="1"/>
  <c r="AB747" i="1" s="1"/>
  <c r="AM749" i="1" s="1"/>
  <c r="AE747" i="1" l="1"/>
  <c r="AF747" i="1" s="1"/>
  <c r="AK755" i="1"/>
  <c r="AG754" i="1"/>
  <c r="AI747" i="1" l="1"/>
  <c r="AJ747" i="1"/>
  <c r="AH747" i="1"/>
  <c r="H748" i="1" l="1"/>
  <c r="J748" i="1" s="1"/>
  <c r="C747" i="1"/>
  <c r="U748" i="1" l="1"/>
  <c r="O748" i="1"/>
  <c r="Q748" i="1" s="1"/>
  <c r="R748" i="1" s="1"/>
  <c r="P748" i="1" s="1"/>
  <c r="AL748" i="1"/>
  <c r="W748" i="1"/>
  <c r="AA748" i="1"/>
  <c r="M748" i="1"/>
  <c r="K748" i="1"/>
  <c r="I748" i="1" s="1"/>
  <c r="G749" i="1" s="1"/>
  <c r="X748" i="1" l="1"/>
  <c r="V748" i="1" s="1"/>
  <c r="AN748" i="1"/>
  <c r="B748" i="1" s="1"/>
  <c r="AC748" i="1"/>
  <c r="AD748" i="1" s="1"/>
  <c r="AB748" i="1" s="1"/>
  <c r="AM750" i="1" s="1"/>
  <c r="AE748" i="1" l="1"/>
  <c r="AF748" i="1" s="1"/>
  <c r="AJ748" i="1" l="1"/>
  <c r="AI748" i="1"/>
  <c r="AH748" i="1"/>
  <c r="AK756" i="1"/>
  <c r="AG755" i="1"/>
  <c r="H749" i="1" l="1"/>
  <c r="J749" i="1" s="1"/>
  <c r="C748" i="1"/>
  <c r="U749" i="1" l="1"/>
  <c r="AL749" i="1" s="1"/>
  <c r="O749" i="1"/>
  <c r="Q749" i="1" s="1"/>
  <c r="R749" i="1" s="1"/>
  <c r="P749" i="1" s="1"/>
  <c r="W749" i="1"/>
  <c r="AA749" i="1"/>
  <c r="M749" i="1"/>
  <c r="K749" i="1"/>
  <c r="I749" i="1" s="1"/>
  <c r="G750" i="1" s="1"/>
  <c r="AN749" i="1" l="1"/>
  <c r="B749" i="1" s="1"/>
  <c r="AC749" i="1"/>
  <c r="AD749" i="1" s="1"/>
  <c r="AB749" i="1" s="1"/>
  <c r="AM751" i="1" s="1"/>
  <c r="AE749" i="1"/>
  <c r="AF749" i="1" s="1"/>
  <c r="X749" i="1"/>
  <c r="V749" i="1" s="1"/>
  <c r="AI749" i="1" l="1"/>
  <c r="AJ749" i="1"/>
  <c r="AH749" i="1"/>
  <c r="H750" i="1" l="1"/>
  <c r="C749" i="1"/>
  <c r="AK757" i="1"/>
  <c r="AG756" i="1"/>
  <c r="J750" i="1" l="1"/>
  <c r="U750" i="1"/>
  <c r="O750" i="1"/>
  <c r="Q750" i="1" s="1"/>
  <c r="R750" i="1" s="1"/>
  <c r="P750" i="1" s="1"/>
  <c r="AL750" i="1" l="1"/>
  <c r="AA750" i="1"/>
  <c r="W750" i="1"/>
  <c r="X750" i="1" s="1"/>
  <c r="V750" i="1" s="1"/>
  <c r="M750" i="1"/>
  <c r="K750" i="1"/>
  <c r="I750" i="1" s="1"/>
  <c r="G751" i="1" s="1"/>
  <c r="AN750" i="1" l="1"/>
  <c r="B750" i="1" s="1"/>
  <c r="AC750" i="1"/>
  <c r="AD750" i="1" s="1"/>
  <c r="AB750" i="1" s="1"/>
  <c r="AM752" i="1" s="1"/>
  <c r="AE750" i="1" l="1"/>
  <c r="AF750" i="1" s="1"/>
  <c r="AI750" i="1" s="1"/>
  <c r="AG757" i="1"/>
  <c r="AH750" i="1" l="1"/>
  <c r="AJ750" i="1"/>
  <c r="C750" i="1" l="1"/>
  <c r="H751" i="1"/>
  <c r="J751" i="1" l="1"/>
  <c r="O751" i="1"/>
  <c r="Q751" i="1" s="1"/>
  <c r="R751" i="1" s="1"/>
  <c r="P751" i="1" s="1"/>
  <c r="U751" i="1"/>
  <c r="W751" i="1" l="1"/>
  <c r="X751" i="1" s="1"/>
  <c r="V751" i="1" s="1"/>
  <c r="AA751" i="1"/>
  <c r="AL751" i="1"/>
  <c r="K751" i="1"/>
  <c r="I751" i="1" s="1"/>
  <c r="G752" i="1" s="1"/>
  <c r="M751" i="1"/>
  <c r="AK759" i="1"/>
  <c r="AG758" i="1"/>
  <c r="AN751" i="1" l="1"/>
  <c r="B751" i="1" s="1"/>
  <c r="AC751" i="1"/>
  <c r="AD751" i="1" l="1"/>
  <c r="AB751" i="1" s="1"/>
  <c r="AM753" i="1" s="1"/>
  <c r="AE751" i="1"/>
  <c r="AF751" i="1" s="1"/>
  <c r="AH751" i="1" l="1"/>
  <c r="AI751" i="1"/>
  <c r="AJ751" i="1"/>
  <c r="C751" i="1" l="1"/>
  <c r="H752" i="1"/>
  <c r="J752" i="1" l="1"/>
  <c r="O752" i="1"/>
  <c r="Q752" i="1" s="1"/>
  <c r="R752" i="1" s="1"/>
  <c r="P752" i="1" s="1"/>
  <c r="U752" i="1"/>
  <c r="W752" i="1" l="1"/>
  <c r="X752" i="1" s="1"/>
  <c r="V752" i="1" s="1"/>
  <c r="AL752" i="1"/>
  <c r="AA752" i="1"/>
  <c r="K752" i="1"/>
  <c r="I752" i="1" s="1"/>
  <c r="G753" i="1" s="1"/>
  <c r="M752" i="1"/>
  <c r="AN752" i="1" l="1"/>
  <c r="B752" i="1" s="1"/>
  <c r="AC752" i="1"/>
  <c r="AD752" i="1" l="1"/>
  <c r="AB752" i="1" s="1"/>
  <c r="AM754" i="1" s="1"/>
  <c r="AE752" i="1"/>
  <c r="AF752" i="1" s="1"/>
  <c r="AK760" i="1"/>
  <c r="AG759" i="1"/>
  <c r="AJ752" i="1" l="1"/>
  <c r="AI752" i="1"/>
  <c r="AH752" i="1"/>
  <c r="C752" i="1" l="1"/>
  <c r="H753" i="1"/>
  <c r="J753" i="1" s="1"/>
  <c r="U753" i="1"/>
  <c r="W753" i="1" s="1"/>
  <c r="X753" i="1" s="1"/>
  <c r="V753" i="1" s="1"/>
  <c r="AA753" i="1"/>
  <c r="AL753" i="1" l="1"/>
  <c r="O753" i="1"/>
  <c r="Q753" i="1" s="1"/>
  <c r="R753" i="1" s="1"/>
  <c r="P753" i="1" s="1"/>
  <c r="K753" i="1"/>
  <c r="I753" i="1" s="1"/>
  <c r="G754" i="1" s="1"/>
  <c r="M753" i="1"/>
  <c r="AC753" i="1"/>
  <c r="AN753" i="1"/>
  <c r="B753" i="1" s="1"/>
  <c r="AD753" i="1" l="1"/>
  <c r="AB753" i="1" s="1"/>
  <c r="AM755" i="1" s="1"/>
  <c r="AE753" i="1"/>
  <c r="AF753" i="1" s="1"/>
  <c r="AJ753" i="1" l="1"/>
  <c r="AH753" i="1"/>
  <c r="AI753" i="1"/>
  <c r="C753" i="1" l="1"/>
  <c r="H754" i="1"/>
  <c r="J754" i="1" s="1"/>
  <c r="AG760" i="1"/>
  <c r="AK761" i="1"/>
  <c r="U754" i="1" l="1"/>
  <c r="O754" i="1"/>
  <c r="Q754" i="1" s="1"/>
  <c r="R754" i="1" s="1"/>
  <c r="P754" i="1" s="1"/>
  <c r="M754" i="1"/>
  <c r="K754" i="1"/>
  <c r="I754" i="1" s="1"/>
  <c r="G755" i="1" s="1"/>
  <c r="W754" i="1" l="1"/>
  <c r="AL754" i="1"/>
  <c r="AA754" i="1"/>
  <c r="AC754" i="1" l="1"/>
  <c r="AD754" i="1" s="1"/>
  <c r="AB754" i="1" s="1"/>
  <c r="AM756" i="1" s="1"/>
  <c r="AN754" i="1"/>
  <c r="B754" i="1" s="1"/>
  <c r="AE754" i="1"/>
  <c r="AF754" i="1" s="1"/>
  <c r="X754" i="1"/>
  <c r="V754" i="1" s="1"/>
  <c r="AH754" i="1" l="1"/>
  <c r="AI754" i="1"/>
  <c r="AJ754" i="1"/>
  <c r="AK762" i="1"/>
  <c r="AG761" i="1"/>
  <c r="C754" i="1" l="1"/>
  <c r="H755" i="1"/>
  <c r="J755" i="1" s="1"/>
  <c r="U755" i="1" l="1"/>
  <c r="O755" i="1"/>
  <c r="Q755" i="1" s="1"/>
  <c r="R755" i="1" s="1"/>
  <c r="P755" i="1" s="1"/>
  <c r="K755" i="1"/>
  <c r="I755" i="1" s="1"/>
  <c r="G756" i="1" s="1"/>
  <c r="M755" i="1"/>
  <c r="AL755" i="1" l="1"/>
  <c r="W755" i="1"/>
  <c r="AA755" i="1"/>
  <c r="AC755" i="1" l="1"/>
  <c r="AD755" i="1" s="1"/>
  <c r="AB755" i="1" s="1"/>
  <c r="AM757" i="1" s="1"/>
  <c r="AN755" i="1"/>
  <c r="B755" i="1" s="1"/>
  <c r="X755" i="1"/>
  <c r="V755" i="1" s="1"/>
  <c r="AE755" i="1" l="1"/>
  <c r="AF755" i="1" s="1"/>
  <c r="AJ755" i="1" s="1"/>
  <c r="AG762" i="1"/>
  <c r="AK763" i="1"/>
  <c r="AH755" i="1" l="1"/>
  <c r="C755" i="1" s="1"/>
  <c r="AI755" i="1"/>
  <c r="H756" i="1" l="1"/>
  <c r="J756" i="1" s="1"/>
  <c r="K756" i="1" s="1"/>
  <c r="I756" i="1" s="1"/>
  <c r="G757" i="1" s="1"/>
  <c r="M756" i="1" l="1"/>
  <c r="O756" i="1"/>
  <c r="Q756" i="1" s="1"/>
  <c r="R756" i="1" s="1"/>
  <c r="P756" i="1" s="1"/>
  <c r="U756" i="1"/>
  <c r="AL756" i="1" l="1"/>
  <c r="W756" i="1"/>
  <c r="X756" i="1" s="1"/>
  <c r="V756" i="1" s="1"/>
  <c r="AK758" i="1" s="1"/>
  <c r="AA756" i="1"/>
  <c r="AC756" i="1" l="1"/>
  <c r="AN756" i="1"/>
  <c r="B756" i="1" s="1"/>
  <c r="AG763" i="1"/>
  <c r="AK764" i="1"/>
  <c r="AE756" i="1" l="1"/>
  <c r="AF756" i="1" s="1"/>
  <c r="AD756" i="1"/>
  <c r="AB756" i="1" s="1"/>
  <c r="AM758" i="1" s="1"/>
  <c r="AH756" i="1" l="1"/>
  <c r="AJ756" i="1"/>
  <c r="AI756" i="1"/>
  <c r="C756" i="1" l="1"/>
  <c r="H757" i="1"/>
  <c r="J757" i="1" l="1"/>
  <c r="U757" i="1"/>
  <c r="O757" i="1"/>
  <c r="Q757" i="1" s="1"/>
  <c r="R757" i="1" s="1"/>
  <c r="P757" i="1" s="1"/>
  <c r="AL757" i="1" l="1"/>
  <c r="W757" i="1"/>
  <c r="AA757" i="1"/>
  <c r="K757" i="1"/>
  <c r="I757" i="1" s="1"/>
  <c r="G758" i="1" s="1"/>
  <c r="M757" i="1"/>
  <c r="X757" i="1" l="1"/>
  <c r="V757" i="1" s="1"/>
  <c r="AC757" i="1"/>
  <c r="AD757" i="1" s="1"/>
  <c r="AB757" i="1" s="1"/>
  <c r="AM759" i="1" s="1"/>
  <c r="AN757" i="1"/>
  <c r="B757" i="1" s="1"/>
  <c r="AK765" i="1"/>
  <c r="AG764" i="1"/>
  <c r="AE757" i="1" l="1"/>
  <c r="AF757" i="1" s="1"/>
  <c r="AJ757" i="1" l="1"/>
  <c r="AI757" i="1"/>
  <c r="AH757" i="1"/>
  <c r="C757" i="1" l="1"/>
  <c r="H758" i="1"/>
  <c r="J758" i="1" s="1"/>
  <c r="U758" i="1"/>
  <c r="O758" i="1"/>
  <c r="Q758" i="1" s="1"/>
  <c r="R758" i="1" s="1"/>
  <c r="P758" i="1" s="1"/>
  <c r="M758" i="1" l="1"/>
  <c r="K758" i="1"/>
  <c r="I758" i="1" s="1"/>
  <c r="G759" i="1" s="1"/>
  <c r="AA758" i="1"/>
  <c r="AL758" i="1"/>
  <c r="W758" i="1"/>
  <c r="X758" i="1" s="1"/>
  <c r="V758" i="1" s="1"/>
  <c r="AC758" i="1" l="1"/>
  <c r="AN758" i="1"/>
  <c r="B758" i="1" s="1"/>
  <c r="AK766" i="1"/>
  <c r="AG765" i="1"/>
  <c r="AD758" i="1" l="1"/>
  <c r="AB758" i="1" s="1"/>
  <c r="AM760" i="1" s="1"/>
  <c r="AE758" i="1"/>
  <c r="AF758" i="1" s="1"/>
  <c r="AJ758" i="1" l="1"/>
  <c r="AI758" i="1"/>
  <c r="AH758" i="1"/>
  <c r="C758" i="1" l="1"/>
  <c r="H759" i="1"/>
  <c r="J759" i="1" s="1"/>
  <c r="M759" i="1" s="1"/>
  <c r="O759" i="1"/>
  <c r="Q759" i="1" s="1"/>
  <c r="R759" i="1" s="1"/>
  <c r="P759" i="1" s="1"/>
  <c r="K759" i="1"/>
  <c r="I759" i="1" s="1"/>
  <c r="G760" i="1" s="1"/>
  <c r="U759" i="1" l="1"/>
  <c r="AL759" i="1" l="1"/>
  <c r="AA759" i="1"/>
  <c r="W759" i="1"/>
  <c r="X759" i="1" s="1"/>
  <c r="V759" i="1" s="1"/>
  <c r="AC759" i="1" l="1"/>
  <c r="AN759" i="1"/>
  <c r="B759" i="1" s="1"/>
  <c r="AK767" i="1"/>
  <c r="AG766" i="1"/>
  <c r="AD759" i="1" l="1"/>
  <c r="AB759" i="1" s="1"/>
  <c r="AM761" i="1" s="1"/>
  <c r="AE759" i="1"/>
  <c r="AF759" i="1" s="1"/>
  <c r="AH759" i="1" l="1"/>
  <c r="AJ759" i="1"/>
  <c r="AI759" i="1"/>
  <c r="C759" i="1" l="1"/>
  <c r="H760" i="1"/>
  <c r="J760" i="1" s="1"/>
  <c r="M760" i="1" l="1"/>
  <c r="K760" i="1"/>
  <c r="I760" i="1" s="1"/>
  <c r="G761" i="1" s="1"/>
  <c r="U760" i="1"/>
  <c r="O760" i="1"/>
  <c r="Q760" i="1" s="1"/>
  <c r="R760" i="1" s="1"/>
  <c r="P760" i="1" s="1"/>
  <c r="AL760" i="1" l="1"/>
  <c r="AA760" i="1"/>
  <c r="W760" i="1"/>
  <c r="X760" i="1" s="1"/>
  <c r="V760" i="1" s="1"/>
  <c r="AC760" i="1" l="1"/>
  <c r="AN760" i="1"/>
  <c r="B760" i="1" s="1"/>
  <c r="AD760" i="1" l="1"/>
  <c r="AB760" i="1" s="1"/>
  <c r="AM762" i="1" s="1"/>
  <c r="AE760" i="1"/>
  <c r="AF760" i="1" s="1"/>
  <c r="AK768" i="1"/>
  <c r="AG767" i="1"/>
  <c r="AJ760" i="1" l="1"/>
  <c r="AI760" i="1"/>
  <c r="AH760" i="1"/>
  <c r="H761" i="1" l="1"/>
  <c r="C760" i="1"/>
  <c r="O761" i="1" l="1"/>
  <c r="Q761" i="1" s="1"/>
  <c r="R761" i="1" s="1"/>
  <c r="P761" i="1" s="1"/>
  <c r="U761" i="1"/>
  <c r="J761" i="1"/>
  <c r="M761" i="1" l="1"/>
  <c r="K761" i="1"/>
  <c r="I761" i="1" s="1"/>
  <c r="G762" i="1" s="1"/>
  <c r="W761" i="1"/>
  <c r="AL761" i="1"/>
  <c r="AA761" i="1"/>
  <c r="AC761" i="1" l="1"/>
  <c r="AD761" i="1" s="1"/>
  <c r="AB761" i="1" s="1"/>
  <c r="AM763" i="1" s="1"/>
  <c r="AN761" i="1"/>
  <c r="B761" i="1" s="1"/>
  <c r="X761" i="1"/>
  <c r="V761" i="1" s="1"/>
  <c r="AE761" i="1"/>
  <c r="AF761" i="1" s="1"/>
  <c r="AK769" i="1"/>
  <c r="AG768" i="1"/>
  <c r="AH761" i="1" l="1"/>
  <c r="AJ761" i="1"/>
  <c r="AI761" i="1"/>
  <c r="H762" i="1" l="1"/>
  <c r="J762" i="1" s="1"/>
  <c r="M762" i="1" s="1"/>
  <c r="C761" i="1"/>
  <c r="K762" i="1" l="1"/>
  <c r="I762" i="1" s="1"/>
  <c r="G763" i="1" s="1"/>
  <c r="O762" i="1"/>
  <c r="Q762" i="1" s="1"/>
  <c r="R762" i="1" s="1"/>
  <c r="P762" i="1" s="1"/>
  <c r="U762" i="1"/>
  <c r="AL762" i="1" l="1"/>
  <c r="W762" i="1"/>
  <c r="X762" i="1" s="1"/>
  <c r="V762" i="1" s="1"/>
  <c r="AA762" i="1"/>
  <c r="AN762" i="1" l="1"/>
  <c r="B762" i="1" s="1"/>
  <c r="AC762" i="1"/>
  <c r="AG769" i="1"/>
  <c r="AK770" i="1"/>
  <c r="AD762" i="1" l="1"/>
  <c r="AB762" i="1" s="1"/>
  <c r="AM764" i="1" s="1"/>
  <c r="AE762" i="1"/>
  <c r="AF762" i="1" s="1"/>
  <c r="AJ762" i="1" l="1"/>
  <c r="AI762" i="1"/>
  <c r="AH762" i="1"/>
  <c r="H763" i="1" l="1"/>
  <c r="U763" i="1" s="1"/>
  <c r="C762" i="1"/>
  <c r="W763" i="1" l="1"/>
  <c r="AL763" i="1"/>
  <c r="J763" i="1"/>
  <c r="O763" i="1"/>
  <c r="Q763" i="1" s="1"/>
  <c r="R763" i="1" s="1"/>
  <c r="P763" i="1" s="1"/>
  <c r="X763" i="1"/>
  <c r="V763" i="1" s="1"/>
  <c r="AG770" i="1"/>
  <c r="AK771" i="1"/>
  <c r="K763" i="1" l="1"/>
  <c r="I763" i="1" s="1"/>
  <c r="G764" i="1" s="1"/>
  <c r="M763" i="1"/>
  <c r="AA763" i="1"/>
  <c r="AC763" i="1" l="1"/>
  <c r="AN763" i="1"/>
  <c r="B763" i="1" s="1"/>
  <c r="AD763" i="1" l="1"/>
  <c r="AB763" i="1" s="1"/>
  <c r="AM765" i="1" s="1"/>
  <c r="AE763" i="1"/>
  <c r="AF763" i="1" s="1"/>
  <c r="AJ763" i="1" l="1"/>
  <c r="AI763" i="1"/>
  <c r="AH763" i="1"/>
  <c r="C763" i="1" l="1"/>
  <c r="H764" i="1"/>
  <c r="J764" i="1" s="1"/>
  <c r="U764" i="1"/>
  <c r="AA764" i="1" s="1"/>
  <c r="O764" i="1"/>
  <c r="Q764" i="1" s="1"/>
  <c r="R764" i="1" s="1"/>
  <c r="P764" i="1" s="1"/>
  <c r="AG771" i="1"/>
  <c r="AK772" i="1"/>
  <c r="AN764" i="1" l="1"/>
  <c r="AC764" i="1"/>
  <c r="K764" i="1"/>
  <c r="I764" i="1" s="1"/>
  <c r="G765" i="1" s="1"/>
  <c r="M764" i="1"/>
  <c r="AL764" i="1"/>
  <c r="W764" i="1"/>
  <c r="X764" i="1" s="1"/>
  <c r="V764" i="1" s="1"/>
  <c r="AD764" i="1"/>
  <c r="AB764" i="1" s="1"/>
  <c r="AM766" i="1" s="1"/>
  <c r="AE764" i="1"/>
  <c r="AF764" i="1" s="1"/>
  <c r="B764" i="1" l="1"/>
  <c r="AI764" i="1"/>
  <c r="AH764" i="1"/>
  <c r="AJ764" i="1"/>
  <c r="H765" i="1" l="1"/>
  <c r="J765" i="1" s="1"/>
  <c r="C764" i="1"/>
  <c r="O765" i="1" l="1"/>
  <c r="Q765" i="1" s="1"/>
  <c r="R765" i="1" s="1"/>
  <c r="P765" i="1" s="1"/>
  <c r="U765" i="1"/>
  <c r="W765" i="1" s="1"/>
  <c r="X765" i="1" s="1"/>
  <c r="V765" i="1" s="1"/>
  <c r="M765" i="1"/>
  <c r="K765" i="1"/>
  <c r="I765" i="1" s="1"/>
  <c r="G766" i="1" s="1"/>
  <c r="AL765" i="1"/>
  <c r="AG772" i="1"/>
  <c r="AK773" i="1"/>
  <c r="AA765" i="1" l="1"/>
  <c r="AC765" i="1" s="1"/>
  <c r="AN765" i="1" l="1"/>
  <c r="B765" i="1" s="1"/>
  <c r="AD765" i="1"/>
  <c r="AB765" i="1" s="1"/>
  <c r="AM767" i="1" s="1"/>
  <c r="AE765" i="1"/>
  <c r="AF765" i="1" s="1"/>
  <c r="AI765" i="1" l="1"/>
  <c r="AH765" i="1"/>
  <c r="AJ765" i="1"/>
  <c r="C765" i="1" l="1"/>
  <c r="H766" i="1"/>
  <c r="J766" i="1" l="1"/>
  <c r="U766" i="1"/>
  <c r="O766" i="1"/>
  <c r="Q766" i="1" s="1"/>
  <c r="R766" i="1" s="1"/>
  <c r="P766" i="1" s="1"/>
  <c r="AL766" i="1" l="1"/>
  <c r="AA766" i="1"/>
  <c r="W766" i="1"/>
  <c r="M766" i="1"/>
  <c r="K766" i="1"/>
  <c r="I766" i="1" s="1"/>
  <c r="G767" i="1" s="1"/>
  <c r="AC766" i="1" l="1"/>
  <c r="AD766" i="1" s="1"/>
  <c r="AB766" i="1" s="1"/>
  <c r="AM768" i="1" s="1"/>
  <c r="AN766" i="1"/>
  <c r="B766" i="1" s="1"/>
  <c r="X766" i="1"/>
  <c r="V766" i="1" s="1"/>
  <c r="AK774" i="1"/>
  <c r="AG773" i="1"/>
  <c r="AE766" i="1" l="1"/>
  <c r="AF766" i="1" s="1"/>
  <c r="AJ766" i="1" s="1"/>
  <c r="AI766" i="1" l="1"/>
  <c r="AH766" i="1"/>
  <c r="C766" i="1" l="1"/>
  <c r="H767" i="1"/>
  <c r="J767" i="1" s="1"/>
  <c r="K767" i="1" s="1"/>
  <c r="I767" i="1" s="1"/>
  <c r="G768" i="1" s="1"/>
  <c r="U767" i="1" l="1"/>
  <c r="AL767" i="1" s="1"/>
  <c r="M767" i="1"/>
  <c r="O767" i="1"/>
  <c r="Q767" i="1" s="1"/>
  <c r="R767" i="1" s="1"/>
  <c r="P767" i="1" s="1"/>
  <c r="W767" i="1" l="1"/>
  <c r="AA767" i="1"/>
  <c r="AN767" i="1" s="1"/>
  <c r="B767" i="1" s="1"/>
  <c r="X767" i="1"/>
  <c r="V767" i="1" s="1"/>
  <c r="AC767" i="1" l="1"/>
  <c r="AG774" i="1"/>
  <c r="AK775" i="1"/>
  <c r="AD767" i="1" l="1"/>
  <c r="AB767" i="1" s="1"/>
  <c r="AM769" i="1" s="1"/>
  <c r="AE767" i="1"/>
  <c r="AF767" i="1" s="1"/>
  <c r="AI767" i="1" l="1"/>
  <c r="AJ767" i="1"/>
  <c r="AH767" i="1"/>
  <c r="H768" i="1" l="1"/>
  <c r="C767" i="1"/>
  <c r="J768" i="1" l="1"/>
  <c r="O768" i="1"/>
  <c r="Q768" i="1" s="1"/>
  <c r="R768" i="1" s="1"/>
  <c r="P768" i="1" s="1"/>
  <c r="U768" i="1"/>
  <c r="AL768" i="1" l="1"/>
  <c r="AA768" i="1"/>
  <c r="W768" i="1"/>
  <c r="X768" i="1" s="1"/>
  <c r="V768" i="1" s="1"/>
  <c r="M768" i="1"/>
  <c r="K768" i="1"/>
  <c r="I768" i="1" s="1"/>
  <c r="G769" i="1" s="1"/>
  <c r="AN768" i="1" l="1"/>
  <c r="B768" i="1" s="1"/>
  <c r="AC768" i="1"/>
  <c r="AG775" i="1"/>
  <c r="AK776" i="1"/>
  <c r="AD768" i="1" l="1"/>
  <c r="AB768" i="1" s="1"/>
  <c r="AM770" i="1" s="1"/>
  <c r="AE768" i="1"/>
  <c r="AF768" i="1" s="1"/>
  <c r="AI768" i="1" l="1"/>
  <c r="AH768" i="1"/>
  <c r="AJ768" i="1"/>
  <c r="H769" i="1" l="1"/>
  <c r="J769" i="1" s="1"/>
  <c r="C768" i="1"/>
  <c r="U769" i="1" l="1"/>
  <c r="O769" i="1"/>
  <c r="Q769" i="1" s="1"/>
  <c r="R769" i="1" s="1"/>
  <c r="P769" i="1" s="1"/>
  <c r="W769" i="1"/>
  <c r="AL769" i="1"/>
  <c r="AA769" i="1"/>
  <c r="K769" i="1"/>
  <c r="I769" i="1" s="1"/>
  <c r="G770" i="1" s="1"/>
  <c r="M769" i="1"/>
  <c r="AC769" i="1" l="1"/>
  <c r="AD769" i="1" s="1"/>
  <c r="AB769" i="1" s="1"/>
  <c r="AM771" i="1" s="1"/>
  <c r="AN769" i="1"/>
  <c r="B769" i="1" s="1"/>
  <c r="AE769" i="1"/>
  <c r="AF769" i="1" s="1"/>
  <c r="X769" i="1"/>
  <c r="V769" i="1" s="1"/>
  <c r="AK777" i="1"/>
  <c r="AG776" i="1"/>
  <c r="AI769" i="1" l="1"/>
  <c r="AJ769" i="1"/>
  <c r="AH769" i="1"/>
  <c r="C769" i="1" l="1"/>
  <c r="H770" i="1"/>
  <c r="J770" i="1" l="1"/>
  <c r="O770" i="1"/>
  <c r="Q770" i="1" s="1"/>
  <c r="R770" i="1" s="1"/>
  <c r="P770" i="1" s="1"/>
  <c r="U770" i="1"/>
  <c r="AL770" i="1" l="1"/>
  <c r="AA770" i="1"/>
  <c r="W770" i="1"/>
  <c r="K770" i="1"/>
  <c r="I770" i="1" s="1"/>
  <c r="G771" i="1" s="1"/>
  <c r="M770" i="1"/>
  <c r="AC770" i="1" l="1"/>
  <c r="AD770" i="1" s="1"/>
  <c r="AB770" i="1" s="1"/>
  <c r="AM772" i="1" s="1"/>
  <c r="AN770" i="1"/>
  <c r="B770" i="1" s="1"/>
  <c r="X770" i="1"/>
  <c r="V770" i="1" s="1"/>
  <c r="AE770" i="1"/>
  <c r="AF770" i="1" s="1"/>
  <c r="AJ770" i="1" l="1"/>
  <c r="AI770" i="1"/>
  <c r="AH770" i="1"/>
  <c r="AK778" i="1"/>
  <c r="AG777" i="1"/>
  <c r="C770" i="1" l="1"/>
  <c r="H771" i="1"/>
  <c r="J771" i="1" l="1"/>
  <c r="U771" i="1"/>
  <c r="O771" i="1"/>
  <c r="Q771" i="1" s="1"/>
  <c r="R771" i="1" s="1"/>
  <c r="P771" i="1" s="1"/>
  <c r="W771" i="1" l="1"/>
  <c r="X771" i="1" s="1"/>
  <c r="V771" i="1" s="1"/>
  <c r="AL771" i="1"/>
  <c r="AA771" i="1"/>
  <c r="K771" i="1"/>
  <c r="I771" i="1" s="1"/>
  <c r="G772" i="1" s="1"/>
  <c r="M771" i="1"/>
  <c r="AN771" i="1" l="1"/>
  <c r="B771" i="1" s="1"/>
  <c r="AC771" i="1"/>
  <c r="AD771" i="1" l="1"/>
  <c r="AB771" i="1" s="1"/>
  <c r="AM773" i="1" s="1"/>
  <c r="AE771" i="1"/>
  <c r="AF771" i="1" s="1"/>
  <c r="AI771" i="1" l="1"/>
  <c r="AH771" i="1"/>
  <c r="AJ771" i="1"/>
  <c r="AK779" i="1"/>
  <c r="AG778" i="1"/>
  <c r="H772" i="1" l="1"/>
  <c r="J772" i="1" s="1"/>
  <c r="C771" i="1"/>
  <c r="U772" i="1" l="1"/>
  <c r="O772" i="1"/>
  <c r="Q772" i="1" s="1"/>
  <c r="R772" i="1" s="1"/>
  <c r="P772" i="1" s="1"/>
  <c r="W772" i="1"/>
  <c r="X772" i="1" s="1"/>
  <c r="V772" i="1" s="1"/>
  <c r="AL772" i="1"/>
  <c r="AA772" i="1"/>
  <c r="K772" i="1"/>
  <c r="I772" i="1" s="1"/>
  <c r="G773" i="1" s="1"/>
  <c r="M772" i="1"/>
  <c r="AC772" i="1" l="1"/>
  <c r="AN772" i="1"/>
  <c r="B772" i="1" s="1"/>
  <c r="AD772" i="1" l="1"/>
  <c r="AB772" i="1" s="1"/>
  <c r="AM774" i="1" s="1"/>
  <c r="AE772" i="1"/>
  <c r="AF772" i="1" s="1"/>
  <c r="AJ772" i="1" l="1"/>
  <c r="AI772" i="1"/>
  <c r="AH772" i="1"/>
  <c r="AG779" i="1"/>
  <c r="AK780" i="1"/>
  <c r="C772" i="1" l="1"/>
  <c r="H773" i="1"/>
  <c r="J773" i="1" l="1"/>
  <c r="O773" i="1"/>
  <c r="Q773" i="1" s="1"/>
  <c r="R773" i="1" s="1"/>
  <c r="P773" i="1" s="1"/>
  <c r="U773" i="1"/>
  <c r="W773" i="1" l="1"/>
  <c r="X773" i="1" s="1"/>
  <c r="V773" i="1" s="1"/>
  <c r="AL773" i="1"/>
  <c r="AA773" i="1"/>
  <c r="M773" i="1"/>
  <c r="K773" i="1"/>
  <c r="I773" i="1" s="1"/>
  <c r="G774" i="1" s="1"/>
  <c r="AN773" i="1" l="1"/>
  <c r="B773" i="1" s="1"/>
  <c r="AC773" i="1"/>
  <c r="AD773" i="1" l="1"/>
  <c r="AB773" i="1" s="1"/>
  <c r="AM775" i="1" s="1"/>
  <c r="AE773" i="1"/>
  <c r="AF773" i="1" s="1"/>
  <c r="AI773" i="1" l="1"/>
  <c r="AJ773" i="1"/>
  <c r="AH773" i="1"/>
  <c r="H774" i="1" l="1"/>
  <c r="J774" i="1" s="1"/>
  <c r="C773" i="1"/>
  <c r="AK781" i="1"/>
  <c r="AG780" i="1"/>
  <c r="O774" i="1" l="1"/>
  <c r="Q774" i="1" s="1"/>
  <c r="R774" i="1" s="1"/>
  <c r="P774" i="1" s="1"/>
  <c r="U774" i="1"/>
  <c r="W774" i="1"/>
  <c r="AL774" i="1"/>
  <c r="AA774" i="1"/>
  <c r="M774" i="1"/>
  <c r="K774" i="1"/>
  <c r="I774" i="1" s="1"/>
  <c r="G775" i="1" s="1"/>
  <c r="AN774" i="1" l="1"/>
  <c r="B774" i="1" s="1"/>
  <c r="AC774" i="1"/>
  <c r="AD774" i="1" s="1"/>
  <c r="AB774" i="1" s="1"/>
  <c r="AM776" i="1" s="1"/>
  <c r="X774" i="1"/>
  <c r="V774" i="1" s="1"/>
  <c r="AE774" i="1"/>
  <c r="AF774" i="1" s="1"/>
  <c r="AJ774" i="1" l="1"/>
  <c r="AH774" i="1"/>
  <c r="AI774" i="1"/>
  <c r="C774" i="1" l="1"/>
  <c r="H775" i="1"/>
  <c r="U775" i="1" s="1"/>
  <c r="AL775" i="1" l="1"/>
  <c r="W775" i="1"/>
  <c r="X775" i="1" s="1"/>
  <c r="V775" i="1" s="1"/>
  <c r="J775" i="1"/>
  <c r="O775" i="1"/>
  <c r="Q775" i="1" l="1"/>
  <c r="R775" i="1" s="1"/>
  <c r="P775" i="1" s="1"/>
  <c r="AA775" i="1"/>
  <c r="K775" i="1"/>
  <c r="I775" i="1" s="1"/>
  <c r="G776" i="1" s="1"/>
  <c r="M775" i="1"/>
  <c r="AK782" i="1"/>
  <c r="AG781" i="1"/>
  <c r="AN775" i="1" l="1"/>
  <c r="B775" i="1" s="1"/>
  <c r="AC775" i="1"/>
  <c r="AD775" i="1" l="1"/>
  <c r="AB775" i="1" s="1"/>
  <c r="AM777" i="1" s="1"/>
  <c r="AE775" i="1"/>
  <c r="AF775" i="1" s="1"/>
  <c r="AH775" i="1" l="1"/>
  <c r="AI775" i="1"/>
  <c r="AJ775" i="1"/>
  <c r="C775" i="1" l="1"/>
  <c r="H776" i="1"/>
  <c r="AK783" i="1"/>
  <c r="AG782" i="1"/>
  <c r="J776" i="1" l="1"/>
  <c r="U776" i="1"/>
  <c r="O776" i="1"/>
  <c r="Q776" i="1" s="1"/>
  <c r="R776" i="1" s="1"/>
  <c r="P776" i="1" s="1"/>
  <c r="AL776" i="1" l="1"/>
  <c r="AA776" i="1"/>
  <c r="W776" i="1"/>
  <c r="M776" i="1"/>
  <c r="K776" i="1"/>
  <c r="I776" i="1" s="1"/>
  <c r="G777" i="1" s="1"/>
  <c r="AN776" i="1" l="1"/>
  <c r="B776" i="1" s="1"/>
  <c r="AC776" i="1"/>
  <c r="AD776" i="1" s="1"/>
  <c r="AB776" i="1" s="1"/>
  <c r="AM778" i="1" s="1"/>
  <c r="X776" i="1"/>
  <c r="V776" i="1" s="1"/>
  <c r="AE776" i="1"/>
  <c r="AF776" i="1" s="1"/>
  <c r="AI776" i="1" l="1"/>
  <c r="AJ776" i="1"/>
  <c r="AH776" i="1"/>
  <c r="H777" i="1" l="1"/>
  <c r="J777" i="1" s="1"/>
  <c r="C776" i="1"/>
  <c r="U777" i="1" l="1"/>
  <c r="O777" i="1"/>
  <c r="Q777" i="1" s="1"/>
  <c r="R777" i="1" s="1"/>
  <c r="P777" i="1" s="1"/>
  <c r="AL777" i="1"/>
  <c r="W777" i="1"/>
  <c r="AA777" i="1"/>
  <c r="M777" i="1"/>
  <c r="K777" i="1"/>
  <c r="I777" i="1" s="1"/>
  <c r="G778" i="1" s="1"/>
  <c r="AK784" i="1"/>
  <c r="AG783" i="1"/>
  <c r="X777" i="1" l="1"/>
  <c r="V777" i="1" s="1"/>
  <c r="AC777" i="1"/>
  <c r="AD777" i="1" s="1"/>
  <c r="AB777" i="1" s="1"/>
  <c r="AM779" i="1" s="1"/>
  <c r="AN777" i="1"/>
  <c r="B777" i="1" s="1"/>
  <c r="AE777" i="1" l="1"/>
  <c r="AF777" i="1" s="1"/>
  <c r="AJ777" i="1" s="1"/>
  <c r="AI777" i="1" l="1"/>
  <c r="H778" i="1" s="1"/>
  <c r="AH777" i="1"/>
  <c r="C777" i="1" l="1"/>
  <c r="J778" i="1"/>
  <c r="U778" i="1"/>
  <c r="W778" i="1" s="1"/>
  <c r="X778" i="1" s="1"/>
  <c r="V778" i="1" s="1"/>
  <c r="M778" i="1"/>
  <c r="K778" i="1"/>
  <c r="I778" i="1" s="1"/>
  <c r="G779" i="1" s="1"/>
  <c r="O778" i="1"/>
  <c r="Q778" i="1" s="1"/>
  <c r="R778" i="1" s="1"/>
  <c r="P778" i="1" s="1"/>
  <c r="AL778" i="1" l="1"/>
  <c r="AA778" i="1"/>
  <c r="AC778" i="1" l="1"/>
  <c r="AN778" i="1"/>
  <c r="B778" i="1" s="1"/>
  <c r="AD778" i="1" l="1"/>
  <c r="AB778" i="1" s="1"/>
  <c r="AM780" i="1" s="1"/>
  <c r="AE778" i="1"/>
  <c r="AF778" i="1" s="1"/>
  <c r="AK785" i="1"/>
  <c r="AG784" i="1"/>
  <c r="AI778" i="1" l="1"/>
  <c r="AH778" i="1"/>
  <c r="AJ778" i="1"/>
  <c r="C778" i="1" l="1"/>
  <c r="H779" i="1"/>
  <c r="J779" i="1" s="1"/>
  <c r="O779" i="1"/>
  <c r="Q779" i="1" s="1"/>
  <c r="R779" i="1" s="1"/>
  <c r="P779" i="1" s="1"/>
  <c r="K779" i="1" l="1"/>
  <c r="I779" i="1" s="1"/>
  <c r="G780" i="1" s="1"/>
  <c r="M779" i="1"/>
  <c r="U779" i="1"/>
  <c r="W779" i="1" l="1"/>
  <c r="AL779" i="1"/>
  <c r="AA779" i="1"/>
  <c r="AN779" i="1" l="1"/>
  <c r="B779" i="1" s="1"/>
  <c r="AC779" i="1"/>
  <c r="AD779" i="1" s="1"/>
  <c r="AB779" i="1" s="1"/>
  <c r="AM781" i="1" s="1"/>
  <c r="X779" i="1"/>
  <c r="V779" i="1" s="1"/>
  <c r="AE779" i="1"/>
  <c r="AF779" i="1" s="1"/>
  <c r="AG785" i="1"/>
  <c r="AK786" i="1"/>
  <c r="AJ779" i="1" l="1"/>
  <c r="AH779" i="1"/>
  <c r="AI779" i="1"/>
  <c r="C779" i="1" l="1"/>
  <c r="H780" i="1"/>
  <c r="J780" i="1" l="1"/>
  <c r="U780" i="1"/>
  <c r="O780" i="1"/>
  <c r="Q780" i="1" s="1"/>
  <c r="R780" i="1" s="1"/>
  <c r="P780" i="1" s="1"/>
  <c r="AL780" i="1" l="1"/>
  <c r="W780" i="1"/>
  <c r="AA780" i="1"/>
  <c r="M780" i="1"/>
  <c r="K780" i="1"/>
  <c r="I780" i="1" s="1"/>
  <c r="G781" i="1" s="1"/>
  <c r="X780" i="1" l="1"/>
  <c r="V780" i="1" s="1"/>
  <c r="AC780" i="1"/>
  <c r="AD780" i="1" s="1"/>
  <c r="AB780" i="1" s="1"/>
  <c r="AM782" i="1" s="1"/>
  <c r="AN780" i="1"/>
  <c r="B780" i="1" s="1"/>
  <c r="AE780" i="1" l="1"/>
  <c r="AF780" i="1" s="1"/>
  <c r="AK787" i="1"/>
  <c r="AG786" i="1"/>
  <c r="AH780" i="1" l="1"/>
  <c r="AJ780" i="1"/>
  <c r="AI780" i="1"/>
  <c r="H781" i="1" l="1"/>
  <c r="J781" i="1" s="1"/>
  <c r="C780" i="1"/>
  <c r="U781" i="1" l="1"/>
  <c r="AA781" i="1" s="1"/>
  <c r="AN781" i="1" s="1"/>
  <c r="O781" i="1"/>
  <c r="Q781" i="1" s="1"/>
  <c r="R781" i="1" s="1"/>
  <c r="P781" i="1" s="1"/>
  <c r="AC781" i="1"/>
  <c r="AD781" i="1" s="1"/>
  <c r="AB781" i="1" s="1"/>
  <c r="AM783" i="1" s="1"/>
  <c r="AL781" i="1"/>
  <c r="M781" i="1"/>
  <c r="K781" i="1"/>
  <c r="I781" i="1" s="1"/>
  <c r="G782" i="1" s="1"/>
  <c r="W781" i="1" l="1"/>
  <c r="AE781" i="1" s="1"/>
  <c r="AF781" i="1" s="1"/>
  <c r="B781" i="1"/>
  <c r="X781" i="1" l="1"/>
  <c r="V781" i="1" s="1"/>
  <c r="AH781" i="1"/>
  <c r="AJ781" i="1"/>
  <c r="AI781" i="1"/>
  <c r="AG787" i="1"/>
  <c r="AK788" i="1"/>
  <c r="H782" i="1" l="1"/>
  <c r="C781" i="1"/>
  <c r="O782" i="1" l="1"/>
  <c r="Q782" i="1" s="1"/>
  <c r="R782" i="1" s="1"/>
  <c r="P782" i="1" s="1"/>
  <c r="J782" i="1"/>
  <c r="U782" i="1"/>
  <c r="K782" i="1" l="1"/>
  <c r="I782" i="1" s="1"/>
  <c r="G783" i="1" s="1"/>
  <c r="M782" i="1"/>
  <c r="W782" i="1"/>
  <c r="X782" i="1" s="1"/>
  <c r="V782" i="1" s="1"/>
  <c r="AA782" i="1"/>
  <c r="AL782" i="1"/>
  <c r="AC782" i="1" l="1"/>
  <c r="AN782" i="1"/>
  <c r="B782" i="1" s="1"/>
  <c r="AK789" i="1"/>
  <c r="AG788" i="1"/>
  <c r="AE782" i="1" l="1"/>
  <c r="AF782" i="1" s="1"/>
  <c r="AD782" i="1"/>
  <c r="AB782" i="1" s="1"/>
  <c r="AM784" i="1" s="1"/>
  <c r="AI782" i="1" l="1"/>
  <c r="AJ782" i="1"/>
  <c r="AH782" i="1"/>
  <c r="H783" i="1" l="1"/>
  <c r="C782" i="1"/>
  <c r="O783" i="1" l="1"/>
  <c r="Q783" i="1" s="1"/>
  <c r="R783" i="1" s="1"/>
  <c r="P783" i="1" s="1"/>
  <c r="J783" i="1"/>
  <c r="U783" i="1"/>
  <c r="K783" i="1" l="1"/>
  <c r="I783" i="1" s="1"/>
  <c r="G784" i="1" s="1"/>
  <c r="M783" i="1"/>
  <c r="AL783" i="1"/>
  <c r="AA783" i="1"/>
  <c r="W783" i="1"/>
  <c r="AN783" i="1" l="1"/>
  <c r="B783" i="1" s="1"/>
  <c r="AC783" i="1"/>
  <c r="AD783" i="1" s="1"/>
  <c r="AB783" i="1" s="1"/>
  <c r="AM785" i="1" s="1"/>
  <c r="X783" i="1"/>
  <c r="V783" i="1" s="1"/>
  <c r="AE783" i="1"/>
  <c r="AF783" i="1" s="1"/>
  <c r="AJ783" i="1" l="1"/>
  <c r="AI783" i="1"/>
  <c r="AH783" i="1"/>
  <c r="AG789" i="1"/>
  <c r="AK790" i="1"/>
  <c r="C783" i="1" l="1"/>
  <c r="H784" i="1"/>
  <c r="J784" i="1" s="1"/>
  <c r="M784" i="1" l="1"/>
  <c r="K784" i="1"/>
  <c r="I784" i="1" s="1"/>
  <c r="G785" i="1" s="1"/>
  <c r="U784" i="1"/>
  <c r="O784" i="1"/>
  <c r="Q784" i="1" s="1"/>
  <c r="R784" i="1" s="1"/>
  <c r="P784" i="1" s="1"/>
  <c r="W784" i="1" l="1"/>
  <c r="X784" i="1" s="1"/>
  <c r="V784" i="1" s="1"/>
  <c r="AL784" i="1"/>
  <c r="AA784" i="1"/>
  <c r="AN784" i="1" l="1"/>
  <c r="B784" i="1" s="1"/>
  <c r="AC784" i="1"/>
  <c r="AE784" i="1" l="1"/>
  <c r="AF784" i="1" s="1"/>
  <c r="AD784" i="1"/>
  <c r="AB784" i="1" s="1"/>
  <c r="AM786" i="1" s="1"/>
  <c r="AK791" i="1"/>
  <c r="AG790" i="1"/>
  <c r="AJ784" i="1" l="1"/>
  <c r="AI784" i="1"/>
  <c r="AH784" i="1"/>
  <c r="H785" i="1" l="1"/>
  <c r="C784" i="1"/>
  <c r="J785" i="1" l="1"/>
  <c r="U785" i="1"/>
  <c r="O785" i="1"/>
  <c r="Q785" i="1" s="1"/>
  <c r="R785" i="1" s="1"/>
  <c r="P785" i="1" s="1"/>
  <c r="W785" i="1" l="1"/>
  <c r="X785" i="1" s="1"/>
  <c r="V785" i="1" s="1"/>
  <c r="AL785" i="1"/>
  <c r="AA785" i="1"/>
  <c r="K785" i="1"/>
  <c r="I785" i="1" s="1"/>
  <c r="G786" i="1" s="1"/>
  <c r="M785" i="1"/>
  <c r="AC785" i="1" l="1"/>
  <c r="AN785" i="1"/>
  <c r="B785" i="1" s="1"/>
  <c r="AD785" i="1" l="1"/>
  <c r="AB785" i="1" s="1"/>
  <c r="AM787" i="1" s="1"/>
  <c r="AE785" i="1"/>
  <c r="AF785" i="1" s="1"/>
  <c r="AJ785" i="1" l="1"/>
  <c r="AI785" i="1"/>
  <c r="AH785" i="1"/>
  <c r="AK792" i="1"/>
  <c r="AG791" i="1"/>
  <c r="C785" i="1" l="1"/>
  <c r="H786" i="1"/>
  <c r="J786" i="1" l="1"/>
  <c r="U786" i="1"/>
  <c r="O786" i="1"/>
  <c r="Q786" i="1" s="1"/>
  <c r="R786" i="1" s="1"/>
  <c r="P786" i="1" s="1"/>
  <c r="W786" i="1" l="1"/>
  <c r="AL786" i="1"/>
  <c r="AA786" i="1"/>
  <c r="K786" i="1"/>
  <c r="I786" i="1" s="1"/>
  <c r="G787" i="1" s="1"/>
  <c r="M786" i="1"/>
  <c r="AC786" i="1" l="1"/>
  <c r="AD786" i="1" s="1"/>
  <c r="AB786" i="1" s="1"/>
  <c r="AM788" i="1" s="1"/>
  <c r="AN786" i="1"/>
  <c r="B786" i="1" s="1"/>
  <c r="X786" i="1"/>
  <c r="V786" i="1" s="1"/>
  <c r="AE786" i="1"/>
  <c r="AF786" i="1" s="1"/>
  <c r="AK793" i="1"/>
  <c r="AG792" i="1"/>
  <c r="AJ786" i="1" l="1"/>
  <c r="AH786" i="1"/>
  <c r="AI786" i="1"/>
  <c r="H787" i="1" l="1"/>
  <c r="O787" i="1" s="1"/>
  <c r="Q787" i="1" s="1"/>
  <c r="R787" i="1" s="1"/>
  <c r="P787" i="1" s="1"/>
  <c r="C786" i="1"/>
  <c r="J787" i="1" l="1"/>
  <c r="U787" i="1"/>
  <c r="AA787" i="1" l="1"/>
  <c r="AL787" i="1"/>
  <c r="W787" i="1"/>
  <c r="X787" i="1" s="1"/>
  <c r="V787" i="1" s="1"/>
  <c r="K787" i="1"/>
  <c r="I787" i="1" s="1"/>
  <c r="G788" i="1" s="1"/>
  <c r="M787" i="1"/>
  <c r="AG793" i="1"/>
  <c r="AK794" i="1"/>
  <c r="AN787" i="1" l="1"/>
  <c r="B787" i="1" s="1"/>
  <c r="AC787" i="1"/>
  <c r="AE787" i="1" l="1"/>
  <c r="AF787" i="1" s="1"/>
  <c r="AD787" i="1"/>
  <c r="AB787" i="1" s="1"/>
  <c r="AM789" i="1" s="1"/>
  <c r="AH787" i="1" l="1"/>
  <c r="AJ787" i="1"/>
  <c r="AI787" i="1"/>
  <c r="H788" i="1" l="1"/>
  <c r="C787" i="1"/>
  <c r="J788" i="1" l="1"/>
  <c r="O788" i="1"/>
  <c r="Q788" i="1" s="1"/>
  <c r="R788" i="1" s="1"/>
  <c r="P788" i="1" s="1"/>
  <c r="U788" i="1"/>
  <c r="W788" i="1" l="1"/>
  <c r="X788" i="1" s="1"/>
  <c r="V788" i="1" s="1"/>
  <c r="AL788" i="1"/>
  <c r="AA788" i="1"/>
  <c r="M788" i="1"/>
  <c r="K788" i="1"/>
  <c r="I788" i="1" s="1"/>
  <c r="G789" i="1" s="1"/>
  <c r="AG794" i="1"/>
  <c r="AK795" i="1"/>
  <c r="AC788" i="1" l="1"/>
  <c r="AN788" i="1"/>
  <c r="B788" i="1" s="1"/>
  <c r="AE788" i="1" l="1"/>
  <c r="AF788" i="1" s="1"/>
  <c r="AD788" i="1"/>
  <c r="AB788" i="1" s="1"/>
  <c r="AM790" i="1" s="1"/>
  <c r="AI788" i="1" l="1"/>
  <c r="AH788" i="1"/>
  <c r="AJ788" i="1"/>
  <c r="H789" i="1" l="1"/>
  <c r="O789" i="1" s="1"/>
  <c r="Q789" i="1" s="1"/>
  <c r="R789" i="1" s="1"/>
  <c r="P789" i="1" s="1"/>
  <c r="C788" i="1"/>
  <c r="AK796" i="1"/>
  <c r="AG795" i="1"/>
  <c r="J789" i="1" l="1"/>
  <c r="U789" i="1"/>
  <c r="W789" i="1" l="1"/>
  <c r="X789" i="1" s="1"/>
  <c r="V789" i="1" s="1"/>
  <c r="AA789" i="1"/>
  <c r="AL789" i="1"/>
  <c r="K789" i="1"/>
  <c r="I789" i="1" s="1"/>
  <c r="G790" i="1" s="1"/>
  <c r="M789" i="1"/>
  <c r="AC789" i="1" l="1"/>
  <c r="AN789" i="1"/>
  <c r="B789" i="1" s="1"/>
  <c r="AD789" i="1" l="1"/>
  <c r="AB789" i="1" s="1"/>
  <c r="AM791" i="1" s="1"/>
  <c r="AE789" i="1"/>
  <c r="AF789" i="1" s="1"/>
  <c r="AH789" i="1" l="1"/>
  <c r="AJ789" i="1"/>
  <c r="AI789" i="1"/>
  <c r="AG796" i="1"/>
  <c r="AK797" i="1"/>
  <c r="C789" i="1" l="1"/>
  <c r="H790" i="1"/>
  <c r="J790" i="1" s="1"/>
  <c r="U790" i="1" l="1"/>
  <c r="AL790" i="1" s="1"/>
  <c r="M790" i="1"/>
  <c r="K790" i="1"/>
  <c r="I790" i="1" s="1"/>
  <c r="G791" i="1" s="1"/>
  <c r="O790" i="1"/>
  <c r="Q790" i="1" s="1"/>
  <c r="R790" i="1" s="1"/>
  <c r="P790" i="1" s="1"/>
  <c r="AA790" i="1" l="1"/>
  <c r="AC790" i="1" s="1"/>
  <c r="W790" i="1"/>
  <c r="X790" i="1" s="1"/>
  <c r="V790" i="1" s="1"/>
  <c r="AN790" i="1" l="1"/>
  <c r="B790" i="1" s="1"/>
  <c r="AD790" i="1"/>
  <c r="AB790" i="1" s="1"/>
  <c r="AM792" i="1" s="1"/>
  <c r="AE790" i="1"/>
  <c r="AF790" i="1" s="1"/>
  <c r="AJ790" i="1" l="1"/>
  <c r="AI790" i="1"/>
  <c r="AH790" i="1"/>
  <c r="AK798" i="1"/>
  <c r="AG797" i="1"/>
  <c r="H791" i="1" l="1"/>
  <c r="J791" i="1" s="1"/>
  <c r="C790" i="1"/>
  <c r="U791" i="1" l="1"/>
  <c r="O791" i="1"/>
  <c r="Q791" i="1" s="1"/>
  <c r="R791" i="1" s="1"/>
  <c r="P791" i="1" s="1"/>
  <c r="K791" i="1"/>
  <c r="I791" i="1" s="1"/>
  <c r="G792" i="1" s="1"/>
  <c r="M791" i="1"/>
  <c r="W791" i="1" l="1"/>
  <c r="AL791" i="1"/>
  <c r="AA791" i="1"/>
  <c r="AC791" i="1" l="1"/>
  <c r="AD791" i="1" s="1"/>
  <c r="AB791" i="1" s="1"/>
  <c r="AM793" i="1" s="1"/>
  <c r="AN791" i="1"/>
  <c r="B791" i="1" s="1"/>
  <c r="X791" i="1"/>
  <c r="V791" i="1" s="1"/>
  <c r="AE791" i="1"/>
  <c r="AF791" i="1" s="1"/>
  <c r="AH791" i="1" l="1"/>
  <c r="AJ791" i="1"/>
  <c r="AI791" i="1"/>
  <c r="AK799" i="1"/>
  <c r="AG798" i="1"/>
  <c r="C791" i="1" l="1"/>
  <c r="H792" i="1"/>
  <c r="J792" i="1" l="1"/>
  <c r="O792" i="1"/>
  <c r="Q792" i="1" s="1"/>
  <c r="R792" i="1" s="1"/>
  <c r="P792" i="1" s="1"/>
  <c r="U792" i="1"/>
  <c r="AL792" i="1" l="1"/>
  <c r="W792" i="1"/>
  <c r="AA792" i="1"/>
  <c r="M792" i="1"/>
  <c r="K792" i="1"/>
  <c r="I792" i="1" s="1"/>
  <c r="G793" i="1" s="1"/>
  <c r="AN792" i="1" l="1"/>
  <c r="B792" i="1" s="1"/>
  <c r="AC792" i="1"/>
  <c r="AD792" i="1" s="1"/>
  <c r="AB792" i="1" s="1"/>
  <c r="AM794" i="1" s="1"/>
  <c r="X792" i="1"/>
  <c r="V792" i="1" s="1"/>
  <c r="AE792" i="1" l="1"/>
  <c r="AF792" i="1" s="1"/>
  <c r="AJ792" i="1" s="1"/>
  <c r="AH792" i="1" l="1"/>
  <c r="C792" i="1" s="1"/>
  <c r="AI792" i="1"/>
  <c r="H793" i="1"/>
  <c r="AK800" i="1"/>
  <c r="AG799" i="1"/>
  <c r="J793" i="1" l="1"/>
  <c r="O793" i="1"/>
  <c r="Q793" i="1" s="1"/>
  <c r="R793" i="1" s="1"/>
  <c r="P793" i="1" s="1"/>
  <c r="U793" i="1"/>
  <c r="AL793" i="1" l="1"/>
  <c r="W793" i="1"/>
  <c r="AA793" i="1"/>
  <c r="M793" i="1"/>
  <c r="K793" i="1"/>
  <c r="I793" i="1" s="1"/>
  <c r="G794" i="1" s="1"/>
  <c r="X793" i="1" l="1"/>
  <c r="V793" i="1" s="1"/>
  <c r="AC793" i="1"/>
  <c r="AD793" i="1" s="1"/>
  <c r="AB793" i="1" s="1"/>
  <c r="AM795" i="1" s="1"/>
  <c r="AN793" i="1"/>
  <c r="B793" i="1" s="1"/>
  <c r="AE793" i="1" l="1"/>
  <c r="AF793" i="1" s="1"/>
  <c r="AI793" i="1" l="1"/>
  <c r="AH793" i="1"/>
  <c r="AJ793" i="1"/>
  <c r="H794" i="1" l="1"/>
  <c r="J794" i="1" s="1"/>
  <c r="C793" i="1"/>
  <c r="AG800" i="1"/>
  <c r="AK801" i="1"/>
  <c r="U794" i="1" l="1"/>
  <c r="O794" i="1"/>
  <c r="Q794" i="1" s="1"/>
  <c r="R794" i="1" s="1"/>
  <c r="P794" i="1" s="1"/>
  <c r="W794" i="1"/>
  <c r="AL794" i="1"/>
  <c r="M794" i="1"/>
  <c r="K794" i="1"/>
  <c r="I794" i="1" s="1"/>
  <c r="G795" i="1" s="1"/>
  <c r="AA794" i="1" l="1"/>
  <c r="X794" i="1"/>
  <c r="V794" i="1" s="1"/>
  <c r="AN794" i="1" l="1"/>
  <c r="B794" i="1" s="1"/>
  <c r="AC794" i="1"/>
  <c r="AD794" i="1" l="1"/>
  <c r="AB794" i="1" s="1"/>
  <c r="AM796" i="1" s="1"/>
  <c r="AE794" i="1"/>
  <c r="AF794" i="1" s="1"/>
  <c r="AH794" i="1" l="1"/>
  <c r="AI794" i="1"/>
  <c r="AJ794" i="1"/>
  <c r="AK802" i="1"/>
  <c r="AG801" i="1"/>
  <c r="C794" i="1" l="1"/>
  <c r="H795" i="1"/>
  <c r="J795" i="1" s="1"/>
  <c r="U795" i="1"/>
  <c r="O795" i="1" l="1"/>
  <c r="Q795" i="1" s="1"/>
  <c r="R795" i="1" s="1"/>
  <c r="P795" i="1" s="1"/>
  <c r="AA795" i="1"/>
  <c r="AC795" i="1" s="1"/>
  <c r="AD795" i="1" s="1"/>
  <c r="AB795" i="1" s="1"/>
  <c r="AM797" i="1" s="1"/>
  <c r="AL795" i="1"/>
  <c r="W795" i="1"/>
  <c r="M795" i="1"/>
  <c r="K795" i="1"/>
  <c r="I795" i="1" s="1"/>
  <c r="G796" i="1" s="1"/>
  <c r="AN795" i="1" l="1"/>
  <c r="B795" i="1" s="1"/>
  <c r="AE795" i="1"/>
  <c r="AF795" i="1" s="1"/>
  <c r="X795" i="1"/>
  <c r="V795" i="1" s="1"/>
  <c r="AH795" i="1" l="1"/>
  <c r="AI795" i="1"/>
  <c r="AJ795" i="1"/>
  <c r="AK803" i="1"/>
  <c r="AG802" i="1"/>
  <c r="H796" i="1" l="1"/>
  <c r="J796" i="1" s="1"/>
  <c r="C795" i="1"/>
  <c r="U796" i="1" l="1"/>
  <c r="W796" i="1" s="1"/>
  <c r="K796" i="1"/>
  <c r="I796" i="1" s="1"/>
  <c r="G797" i="1" s="1"/>
  <c r="M796" i="1"/>
  <c r="AL796" i="1"/>
  <c r="O796" i="1"/>
  <c r="Q796" i="1" s="1"/>
  <c r="R796" i="1" s="1"/>
  <c r="P796" i="1" s="1"/>
  <c r="X796" i="1" l="1"/>
  <c r="V796" i="1" s="1"/>
  <c r="AA796" i="1"/>
  <c r="AN796" i="1" l="1"/>
  <c r="B796" i="1" s="1"/>
  <c r="AC796" i="1"/>
  <c r="AD796" i="1" l="1"/>
  <c r="AB796" i="1" s="1"/>
  <c r="AM798" i="1" s="1"/>
  <c r="AE796" i="1"/>
  <c r="AF796" i="1" s="1"/>
  <c r="AK804" i="1"/>
  <c r="AG803" i="1"/>
  <c r="AJ796" i="1" l="1"/>
  <c r="AH796" i="1"/>
  <c r="AI796" i="1"/>
  <c r="C796" i="1" l="1"/>
  <c r="H797" i="1"/>
  <c r="J797" i="1" s="1"/>
  <c r="K797" i="1" l="1"/>
  <c r="I797" i="1" s="1"/>
  <c r="G798" i="1" s="1"/>
  <c r="M797" i="1"/>
  <c r="U797" i="1"/>
  <c r="O797" i="1"/>
  <c r="Q797" i="1" s="1"/>
  <c r="R797" i="1" s="1"/>
  <c r="P797" i="1" s="1"/>
  <c r="W797" i="1" l="1"/>
  <c r="AL797" i="1"/>
  <c r="AA797" i="1"/>
  <c r="AK805" i="1"/>
  <c r="AG804" i="1"/>
  <c r="AC797" i="1" l="1"/>
  <c r="AD797" i="1" s="1"/>
  <c r="AB797" i="1" s="1"/>
  <c r="AM799" i="1" s="1"/>
  <c r="AN797" i="1"/>
  <c r="B797" i="1" s="1"/>
  <c r="X797" i="1"/>
  <c r="V797" i="1" s="1"/>
  <c r="AE797" i="1"/>
  <c r="AF797" i="1" s="1"/>
  <c r="AH797" i="1" l="1"/>
  <c r="AI797" i="1"/>
  <c r="AJ797" i="1"/>
  <c r="H798" i="1" l="1"/>
  <c r="J798" i="1" s="1"/>
  <c r="C797" i="1"/>
  <c r="U798" i="1" l="1"/>
  <c r="O798" i="1"/>
  <c r="Q798" i="1" s="1"/>
  <c r="R798" i="1" s="1"/>
  <c r="P798" i="1" s="1"/>
  <c r="K798" i="1"/>
  <c r="I798" i="1" s="1"/>
  <c r="G799" i="1" s="1"/>
  <c r="M798" i="1"/>
  <c r="AL798" i="1" l="1"/>
  <c r="W798" i="1"/>
  <c r="AA798" i="1"/>
  <c r="AG805" i="1"/>
  <c r="AK806" i="1"/>
  <c r="X798" i="1" l="1"/>
  <c r="V798" i="1" s="1"/>
  <c r="AC798" i="1"/>
  <c r="AD798" i="1" s="1"/>
  <c r="AB798" i="1" s="1"/>
  <c r="AM800" i="1" s="1"/>
  <c r="AN798" i="1"/>
  <c r="B798" i="1" s="1"/>
  <c r="AE798" i="1" l="1"/>
  <c r="AF798" i="1" s="1"/>
  <c r="AJ798" i="1" l="1"/>
  <c r="AI798" i="1"/>
  <c r="AH798" i="1"/>
  <c r="H799" i="1" l="1"/>
  <c r="J799" i="1" s="1"/>
  <c r="C798" i="1"/>
  <c r="O799" i="1" l="1"/>
  <c r="Q799" i="1" s="1"/>
  <c r="R799" i="1" s="1"/>
  <c r="P799" i="1" s="1"/>
  <c r="U799" i="1"/>
  <c r="M799" i="1"/>
  <c r="K799" i="1"/>
  <c r="I799" i="1" s="1"/>
  <c r="G800" i="1" s="1"/>
  <c r="W799" i="1"/>
  <c r="AG806" i="1"/>
  <c r="AK807" i="1"/>
  <c r="AA799" i="1" l="1"/>
  <c r="AL799" i="1"/>
  <c r="X799" i="1"/>
  <c r="V799" i="1" s="1"/>
  <c r="AC799" i="1" l="1"/>
  <c r="AN799" i="1"/>
  <c r="B799" i="1" s="1"/>
  <c r="AD799" i="1" l="1"/>
  <c r="AB799" i="1" s="1"/>
  <c r="AM801" i="1" s="1"/>
  <c r="AE799" i="1"/>
  <c r="AF799" i="1" s="1"/>
  <c r="AJ799" i="1" l="1"/>
  <c r="AI799" i="1"/>
  <c r="AH799" i="1"/>
  <c r="C799" i="1" l="1"/>
  <c r="H800" i="1"/>
  <c r="J800" i="1" s="1"/>
  <c r="AG807" i="1"/>
  <c r="AK808" i="1"/>
  <c r="K800" i="1" l="1"/>
  <c r="I800" i="1" s="1"/>
  <c r="G801" i="1" s="1"/>
  <c r="M800" i="1"/>
  <c r="O800" i="1"/>
  <c r="Q800" i="1" s="1"/>
  <c r="R800" i="1" s="1"/>
  <c r="P800" i="1" s="1"/>
  <c r="U800" i="1"/>
  <c r="AL800" i="1" l="1"/>
  <c r="AA800" i="1"/>
  <c r="W800" i="1"/>
  <c r="X800" i="1" s="1"/>
  <c r="V800" i="1" s="1"/>
  <c r="AE800" i="1" l="1"/>
  <c r="AF800" i="1" s="1"/>
  <c r="AC800" i="1"/>
  <c r="AD800" i="1" s="1"/>
  <c r="AB800" i="1" s="1"/>
  <c r="AM802" i="1" s="1"/>
  <c r="AN800" i="1"/>
  <c r="B800" i="1" s="1"/>
  <c r="AI800" i="1"/>
  <c r="AJ800" i="1"/>
  <c r="AH800" i="1"/>
  <c r="C800" i="1" l="1"/>
  <c r="H801" i="1"/>
  <c r="J801" i="1" s="1"/>
  <c r="U801" i="1"/>
  <c r="O801" i="1" l="1"/>
  <c r="Q801" i="1" s="1"/>
  <c r="R801" i="1" s="1"/>
  <c r="P801" i="1" s="1"/>
  <c r="AL801" i="1"/>
  <c r="W801" i="1"/>
  <c r="X801" i="1" s="1"/>
  <c r="V801" i="1" s="1"/>
  <c r="M801" i="1"/>
  <c r="K801" i="1"/>
  <c r="I801" i="1" s="1"/>
  <c r="G802" i="1" s="1"/>
  <c r="AK809" i="1"/>
  <c r="AG808" i="1"/>
  <c r="AA801" i="1" l="1"/>
  <c r="AN801" i="1" l="1"/>
  <c r="B801" i="1" s="1"/>
  <c r="AC801" i="1"/>
  <c r="AE801" i="1" l="1"/>
  <c r="AF801" i="1" s="1"/>
  <c r="AD801" i="1"/>
  <c r="AB801" i="1" s="1"/>
  <c r="AM803" i="1" s="1"/>
  <c r="AG809" i="1"/>
  <c r="AJ801" i="1" l="1"/>
  <c r="AH801" i="1"/>
  <c r="AI801" i="1"/>
  <c r="C801" i="1" l="1"/>
  <c r="H802" i="1"/>
  <c r="J802" i="1" s="1"/>
  <c r="U802" i="1"/>
  <c r="AL802" i="1" l="1"/>
  <c r="W802" i="1"/>
  <c r="K802" i="1"/>
  <c r="I802" i="1" s="1"/>
  <c r="G803" i="1" s="1"/>
  <c r="M802" i="1"/>
  <c r="O802" i="1"/>
  <c r="Q802" i="1" s="1"/>
  <c r="R802" i="1" s="1"/>
  <c r="P802" i="1" s="1"/>
  <c r="X802" i="1" l="1"/>
  <c r="V802" i="1" s="1"/>
  <c r="AA802" i="1"/>
  <c r="AN802" i="1" l="1"/>
  <c r="B802" i="1" s="1"/>
  <c r="AC802" i="1"/>
  <c r="AK811" i="1"/>
  <c r="AG810" i="1"/>
  <c r="AD802" i="1" l="1"/>
  <c r="AB802" i="1" s="1"/>
  <c r="AM804" i="1" s="1"/>
  <c r="AE802" i="1"/>
  <c r="AF802" i="1" s="1"/>
  <c r="AJ802" i="1" l="1"/>
  <c r="AI802" i="1"/>
  <c r="AH802" i="1"/>
  <c r="H803" i="1" l="1"/>
  <c r="J803" i="1" s="1"/>
  <c r="C802" i="1"/>
  <c r="O803" i="1" l="1"/>
  <c r="Q803" i="1" s="1"/>
  <c r="R803" i="1" s="1"/>
  <c r="P803" i="1" s="1"/>
  <c r="U803" i="1"/>
  <c r="AL803" i="1" s="1"/>
  <c r="W803" i="1"/>
  <c r="M803" i="1"/>
  <c r="K803" i="1"/>
  <c r="I803" i="1" s="1"/>
  <c r="G804" i="1" s="1"/>
  <c r="AA803" i="1" l="1"/>
  <c r="AC803" i="1" s="1"/>
  <c r="X803" i="1"/>
  <c r="V803" i="1" s="1"/>
  <c r="AN803" i="1" l="1"/>
  <c r="B803" i="1" s="1"/>
  <c r="AD803" i="1"/>
  <c r="AB803" i="1" s="1"/>
  <c r="AM805" i="1" s="1"/>
  <c r="AE803" i="1"/>
  <c r="AF803" i="1" s="1"/>
  <c r="AI803" i="1" s="1"/>
  <c r="AH803" i="1" l="1"/>
  <c r="C803" i="1" s="1"/>
  <c r="AJ803" i="1"/>
  <c r="H804" i="1"/>
  <c r="J804" i="1" s="1"/>
  <c r="U804" i="1" l="1"/>
  <c r="W804" i="1" s="1"/>
  <c r="K804" i="1"/>
  <c r="I804" i="1" s="1"/>
  <c r="G805" i="1" s="1"/>
  <c r="M804" i="1"/>
  <c r="O804" i="1"/>
  <c r="Q804" i="1" s="1"/>
  <c r="R804" i="1" s="1"/>
  <c r="P804" i="1" s="1"/>
  <c r="AA804" i="1" l="1"/>
  <c r="AN804" i="1" s="1"/>
  <c r="B804" i="1" s="1"/>
  <c r="AL804" i="1"/>
  <c r="X804" i="1"/>
  <c r="V804" i="1" s="1"/>
  <c r="AK812" i="1"/>
  <c r="AG811" i="1"/>
  <c r="AC804" i="1" l="1"/>
  <c r="AD804" i="1" l="1"/>
  <c r="AB804" i="1" s="1"/>
  <c r="AM806" i="1" s="1"/>
  <c r="AE804" i="1"/>
  <c r="AF804" i="1" s="1"/>
  <c r="AI804" i="1" l="1"/>
  <c r="AJ804" i="1"/>
  <c r="AH804" i="1"/>
  <c r="C804" i="1" l="1"/>
  <c r="H805" i="1"/>
  <c r="J805" i="1" s="1"/>
  <c r="U805" i="1"/>
  <c r="O805" i="1"/>
  <c r="Q805" i="1" s="1"/>
  <c r="R805" i="1" s="1"/>
  <c r="P805" i="1" s="1"/>
  <c r="K805" i="1"/>
  <c r="I805" i="1" s="1"/>
  <c r="G806" i="1" s="1"/>
  <c r="M805" i="1"/>
  <c r="AL805" i="1"/>
  <c r="AA805" i="1"/>
  <c r="W805" i="1"/>
  <c r="X805" i="1" s="1"/>
  <c r="V805" i="1" s="1"/>
  <c r="AC805" i="1" l="1"/>
  <c r="AN805" i="1"/>
  <c r="B805" i="1" s="1"/>
  <c r="AG812" i="1"/>
  <c r="AK813" i="1"/>
  <c r="AE805" i="1" l="1"/>
  <c r="AF805" i="1" s="1"/>
  <c r="AD805" i="1"/>
  <c r="AB805" i="1" s="1"/>
  <c r="AM807" i="1" s="1"/>
  <c r="AI805" i="1" l="1"/>
  <c r="AJ805" i="1"/>
  <c r="AH805" i="1"/>
  <c r="H806" i="1" l="1"/>
  <c r="C805" i="1"/>
  <c r="J806" i="1" l="1"/>
  <c r="O806" i="1"/>
  <c r="Q806" i="1" s="1"/>
  <c r="R806" i="1" s="1"/>
  <c r="P806" i="1" s="1"/>
  <c r="U806" i="1"/>
  <c r="W806" i="1" l="1"/>
  <c r="X806" i="1" s="1"/>
  <c r="V806" i="1" s="1"/>
  <c r="AA806" i="1"/>
  <c r="AL806" i="1"/>
  <c r="K806" i="1"/>
  <c r="I806" i="1" s="1"/>
  <c r="G807" i="1" s="1"/>
  <c r="M806" i="1"/>
  <c r="AG813" i="1"/>
  <c r="AK814" i="1"/>
  <c r="AC806" i="1" l="1"/>
  <c r="AN806" i="1"/>
  <c r="B806" i="1" s="1"/>
  <c r="AE806" i="1" l="1"/>
  <c r="AF806" i="1" s="1"/>
  <c r="AD806" i="1"/>
  <c r="AB806" i="1" s="1"/>
  <c r="AM808" i="1" s="1"/>
  <c r="AJ806" i="1" l="1"/>
  <c r="AH806" i="1"/>
  <c r="AI806" i="1"/>
  <c r="H807" i="1" l="1"/>
  <c r="U807" i="1" s="1"/>
  <c r="C806" i="1"/>
  <c r="AK815" i="1"/>
  <c r="AG814" i="1"/>
  <c r="W807" i="1" l="1"/>
  <c r="X807" i="1" s="1"/>
  <c r="V807" i="1" s="1"/>
  <c r="AA807" i="1"/>
  <c r="AL807" i="1"/>
  <c r="J807" i="1"/>
  <c r="O807" i="1"/>
  <c r="Q807" i="1" s="1"/>
  <c r="R807" i="1" s="1"/>
  <c r="P807" i="1" s="1"/>
  <c r="AN807" i="1"/>
  <c r="AC807" i="1"/>
  <c r="B807" i="1" l="1"/>
  <c r="K807" i="1"/>
  <c r="I807" i="1" s="1"/>
  <c r="G808" i="1" s="1"/>
  <c r="M807" i="1"/>
  <c r="AD807" i="1"/>
  <c r="AB807" i="1" s="1"/>
  <c r="AM809" i="1" s="1"/>
  <c r="AE807" i="1"/>
  <c r="AF807" i="1" s="1"/>
  <c r="AH807" i="1" l="1"/>
  <c r="AJ807" i="1"/>
  <c r="AI807" i="1"/>
  <c r="C807" i="1" l="1"/>
  <c r="H808" i="1"/>
  <c r="AG815" i="1"/>
  <c r="AK816" i="1"/>
  <c r="O808" i="1" l="1"/>
  <c r="Q808" i="1" s="1"/>
  <c r="R808" i="1" s="1"/>
  <c r="P808" i="1" s="1"/>
  <c r="J808" i="1"/>
  <c r="U808" i="1"/>
  <c r="W808" i="1" l="1"/>
  <c r="X808" i="1" s="1"/>
  <c r="V808" i="1" s="1"/>
  <c r="AK810" i="1" s="1"/>
  <c r="AA808" i="1"/>
  <c r="AL808" i="1"/>
  <c r="K808" i="1"/>
  <c r="I808" i="1" s="1"/>
  <c r="G809" i="1" s="1"/>
  <c r="M808" i="1"/>
  <c r="AN808" i="1" l="1"/>
  <c r="B808" i="1" s="1"/>
  <c r="AC808" i="1"/>
  <c r="AG816" i="1"/>
  <c r="AE808" i="1" l="1"/>
  <c r="AF808" i="1" s="1"/>
  <c r="AD808" i="1"/>
  <c r="AB808" i="1" s="1"/>
  <c r="AM810" i="1" s="1"/>
  <c r="AH808" i="1" l="1"/>
  <c r="AJ808" i="1"/>
  <c r="AI808" i="1"/>
  <c r="H809" i="1" l="1"/>
  <c r="C808" i="1"/>
  <c r="U809" i="1" l="1"/>
  <c r="J809" i="1"/>
  <c r="O809" i="1"/>
  <c r="Q809" i="1" s="1"/>
  <c r="R809" i="1" s="1"/>
  <c r="P809" i="1" s="1"/>
  <c r="AK818" i="1"/>
  <c r="M809" i="1" l="1"/>
  <c r="K809" i="1"/>
  <c r="I809" i="1" s="1"/>
  <c r="G810" i="1" s="1"/>
  <c r="W809" i="1"/>
  <c r="X809" i="1" s="1"/>
  <c r="V809" i="1" s="1"/>
  <c r="AL809" i="1"/>
  <c r="AA809" i="1"/>
  <c r="AC809" i="1" l="1"/>
  <c r="AN809" i="1"/>
  <c r="B809" i="1" s="1"/>
  <c r="AE809" i="1" l="1"/>
  <c r="AF809" i="1" s="1"/>
  <c r="AD809" i="1"/>
  <c r="AB809" i="1" s="1"/>
  <c r="AM811" i="1" s="1"/>
  <c r="AH809" i="1" l="1"/>
  <c r="AI809" i="1"/>
  <c r="AJ809" i="1"/>
  <c r="C809" i="1" l="1"/>
  <c r="H810" i="1"/>
  <c r="J810" i="1" l="1"/>
  <c r="U810" i="1"/>
  <c r="O810" i="1"/>
  <c r="Q810" i="1" s="1"/>
  <c r="R810" i="1" s="1"/>
  <c r="P810" i="1" s="1"/>
  <c r="AL810" i="1" l="1"/>
  <c r="AA810" i="1"/>
  <c r="W810" i="1"/>
  <c r="X810" i="1" s="1"/>
  <c r="V810" i="1" s="1"/>
  <c r="M810" i="1"/>
  <c r="K810" i="1"/>
  <c r="I810" i="1" s="1"/>
  <c r="G811" i="1" s="1"/>
  <c r="AC810" i="1" l="1"/>
  <c r="AD810" i="1" s="1"/>
  <c r="AB810" i="1" s="1"/>
  <c r="AM812" i="1" s="1"/>
  <c r="AN810" i="1"/>
  <c r="B810" i="1" s="1"/>
  <c r="AE810" i="1" l="1"/>
  <c r="AF810" i="1" s="1"/>
  <c r="AK819" i="1"/>
  <c r="AG818" i="1"/>
  <c r="AI810" i="1" l="1"/>
  <c r="AJ810" i="1"/>
  <c r="AH810" i="1"/>
  <c r="H811" i="1" l="1"/>
  <c r="J811" i="1" s="1"/>
  <c r="C810" i="1"/>
  <c r="U811" i="1" l="1"/>
  <c r="O811" i="1"/>
  <c r="Q811" i="1" s="1"/>
  <c r="R811" i="1" s="1"/>
  <c r="P811" i="1" s="1"/>
  <c r="W811" i="1"/>
  <c r="X811" i="1" s="1"/>
  <c r="V811" i="1" s="1"/>
  <c r="AA811" i="1"/>
  <c r="AL811" i="1"/>
  <c r="K811" i="1"/>
  <c r="I811" i="1" s="1"/>
  <c r="G812" i="1" s="1"/>
  <c r="M811" i="1"/>
  <c r="AN811" i="1" l="1"/>
  <c r="B811" i="1" s="1"/>
  <c r="AC811" i="1"/>
  <c r="AE811" i="1" l="1"/>
  <c r="AF811" i="1" s="1"/>
  <c r="AD811" i="1"/>
  <c r="AB811" i="1" s="1"/>
  <c r="AM813" i="1" s="1"/>
  <c r="AK820" i="1"/>
  <c r="AG819" i="1"/>
  <c r="AI811" i="1" l="1"/>
  <c r="AH811" i="1"/>
  <c r="AJ811" i="1"/>
  <c r="H812" i="1" l="1"/>
  <c r="O812" i="1" s="1"/>
  <c r="Q812" i="1" s="1"/>
  <c r="R812" i="1" s="1"/>
  <c r="P812" i="1" s="1"/>
  <c r="C811" i="1"/>
  <c r="J812" i="1" l="1"/>
  <c r="U812" i="1"/>
  <c r="W812" i="1" l="1"/>
  <c r="X812" i="1" s="1"/>
  <c r="V812" i="1" s="1"/>
  <c r="AA812" i="1"/>
  <c r="AL812" i="1"/>
  <c r="K812" i="1"/>
  <c r="I812" i="1" s="1"/>
  <c r="G813" i="1" s="1"/>
  <c r="M812" i="1"/>
  <c r="AK821" i="1"/>
  <c r="AG820" i="1"/>
  <c r="AC812" i="1" l="1"/>
  <c r="AN812" i="1"/>
  <c r="B812" i="1" s="1"/>
  <c r="AD812" i="1" l="1"/>
  <c r="AB812" i="1" s="1"/>
  <c r="AM814" i="1" s="1"/>
  <c r="AE812" i="1"/>
  <c r="AF812" i="1" s="1"/>
  <c r="AH812" i="1" l="1"/>
  <c r="AJ812" i="1"/>
  <c r="AI812" i="1"/>
  <c r="H813" i="1" l="1"/>
  <c r="C812" i="1"/>
  <c r="AK822" i="1"/>
  <c r="AG821" i="1"/>
  <c r="J813" i="1" l="1"/>
  <c r="U813" i="1"/>
  <c r="O813" i="1"/>
  <c r="Q813" i="1" s="1"/>
  <c r="R813" i="1" s="1"/>
  <c r="P813" i="1" s="1"/>
  <c r="AL813" i="1" l="1"/>
  <c r="W813" i="1"/>
  <c r="X813" i="1" s="1"/>
  <c r="V813" i="1" s="1"/>
  <c r="AA813" i="1"/>
  <c r="M813" i="1"/>
  <c r="K813" i="1"/>
  <c r="I813" i="1" s="1"/>
  <c r="G814" i="1" s="1"/>
  <c r="AK823" i="1"/>
  <c r="AG822" i="1"/>
  <c r="AN813" i="1" l="1"/>
  <c r="B813" i="1" s="1"/>
  <c r="AC813" i="1"/>
  <c r="AE813" i="1" l="1"/>
  <c r="AF813" i="1" s="1"/>
  <c r="AD813" i="1"/>
  <c r="AB813" i="1" s="1"/>
  <c r="AM815" i="1" s="1"/>
  <c r="AI813" i="1" l="1"/>
  <c r="AH813" i="1"/>
  <c r="AJ813" i="1"/>
  <c r="H814" i="1" l="1"/>
  <c r="O814" i="1" s="1"/>
  <c r="Q814" i="1" s="1"/>
  <c r="R814" i="1" s="1"/>
  <c r="P814" i="1" s="1"/>
  <c r="C813" i="1"/>
  <c r="U814" i="1" l="1"/>
  <c r="J814" i="1"/>
  <c r="M814" i="1" l="1"/>
  <c r="K814" i="1"/>
  <c r="I814" i="1" s="1"/>
  <c r="G815" i="1" s="1"/>
  <c r="W814" i="1"/>
  <c r="AL814" i="1"/>
  <c r="AA814" i="1"/>
  <c r="AG823" i="1"/>
  <c r="AK824" i="1"/>
  <c r="AN814" i="1" l="1"/>
  <c r="B814" i="1" s="1"/>
  <c r="AC814" i="1"/>
  <c r="AD814" i="1" s="1"/>
  <c r="AB814" i="1" s="1"/>
  <c r="AM816" i="1" s="1"/>
  <c r="X814" i="1"/>
  <c r="V814" i="1" s="1"/>
  <c r="AE814" i="1" l="1"/>
  <c r="AF814" i="1" s="1"/>
  <c r="AI814" i="1" l="1"/>
  <c r="AH814" i="1"/>
  <c r="AJ814" i="1"/>
  <c r="C814" i="1" l="1"/>
  <c r="H815" i="1"/>
  <c r="J815" i="1" s="1"/>
  <c r="K815" i="1" l="1"/>
  <c r="I815" i="1" s="1"/>
  <c r="G816" i="1" s="1"/>
  <c r="M815" i="1"/>
  <c r="O815" i="1"/>
  <c r="Q815" i="1" s="1"/>
  <c r="R815" i="1" s="1"/>
  <c r="P815" i="1" s="1"/>
  <c r="U815" i="1"/>
  <c r="AK825" i="1"/>
  <c r="AG824" i="1"/>
  <c r="W815" i="1" l="1"/>
  <c r="AL815" i="1"/>
  <c r="AA815" i="1"/>
  <c r="AN815" i="1" l="1"/>
  <c r="B815" i="1" s="1"/>
  <c r="AC815" i="1"/>
  <c r="AD815" i="1" s="1"/>
  <c r="AB815" i="1" s="1"/>
  <c r="AM817" i="1" s="1"/>
  <c r="AE815" i="1"/>
  <c r="AF815" i="1" s="1"/>
  <c r="X815" i="1"/>
  <c r="V815" i="1" s="1"/>
  <c r="AK817" i="1" s="1"/>
  <c r="AI815" i="1" l="1"/>
  <c r="AH815" i="1"/>
  <c r="AJ815" i="1"/>
  <c r="C815" i="1" l="1"/>
  <c r="H816" i="1"/>
  <c r="J816" i="1" s="1"/>
  <c r="O816" i="1" l="1"/>
  <c r="Q816" i="1" s="1"/>
  <c r="R816" i="1" s="1"/>
  <c r="P816" i="1" s="1"/>
  <c r="U816" i="1"/>
  <c r="M816" i="1"/>
  <c r="K816" i="1"/>
  <c r="I816" i="1" s="1"/>
  <c r="G817" i="1" s="1"/>
  <c r="AK826" i="1"/>
  <c r="AG825" i="1"/>
  <c r="W816" i="1" l="1"/>
  <c r="AL816" i="1"/>
  <c r="AA816" i="1"/>
  <c r="AC816" i="1" l="1"/>
  <c r="AD816" i="1" s="1"/>
  <c r="AB816" i="1" s="1"/>
  <c r="AM818" i="1" s="1"/>
  <c r="AN816" i="1"/>
  <c r="B816" i="1" s="1"/>
  <c r="X816" i="1"/>
  <c r="V816" i="1" s="1"/>
  <c r="AG817" i="1" s="1"/>
  <c r="AE816" i="1"/>
  <c r="AF816" i="1" s="1"/>
  <c r="AJ816" i="1" l="1"/>
  <c r="AH816" i="1"/>
  <c r="AI816" i="1"/>
  <c r="C816" i="1" l="1"/>
  <c r="H817" i="1"/>
  <c r="J817" i="1" s="1"/>
  <c r="M817" i="1" l="1"/>
  <c r="K817" i="1"/>
  <c r="I817" i="1" s="1"/>
  <c r="G818" i="1" s="1"/>
  <c r="O817" i="1"/>
  <c r="Q817" i="1" s="1"/>
  <c r="R817" i="1" s="1"/>
  <c r="P817" i="1" s="1"/>
  <c r="U817" i="1"/>
  <c r="AL817" i="1" l="1"/>
  <c r="W817" i="1"/>
  <c r="AA817" i="1"/>
  <c r="AG826" i="1"/>
  <c r="AK827" i="1"/>
  <c r="X817" i="1" l="1"/>
  <c r="V817" i="1" s="1"/>
  <c r="AN817" i="1"/>
  <c r="B817" i="1" s="1"/>
  <c r="AC817" i="1"/>
  <c r="AD817" i="1" s="1"/>
  <c r="AB817" i="1" s="1"/>
  <c r="AM819" i="1" s="1"/>
  <c r="AE817" i="1" l="1"/>
  <c r="AF817" i="1" s="1"/>
  <c r="AH817" i="1" l="1"/>
  <c r="AJ817" i="1"/>
  <c r="AI817" i="1"/>
  <c r="AK828" i="1"/>
  <c r="AG827" i="1"/>
  <c r="C817" i="1" l="1"/>
  <c r="H818" i="1"/>
  <c r="J818" i="1" s="1"/>
  <c r="O818" i="1" l="1"/>
  <c r="Q818" i="1" s="1"/>
  <c r="R818" i="1" s="1"/>
  <c r="P818" i="1" s="1"/>
  <c r="U818" i="1"/>
  <c r="K818" i="1"/>
  <c r="I818" i="1" s="1"/>
  <c r="G819" i="1" s="1"/>
  <c r="M818" i="1"/>
  <c r="AL818" i="1" l="1"/>
  <c r="W818" i="1"/>
  <c r="AA818" i="1"/>
  <c r="AN818" i="1" l="1"/>
  <c r="B818" i="1" s="1"/>
  <c r="AC818" i="1"/>
  <c r="AD818" i="1" s="1"/>
  <c r="AB818" i="1" s="1"/>
  <c r="AM820" i="1" s="1"/>
  <c r="X818" i="1"/>
  <c r="V818" i="1" s="1"/>
  <c r="AE818" i="1"/>
  <c r="AF818" i="1" s="1"/>
  <c r="AI818" i="1" l="1"/>
  <c r="AJ818" i="1"/>
  <c r="AH818" i="1"/>
  <c r="H819" i="1" l="1"/>
  <c r="J819" i="1" s="1"/>
  <c r="C818" i="1"/>
  <c r="O819" i="1" l="1"/>
  <c r="Q819" i="1" s="1"/>
  <c r="R819" i="1" s="1"/>
  <c r="P819" i="1" s="1"/>
  <c r="U819" i="1"/>
  <c r="M819" i="1"/>
  <c r="K819" i="1"/>
  <c r="I819" i="1" s="1"/>
  <c r="G820" i="1" s="1"/>
  <c r="AK829" i="1"/>
  <c r="AL819" i="1" l="1"/>
  <c r="W819" i="1"/>
  <c r="AA819" i="1"/>
  <c r="AC819" i="1" l="1"/>
  <c r="AD819" i="1" s="1"/>
  <c r="AB819" i="1" s="1"/>
  <c r="AM821" i="1" s="1"/>
  <c r="AN819" i="1"/>
  <c r="B819" i="1" s="1"/>
  <c r="AE819" i="1"/>
  <c r="AF819" i="1" s="1"/>
  <c r="X819" i="1"/>
  <c r="V819" i="1" s="1"/>
  <c r="AJ819" i="1" l="1"/>
  <c r="AH819" i="1"/>
  <c r="AI819" i="1"/>
  <c r="H820" i="1" s="1"/>
  <c r="J820" i="1" s="1"/>
  <c r="K820" i="1" l="1"/>
  <c r="I820" i="1" s="1"/>
  <c r="G821" i="1" s="1"/>
  <c r="M820" i="1"/>
  <c r="U820" i="1"/>
  <c r="AA820" i="1" s="1"/>
  <c r="O820" i="1"/>
  <c r="Q820" i="1" s="1"/>
  <c r="R820" i="1" s="1"/>
  <c r="P820" i="1" s="1"/>
  <c r="C819" i="1"/>
  <c r="AC820" i="1" l="1"/>
  <c r="AD820" i="1" s="1"/>
  <c r="AB820" i="1" s="1"/>
  <c r="AM822" i="1" s="1"/>
  <c r="AN820" i="1"/>
  <c r="AL820" i="1"/>
  <c r="W820" i="1"/>
  <c r="AK830" i="1"/>
  <c r="AG829" i="1"/>
  <c r="X820" i="1" l="1"/>
  <c r="V820" i="1" s="1"/>
  <c r="AE820" i="1"/>
  <c r="AF820" i="1" s="1"/>
  <c r="B820" i="1"/>
  <c r="AH820" i="1" l="1"/>
  <c r="AJ820" i="1"/>
  <c r="AI820" i="1"/>
  <c r="C820" i="1" l="1"/>
  <c r="H821" i="1"/>
  <c r="J821" i="1" s="1"/>
  <c r="U821" i="1"/>
  <c r="M821" i="1" l="1"/>
  <c r="K821" i="1"/>
  <c r="I821" i="1" s="1"/>
  <c r="G822" i="1" s="1"/>
  <c r="AL821" i="1"/>
  <c r="W821" i="1"/>
  <c r="X821" i="1" s="1"/>
  <c r="V821" i="1" s="1"/>
  <c r="O821" i="1"/>
  <c r="Q821" i="1" s="1"/>
  <c r="R821" i="1" s="1"/>
  <c r="P821" i="1" s="1"/>
  <c r="AA821" i="1" l="1"/>
  <c r="AC821" i="1" l="1"/>
  <c r="AN821" i="1"/>
  <c r="B821" i="1" s="1"/>
  <c r="AK831" i="1"/>
  <c r="AG830" i="1"/>
  <c r="AE821" i="1" l="1"/>
  <c r="AF821" i="1" s="1"/>
  <c r="AD821" i="1"/>
  <c r="AB821" i="1" s="1"/>
  <c r="AM823" i="1" s="1"/>
  <c r="AJ821" i="1" l="1"/>
  <c r="AH821" i="1"/>
  <c r="AI821" i="1"/>
  <c r="H822" i="1" l="1"/>
  <c r="J822" i="1" s="1"/>
  <c r="C821" i="1"/>
  <c r="O822" i="1" l="1"/>
  <c r="Q822" i="1" s="1"/>
  <c r="R822" i="1" s="1"/>
  <c r="P822" i="1" s="1"/>
  <c r="U822" i="1"/>
  <c r="M822" i="1"/>
  <c r="K822" i="1"/>
  <c r="I822" i="1" s="1"/>
  <c r="G823" i="1" s="1"/>
  <c r="AL822" i="1" l="1"/>
  <c r="AA822" i="1"/>
  <c r="W822" i="1"/>
  <c r="AC822" i="1" l="1"/>
  <c r="AD822" i="1" s="1"/>
  <c r="AB822" i="1" s="1"/>
  <c r="AM824" i="1" s="1"/>
  <c r="AN822" i="1"/>
  <c r="B822" i="1" s="1"/>
  <c r="X822" i="1"/>
  <c r="V822" i="1" s="1"/>
  <c r="AE822" i="1"/>
  <c r="AF822" i="1" s="1"/>
  <c r="AG831" i="1"/>
  <c r="AK832" i="1"/>
  <c r="AH822" i="1" l="1"/>
  <c r="AJ822" i="1"/>
  <c r="AI822" i="1"/>
  <c r="H823" i="1" l="1"/>
  <c r="J823" i="1" s="1"/>
  <c r="M823" i="1" s="1"/>
  <c r="C822" i="1"/>
  <c r="K823" i="1" l="1"/>
  <c r="I823" i="1" s="1"/>
  <c r="G824" i="1" s="1"/>
  <c r="O823" i="1"/>
  <c r="Q823" i="1" s="1"/>
  <c r="R823" i="1" s="1"/>
  <c r="P823" i="1" s="1"/>
  <c r="U823" i="1"/>
  <c r="AK833" i="1"/>
  <c r="AL823" i="1" l="1"/>
  <c r="W823" i="1"/>
  <c r="AA823" i="1"/>
  <c r="AR2" i="1"/>
  <c r="AC823" i="1" l="1"/>
  <c r="AD823" i="1" s="1"/>
  <c r="AB823" i="1" s="1"/>
  <c r="AM825" i="1" s="1"/>
  <c r="AN823" i="1"/>
  <c r="B823" i="1" s="1"/>
  <c r="AE823" i="1"/>
  <c r="AF823" i="1" s="1"/>
  <c r="X823" i="1"/>
  <c r="V823" i="1" s="1"/>
  <c r="AI823" i="1" l="1"/>
  <c r="AJ823" i="1"/>
  <c r="AH823" i="1"/>
  <c r="C823" i="1" l="1"/>
  <c r="H824" i="1"/>
  <c r="U824" i="1"/>
  <c r="AL824" i="1" s="1"/>
  <c r="W824" i="1" l="1"/>
  <c r="X824" i="1" s="1"/>
  <c r="V824" i="1" s="1"/>
  <c r="J824" i="1"/>
  <c r="O824" i="1"/>
  <c r="Q824" i="1" s="1"/>
  <c r="R824" i="1" s="1"/>
  <c r="P824" i="1" s="1"/>
  <c r="AA824" i="1" l="1"/>
  <c r="K824" i="1"/>
  <c r="I824" i="1" s="1"/>
  <c r="G825" i="1" s="1"/>
  <c r="M824" i="1"/>
  <c r="AN824" i="1" l="1"/>
  <c r="B824" i="1" s="1"/>
  <c r="AC824" i="1"/>
  <c r="AD824" i="1" l="1"/>
  <c r="AB824" i="1" s="1"/>
  <c r="AM826" i="1" s="1"/>
  <c r="AE824" i="1"/>
  <c r="AF824" i="1" s="1"/>
  <c r="AG833" i="1"/>
  <c r="AK834" i="1"/>
  <c r="AJ824" i="1" l="1"/>
  <c r="AI824" i="1"/>
  <c r="AH824" i="1"/>
  <c r="C824" i="1" l="1"/>
  <c r="H825" i="1"/>
  <c r="J825" i="1" s="1"/>
  <c r="K825" i="1" l="1"/>
  <c r="I825" i="1" s="1"/>
  <c r="G826" i="1" s="1"/>
  <c r="M825" i="1"/>
  <c r="U825" i="1"/>
  <c r="O825" i="1"/>
  <c r="Q825" i="1" s="1"/>
  <c r="R825" i="1" s="1"/>
  <c r="P825" i="1" s="1"/>
  <c r="AA825" i="1" l="1"/>
  <c r="AL825" i="1"/>
  <c r="W825" i="1"/>
  <c r="X825" i="1" s="1"/>
  <c r="V825" i="1" s="1"/>
  <c r="AG834" i="1"/>
  <c r="AK835" i="1"/>
  <c r="AN825" i="1" l="1"/>
  <c r="B825" i="1" s="1"/>
  <c r="AC825" i="1"/>
  <c r="AD825" i="1" s="1"/>
  <c r="AB825" i="1" s="1"/>
  <c r="AM827" i="1" s="1"/>
  <c r="AE825" i="1" l="1"/>
  <c r="AF825" i="1" s="1"/>
  <c r="AI825" i="1" l="1"/>
  <c r="AJ825" i="1"/>
  <c r="AH825" i="1"/>
  <c r="C825" i="1" l="1"/>
  <c r="H826" i="1"/>
  <c r="J826" i="1" s="1"/>
  <c r="O826" i="1"/>
  <c r="Q826" i="1" s="1"/>
  <c r="R826" i="1" s="1"/>
  <c r="P826" i="1" s="1"/>
  <c r="U826" i="1" l="1"/>
  <c r="K826" i="1"/>
  <c r="I826" i="1" s="1"/>
  <c r="G827" i="1" s="1"/>
  <c r="M826" i="1"/>
  <c r="AL826" i="1" l="1"/>
  <c r="AA826" i="1"/>
  <c r="W826" i="1"/>
  <c r="X826" i="1" s="1"/>
  <c r="V826" i="1" s="1"/>
  <c r="AN826" i="1" l="1"/>
  <c r="B826" i="1" s="1"/>
  <c r="AC826" i="1"/>
  <c r="AD826" i="1" s="1"/>
  <c r="AB826" i="1" s="1"/>
  <c r="AM828" i="1" s="1"/>
  <c r="AG835" i="1"/>
  <c r="AK836" i="1"/>
  <c r="AE826" i="1" l="1"/>
  <c r="AF826" i="1" s="1"/>
  <c r="AJ826" i="1" l="1"/>
  <c r="AH826" i="1"/>
  <c r="AI826" i="1"/>
  <c r="H827" i="1" l="1"/>
  <c r="J827" i="1" s="1"/>
  <c r="C826" i="1"/>
  <c r="O827" i="1"/>
  <c r="Q827" i="1" s="1"/>
  <c r="R827" i="1" s="1"/>
  <c r="P827" i="1" s="1"/>
  <c r="U827" i="1"/>
  <c r="K827" i="1" l="1"/>
  <c r="I827" i="1" s="1"/>
  <c r="G828" i="1" s="1"/>
  <c r="M827" i="1"/>
  <c r="W827" i="1"/>
  <c r="X827" i="1" s="1"/>
  <c r="V827" i="1" s="1"/>
  <c r="AG828" i="1" s="1"/>
  <c r="AL827" i="1"/>
  <c r="AA827" i="1"/>
  <c r="AE827" i="1" l="1"/>
  <c r="AF827" i="1" s="1"/>
  <c r="AC827" i="1"/>
  <c r="AD827" i="1" s="1"/>
  <c r="AB827" i="1" s="1"/>
  <c r="AM829" i="1" s="1"/>
  <c r="AN827" i="1"/>
  <c r="B827" i="1" s="1"/>
  <c r="AJ827" i="1"/>
  <c r="AH827" i="1"/>
  <c r="AI827" i="1"/>
  <c r="AK837" i="1"/>
  <c r="AG836" i="1"/>
  <c r="H828" i="1" l="1"/>
  <c r="J828" i="1" s="1"/>
  <c r="C827" i="1"/>
  <c r="U828" i="1" l="1"/>
  <c r="O828" i="1"/>
  <c r="Q828" i="1" s="1"/>
  <c r="R828" i="1" s="1"/>
  <c r="P828" i="1" s="1"/>
  <c r="AL828" i="1"/>
  <c r="W828" i="1"/>
  <c r="K828" i="1"/>
  <c r="I828" i="1" s="1"/>
  <c r="G829" i="1" s="1"/>
  <c r="M828" i="1"/>
  <c r="X828" i="1" l="1"/>
  <c r="V828" i="1" s="1"/>
  <c r="AA828" i="1"/>
  <c r="AC828" i="1" l="1"/>
  <c r="AN828" i="1"/>
  <c r="B828" i="1" s="1"/>
  <c r="AD828" i="1" l="1"/>
  <c r="AB828" i="1" s="1"/>
  <c r="AM830" i="1" s="1"/>
  <c r="AE828" i="1"/>
  <c r="AF828" i="1" s="1"/>
  <c r="AG837" i="1"/>
  <c r="AK838" i="1"/>
  <c r="AI828" i="1" l="1"/>
  <c r="AH828" i="1"/>
  <c r="AJ828" i="1"/>
  <c r="H829" i="1" l="1"/>
  <c r="J829" i="1" s="1"/>
  <c r="C828" i="1"/>
  <c r="O829" i="1" l="1"/>
  <c r="Q829" i="1" s="1"/>
  <c r="R829" i="1" s="1"/>
  <c r="P829" i="1" s="1"/>
  <c r="U829" i="1"/>
  <c r="AL829" i="1"/>
  <c r="W829" i="1"/>
  <c r="K829" i="1"/>
  <c r="I829" i="1" s="1"/>
  <c r="G830" i="1" s="1"/>
  <c r="M829" i="1"/>
  <c r="AA829" i="1" l="1"/>
  <c r="X829" i="1"/>
  <c r="V829" i="1" s="1"/>
  <c r="AK839" i="1"/>
  <c r="AG838" i="1"/>
  <c r="AC829" i="1" l="1"/>
  <c r="AN829" i="1"/>
  <c r="B829" i="1" s="1"/>
  <c r="AD829" i="1" l="1"/>
  <c r="AB829" i="1" s="1"/>
  <c r="AM831" i="1" s="1"/>
  <c r="AE829" i="1"/>
  <c r="AF829" i="1" s="1"/>
  <c r="AJ829" i="1" l="1"/>
  <c r="AI829" i="1"/>
  <c r="AH829" i="1"/>
  <c r="C829" i="1" l="1"/>
  <c r="H830" i="1"/>
  <c r="J830" i="1" s="1"/>
  <c r="U830" i="1" l="1"/>
  <c r="K830" i="1"/>
  <c r="I830" i="1" s="1"/>
  <c r="G831" i="1" s="1"/>
  <c r="M830" i="1"/>
  <c r="O830" i="1"/>
  <c r="Q830" i="1" s="1"/>
  <c r="R830" i="1" s="1"/>
  <c r="P830" i="1" s="1"/>
  <c r="AL830" i="1" l="1"/>
  <c r="W830" i="1"/>
  <c r="X830" i="1" s="1"/>
  <c r="V830" i="1" s="1"/>
  <c r="AA830" i="1"/>
  <c r="AC830" i="1" l="1"/>
  <c r="AN830" i="1"/>
  <c r="B830" i="1" s="1"/>
  <c r="AK840" i="1"/>
  <c r="AG839" i="1"/>
  <c r="AD830" i="1" l="1"/>
  <c r="AB830" i="1" s="1"/>
  <c r="AM832" i="1" s="1"/>
  <c r="AE830" i="1"/>
  <c r="AF830" i="1" s="1"/>
  <c r="AJ830" i="1" l="1"/>
  <c r="AH830" i="1"/>
  <c r="AI830" i="1"/>
  <c r="C830" i="1" l="1"/>
  <c r="H831" i="1"/>
  <c r="J831" i="1" s="1"/>
  <c r="AK841" i="1"/>
  <c r="AG840" i="1"/>
  <c r="O831" i="1" l="1"/>
  <c r="Q831" i="1" s="1"/>
  <c r="R831" i="1" s="1"/>
  <c r="P831" i="1" s="1"/>
  <c r="M831" i="1"/>
  <c r="K831" i="1"/>
  <c r="I831" i="1" s="1"/>
  <c r="G832" i="1" s="1"/>
  <c r="U831" i="1"/>
  <c r="W831" i="1" l="1"/>
  <c r="X831" i="1" s="1"/>
  <c r="V831" i="1" s="1"/>
  <c r="AG832" i="1" s="1"/>
  <c r="AL831" i="1"/>
  <c r="AA831" i="1"/>
  <c r="AN831" i="1" l="1"/>
  <c r="B831" i="1" s="1"/>
  <c r="AC831" i="1"/>
  <c r="AD831" i="1" l="1"/>
  <c r="AB831" i="1" s="1"/>
  <c r="AM833" i="1" s="1"/>
  <c r="AE831" i="1"/>
  <c r="AF831" i="1" s="1"/>
  <c r="AI831" i="1" l="1"/>
  <c r="AJ831" i="1"/>
  <c r="AH831" i="1"/>
  <c r="H832" i="1" l="1"/>
  <c r="J832" i="1" s="1"/>
  <c r="C831" i="1"/>
  <c r="AK842" i="1"/>
  <c r="AG841" i="1"/>
  <c r="O832" i="1" l="1"/>
  <c r="Q832" i="1" s="1"/>
  <c r="R832" i="1" s="1"/>
  <c r="P832" i="1" s="1"/>
  <c r="U832" i="1"/>
  <c r="K832" i="1"/>
  <c r="I832" i="1" s="1"/>
  <c r="G833" i="1" s="1"/>
  <c r="M832" i="1"/>
  <c r="W832" i="1" l="1"/>
  <c r="AA832" i="1"/>
  <c r="AL832" i="1"/>
  <c r="AN832" i="1" l="1"/>
  <c r="B832" i="1" s="1"/>
  <c r="AC832" i="1"/>
  <c r="AD832" i="1" s="1"/>
  <c r="AB832" i="1" s="1"/>
  <c r="AM834" i="1" s="1"/>
  <c r="AE832" i="1"/>
  <c r="AF832" i="1" s="1"/>
  <c r="X832" i="1"/>
  <c r="V832" i="1" s="1"/>
  <c r="AI832" i="1" l="1"/>
  <c r="AJ832" i="1"/>
  <c r="AH832" i="1"/>
  <c r="H833" i="1" l="1"/>
  <c r="J833" i="1" s="1"/>
  <c r="C832" i="1"/>
  <c r="AG842" i="1"/>
  <c r="AK843" i="1"/>
  <c r="U833" i="1" l="1"/>
  <c r="O833" i="1"/>
  <c r="Q833" i="1" s="1"/>
  <c r="R833" i="1" s="1"/>
  <c r="P833" i="1" s="1"/>
  <c r="W833" i="1"/>
  <c r="AL833" i="1"/>
  <c r="AA833" i="1"/>
  <c r="K833" i="1"/>
  <c r="I833" i="1" s="1"/>
  <c r="G834" i="1" s="1"/>
  <c r="M833" i="1"/>
  <c r="AN833" i="1" l="1"/>
  <c r="B833" i="1" s="1"/>
  <c r="AC833" i="1"/>
  <c r="AD833" i="1" s="1"/>
  <c r="AB833" i="1" s="1"/>
  <c r="AM835" i="1" s="1"/>
  <c r="X833" i="1"/>
  <c r="V833" i="1" s="1"/>
  <c r="AE833" i="1"/>
  <c r="AF833" i="1" s="1"/>
  <c r="AI833" i="1" l="1"/>
  <c r="AJ833" i="1"/>
  <c r="AH833" i="1"/>
  <c r="H834" i="1" l="1"/>
  <c r="J834" i="1" s="1"/>
  <c r="C833" i="1"/>
  <c r="M834" i="1" l="1"/>
  <c r="K834" i="1"/>
  <c r="I834" i="1" s="1"/>
  <c r="G835" i="1" s="1"/>
  <c r="O834" i="1"/>
  <c r="Q834" i="1" s="1"/>
  <c r="R834" i="1" s="1"/>
  <c r="P834" i="1" s="1"/>
  <c r="U834" i="1"/>
  <c r="W834" i="1" l="1"/>
  <c r="AA834" i="1"/>
  <c r="AL834" i="1"/>
  <c r="AG843" i="1"/>
  <c r="AK844" i="1"/>
  <c r="AC834" i="1" l="1"/>
  <c r="AD834" i="1" s="1"/>
  <c r="AB834" i="1" s="1"/>
  <c r="AM836" i="1" s="1"/>
  <c r="AN834" i="1"/>
  <c r="B834" i="1" s="1"/>
  <c r="AE834" i="1"/>
  <c r="AF834" i="1" s="1"/>
  <c r="X834" i="1"/>
  <c r="V834" i="1" s="1"/>
  <c r="AJ834" i="1" l="1"/>
  <c r="AI834" i="1"/>
  <c r="AH834" i="1"/>
  <c r="H835" i="1" l="1"/>
  <c r="J835" i="1" s="1"/>
  <c r="C834" i="1"/>
  <c r="U835" i="1" l="1"/>
  <c r="O835" i="1"/>
  <c r="Q835" i="1" s="1"/>
  <c r="R835" i="1" s="1"/>
  <c r="P835" i="1" s="1"/>
  <c r="M835" i="1"/>
  <c r="K835" i="1"/>
  <c r="I835" i="1" s="1"/>
  <c r="G836" i="1" s="1"/>
  <c r="AL835" i="1" l="1"/>
  <c r="W835" i="1"/>
  <c r="AA835" i="1"/>
  <c r="AC835" i="1" l="1"/>
  <c r="AD835" i="1" s="1"/>
  <c r="AB835" i="1" s="1"/>
  <c r="AM837" i="1" s="1"/>
  <c r="AN835" i="1"/>
  <c r="AE835" i="1"/>
  <c r="AF835" i="1" s="1"/>
  <c r="X835" i="1"/>
  <c r="V835" i="1" s="1"/>
  <c r="B835" i="1"/>
  <c r="AG844" i="1"/>
  <c r="AK845" i="1"/>
  <c r="AI835" i="1" l="1"/>
  <c r="AH835" i="1"/>
  <c r="AJ835" i="1"/>
  <c r="H836" i="1" l="1"/>
  <c r="J836" i="1" s="1"/>
  <c r="C835" i="1"/>
  <c r="M836" i="1" l="1"/>
  <c r="K836" i="1"/>
  <c r="I836" i="1" s="1"/>
  <c r="G837" i="1" s="1"/>
  <c r="O836" i="1"/>
  <c r="Q836" i="1" s="1"/>
  <c r="R836" i="1" s="1"/>
  <c r="P836" i="1" s="1"/>
  <c r="U836" i="1"/>
  <c r="AL836" i="1" l="1"/>
  <c r="W836" i="1"/>
  <c r="AA836" i="1"/>
  <c r="AC836" i="1" l="1"/>
  <c r="AD836" i="1" s="1"/>
  <c r="AB836" i="1" s="1"/>
  <c r="AM838" i="1" s="1"/>
  <c r="AN836" i="1"/>
  <c r="B836" i="1" s="1"/>
  <c r="X836" i="1"/>
  <c r="V836" i="1" s="1"/>
  <c r="AE836" i="1"/>
  <c r="AF836" i="1" s="1"/>
  <c r="AK846" i="1"/>
  <c r="AG845" i="1"/>
  <c r="AI836" i="1" l="1"/>
  <c r="AH836" i="1"/>
  <c r="AJ836" i="1"/>
  <c r="C836" i="1" l="1"/>
  <c r="H837" i="1"/>
  <c r="J837" i="1" s="1"/>
  <c r="U837" i="1" l="1"/>
  <c r="O837" i="1"/>
  <c r="Q837" i="1" s="1"/>
  <c r="R837" i="1" s="1"/>
  <c r="P837" i="1" s="1"/>
  <c r="K837" i="1"/>
  <c r="I837" i="1" s="1"/>
  <c r="G838" i="1" s="1"/>
  <c r="M837" i="1"/>
  <c r="W837" i="1" l="1"/>
  <c r="AL837" i="1"/>
  <c r="AA837" i="1"/>
  <c r="AC837" i="1" l="1"/>
  <c r="AD837" i="1" s="1"/>
  <c r="AB837" i="1" s="1"/>
  <c r="AM839" i="1" s="1"/>
  <c r="AN837" i="1"/>
  <c r="B837" i="1" s="1"/>
  <c r="AE837" i="1"/>
  <c r="AF837" i="1" s="1"/>
  <c r="X837" i="1"/>
  <c r="V837" i="1" s="1"/>
  <c r="AK847" i="1"/>
  <c r="AG846" i="1"/>
  <c r="AI837" i="1" l="1"/>
  <c r="AJ837" i="1"/>
  <c r="AH837" i="1"/>
  <c r="C837" i="1" l="1"/>
  <c r="H838" i="1"/>
  <c r="J838" i="1" s="1"/>
  <c r="K838" i="1" l="1"/>
  <c r="I838" i="1" s="1"/>
  <c r="G839" i="1" s="1"/>
  <c r="M838" i="1"/>
  <c r="U838" i="1"/>
  <c r="O838" i="1"/>
  <c r="Q838" i="1" s="1"/>
  <c r="R838" i="1" s="1"/>
  <c r="P838" i="1" s="1"/>
  <c r="AL838" i="1" l="1"/>
  <c r="W838" i="1"/>
  <c r="AA838" i="1"/>
  <c r="AN838" i="1" l="1"/>
  <c r="AC838" i="1"/>
  <c r="AD838" i="1" s="1"/>
  <c r="AB838" i="1" s="1"/>
  <c r="AM840" i="1" s="1"/>
  <c r="X838" i="1"/>
  <c r="V838" i="1" s="1"/>
  <c r="AE838" i="1"/>
  <c r="AF838" i="1" s="1"/>
  <c r="B838" i="1"/>
  <c r="AH838" i="1" l="1"/>
  <c r="AJ838" i="1"/>
  <c r="AI838" i="1"/>
  <c r="AG847" i="1"/>
  <c r="AK848" i="1"/>
  <c r="H839" i="1" l="1"/>
  <c r="J839" i="1" s="1"/>
  <c r="C838" i="1"/>
  <c r="O839" i="1" l="1"/>
  <c r="Q839" i="1" s="1"/>
  <c r="R839" i="1" s="1"/>
  <c r="P839" i="1" s="1"/>
  <c r="U839" i="1"/>
  <c r="K839" i="1"/>
  <c r="I839" i="1" s="1"/>
  <c r="G840" i="1" s="1"/>
  <c r="M839" i="1"/>
  <c r="AL839" i="1" l="1"/>
  <c r="W839" i="1"/>
  <c r="AA839" i="1"/>
  <c r="AC839" i="1" l="1"/>
  <c r="AD839" i="1" s="1"/>
  <c r="AB839" i="1" s="1"/>
  <c r="AM841" i="1" s="1"/>
  <c r="AN839" i="1"/>
  <c r="B839" i="1" s="1"/>
  <c r="AE839" i="1"/>
  <c r="AF839" i="1" s="1"/>
  <c r="X839" i="1"/>
  <c r="V839" i="1" s="1"/>
  <c r="AI839" i="1" l="1"/>
  <c r="AJ839" i="1"/>
  <c r="AH839" i="1"/>
  <c r="H840" i="1" l="1"/>
  <c r="J840" i="1" s="1"/>
  <c r="C839" i="1"/>
  <c r="AG848" i="1"/>
  <c r="AK849" i="1"/>
  <c r="O840" i="1" l="1"/>
  <c r="Q840" i="1" s="1"/>
  <c r="R840" i="1" s="1"/>
  <c r="P840" i="1" s="1"/>
  <c r="U840" i="1"/>
  <c r="K840" i="1"/>
  <c r="I840" i="1" s="1"/>
  <c r="G841" i="1" s="1"/>
  <c r="M840" i="1"/>
  <c r="W840" i="1" l="1"/>
  <c r="AL840" i="1"/>
  <c r="AA840" i="1"/>
  <c r="AN840" i="1" l="1"/>
  <c r="B840" i="1" s="1"/>
  <c r="AC840" i="1"/>
  <c r="AD840" i="1" s="1"/>
  <c r="AB840" i="1" s="1"/>
  <c r="AM842" i="1" s="1"/>
  <c r="X840" i="1"/>
  <c r="V840" i="1" s="1"/>
  <c r="AE840" i="1"/>
  <c r="AF840" i="1" s="1"/>
  <c r="AJ840" i="1" l="1"/>
  <c r="AI840" i="1"/>
  <c r="AH840" i="1"/>
  <c r="H841" i="1" l="1"/>
  <c r="J841" i="1" s="1"/>
  <c r="C840" i="1"/>
  <c r="AK850" i="1"/>
  <c r="AG849" i="1"/>
  <c r="U841" i="1" l="1"/>
  <c r="O841" i="1"/>
  <c r="Q841" i="1" s="1"/>
  <c r="R841" i="1" s="1"/>
  <c r="P841" i="1" s="1"/>
  <c r="W841" i="1"/>
  <c r="AL841" i="1"/>
  <c r="M841" i="1"/>
  <c r="K841" i="1"/>
  <c r="I841" i="1" s="1"/>
  <c r="G842" i="1" s="1"/>
  <c r="AA841" i="1" l="1"/>
  <c r="X841" i="1"/>
  <c r="V841" i="1" s="1"/>
  <c r="AC841" i="1" l="1"/>
  <c r="AN841" i="1"/>
  <c r="B841" i="1" s="1"/>
  <c r="AG850" i="1"/>
  <c r="AK851" i="1"/>
  <c r="AD841" i="1" l="1"/>
  <c r="AB841" i="1" s="1"/>
  <c r="AM843" i="1" s="1"/>
  <c r="AE841" i="1"/>
  <c r="AF841" i="1" s="1"/>
  <c r="AH841" i="1" l="1"/>
  <c r="AJ841" i="1"/>
  <c r="AI841" i="1"/>
  <c r="C841" i="1" l="1"/>
  <c r="H842" i="1"/>
  <c r="J842" i="1" s="1"/>
  <c r="O842" i="1" l="1"/>
  <c r="Q842" i="1" s="1"/>
  <c r="R842" i="1" s="1"/>
  <c r="P842" i="1" s="1"/>
  <c r="M842" i="1"/>
  <c r="K842" i="1"/>
  <c r="I842" i="1" s="1"/>
  <c r="G843" i="1" s="1"/>
  <c r="U842" i="1"/>
  <c r="AL842" i="1" l="1"/>
  <c r="AA842" i="1"/>
  <c r="W842" i="1"/>
  <c r="X842" i="1" s="1"/>
  <c r="V842" i="1" s="1"/>
  <c r="AN842" i="1" l="1"/>
  <c r="B842" i="1" s="1"/>
  <c r="AC842" i="1"/>
  <c r="AD842" i="1" s="1"/>
  <c r="AB842" i="1" s="1"/>
  <c r="AM844" i="1" s="1"/>
  <c r="AE842" i="1" l="1"/>
  <c r="AF842" i="1" s="1"/>
  <c r="AK852" i="1"/>
  <c r="AG851" i="1"/>
  <c r="AI842" i="1" l="1"/>
  <c r="AJ842" i="1"/>
  <c r="AH842" i="1"/>
  <c r="C842" i="1" l="1"/>
  <c r="H843" i="1"/>
  <c r="J843" i="1" s="1"/>
  <c r="AG852" i="1"/>
  <c r="K843" i="1" l="1"/>
  <c r="I843" i="1" s="1"/>
  <c r="G844" i="1" s="1"/>
  <c r="M843" i="1"/>
  <c r="O843" i="1"/>
  <c r="Q843" i="1" s="1"/>
  <c r="R843" i="1" s="1"/>
  <c r="P843" i="1" s="1"/>
  <c r="U843" i="1"/>
  <c r="W843" i="1" l="1"/>
  <c r="AL843" i="1"/>
  <c r="AA843" i="1"/>
  <c r="AN843" i="1" l="1"/>
  <c r="B843" i="1" s="1"/>
  <c r="AC843" i="1"/>
  <c r="AD843" i="1" s="1"/>
  <c r="AB843" i="1" s="1"/>
  <c r="AM845" i="1" s="1"/>
  <c r="X843" i="1"/>
  <c r="V843" i="1" s="1"/>
  <c r="AE843" i="1"/>
  <c r="AF843" i="1" s="1"/>
  <c r="AI843" i="1" l="1"/>
  <c r="AH843" i="1"/>
  <c r="AJ843" i="1"/>
  <c r="C843" i="1" l="1"/>
  <c r="H844" i="1"/>
  <c r="J844" i="1" s="1"/>
  <c r="O844" i="1" l="1"/>
  <c r="Q844" i="1" s="1"/>
  <c r="R844" i="1" s="1"/>
  <c r="P844" i="1" s="1"/>
  <c r="U844" i="1"/>
  <c r="K844" i="1"/>
  <c r="I844" i="1" s="1"/>
  <c r="G845" i="1" s="1"/>
  <c r="M844" i="1"/>
  <c r="W844" i="1" l="1"/>
  <c r="AL844" i="1"/>
  <c r="AA844" i="1"/>
  <c r="AN844" i="1" l="1"/>
  <c r="B844" i="1" s="1"/>
  <c r="AC844" i="1"/>
  <c r="AD844" i="1" s="1"/>
  <c r="AB844" i="1" s="1"/>
  <c r="AM846" i="1" s="1"/>
  <c r="X844" i="1"/>
  <c r="V844" i="1" s="1"/>
  <c r="AE844" i="1"/>
  <c r="AF844" i="1" s="1"/>
  <c r="AG853" i="1"/>
  <c r="AK854" i="1"/>
  <c r="AI844" i="1" l="1"/>
  <c r="AH844" i="1"/>
  <c r="AJ844" i="1"/>
  <c r="C844" i="1" l="1"/>
  <c r="H845" i="1"/>
  <c r="J845" i="1" s="1"/>
  <c r="U845" i="1" l="1"/>
  <c r="O845" i="1"/>
  <c r="Q845" i="1" s="1"/>
  <c r="R845" i="1" s="1"/>
  <c r="P845" i="1" s="1"/>
  <c r="K845" i="1"/>
  <c r="I845" i="1" s="1"/>
  <c r="G846" i="1" s="1"/>
  <c r="M845" i="1"/>
  <c r="W845" i="1" l="1"/>
  <c r="AL845" i="1"/>
  <c r="AA845" i="1"/>
  <c r="AC845" i="1" l="1"/>
  <c r="AD845" i="1" s="1"/>
  <c r="AB845" i="1" s="1"/>
  <c r="AM847" i="1" s="1"/>
  <c r="AN845" i="1"/>
  <c r="B845" i="1" s="1"/>
  <c r="X845" i="1"/>
  <c r="V845" i="1" s="1"/>
  <c r="AE845" i="1"/>
  <c r="AF845" i="1" s="1"/>
  <c r="AK855" i="1"/>
  <c r="AG854" i="1"/>
  <c r="AJ845" i="1" l="1"/>
  <c r="AI845" i="1"/>
  <c r="AH845" i="1"/>
  <c r="C845" i="1" l="1"/>
  <c r="H846" i="1"/>
  <c r="J846" i="1" s="1"/>
  <c r="U846" i="1" l="1"/>
  <c r="O846" i="1"/>
  <c r="Q846" i="1" s="1"/>
  <c r="R846" i="1" s="1"/>
  <c r="P846" i="1" s="1"/>
  <c r="AL846" i="1"/>
  <c r="W846" i="1"/>
  <c r="M846" i="1"/>
  <c r="K846" i="1"/>
  <c r="I846" i="1" s="1"/>
  <c r="G847" i="1" s="1"/>
  <c r="AA846" i="1" l="1"/>
  <c r="X846" i="1"/>
  <c r="V846" i="1" s="1"/>
  <c r="AG855" i="1"/>
  <c r="AK856" i="1"/>
  <c r="AN846" i="1" l="1"/>
  <c r="B846" i="1" s="1"/>
  <c r="AC846" i="1"/>
  <c r="AD846" i="1" l="1"/>
  <c r="AB846" i="1" s="1"/>
  <c r="AM848" i="1" s="1"/>
  <c r="AE846" i="1"/>
  <c r="AF846" i="1" s="1"/>
  <c r="AI846" i="1" l="1"/>
  <c r="AH846" i="1"/>
  <c r="AJ846" i="1"/>
  <c r="AG856" i="1"/>
  <c r="C846" i="1" l="1"/>
  <c r="H847" i="1"/>
  <c r="U847" i="1" l="1"/>
  <c r="O847" i="1"/>
  <c r="Q847" i="1" s="1"/>
  <c r="R847" i="1" s="1"/>
  <c r="P847" i="1" s="1"/>
  <c r="J847" i="1"/>
  <c r="K847" i="1" l="1"/>
  <c r="I847" i="1" s="1"/>
  <c r="G848" i="1" s="1"/>
  <c r="M847" i="1"/>
  <c r="W847" i="1"/>
  <c r="AL847" i="1"/>
  <c r="AA847" i="1"/>
  <c r="AN847" i="1" l="1"/>
  <c r="B847" i="1" s="1"/>
  <c r="AC847" i="1"/>
  <c r="AD847" i="1" s="1"/>
  <c r="AB847" i="1" s="1"/>
  <c r="AM849" i="1" s="1"/>
  <c r="X847" i="1"/>
  <c r="V847" i="1" s="1"/>
  <c r="AE847" i="1"/>
  <c r="AF847" i="1" s="1"/>
  <c r="AH847" i="1" l="1"/>
  <c r="AJ847" i="1"/>
  <c r="AI847" i="1"/>
  <c r="H848" i="1" l="1"/>
  <c r="J848" i="1" s="1"/>
  <c r="C847" i="1"/>
  <c r="O848" i="1" l="1"/>
  <c r="Q848" i="1" s="1"/>
  <c r="R848" i="1" s="1"/>
  <c r="P848" i="1" s="1"/>
  <c r="U848" i="1"/>
  <c r="K848" i="1"/>
  <c r="I848" i="1" s="1"/>
  <c r="G849" i="1" s="1"/>
  <c r="M848" i="1"/>
  <c r="AG857" i="1"/>
  <c r="AK858" i="1"/>
  <c r="AL848" i="1" l="1"/>
  <c r="W848" i="1"/>
  <c r="AA848" i="1"/>
  <c r="AN848" i="1" l="1"/>
  <c r="B848" i="1" s="1"/>
  <c r="AC848" i="1"/>
  <c r="AD848" i="1" s="1"/>
  <c r="AB848" i="1" s="1"/>
  <c r="AM850" i="1" s="1"/>
  <c r="X848" i="1"/>
  <c r="V848" i="1" s="1"/>
  <c r="AE848" i="1"/>
  <c r="AF848" i="1" s="1"/>
  <c r="AI848" i="1" l="1"/>
  <c r="AJ848" i="1"/>
  <c r="AH848" i="1"/>
  <c r="H849" i="1" l="1"/>
  <c r="J849" i="1" s="1"/>
  <c r="C848" i="1"/>
  <c r="U849" i="1" l="1"/>
  <c r="O849" i="1"/>
  <c r="Q849" i="1" s="1"/>
  <c r="R849" i="1" s="1"/>
  <c r="P849" i="1" s="1"/>
  <c r="M849" i="1"/>
  <c r="K849" i="1"/>
  <c r="I849" i="1" s="1"/>
  <c r="G850" i="1" s="1"/>
  <c r="AL849" i="1" l="1"/>
  <c r="W849" i="1"/>
  <c r="AA849" i="1"/>
  <c r="AG858" i="1"/>
  <c r="AC849" i="1" l="1"/>
  <c r="AD849" i="1" s="1"/>
  <c r="AB849" i="1" s="1"/>
  <c r="AM851" i="1" s="1"/>
  <c r="AN849" i="1"/>
  <c r="B849" i="1" s="1"/>
  <c r="X849" i="1"/>
  <c r="V849" i="1" s="1"/>
  <c r="AE849" i="1"/>
  <c r="AF849" i="1" s="1"/>
  <c r="AH849" i="1" l="1"/>
  <c r="AI849" i="1"/>
  <c r="AJ849" i="1"/>
  <c r="H850" i="1" l="1"/>
  <c r="C849" i="1"/>
  <c r="O850" i="1" l="1"/>
  <c r="Q850" i="1" s="1"/>
  <c r="R850" i="1" s="1"/>
  <c r="P850" i="1" s="1"/>
  <c r="J850" i="1"/>
  <c r="U850" i="1"/>
  <c r="W850" i="1" l="1"/>
  <c r="X850" i="1" s="1"/>
  <c r="V850" i="1" s="1"/>
  <c r="AL850" i="1"/>
  <c r="AA850" i="1"/>
  <c r="K850" i="1"/>
  <c r="I850" i="1" s="1"/>
  <c r="G851" i="1" s="1"/>
  <c r="M850" i="1"/>
  <c r="AC850" i="1" l="1"/>
  <c r="AN850" i="1"/>
  <c r="B850" i="1" s="1"/>
  <c r="AD850" i="1" l="1"/>
  <c r="AB850" i="1" s="1"/>
  <c r="AM852" i="1" s="1"/>
  <c r="AE850" i="1"/>
  <c r="AF850" i="1" s="1"/>
  <c r="AK860" i="1"/>
  <c r="AG859" i="1"/>
  <c r="AJ850" i="1" l="1"/>
  <c r="AI850" i="1"/>
  <c r="AH850" i="1"/>
  <c r="C850" i="1" l="1"/>
  <c r="H851" i="1"/>
  <c r="J851" i="1" s="1"/>
  <c r="K851" i="1" l="1"/>
  <c r="I851" i="1" s="1"/>
  <c r="G852" i="1" s="1"/>
  <c r="M851" i="1"/>
  <c r="U851" i="1"/>
  <c r="O851" i="1"/>
  <c r="Q851" i="1" s="1"/>
  <c r="R851" i="1" s="1"/>
  <c r="P851" i="1" s="1"/>
  <c r="AK861" i="1"/>
  <c r="AL851" i="1" l="1"/>
  <c r="W851" i="1"/>
  <c r="AA851" i="1"/>
  <c r="AN851" i="1" l="1"/>
  <c r="AC851" i="1"/>
  <c r="AD851" i="1" s="1"/>
  <c r="AB851" i="1" s="1"/>
  <c r="AM853" i="1" s="1"/>
  <c r="AE851" i="1"/>
  <c r="AF851" i="1" s="1"/>
  <c r="X851" i="1"/>
  <c r="V851" i="1" s="1"/>
  <c r="AK853" i="1" s="1"/>
  <c r="B851" i="1"/>
  <c r="AH851" i="1" l="1"/>
  <c r="AI851" i="1"/>
  <c r="AJ851" i="1"/>
  <c r="H852" i="1" l="1"/>
  <c r="J852" i="1" s="1"/>
  <c r="C851" i="1"/>
  <c r="O852" i="1" l="1"/>
  <c r="Q852" i="1" s="1"/>
  <c r="R852" i="1" s="1"/>
  <c r="P852" i="1" s="1"/>
  <c r="U852" i="1"/>
  <c r="M852" i="1"/>
  <c r="K852" i="1"/>
  <c r="I852" i="1" s="1"/>
  <c r="G853" i="1" s="1"/>
  <c r="W852" i="1"/>
  <c r="AL852" i="1"/>
  <c r="AA852" i="1"/>
  <c r="AN852" i="1" l="1"/>
  <c r="B852" i="1" s="1"/>
  <c r="AC852" i="1"/>
  <c r="AD852" i="1" s="1"/>
  <c r="AB852" i="1" s="1"/>
  <c r="AM854" i="1" s="1"/>
  <c r="AE852" i="1"/>
  <c r="AF852" i="1" s="1"/>
  <c r="X852" i="1"/>
  <c r="V852" i="1" s="1"/>
  <c r="AJ852" i="1" l="1"/>
  <c r="AI852" i="1"/>
  <c r="AH852" i="1"/>
  <c r="AK862" i="1"/>
  <c r="AG861" i="1"/>
  <c r="C852" i="1" l="1"/>
  <c r="H853" i="1"/>
  <c r="J853" i="1" l="1"/>
  <c r="O853" i="1"/>
  <c r="Q853" i="1" s="1"/>
  <c r="R853" i="1" s="1"/>
  <c r="P853" i="1" s="1"/>
  <c r="U853" i="1"/>
  <c r="W853" i="1" l="1"/>
  <c r="AA853" i="1"/>
  <c r="AL853" i="1"/>
  <c r="M853" i="1"/>
  <c r="K853" i="1"/>
  <c r="I853" i="1" s="1"/>
  <c r="G854" i="1" s="1"/>
  <c r="AC853" i="1" l="1"/>
  <c r="AD853" i="1" s="1"/>
  <c r="AB853" i="1" s="1"/>
  <c r="AM855" i="1" s="1"/>
  <c r="AN853" i="1"/>
  <c r="B853" i="1" s="1"/>
  <c r="AE853" i="1"/>
  <c r="AF853" i="1" s="1"/>
  <c r="X853" i="1"/>
  <c r="V853" i="1" s="1"/>
  <c r="AI853" i="1" l="1"/>
  <c r="AJ853" i="1"/>
  <c r="AH853" i="1"/>
  <c r="H854" i="1" l="1"/>
  <c r="J854" i="1" s="1"/>
  <c r="K854" i="1" s="1"/>
  <c r="I854" i="1" s="1"/>
  <c r="G855" i="1" s="1"/>
  <c r="C853" i="1"/>
  <c r="AG862" i="1"/>
  <c r="AK863" i="1"/>
  <c r="O854" i="1" l="1"/>
  <c r="Q854" i="1" s="1"/>
  <c r="R854" i="1" s="1"/>
  <c r="P854" i="1" s="1"/>
  <c r="M854" i="1"/>
  <c r="U854" i="1"/>
  <c r="AA854" i="1" l="1"/>
  <c r="W854" i="1"/>
  <c r="X854" i="1" s="1"/>
  <c r="V854" i="1" s="1"/>
  <c r="AL854" i="1"/>
  <c r="AC854" i="1" l="1"/>
  <c r="AN854" i="1"/>
  <c r="B854" i="1" s="1"/>
  <c r="AD854" i="1" l="1"/>
  <c r="AB854" i="1" s="1"/>
  <c r="AM856" i="1" s="1"/>
  <c r="AE854" i="1"/>
  <c r="AF854" i="1" s="1"/>
  <c r="AH854" i="1" l="1"/>
  <c r="AJ854" i="1"/>
  <c r="AI854" i="1"/>
  <c r="H855" i="1" l="1"/>
  <c r="J855" i="1" s="1"/>
  <c r="C854" i="1"/>
  <c r="AG863" i="1"/>
  <c r="AK864" i="1"/>
  <c r="O855" i="1" l="1"/>
  <c r="Q855" i="1" s="1"/>
  <c r="R855" i="1" s="1"/>
  <c r="P855" i="1" s="1"/>
  <c r="U855" i="1"/>
  <c r="M855" i="1"/>
  <c r="K855" i="1"/>
  <c r="I855" i="1" s="1"/>
  <c r="G856" i="1" s="1"/>
  <c r="AL855" i="1" l="1"/>
  <c r="W855" i="1"/>
  <c r="AA855" i="1"/>
  <c r="AC855" i="1" l="1"/>
  <c r="AD855" i="1" s="1"/>
  <c r="AB855" i="1" s="1"/>
  <c r="AM857" i="1" s="1"/>
  <c r="AN855" i="1"/>
  <c r="AE855" i="1"/>
  <c r="AF855" i="1" s="1"/>
  <c r="X855" i="1"/>
  <c r="V855" i="1" s="1"/>
  <c r="AK857" i="1" s="1"/>
  <c r="B855" i="1"/>
  <c r="AI855" i="1" l="1"/>
  <c r="AJ855" i="1"/>
  <c r="AH855" i="1"/>
  <c r="C855" i="1" l="1"/>
  <c r="H856" i="1"/>
  <c r="J856" i="1" s="1"/>
  <c r="O856" i="1" l="1"/>
  <c r="Q856" i="1" s="1"/>
  <c r="R856" i="1" s="1"/>
  <c r="P856" i="1" s="1"/>
  <c r="U856" i="1"/>
  <c r="K856" i="1"/>
  <c r="I856" i="1" s="1"/>
  <c r="G857" i="1" s="1"/>
  <c r="M856" i="1"/>
  <c r="AA856" i="1"/>
  <c r="AL856" i="1"/>
  <c r="W856" i="1"/>
  <c r="AG864" i="1"/>
  <c r="X856" i="1" l="1"/>
  <c r="V856" i="1" s="1"/>
  <c r="AN856" i="1"/>
  <c r="B856" i="1" s="1"/>
  <c r="AC856" i="1"/>
  <c r="AD856" i="1" s="1"/>
  <c r="AB856" i="1" s="1"/>
  <c r="AM858" i="1" s="1"/>
  <c r="AE856" i="1" l="1"/>
  <c r="AF856" i="1" s="1"/>
  <c r="AJ856" i="1" l="1"/>
  <c r="AH856" i="1"/>
  <c r="AI856" i="1"/>
  <c r="C856" i="1" l="1"/>
  <c r="H857" i="1"/>
  <c r="J857" i="1" s="1"/>
  <c r="O857" i="1" l="1"/>
  <c r="Q857" i="1" s="1"/>
  <c r="R857" i="1" s="1"/>
  <c r="P857" i="1" s="1"/>
  <c r="U857" i="1"/>
  <c r="K857" i="1"/>
  <c r="I857" i="1" s="1"/>
  <c r="G858" i="1" s="1"/>
  <c r="M857" i="1"/>
  <c r="W857" i="1" l="1"/>
  <c r="AL857" i="1"/>
  <c r="AA857" i="1"/>
  <c r="AK866" i="1"/>
  <c r="AC857" i="1" l="1"/>
  <c r="AD857" i="1" s="1"/>
  <c r="AB857" i="1" s="1"/>
  <c r="AM859" i="1" s="1"/>
  <c r="AN857" i="1"/>
  <c r="B857" i="1" s="1"/>
  <c r="X857" i="1"/>
  <c r="V857" i="1" s="1"/>
  <c r="AK859" i="1" s="1"/>
  <c r="AE857" i="1"/>
  <c r="AF857" i="1" s="1"/>
  <c r="AH857" i="1" l="1"/>
  <c r="AJ857" i="1"/>
  <c r="AI857" i="1"/>
  <c r="C857" i="1" l="1"/>
  <c r="H858" i="1"/>
  <c r="J858" i="1" s="1"/>
  <c r="U858" i="1"/>
  <c r="AL858" i="1" l="1"/>
  <c r="W858" i="1"/>
  <c r="M858" i="1"/>
  <c r="K858" i="1"/>
  <c r="I858" i="1" s="1"/>
  <c r="G859" i="1" s="1"/>
  <c r="O858" i="1"/>
  <c r="Q858" i="1" s="1"/>
  <c r="R858" i="1" s="1"/>
  <c r="P858" i="1" s="1"/>
  <c r="X858" i="1" l="1"/>
  <c r="V858" i="1" s="1"/>
  <c r="AA858" i="1"/>
  <c r="AN858" i="1" l="1"/>
  <c r="B858" i="1" s="1"/>
  <c r="AC858" i="1"/>
  <c r="AG866" i="1"/>
  <c r="AK867" i="1"/>
  <c r="AD858" i="1" l="1"/>
  <c r="AB858" i="1" s="1"/>
  <c r="AM860" i="1" s="1"/>
  <c r="AE858" i="1"/>
  <c r="AF858" i="1" s="1"/>
  <c r="AH858" i="1" l="1"/>
  <c r="AI858" i="1"/>
  <c r="AJ858" i="1"/>
  <c r="C858" i="1" l="1"/>
  <c r="H859" i="1"/>
  <c r="J859" i="1" s="1"/>
  <c r="U859" i="1"/>
  <c r="O859" i="1"/>
  <c r="Q859" i="1" s="1"/>
  <c r="R859" i="1" s="1"/>
  <c r="P859" i="1" s="1"/>
  <c r="AA859" i="1"/>
  <c r="M859" i="1" l="1"/>
  <c r="K859" i="1"/>
  <c r="I859" i="1" s="1"/>
  <c r="G860" i="1" s="1"/>
  <c r="AN859" i="1"/>
  <c r="AC859" i="1"/>
  <c r="AD859" i="1" s="1"/>
  <c r="AB859" i="1" s="1"/>
  <c r="AM861" i="1" s="1"/>
  <c r="AL859" i="1"/>
  <c r="W859" i="1"/>
  <c r="X859" i="1" l="1"/>
  <c r="V859" i="1" s="1"/>
  <c r="AG860" i="1" s="1"/>
  <c r="AE859" i="1"/>
  <c r="AF859" i="1" s="1"/>
  <c r="B859" i="1"/>
  <c r="AK868" i="1"/>
  <c r="AH859" i="1" l="1"/>
  <c r="AJ859" i="1"/>
  <c r="AI859" i="1"/>
  <c r="C859" i="1" l="1"/>
  <c r="H860" i="1"/>
  <c r="J860" i="1" l="1"/>
  <c r="U860" i="1"/>
  <c r="O860" i="1"/>
  <c r="Q860" i="1" s="1"/>
  <c r="R860" i="1" s="1"/>
  <c r="P860" i="1" s="1"/>
  <c r="W860" i="1" l="1"/>
  <c r="AA860" i="1"/>
  <c r="AL860" i="1"/>
  <c r="K860" i="1"/>
  <c r="I860" i="1" s="1"/>
  <c r="G861" i="1" s="1"/>
  <c r="M860" i="1"/>
  <c r="AC860" i="1" l="1"/>
  <c r="AD860" i="1" s="1"/>
  <c r="AB860" i="1" s="1"/>
  <c r="AM862" i="1" s="1"/>
  <c r="AN860" i="1"/>
  <c r="B860" i="1" s="1"/>
  <c r="AE860" i="1"/>
  <c r="AF860" i="1" s="1"/>
  <c r="X860" i="1"/>
  <c r="V860" i="1" s="1"/>
  <c r="AG868" i="1"/>
  <c r="AK869" i="1"/>
  <c r="AI860" i="1" l="1"/>
  <c r="AJ860" i="1"/>
  <c r="AH860" i="1"/>
  <c r="H861" i="1" l="1"/>
  <c r="O861" i="1" s="1"/>
  <c r="Q861" i="1" s="1"/>
  <c r="R861" i="1" s="1"/>
  <c r="P861" i="1" s="1"/>
  <c r="C860" i="1"/>
  <c r="U861" i="1" l="1"/>
  <c r="J861" i="1"/>
  <c r="M861" i="1" l="1"/>
  <c r="K861" i="1"/>
  <c r="I861" i="1" s="1"/>
  <c r="G862" i="1" s="1"/>
  <c r="W861" i="1"/>
  <c r="X861" i="1" s="1"/>
  <c r="V861" i="1" s="1"/>
  <c r="AL861" i="1"/>
  <c r="AA861" i="1"/>
  <c r="AC861" i="1" l="1"/>
  <c r="AN861" i="1"/>
  <c r="B861" i="1" s="1"/>
  <c r="AE861" i="1" l="1"/>
  <c r="AF861" i="1" s="1"/>
  <c r="AD861" i="1"/>
  <c r="AB861" i="1" s="1"/>
  <c r="AM863" i="1" s="1"/>
  <c r="AJ861" i="1" l="1"/>
  <c r="AH861" i="1"/>
  <c r="AI861" i="1"/>
  <c r="AG869" i="1"/>
  <c r="AK870" i="1"/>
  <c r="C861" i="1" l="1"/>
  <c r="H862" i="1"/>
  <c r="J862" i="1" l="1"/>
  <c r="O862" i="1"/>
  <c r="Q862" i="1" s="1"/>
  <c r="R862" i="1" s="1"/>
  <c r="P862" i="1" s="1"/>
  <c r="U862" i="1"/>
  <c r="AL862" i="1" l="1"/>
  <c r="AA862" i="1"/>
  <c r="W862" i="1"/>
  <c r="X862" i="1" s="1"/>
  <c r="V862" i="1" s="1"/>
  <c r="K862" i="1"/>
  <c r="I862" i="1" s="1"/>
  <c r="G863" i="1" s="1"/>
  <c r="M862" i="1"/>
  <c r="AN862" i="1" l="1"/>
  <c r="B862" i="1" s="1"/>
  <c r="AC862" i="1"/>
  <c r="AK871" i="1"/>
  <c r="AG870" i="1"/>
  <c r="AD862" i="1" l="1"/>
  <c r="AB862" i="1" s="1"/>
  <c r="AM864" i="1" s="1"/>
  <c r="AE862" i="1"/>
  <c r="AF862" i="1" s="1"/>
  <c r="AI862" i="1" l="1"/>
  <c r="AH862" i="1"/>
  <c r="AJ862" i="1"/>
  <c r="C862" i="1" l="1"/>
  <c r="H863" i="1"/>
  <c r="J863" i="1" l="1"/>
  <c r="U863" i="1"/>
  <c r="O863" i="1"/>
  <c r="Q863" i="1" s="1"/>
  <c r="R863" i="1" s="1"/>
  <c r="P863" i="1" s="1"/>
  <c r="AL863" i="1" l="1"/>
  <c r="AA863" i="1"/>
  <c r="W863" i="1"/>
  <c r="X863" i="1" s="1"/>
  <c r="V863" i="1" s="1"/>
  <c r="AK865" i="1" s="1"/>
  <c r="K863" i="1"/>
  <c r="I863" i="1" s="1"/>
  <c r="G864" i="1" s="1"/>
  <c r="M863" i="1"/>
  <c r="AN863" i="1" l="1"/>
  <c r="B863" i="1" s="1"/>
  <c r="AC863" i="1"/>
  <c r="AG871" i="1"/>
  <c r="AK872" i="1"/>
  <c r="AE863" i="1" l="1"/>
  <c r="AF863" i="1" s="1"/>
  <c r="AD863" i="1"/>
  <c r="AB863" i="1" s="1"/>
  <c r="AM865" i="1" s="1"/>
  <c r="AI863" i="1" l="1"/>
  <c r="AJ863" i="1"/>
  <c r="AH863" i="1"/>
  <c r="C863" i="1" l="1"/>
  <c r="H864" i="1"/>
  <c r="J864" i="1" s="1"/>
  <c r="O864" i="1"/>
  <c r="Q864" i="1" s="1"/>
  <c r="R864" i="1" s="1"/>
  <c r="P864" i="1" s="1"/>
  <c r="U864" i="1"/>
  <c r="AL864" i="1"/>
  <c r="W864" i="1"/>
  <c r="X864" i="1" s="1"/>
  <c r="V864" i="1" s="1"/>
  <c r="AG865" i="1" s="1"/>
  <c r="AA864" i="1"/>
  <c r="K864" i="1" l="1"/>
  <c r="I864" i="1" s="1"/>
  <c r="G865" i="1" s="1"/>
  <c r="M864" i="1"/>
  <c r="AN864" i="1"/>
  <c r="B864" i="1" s="1"/>
  <c r="AC864" i="1"/>
  <c r="AD864" i="1" l="1"/>
  <c r="AB864" i="1" s="1"/>
  <c r="AM866" i="1" s="1"/>
  <c r="AE864" i="1"/>
  <c r="AF864" i="1" s="1"/>
  <c r="AH864" i="1" l="1"/>
  <c r="AJ864" i="1"/>
  <c r="AI864" i="1"/>
  <c r="AK873" i="1"/>
  <c r="AG872" i="1"/>
  <c r="H865" i="1" l="1"/>
  <c r="J865" i="1" s="1"/>
  <c r="C864" i="1"/>
  <c r="O865" i="1" l="1"/>
  <c r="Q865" i="1" s="1"/>
  <c r="R865" i="1" s="1"/>
  <c r="P865" i="1" s="1"/>
  <c r="U865" i="1"/>
  <c r="M865" i="1"/>
  <c r="K865" i="1"/>
  <c r="I865" i="1" s="1"/>
  <c r="G866" i="1" s="1"/>
  <c r="AL865" i="1" l="1"/>
  <c r="W865" i="1"/>
  <c r="AA865" i="1"/>
  <c r="AN865" i="1" l="1"/>
  <c r="AC865" i="1"/>
  <c r="AD865" i="1" s="1"/>
  <c r="AB865" i="1" s="1"/>
  <c r="AM867" i="1" s="1"/>
  <c r="X865" i="1"/>
  <c r="V865" i="1" s="1"/>
  <c r="AE865" i="1"/>
  <c r="AF865" i="1" s="1"/>
  <c r="B865" i="1"/>
  <c r="AI865" i="1" l="1"/>
  <c r="AH865" i="1"/>
  <c r="AJ865" i="1"/>
  <c r="H866" i="1" l="1"/>
  <c r="J866" i="1" s="1"/>
  <c r="C865" i="1"/>
  <c r="U866" i="1" l="1"/>
  <c r="O866" i="1"/>
  <c r="Q866" i="1" s="1"/>
  <c r="R866" i="1" s="1"/>
  <c r="P866" i="1" s="1"/>
  <c r="M866" i="1"/>
  <c r="K866" i="1"/>
  <c r="I866" i="1" s="1"/>
  <c r="G867" i="1" s="1"/>
  <c r="AG873" i="1"/>
  <c r="AK874" i="1"/>
  <c r="AL866" i="1" l="1"/>
  <c r="AA866" i="1"/>
  <c r="W866" i="1"/>
  <c r="X866" i="1" l="1"/>
  <c r="V866" i="1" s="1"/>
  <c r="AG867" i="1" s="1"/>
  <c r="AN866" i="1"/>
  <c r="B866" i="1" s="1"/>
  <c r="AC866" i="1"/>
  <c r="AD866" i="1" s="1"/>
  <c r="AB866" i="1" s="1"/>
  <c r="AM868" i="1" s="1"/>
  <c r="AE866" i="1" l="1"/>
  <c r="AF866" i="1" s="1"/>
  <c r="AH866" i="1" l="1"/>
  <c r="AI866" i="1"/>
  <c r="AJ866" i="1"/>
  <c r="AG874" i="1"/>
  <c r="AK875" i="1"/>
  <c r="C866" i="1" l="1"/>
  <c r="H867" i="1"/>
  <c r="J867" i="1" s="1"/>
  <c r="O867" i="1" l="1"/>
  <c r="Q867" i="1" s="1"/>
  <c r="R867" i="1" s="1"/>
  <c r="P867" i="1" s="1"/>
  <c r="U867" i="1"/>
  <c r="M867" i="1"/>
  <c r="K867" i="1"/>
  <c r="I867" i="1" s="1"/>
  <c r="G868" i="1" s="1"/>
  <c r="AL867" i="1" l="1"/>
  <c r="W867" i="1"/>
  <c r="AA867" i="1"/>
  <c r="AN867" i="1" l="1"/>
  <c r="B867" i="1" s="1"/>
  <c r="AC867" i="1"/>
  <c r="AD867" i="1" s="1"/>
  <c r="AB867" i="1" s="1"/>
  <c r="AM869" i="1" s="1"/>
  <c r="X867" i="1"/>
  <c r="V867" i="1" s="1"/>
  <c r="AE867" i="1"/>
  <c r="AF867" i="1" s="1"/>
  <c r="AJ867" i="1" l="1"/>
  <c r="AI867" i="1"/>
  <c r="AH867" i="1"/>
  <c r="C867" i="1" l="1"/>
  <c r="H868" i="1"/>
  <c r="O868" i="1" s="1"/>
  <c r="Q868" i="1" s="1"/>
  <c r="R868" i="1" s="1"/>
  <c r="P868" i="1" s="1"/>
  <c r="U868" i="1" l="1"/>
  <c r="J868" i="1"/>
  <c r="AK876" i="1"/>
  <c r="AG875" i="1"/>
  <c r="M868" i="1" l="1"/>
  <c r="K868" i="1"/>
  <c r="I868" i="1" s="1"/>
  <c r="G869" i="1" s="1"/>
  <c r="W868" i="1"/>
  <c r="X868" i="1" s="1"/>
  <c r="V868" i="1" s="1"/>
  <c r="AA868" i="1"/>
  <c r="AL868" i="1"/>
  <c r="AC868" i="1" l="1"/>
  <c r="AN868" i="1"/>
  <c r="B868" i="1" s="1"/>
  <c r="AE868" i="1" l="1"/>
  <c r="AF868" i="1" s="1"/>
  <c r="AD868" i="1"/>
  <c r="AB868" i="1" s="1"/>
  <c r="AM870" i="1" s="1"/>
  <c r="AI868" i="1" l="1"/>
  <c r="AH868" i="1"/>
  <c r="AJ868" i="1"/>
  <c r="AG876" i="1"/>
  <c r="AK877" i="1"/>
  <c r="H869" i="1" l="1"/>
  <c r="C868" i="1"/>
  <c r="J869" i="1" l="1"/>
  <c r="U869" i="1"/>
  <c r="O869" i="1"/>
  <c r="Q869" i="1" s="1"/>
  <c r="R869" i="1" s="1"/>
  <c r="P869" i="1" s="1"/>
  <c r="W869" i="1" l="1"/>
  <c r="X869" i="1" s="1"/>
  <c r="V869" i="1" s="1"/>
  <c r="AA869" i="1"/>
  <c r="AL869" i="1"/>
  <c r="K869" i="1"/>
  <c r="I869" i="1" s="1"/>
  <c r="G870" i="1" s="1"/>
  <c r="M869" i="1"/>
  <c r="AN869" i="1" l="1"/>
  <c r="B869" i="1" s="1"/>
  <c r="AC869" i="1"/>
  <c r="AE869" i="1" l="1"/>
  <c r="AF869" i="1" s="1"/>
  <c r="AD869" i="1"/>
  <c r="AB869" i="1" s="1"/>
  <c r="AM871" i="1" s="1"/>
  <c r="AG877" i="1"/>
  <c r="AK878" i="1"/>
  <c r="AJ869" i="1" l="1"/>
  <c r="AH869" i="1"/>
  <c r="AI869" i="1"/>
  <c r="H870" i="1" l="1"/>
  <c r="J870" i="1" s="1"/>
  <c r="K870" i="1" s="1"/>
  <c r="I870" i="1" s="1"/>
  <c r="G871" i="1" s="1"/>
  <c r="C869" i="1"/>
  <c r="M870" i="1" l="1"/>
  <c r="O870" i="1"/>
  <c r="Q870" i="1" s="1"/>
  <c r="R870" i="1" s="1"/>
  <c r="P870" i="1" s="1"/>
  <c r="U870" i="1"/>
  <c r="AL870" i="1" l="1"/>
  <c r="W870" i="1"/>
  <c r="AA870" i="1"/>
  <c r="AC870" i="1" l="1"/>
  <c r="AD870" i="1" s="1"/>
  <c r="AB870" i="1" s="1"/>
  <c r="AM872" i="1" s="1"/>
  <c r="AN870" i="1"/>
  <c r="B870" i="1" s="1"/>
  <c r="X870" i="1"/>
  <c r="V870" i="1" s="1"/>
  <c r="AE870" i="1"/>
  <c r="AF870" i="1" s="1"/>
  <c r="AK879" i="1"/>
  <c r="AG878" i="1"/>
  <c r="AI870" i="1" l="1"/>
  <c r="AJ870" i="1"/>
  <c r="AH870" i="1"/>
  <c r="H871" i="1" l="1"/>
  <c r="C870" i="1"/>
  <c r="J871" i="1" l="1"/>
  <c r="O871" i="1"/>
  <c r="Q871" i="1" s="1"/>
  <c r="R871" i="1" s="1"/>
  <c r="P871" i="1" s="1"/>
  <c r="U871" i="1"/>
  <c r="AA871" i="1" l="1"/>
  <c r="W871" i="1"/>
  <c r="X871" i="1" s="1"/>
  <c r="V871" i="1" s="1"/>
  <c r="AL871" i="1"/>
  <c r="K871" i="1"/>
  <c r="I871" i="1" s="1"/>
  <c r="G872" i="1" s="1"/>
  <c r="M871" i="1"/>
  <c r="AG879" i="1"/>
  <c r="AK880" i="1"/>
  <c r="AC871" i="1" l="1"/>
  <c r="AN871" i="1"/>
  <c r="B871" i="1" s="1"/>
  <c r="AD871" i="1" l="1"/>
  <c r="AB871" i="1" s="1"/>
  <c r="AM873" i="1" s="1"/>
  <c r="AE871" i="1"/>
  <c r="AF871" i="1" s="1"/>
  <c r="AJ871" i="1" l="1"/>
  <c r="AH871" i="1"/>
  <c r="AI871" i="1"/>
  <c r="H872" i="1" l="1"/>
  <c r="C871" i="1"/>
  <c r="J872" i="1" l="1"/>
  <c r="O872" i="1"/>
  <c r="Q872" i="1" s="1"/>
  <c r="R872" i="1" s="1"/>
  <c r="P872" i="1" s="1"/>
  <c r="U872" i="1"/>
  <c r="AL872" i="1" l="1"/>
  <c r="W872" i="1"/>
  <c r="AA872" i="1"/>
  <c r="M872" i="1"/>
  <c r="K872" i="1"/>
  <c r="I872" i="1" s="1"/>
  <c r="G873" i="1" s="1"/>
  <c r="AG880" i="1"/>
  <c r="AN872" i="1" l="1"/>
  <c r="B872" i="1" s="1"/>
  <c r="AC872" i="1"/>
  <c r="AD872" i="1" s="1"/>
  <c r="AB872" i="1" s="1"/>
  <c r="AM874" i="1" s="1"/>
  <c r="AE872" i="1"/>
  <c r="AF872" i="1" s="1"/>
  <c r="X872" i="1"/>
  <c r="V872" i="1" s="1"/>
  <c r="AI872" i="1" l="1"/>
  <c r="AH872" i="1"/>
  <c r="AJ872" i="1"/>
  <c r="C872" i="1" l="1"/>
  <c r="H873" i="1"/>
  <c r="J873" i="1" l="1"/>
  <c r="U873" i="1"/>
  <c r="O873" i="1"/>
  <c r="Q873" i="1" s="1"/>
  <c r="R873" i="1" s="1"/>
  <c r="P873" i="1" s="1"/>
  <c r="AA873" i="1" l="1"/>
  <c r="W873" i="1"/>
  <c r="AL873" i="1"/>
  <c r="K873" i="1"/>
  <c r="I873" i="1" s="1"/>
  <c r="G874" i="1" s="1"/>
  <c r="M873" i="1"/>
  <c r="X873" i="1" l="1"/>
  <c r="V873" i="1" s="1"/>
  <c r="AC873" i="1"/>
  <c r="AD873" i="1" s="1"/>
  <c r="AB873" i="1" s="1"/>
  <c r="AM875" i="1" s="1"/>
  <c r="AN873" i="1"/>
  <c r="B873" i="1" s="1"/>
  <c r="AK882" i="1"/>
  <c r="AG881" i="1"/>
  <c r="AE873" i="1" l="1"/>
  <c r="AF873" i="1" s="1"/>
  <c r="AH873" i="1" l="1"/>
  <c r="AI873" i="1"/>
  <c r="AJ873" i="1"/>
  <c r="H874" i="1" l="1"/>
  <c r="J874" i="1" s="1"/>
  <c r="C873" i="1"/>
  <c r="AK883" i="1"/>
  <c r="AG882" i="1"/>
  <c r="O874" i="1" l="1"/>
  <c r="Q874" i="1" s="1"/>
  <c r="R874" i="1" s="1"/>
  <c r="P874" i="1" s="1"/>
  <c r="U874" i="1"/>
  <c r="K874" i="1"/>
  <c r="I874" i="1" s="1"/>
  <c r="G875" i="1" s="1"/>
  <c r="M874" i="1"/>
  <c r="AL874" i="1"/>
  <c r="W874" i="1"/>
  <c r="AA874" i="1"/>
  <c r="AN874" i="1" l="1"/>
  <c r="B874" i="1" s="1"/>
  <c r="AC874" i="1"/>
  <c r="AD874" i="1" s="1"/>
  <c r="AB874" i="1" s="1"/>
  <c r="AM876" i="1" s="1"/>
  <c r="AE874" i="1"/>
  <c r="AF874" i="1" s="1"/>
  <c r="X874" i="1"/>
  <c r="V874" i="1" s="1"/>
  <c r="AH874" i="1" l="1"/>
  <c r="AJ874" i="1"/>
  <c r="AI874" i="1"/>
  <c r="H875" i="1" l="1"/>
  <c r="J875" i="1" s="1"/>
  <c r="C874" i="1"/>
  <c r="U875" i="1" l="1"/>
  <c r="M875" i="1"/>
  <c r="K875" i="1"/>
  <c r="I875" i="1" s="1"/>
  <c r="G876" i="1" s="1"/>
  <c r="O875" i="1"/>
  <c r="Q875" i="1" s="1"/>
  <c r="R875" i="1" s="1"/>
  <c r="P875" i="1" s="1"/>
  <c r="W875" i="1" l="1"/>
  <c r="X875" i="1" s="1"/>
  <c r="V875" i="1" s="1"/>
  <c r="AL875" i="1"/>
  <c r="AA875" i="1"/>
  <c r="AK884" i="1"/>
  <c r="AG883" i="1"/>
  <c r="AN875" i="1" l="1"/>
  <c r="B875" i="1" s="1"/>
  <c r="AC875" i="1"/>
  <c r="AD875" i="1" l="1"/>
  <c r="AB875" i="1" s="1"/>
  <c r="AM877" i="1" s="1"/>
  <c r="AE875" i="1"/>
  <c r="AF875" i="1" s="1"/>
  <c r="AI875" i="1" l="1"/>
  <c r="AH875" i="1"/>
  <c r="AJ875" i="1"/>
  <c r="H876" i="1" l="1"/>
  <c r="C875" i="1"/>
  <c r="J876" i="1" l="1"/>
  <c r="U876" i="1"/>
  <c r="O876" i="1"/>
  <c r="Q876" i="1" s="1"/>
  <c r="R876" i="1" s="1"/>
  <c r="P876" i="1" s="1"/>
  <c r="AL876" i="1" l="1"/>
  <c r="W876" i="1"/>
  <c r="AA876" i="1"/>
  <c r="M876" i="1"/>
  <c r="K876" i="1"/>
  <c r="I876" i="1" s="1"/>
  <c r="G877" i="1" s="1"/>
  <c r="AG884" i="1"/>
  <c r="AK885" i="1"/>
  <c r="X876" i="1" l="1"/>
  <c r="V876" i="1" s="1"/>
  <c r="AN876" i="1"/>
  <c r="B876" i="1" s="1"/>
  <c r="AC876" i="1"/>
  <c r="AD876" i="1" s="1"/>
  <c r="AB876" i="1" s="1"/>
  <c r="AM878" i="1" s="1"/>
  <c r="AE876" i="1" l="1"/>
  <c r="AF876" i="1" s="1"/>
  <c r="AH876" i="1" l="1"/>
  <c r="AI876" i="1"/>
  <c r="AJ876" i="1"/>
  <c r="C876" i="1" l="1"/>
  <c r="H877" i="1"/>
  <c r="J877" i="1" s="1"/>
  <c r="O877" i="1" l="1"/>
  <c r="Q877" i="1" s="1"/>
  <c r="R877" i="1" s="1"/>
  <c r="P877" i="1" s="1"/>
  <c r="U877" i="1"/>
  <c r="M877" i="1"/>
  <c r="K877" i="1"/>
  <c r="I877" i="1" s="1"/>
  <c r="G878" i="1" s="1"/>
  <c r="AL877" i="1"/>
  <c r="W877" i="1"/>
  <c r="AK886" i="1"/>
  <c r="AG885" i="1"/>
  <c r="AA877" i="1" l="1"/>
  <c r="X877" i="1"/>
  <c r="V877" i="1" s="1"/>
  <c r="AC877" i="1" l="1"/>
  <c r="AN877" i="1"/>
  <c r="B877" i="1" s="1"/>
  <c r="AD877" i="1" l="1"/>
  <c r="AB877" i="1" s="1"/>
  <c r="AM879" i="1" s="1"/>
  <c r="AE877" i="1"/>
  <c r="AF877" i="1" s="1"/>
  <c r="AJ877" i="1" l="1"/>
  <c r="AI877" i="1"/>
  <c r="AH877" i="1"/>
  <c r="H878" i="1" l="1"/>
  <c r="J878" i="1" s="1"/>
  <c r="C877" i="1"/>
  <c r="O878" i="1" l="1"/>
  <c r="Q878" i="1" s="1"/>
  <c r="R878" i="1" s="1"/>
  <c r="P878" i="1" s="1"/>
  <c r="M878" i="1"/>
  <c r="K878" i="1"/>
  <c r="I878" i="1" s="1"/>
  <c r="G879" i="1" s="1"/>
  <c r="U878" i="1"/>
  <c r="AK887" i="1"/>
  <c r="AG886" i="1"/>
  <c r="AL878" i="1" l="1"/>
  <c r="W878" i="1"/>
  <c r="AA878" i="1"/>
  <c r="AC878" i="1" l="1"/>
  <c r="AD878" i="1" s="1"/>
  <c r="AB878" i="1" s="1"/>
  <c r="AM880" i="1" s="1"/>
  <c r="AN878" i="1"/>
  <c r="B878" i="1" s="1"/>
  <c r="AE878" i="1"/>
  <c r="AF878" i="1" s="1"/>
  <c r="X878" i="1"/>
  <c r="V878" i="1" s="1"/>
  <c r="AJ878" i="1" l="1"/>
  <c r="AI878" i="1"/>
  <c r="AH878" i="1"/>
  <c r="H879" i="1" l="1"/>
  <c r="C878" i="1"/>
  <c r="O879" i="1" l="1"/>
  <c r="Q879" i="1" s="1"/>
  <c r="R879" i="1" s="1"/>
  <c r="P879" i="1" s="1"/>
  <c r="J879" i="1"/>
  <c r="U879" i="1"/>
  <c r="AG887" i="1"/>
  <c r="AK888" i="1"/>
  <c r="W879" i="1" l="1"/>
  <c r="AL879" i="1"/>
  <c r="AA879" i="1"/>
  <c r="M879" i="1"/>
  <c r="K879" i="1"/>
  <c r="I879" i="1" s="1"/>
  <c r="G880" i="1" s="1"/>
  <c r="AN879" i="1" l="1"/>
  <c r="B879" i="1" s="1"/>
  <c r="AC879" i="1"/>
  <c r="AD879" i="1" s="1"/>
  <c r="AB879" i="1" s="1"/>
  <c r="AM881" i="1" s="1"/>
  <c r="X879" i="1"/>
  <c r="V879" i="1" s="1"/>
  <c r="AK881" i="1" s="1"/>
  <c r="AE879" i="1"/>
  <c r="AF879" i="1" s="1"/>
  <c r="AH879" i="1" l="1"/>
  <c r="AJ879" i="1"/>
  <c r="AI879" i="1"/>
  <c r="H880" i="1" l="1"/>
  <c r="C879" i="1"/>
  <c r="J880" i="1" l="1"/>
  <c r="O880" i="1"/>
  <c r="Q880" i="1" s="1"/>
  <c r="R880" i="1" s="1"/>
  <c r="P880" i="1" s="1"/>
  <c r="U880" i="1"/>
  <c r="AG888" i="1"/>
  <c r="AK889" i="1"/>
  <c r="AL880" i="1" l="1"/>
  <c r="W880" i="1"/>
  <c r="AA880" i="1"/>
  <c r="M880" i="1"/>
  <c r="K880" i="1"/>
  <c r="I880" i="1" s="1"/>
  <c r="G881" i="1" s="1"/>
  <c r="AN880" i="1" l="1"/>
  <c r="B880" i="1" s="1"/>
  <c r="AC880" i="1"/>
  <c r="AD880" i="1" s="1"/>
  <c r="AB880" i="1" s="1"/>
  <c r="AM882" i="1" s="1"/>
  <c r="X880" i="1"/>
  <c r="V880" i="1" s="1"/>
  <c r="AE880" i="1"/>
  <c r="AF880" i="1" s="1"/>
  <c r="AJ880" i="1" l="1"/>
  <c r="AI880" i="1"/>
  <c r="AH880" i="1"/>
  <c r="H881" i="1" l="1"/>
  <c r="J881" i="1" s="1"/>
  <c r="C880" i="1"/>
  <c r="AK890" i="1"/>
  <c r="AG889" i="1"/>
  <c r="K881" i="1" l="1"/>
  <c r="I881" i="1" s="1"/>
  <c r="G882" i="1" s="1"/>
  <c r="M881" i="1"/>
  <c r="O881" i="1"/>
  <c r="Q881" i="1" s="1"/>
  <c r="R881" i="1" s="1"/>
  <c r="P881" i="1" s="1"/>
  <c r="U881" i="1"/>
  <c r="AL881" i="1" l="1"/>
  <c r="W881" i="1"/>
  <c r="AA881" i="1"/>
  <c r="AC881" i="1" l="1"/>
  <c r="AD881" i="1" s="1"/>
  <c r="AB881" i="1" s="1"/>
  <c r="AM883" i="1" s="1"/>
  <c r="AN881" i="1"/>
  <c r="B881" i="1" s="1"/>
  <c r="X881" i="1"/>
  <c r="V881" i="1" s="1"/>
  <c r="AE881" i="1"/>
  <c r="AF881" i="1" s="1"/>
  <c r="AH881" i="1" l="1"/>
  <c r="AI881" i="1"/>
  <c r="AJ881" i="1"/>
  <c r="C881" i="1" l="1"/>
  <c r="H882" i="1"/>
  <c r="O882" i="1" l="1"/>
  <c r="Q882" i="1" s="1"/>
  <c r="R882" i="1" s="1"/>
  <c r="P882" i="1" s="1"/>
  <c r="J882" i="1"/>
  <c r="U882" i="1"/>
  <c r="W882" i="1" l="1"/>
  <c r="AA882" i="1"/>
  <c r="AL882" i="1"/>
  <c r="K882" i="1"/>
  <c r="I882" i="1" s="1"/>
  <c r="G883" i="1" s="1"/>
  <c r="M882" i="1"/>
  <c r="AG890" i="1"/>
  <c r="AK891" i="1"/>
  <c r="AN882" i="1" l="1"/>
  <c r="B882" i="1" s="1"/>
  <c r="AC882" i="1"/>
  <c r="AD882" i="1" s="1"/>
  <c r="AB882" i="1" s="1"/>
  <c r="AM884" i="1" s="1"/>
  <c r="X882" i="1"/>
  <c r="V882" i="1" s="1"/>
  <c r="AE882" i="1"/>
  <c r="AF882" i="1" s="1"/>
  <c r="AJ882" i="1" l="1"/>
  <c r="AH882" i="1"/>
  <c r="AI882" i="1"/>
  <c r="H883" i="1" l="1"/>
  <c r="C882" i="1"/>
  <c r="U883" i="1" l="1"/>
  <c r="J883" i="1"/>
  <c r="O883" i="1"/>
  <c r="Q883" i="1" s="1"/>
  <c r="R883" i="1" s="1"/>
  <c r="P883" i="1" s="1"/>
  <c r="K883" i="1" l="1"/>
  <c r="I883" i="1" s="1"/>
  <c r="G884" i="1" s="1"/>
  <c r="M883" i="1"/>
  <c r="AA883" i="1"/>
  <c r="AL883" i="1"/>
  <c r="W883" i="1"/>
  <c r="X883" i="1" s="1"/>
  <c r="V883" i="1" s="1"/>
  <c r="AK892" i="1"/>
  <c r="AG891" i="1"/>
  <c r="AC883" i="1" l="1"/>
  <c r="AN883" i="1"/>
  <c r="B883" i="1" s="1"/>
  <c r="AE883" i="1" l="1"/>
  <c r="AF883" i="1" s="1"/>
  <c r="AD883" i="1"/>
  <c r="AB883" i="1" s="1"/>
  <c r="AM885" i="1" s="1"/>
  <c r="AI883" i="1" l="1"/>
  <c r="AH883" i="1"/>
  <c r="AJ883" i="1"/>
  <c r="C883" i="1" l="1"/>
  <c r="H884" i="1"/>
  <c r="U884" i="1" l="1"/>
  <c r="J884" i="1"/>
  <c r="O884" i="1"/>
  <c r="Q884" i="1" s="1"/>
  <c r="R884" i="1" s="1"/>
  <c r="P884" i="1" s="1"/>
  <c r="AK893" i="1"/>
  <c r="AG892" i="1"/>
  <c r="M884" i="1" l="1"/>
  <c r="K884" i="1"/>
  <c r="I884" i="1" s="1"/>
  <c r="G885" i="1" s="1"/>
  <c r="AA884" i="1"/>
  <c r="AL884" i="1"/>
  <c r="W884" i="1"/>
  <c r="X884" i="1" l="1"/>
  <c r="V884" i="1" s="1"/>
  <c r="AN884" i="1"/>
  <c r="B884" i="1" s="1"/>
  <c r="AC884" i="1"/>
  <c r="AD884" i="1" s="1"/>
  <c r="AB884" i="1" s="1"/>
  <c r="AM886" i="1" s="1"/>
  <c r="AE884" i="1" l="1"/>
  <c r="AF884" i="1" s="1"/>
  <c r="AI884" i="1" l="1"/>
  <c r="AJ884" i="1"/>
  <c r="AH884" i="1"/>
  <c r="H885" i="1" l="1"/>
  <c r="J885" i="1" s="1"/>
  <c r="C884" i="1"/>
  <c r="O885" i="1" l="1"/>
  <c r="Q885" i="1" s="1"/>
  <c r="R885" i="1" s="1"/>
  <c r="P885" i="1" s="1"/>
  <c r="U885" i="1"/>
  <c r="K885" i="1"/>
  <c r="I885" i="1" s="1"/>
  <c r="G886" i="1" s="1"/>
  <c r="M885" i="1"/>
  <c r="AG893" i="1"/>
  <c r="AK894" i="1"/>
  <c r="AL885" i="1" l="1"/>
  <c r="W885" i="1"/>
  <c r="AA885" i="1"/>
  <c r="AN885" i="1" l="1"/>
  <c r="B885" i="1" s="1"/>
  <c r="AC885" i="1"/>
  <c r="AD885" i="1" s="1"/>
  <c r="AB885" i="1" s="1"/>
  <c r="AM887" i="1" s="1"/>
  <c r="X885" i="1"/>
  <c r="V885" i="1" s="1"/>
  <c r="AE885" i="1"/>
  <c r="AF885" i="1" s="1"/>
  <c r="AJ885" i="1" l="1"/>
  <c r="AH885" i="1"/>
  <c r="AI885" i="1"/>
  <c r="H886" i="1" l="1"/>
  <c r="J886" i="1" s="1"/>
  <c r="C885" i="1"/>
  <c r="AG894" i="1"/>
  <c r="O886" i="1" l="1"/>
  <c r="Q886" i="1" s="1"/>
  <c r="R886" i="1" s="1"/>
  <c r="P886" i="1" s="1"/>
  <c r="U886" i="1"/>
  <c r="M886" i="1"/>
  <c r="K886" i="1"/>
  <c r="I886" i="1" s="1"/>
  <c r="G887" i="1" s="1"/>
  <c r="W886" i="1"/>
  <c r="X886" i="1" s="1"/>
  <c r="V886" i="1" s="1"/>
  <c r="AL886" i="1"/>
  <c r="AA886" i="1"/>
  <c r="AC886" i="1" l="1"/>
  <c r="AN886" i="1"/>
  <c r="B886" i="1" s="1"/>
  <c r="AE886" i="1" l="1"/>
  <c r="AF886" i="1" s="1"/>
  <c r="AD886" i="1"/>
  <c r="AB886" i="1" s="1"/>
  <c r="AM888" i="1" s="1"/>
  <c r="AH886" i="1" l="1"/>
  <c r="AJ886" i="1"/>
  <c r="AI886" i="1"/>
  <c r="C886" i="1" l="1"/>
  <c r="H887" i="1"/>
  <c r="O887" i="1" l="1"/>
  <c r="Q887" i="1" s="1"/>
  <c r="R887" i="1" s="1"/>
  <c r="P887" i="1" s="1"/>
  <c r="J887" i="1"/>
  <c r="U887" i="1"/>
  <c r="AL887" i="1" l="1"/>
  <c r="AA887" i="1"/>
  <c r="W887" i="1"/>
  <c r="X887" i="1" s="1"/>
  <c r="V887" i="1" s="1"/>
  <c r="K887" i="1"/>
  <c r="I887" i="1" s="1"/>
  <c r="G888" i="1" s="1"/>
  <c r="M887" i="1"/>
  <c r="AK896" i="1"/>
  <c r="AG895" i="1"/>
  <c r="AC887" i="1" l="1"/>
  <c r="AN887" i="1"/>
  <c r="B887" i="1" s="1"/>
  <c r="AD887" i="1" l="1"/>
  <c r="AB887" i="1" s="1"/>
  <c r="AM889" i="1" s="1"/>
  <c r="AE887" i="1"/>
  <c r="AF887" i="1" s="1"/>
  <c r="AJ887" i="1" l="1"/>
  <c r="AI887" i="1"/>
  <c r="AH887" i="1"/>
  <c r="H888" i="1" l="1"/>
  <c r="J888" i="1" s="1"/>
  <c r="C887" i="1"/>
  <c r="U888" i="1" l="1"/>
  <c r="O888" i="1"/>
  <c r="Q888" i="1" s="1"/>
  <c r="R888" i="1" s="1"/>
  <c r="P888" i="1" s="1"/>
  <c r="W888" i="1"/>
  <c r="X888" i="1" s="1"/>
  <c r="V888" i="1" s="1"/>
  <c r="AL888" i="1"/>
  <c r="M888" i="1"/>
  <c r="K888" i="1"/>
  <c r="I888" i="1" s="1"/>
  <c r="G889" i="1" s="1"/>
  <c r="AA888" i="1"/>
  <c r="AK897" i="1"/>
  <c r="AG896" i="1"/>
  <c r="AC888" i="1" l="1"/>
  <c r="AN888" i="1"/>
  <c r="B888" i="1" s="1"/>
  <c r="AE888" i="1" l="1"/>
  <c r="AF888" i="1" s="1"/>
  <c r="AD888" i="1"/>
  <c r="AB888" i="1" s="1"/>
  <c r="AM890" i="1" s="1"/>
  <c r="AJ888" i="1" l="1"/>
  <c r="AH888" i="1"/>
  <c r="AI888" i="1"/>
  <c r="C888" i="1" l="1"/>
  <c r="H889" i="1"/>
  <c r="J889" i="1" s="1"/>
  <c r="M889" i="1" s="1"/>
  <c r="AK898" i="1"/>
  <c r="AG897" i="1"/>
  <c r="K889" i="1" l="1"/>
  <c r="I889" i="1" s="1"/>
  <c r="G890" i="1" s="1"/>
  <c r="U889" i="1"/>
  <c r="O889" i="1"/>
  <c r="Q889" i="1" s="1"/>
  <c r="R889" i="1" s="1"/>
  <c r="P889" i="1" s="1"/>
  <c r="W889" i="1" l="1"/>
  <c r="AA889" i="1"/>
  <c r="AL889" i="1"/>
  <c r="AC889" i="1" l="1"/>
  <c r="AD889" i="1" s="1"/>
  <c r="AB889" i="1" s="1"/>
  <c r="AM891" i="1" s="1"/>
  <c r="AN889" i="1"/>
  <c r="B889" i="1" s="1"/>
  <c r="X889" i="1"/>
  <c r="V889" i="1" s="1"/>
  <c r="AE889" i="1"/>
  <c r="AF889" i="1" s="1"/>
  <c r="AH889" i="1" l="1"/>
  <c r="AI889" i="1"/>
  <c r="AJ889" i="1"/>
  <c r="C889" i="1" l="1"/>
  <c r="H890" i="1"/>
  <c r="U890" i="1" l="1"/>
  <c r="J890" i="1"/>
  <c r="O890" i="1"/>
  <c r="Q890" i="1" s="1"/>
  <c r="R890" i="1" s="1"/>
  <c r="P890" i="1" s="1"/>
  <c r="K890" i="1" l="1"/>
  <c r="I890" i="1" s="1"/>
  <c r="G891" i="1" s="1"/>
  <c r="M890" i="1"/>
  <c r="W890" i="1"/>
  <c r="AA890" i="1"/>
  <c r="AL890" i="1"/>
  <c r="AG898" i="1"/>
  <c r="AK899" i="1"/>
  <c r="AC890" i="1" l="1"/>
  <c r="AD890" i="1" s="1"/>
  <c r="AB890" i="1" s="1"/>
  <c r="AM892" i="1" s="1"/>
  <c r="AN890" i="1"/>
  <c r="B890" i="1" s="1"/>
  <c r="AE890" i="1"/>
  <c r="AF890" i="1" s="1"/>
  <c r="X890" i="1"/>
  <c r="V890" i="1" s="1"/>
  <c r="AJ890" i="1" l="1"/>
  <c r="AI890" i="1"/>
  <c r="AH890" i="1"/>
  <c r="H891" i="1" l="1"/>
  <c r="U891" i="1" s="1"/>
  <c r="C890" i="1"/>
  <c r="W891" i="1" l="1"/>
  <c r="X891" i="1" s="1"/>
  <c r="V891" i="1" s="1"/>
  <c r="AL891" i="1"/>
  <c r="O891" i="1"/>
  <c r="Q891" i="1" s="1"/>
  <c r="R891" i="1" s="1"/>
  <c r="P891" i="1" s="1"/>
  <c r="J891" i="1"/>
  <c r="M891" i="1" l="1"/>
  <c r="K891" i="1"/>
  <c r="I891" i="1" s="1"/>
  <c r="G892" i="1" s="1"/>
  <c r="AA891" i="1"/>
  <c r="AK900" i="1"/>
  <c r="AG899" i="1"/>
  <c r="AN891" i="1" l="1"/>
  <c r="B891" i="1" s="1"/>
  <c r="AC891" i="1"/>
  <c r="AE891" i="1" l="1"/>
  <c r="AF891" i="1" s="1"/>
  <c r="AD891" i="1"/>
  <c r="AB891" i="1" s="1"/>
  <c r="AM893" i="1" s="1"/>
  <c r="AI891" i="1" l="1"/>
  <c r="AJ891" i="1"/>
  <c r="AH891" i="1"/>
  <c r="H892" i="1" l="1"/>
  <c r="C891" i="1"/>
  <c r="U892" i="1" l="1"/>
  <c r="O892" i="1"/>
  <c r="Q892" i="1" s="1"/>
  <c r="R892" i="1" s="1"/>
  <c r="P892" i="1" s="1"/>
  <c r="J892" i="1"/>
  <c r="K892" i="1" l="1"/>
  <c r="I892" i="1" s="1"/>
  <c r="G893" i="1" s="1"/>
  <c r="M892" i="1"/>
  <c r="W892" i="1"/>
  <c r="X892" i="1" s="1"/>
  <c r="V892" i="1" s="1"/>
  <c r="AL892" i="1"/>
  <c r="AA892" i="1"/>
  <c r="AK901" i="1"/>
  <c r="AG900" i="1"/>
  <c r="AC892" i="1" l="1"/>
  <c r="AN892" i="1"/>
  <c r="B892" i="1" s="1"/>
  <c r="AE892" i="1" l="1"/>
  <c r="AF892" i="1" s="1"/>
  <c r="AD892" i="1"/>
  <c r="AB892" i="1" s="1"/>
  <c r="AM894" i="1" s="1"/>
  <c r="AJ892" i="1" l="1"/>
  <c r="AH892" i="1"/>
  <c r="AI892" i="1"/>
  <c r="C892" i="1" l="1"/>
  <c r="H893" i="1"/>
  <c r="J893" i="1" s="1"/>
  <c r="M893" i="1" s="1"/>
  <c r="K893" i="1" l="1"/>
  <c r="I893" i="1" s="1"/>
  <c r="G894" i="1" s="1"/>
  <c r="U893" i="1"/>
  <c r="O893" i="1"/>
  <c r="Q893" i="1" s="1"/>
  <c r="R893" i="1" s="1"/>
  <c r="P893" i="1" s="1"/>
  <c r="AK902" i="1"/>
  <c r="AG901" i="1"/>
  <c r="W893" i="1" l="1"/>
  <c r="AA893" i="1"/>
  <c r="AL893" i="1"/>
  <c r="AC893" i="1" l="1"/>
  <c r="AD893" i="1" s="1"/>
  <c r="AB893" i="1" s="1"/>
  <c r="AM895" i="1" s="1"/>
  <c r="AN893" i="1"/>
  <c r="B893" i="1" s="1"/>
  <c r="X893" i="1"/>
  <c r="V893" i="1" s="1"/>
  <c r="AK895" i="1" s="1"/>
  <c r="AE893" i="1"/>
  <c r="AF893" i="1" s="1"/>
  <c r="AH893" i="1" l="1"/>
  <c r="AJ893" i="1"/>
  <c r="AI893" i="1"/>
  <c r="H894" i="1" l="1"/>
  <c r="C893" i="1"/>
  <c r="AK903" i="1"/>
  <c r="AG902" i="1"/>
  <c r="J894" i="1" l="1"/>
  <c r="O894" i="1"/>
  <c r="Q894" i="1" s="1"/>
  <c r="R894" i="1" s="1"/>
  <c r="P894" i="1" s="1"/>
  <c r="U894" i="1"/>
  <c r="AL894" i="1" l="1"/>
  <c r="W894" i="1"/>
  <c r="AA894" i="1"/>
  <c r="M894" i="1"/>
  <c r="K894" i="1"/>
  <c r="I894" i="1" s="1"/>
  <c r="G895" i="1" s="1"/>
  <c r="AN894" i="1" l="1"/>
  <c r="B894" i="1" s="1"/>
  <c r="AC894" i="1"/>
  <c r="AD894" i="1" s="1"/>
  <c r="AB894" i="1" s="1"/>
  <c r="AM896" i="1" s="1"/>
  <c r="AE894" i="1"/>
  <c r="AF894" i="1" s="1"/>
  <c r="X894" i="1"/>
  <c r="V894" i="1" s="1"/>
  <c r="AJ894" i="1" l="1"/>
  <c r="AI894" i="1"/>
  <c r="AH894" i="1"/>
  <c r="H895" i="1" l="1"/>
  <c r="J895" i="1" s="1"/>
  <c r="C894" i="1"/>
  <c r="AG903" i="1"/>
  <c r="O895" i="1" l="1"/>
  <c r="Q895" i="1" s="1"/>
  <c r="R895" i="1" s="1"/>
  <c r="P895" i="1" s="1"/>
  <c r="K895" i="1"/>
  <c r="I895" i="1" s="1"/>
  <c r="G896" i="1" s="1"/>
  <c r="M895" i="1"/>
  <c r="U895" i="1"/>
  <c r="W895" i="1" l="1"/>
  <c r="X895" i="1" s="1"/>
  <c r="V895" i="1" s="1"/>
  <c r="AA895" i="1"/>
  <c r="AL895" i="1"/>
  <c r="AN895" i="1" l="1"/>
  <c r="B895" i="1" s="1"/>
  <c r="AC895" i="1"/>
  <c r="AD895" i="1" l="1"/>
  <c r="AB895" i="1" s="1"/>
  <c r="AM897" i="1" s="1"/>
  <c r="AE895" i="1"/>
  <c r="AF895" i="1" s="1"/>
  <c r="AI895" i="1" l="1"/>
  <c r="AH895" i="1"/>
  <c r="AJ895" i="1"/>
  <c r="H896" i="1" l="1"/>
  <c r="J896" i="1" s="1"/>
  <c r="C895" i="1"/>
  <c r="U896" i="1"/>
  <c r="M896" i="1" l="1"/>
  <c r="K896" i="1"/>
  <c r="I896" i="1" s="1"/>
  <c r="G897" i="1" s="1"/>
  <c r="W896" i="1"/>
  <c r="X896" i="1" s="1"/>
  <c r="V896" i="1" s="1"/>
  <c r="AL896" i="1"/>
  <c r="AA896" i="1"/>
  <c r="O896" i="1"/>
  <c r="Q896" i="1" s="1"/>
  <c r="R896" i="1" s="1"/>
  <c r="P896" i="1" s="1"/>
  <c r="AN896" i="1"/>
  <c r="B896" i="1" s="1"/>
  <c r="AC896" i="1"/>
  <c r="AK905" i="1"/>
  <c r="AG904" i="1"/>
  <c r="AD896" i="1" l="1"/>
  <c r="AB896" i="1" s="1"/>
  <c r="AM898" i="1" s="1"/>
  <c r="AE896" i="1"/>
  <c r="AF896" i="1" s="1"/>
  <c r="AJ896" i="1" l="1"/>
  <c r="AI896" i="1"/>
  <c r="AH896" i="1"/>
  <c r="H897" i="1" l="1"/>
  <c r="J897" i="1" s="1"/>
  <c r="C896" i="1"/>
  <c r="U897" i="1" l="1"/>
  <c r="W897" i="1" s="1"/>
  <c r="X897" i="1" s="1"/>
  <c r="V897" i="1" s="1"/>
  <c r="M897" i="1"/>
  <c r="K897" i="1"/>
  <c r="I897" i="1" s="1"/>
  <c r="G898" i="1" s="1"/>
  <c r="O897" i="1"/>
  <c r="Q897" i="1" s="1"/>
  <c r="R897" i="1" s="1"/>
  <c r="P897" i="1" s="1"/>
  <c r="AL897" i="1" l="1"/>
  <c r="AA897" i="1"/>
  <c r="AK906" i="1"/>
  <c r="AG905" i="1"/>
  <c r="AN897" i="1" l="1"/>
  <c r="B897" i="1" s="1"/>
  <c r="AC897" i="1"/>
  <c r="AD897" i="1" l="1"/>
  <c r="AB897" i="1" s="1"/>
  <c r="AM899" i="1" s="1"/>
  <c r="AE897" i="1"/>
  <c r="AF897" i="1" s="1"/>
  <c r="AI897" i="1" l="1"/>
  <c r="AJ897" i="1"/>
  <c r="AH897" i="1"/>
  <c r="H898" i="1" l="1"/>
  <c r="J898" i="1" s="1"/>
  <c r="C897" i="1"/>
  <c r="O898" i="1" l="1"/>
  <c r="Q898" i="1" s="1"/>
  <c r="R898" i="1" s="1"/>
  <c r="P898" i="1" s="1"/>
  <c r="U898" i="1"/>
  <c r="M898" i="1"/>
  <c r="K898" i="1"/>
  <c r="I898" i="1" s="1"/>
  <c r="G899" i="1" s="1"/>
  <c r="AG906" i="1"/>
  <c r="AK907" i="1"/>
  <c r="W898" i="1" l="1"/>
  <c r="AL898" i="1"/>
  <c r="AA898" i="1"/>
  <c r="AC898" i="1" l="1"/>
  <c r="AD898" i="1" s="1"/>
  <c r="AB898" i="1" s="1"/>
  <c r="AM900" i="1" s="1"/>
  <c r="AN898" i="1"/>
  <c r="B898" i="1" s="1"/>
  <c r="X898" i="1"/>
  <c r="V898" i="1" s="1"/>
  <c r="AE898" i="1"/>
  <c r="AF898" i="1" s="1"/>
  <c r="AI898" i="1" l="1"/>
  <c r="AH898" i="1"/>
  <c r="AJ898" i="1"/>
  <c r="C898" i="1" l="1"/>
  <c r="H899" i="1"/>
  <c r="J899" i="1" s="1"/>
  <c r="O899" i="1"/>
  <c r="Q899" i="1" s="1"/>
  <c r="R899" i="1" s="1"/>
  <c r="P899" i="1" s="1"/>
  <c r="U899" i="1"/>
  <c r="AA899" i="1"/>
  <c r="AN899" i="1" l="1"/>
  <c r="AC899" i="1"/>
  <c r="AD899" i="1" s="1"/>
  <c r="AB899" i="1" s="1"/>
  <c r="AM901" i="1" s="1"/>
  <c r="AL899" i="1"/>
  <c r="W899" i="1"/>
  <c r="M899" i="1"/>
  <c r="K899" i="1"/>
  <c r="I899" i="1" s="1"/>
  <c r="G900" i="1" s="1"/>
  <c r="X899" i="1" l="1"/>
  <c r="V899" i="1" s="1"/>
  <c r="AE899" i="1"/>
  <c r="AF899" i="1" s="1"/>
  <c r="B899" i="1"/>
  <c r="AK908" i="1"/>
  <c r="AG907" i="1"/>
  <c r="AJ899" i="1" l="1"/>
  <c r="AI899" i="1"/>
  <c r="AH899" i="1"/>
  <c r="H900" i="1" l="1"/>
  <c r="J900" i="1" s="1"/>
  <c r="C899" i="1"/>
  <c r="U900" i="1" l="1"/>
  <c r="O900" i="1"/>
  <c r="Q900" i="1" s="1"/>
  <c r="R900" i="1" s="1"/>
  <c r="P900" i="1" s="1"/>
  <c r="K900" i="1"/>
  <c r="I900" i="1" s="1"/>
  <c r="G901" i="1" s="1"/>
  <c r="M900" i="1"/>
  <c r="AL900" i="1" l="1"/>
  <c r="W900" i="1"/>
  <c r="AA900" i="1"/>
  <c r="AC900" i="1" l="1"/>
  <c r="AD900" i="1" s="1"/>
  <c r="AB900" i="1" s="1"/>
  <c r="AM902" i="1" s="1"/>
  <c r="AN900" i="1"/>
  <c r="B900" i="1" s="1"/>
  <c r="X900" i="1"/>
  <c r="V900" i="1" s="1"/>
  <c r="AE900" i="1"/>
  <c r="AF900" i="1" s="1"/>
  <c r="AH900" i="1" l="1"/>
  <c r="AI900" i="1"/>
  <c r="AJ900" i="1"/>
  <c r="AG908" i="1"/>
  <c r="AK909" i="1"/>
  <c r="H901" i="1" l="1"/>
  <c r="J901" i="1" s="1"/>
  <c r="C900" i="1"/>
  <c r="O901" i="1" l="1"/>
  <c r="Q901" i="1" s="1"/>
  <c r="R901" i="1" s="1"/>
  <c r="P901" i="1" s="1"/>
  <c r="U901" i="1"/>
  <c r="M901" i="1"/>
  <c r="K901" i="1"/>
  <c r="I901" i="1" s="1"/>
  <c r="G902" i="1" s="1"/>
  <c r="AL901" i="1" l="1"/>
  <c r="W901" i="1"/>
  <c r="AA901" i="1"/>
  <c r="AN901" i="1" l="1"/>
  <c r="B901" i="1" s="1"/>
  <c r="AC901" i="1"/>
  <c r="AD901" i="1" s="1"/>
  <c r="AB901" i="1" s="1"/>
  <c r="AM903" i="1" s="1"/>
  <c r="X901" i="1"/>
  <c r="V901" i="1" s="1"/>
  <c r="AE901" i="1"/>
  <c r="AF901" i="1" s="1"/>
  <c r="AH901" i="1" l="1"/>
  <c r="AJ901" i="1"/>
  <c r="AI901" i="1"/>
  <c r="AG909" i="1"/>
  <c r="H902" i="1" l="1"/>
  <c r="J902" i="1" s="1"/>
  <c r="C901" i="1"/>
  <c r="U902" i="1" l="1"/>
  <c r="O902" i="1"/>
  <c r="Q902" i="1" s="1"/>
  <c r="R902" i="1" s="1"/>
  <c r="P902" i="1" s="1"/>
  <c r="AL902" i="1"/>
  <c r="W902" i="1"/>
  <c r="K902" i="1"/>
  <c r="I902" i="1" s="1"/>
  <c r="G903" i="1" s="1"/>
  <c r="M902" i="1"/>
  <c r="AA902" i="1"/>
  <c r="X902" i="1" l="1"/>
  <c r="V902" i="1" s="1"/>
  <c r="AK904" i="1" s="1"/>
  <c r="AC902" i="1"/>
  <c r="AD902" i="1" s="1"/>
  <c r="AB902" i="1" s="1"/>
  <c r="AM904" i="1" s="1"/>
  <c r="AN902" i="1"/>
  <c r="B902" i="1" s="1"/>
  <c r="AE902" i="1" l="1"/>
  <c r="AF902" i="1" s="1"/>
  <c r="AI902" i="1" l="1"/>
  <c r="AJ902" i="1"/>
  <c r="AH902" i="1"/>
  <c r="AK911" i="1"/>
  <c r="AG910" i="1"/>
  <c r="H903" i="1" l="1"/>
  <c r="J903" i="1" s="1"/>
  <c r="C902" i="1"/>
  <c r="U903" i="1" l="1"/>
  <c r="AL903" i="1" s="1"/>
  <c r="O903" i="1"/>
  <c r="M903" i="1"/>
  <c r="K903" i="1"/>
  <c r="I903" i="1" s="1"/>
  <c r="G904" i="1" s="1"/>
  <c r="W903" i="1" l="1"/>
  <c r="X903" i="1" s="1"/>
  <c r="V903" i="1" s="1"/>
  <c r="Q903" i="1"/>
  <c r="R903" i="1" s="1"/>
  <c r="P903" i="1" s="1"/>
  <c r="AA903" i="1"/>
  <c r="AN903" i="1" l="1"/>
  <c r="B903" i="1" s="1"/>
  <c r="AC903" i="1"/>
  <c r="AD903" i="1" l="1"/>
  <c r="AB903" i="1" s="1"/>
  <c r="AM905" i="1" s="1"/>
  <c r="AE903" i="1"/>
  <c r="AF903" i="1" s="1"/>
  <c r="AG911" i="1"/>
  <c r="AK912" i="1"/>
  <c r="AI903" i="1" l="1"/>
  <c r="AH903" i="1"/>
  <c r="AJ903" i="1"/>
  <c r="H904" i="1" l="1"/>
  <c r="U904" i="1" s="1"/>
  <c r="C903" i="1"/>
  <c r="AL904" i="1" l="1"/>
  <c r="W904" i="1"/>
  <c r="AA904" i="1"/>
  <c r="O904" i="1"/>
  <c r="Q904" i="1" s="1"/>
  <c r="R904" i="1" s="1"/>
  <c r="P904" i="1" s="1"/>
  <c r="J904" i="1"/>
  <c r="X904" i="1" l="1"/>
  <c r="V904" i="1" s="1"/>
  <c r="K904" i="1"/>
  <c r="I904" i="1" s="1"/>
  <c r="G905" i="1" s="1"/>
  <c r="M904" i="1"/>
  <c r="AC904" i="1"/>
  <c r="AD904" i="1" s="1"/>
  <c r="AB904" i="1" s="1"/>
  <c r="AM906" i="1" s="1"/>
  <c r="AN904" i="1"/>
  <c r="B904" i="1" s="1"/>
  <c r="AE904" i="1" l="1"/>
  <c r="AF904" i="1" s="1"/>
  <c r="AK913" i="1"/>
  <c r="AG912" i="1"/>
  <c r="AJ904" i="1" l="1"/>
  <c r="AI904" i="1"/>
  <c r="AH904" i="1"/>
  <c r="C904" i="1" l="1"/>
  <c r="H905" i="1"/>
  <c r="J905" i="1" s="1"/>
  <c r="U905" i="1"/>
  <c r="O905" i="1"/>
  <c r="Q905" i="1" s="1"/>
  <c r="R905" i="1" s="1"/>
  <c r="P905" i="1" s="1"/>
  <c r="K905" i="1" l="1"/>
  <c r="I905" i="1" s="1"/>
  <c r="G906" i="1" s="1"/>
  <c r="M905" i="1"/>
  <c r="AA905" i="1"/>
  <c r="W905" i="1"/>
  <c r="X905" i="1" s="1"/>
  <c r="V905" i="1" s="1"/>
  <c r="AL905" i="1"/>
  <c r="AC905" i="1" l="1"/>
  <c r="AN905" i="1"/>
  <c r="B905" i="1" s="1"/>
  <c r="AD905" i="1" l="1"/>
  <c r="AB905" i="1" s="1"/>
  <c r="AM907" i="1" s="1"/>
  <c r="AE905" i="1"/>
  <c r="AF905" i="1" s="1"/>
  <c r="AG913" i="1"/>
  <c r="AK914" i="1"/>
  <c r="AH905" i="1" l="1"/>
  <c r="AI905" i="1"/>
  <c r="AJ905" i="1"/>
  <c r="H906" i="1" l="1"/>
  <c r="C905" i="1"/>
  <c r="J906" i="1" l="1"/>
  <c r="U906" i="1"/>
  <c r="O906" i="1"/>
  <c r="Q906" i="1" s="1"/>
  <c r="R906" i="1" s="1"/>
  <c r="P906" i="1" s="1"/>
  <c r="W906" i="1" l="1"/>
  <c r="X906" i="1" s="1"/>
  <c r="V906" i="1" s="1"/>
  <c r="AA906" i="1"/>
  <c r="AL906" i="1"/>
  <c r="K906" i="1"/>
  <c r="I906" i="1" s="1"/>
  <c r="G907" i="1" s="1"/>
  <c r="M906" i="1"/>
  <c r="AC906" i="1" l="1"/>
  <c r="AN906" i="1"/>
  <c r="B906" i="1" s="1"/>
  <c r="AK915" i="1"/>
  <c r="AG914" i="1"/>
  <c r="AD906" i="1" l="1"/>
  <c r="AB906" i="1" s="1"/>
  <c r="AM908" i="1" s="1"/>
  <c r="AE906" i="1"/>
  <c r="AF906" i="1" s="1"/>
  <c r="AJ906" i="1" l="1"/>
  <c r="AI906" i="1"/>
  <c r="AH906" i="1"/>
  <c r="H907" i="1" l="1"/>
  <c r="O907" i="1" s="1"/>
  <c r="Q907" i="1" s="1"/>
  <c r="R907" i="1" s="1"/>
  <c r="P907" i="1" s="1"/>
  <c r="C906" i="1"/>
  <c r="J907" i="1" l="1"/>
  <c r="U907" i="1"/>
  <c r="W907" i="1" l="1"/>
  <c r="AA907" i="1"/>
  <c r="AL907" i="1"/>
  <c r="M907" i="1"/>
  <c r="K907" i="1"/>
  <c r="I907" i="1" s="1"/>
  <c r="G908" i="1" s="1"/>
  <c r="AG915" i="1"/>
  <c r="AN907" i="1" l="1"/>
  <c r="B907" i="1" s="1"/>
  <c r="AC907" i="1"/>
  <c r="AD907" i="1" s="1"/>
  <c r="AB907" i="1" s="1"/>
  <c r="AM909" i="1" s="1"/>
  <c r="X907" i="1"/>
  <c r="V907" i="1" s="1"/>
  <c r="AE907" i="1"/>
  <c r="AF907" i="1" s="1"/>
  <c r="AI907" i="1" l="1"/>
  <c r="AH907" i="1"/>
  <c r="AJ907" i="1"/>
  <c r="C907" i="1" l="1"/>
  <c r="H908" i="1"/>
  <c r="J908" i="1" l="1"/>
  <c r="O908" i="1"/>
  <c r="Q908" i="1" s="1"/>
  <c r="R908" i="1" s="1"/>
  <c r="P908" i="1" s="1"/>
  <c r="U908" i="1"/>
  <c r="AL908" i="1" l="1"/>
  <c r="AA908" i="1"/>
  <c r="W908" i="1"/>
  <c r="X908" i="1" s="1"/>
  <c r="V908" i="1" s="1"/>
  <c r="AK910" i="1" s="1"/>
  <c r="M908" i="1"/>
  <c r="K908" i="1"/>
  <c r="I908" i="1" s="1"/>
  <c r="G909" i="1" s="1"/>
  <c r="AN908" i="1" l="1"/>
  <c r="B908" i="1" s="1"/>
  <c r="AC908" i="1"/>
  <c r="AD908" i="1" s="1"/>
  <c r="AB908" i="1" s="1"/>
  <c r="AM910" i="1" s="1"/>
  <c r="AE908" i="1" l="1"/>
  <c r="AF908" i="1" s="1"/>
  <c r="AG916" i="1"/>
  <c r="AK917" i="1"/>
  <c r="AI908" i="1" l="1"/>
  <c r="AH908" i="1"/>
  <c r="AJ908" i="1"/>
  <c r="H909" i="1" l="1"/>
  <c r="C908" i="1"/>
  <c r="J909" i="1" l="1"/>
  <c r="U909" i="1"/>
  <c r="O909" i="1"/>
  <c r="Q909" i="1" s="1"/>
  <c r="R909" i="1" s="1"/>
  <c r="P909" i="1" s="1"/>
  <c r="W909" i="1" l="1"/>
  <c r="X909" i="1" s="1"/>
  <c r="V909" i="1" s="1"/>
  <c r="AL909" i="1"/>
  <c r="AA909" i="1"/>
  <c r="K909" i="1"/>
  <c r="I909" i="1" s="1"/>
  <c r="G910" i="1" s="1"/>
  <c r="M909" i="1"/>
  <c r="AK918" i="1"/>
  <c r="AN909" i="1" l="1"/>
  <c r="B909" i="1" s="1"/>
  <c r="AC909" i="1"/>
  <c r="AD909" i="1" l="1"/>
  <c r="AB909" i="1" s="1"/>
  <c r="AM911" i="1" s="1"/>
  <c r="AE909" i="1"/>
  <c r="AF909" i="1" s="1"/>
  <c r="AH909" i="1" l="1"/>
  <c r="AJ909" i="1"/>
  <c r="AI909" i="1"/>
  <c r="C909" i="1" l="1"/>
  <c r="H910" i="1"/>
  <c r="O910" i="1" l="1"/>
  <c r="Q910" i="1" s="1"/>
  <c r="R910" i="1" s="1"/>
  <c r="P910" i="1" s="1"/>
  <c r="J910" i="1"/>
  <c r="U910" i="1"/>
  <c r="W910" i="1" l="1"/>
  <c r="AA910" i="1"/>
  <c r="AL910" i="1"/>
  <c r="M910" i="1"/>
  <c r="K910" i="1"/>
  <c r="I910" i="1" s="1"/>
  <c r="G911" i="1" s="1"/>
  <c r="AC910" i="1" l="1"/>
  <c r="AD910" i="1" s="1"/>
  <c r="AB910" i="1" s="1"/>
  <c r="AM912" i="1" s="1"/>
  <c r="AN910" i="1"/>
  <c r="B910" i="1" s="1"/>
  <c r="X910" i="1"/>
  <c r="V910" i="1" s="1"/>
  <c r="AE910" i="1"/>
  <c r="AF910" i="1" s="1"/>
  <c r="AG918" i="1"/>
  <c r="AK919" i="1"/>
  <c r="AH910" i="1" l="1"/>
  <c r="AI910" i="1"/>
  <c r="AJ910" i="1"/>
  <c r="H911" i="1" l="1"/>
  <c r="C910" i="1"/>
  <c r="J911" i="1" l="1"/>
  <c r="O911" i="1"/>
  <c r="Q911" i="1" s="1"/>
  <c r="R911" i="1" s="1"/>
  <c r="P911" i="1" s="1"/>
  <c r="U911" i="1"/>
  <c r="AL911" i="1" l="1"/>
  <c r="AA911" i="1"/>
  <c r="W911" i="1"/>
  <c r="X911" i="1" s="1"/>
  <c r="V911" i="1" s="1"/>
  <c r="M911" i="1"/>
  <c r="K911" i="1"/>
  <c r="I911" i="1" s="1"/>
  <c r="G912" i="1" s="1"/>
  <c r="AK920" i="1"/>
  <c r="AG919" i="1"/>
  <c r="AN911" i="1" l="1"/>
  <c r="B911" i="1" s="1"/>
  <c r="AC911" i="1"/>
  <c r="AD911" i="1" l="1"/>
  <c r="AB911" i="1" s="1"/>
  <c r="AM913" i="1" s="1"/>
  <c r="AE911" i="1"/>
  <c r="AF911" i="1" s="1"/>
  <c r="AJ911" i="1" l="1"/>
  <c r="AI911" i="1"/>
  <c r="AH911" i="1"/>
  <c r="H912" i="1" l="1"/>
  <c r="J912" i="1" s="1"/>
  <c r="C911" i="1"/>
  <c r="O912" i="1" l="1"/>
  <c r="Q912" i="1" s="1"/>
  <c r="R912" i="1" s="1"/>
  <c r="P912" i="1" s="1"/>
  <c r="U912" i="1"/>
  <c r="K912" i="1"/>
  <c r="I912" i="1" s="1"/>
  <c r="G913" i="1" s="1"/>
  <c r="M912" i="1"/>
  <c r="W912" i="1" l="1"/>
  <c r="AL912" i="1"/>
  <c r="AA912" i="1"/>
  <c r="AN912" i="1" l="1"/>
  <c r="B912" i="1" s="1"/>
  <c r="AC912" i="1"/>
  <c r="AD912" i="1" s="1"/>
  <c r="AB912" i="1" s="1"/>
  <c r="AM914" i="1" s="1"/>
  <c r="X912" i="1"/>
  <c r="V912" i="1" s="1"/>
  <c r="AK921" i="1"/>
  <c r="AG920" i="1"/>
  <c r="AE912" i="1" l="1"/>
  <c r="AF912" i="1" s="1"/>
  <c r="AH912" i="1" l="1"/>
  <c r="AJ912" i="1"/>
  <c r="AI912" i="1"/>
  <c r="H913" i="1" l="1"/>
  <c r="J913" i="1" s="1"/>
  <c r="C912" i="1"/>
  <c r="U913" i="1" l="1"/>
  <c r="O913" i="1"/>
  <c r="Q913" i="1" s="1"/>
  <c r="R913" i="1" s="1"/>
  <c r="P913" i="1" s="1"/>
  <c r="K913" i="1"/>
  <c r="I913" i="1" s="1"/>
  <c r="G914" i="1" s="1"/>
  <c r="M913" i="1"/>
  <c r="AG921" i="1"/>
  <c r="AK922" i="1"/>
  <c r="W913" i="1" l="1"/>
  <c r="AL913" i="1"/>
  <c r="AA913" i="1"/>
  <c r="AC913" i="1" l="1"/>
  <c r="AD913" i="1" s="1"/>
  <c r="AB913" i="1" s="1"/>
  <c r="AM915" i="1" s="1"/>
  <c r="AN913" i="1"/>
  <c r="B913" i="1" s="1"/>
  <c r="X913" i="1"/>
  <c r="V913" i="1" s="1"/>
  <c r="AE913" i="1"/>
  <c r="AF913" i="1" s="1"/>
  <c r="AH913" i="1" l="1"/>
  <c r="AJ913" i="1"/>
  <c r="AI913" i="1"/>
  <c r="H914" i="1" l="1"/>
  <c r="J914" i="1" s="1"/>
  <c r="C913" i="1"/>
  <c r="O914" i="1" l="1"/>
  <c r="Q914" i="1" s="1"/>
  <c r="R914" i="1" s="1"/>
  <c r="P914" i="1" s="1"/>
  <c r="K914" i="1"/>
  <c r="I914" i="1" s="1"/>
  <c r="G915" i="1" s="1"/>
  <c r="M914" i="1"/>
  <c r="U914" i="1"/>
  <c r="AL914" i="1" l="1"/>
  <c r="W914" i="1"/>
  <c r="AA914" i="1"/>
  <c r="AG922" i="1"/>
  <c r="AN914" i="1" l="1"/>
  <c r="B914" i="1" s="1"/>
  <c r="AC914" i="1"/>
  <c r="AD914" i="1" s="1"/>
  <c r="AB914" i="1" s="1"/>
  <c r="AM916" i="1" s="1"/>
  <c r="X914" i="1"/>
  <c r="V914" i="1" s="1"/>
  <c r="AK916" i="1" s="1"/>
  <c r="AE914" i="1"/>
  <c r="AF914" i="1" s="1"/>
  <c r="AI914" i="1" l="1"/>
  <c r="AH914" i="1"/>
  <c r="AJ914" i="1"/>
  <c r="H915" i="1" l="1"/>
  <c r="C914" i="1"/>
  <c r="J915" i="1" l="1"/>
  <c r="O915" i="1"/>
  <c r="Q915" i="1" s="1"/>
  <c r="R915" i="1" s="1"/>
  <c r="P915" i="1" s="1"/>
  <c r="U915" i="1"/>
  <c r="W915" i="1" l="1"/>
  <c r="AL915" i="1"/>
  <c r="AA915" i="1"/>
  <c r="M915" i="1"/>
  <c r="K915" i="1"/>
  <c r="I915" i="1" s="1"/>
  <c r="G916" i="1" s="1"/>
  <c r="AC915" i="1" l="1"/>
  <c r="AD915" i="1" s="1"/>
  <c r="AB915" i="1" s="1"/>
  <c r="AM917" i="1" s="1"/>
  <c r="AN915" i="1"/>
  <c r="B915" i="1" s="1"/>
  <c r="X915" i="1"/>
  <c r="V915" i="1" s="1"/>
  <c r="AE915" i="1" l="1"/>
  <c r="AF915" i="1" s="1"/>
  <c r="AG923" i="1"/>
  <c r="AK924" i="1"/>
  <c r="AJ915" i="1" l="1"/>
  <c r="AH915" i="1"/>
  <c r="AI915" i="1"/>
  <c r="C915" i="1" l="1"/>
  <c r="H916" i="1"/>
  <c r="J916" i="1" s="1"/>
  <c r="U916" i="1"/>
  <c r="W916" i="1" l="1"/>
  <c r="X916" i="1" s="1"/>
  <c r="V916" i="1" s="1"/>
  <c r="AG917" i="1" s="1"/>
  <c r="AL916" i="1"/>
  <c r="M916" i="1"/>
  <c r="K916" i="1"/>
  <c r="I916" i="1" s="1"/>
  <c r="G917" i="1" s="1"/>
  <c r="AA916" i="1"/>
  <c r="O916" i="1"/>
  <c r="Q916" i="1" s="1"/>
  <c r="R916" i="1" s="1"/>
  <c r="P916" i="1" s="1"/>
  <c r="AN916" i="1" l="1"/>
  <c r="B916" i="1" s="1"/>
  <c r="AC916" i="1"/>
  <c r="AD916" i="1" s="1"/>
  <c r="AB916" i="1" s="1"/>
  <c r="AM918" i="1" s="1"/>
  <c r="AE916" i="1"/>
  <c r="AF916" i="1" s="1"/>
  <c r="AH916" i="1" s="1"/>
  <c r="AJ916" i="1" l="1"/>
  <c r="AI916" i="1"/>
  <c r="C916" i="1" s="1"/>
  <c r="H917" i="1"/>
  <c r="J917" i="1" l="1"/>
  <c r="U917" i="1"/>
  <c r="O917" i="1"/>
  <c r="Q917" i="1" s="1"/>
  <c r="R917" i="1" s="1"/>
  <c r="P917" i="1" s="1"/>
  <c r="AG924" i="1"/>
  <c r="AK925" i="1"/>
  <c r="AL917" i="1" l="1"/>
  <c r="W917" i="1"/>
  <c r="AA917" i="1"/>
  <c r="M917" i="1"/>
  <c r="K917" i="1"/>
  <c r="I917" i="1" s="1"/>
  <c r="G918" i="1" s="1"/>
  <c r="AC917" i="1" l="1"/>
  <c r="AD917" i="1" s="1"/>
  <c r="AB917" i="1" s="1"/>
  <c r="AM919" i="1" s="1"/>
  <c r="AN917" i="1"/>
  <c r="B917" i="1" s="1"/>
  <c r="AE917" i="1"/>
  <c r="AF917" i="1" s="1"/>
  <c r="X917" i="1"/>
  <c r="V917" i="1" s="1"/>
  <c r="AH917" i="1" l="1"/>
  <c r="AI917" i="1"/>
  <c r="AJ917" i="1"/>
  <c r="H918" i="1" l="1"/>
  <c r="J918" i="1" s="1"/>
  <c r="C917" i="1"/>
  <c r="O918" i="1" l="1"/>
  <c r="Q918" i="1" s="1"/>
  <c r="R918" i="1" s="1"/>
  <c r="P918" i="1" s="1"/>
  <c r="M918" i="1"/>
  <c r="K918" i="1"/>
  <c r="I918" i="1" s="1"/>
  <c r="G919" i="1" s="1"/>
  <c r="U918" i="1"/>
  <c r="AG925" i="1"/>
  <c r="AK926" i="1"/>
  <c r="AL918" i="1" l="1"/>
  <c r="W918" i="1"/>
  <c r="X918" i="1" s="1"/>
  <c r="V918" i="1" s="1"/>
  <c r="AA918" i="1"/>
  <c r="AN918" i="1" l="1"/>
  <c r="B918" i="1" s="1"/>
  <c r="AC918" i="1"/>
  <c r="AD918" i="1" l="1"/>
  <c r="AB918" i="1" s="1"/>
  <c r="AM920" i="1" s="1"/>
  <c r="AE918" i="1"/>
  <c r="AF918" i="1" s="1"/>
  <c r="AJ918" i="1" l="1"/>
  <c r="AH918" i="1"/>
  <c r="AI918" i="1"/>
  <c r="C918" i="1" l="1"/>
  <c r="H919" i="1"/>
  <c r="J919" i="1" s="1"/>
  <c r="K919" i="1" s="1"/>
  <c r="I919" i="1" s="1"/>
  <c r="G920" i="1" s="1"/>
  <c r="U919" i="1" l="1"/>
  <c r="M919" i="1"/>
  <c r="O919" i="1"/>
  <c r="Q919" i="1" s="1"/>
  <c r="R919" i="1" s="1"/>
  <c r="P919" i="1" s="1"/>
  <c r="AK927" i="1"/>
  <c r="AG926" i="1"/>
  <c r="AA919" i="1" l="1"/>
  <c r="AL919" i="1"/>
  <c r="W919" i="1"/>
  <c r="X919" i="1" s="1"/>
  <c r="V919" i="1" s="1"/>
  <c r="AE919" i="1" l="1"/>
  <c r="AF919" i="1" s="1"/>
  <c r="AC919" i="1"/>
  <c r="AD919" i="1" s="1"/>
  <c r="AB919" i="1" s="1"/>
  <c r="AM921" i="1" s="1"/>
  <c r="AN919" i="1"/>
  <c r="B919" i="1" s="1"/>
  <c r="AI919" i="1"/>
  <c r="AH919" i="1"/>
  <c r="AJ919" i="1"/>
  <c r="H920" i="1" l="1"/>
  <c r="O920" i="1" s="1"/>
  <c r="Q920" i="1" s="1"/>
  <c r="R920" i="1" s="1"/>
  <c r="P920" i="1" s="1"/>
  <c r="C919" i="1"/>
  <c r="U920" i="1" l="1"/>
  <c r="J920" i="1"/>
  <c r="M920" i="1" l="1"/>
  <c r="K920" i="1"/>
  <c r="I920" i="1" s="1"/>
  <c r="G921" i="1" s="1"/>
  <c r="AL920" i="1"/>
  <c r="W920" i="1"/>
  <c r="AA920" i="1"/>
  <c r="AG927" i="1"/>
  <c r="X920" i="1" l="1"/>
  <c r="V920" i="1" s="1"/>
  <c r="AC920" i="1"/>
  <c r="AD920" i="1" s="1"/>
  <c r="AB920" i="1" s="1"/>
  <c r="AM922" i="1" s="1"/>
  <c r="AN920" i="1"/>
  <c r="B920" i="1" s="1"/>
  <c r="AE920" i="1" l="1"/>
  <c r="AF920" i="1" s="1"/>
  <c r="AI920" i="1" l="1"/>
  <c r="AJ920" i="1"/>
  <c r="AH920" i="1"/>
  <c r="H921" i="1" l="1"/>
  <c r="J921" i="1" s="1"/>
  <c r="C920" i="1"/>
  <c r="U921" i="1" l="1"/>
  <c r="O921" i="1"/>
  <c r="Q921" i="1" s="1"/>
  <c r="R921" i="1" s="1"/>
  <c r="P921" i="1" s="1"/>
  <c r="K921" i="1"/>
  <c r="I921" i="1" s="1"/>
  <c r="G922" i="1" s="1"/>
  <c r="M921" i="1"/>
  <c r="W921" i="1" l="1"/>
  <c r="AL921" i="1"/>
  <c r="AA921" i="1"/>
  <c r="AN921" i="1" l="1"/>
  <c r="B921" i="1" s="1"/>
  <c r="AC921" i="1"/>
  <c r="AD921" i="1" s="1"/>
  <c r="AB921" i="1" s="1"/>
  <c r="AM923" i="1" s="1"/>
  <c r="X921" i="1"/>
  <c r="V921" i="1" s="1"/>
  <c r="AK923" i="1" s="1"/>
  <c r="AE921" i="1"/>
  <c r="AF921" i="1" s="1"/>
  <c r="AJ921" i="1" l="1"/>
  <c r="AI921" i="1"/>
  <c r="AH921" i="1"/>
  <c r="AK929" i="1"/>
  <c r="AG928" i="1"/>
  <c r="C921" i="1" l="1"/>
  <c r="H922" i="1"/>
  <c r="U922" i="1" l="1"/>
  <c r="O922" i="1"/>
  <c r="Q922" i="1" s="1"/>
  <c r="R922" i="1" s="1"/>
  <c r="P922" i="1" s="1"/>
  <c r="J922" i="1"/>
  <c r="M922" i="1" l="1"/>
  <c r="K922" i="1"/>
  <c r="I922" i="1" s="1"/>
  <c r="G923" i="1" s="1"/>
  <c r="AL922" i="1"/>
  <c r="W922" i="1"/>
  <c r="X922" i="1" s="1"/>
  <c r="V922" i="1" s="1"/>
  <c r="AA922" i="1"/>
  <c r="AC922" i="1" l="1"/>
  <c r="AN922" i="1"/>
  <c r="B922" i="1" s="1"/>
  <c r="AG929" i="1"/>
  <c r="AK930" i="1"/>
  <c r="AE922" i="1" l="1"/>
  <c r="AF922" i="1" s="1"/>
  <c r="AD922" i="1"/>
  <c r="AB922" i="1" s="1"/>
  <c r="AM924" i="1" s="1"/>
  <c r="AJ922" i="1" l="1"/>
  <c r="AI922" i="1"/>
  <c r="AH922" i="1"/>
  <c r="H923" i="1" l="1"/>
  <c r="J923" i="1" s="1"/>
  <c r="C922" i="1"/>
  <c r="U923" i="1" l="1"/>
  <c r="O923" i="1"/>
  <c r="Q923" i="1" s="1"/>
  <c r="R923" i="1" s="1"/>
  <c r="P923" i="1" s="1"/>
  <c r="M923" i="1"/>
  <c r="K923" i="1"/>
  <c r="I923" i="1" s="1"/>
  <c r="G924" i="1" s="1"/>
  <c r="AL923" i="1" l="1"/>
  <c r="W923" i="1"/>
  <c r="AA923" i="1"/>
  <c r="AN923" i="1" l="1"/>
  <c r="B923" i="1" s="1"/>
  <c r="AC923" i="1"/>
  <c r="AD923" i="1" s="1"/>
  <c r="AB923" i="1" s="1"/>
  <c r="AM925" i="1" s="1"/>
  <c r="X923" i="1"/>
  <c r="V923" i="1" s="1"/>
  <c r="AE923" i="1"/>
  <c r="AF923" i="1" s="1"/>
  <c r="AK931" i="1"/>
  <c r="AG930" i="1"/>
  <c r="AJ923" i="1" l="1"/>
  <c r="AH923" i="1"/>
  <c r="AI923" i="1"/>
  <c r="H924" i="1" l="1"/>
  <c r="J924" i="1" s="1"/>
  <c r="C923" i="1"/>
  <c r="M924" i="1" l="1"/>
  <c r="K924" i="1"/>
  <c r="I924" i="1" s="1"/>
  <c r="G925" i="1" s="1"/>
  <c r="U924" i="1"/>
  <c r="O924" i="1"/>
  <c r="Q924" i="1" s="1"/>
  <c r="R924" i="1" s="1"/>
  <c r="P924" i="1" s="1"/>
  <c r="W924" i="1" l="1"/>
  <c r="AL924" i="1"/>
  <c r="AA924" i="1"/>
  <c r="AK932" i="1"/>
  <c r="AG931" i="1"/>
  <c r="AC924" i="1" l="1"/>
  <c r="AD924" i="1" s="1"/>
  <c r="AB924" i="1" s="1"/>
  <c r="AM926" i="1" s="1"/>
  <c r="AN924" i="1"/>
  <c r="B924" i="1" s="1"/>
  <c r="X924" i="1"/>
  <c r="V924" i="1" s="1"/>
  <c r="AE924" i="1"/>
  <c r="AF924" i="1" s="1"/>
  <c r="AI924" i="1" l="1"/>
  <c r="AJ924" i="1"/>
  <c r="AH924" i="1"/>
  <c r="C924" i="1" l="1"/>
  <c r="H925" i="1"/>
  <c r="J925" i="1" s="1"/>
  <c r="U925" i="1" l="1"/>
  <c r="AL925" i="1" s="1"/>
  <c r="K925" i="1"/>
  <c r="I925" i="1" s="1"/>
  <c r="G926" i="1" s="1"/>
  <c r="M925" i="1"/>
  <c r="W925" i="1"/>
  <c r="O925" i="1"/>
  <c r="Q925" i="1" s="1"/>
  <c r="R925" i="1" s="1"/>
  <c r="P925" i="1" s="1"/>
  <c r="AA925" i="1" l="1"/>
  <c r="AN925" i="1" s="1"/>
  <c r="B925" i="1" s="1"/>
  <c r="X925" i="1"/>
  <c r="V925" i="1" s="1"/>
  <c r="AC925" i="1" l="1"/>
  <c r="AG932" i="1"/>
  <c r="AK933" i="1"/>
  <c r="AD925" i="1" l="1"/>
  <c r="AB925" i="1" s="1"/>
  <c r="AM927" i="1" s="1"/>
  <c r="AE925" i="1"/>
  <c r="AF925" i="1" s="1"/>
  <c r="AJ925" i="1" l="1"/>
  <c r="AI925" i="1"/>
  <c r="AH925" i="1"/>
  <c r="H926" i="1" l="1"/>
  <c r="J926" i="1" s="1"/>
  <c r="M926" i="1" s="1"/>
  <c r="C925" i="1"/>
  <c r="K926" i="1" l="1"/>
  <c r="I926" i="1" s="1"/>
  <c r="G927" i="1" s="1"/>
  <c r="U926" i="1"/>
  <c r="O926" i="1"/>
  <c r="Q926" i="1" s="1"/>
  <c r="R926" i="1" s="1"/>
  <c r="P926" i="1" s="1"/>
  <c r="AL926" i="1" l="1"/>
  <c r="W926" i="1"/>
  <c r="AA926" i="1"/>
  <c r="AC926" i="1" l="1"/>
  <c r="AD926" i="1" s="1"/>
  <c r="AB926" i="1" s="1"/>
  <c r="AM928" i="1" s="1"/>
  <c r="AN926" i="1"/>
  <c r="B926" i="1" s="1"/>
  <c r="AE926" i="1"/>
  <c r="AF926" i="1" s="1"/>
  <c r="X926" i="1"/>
  <c r="V926" i="1" s="1"/>
  <c r="AK928" i="1" s="1"/>
  <c r="AK934" i="1"/>
  <c r="AG933" i="1"/>
  <c r="AH926" i="1" l="1"/>
  <c r="AI926" i="1"/>
  <c r="AJ926" i="1"/>
  <c r="C926" i="1" l="1"/>
  <c r="H927" i="1"/>
  <c r="J927" i="1" l="1"/>
  <c r="O927" i="1"/>
  <c r="Q927" i="1" s="1"/>
  <c r="R927" i="1" s="1"/>
  <c r="P927" i="1" s="1"/>
  <c r="U927" i="1"/>
  <c r="AA927" i="1" l="1"/>
  <c r="W927" i="1"/>
  <c r="AL927" i="1"/>
  <c r="K927" i="1"/>
  <c r="I927" i="1" s="1"/>
  <c r="G928" i="1" s="1"/>
  <c r="M927" i="1"/>
  <c r="X927" i="1" l="1"/>
  <c r="V927" i="1" s="1"/>
  <c r="AC927" i="1"/>
  <c r="AD927" i="1" s="1"/>
  <c r="AB927" i="1" s="1"/>
  <c r="AM929" i="1" s="1"/>
  <c r="AN927" i="1"/>
  <c r="B927" i="1" s="1"/>
  <c r="AG934" i="1"/>
  <c r="AK935" i="1"/>
  <c r="AE927" i="1" l="1"/>
  <c r="AF927" i="1" s="1"/>
  <c r="AJ927" i="1" l="1"/>
  <c r="AH927" i="1"/>
  <c r="AI927" i="1"/>
  <c r="H928" i="1" l="1"/>
  <c r="J928" i="1" s="1"/>
  <c r="C927" i="1"/>
  <c r="U928" i="1" l="1"/>
  <c r="O928" i="1"/>
  <c r="Q928" i="1" s="1"/>
  <c r="R928" i="1" s="1"/>
  <c r="P928" i="1" s="1"/>
  <c r="M928" i="1"/>
  <c r="K928" i="1"/>
  <c r="I928" i="1" s="1"/>
  <c r="G929" i="1" s="1"/>
  <c r="AG935" i="1"/>
  <c r="AK936" i="1"/>
  <c r="AL928" i="1" l="1"/>
  <c r="W928" i="1"/>
  <c r="AA928" i="1"/>
  <c r="AC928" i="1" l="1"/>
  <c r="AD928" i="1" s="1"/>
  <c r="AB928" i="1" s="1"/>
  <c r="AM930" i="1" s="1"/>
  <c r="AN928" i="1"/>
  <c r="B928" i="1" s="1"/>
  <c r="X928" i="1"/>
  <c r="V928" i="1" s="1"/>
  <c r="AE928" i="1"/>
  <c r="AF928" i="1" s="1"/>
  <c r="AI928" i="1" l="1"/>
  <c r="AJ928" i="1"/>
  <c r="AH928" i="1"/>
  <c r="C928" i="1" l="1"/>
  <c r="H929" i="1"/>
  <c r="J929" i="1" s="1"/>
  <c r="U929" i="1"/>
  <c r="O929" i="1" l="1"/>
  <c r="Q929" i="1" s="1"/>
  <c r="R929" i="1" s="1"/>
  <c r="P929" i="1" s="1"/>
  <c r="W929" i="1"/>
  <c r="X929" i="1" s="1"/>
  <c r="V929" i="1" s="1"/>
  <c r="AL929" i="1"/>
  <c r="K929" i="1"/>
  <c r="I929" i="1" s="1"/>
  <c r="G930" i="1" s="1"/>
  <c r="M929" i="1"/>
  <c r="AA929" i="1" l="1"/>
  <c r="AC929" i="1" s="1"/>
  <c r="AK937" i="1"/>
  <c r="AG936" i="1"/>
  <c r="AN929" i="1" l="1"/>
  <c r="B929" i="1" s="1"/>
  <c r="AE929" i="1"/>
  <c r="AF929" i="1" s="1"/>
  <c r="AD929" i="1"/>
  <c r="AB929" i="1" s="1"/>
  <c r="AM931" i="1" s="1"/>
  <c r="AJ929" i="1" l="1"/>
  <c r="AI929" i="1"/>
  <c r="AH929" i="1"/>
  <c r="H930" i="1" l="1"/>
  <c r="O930" i="1" s="1"/>
  <c r="Q930" i="1" s="1"/>
  <c r="R930" i="1" s="1"/>
  <c r="P930" i="1" s="1"/>
  <c r="C929" i="1"/>
  <c r="J930" i="1" l="1"/>
  <c r="U930" i="1"/>
  <c r="W930" i="1" l="1"/>
  <c r="AA930" i="1"/>
  <c r="AL930" i="1"/>
  <c r="K930" i="1"/>
  <c r="I930" i="1" s="1"/>
  <c r="G931" i="1" s="1"/>
  <c r="M930" i="1"/>
  <c r="AC930" i="1" l="1"/>
  <c r="AD930" i="1" s="1"/>
  <c r="AB930" i="1" s="1"/>
  <c r="AM932" i="1" s="1"/>
  <c r="AN930" i="1"/>
  <c r="B930" i="1" s="1"/>
  <c r="AE930" i="1"/>
  <c r="AF930" i="1" s="1"/>
  <c r="X930" i="1"/>
  <c r="V930" i="1" s="1"/>
  <c r="AG937" i="1"/>
  <c r="AI930" i="1" l="1"/>
  <c r="AH930" i="1"/>
  <c r="AJ930" i="1"/>
  <c r="H931" i="1" l="1"/>
  <c r="J931" i="1" s="1"/>
  <c r="C930" i="1"/>
  <c r="U931" i="1" l="1"/>
  <c r="M931" i="1"/>
  <c r="K931" i="1"/>
  <c r="I931" i="1" s="1"/>
  <c r="G932" i="1" s="1"/>
  <c r="O931" i="1"/>
  <c r="Q931" i="1" s="1"/>
  <c r="R931" i="1" s="1"/>
  <c r="P931" i="1" s="1"/>
  <c r="AL931" i="1" l="1"/>
  <c r="W931" i="1"/>
  <c r="X931" i="1" s="1"/>
  <c r="V931" i="1" s="1"/>
  <c r="AA931" i="1"/>
  <c r="AN931" i="1" l="1"/>
  <c r="B931" i="1" s="1"/>
  <c r="AC931" i="1"/>
  <c r="AD931" i="1" l="1"/>
  <c r="AB931" i="1" s="1"/>
  <c r="AM933" i="1" s="1"/>
  <c r="AE931" i="1"/>
  <c r="AF931" i="1" s="1"/>
  <c r="AH931" i="1" l="1"/>
  <c r="AJ931" i="1"/>
  <c r="AI931" i="1"/>
  <c r="AG938" i="1"/>
  <c r="AK939" i="1"/>
  <c r="C931" i="1" l="1"/>
  <c r="H932" i="1"/>
  <c r="J932" i="1" s="1"/>
  <c r="M932" i="1" l="1"/>
  <c r="K932" i="1"/>
  <c r="I932" i="1" s="1"/>
  <c r="G933" i="1" s="1"/>
  <c r="O932" i="1"/>
  <c r="Q932" i="1" s="1"/>
  <c r="R932" i="1" s="1"/>
  <c r="P932" i="1" s="1"/>
  <c r="U932" i="1"/>
  <c r="AL932" i="1" l="1"/>
  <c r="W932" i="1"/>
  <c r="AA932" i="1"/>
  <c r="AN932" i="1" l="1"/>
  <c r="AC932" i="1"/>
  <c r="AD932" i="1" s="1"/>
  <c r="AB932" i="1" s="1"/>
  <c r="AM934" i="1" s="1"/>
  <c r="AE932" i="1"/>
  <c r="AF932" i="1" s="1"/>
  <c r="X932" i="1"/>
  <c r="V932" i="1" s="1"/>
  <c r="B932" i="1"/>
  <c r="AK940" i="1"/>
  <c r="AJ932" i="1" l="1"/>
  <c r="AH932" i="1"/>
  <c r="AI932" i="1"/>
  <c r="H933" i="1" l="1"/>
  <c r="J933" i="1" s="1"/>
  <c r="C932" i="1"/>
  <c r="O933" i="1" l="1"/>
  <c r="Q933" i="1" s="1"/>
  <c r="R933" i="1" s="1"/>
  <c r="P933" i="1" s="1"/>
  <c r="U933" i="1"/>
  <c r="M933" i="1"/>
  <c r="K933" i="1"/>
  <c r="I933" i="1" s="1"/>
  <c r="G934" i="1" s="1"/>
  <c r="AL933" i="1" l="1"/>
  <c r="W933" i="1"/>
  <c r="AA933" i="1"/>
  <c r="AN933" i="1" l="1"/>
  <c r="B933" i="1" s="1"/>
  <c r="AC933" i="1"/>
  <c r="AD933" i="1" s="1"/>
  <c r="AB933" i="1" s="1"/>
  <c r="AM935" i="1" s="1"/>
  <c r="X933" i="1"/>
  <c r="V933" i="1" s="1"/>
  <c r="AE933" i="1"/>
  <c r="AF933" i="1" s="1"/>
  <c r="AI933" i="1" l="1"/>
  <c r="AJ933" i="1"/>
  <c r="AH933" i="1"/>
  <c r="C933" i="1" l="1"/>
  <c r="H934" i="1"/>
  <c r="J934" i="1" s="1"/>
  <c r="AG940" i="1"/>
  <c r="AK941" i="1"/>
  <c r="M934" i="1" l="1"/>
  <c r="K934" i="1"/>
  <c r="I934" i="1" s="1"/>
  <c r="G935" i="1" s="1"/>
  <c r="O934" i="1"/>
  <c r="Q934" i="1" s="1"/>
  <c r="R934" i="1" s="1"/>
  <c r="P934" i="1" s="1"/>
  <c r="U934" i="1"/>
  <c r="W934" i="1" l="1"/>
  <c r="AL934" i="1"/>
  <c r="AA934" i="1"/>
  <c r="AN934" i="1" l="1"/>
  <c r="B934" i="1" s="1"/>
  <c r="AC934" i="1"/>
  <c r="AD934" i="1" s="1"/>
  <c r="AB934" i="1" s="1"/>
  <c r="AM936" i="1" s="1"/>
  <c r="AE934" i="1"/>
  <c r="AF934" i="1" s="1"/>
  <c r="X934" i="1"/>
  <c r="V934" i="1" s="1"/>
  <c r="AJ934" i="1" l="1"/>
  <c r="AH934" i="1"/>
  <c r="AI934" i="1"/>
  <c r="C934" i="1" l="1"/>
  <c r="H935" i="1"/>
  <c r="J935" i="1" s="1"/>
  <c r="AK942" i="1"/>
  <c r="AG941" i="1"/>
  <c r="O935" i="1" l="1"/>
  <c r="Q935" i="1" s="1"/>
  <c r="R935" i="1" s="1"/>
  <c r="P935" i="1" s="1"/>
  <c r="U935" i="1"/>
  <c r="K935" i="1"/>
  <c r="I935" i="1" s="1"/>
  <c r="G936" i="1" s="1"/>
  <c r="M935" i="1"/>
  <c r="AL935" i="1" l="1"/>
  <c r="W935" i="1"/>
  <c r="AA935" i="1"/>
  <c r="AN935" i="1" l="1"/>
  <c r="B935" i="1" s="1"/>
  <c r="AC935" i="1"/>
  <c r="AD935" i="1" s="1"/>
  <c r="AB935" i="1" s="1"/>
  <c r="AM937" i="1" s="1"/>
  <c r="X935" i="1"/>
  <c r="V935" i="1" s="1"/>
  <c r="AE935" i="1"/>
  <c r="AF935" i="1" s="1"/>
  <c r="AH935" i="1" l="1"/>
  <c r="AJ935" i="1"/>
  <c r="AI935" i="1"/>
  <c r="C935" i="1" l="1"/>
  <c r="H936" i="1"/>
  <c r="J936" i="1" s="1"/>
  <c r="O936" i="1"/>
  <c r="Q936" i="1" s="1"/>
  <c r="R936" i="1" s="1"/>
  <c r="P936" i="1" s="1"/>
  <c r="U936" i="1"/>
  <c r="AA936" i="1" l="1"/>
  <c r="AC936" i="1" s="1"/>
  <c r="AD936" i="1" s="1"/>
  <c r="AB936" i="1" s="1"/>
  <c r="AM938" i="1" s="1"/>
  <c r="AL936" i="1"/>
  <c r="W936" i="1"/>
  <c r="M936" i="1"/>
  <c r="K936" i="1"/>
  <c r="I936" i="1" s="1"/>
  <c r="G937" i="1" s="1"/>
  <c r="AN936" i="1" l="1"/>
  <c r="X936" i="1"/>
  <c r="V936" i="1" s="1"/>
  <c r="AK938" i="1" s="1"/>
  <c r="AE936" i="1"/>
  <c r="AF936" i="1" s="1"/>
  <c r="B936" i="1"/>
  <c r="AK943" i="1"/>
  <c r="AG942" i="1"/>
  <c r="AH936" i="1" l="1"/>
  <c r="AI936" i="1"/>
  <c r="AJ936" i="1"/>
  <c r="C936" i="1" l="1"/>
  <c r="H937" i="1"/>
  <c r="O937" i="1" l="1"/>
  <c r="Q937" i="1" s="1"/>
  <c r="R937" i="1" s="1"/>
  <c r="P937" i="1" s="1"/>
  <c r="J937" i="1"/>
  <c r="U937" i="1"/>
  <c r="AK944" i="1"/>
  <c r="AG943" i="1"/>
  <c r="AL937" i="1" l="1"/>
  <c r="AA937" i="1"/>
  <c r="W937" i="1"/>
  <c r="X937" i="1" s="1"/>
  <c r="V937" i="1" s="1"/>
  <c r="K937" i="1"/>
  <c r="I937" i="1" s="1"/>
  <c r="G938" i="1" s="1"/>
  <c r="M937" i="1"/>
  <c r="AC937" i="1" l="1"/>
  <c r="AN937" i="1"/>
  <c r="B937" i="1" s="1"/>
  <c r="AD937" i="1" l="1"/>
  <c r="AB937" i="1" s="1"/>
  <c r="AM939" i="1" s="1"/>
  <c r="AE937" i="1"/>
  <c r="AF937" i="1" s="1"/>
  <c r="AJ937" i="1" l="1"/>
  <c r="AI937" i="1"/>
  <c r="AH937" i="1"/>
  <c r="H938" i="1" l="1"/>
  <c r="O938" i="1" s="1"/>
  <c r="Q938" i="1" s="1"/>
  <c r="R938" i="1" s="1"/>
  <c r="P938" i="1" s="1"/>
  <c r="C937" i="1"/>
  <c r="AK945" i="1"/>
  <c r="AG944" i="1"/>
  <c r="U938" i="1" l="1"/>
  <c r="J938" i="1"/>
  <c r="W938" i="1" l="1"/>
  <c r="X938" i="1" s="1"/>
  <c r="V938" i="1" s="1"/>
  <c r="AG939" i="1" s="1"/>
  <c r="AL938" i="1"/>
  <c r="AA938" i="1"/>
  <c r="K938" i="1"/>
  <c r="I938" i="1" s="1"/>
  <c r="G939" i="1" s="1"/>
  <c r="M938" i="1"/>
  <c r="AN938" i="1" l="1"/>
  <c r="B938" i="1" s="1"/>
  <c r="AC938" i="1"/>
  <c r="AD938" i="1" l="1"/>
  <c r="AB938" i="1" s="1"/>
  <c r="AM940" i="1" s="1"/>
  <c r="AE938" i="1"/>
  <c r="AF938" i="1" s="1"/>
  <c r="AH938" i="1" l="1"/>
  <c r="AI938" i="1"/>
  <c r="AJ938" i="1"/>
  <c r="AG945" i="1"/>
  <c r="AK946" i="1"/>
  <c r="H939" i="1" l="1"/>
  <c r="O939" i="1" s="1"/>
  <c r="Q939" i="1" s="1"/>
  <c r="R939" i="1" s="1"/>
  <c r="P939" i="1" s="1"/>
  <c r="C938" i="1"/>
  <c r="J939" i="1" l="1"/>
  <c r="U939" i="1"/>
  <c r="W939" i="1" l="1"/>
  <c r="AA939" i="1"/>
  <c r="AL939" i="1"/>
  <c r="K939" i="1"/>
  <c r="I939" i="1" s="1"/>
  <c r="G940" i="1" s="1"/>
  <c r="M939" i="1"/>
  <c r="AC939" i="1" l="1"/>
  <c r="AD939" i="1" s="1"/>
  <c r="AB939" i="1" s="1"/>
  <c r="AM941" i="1" s="1"/>
  <c r="AN939" i="1"/>
  <c r="B939" i="1" s="1"/>
  <c r="X939" i="1"/>
  <c r="V939" i="1" s="1"/>
  <c r="AE939" i="1"/>
  <c r="AF939" i="1" s="1"/>
  <c r="AI939" i="1" l="1"/>
  <c r="AJ939" i="1"/>
  <c r="AH939" i="1"/>
  <c r="C939" i="1" l="1"/>
  <c r="H940" i="1"/>
  <c r="O940" i="1"/>
  <c r="Q940" i="1" s="1"/>
  <c r="R940" i="1" s="1"/>
  <c r="P940" i="1" s="1"/>
  <c r="J940" i="1" l="1"/>
  <c r="U940" i="1"/>
  <c r="AG946" i="1"/>
  <c r="AK947" i="1"/>
  <c r="AA940" i="1" l="1"/>
  <c r="W940" i="1"/>
  <c r="X940" i="1" s="1"/>
  <c r="V940" i="1" s="1"/>
  <c r="AL940" i="1"/>
  <c r="M940" i="1"/>
  <c r="K940" i="1"/>
  <c r="I940" i="1" s="1"/>
  <c r="G941" i="1" s="1"/>
  <c r="AN940" i="1" l="1"/>
  <c r="B940" i="1" s="1"/>
  <c r="AC940" i="1"/>
  <c r="AD940" i="1" l="1"/>
  <c r="AB940" i="1" s="1"/>
  <c r="AM942" i="1" s="1"/>
  <c r="AE940" i="1"/>
  <c r="AF940" i="1" s="1"/>
  <c r="AJ940" i="1" l="1"/>
  <c r="AH940" i="1"/>
  <c r="AI940" i="1"/>
  <c r="AG947" i="1"/>
  <c r="AK948" i="1"/>
  <c r="H941" i="1" l="1"/>
  <c r="J941" i="1" s="1"/>
  <c r="C940" i="1"/>
  <c r="M941" i="1" l="1"/>
  <c r="K941" i="1"/>
  <c r="I941" i="1" s="1"/>
  <c r="G942" i="1" s="1"/>
  <c r="O941" i="1"/>
  <c r="Q941" i="1" s="1"/>
  <c r="R941" i="1" s="1"/>
  <c r="P941" i="1" s="1"/>
  <c r="U941" i="1"/>
  <c r="AL941" i="1" l="1"/>
  <c r="AA941" i="1"/>
  <c r="W941" i="1"/>
  <c r="AN941" i="1" l="1"/>
  <c r="B941" i="1" s="1"/>
  <c r="AC941" i="1"/>
  <c r="AD941" i="1" s="1"/>
  <c r="AB941" i="1" s="1"/>
  <c r="AM943" i="1" s="1"/>
  <c r="AE941" i="1"/>
  <c r="AF941" i="1" s="1"/>
  <c r="X941" i="1"/>
  <c r="V941" i="1" s="1"/>
  <c r="AJ941" i="1" l="1"/>
  <c r="AI941" i="1"/>
  <c r="AH941" i="1"/>
  <c r="C941" i="1" l="1"/>
  <c r="H942" i="1"/>
  <c r="J942" i="1" s="1"/>
  <c r="AG948" i="1"/>
  <c r="AK949" i="1"/>
  <c r="U942" i="1" l="1"/>
  <c r="M942" i="1"/>
  <c r="K942" i="1"/>
  <c r="I942" i="1" s="1"/>
  <c r="G943" i="1" s="1"/>
  <c r="O942" i="1"/>
  <c r="Q942" i="1" s="1"/>
  <c r="R942" i="1" s="1"/>
  <c r="P942" i="1" s="1"/>
  <c r="AL942" i="1" l="1"/>
  <c r="W942" i="1"/>
  <c r="AA942" i="1"/>
  <c r="AC942" i="1" l="1"/>
  <c r="AD942" i="1" s="1"/>
  <c r="AB942" i="1" s="1"/>
  <c r="AM944" i="1" s="1"/>
  <c r="AN942" i="1"/>
  <c r="B942" i="1" s="1"/>
  <c r="AE942" i="1"/>
  <c r="AF942" i="1" s="1"/>
  <c r="X942" i="1"/>
  <c r="V942" i="1" s="1"/>
  <c r="AK950" i="1"/>
  <c r="AG949" i="1"/>
  <c r="AH942" i="1" l="1"/>
  <c r="AJ942" i="1"/>
  <c r="AI942" i="1"/>
  <c r="H943" i="1" l="1"/>
  <c r="J943" i="1" s="1"/>
  <c r="C942" i="1"/>
  <c r="U943" i="1" l="1"/>
  <c r="O943" i="1"/>
  <c r="Q943" i="1" s="1"/>
  <c r="R943" i="1" s="1"/>
  <c r="P943" i="1" s="1"/>
  <c r="W943" i="1"/>
  <c r="X943" i="1" s="1"/>
  <c r="V943" i="1" s="1"/>
  <c r="AL943" i="1"/>
  <c r="M943" i="1"/>
  <c r="K943" i="1"/>
  <c r="I943" i="1" s="1"/>
  <c r="G944" i="1" s="1"/>
  <c r="AA943" i="1"/>
  <c r="AN943" i="1" l="1"/>
  <c r="B943" i="1" s="1"/>
  <c r="AC943" i="1"/>
  <c r="AE943" i="1" l="1"/>
  <c r="AF943" i="1" s="1"/>
  <c r="AD943" i="1"/>
  <c r="AB943" i="1" s="1"/>
  <c r="AM945" i="1" s="1"/>
  <c r="AJ943" i="1" l="1"/>
  <c r="AH943" i="1"/>
  <c r="AI943" i="1"/>
  <c r="AK951" i="1"/>
  <c r="AG950" i="1"/>
  <c r="H944" i="1" l="1"/>
  <c r="C943" i="1"/>
  <c r="J944" i="1" l="1"/>
  <c r="U944" i="1"/>
  <c r="O944" i="1"/>
  <c r="Q944" i="1" s="1"/>
  <c r="R944" i="1" s="1"/>
  <c r="P944" i="1" s="1"/>
  <c r="AA944" i="1" l="1"/>
  <c r="AL944" i="1"/>
  <c r="W944" i="1"/>
  <c r="X944" i="1" s="1"/>
  <c r="V944" i="1" s="1"/>
  <c r="M944" i="1"/>
  <c r="K944" i="1"/>
  <c r="I944" i="1" s="1"/>
  <c r="G945" i="1" s="1"/>
  <c r="AC944" i="1" l="1"/>
  <c r="AN944" i="1"/>
  <c r="B944" i="1" s="1"/>
  <c r="AE944" i="1" l="1"/>
  <c r="AF944" i="1" s="1"/>
  <c r="AD944" i="1"/>
  <c r="AB944" i="1" s="1"/>
  <c r="AM946" i="1" s="1"/>
  <c r="AI944" i="1" l="1"/>
  <c r="AH944" i="1"/>
  <c r="AJ944" i="1"/>
  <c r="AG951" i="1"/>
  <c r="AK952" i="1"/>
  <c r="H945" i="1" l="1"/>
  <c r="C944" i="1"/>
  <c r="U945" i="1" l="1"/>
  <c r="J945" i="1"/>
  <c r="O945" i="1"/>
  <c r="Q945" i="1" s="1"/>
  <c r="R945" i="1" s="1"/>
  <c r="P945" i="1" s="1"/>
  <c r="W945" i="1" l="1"/>
  <c r="X945" i="1" s="1"/>
  <c r="V945" i="1" s="1"/>
  <c r="AA945" i="1"/>
  <c r="AL945" i="1"/>
  <c r="K945" i="1"/>
  <c r="I945" i="1" s="1"/>
  <c r="G946" i="1" s="1"/>
  <c r="M945" i="1"/>
  <c r="AC945" i="1" l="1"/>
  <c r="AN945" i="1"/>
  <c r="B945" i="1" s="1"/>
  <c r="AD945" i="1" l="1"/>
  <c r="AB945" i="1" s="1"/>
  <c r="AM947" i="1" s="1"/>
  <c r="AE945" i="1"/>
  <c r="AF945" i="1" s="1"/>
  <c r="AI945" i="1" l="1"/>
  <c r="AJ945" i="1"/>
  <c r="AH945" i="1"/>
  <c r="AK953" i="1"/>
  <c r="AG952" i="1"/>
  <c r="C945" i="1" l="1"/>
  <c r="H946" i="1"/>
  <c r="O946" i="1" s="1"/>
  <c r="Q946" i="1" s="1"/>
  <c r="R946" i="1" s="1"/>
  <c r="P946" i="1" s="1"/>
  <c r="U946" i="1" l="1"/>
  <c r="J946" i="1"/>
  <c r="M946" i="1" l="1"/>
  <c r="K946" i="1"/>
  <c r="I946" i="1" s="1"/>
  <c r="G947" i="1" s="1"/>
  <c r="W946" i="1"/>
  <c r="X946" i="1" s="1"/>
  <c r="V946" i="1" s="1"/>
  <c r="AL946" i="1"/>
  <c r="AA946" i="1"/>
  <c r="AN946" i="1" l="1"/>
  <c r="B946" i="1" s="1"/>
  <c r="AC946" i="1"/>
  <c r="AD946" i="1" l="1"/>
  <c r="AB946" i="1" s="1"/>
  <c r="AM948" i="1" s="1"/>
  <c r="AE946" i="1"/>
  <c r="AF946" i="1" s="1"/>
  <c r="AG953" i="1"/>
  <c r="AK954" i="1"/>
  <c r="AJ946" i="1" l="1"/>
  <c r="AH946" i="1"/>
  <c r="AI946" i="1"/>
  <c r="C946" i="1" l="1"/>
  <c r="H947" i="1"/>
  <c r="J947" i="1" s="1"/>
  <c r="M947" i="1" s="1"/>
  <c r="K947" i="1" l="1"/>
  <c r="I947" i="1" s="1"/>
  <c r="G948" i="1" s="1"/>
  <c r="O947" i="1"/>
  <c r="Q947" i="1" s="1"/>
  <c r="R947" i="1" s="1"/>
  <c r="P947" i="1" s="1"/>
  <c r="U947" i="1"/>
  <c r="AA947" i="1" l="1"/>
  <c r="AL947" i="1"/>
  <c r="W947" i="1"/>
  <c r="X947" i="1" s="1"/>
  <c r="V947" i="1" s="1"/>
  <c r="AN947" i="1" l="1"/>
  <c r="B947" i="1" s="1"/>
  <c r="AC947" i="1"/>
  <c r="AD947" i="1" s="1"/>
  <c r="AB947" i="1" s="1"/>
  <c r="AM949" i="1" s="1"/>
  <c r="AE947" i="1" l="1"/>
  <c r="AF947" i="1" s="1"/>
  <c r="AI947" i="1" l="1"/>
  <c r="AJ947" i="1"/>
  <c r="AH947" i="1"/>
  <c r="AG954" i="1"/>
  <c r="H948" i="1" l="1"/>
  <c r="J948" i="1" s="1"/>
  <c r="C947" i="1"/>
  <c r="U948" i="1" l="1"/>
  <c r="W948" i="1" s="1"/>
  <c r="X948" i="1" s="1"/>
  <c r="V948" i="1" s="1"/>
  <c r="M948" i="1"/>
  <c r="K948" i="1"/>
  <c r="I948" i="1" s="1"/>
  <c r="G949" i="1" s="1"/>
  <c r="O948" i="1"/>
  <c r="Q948" i="1" s="1"/>
  <c r="R948" i="1" s="1"/>
  <c r="P948" i="1" s="1"/>
  <c r="AL948" i="1" l="1"/>
  <c r="AA948" i="1"/>
  <c r="AN948" i="1" l="1"/>
  <c r="B948" i="1" s="1"/>
  <c r="AC948" i="1"/>
  <c r="AD948" i="1" l="1"/>
  <c r="AB948" i="1" s="1"/>
  <c r="AM950" i="1" s="1"/>
  <c r="AE948" i="1"/>
  <c r="AF948" i="1" s="1"/>
  <c r="AG955" i="1"/>
  <c r="AK956" i="1"/>
  <c r="AI948" i="1" l="1"/>
  <c r="AJ948" i="1"/>
  <c r="AH948" i="1"/>
  <c r="C948" i="1" l="1"/>
  <c r="H949" i="1"/>
  <c r="J949" i="1" s="1"/>
  <c r="U949" i="1" l="1"/>
  <c r="O949" i="1"/>
  <c r="Q949" i="1" s="1"/>
  <c r="R949" i="1" s="1"/>
  <c r="P949" i="1" s="1"/>
  <c r="M949" i="1"/>
  <c r="K949" i="1"/>
  <c r="I949" i="1" s="1"/>
  <c r="G950" i="1" s="1"/>
  <c r="W949" i="1" l="1"/>
  <c r="AL949" i="1"/>
  <c r="AA949" i="1"/>
  <c r="AC949" i="1" l="1"/>
  <c r="AD949" i="1" s="1"/>
  <c r="AB949" i="1" s="1"/>
  <c r="AM951" i="1" s="1"/>
  <c r="AN949" i="1"/>
  <c r="B949" i="1" s="1"/>
  <c r="X949" i="1"/>
  <c r="V949" i="1" s="1"/>
  <c r="AE949" i="1" l="1"/>
  <c r="AF949" i="1" s="1"/>
  <c r="AI949" i="1" s="1"/>
  <c r="AG956" i="1"/>
  <c r="AK957" i="1"/>
  <c r="AJ949" i="1" l="1"/>
  <c r="AH949" i="1"/>
  <c r="C949" i="1" s="1"/>
  <c r="H950" i="1" l="1"/>
  <c r="U950" i="1" s="1"/>
  <c r="J950" i="1" l="1"/>
  <c r="O950" i="1"/>
  <c r="Q950" i="1" s="1"/>
  <c r="R950" i="1" s="1"/>
  <c r="P950" i="1" s="1"/>
  <c r="M950" i="1"/>
  <c r="K950" i="1"/>
  <c r="I950" i="1" s="1"/>
  <c r="G951" i="1" s="1"/>
  <c r="AL950" i="1"/>
  <c r="W950" i="1"/>
  <c r="X950" i="1" s="1"/>
  <c r="V950" i="1" s="1"/>
  <c r="AA950" i="1"/>
  <c r="AN950" i="1" l="1"/>
  <c r="B950" i="1" s="1"/>
  <c r="AC950" i="1"/>
  <c r="AD950" i="1" l="1"/>
  <c r="AB950" i="1" s="1"/>
  <c r="AM952" i="1" s="1"/>
  <c r="AE950" i="1"/>
  <c r="AF950" i="1" s="1"/>
  <c r="AH950" i="1" l="1"/>
  <c r="AJ950" i="1"/>
  <c r="AI950" i="1"/>
  <c r="H951" i="1" s="1"/>
  <c r="J951" i="1" s="1"/>
  <c r="AK958" i="1"/>
  <c r="K951" i="1" l="1"/>
  <c r="I951" i="1" s="1"/>
  <c r="G952" i="1" s="1"/>
  <c r="M951" i="1"/>
  <c r="U951" i="1"/>
  <c r="C950" i="1"/>
  <c r="O951" i="1"/>
  <c r="Q951" i="1" s="1"/>
  <c r="R951" i="1" s="1"/>
  <c r="P951" i="1" s="1"/>
  <c r="W951" i="1" l="1"/>
  <c r="X951" i="1" s="1"/>
  <c r="V951" i="1" s="1"/>
  <c r="AL951" i="1"/>
  <c r="AA951" i="1"/>
  <c r="AC951" i="1" l="1"/>
  <c r="AN951" i="1"/>
  <c r="B951" i="1" s="1"/>
  <c r="AE951" i="1" l="1"/>
  <c r="AF951" i="1" s="1"/>
  <c r="AD951" i="1"/>
  <c r="AB951" i="1" s="1"/>
  <c r="AM953" i="1" s="1"/>
  <c r="AI951" i="1" l="1"/>
  <c r="AJ951" i="1"/>
  <c r="AH951" i="1"/>
  <c r="C951" i="1" l="1"/>
  <c r="H952" i="1"/>
  <c r="J952" i="1" s="1"/>
  <c r="U952" i="1"/>
  <c r="O952" i="1"/>
  <c r="Q952" i="1" s="1"/>
  <c r="R952" i="1" s="1"/>
  <c r="P952" i="1" s="1"/>
  <c r="W952" i="1"/>
  <c r="AL952" i="1"/>
  <c r="K952" i="1"/>
  <c r="I952" i="1" s="1"/>
  <c r="G953" i="1" s="1"/>
  <c r="M952" i="1"/>
  <c r="AG958" i="1"/>
  <c r="AK959" i="1"/>
  <c r="AA952" i="1" l="1"/>
  <c r="AC952" i="1" s="1"/>
  <c r="X952" i="1"/>
  <c r="V952" i="1" s="1"/>
  <c r="AD952" i="1" l="1"/>
  <c r="AB952" i="1" s="1"/>
  <c r="AM954" i="1" s="1"/>
  <c r="AE952" i="1"/>
  <c r="AF952" i="1" s="1"/>
  <c r="AN952" i="1"/>
  <c r="B952" i="1" s="1"/>
  <c r="AH952" i="1"/>
  <c r="AI952" i="1"/>
  <c r="AJ952" i="1"/>
  <c r="H953" i="1" l="1"/>
  <c r="C952" i="1"/>
  <c r="O953" i="1" l="1"/>
  <c r="Q953" i="1" s="1"/>
  <c r="R953" i="1" s="1"/>
  <c r="P953" i="1" s="1"/>
  <c r="J953" i="1"/>
  <c r="U953" i="1"/>
  <c r="M953" i="1" l="1"/>
  <c r="K953" i="1"/>
  <c r="I953" i="1" s="1"/>
  <c r="G954" i="1" s="1"/>
  <c r="W953" i="1"/>
  <c r="X953" i="1" s="1"/>
  <c r="V953" i="1" s="1"/>
  <c r="AK955" i="1" s="1"/>
  <c r="AL953" i="1"/>
  <c r="AA953" i="1"/>
  <c r="AK960" i="1"/>
  <c r="AG959" i="1"/>
  <c r="AN953" i="1" l="1"/>
  <c r="B953" i="1" s="1"/>
  <c r="AC953" i="1"/>
  <c r="AD953" i="1" l="1"/>
  <c r="AB953" i="1" s="1"/>
  <c r="AM955" i="1" s="1"/>
  <c r="AE953" i="1"/>
  <c r="AF953" i="1" s="1"/>
  <c r="AJ953" i="1" l="1"/>
  <c r="AI953" i="1"/>
  <c r="AH953" i="1"/>
  <c r="C953" i="1" l="1"/>
  <c r="H954" i="1"/>
  <c r="O954" i="1" s="1"/>
  <c r="Q954" i="1" s="1"/>
  <c r="R954" i="1" s="1"/>
  <c r="P954" i="1" s="1"/>
  <c r="AK961" i="1"/>
  <c r="AG960" i="1"/>
  <c r="U954" i="1" l="1"/>
  <c r="J954" i="1"/>
  <c r="K954" i="1" l="1"/>
  <c r="I954" i="1" s="1"/>
  <c r="G955" i="1" s="1"/>
  <c r="M954" i="1"/>
  <c r="W954" i="1"/>
  <c r="X954" i="1" s="1"/>
  <c r="V954" i="1" s="1"/>
  <c r="AL954" i="1"/>
  <c r="AA954" i="1"/>
  <c r="AN954" i="1" l="1"/>
  <c r="B954" i="1" s="1"/>
  <c r="AC954" i="1"/>
  <c r="AD954" i="1" l="1"/>
  <c r="AB954" i="1" s="1"/>
  <c r="AM956" i="1" s="1"/>
  <c r="AE954" i="1"/>
  <c r="AF954" i="1" s="1"/>
  <c r="AI954" i="1" l="1"/>
  <c r="AH954" i="1"/>
  <c r="AJ954" i="1"/>
  <c r="C954" i="1" l="1"/>
  <c r="H955" i="1"/>
  <c r="AK962" i="1"/>
  <c r="AG961" i="1"/>
  <c r="J955" i="1" l="1"/>
  <c r="U955" i="1"/>
  <c r="O955" i="1"/>
  <c r="Q955" i="1" s="1"/>
  <c r="R955" i="1" s="1"/>
  <c r="P955" i="1" s="1"/>
  <c r="AL955" i="1" l="1"/>
  <c r="W955" i="1"/>
  <c r="X955" i="1" s="1"/>
  <c r="V955" i="1" s="1"/>
  <c r="AA955" i="1"/>
  <c r="K955" i="1"/>
  <c r="I955" i="1" s="1"/>
  <c r="G956" i="1" s="1"/>
  <c r="M955" i="1"/>
  <c r="AC955" i="1" l="1"/>
  <c r="AN955" i="1"/>
  <c r="B955" i="1" s="1"/>
  <c r="AK963" i="1"/>
  <c r="AG962" i="1"/>
  <c r="AE955" i="1" l="1"/>
  <c r="AF955" i="1" s="1"/>
  <c r="AD955" i="1"/>
  <c r="AB955" i="1" s="1"/>
  <c r="AM957" i="1" s="1"/>
  <c r="AI955" i="1" l="1"/>
  <c r="AJ955" i="1"/>
  <c r="AH955" i="1"/>
  <c r="C955" i="1" l="1"/>
  <c r="H956" i="1"/>
  <c r="O956" i="1" s="1"/>
  <c r="Q956" i="1" s="1"/>
  <c r="R956" i="1" s="1"/>
  <c r="P956" i="1" s="1"/>
  <c r="U956" i="1" l="1"/>
  <c r="J956" i="1"/>
  <c r="W956" i="1" l="1"/>
  <c r="AA956" i="1"/>
  <c r="AL956" i="1"/>
  <c r="M956" i="1"/>
  <c r="K956" i="1"/>
  <c r="I956" i="1" s="1"/>
  <c r="G957" i="1" s="1"/>
  <c r="X956" i="1" l="1"/>
  <c r="V956" i="1" s="1"/>
  <c r="AG957" i="1" s="1"/>
  <c r="AN956" i="1"/>
  <c r="B956" i="1" s="1"/>
  <c r="AC956" i="1"/>
  <c r="AD956" i="1" s="1"/>
  <c r="AB956" i="1" s="1"/>
  <c r="AM958" i="1" s="1"/>
  <c r="AK964" i="1"/>
  <c r="AG963" i="1"/>
  <c r="AE956" i="1" l="1"/>
  <c r="AF956" i="1" s="1"/>
  <c r="AH956" i="1" s="1"/>
  <c r="AI956" i="1" l="1"/>
  <c r="H957" i="1" s="1"/>
  <c r="U957" i="1" s="1"/>
  <c r="AJ956" i="1"/>
  <c r="C956" i="1" l="1"/>
  <c r="AL957" i="1"/>
  <c r="W957" i="1"/>
  <c r="X957" i="1" s="1"/>
  <c r="V957" i="1" s="1"/>
  <c r="J957" i="1"/>
  <c r="O957" i="1"/>
  <c r="Q957" i="1" s="1"/>
  <c r="R957" i="1" s="1"/>
  <c r="P957" i="1" s="1"/>
  <c r="AA957" i="1" l="1"/>
  <c r="K957" i="1"/>
  <c r="I957" i="1" s="1"/>
  <c r="G958" i="1" s="1"/>
  <c r="M957" i="1"/>
  <c r="AC957" i="1" l="1"/>
  <c r="AN957" i="1"/>
  <c r="B957" i="1" s="1"/>
  <c r="AG964" i="1"/>
  <c r="AK965" i="1"/>
  <c r="AD957" i="1" l="1"/>
  <c r="AB957" i="1" s="1"/>
  <c r="AM959" i="1" s="1"/>
  <c r="AE957" i="1"/>
  <c r="AF957" i="1" s="1"/>
  <c r="AH957" i="1" l="1"/>
  <c r="AJ957" i="1"/>
  <c r="AI957" i="1"/>
  <c r="H958" i="1" l="1"/>
  <c r="C957" i="1"/>
  <c r="O958" i="1" l="1"/>
  <c r="Q958" i="1" s="1"/>
  <c r="R958" i="1" s="1"/>
  <c r="P958" i="1" s="1"/>
  <c r="J958" i="1"/>
  <c r="U958" i="1"/>
  <c r="AA958" i="1" l="1"/>
  <c r="W958" i="1"/>
  <c r="X958" i="1" s="1"/>
  <c r="V958" i="1" s="1"/>
  <c r="AL958" i="1"/>
  <c r="M958" i="1"/>
  <c r="K958" i="1"/>
  <c r="I958" i="1" s="1"/>
  <c r="G959" i="1" s="1"/>
  <c r="AC958" i="1" l="1"/>
  <c r="AN958" i="1"/>
  <c r="B958" i="1" s="1"/>
  <c r="AK966" i="1"/>
  <c r="AG965" i="1"/>
  <c r="AD958" i="1" l="1"/>
  <c r="AB958" i="1" s="1"/>
  <c r="AM960" i="1" s="1"/>
  <c r="AE958" i="1"/>
  <c r="AF958" i="1" s="1"/>
  <c r="AJ958" i="1" l="1"/>
  <c r="AH958" i="1"/>
  <c r="AI958" i="1"/>
  <c r="C958" i="1" l="1"/>
  <c r="H959" i="1"/>
  <c r="J959" i="1" s="1"/>
  <c r="K959" i="1" s="1"/>
  <c r="I959" i="1" s="1"/>
  <c r="G960" i="1" s="1"/>
  <c r="M959" i="1" l="1"/>
  <c r="O959" i="1"/>
  <c r="Q959" i="1" s="1"/>
  <c r="R959" i="1" s="1"/>
  <c r="P959" i="1" s="1"/>
  <c r="U959" i="1"/>
  <c r="W959" i="1" l="1"/>
  <c r="X959" i="1" s="1"/>
  <c r="V959" i="1" s="1"/>
  <c r="AA959" i="1"/>
  <c r="AL959" i="1"/>
  <c r="AC959" i="1" l="1"/>
  <c r="AN959" i="1"/>
  <c r="B959" i="1" s="1"/>
  <c r="AE959" i="1" l="1"/>
  <c r="AF959" i="1" s="1"/>
  <c r="AD959" i="1"/>
  <c r="AB959" i="1" s="1"/>
  <c r="AM961" i="1" s="1"/>
  <c r="AG966" i="1"/>
  <c r="AK967" i="1"/>
  <c r="AJ959" i="1" l="1"/>
  <c r="AI959" i="1"/>
  <c r="AH959" i="1"/>
  <c r="C959" i="1" l="1"/>
  <c r="H960" i="1"/>
  <c r="J960" i="1" s="1"/>
  <c r="M960" i="1" s="1"/>
  <c r="K960" i="1" l="1"/>
  <c r="I960" i="1" s="1"/>
  <c r="G961" i="1" s="1"/>
  <c r="U960" i="1"/>
  <c r="W960" i="1" s="1"/>
  <c r="X960" i="1" s="1"/>
  <c r="V960" i="1" s="1"/>
  <c r="O960" i="1"/>
  <c r="Q960" i="1" s="1"/>
  <c r="R960" i="1" s="1"/>
  <c r="P960" i="1" s="1"/>
  <c r="AL960" i="1" l="1"/>
  <c r="AA960" i="1"/>
  <c r="AG967" i="1"/>
  <c r="AK968" i="1"/>
  <c r="AC960" i="1" l="1"/>
  <c r="AN960" i="1"/>
  <c r="B960" i="1" s="1"/>
  <c r="AD960" i="1" l="1"/>
  <c r="AB960" i="1" s="1"/>
  <c r="AM962" i="1" s="1"/>
  <c r="AE960" i="1"/>
  <c r="AF960" i="1" s="1"/>
  <c r="AH960" i="1" l="1"/>
  <c r="AI960" i="1"/>
  <c r="AJ960" i="1"/>
  <c r="C960" i="1" l="1"/>
  <c r="H961" i="1"/>
  <c r="J961" i="1" s="1"/>
  <c r="O961" i="1" l="1"/>
  <c r="Q961" i="1" s="1"/>
  <c r="R961" i="1" s="1"/>
  <c r="P961" i="1" s="1"/>
  <c r="U961" i="1"/>
  <c r="K961" i="1"/>
  <c r="I961" i="1" s="1"/>
  <c r="G962" i="1" s="1"/>
  <c r="M961" i="1"/>
  <c r="W961" i="1" l="1"/>
  <c r="AL961" i="1"/>
  <c r="AA961" i="1"/>
  <c r="AG968" i="1"/>
  <c r="AK969" i="1"/>
  <c r="AC961" i="1" l="1"/>
  <c r="AD961" i="1" s="1"/>
  <c r="AB961" i="1" s="1"/>
  <c r="AM963" i="1" s="1"/>
  <c r="AN961" i="1"/>
  <c r="B961" i="1" s="1"/>
  <c r="X961" i="1"/>
  <c r="V961" i="1" s="1"/>
  <c r="AE961" i="1" l="1"/>
  <c r="AF961" i="1" s="1"/>
  <c r="AJ961" i="1" s="1"/>
  <c r="AI961" i="1" l="1"/>
  <c r="H962" i="1" s="1"/>
  <c r="J962" i="1" s="1"/>
  <c r="AH961" i="1"/>
  <c r="C961" i="1" l="1"/>
  <c r="U962" i="1"/>
  <c r="W962" i="1" s="1"/>
  <c r="X962" i="1" s="1"/>
  <c r="V962" i="1" s="1"/>
  <c r="O962" i="1"/>
  <c r="Q962" i="1" s="1"/>
  <c r="R962" i="1" s="1"/>
  <c r="P962" i="1" s="1"/>
  <c r="AL962" i="1"/>
  <c r="M962" i="1"/>
  <c r="K962" i="1"/>
  <c r="I962" i="1" s="1"/>
  <c r="G963" i="1" s="1"/>
  <c r="AA962" i="1" l="1"/>
  <c r="AN962" i="1" s="1"/>
  <c r="B962" i="1" s="1"/>
  <c r="AC962" i="1" l="1"/>
  <c r="AD962" i="1" s="1"/>
  <c r="AB962" i="1" s="1"/>
  <c r="AM964" i="1" s="1"/>
  <c r="AK970" i="1"/>
  <c r="AG969" i="1"/>
  <c r="AE962" i="1" l="1"/>
  <c r="AF962" i="1" s="1"/>
  <c r="AJ962" i="1" s="1"/>
  <c r="AI962" i="1" l="1"/>
  <c r="H963" i="1" s="1"/>
  <c r="O963" i="1" s="1"/>
  <c r="Q963" i="1" s="1"/>
  <c r="R963" i="1" s="1"/>
  <c r="P963" i="1" s="1"/>
  <c r="AH962" i="1"/>
  <c r="C962" i="1"/>
  <c r="J963" i="1" l="1"/>
  <c r="U963" i="1"/>
  <c r="K963" i="1" l="1"/>
  <c r="I963" i="1" s="1"/>
  <c r="G964" i="1" s="1"/>
  <c r="M963" i="1"/>
  <c r="AL963" i="1"/>
  <c r="AA963" i="1"/>
  <c r="W963" i="1"/>
  <c r="X963" i="1" s="1"/>
  <c r="V963" i="1" s="1"/>
  <c r="AN963" i="1" l="1"/>
  <c r="B963" i="1" s="1"/>
  <c r="AC963" i="1"/>
  <c r="AD963" i="1" s="1"/>
  <c r="AB963" i="1" s="1"/>
  <c r="AM965" i="1" s="1"/>
  <c r="AK971" i="1"/>
  <c r="AG970" i="1"/>
  <c r="AE963" i="1" l="1"/>
  <c r="AF963" i="1" s="1"/>
  <c r="AJ963" i="1" l="1"/>
  <c r="AH963" i="1"/>
  <c r="AI963" i="1"/>
  <c r="H964" i="1" l="1"/>
  <c r="C963" i="1"/>
  <c r="J964" i="1" l="1"/>
  <c r="U964" i="1"/>
  <c r="O964" i="1"/>
  <c r="Q964" i="1" s="1"/>
  <c r="R964" i="1" s="1"/>
  <c r="P964" i="1" s="1"/>
  <c r="AL964" i="1" l="1"/>
  <c r="W964" i="1"/>
  <c r="X964" i="1" s="1"/>
  <c r="V964" i="1" s="1"/>
  <c r="AA964" i="1"/>
  <c r="K964" i="1"/>
  <c r="I964" i="1" s="1"/>
  <c r="G965" i="1" s="1"/>
  <c r="M964" i="1"/>
  <c r="AK972" i="1"/>
  <c r="AG971" i="1"/>
  <c r="AN964" i="1" l="1"/>
  <c r="B964" i="1" s="1"/>
  <c r="AC964" i="1"/>
  <c r="AD964" i="1" l="1"/>
  <c r="AB964" i="1" s="1"/>
  <c r="AM966" i="1" s="1"/>
  <c r="AE964" i="1"/>
  <c r="AF964" i="1" s="1"/>
  <c r="AJ964" i="1" l="1"/>
  <c r="AH964" i="1"/>
  <c r="AI964" i="1"/>
  <c r="C964" i="1" l="1"/>
  <c r="H965" i="1"/>
  <c r="J965" i="1" s="1"/>
  <c r="K965" i="1" l="1"/>
  <c r="I965" i="1" s="1"/>
  <c r="G966" i="1" s="1"/>
  <c r="M965" i="1"/>
  <c r="U965" i="1"/>
  <c r="O965" i="1"/>
  <c r="Q965" i="1" s="1"/>
  <c r="R965" i="1" s="1"/>
  <c r="P965" i="1" s="1"/>
  <c r="AK973" i="1"/>
  <c r="AG972" i="1"/>
  <c r="AL965" i="1" l="1"/>
  <c r="AA965" i="1"/>
  <c r="W965" i="1"/>
  <c r="X965" i="1" l="1"/>
  <c r="V965" i="1" s="1"/>
  <c r="AN965" i="1"/>
  <c r="B965" i="1" s="1"/>
  <c r="AC965" i="1"/>
  <c r="AD965" i="1" s="1"/>
  <c r="AB965" i="1" s="1"/>
  <c r="AM967" i="1" s="1"/>
  <c r="AE965" i="1" l="1"/>
  <c r="AF965" i="1" s="1"/>
  <c r="AI965" i="1" l="1"/>
  <c r="AH965" i="1"/>
  <c r="AJ965" i="1"/>
  <c r="AG973" i="1"/>
  <c r="AK974" i="1"/>
  <c r="C965" i="1" l="1"/>
  <c r="H966" i="1"/>
  <c r="U966" i="1" s="1"/>
  <c r="AL966" i="1" l="1"/>
  <c r="W966" i="1"/>
  <c r="O966" i="1"/>
  <c r="Q966" i="1" s="1"/>
  <c r="R966" i="1" s="1"/>
  <c r="P966" i="1" s="1"/>
  <c r="J966" i="1"/>
  <c r="AA966" i="1" l="1"/>
  <c r="AN966" i="1" s="1"/>
  <c r="B966" i="1" s="1"/>
  <c r="X966" i="1"/>
  <c r="V966" i="1" s="1"/>
  <c r="K966" i="1"/>
  <c r="I966" i="1" s="1"/>
  <c r="G967" i="1" s="1"/>
  <c r="M966" i="1"/>
  <c r="AC966" i="1"/>
  <c r="AD966" i="1" s="1"/>
  <c r="AB966" i="1" s="1"/>
  <c r="AM968" i="1" s="1"/>
  <c r="AE966" i="1" l="1"/>
  <c r="AF966" i="1" s="1"/>
  <c r="AK975" i="1"/>
  <c r="AG974" i="1"/>
  <c r="AJ966" i="1" l="1"/>
  <c r="AI966" i="1"/>
  <c r="AH966" i="1"/>
  <c r="C966" i="1" l="1"/>
  <c r="H967" i="1"/>
  <c r="J967" i="1" s="1"/>
  <c r="O967" i="1"/>
  <c r="Q967" i="1" s="1"/>
  <c r="R967" i="1" s="1"/>
  <c r="P967" i="1" s="1"/>
  <c r="U967" i="1" l="1"/>
  <c r="AA967" i="1" s="1"/>
  <c r="AN967" i="1" s="1"/>
  <c r="K967" i="1"/>
  <c r="I967" i="1" s="1"/>
  <c r="G968" i="1" s="1"/>
  <c r="M967" i="1"/>
  <c r="W967" i="1" l="1"/>
  <c r="X967" i="1" s="1"/>
  <c r="V967" i="1" s="1"/>
  <c r="AL967" i="1"/>
  <c r="AC967" i="1"/>
  <c r="AD967" i="1" s="1"/>
  <c r="AB967" i="1" s="1"/>
  <c r="AM969" i="1" s="1"/>
  <c r="B967" i="1"/>
  <c r="AE967" i="1" l="1"/>
  <c r="AF967" i="1" s="1"/>
  <c r="AH967" i="1" s="1"/>
  <c r="AK976" i="1"/>
  <c r="AG975" i="1"/>
  <c r="AI967" i="1" l="1"/>
  <c r="C967" i="1" s="1"/>
  <c r="AJ967" i="1"/>
  <c r="H968" i="1" l="1"/>
  <c r="U968" i="1" s="1"/>
  <c r="AL968" i="1" s="1"/>
  <c r="J968" i="1" l="1"/>
  <c r="W968" i="1"/>
  <c r="X968" i="1" s="1"/>
  <c r="V968" i="1" s="1"/>
  <c r="O968" i="1"/>
  <c r="Q968" i="1" s="1"/>
  <c r="R968" i="1" s="1"/>
  <c r="P968" i="1" s="1"/>
  <c r="K968" i="1"/>
  <c r="I968" i="1" s="1"/>
  <c r="G969" i="1" s="1"/>
  <c r="M968" i="1"/>
  <c r="AA968" i="1"/>
  <c r="AN968" i="1" l="1"/>
  <c r="B968" i="1" s="1"/>
  <c r="AC968" i="1"/>
  <c r="AD968" i="1" l="1"/>
  <c r="AB968" i="1" s="1"/>
  <c r="AM970" i="1" s="1"/>
  <c r="AE968" i="1"/>
  <c r="AF968" i="1" s="1"/>
  <c r="AH968" i="1" l="1"/>
  <c r="AI968" i="1"/>
  <c r="AJ968" i="1"/>
  <c r="C968" i="1" l="1"/>
  <c r="H969" i="1"/>
  <c r="J969" i="1" s="1"/>
  <c r="O969" i="1" l="1"/>
  <c r="Q969" i="1" s="1"/>
  <c r="R969" i="1" s="1"/>
  <c r="P969" i="1" s="1"/>
  <c r="U969" i="1"/>
  <c r="K969" i="1"/>
  <c r="I969" i="1" s="1"/>
  <c r="G970" i="1" s="1"/>
  <c r="M969" i="1"/>
  <c r="AK977" i="1"/>
  <c r="AG976" i="1"/>
  <c r="W969" i="1" l="1"/>
  <c r="AL969" i="1"/>
  <c r="AA969" i="1"/>
  <c r="AC969" i="1" l="1"/>
  <c r="AD969" i="1" s="1"/>
  <c r="AB969" i="1" s="1"/>
  <c r="AM971" i="1" s="1"/>
  <c r="AN969" i="1"/>
  <c r="B969" i="1" s="1"/>
  <c r="X969" i="1"/>
  <c r="V969" i="1" s="1"/>
  <c r="AE969" i="1"/>
  <c r="AF969" i="1" s="1"/>
  <c r="AH969" i="1" l="1"/>
  <c r="AI969" i="1"/>
  <c r="AJ969" i="1"/>
  <c r="H970" i="1" l="1"/>
  <c r="U970" i="1" s="1"/>
  <c r="AL970" i="1" s="1"/>
  <c r="C969" i="1"/>
  <c r="W970" i="1" l="1"/>
  <c r="X970" i="1" s="1"/>
  <c r="V970" i="1" s="1"/>
  <c r="J970" i="1"/>
  <c r="O970" i="1"/>
  <c r="AK978" i="1"/>
  <c r="AG977" i="1"/>
  <c r="Q970" i="1" l="1"/>
  <c r="R970" i="1" s="1"/>
  <c r="P970" i="1" s="1"/>
  <c r="AA970" i="1"/>
  <c r="M970" i="1"/>
  <c r="K970" i="1"/>
  <c r="I970" i="1" s="1"/>
  <c r="G971" i="1" s="1"/>
  <c r="AC970" i="1" l="1"/>
  <c r="AN970" i="1"/>
  <c r="B970" i="1" s="1"/>
  <c r="AD970" i="1" l="1"/>
  <c r="AB970" i="1" s="1"/>
  <c r="AM972" i="1" s="1"/>
  <c r="AE970" i="1"/>
  <c r="AF970" i="1" s="1"/>
  <c r="AH970" i="1" l="1"/>
  <c r="AJ970" i="1"/>
  <c r="AI970" i="1"/>
  <c r="H971" i="1" l="1"/>
  <c r="O971" i="1" s="1"/>
  <c r="Q971" i="1" s="1"/>
  <c r="R971" i="1" s="1"/>
  <c r="P971" i="1" s="1"/>
  <c r="C970" i="1"/>
  <c r="AG978" i="1"/>
  <c r="AK979" i="1"/>
  <c r="U971" i="1" l="1"/>
  <c r="J971" i="1"/>
  <c r="K971" i="1" l="1"/>
  <c r="I971" i="1" s="1"/>
  <c r="G972" i="1" s="1"/>
  <c r="M971" i="1"/>
  <c r="W971" i="1"/>
  <c r="AL971" i="1"/>
  <c r="AA971" i="1"/>
  <c r="AC971" i="1" l="1"/>
  <c r="AD971" i="1" s="1"/>
  <c r="AB971" i="1" s="1"/>
  <c r="AM973" i="1" s="1"/>
  <c r="AN971" i="1"/>
  <c r="B971" i="1" s="1"/>
  <c r="X971" i="1"/>
  <c r="V971" i="1" s="1"/>
  <c r="AE971" i="1" l="1"/>
  <c r="AF971" i="1" s="1"/>
  <c r="AH971" i="1" s="1"/>
  <c r="AK980" i="1"/>
  <c r="AG979" i="1"/>
  <c r="AJ971" i="1" l="1"/>
  <c r="AI971" i="1"/>
  <c r="C971" i="1" s="1"/>
  <c r="H972" i="1"/>
  <c r="J972" i="1" s="1"/>
  <c r="K972" i="1" l="1"/>
  <c r="I972" i="1" s="1"/>
  <c r="G973" i="1" s="1"/>
  <c r="M972" i="1"/>
  <c r="O972" i="1"/>
  <c r="Q972" i="1" s="1"/>
  <c r="R972" i="1" s="1"/>
  <c r="P972" i="1" s="1"/>
  <c r="U972" i="1"/>
  <c r="AA972" i="1" l="1"/>
  <c r="AL972" i="1"/>
  <c r="W972" i="1"/>
  <c r="X972" i="1" l="1"/>
  <c r="V972" i="1" s="1"/>
  <c r="AC972" i="1"/>
  <c r="AD972" i="1" s="1"/>
  <c r="AB972" i="1" s="1"/>
  <c r="AM974" i="1" s="1"/>
  <c r="AN972" i="1"/>
  <c r="B972" i="1" s="1"/>
  <c r="AE972" i="1" l="1"/>
  <c r="AF972" i="1" s="1"/>
  <c r="AI972" i="1" l="1"/>
  <c r="AJ972" i="1"/>
  <c r="AH972" i="1"/>
  <c r="AK981" i="1"/>
  <c r="AG980" i="1"/>
  <c r="H973" i="1" l="1"/>
  <c r="J973" i="1" s="1"/>
  <c r="C972" i="1"/>
  <c r="U973" i="1" l="1"/>
  <c r="O973" i="1"/>
  <c r="Q973" i="1" s="1"/>
  <c r="R973" i="1" s="1"/>
  <c r="P973" i="1" s="1"/>
  <c r="K973" i="1"/>
  <c r="I973" i="1" s="1"/>
  <c r="G974" i="1" s="1"/>
  <c r="M973" i="1"/>
  <c r="W973" i="1" l="1"/>
  <c r="AL973" i="1"/>
  <c r="AA973" i="1"/>
  <c r="AC973" i="1" l="1"/>
  <c r="AD973" i="1" s="1"/>
  <c r="AB973" i="1" s="1"/>
  <c r="AM975" i="1" s="1"/>
  <c r="AN973" i="1"/>
  <c r="B973" i="1" s="1"/>
  <c r="X973" i="1"/>
  <c r="V973" i="1" s="1"/>
  <c r="AE973" i="1"/>
  <c r="AF973" i="1" s="1"/>
  <c r="AH973" i="1" l="1"/>
  <c r="AJ973" i="1"/>
  <c r="AI973" i="1"/>
  <c r="C973" i="1" l="1"/>
  <c r="H974" i="1"/>
  <c r="J974" i="1" s="1"/>
  <c r="M974" i="1" s="1"/>
  <c r="AK982" i="1"/>
  <c r="AG981" i="1"/>
  <c r="K974" i="1" l="1"/>
  <c r="I974" i="1" s="1"/>
  <c r="G975" i="1" s="1"/>
  <c r="O974" i="1"/>
  <c r="Q974" i="1" s="1"/>
  <c r="R974" i="1" s="1"/>
  <c r="P974" i="1" s="1"/>
  <c r="U974" i="1"/>
  <c r="AL974" i="1" l="1"/>
  <c r="AA974" i="1"/>
  <c r="W974" i="1"/>
  <c r="X974" i="1" s="1"/>
  <c r="V974" i="1" s="1"/>
  <c r="AN974" i="1" l="1"/>
  <c r="B974" i="1" s="1"/>
  <c r="AC974" i="1"/>
  <c r="AD974" i="1" l="1"/>
  <c r="AB974" i="1" s="1"/>
  <c r="AM976" i="1" s="1"/>
  <c r="AE974" i="1"/>
  <c r="AF974" i="1" s="1"/>
  <c r="AI974" i="1" l="1"/>
  <c r="AH974" i="1"/>
  <c r="AJ974" i="1"/>
  <c r="AK983" i="1"/>
  <c r="AG982" i="1"/>
  <c r="H975" i="1" l="1"/>
  <c r="C974" i="1"/>
  <c r="J975" i="1" l="1"/>
  <c r="O975" i="1"/>
  <c r="Q975" i="1" s="1"/>
  <c r="R975" i="1" s="1"/>
  <c r="P975" i="1" s="1"/>
  <c r="U975" i="1"/>
  <c r="AL975" i="1" l="1"/>
  <c r="W975" i="1"/>
  <c r="X975" i="1" s="1"/>
  <c r="V975" i="1" s="1"/>
  <c r="AA975" i="1"/>
  <c r="K975" i="1"/>
  <c r="I975" i="1" s="1"/>
  <c r="G976" i="1" s="1"/>
  <c r="M975" i="1"/>
  <c r="AN975" i="1" l="1"/>
  <c r="B975" i="1" s="1"/>
  <c r="AC975" i="1"/>
  <c r="AD975" i="1" l="1"/>
  <c r="AB975" i="1" s="1"/>
  <c r="AM977" i="1" s="1"/>
  <c r="AE975" i="1"/>
  <c r="AF975" i="1" s="1"/>
  <c r="AI975" i="1" l="1"/>
  <c r="AH975" i="1"/>
  <c r="AJ975" i="1"/>
  <c r="AG983" i="1"/>
  <c r="AK984" i="1"/>
  <c r="C975" i="1" l="1"/>
  <c r="H976" i="1"/>
  <c r="J976" i="1" l="1"/>
  <c r="U976" i="1"/>
  <c r="O976" i="1"/>
  <c r="Q976" i="1" s="1"/>
  <c r="R976" i="1" s="1"/>
  <c r="P976" i="1" s="1"/>
  <c r="AL976" i="1" l="1"/>
  <c r="AA976" i="1"/>
  <c r="W976" i="1"/>
  <c r="K976" i="1"/>
  <c r="I976" i="1" s="1"/>
  <c r="G977" i="1" s="1"/>
  <c r="M976" i="1"/>
  <c r="AN976" i="1" l="1"/>
  <c r="B976" i="1" s="1"/>
  <c r="AC976" i="1"/>
  <c r="AD976" i="1" s="1"/>
  <c r="AB976" i="1" s="1"/>
  <c r="AM978" i="1" s="1"/>
  <c r="X976" i="1"/>
  <c r="V976" i="1" s="1"/>
  <c r="AE976" i="1"/>
  <c r="AF976" i="1" s="1"/>
  <c r="AG984" i="1"/>
  <c r="AK985" i="1"/>
  <c r="AJ976" i="1" l="1"/>
  <c r="AI976" i="1"/>
  <c r="AH976" i="1"/>
  <c r="H977" i="1" l="1"/>
  <c r="O977" i="1" s="1"/>
  <c r="Q977" i="1" s="1"/>
  <c r="R977" i="1" s="1"/>
  <c r="P977" i="1" s="1"/>
  <c r="C976" i="1"/>
  <c r="J977" i="1" l="1"/>
  <c r="U977" i="1"/>
  <c r="AL977" i="1" l="1"/>
  <c r="W977" i="1"/>
  <c r="X977" i="1" s="1"/>
  <c r="V977" i="1" s="1"/>
  <c r="AA977" i="1"/>
  <c r="K977" i="1"/>
  <c r="I977" i="1" s="1"/>
  <c r="G978" i="1" s="1"/>
  <c r="M977" i="1"/>
  <c r="AN977" i="1" l="1"/>
  <c r="B977" i="1" s="1"/>
  <c r="AC977" i="1"/>
  <c r="AD977" i="1" l="1"/>
  <c r="AB977" i="1" s="1"/>
  <c r="AM979" i="1" s="1"/>
  <c r="AE977" i="1"/>
  <c r="AF977" i="1" s="1"/>
  <c r="AK986" i="1"/>
  <c r="AG985" i="1"/>
  <c r="AI977" i="1" l="1"/>
  <c r="AJ977" i="1"/>
  <c r="AH977" i="1"/>
  <c r="H978" i="1" l="1"/>
  <c r="O978" i="1" s="1"/>
  <c r="Q978" i="1" s="1"/>
  <c r="R978" i="1" s="1"/>
  <c r="P978" i="1" s="1"/>
  <c r="C977" i="1"/>
  <c r="U978" i="1" l="1"/>
  <c r="J978" i="1"/>
  <c r="M978" i="1" l="1"/>
  <c r="K978" i="1"/>
  <c r="I978" i="1" s="1"/>
  <c r="G979" i="1" s="1"/>
  <c r="W978" i="1"/>
  <c r="AL978" i="1"/>
  <c r="AA978" i="1"/>
  <c r="AN978" i="1" l="1"/>
  <c r="B978" i="1" s="1"/>
  <c r="AC978" i="1"/>
  <c r="AD978" i="1" s="1"/>
  <c r="AB978" i="1" s="1"/>
  <c r="AM980" i="1" s="1"/>
  <c r="X978" i="1"/>
  <c r="V978" i="1" s="1"/>
  <c r="AE978" i="1"/>
  <c r="AF978" i="1" s="1"/>
  <c r="AJ978" i="1" l="1"/>
  <c r="AI978" i="1"/>
  <c r="AH978" i="1"/>
  <c r="AK987" i="1"/>
  <c r="AG986" i="1"/>
  <c r="C978" i="1" l="1"/>
  <c r="H979" i="1"/>
  <c r="J979" i="1" l="1"/>
  <c r="U979" i="1"/>
  <c r="O979" i="1"/>
  <c r="Q979" i="1" s="1"/>
  <c r="R979" i="1" s="1"/>
  <c r="P979" i="1" s="1"/>
  <c r="AL979" i="1" l="1"/>
  <c r="AA979" i="1"/>
  <c r="W979" i="1"/>
  <c r="M979" i="1"/>
  <c r="K979" i="1"/>
  <c r="I979" i="1" s="1"/>
  <c r="G980" i="1" s="1"/>
  <c r="X979" i="1" l="1"/>
  <c r="V979" i="1" s="1"/>
  <c r="AN979" i="1"/>
  <c r="B979" i="1" s="1"/>
  <c r="AC979" i="1"/>
  <c r="AD979" i="1" s="1"/>
  <c r="AB979" i="1" s="1"/>
  <c r="AM981" i="1" s="1"/>
  <c r="AE979" i="1" l="1"/>
  <c r="AF979" i="1" s="1"/>
  <c r="AH979" i="1" l="1"/>
  <c r="AJ979" i="1"/>
  <c r="AI979" i="1"/>
  <c r="H980" i="1" l="1"/>
  <c r="J980" i="1" s="1"/>
  <c r="C979" i="1"/>
  <c r="AG987" i="1"/>
  <c r="AK988" i="1"/>
  <c r="U980" i="1" l="1"/>
  <c r="O980" i="1"/>
  <c r="Q980" i="1" s="1"/>
  <c r="R980" i="1" s="1"/>
  <c r="P980" i="1" s="1"/>
  <c r="K980" i="1"/>
  <c r="I980" i="1" s="1"/>
  <c r="G981" i="1" s="1"/>
  <c r="M980" i="1"/>
  <c r="AA980" i="1" l="1"/>
  <c r="W980" i="1"/>
  <c r="AL980" i="1"/>
  <c r="X980" i="1" l="1"/>
  <c r="V980" i="1" s="1"/>
  <c r="AN980" i="1"/>
  <c r="B980" i="1" s="1"/>
  <c r="AC980" i="1"/>
  <c r="AD980" i="1" s="1"/>
  <c r="AB980" i="1" s="1"/>
  <c r="AM982" i="1" s="1"/>
  <c r="AE980" i="1" l="1"/>
  <c r="AF980" i="1" s="1"/>
  <c r="AI980" i="1" l="1"/>
  <c r="AH980" i="1"/>
  <c r="AJ980" i="1"/>
  <c r="C980" i="1" l="1"/>
  <c r="H981" i="1"/>
  <c r="J981" i="1" s="1"/>
  <c r="AG988" i="1"/>
  <c r="AK989" i="1"/>
  <c r="O981" i="1" l="1"/>
  <c r="Q981" i="1" s="1"/>
  <c r="R981" i="1" s="1"/>
  <c r="P981" i="1" s="1"/>
  <c r="U981" i="1"/>
  <c r="M981" i="1"/>
  <c r="K981" i="1"/>
  <c r="I981" i="1" s="1"/>
  <c r="G982" i="1" s="1"/>
  <c r="AA981" i="1" l="1"/>
  <c r="AN981" i="1" s="1"/>
  <c r="AL981" i="1"/>
  <c r="W981" i="1"/>
  <c r="X981" i="1" s="1"/>
  <c r="V981" i="1" s="1"/>
  <c r="B981" i="1" l="1"/>
  <c r="AC981" i="1"/>
  <c r="AD981" i="1" s="1"/>
  <c r="AB981" i="1" s="1"/>
  <c r="AM983" i="1" s="1"/>
  <c r="AE981" i="1" l="1"/>
  <c r="AF981" i="1" s="1"/>
  <c r="AJ981" i="1" s="1"/>
  <c r="AK990" i="1"/>
  <c r="AG989" i="1"/>
  <c r="AI981" i="1" l="1"/>
  <c r="AH981" i="1"/>
  <c r="C981" i="1" l="1"/>
  <c r="H982" i="1"/>
  <c r="U982" i="1" s="1"/>
  <c r="W982" i="1" l="1"/>
  <c r="X982" i="1" s="1"/>
  <c r="V982" i="1" s="1"/>
  <c r="AL982" i="1"/>
  <c r="J982" i="1"/>
  <c r="O982" i="1"/>
  <c r="Q982" i="1" s="1"/>
  <c r="R982" i="1" s="1"/>
  <c r="P982" i="1" s="1"/>
  <c r="AA982" i="1" l="1"/>
  <c r="M982" i="1"/>
  <c r="K982" i="1"/>
  <c r="I982" i="1" s="1"/>
  <c r="G983" i="1" s="1"/>
  <c r="AG990" i="1"/>
  <c r="AK991" i="1"/>
  <c r="AN982" i="1" l="1"/>
  <c r="B982" i="1" s="1"/>
  <c r="AC982" i="1"/>
  <c r="AE982" i="1" l="1"/>
  <c r="AF982" i="1" s="1"/>
  <c r="AD982" i="1"/>
  <c r="AB982" i="1" s="1"/>
  <c r="AM984" i="1" s="1"/>
  <c r="AH982" i="1" l="1"/>
  <c r="AI982" i="1"/>
  <c r="AJ982" i="1"/>
  <c r="H983" i="1" l="1"/>
  <c r="C982" i="1"/>
  <c r="J983" i="1" l="1"/>
  <c r="O983" i="1"/>
  <c r="Q983" i="1" s="1"/>
  <c r="R983" i="1" s="1"/>
  <c r="P983" i="1" s="1"/>
  <c r="U983" i="1"/>
  <c r="AL983" i="1" l="1"/>
  <c r="AA983" i="1"/>
  <c r="W983" i="1"/>
  <c r="X983" i="1" s="1"/>
  <c r="V983" i="1" s="1"/>
  <c r="M983" i="1"/>
  <c r="K983" i="1"/>
  <c r="I983" i="1" s="1"/>
  <c r="G984" i="1" s="1"/>
  <c r="AG991" i="1"/>
  <c r="AK992" i="1"/>
  <c r="AN983" i="1" l="1"/>
  <c r="B983" i="1" s="1"/>
  <c r="AC983" i="1"/>
  <c r="AD983" i="1" s="1"/>
  <c r="AB983" i="1" s="1"/>
  <c r="AM985" i="1" s="1"/>
  <c r="AE983" i="1" l="1"/>
  <c r="AF983" i="1" s="1"/>
  <c r="AH983" i="1" l="1"/>
  <c r="AI983" i="1"/>
  <c r="AJ983" i="1"/>
  <c r="H984" i="1" l="1"/>
  <c r="O984" i="1" s="1"/>
  <c r="Q984" i="1" s="1"/>
  <c r="R984" i="1" s="1"/>
  <c r="P984" i="1" s="1"/>
  <c r="C983" i="1"/>
  <c r="J984" i="1" l="1"/>
  <c r="U984" i="1"/>
  <c r="AG992" i="1"/>
  <c r="AK993" i="1"/>
  <c r="W984" i="1" l="1"/>
  <c r="AA984" i="1"/>
  <c r="AL984" i="1"/>
  <c r="M984" i="1"/>
  <c r="K984" i="1"/>
  <c r="I984" i="1" s="1"/>
  <c r="G985" i="1" s="1"/>
  <c r="AN984" i="1" l="1"/>
  <c r="B984" i="1" s="1"/>
  <c r="AC984" i="1"/>
  <c r="AD984" i="1" s="1"/>
  <c r="AB984" i="1" s="1"/>
  <c r="AM986" i="1" s="1"/>
  <c r="X984" i="1"/>
  <c r="V984" i="1" s="1"/>
  <c r="AE984" i="1"/>
  <c r="AF984" i="1" s="1"/>
  <c r="AH984" i="1" l="1"/>
  <c r="AI984" i="1"/>
  <c r="AJ984" i="1"/>
  <c r="H985" i="1" l="1"/>
  <c r="C984" i="1"/>
  <c r="J985" i="1" l="1"/>
  <c r="O985" i="1"/>
  <c r="Q985" i="1" s="1"/>
  <c r="R985" i="1" s="1"/>
  <c r="P985" i="1" s="1"/>
  <c r="U985" i="1"/>
  <c r="AK994" i="1"/>
  <c r="AG993" i="1"/>
  <c r="AL985" i="1" l="1"/>
  <c r="W985" i="1"/>
  <c r="X985" i="1" s="1"/>
  <c r="V985" i="1" s="1"/>
  <c r="AA985" i="1"/>
  <c r="M985" i="1"/>
  <c r="K985" i="1"/>
  <c r="I985" i="1" s="1"/>
  <c r="G986" i="1" s="1"/>
  <c r="AC985" i="1" l="1"/>
  <c r="AN985" i="1"/>
  <c r="B985" i="1" s="1"/>
  <c r="AE985" i="1" l="1"/>
  <c r="AF985" i="1" s="1"/>
  <c r="AD985" i="1"/>
  <c r="AB985" i="1" s="1"/>
  <c r="AM987" i="1" s="1"/>
  <c r="AJ985" i="1" l="1"/>
  <c r="AH985" i="1"/>
  <c r="AI985" i="1"/>
  <c r="H986" i="1" l="1"/>
  <c r="J986" i="1" s="1"/>
  <c r="C985" i="1"/>
  <c r="U986" i="1" l="1"/>
  <c r="M986" i="1"/>
  <c r="K986" i="1"/>
  <c r="I986" i="1" s="1"/>
  <c r="G987" i="1" s="1"/>
  <c r="O986" i="1"/>
  <c r="Q986" i="1" s="1"/>
  <c r="R986" i="1" s="1"/>
  <c r="P986" i="1" s="1"/>
  <c r="AG994" i="1"/>
  <c r="AK995" i="1"/>
  <c r="AL986" i="1" l="1"/>
  <c r="AA986" i="1"/>
  <c r="W986" i="1"/>
  <c r="X986" i="1" s="1"/>
  <c r="V986" i="1" s="1"/>
  <c r="AC986" i="1" l="1"/>
  <c r="AN986" i="1"/>
  <c r="B986" i="1" s="1"/>
  <c r="AD986" i="1" l="1"/>
  <c r="AB986" i="1" s="1"/>
  <c r="AM988" i="1" s="1"/>
  <c r="AE986" i="1"/>
  <c r="AF986" i="1" s="1"/>
  <c r="AI986" i="1" l="1"/>
  <c r="AH986" i="1"/>
  <c r="AJ986" i="1"/>
  <c r="H987" i="1" l="1"/>
  <c r="O987" i="1" s="1"/>
  <c r="Q987" i="1" s="1"/>
  <c r="R987" i="1" s="1"/>
  <c r="P987" i="1" s="1"/>
  <c r="C986" i="1"/>
  <c r="U987" i="1" l="1"/>
  <c r="J987" i="1"/>
  <c r="AK996" i="1"/>
  <c r="AG995" i="1"/>
  <c r="K987" i="1" l="1"/>
  <c r="I987" i="1" s="1"/>
  <c r="G988" i="1" s="1"/>
  <c r="M987" i="1"/>
  <c r="AL987" i="1"/>
  <c r="W987" i="1"/>
  <c r="X987" i="1" s="1"/>
  <c r="V987" i="1" s="1"/>
  <c r="AA987" i="1"/>
  <c r="AN987" i="1" l="1"/>
  <c r="B987" i="1" s="1"/>
  <c r="AC987" i="1"/>
  <c r="AD987" i="1" l="1"/>
  <c r="AB987" i="1" s="1"/>
  <c r="AM989" i="1" s="1"/>
  <c r="AE987" i="1"/>
  <c r="AF987" i="1" s="1"/>
  <c r="AH987" i="1" l="1"/>
  <c r="AI987" i="1"/>
  <c r="AJ987" i="1"/>
  <c r="H988" i="1" l="1"/>
  <c r="C987" i="1"/>
  <c r="AG996" i="1"/>
  <c r="AK997" i="1"/>
  <c r="J988" i="1" l="1"/>
  <c r="O988" i="1"/>
  <c r="Q988" i="1" s="1"/>
  <c r="R988" i="1" s="1"/>
  <c r="P988" i="1" s="1"/>
  <c r="U988" i="1"/>
  <c r="W988" i="1" l="1"/>
  <c r="AL988" i="1"/>
  <c r="AA988" i="1"/>
  <c r="M988" i="1"/>
  <c r="K988" i="1"/>
  <c r="I988" i="1" s="1"/>
  <c r="G989" i="1" s="1"/>
  <c r="AC988" i="1" l="1"/>
  <c r="AD988" i="1" s="1"/>
  <c r="AB988" i="1" s="1"/>
  <c r="AM990" i="1" s="1"/>
  <c r="AN988" i="1"/>
  <c r="B988" i="1" s="1"/>
  <c r="X988" i="1"/>
  <c r="V988" i="1" s="1"/>
  <c r="AE988" i="1"/>
  <c r="AF988" i="1" s="1"/>
  <c r="AI988" i="1" l="1"/>
  <c r="AJ988" i="1"/>
  <c r="AH988" i="1"/>
  <c r="H989" i="1" l="1"/>
  <c r="J989" i="1" s="1"/>
  <c r="C988" i="1"/>
  <c r="AG997" i="1"/>
  <c r="AK998" i="1"/>
  <c r="U989" i="1" l="1"/>
  <c r="K989" i="1"/>
  <c r="I989" i="1" s="1"/>
  <c r="G990" i="1" s="1"/>
  <c r="M989" i="1"/>
  <c r="O989" i="1"/>
  <c r="Q989" i="1" s="1"/>
  <c r="R989" i="1" s="1"/>
  <c r="P989" i="1" s="1"/>
  <c r="W989" i="1" l="1"/>
  <c r="AL989" i="1"/>
  <c r="AA989" i="1"/>
  <c r="AC989" i="1" l="1"/>
  <c r="AD989" i="1" s="1"/>
  <c r="AB989" i="1" s="1"/>
  <c r="AM991" i="1" s="1"/>
  <c r="AN989" i="1"/>
  <c r="B989" i="1" s="1"/>
  <c r="X989" i="1"/>
  <c r="V989" i="1" s="1"/>
  <c r="AE989" i="1"/>
  <c r="AF989" i="1" s="1"/>
  <c r="AH989" i="1" l="1"/>
  <c r="AI989" i="1"/>
  <c r="AJ989" i="1"/>
  <c r="C989" i="1" l="1"/>
  <c r="H990" i="1"/>
  <c r="AK999" i="1"/>
  <c r="AG998" i="1"/>
  <c r="J990" i="1" l="1"/>
  <c r="O990" i="1"/>
  <c r="Q990" i="1" s="1"/>
  <c r="R990" i="1" s="1"/>
  <c r="P990" i="1" s="1"/>
  <c r="U990" i="1"/>
  <c r="W990" i="1" l="1"/>
  <c r="AA990" i="1"/>
  <c r="AL990" i="1"/>
  <c r="M990" i="1"/>
  <c r="K990" i="1"/>
  <c r="I990" i="1" s="1"/>
  <c r="G991" i="1" s="1"/>
  <c r="AN990" i="1" l="1"/>
  <c r="B990" i="1" s="1"/>
  <c r="AC990" i="1"/>
  <c r="AD990" i="1" s="1"/>
  <c r="AB990" i="1" s="1"/>
  <c r="AM992" i="1" s="1"/>
  <c r="AE990" i="1"/>
  <c r="AF990" i="1" s="1"/>
  <c r="X990" i="1"/>
  <c r="V990" i="1" s="1"/>
  <c r="AJ990" i="1" l="1"/>
  <c r="AH990" i="1"/>
  <c r="AI990" i="1"/>
  <c r="C990" i="1" l="1"/>
  <c r="H991" i="1"/>
  <c r="J991" i="1" s="1"/>
  <c r="K991" i="1" l="1"/>
  <c r="I991" i="1" s="1"/>
  <c r="G992" i="1" s="1"/>
  <c r="M991" i="1"/>
  <c r="O991" i="1"/>
  <c r="Q991" i="1" s="1"/>
  <c r="R991" i="1" s="1"/>
  <c r="P991" i="1" s="1"/>
  <c r="U991" i="1"/>
  <c r="AK1000" i="1"/>
  <c r="AG999" i="1"/>
  <c r="AA991" i="1" l="1"/>
  <c r="W991" i="1"/>
  <c r="AL991" i="1"/>
  <c r="X991" i="1" l="1"/>
  <c r="V991" i="1" s="1"/>
  <c r="AN991" i="1"/>
  <c r="B991" i="1" s="1"/>
  <c r="AC991" i="1"/>
  <c r="AD991" i="1" s="1"/>
  <c r="AB991" i="1" s="1"/>
  <c r="AM993" i="1" s="1"/>
  <c r="AE991" i="1" l="1"/>
  <c r="AF991" i="1" s="1"/>
  <c r="AI991" i="1" l="1"/>
  <c r="AJ991" i="1"/>
  <c r="AH991" i="1"/>
  <c r="C991" i="1" l="1"/>
  <c r="H992" i="1"/>
  <c r="J992" i="1" s="1"/>
  <c r="U992" i="1"/>
  <c r="AG1000" i="1"/>
  <c r="AK1001" i="1"/>
  <c r="AL992" i="1" l="1"/>
  <c r="W992" i="1"/>
  <c r="M992" i="1"/>
  <c r="K992" i="1"/>
  <c r="I992" i="1" s="1"/>
  <c r="G993" i="1" s="1"/>
  <c r="O992" i="1"/>
  <c r="Q992" i="1" s="1"/>
  <c r="R992" i="1" s="1"/>
  <c r="P992" i="1" s="1"/>
  <c r="X992" i="1" l="1"/>
  <c r="V992" i="1" s="1"/>
  <c r="AA992" i="1"/>
  <c r="AN992" i="1" l="1"/>
  <c r="B992" i="1" s="1"/>
  <c r="AC992" i="1"/>
  <c r="AD992" i="1" l="1"/>
  <c r="AB992" i="1" s="1"/>
  <c r="AM994" i="1" s="1"/>
  <c r="AE992" i="1"/>
  <c r="AF992" i="1" s="1"/>
  <c r="AG1001" i="1"/>
  <c r="AK1002" i="1"/>
  <c r="AH992" i="1" l="1"/>
  <c r="AJ992" i="1"/>
  <c r="AI992" i="1"/>
  <c r="C992" i="1" l="1"/>
  <c r="H993" i="1"/>
  <c r="J993" i="1" s="1"/>
  <c r="U993" i="1"/>
  <c r="O993" i="1"/>
  <c r="Q993" i="1" s="1"/>
  <c r="R993" i="1" s="1"/>
  <c r="P993" i="1" s="1"/>
  <c r="AM1002" i="1"/>
  <c r="AA993" i="1" l="1"/>
  <c r="AC993" i="1" s="1"/>
  <c r="AD993" i="1" s="1"/>
  <c r="AB993" i="1" s="1"/>
  <c r="AM995" i="1" s="1"/>
  <c r="M993" i="1"/>
  <c r="K993" i="1"/>
  <c r="I993" i="1" s="1"/>
  <c r="G994" i="1" s="1"/>
  <c r="W993" i="1"/>
  <c r="AL993" i="1"/>
  <c r="AN993" i="1" l="1"/>
  <c r="B993" i="1" s="1"/>
  <c r="X993" i="1"/>
  <c r="V993" i="1" s="1"/>
  <c r="AE993" i="1"/>
  <c r="AF993" i="1" s="1"/>
  <c r="AJ993" i="1" l="1"/>
  <c r="AH993" i="1"/>
  <c r="AI993" i="1"/>
  <c r="H994" i="1" l="1"/>
  <c r="J994" i="1" s="1"/>
  <c r="C993" i="1"/>
  <c r="O994" i="1" l="1"/>
  <c r="Q994" i="1" s="1"/>
  <c r="R994" i="1" s="1"/>
  <c r="P994" i="1" s="1"/>
  <c r="U994" i="1"/>
  <c r="M994" i="1"/>
  <c r="K994" i="1"/>
  <c r="I994" i="1" s="1"/>
  <c r="G995" i="1" s="1"/>
  <c r="W994" i="1"/>
  <c r="X994" i="1" s="1"/>
  <c r="V994" i="1" s="1"/>
  <c r="AL994" i="1"/>
  <c r="AA994" i="1"/>
  <c r="AK1003" i="1"/>
  <c r="AG1002" i="1"/>
  <c r="AN994" i="1" l="1"/>
  <c r="B994" i="1" s="1"/>
  <c r="AC994" i="1"/>
  <c r="AD994" i="1" l="1"/>
  <c r="AB994" i="1" s="1"/>
  <c r="AM996" i="1" s="1"/>
  <c r="AE994" i="1"/>
  <c r="AF994" i="1" s="1"/>
  <c r="AJ994" i="1" l="1"/>
  <c r="AH994" i="1"/>
  <c r="AI994" i="1"/>
  <c r="C994" i="1" l="1"/>
  <c r="H995" i="1"/>
  <c r="J995" i="1" s="1"/>
  <c r="AG1003" i="1"/>
  <c r="AK1004" i="1"/>
  <c r="M995" i="1" l="1"/>
  <c r="K995" i="1"/>
  <c r="I995" i="1" s="1"/>
  <c r="G996" i="1" s="1"/>
  <c r="U995" i="1"/>
  <c r="O995" i="1"/>
  <c r="Q995" i="1" s="1"/>
  <c r="R995" i="1" s="1"/>
  <c r="P995" i="1" s="1"/>
  <c r="AL995" i="1" l="1"/>
  <c r="W995" i="1"/>
  <c r="AA995" i="1"/>
  <c r="AN995" i="1" l="1"/>
  <c r="B995" i="1" s="1"/>
  <c r="AC995" i="1"/>
  <c r="AD995" i="1" s="1"/>
  <c r="AB995" i="1" s="1"/>
  <c r="AM997" i="1" s="1"/>
  <c r="X995" i="1"/>
  <c r="V995" i="1" s="1"/>
  <c r="AE995" i="1"/>
  <c r="AF995" i="1" s="1"/>
  <c r="AH995" i="1" l="1"/>
  <c r="AJ995" i="1"/>
  <c r="AI995" i="1"/>
  <c r="C995" i="1" l="1"/>
  <c r="H996" i="1"/>
  <c r="J996" i="1" l="1"/>
  <c r="U996" i="1"/>
  <c r="O996" i="1"/>
  <c r="Q996" i="1" s="1"/>
  <c r="R996" i="1" s="1"/>
  <c r="P996" i="1" s="1"/>
  <c r="AL996" i="1" l="1"/>
  <c r="AA996" i="1"/>
  <c r="W996" i="1"/>
  <c r="M996" i="1"/>
  <c r="K996" i="1"/>
  <c r="I996" i="1" s="1"/>
  <c r="G997" i="1" s="1"/>
  <c r="AG1004" i="1"/>
  <c r="AK1005" i="1"/>
  <c r="AN996" i="1" l="1"/>
  <c r="B996" i="1" s="1"/>
  <c r="AC996" i="1"/>
  <c r="AD996" i="1" s="1"/>
  <c r="AB996" i="1" s="1"/>
  <c r="AM998" i="1" s="1"/>
  <c r="X996" i="1"/>
  <c r="V996" i="1" s="1"/>
  <c r="AE996" i="1"/>
  <c r="AF996" i="1" s="1"/>
  <c r="AI996" i="1" l="1"/>
  <c r="AJ996" i="1"/>
  <c r="AH996" i="1"/>
  <c r="C996" i="1" l="1"/>
  <c r="H997" i="1"/>
  <c r="O997" i="1" l="1"/>
  <c r="Q997" i="1" s="1"/>
  <c r="R997" i="1" s="1"/>
  <c r="P997" i="1" s="1"/>
  <c r="J997" i="1"/>
  <c r="U997" i="1"/>
  <c r="AG1005" i="1"/>
  <c r="AL997" i="1" l="1"/>
  <c r="W997" i="1"/>
  <c r="AA997" i="1"/>
  <c r="M997" i="1"/>
  <c r="K997" i="1"/>
  <c r="I997" i="1" s="1"/>
  <c r="G998" i="1" s="1"/>
  <c r="AN997" i="1" l="1"/>
  <c r="B997" i="1" s="1"/>
  <c r="AC997" i="1"/>
  <c r="AD997" i="1" s="1"/>
  <c r="AB997" i="1" s="1"/>
  <c r="AM999" i="1" s="1"/>
  <c r="X997" i="1"/>
  <c r="V997" i="1" s="1"/>
  <c r="AE997" i="1"/>
  <c r="AF997" i="1" s="1"/>
  <c r="AJ997" i="1" l="1"/>
  <c r="AH997" i="1"/>
  <c r="AI997" i="1"/>
  <c r="C997" i="1" l="1"/>
  <c r="H998" i="1"/>
  <c r="J998" i="1" s="1"/>
  <c r="O998" i="1" l="1"/>
  <c r="Q998" i="1" s="1"/>
  <c r="R998" i="1" s="1"/>
  <c r="P998" i="1" s="1"/>
  <c r="U998" i="1"/>
  <c r="K998" i="1"/>
  <c r="I998" i="1" s="1"/>
  <c r="G999" i="1" s="1"/>
  <c r="M998" i="1"/>
  <c r="W998" i="1" l="1"/>
  <c r="AL998" i="1"/>
  <c r="AA998" i="1"/>
  <c r="AN998" i="1" l="1"/>
  <c r="B998" i="1" s="1"/>
  <c r="AC998" i="1"/>
  <c r="AD998" i="1" s="1"/>
  <c r="AB998" i="1" s="1"/>
  <c r="AM1000" i="1" s="1"/>
  <c r="X998" i="1"/>
  <c r="V998" i="1" s="1"/>
  <c r="AE998" i="1"/>
  <c r="AF998" i="1" s="1"/>
  <c r="AJ998" i="1" l="1"/>
  <c r="AI998" i="1"/>
  <c r="AH998" i="1"/>
  <c r="C998" i="1" l="1"/>
  <c r="H999" i="1"/>
  <c r="J999" i="1" s="1"/>
  <c r="O999" i="1"/>
  <c r="Q999" i="1" s="1"/>
  <c r="R999" i="1" s="1"/>
  <c r="P999" i="1" s="1"/>
  <c r="U999" i="1" l="1"/>
  <c r="AA999" i="1" s="1"/>
  <c r="AC999" i="1" s="1"/>
  <c r="AD999" i="1" s="1"/>
  <c r="AB999" i="1" s="1"/>
  <c r="AM1001" i="1" s="1"/>
  <c r="M999" i="1"/>
  <c r="K999" i="1"/>
  <c r="I999" i="1" s="1"/>
  <c r="G1000" i="1" s="1"/>
  <c r="AN999" i="1"/>
  <c r="W999" i="1"/>
  <c r="AL999" i="1" l="1"/>
  <c r="B999" i="1" s="1"/>
  <c r="X999" i="1"/>
  <c r="V999" i="1" s="1"/>
  <c r="AE999" i="1"/>
  <c r="AF999" i="1" s="1"/>
  <c r="AI999" i="1" l="1"/>
  <c r="AH999" i="1"/>
  <c r="AJ999" i="1"/>
  <c r="C999" i="1" l="1"/>
  <c r="H1000" i="1"/>
  <c r="O1000" i="1" l="1"/>
  <c r="Q1000" i="1" s="1"/>
  <c r="R1000" i="1" s="1"/>
  <c r="P1000" i="1" s="1"/>
  <c r="U1000" i="1"/>
  <c r="J1000" i="1"/>
  <c r="W1000" i="1" l="1"/>
  <c r="X1000" i="1" s="1"/>
  <c r="V1000" i="1" s="1"/>
  <c r="AA1000" i="1"/>
  <c r="AL1000" i="1"/>
  <c r="M1000" i="1"/>
  <c r="AS2" i="1" s="1"/>
  <c r="K1000" i="1"/>
  <c r="I1000" i="1" s="1"/>
  <c r="G1001" i="1"/>
  <c r="AN1000" i="1" l="1"/>
  <c r="B1000" i="1" s="1"/>
  <c r="AC1000" i="1"/>
  <c r="AO4" i="1"/>
  <c r="AO3" i="1"/>
  <c r="AP3" i="1"/>
  <c r="AP4" i="1"/>
  <c r="AD1000" i="1" l="1"/>
  <c r="AB1000" i="1" s="1"/>
  <c r="AE1000" i="1"/>
  <c r="AF1000" i="1" s="1"/>
  <c r="AI1000" i="1" l="1"/>
  <c r="AJ1000" i="1"/>
  <c r="AH1000" i="1"/>
  <c r="AL1" i="1"/>
  <c r="AL2" i="1"/>
  <c r="C1000" i="1" l="1"/>
  <c r="H1001" i="1"/>
  <c r="J1001" i="1" l="1"/>
  <c r="U1001" i="1"/>
  <c r="O1001" i="1"/>
  <c r="Q1001" i="1" s="1"/>
  <c r="R1001" i="1" s="1"/>
  <c r="P1001" i="1" s="1"/>
  <c r="W1001" i="1" l="1"/>
  <c r="X1001" i="1" s="1"/>
  <c r="V1001" i="1" s="1"/>
  <c r="AL1001" i="1"/>
  <c r="AA1001" i="1"/>
  <c r="K1001" i="1"/>
  <c r="I1001" i="1" s="1"/>
  <c r="G1002" i="1" s="1"/>
  <c r="M1001" i="1"/>
  <c r="AC1001" i="1" l="1"/>
  <c r="AN1001" i="1"/>
  <c r="B1001" i="1" s="1"/>
  <c r="AD1001" i="1" l="1"/>
  <c r="AB1001" i="1" s="1"/>
  <c r="AM1003" i="1" s="1"/>
  <c r="AE1001" i="1"/>
  <c r="AF1001" i="1" s="1"/>
  <c r="AI1001" i="1" l="1"/>
  <c r="AH1001" i="1"/>
  <c r="AJ1001" i="1"/>
  <c r="H1002" i="1" l="1"/>
  <c r="C1001" i="1"/>
  <c r="J1002" i="1" l="1"/>
  <c r="U1002" i="1"/>
  <c r="O1002" i="1"/>
  <c r="Q1002" i="1" s="1"/>
  <c r="R1002" i="1" s="1"/>
  <c r="P1002" i="1" s="1"/>
  <c r="K1002" i="1" l="1"/>
  <c r="I1002" i="1" s="1"/>
  <c r="G1003" i="1" s="1"/>
  <c r="M1002" i="1"/>
  <c r="AL1002" i="1"/>
  <c r="W1002" i="1"/>
  <c r="X1002" i="1" s="1"/>
  <c r="V1002" i="1" s="1"/>
  <c r="AA1002" i="1"/>
  <c r="AC1002" i="1" l="1"/>
  <c r="AN1002" i="1"/>
  <c r="B1002" i="1" s="1"/>
  <c r="AD1002" i="1" l="1"/>
  <c r="AB1002" i="1" s="1"/>
  <c r="AM1004" i="1" s="1"/>
  <c r="AE1002" i="1"/>
  <c r="AF1002" i="1" s="1"/>
  <c r="AI1002" i="1" l="1"/>
  <c r="AJ1002" i="1"/>
  <c r="AH1002" i="1"/>
  <c r="H1003" i="1" l="1"/>
  <c r="J1003" i="1" s="1"/>
  <c r="K1003" i="1" s="1"/>
  <c r="I1003" i="1" s="1"/>
  <c r="G1004" i="1" s="1"/>
  <c r="C1002" i="1"/>
  <c r="O1003" i="1"/>
  <c r="Q1003" i="1" s="1"/>
  <c r="R1003" i="1" s="1"/>
  <c r="P1003" i="1" s="1"/>
  <c r="M1003" i="1" l="1"/>
  <c r="U1003" i="1"/>
  <c r="W1003" i="1" s="1"/>
  <c r="X1003" i="1" s="1"/>
  <c r="V1003" i="1" s="1"/>
  <c r="AA1003" i="1" l="1"/>
  <c r="AL1003" i="1"/>
  <c r="AC1003" i="1" l="1"/>
  <c r="AN1003" i="1"/>
  <c r="B1003" i="1" s="1"/>
  <c r="AD1003" i="1" l="1"/>
  <c r="AB1003" i="1" s="1"/>
  <c r="AM1005" i="1" s="1"/>
  <c r="AE1003" i="1"/>
  <c r="AF1003" i="1" s="1"/>
  <c r="AJ1003" i="1" l="1"/>
  <c r="AI1003" i="1"/>
  <c r="AH1003" i="1"/>
  <c r="C1003" i="1" l="1"/>
  <c r="H1004" i="1"/>
  <c r="J1004" i="1" l="1"/>
  <c r="O1004" i="1"/>
  <c r="Q1004" i="1" s="1"/>
  <c r="R1004" i="1" s="1"/>
  <c r="P1004" i="1" s="1"/>
  <c r="U1004" i="1"/>
  <c r="W1004" i="1" l="1"/>
  <c r="AA1004" i="1"/>
  <c r="AL1004" i="1"/>
  <c r="M1004" i="1"/>
  <c r="M1005" i="1" s="1"/>
  <c r="M1006" i="1" s="1"/>
  <c r="M1007" i="1" s="1"/>
  <c r="M1008" i="1" s="1"/>
  <c r="M1009" i="1" s="1"/>
  <c r="M1010" i="1" s="1"/>
  <c r="M1011" i="1" s="1"/>
  <c r="M1012" i="1" s="1"/>
  <c r="M1013" i="1" s="1"/>
  <c r="M1014" i="1" s="1"/>
  <c r="M1015" i="1" s="1"/>
  <c r="M1016" i="1" s="1"/>
  <c r="M1017" i="1" s="1"/>
  <c r="M1018" i="1" s="1"/>
  <c r="M1019" i="1" s="1"/>
  <c r="M1020" i="1" s="1"/>
  <c r="M1021" i="1" s="1"/>
  <c r="M1022" i="1" s="1"/>
  <c r="M1023" i="1" s="1"/>
  <c r="M1024" i="1" s="1"/>
  <c r="M1025" i="1" s="1"/>
  <c r="M1026" i="1" s="1"/>
  <c r="M1027" i="1" s="1"/>
  <c r="M1028" i="1" s="1"/>
  <c r="M1029" i="1" s="1"/>
  <c r="M1030" i="1" s="1"/>
  <c r="M1031" i="1" s="1"/>
  <c r="M1032" i="1" s="1"/>
  <c r="M1033" i="1" s="1"/>
  <c r="M1034" i="1" s="1"/>
  <c r="M1035" i="1" s="1"/>
  <c r="M1036" i="1" s="1"/>
  <c r="M1037" i="1" s="1"/>
  <c r="M1038" i="1" s="1"/>
  <c r="M1039" i="1" s="1"/>
  <c r="M1040" i="1" s="1"/>
  <c r="M1041" i="1" s="1"/>
  <c r="M1042" i="1" s="1"/>
  <c r="M1043" i="1" s="1"/>
  <c r="M1044" i="1" s="1"/>
  <c r="M1045" i="1" s="1"/>
  <c r="M1046" i="1" s="1"/>
  <c r="M1047" i="1" s="1"/>
  <c r="M1048" i="1" s="1"/>
  <c r="M1049" i="1" s="1"/>
  <c r="M1050" i="1" s="1"/>
  <c r="M1051" i="1" s="1"/>
  <c r="M1052" i="1" s="1"/>
  <c r="M1053" i="1" s="1"/>
  <c r="M1054" i="1" s="1"/>
  <c r="M1055" i="1" s="1"/>
  <c r="M1056" i="1" s="1"/>
  <c r="M1057" i="1" s="1"/>
  <c r="M1058" i="1" s="1"/>
  <c r="M1059" i="1" s="1"/>
  <c r="M1060" i="1" s="1"/>
  <c r="M1061" i="1" s="1"/>
  <c r="M1062" i="1" s="1"/>
  <c r="M1063" i="1" s="1"/>
  <c r="M1064" i="1" s="1"/>
  <c r="M1065" i="1" s="1"/>
  <c r="M1066" i="1" s="1"/>
  <c r="M1067" i="1" s="1"/>
  <c r="M1068" i="1" s="1"/>
  <c r="M1069" i="1" s="1"/>
  <c r="M1070" i="1" s="1"/>
  <c r="M1071" i="1" s="1"/>
  <c r="M1072" i="1" s="1"/>
  <c r="M1073" i="1" s="1"/>
  <c r="M1074" i="1" s="1"/>
  <c r="M1075" i="1" s="1"/>
  <c r="M1076" i="1" s="1"/>
  <c r="M1077" i="1" s="1"/>
  <c r="M1078" i="1" s="1"/>
  <c r="M1079" i="1" s="1"/>
  <c r="M1080" i="1" s="1"/>
  <c r="M1081" i="1" s="1"/>
  <c r="M1082" i="1" s="1"/>
  <c r="M1083" i="1" s="1"/>
  <c r="M1084" i="1" s="1"/>
  <c r="M1085" i="1" s="1"/>
  <c r="M1086" i="1" s="1"/>
  <c r="M1087" i="1" s="1"/>
  <c r="M1088" i="1" s="1"/>
  <c r="M1089" i="1" s="1"/>
  <c r="M1090" i="1" s="1"/>
  <c r="M1091" i="1" s="1"/>
  <c r="M1092" i="1" s="1"/>
  <c r="M1093" i="1" s="1"/>
  <c r="K1004" i="1"/>
  <c r="I1004" i="1" s="1"/>
  <c r="G1005" i="1" s="1"/>
  <c r="G1006" i="1" s="1"/>
  <c r="G1007" i="1" s="1"/>
  <c r="G1008" i="1" s="1"/>
  <c r="G1009" i="1" s="1"/>
  <c r="G1010" i="1" s="1"/>
  <c r="G1011" i="1" s="1"/>
  <c r="G1012" i="1" s="1"/>
  <c r="G1013" i="1" s="1"/>
  <c r="G1014" i="1" s="1"/>
  <c r="G1015" i="1" s="1"/>
  <c r="G1016" i="1" s="1"/>
  <c r="G1017" i="1" s="1"/>
  <c r="G1018" i="1" s="1"/>
  <c r="G1019" i="1" s="1"/>
  <c r="G1020" i="1" s="1"/>
  <c r="G1021" i="1" s="1"/>
  <c r="G1022" i="1" s="1"/>
  <c r="G1023" i="1" s="1"/>
  <c r="G1024" i="1" s="1"/>
  <c r="G1025" i="1" s="1"/>
  <c r="G1026" i="1" s="1"/>
  <c r="G1027" i="1" s="1"/>
  <c r="G1028" i="1" s="1"/>
  <c r="G1029" i="1" s="1"/>
  <c r="G1030" i="1" s="1"/>
  <c r="G1031" i="1" s="1"/>
  <c r="G1032" i="1" s="1"/>
  <c r="G1033" i="1" s="1"/>
  <c r="G1034" i="1" s="1"/>
  <c r="G1035" i="1" s="1"/>
  <c r="G1036" i="1" s="1"/>
  <c r="G1037" i="1" s="1"/>
  <c r="G1038" i="1" s="1"/>
  <c r="G1039" i="1" s="1"/>
  <c r="G1040" i="1" s="1"/>
  <c r="G1041" i="1" s="1"/>
  <c r="G1042" i="1" s="1"/>
  <c r="G1043" i="1" s="1"/>
  <c r="G1044" i="1" s="1"/>
  <c r="G1045" i="1" s="1"/>
  <c r="G1046" i="1" s="1"/>
  <c r="G1047" i="1" s="1"/>
  <c r="G1048" i="1" s="1"/>
  <c r="G1049" i="1" s="1"/>
  <c r="G1050" i="1" s="1"/>
  <c r="G1051" i="1" s="1"/>
  <c r="G1052" i="1" s="1"/>
  <c r="G1053" i="1" s="1"/>
  <c r="G1054" i="1" s="1"/>
  <c r="G1055" i="1" s="1"/>
  <c r="G1056" i="1" s="1"/>
  <c r="G1057" i="1" s="1"/>
  <c r="G1058" i="1" s="1"/>
  <c r="G1059" i="1" s="1"/>
  <c r="G1060" i="1" s="1"/>
  <c r="G1061" i="1" s="1"/>
  <c r="G1062" i="1" s="1"/>
  <c r="G1063" i="1" s="1"/>
  <c r="G1064" i="1" s="1"/>
  <c r="G1065" i="1" s="1"/>
  <c r="G1066" i="1" s="1"/>
  <c r="G1067" i="1" s="1"/>
  <c r="G1068" i="1" s="1"/>
  <c r="G1069" i="1" s="1"/>
  <c r="G1070" i="1" s="1"/>
  <c r="G1071" i="1" s="1"/>
  <c r="G1072" i="1" s="1"/>
  <c r="G1073" i="1" s="1"/>
  <c r="G1074" i="1" s="1"/>
  <c r="G1075" i="1" s="1"/>
  <c r="G1076" i="1" s="1"/>
  <c r="G1077" i="1" s="1"/>
  <c r="G1078" i="1" s="1"/>
  <c r="G1079" i="1" s="1"/>
  <c r="G1080" i="1" s="1"/>
  <c r="G1081" i="1" s="1"/>
  <c r="G1082" i="1" s="1"/>
  <c r="G1083" i="1" s="1"/>
  <c r="G1084" i="1" s="1"/>
  <c r="G1085" i="1" s="1"/>
  <c r="G1086" i="1" s="1"/>
  <c r="G1087" i="1" s="1"/>
  <c r="G1088" i="1" s="1"/>
  <c r="G1089" i="1" s="1"/>
  <c r="G1090" i="1" s="1"/>
  <c r="G1091" i="1" s="1"/>
  <c r="G1092" i="1" s="1"/>
  <c r="G1093" i="1" s="1"/>
  <c r="G1094" i="1" s="1"/>
  <c r="G1095" i="1" s="1"/>
  <c r="G1096" i="1" s="1"/>
  <c r="G1097" i="1" s="1"/>
  <c r="AC1004" i="1" l="1"/>
  <c r="AD1004" i="1" s="1"/>
  <c r="AB1004" i="1" s="1"/>
  <c r="AN1004" i="1"/>
  <c r="B1004" i="1" s="1"/>
  <c r="AE1004" i="1"/>
  <c r="AF1004" i="1" s="1"/>
  <c r="X1004" i="1"/>
  <c r="V1004" i="1" s="1"/>
  <c r="AJ1004" i="1" l="1"/>
  <c r="AI1004" i="1"/>
  <c r="AH1004" i="1"/>
  <c r="C1004" i="1" l="1"/>
  <c r="H1005" i="1"/>
  <c r="U1005" i="1" s="1"/>
  <c r="AL1005" i="1" s="1"/>
  <c r="O1005" i="1"/>
  <c r="Q1005" i="1" s="1"/>
  <c r="R1005" i="1" s="1"/>
  <c r="P1005" i="1" s="1"/>
  <c r="AA1005" i="1"/>
  <c r="P1006" i="1" l="1"/>
  <c r="P1007" i="1"/>
  <c r="AC1005" i="1"/>
  <c r="AN1005" i="1"/>
  <c r="B1005" i="1" s="1"/>
  <c r="AD1005" i="1" l="1"/>
  <c r="AB1005" i="1" s="1"/>
  <c r="AE1005" i="1"/>
  <c r="AF1005" i="1" s="1"/>
  <c r="AP2" i="1" l="1"/>
  <c r="AI1005" i="1"/>
  <c r="AF1006" i="1"/>
  <c r="AH1005" i="1"/>
  <c r="AQ2" i="1"/>
  <c r="AJ1005" i="1"/>
  <c r="AO2" i="1"/>
  <c r="AB1006" i="1"/>
  <c r="AB1007" i="1"/>
  <c r="C1005" i="1" l="1"/>
  <c r="H1006" i="1"/>
  <c r="O1006" i="1" s="1"/>
  <c r="U1006" i="1"/>
  <c r="AA1006" i="1" s="1"/>
</calcChain>
</file>

<file path=xl/comments1.xml><?xml version="1.0" encoding="utf-8"?>
<comments xmlns="http://schemas.openxmlformats.org/spreadsheetml/2006/main">
  <authors>
    <author>Nick</author>
  </authors>
  <commentList>
    <comment ref="X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R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H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W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L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A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P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E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T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I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F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9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W29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B29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Q29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F29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9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X50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M50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B50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Q50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F50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<sst xmlns="http://schemas.openxmlformats.org/spreadsheetml/2006/main" count="6653" uniqueCount="315">
  <si>
    <t>W/L</t>
  </si>
  <si>
    <t>Stop Loss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</si>
  <si>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</si>
  <si>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</si>
  <si>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</si>
  <si>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</si>
  <si>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</si>
  <si>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</si>
  <si>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</si>
  <si>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</si>
  <si>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</si>
  <si>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Peak</t>
  </si>
  <si>
    <t>Results Streets</t>
  </si>
  <si>
    <t>Lines</t>
  </si>
  <si>
    <t>Bet Amount</t>
  </si>
  <si>
    <t>Quad</t>
  </si>
  <si>
    <t>no</t>
  </si>
  <si>
    <t>RB</t>
  </si>
  <si>
    <t>PD</t>
  </si>
  <si>
    <t>blowout</t>
  </si>
  <si>
    <t>Stop Loss (-)</t>
  </si>
  <si>
    <t xml:space="preserve">  bet result</t>
  </si>
  <si>
    <t>Bankroll</t>
  </si>
  <si>
    <t>#</t>
  </si>
  <si>
    <t xml:space="preserve">SHEET </t>
  </si>
  <si>
    <t>INPUT</t>
  </si>
  <si>
    <t>NIC</t>
  </si>
  <si>
    <t>BOT</t>
  </si>
  <si>
    <t>Profit</t>
  </si>
  <si>
    <t>Cumulative</t>
  </si>
  <si>
    <t>PROFIT</t>
  </si>
  <si>
    <t>SHEET</t>
  </si>
  <si>
    <t>SESSION</t>
  </si>
  <si>
    <t>MAX</t>
  </si>
  <si>
    <t>GPS</t>
  </si>
  <si>
    <t>LARGEST</t>
  </si>
  <si>
    <t>HIGH</t>
  </si>
  <si>
    <t>LOW</t>
  </si>
  <si>
    <t>CURRENT</t>
  </si>
  <si>
    <t>Spin</t>
  </si>
  <si>
    <t>(Loss)</t>
  </si>
  <si>
    <t>TARGET</t>
  </si>
  <si>
    <t>LOSS</t>
  </si>
  <si>
    <t>DIVISOR</t>
  </si>
  <si>
    <t>PROGRESSIONS</t>
  </si>
  <si>
    <t>FIELD</t>
  </si>
  <si>
    <t>VALUES</t>
  </si>
  <si>
    <t>BET</t>
  </si>
  <si>
    <t>AUTO%</t>
  </si>
  <si>
    <t>RESETS</t>
  </si>
  <si>
    <t>AMT</t>
  </si>
  <si>
    <t>1</t>
  </si>
  <si>
    <t>-10000</t>
  </si>
  <si>
    <t>1000</t>
  </si>
  <si>
    <t>BASE BET</t>
  </si>
  <si>
    <t>2</t>
  </si>
  <si>
    <t>DUMMY BASE BET</t>
  </si>
  <si>
    <t>3</t>
  </si>
  <si>
    <t>FILE/RNG DELAY</t>
  </si>
  <si>
    <t>4</t>
  </si>
  <si>
    <t>MAX BET</t>
  </si>
  <si>
    <t>5</t>
  </si>
  <si>
    <t>MAX  SPIN COUNT</t>
  </si>
  <si>
    <t>6</t>
  </si>
  <si>
    <t>GLOBAL PROFIT TARGET</t>
  </si>
  <si>
    <t>10000</t>
  </si>
  <si>
    <t>7</t>
  </si>
  <si>
    <t>GLOBAL STOP LOSS</t>
  </si>
  <si>
    <t>-1000000</t>
  </si>
  <si>
    <t>8</t>
  </si>
  <si>
    <t>GPS Start Amount</t>
  </si>
  <si>
    <t>9</t>
  </si>
  <si>
    <t>gps %</t>
  </si>
  <si>
    <t>.25</t>
  </si>
  <si>
    <t>10</t>
  </si>
  <si>
    <t>GPS AUTO%</t>
  </si>
  <si>
    <t>.001</t>
  </si>
  <si>
    <t>11</t>
  </si>
  <si>
    <t>UPS Start Amount</t>
  </si>
  <si>
    <t>100</t>
  </si>
  <si>
    <t>12</t>
  </si>
  <si>
    <t>UPS Start %</t>
  </si>
  <si>
    <t>13</t>
  </si>
  <si>
    <t>UPS Auto%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</si>
  <si>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</si>
  <si>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</si>
  <si>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</si>
  <si>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</si>
  <si>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</si>
  <si>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</si>
  <si>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</si>
  <si>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</si>
  <si>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</si>
  <si>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</si>
  <si>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</si>
  <si>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</si>
  <si>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</si>
  <si>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</si>
  <si>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</si>
  <si>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</si>
  <si>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</si>
  <si>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</si>
  <si>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</si>
  <si>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</si>
  <si>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</si>
  <si>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</si>
  <si>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</si>
  <si>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</si>
  <si>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</si>
  <si>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</si>
  <si>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</si>
  <si>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</si>
  <si>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</si>
  <si>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</si>
  <si>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</si>
  <si>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</si>
  <si>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</si>
  <si>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</si>
  <si>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</si>
  <si>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</si>
  <si>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</si>
  <si>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</si>
  <si>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</si>
  <si>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</si>
  <si>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</si>
  <si>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</si>
  <si>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</si>
  <si>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</si>
  <si>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</si>
  <si>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</si>
  <si>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</si>
  <si>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</si>
  <si>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</si>
  <si>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</si>
  <si>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</si>
  <si>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</si>
  <si>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</si>
  <si>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</si>
  <si>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</si>
  <si>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</si>
  <si>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</si>
  <si>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</si>
  <si>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</si>
  <si>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</si>
  <si>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</si>
  <si>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</si>
  <si>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</si>
  <si>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</si>
  <si>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</si>
  <si>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</si>
  <si>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</si>
  <si>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</si>
  <si>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</si>
  <si>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</si>
  <si>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</si>
  <si>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</si>
  <si>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</si>
  <si>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</si>
  <si>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</si>
  <si>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</si>
  <si>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</si>
  <si>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</si>
  <si>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</si>
  <si>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</si>
  <si>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</si>
  <si>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</si>
  <si>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</si>
  <si>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</si>
  <si>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</si>
  <si>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</si>
  <si>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Average</t>
  </si>
  <si>
    <t>Low</t>
  </si>
  <si>
    <t>Net Win</t>
  </si>
  <si>
    <t>Number of Wins Over 5 Units</t>
  </si>
  <si>
    <t>Number of Wins Over 100 Units</t>
  </si>
  <si>
    <t>Number of Wins Over 50 Units</t>
  </si>
  <si>
    <t>Number of Wins Over 25 Units</t>
  </si>
  <si>
    <t>Number of Wins Over 10 Units</t>
  </si>
  <si>
    <t>Number Spins Per Week(21,000-25000)</t>
  </si>
  <si>
    <t>Estimated Profit Per Week</t>
  </si>
  <si>
    <t>Less 10% BV Tax</t>
  </si>
  <si>
    <t>Estimated Net Profit Per Week</t>
  </si>
  <si>
    <t>Suggested Daily Bankroll</t>
  </si>
  <si>
    <t>Estimated</t>
  </si>
  <si>
    <t>Max</t>
  </si>
  <si>
    <t>Module</t>
  </si>
  <si>
    <t>Spin Modules</t>
  </si>
  <si>
    <t>Bet</t>
  </si>
  <si>
    <t>Cost</t>
  </si>
  <si>
    <t>25,000 spins @ $2 Base Bet</t>
  </si>
  <si>
    <t>25,000 spins @ $1 Base Bet</t>
  </si>
  <si>
    <t>25,000 spins @  .50 Base Bet</t>
  </si>
  <si>
    <t>25,000 spins @  .10 Base Bet</t>
  </si>
  <si>
    <t>RNG Profit/Spin</t>
  </si>
  <si>
    <t>Profit TAXget</t>
  </si>
  <si>
    <t>flat</t>
  </si>
  <si>
    <t>GPS=5</t>
  </si>
  <si>
    <t>GPS=1</t>
  </si>
  <si>
    <t>UPS = 10</t>
  </si>
  <si>
    <t>Profit Target</t>
  </si>
  <si>
    <t>VDW ES (NCAP) B Flat</t>
  </si>
  <si>
    <t>UPS = 10/.50/.01</t>
  </si>
  <si>
    <t>UPS = 10/.25/.001</t>
  </si>
  <si>
    <t>VDW ES (NCAP) B PD</t>
  </si>
  <si>
    <t>PT =100</t>
  </si>
  <si>
    <t>PD = 1</t>
  </si>
  <si>
    <t>PT =1</t>
  </si>
  <si>
    <t>PD = 2</t>
  </si>
  <si>
    <t>Max Bet</t>
  </si>
  <si>
    <t>VDW ES (NCAP) B MB</t>
  </si>
  <si>
    <t>Amount</t>
  </si>
  <si>
    <t>Sheet ConFig</t>
  </si>
  <si>
    <t xml:space="preserve">Global Profit  </t>
  </si>
  <si>
    <t>Global Stop Loss</t>
  </si>
  <si>
    <t>GPS Auto %</t>
  </si>
  <si>
    <t>GPS Start %</t>
  </si>
  <si>
    <t>Max Spins</t>
  </si>
  <si>
    <t>UPS Auto %</t>
  </si>
  <si>
    <t>NicBot ConFig</t>
  </si>
  <si>
    <t>Input Fields</t>
  </si>
  <si>
    <t>-1000</t>
  </si>
  <si>
    <t>Profit/Spin</t>
  </si>
  <si>
    <t>Number Spins Per Week(21,000)</t>
  </si>
  <si>
    <t>21,000 spins @ $2 Base Bet</t>
  </si>
  <si>
    <t>21,000 spins @ $1 Base Bet</t>
  </si>
  <si>
    <t>21,000 spins @  .50 Base Bet</t>
  </si>
  <si>
    <t>21,000 spins @  .10 Base Bet</t>
  </si>
  <si>
    <t>VDW ES (NCAP) B MB DEMO</t>
  </si>
  <si>
    <t>SR</t>
  </si>
  <si>
    <t>DD</t>
  </si>
  <si>
    <t>GS</t>
  </si>
  <si>
    <t>sr</t>
  </si>
  <si>
    <t xml:space="preserve">VDW ES (NCAP) B CAP MB </t>
  </si>
  <si>
    <t>PT=1</t>
  </si>
  <si>
    <t>STW</t>
  </si>
  <si>
    <t>5 STW</t>
  </si>
  <si>
    <t>5000</t>
  </si>
  <si>
    <t>PT=100</t>
  </si>
  <si>
    <t>STW=5</t>
  </si>
  <si>
    <t>VDW ES (NCAP) B CAP MB STW (300 Spins Sheet)</t>
  </si>
  <si>
    <t>VDW ES (NCAP) B CAP MB STW (1000 Spins Sheet)</t>
  </si>
  <si>
    <t>DEMO</t>
  </si>
  <si>
    <t>SZ Wheel</t>
  </si>
  <si>
    <t>MB=75</t>
  </si>
  <si>
    <t>5/300</t>
  </si>
  <si>
    <t>10/1</t>
  </si>
  <si>
    <t>7/150</t>
  </si>
  <si>
    <t>7/200</t>
  </si>
  <si>
    <t>5/400</t>
  </si>
  <si>
    <t>VDW ES (NCAP) B CAP MB STW (1000 Spins Sheet) SZ</t>
  </si>
  <si>
    <t>VDW ES (NCAP) BL CAP MB STW (1000)InDep</t>
  </si>
  <si>
    <t>12/1</t>
  </si>
  <si>
    <t>5/500</t>
  </si>
  <si>
    <t>15/100</t>
  </si>
  <si>
    <t>10/300</t>
  </si>
  <si>
    <t>5/600</t>
  </si>
  <si>
    <t>6/600</t>
  </si>
  <si>
    <t>High</t>
  </si>
  <si>
    <t>End</t>
  </si>
  <si>
    <t>L Bet</t>
  </si>
  <si>
    <t>Liar</t>
  </si>
  <si>
    <t>SL=-1000</t>
  </si>
  <si>
    <t>Flat</t>
  </si>
  <si>
    <t>VDW ES ALL AP RB 1st AP Elio</t>
  </si>
  <si>
    <t>VDW ES ALL AP RB 1st AP Elio v 1.0</t>
  </si>
  <si>
    <t>2-</t>
  </si>
  <si>
    <t>VDW ES ALL AP RB 1st AP Elio v 2.0</t>
  </si>
  <si>
    <t>Elio #</t>
  </si>
  <si>
    <t>VDW ES ALL AP RB 1st AP Elio v 3.0</t>
  </si>
  <si>
    <t>VDW ES ALL AP RB 1st AP Elio v 3.0 DEMO</t>
  </si>
  <si>
    <t>Xlbot</t>
  </si>
  <si>
    <t>Nicbot</t>
  </si>
  <si>
    <t>VDW ES ALL AP RB 1st AP Elio v 4.0</t>
  </si>
  <si>
    <t>LIAR</t>
  </si>
  <si>
    <t>Dueling VDW ES ALL AP RB Elio CC v. VDW ES NCAP CAP B (CC)</t>
  </si>
  <si>
    <t>Dueling VDW ES ALL AP RB Elio CC v. VDW ES NCAP CAP B (CC) v 1.0</t>
  </si>
  <si>
    <t>Dueling VDW ES ALL AP RB Elio CC v. VDW ES NCAP CAP B (CC) v 1.0 LiarBet</t>
  </si>
  <si>
    <t>LiarBet</t>
  </si>
  <si>
    <t>Dueling VDW ES ALL AP RB Elio CC v. VDW ES NCAP CAP B (CC) v 1.0 LiarBet DEMO</t>
  </si>
  <si>
    <t>NC</t>
  </si>
  <si>
    <t>Dueling VDW ES ALL AP RB Elio CC v. VDW ES NCAP CAP B (CC) v 1.0 LIAR Bet</t>
  </si>
  <si>
    <t>LB=4</t>
  </si>
  <si>
    <t>LB=8</t>
  </si>
  <si>
    <t>LB=12</t>
  </si>
  <si>
    <t>LB=16</t>
  </si>
  <si>
    <t>LB=100</t>
  </si>
  <si>
    <t>LB=14</t>
  </si>
  <si>
    <t>LB=9</t>
  </si>
  <si>
    <t>Dueling VDW Test</t>
  </si>
  <si>
    <t>lB=1000</t>
  </si>
  <si>
    <t>1-2-4 +</t>
  </si>
  <si>
    <t>.5 LB</t>
  </si>
  <si>
    <t>1-2-4 -8 +</t>
  </si>
  <si>
    <t>Same above, except</t>
  </si>
  <si>
    <t>no increase if in Profit</t>
  </si>
  <si>
    <t>only 1-2-4 Marty</t>
  </si>
  <si>
    <t>Dueling VDW Test(1)</t>
  </si>
  <si>
    <t>LB=1000</t>
  </si>
  <si>
    <t>.5 * LIAR</t>
  </si>
  <si>
    <t>.5 LIAR</t>
  </si>
  <si>
    <t>Dueling VDW B Only Flat</t>
  </si>
  <si>
    <t>VDW Backwards B Only Flat</t>
  </si>
  <si>
    <t>VDW Backwards BR Only G3M1</t>
  </si>
  <si>
    <t>Pos Marty</t>
  </si>
  <si>
    <t>MBR</t>
  </si>
  <si>
    <t>VDW Backwards B Only flat</t>
  </si>
  <si>
    <t>PT=20</t>
  </si>
  <si>
    <t>Virtual</t>
  </si>
  <si>
    <t>VDW Backwards RB Only Switch</t>
  </si>
  <si>
    <t>SW=4</t>
  </si>
  <si>
    <t>SW=3</t>
  </si>
  <si>
    <t>w</t>
  </si>
  <si>
    <t>l</t>
  </si>
  <si>
    <t>1 B 2 R</t>
  </si>
  <si>
    <t>Press Function Key F9 for another set RNG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</si>
</sst>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h:mm\ AM/PM;@"/>
    <numFmt numFmtId="165" formatCode="0.00_);[Red]\(0.00\)"/>
    <numFmt numFmtId="166" formatCode="#,##0.00;[Red]#,##0.00"/>
  </numFmts>
  <fonts count="5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hadow/>
      <sz val="9"/>
      <color theme="1"/>
      <name val="Arial"/>
      <family val="2"/>
    </font>
    <font>
      <b/>
      <sz val="28"/>
      <name val="Arial"/>
      <family val="2"/>
    </font>
    <font>
      <b/>
      <sz val="9"/>
      <name val="Arial"/>
      <family val="2"/>
    </font>
    <font>
      <sz val="7"/>
      <name val="Arial"/>
      <family val="2"/>
      <charset val="134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hadow/>
      <sz val="8"/>
      <name val="Arial"/>
      <family val="2"/>
    </font>
    <font>
      <shadow/>
      <sz val="10"/>
      <name val="Arial"/>
      <family val="2"/>
    </font>
    <font>
      <shadow/>
      <sz val="8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4"/>
      <color rgb="FFFF0000"/>
      <name val="Arial Black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Arial Blac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solid">
        <fgColor theme="9"/>
        <bgColor indexed="24"/>
      </patternFill>
    </fill>
    <fill>
      <patternFill patternType="lightGrid">
        <fgColor theme="9"/>
        <bgColor theme="9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5"/>
        <bgColor indexed="35"/>
      </patternFill>
    </fill>
    <fill>
      <patternFill patternType="lightGray">
        <fgColor rgb="FFFFEFBD"/>
      </patternFill>
    </fill>
    <fill>
      <patternFill patternType="darkGray">
        <fgColor rgb="FFFFEFBD"/>
        <bgColor auto="1"/>
      </patternFill>
    </fill>
    <fill>
      <patternFill patternType="solid">
        <fgColor indexed="13"/>
        <bgColor indexed="64"/>
      </patternFill>
    </fill>
    <fill>
      <patternFill patternType="darkTrellis">
        <fgColor theme="8" tint="0.59996337778862885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49"/>
      </patternFill>
    </fill>
    <fill>
      <patternFill patternType="solid">
        <fgColor rgb="FFFFFF00"/>
        <bgColor indexed="34"/>
      </patternFill>
    </fill>
    <fill>
      <patternFill patternType="mediumGray">
        <fgColor rgb="FF37CBFF"/>
      </patternFill>
    </fill>
    <fill>
      <patternFill patternType="solid">
        <fgColor rgb="FF0070C0"/>
        <bgColor indexed="64"/>
      </patternFill>
    </fill>
    <fill>
      <patternFill patternType="darkGray">
        <fgColor rgb="FF01FF7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mediumGray">
        <fgColor rgb="FFFF0000"/>
        <bgColor auto="1"/>
      </patternFill>
    </fill>
    <fill>
      <patternFill patternType="solid">
        <fgColor theme="9" tint="0.39994506668294322"/>
        <bgColor indexed="64"/>
      </patternFill>
    </fill>
    <fill>
      <patternFill patternType="mediumGray">
        <fgColor rgb="FF00B0F0"/>
        <bgColor rgb="FF00B0F0"/>
      </patternFill>
    </fill>
    <fill>
      <patternFill patternType="solid">
        <fgColor theme="8" tint="0.59996337778862885"/>
        <bgColor indexed="34"/>
      </patternFill>
    </fill>
  </fills>
  <borders count="6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0" fontId="16" fillId="0" borderId="0"/>
    <xf numFmtId="0" fontId="12" fillId="0" borderId="0"/>
    <xf numFmtId="0" fontId="37" fillId="0" borderId="0"/>
  </cellStyleXfs>
  <cellXfs count="624">
    <xf numFmtId="0" fontId="0" fillId="0" borderId="0" xfId="0"/>
    <xf numFmtId="0" fontId="0" fillId="0" borderId="0" xfId="0" applyFill="1" applyAlignment="1">
      <alignment horizontal="center"/>
    </xf>
    <xf numFmtId="0" fontId="13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14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7" fillId="2" borderId="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9" fontId="14" fillId="0" borderId="0" xfId="0" applyNumberFormat="1" applyFont="1" applyFill="1" applyBorder="1" applyAlignment="1">
      <alignment horizontal="center"/>
    </xf>
    <xf numFmtId="0" fontId="16" fillId="0" borderId="0" xfId="1"/>
    <xf numFmtId="0" fontId="16" fillId="0" borderId="0" xfId="1" applyAlignment="1">
      <alignment horizontal="center"/>
    </xf>
    <xf numFmtId="0" fontId="18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8" fillId="0" borderId="0" xfId="1" applyFont="1" applyAlignment="1">
      <alignment horizontal="center"/>
    </xf>
    <xf numFmtId="0" fontId="20" fillId="0" borderId="1" xfId="1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2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5" xfId="0" applyFill="1" applyBorder="1" applyAlignment="1"/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0" fillId="0" borderId="3" xfId="0" applyFill="1" applyBorder="1" applyAlignment="1">
      <alignment horizontal="center" textRotation="90"/>
    </xf>
    <xf numFmtId="0" fontId="0" fillId="6" borderId="1" xfId="0" applyFill="1" applyBorder="1" applyAlignment="1">
      <alignment horizontal="center"/>
    </xf>
    <xf numFmtId="0" fontId="0" fillId="3" borderId="3" xfId="0" applyFont="1" applyFill="1" applyBorder="1" applyAlignment="1">
      <alignment horizontal="center" textRotation="90"/>
    </xf>
    <xf numFmtId="0" fontId="0" fillId="0" borderId="3" xfId="0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7" borderId="1" xfId="0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23" fillId="0" borderId="8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>
      <alignment horizontal="center" vertical="center"/>
    </xf>
    <xf numFmtId="0" fontId="18" fillId="12" borderId="0" xfId="1" applyFont="1" applyFill="1" applyAlignment="1">
      <alignment horizontal="center" vertical="center"/>
    </xf>
    <xf numFmtId="0" fontId="18" fillId="13" borderId="0" xfId="1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49" fontId="25" fillId="0" borderId="0" xfId="0" applyNumberFormat="1" applyFont="1" applyAlignment="1">
      <alignment horizontal="center"/>
    </xf>
    <xf numFmtId="49" fontId="0" fillId="0" borderId="0" xfId="0" applyNumberFormat="1"/>
    <xf numFmtId="49" fontId="18" fillId="0" borderId="0" xfId="1" applyNumberFormat="1" applyFont="1" applyAlignment="1">
      <alignment horizontal="center" vertical="center"/>
    </xf>
    <xf numFmtId="49" fontId="16" fillId="0" borderId="0" xfId="1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25" fillId="0" borderId="0" xfId="0" applyNumberFormat="1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30" fillId="14" borderId="0" xfId="0" applyFont="1" applyFill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22" fillId="16" borderId="15" xfId="0" applyFont="1" applyFill="1" applyBorder="1" applyAlignment="1">
      <alignment horizontal="center"/>
    </xf>
    <xf numFmtId="0" fontId="22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9" fontId="14" fillId="0" borderId="0" xfId="0" applyNumberFormat="1" applyFont="1" applyFill="1" applyBorder="1" applyAlignment="1">
      <alignment horizontal="center"/>
    </xf>
    <xf numFmtId="49" fontId="26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0" fontId="29" fillId="0" borderId="16" xfId="0" applyFont="1" applyFill="1" applyBorder="1" applyAlignment="1" applyProtection="1">
      <alignment horizontal="center"/>
      <protection locked="0"/>
    </xf>
    <xf numFmtId="49" fontId="32" fillId="0" borderId="0" xfId="0" applyNumberFormat="1" applyFont="1" applyAlignment="1">
      <alignment horizontal="center" textRotation="90"/>
    </xf>
    <xf numFmtId="0" fontId="22" fillId="5" borderId="15" xfId="0" applyFont="1" applyFill="1" applyBorder="1" applyAlignment="1">
      <alignment horizontal="center"/>
    </xf>
    <xf numFmtId="0" fontId="0" fillId="2" borderId="10" xfId="0" applyFill="1" applyBorder="1" applyAlignment="1">
      <alignment horizontal="center" textRotation="90"/>
    </xf>
    <xf numFmtId="0" fontId="15" fillId="0" borderId="17" xfId="0" applyFont="1" applyFill="1" applyBorder="1" applyAlignment="1">
      <alignment horizontal="center" textRotation="90"/>
    </xf>
    <xf numFmtId="0" fontId="33" fillId="10" borderId="20" xfId="0" applyFont="1" applyFill="1" applyBorder="1" applyAlignment="1" applyProtection="1">
      <alignment horizontal="center" vertical="center"/>
      <protection locked="0"/>
    </xf>
    <xf numFmtId="0" fontId="15" fillId="10" borderId="17" xfId="0" applyFont="1" applyFill="1" applyBorder="1" applyAlignment="1">
      <alignment horizontal="center"/>
    </xf>
    <xf numFmtId="0" fontId="15" fillId="18" borderId="17" xfId="0" applyFont="1" applyFill="1" applyBorder="1" applyAlignment="1">
      <alignment horizontal="center" textRotation="90"/>
    </xf>
    <xf numFmtId="0" fontId="34" fillId="17" borderId="17" xfId="0" applyFont="1" applyFill="1" applyBorder="1" applyAlignment="1">
      <alignment horizontal="center"/>
    </xf>
    <xf numFmtId="0" fontId="21" fillId="17" borderId="3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18" borderId="17" xfId="0" applyFont="1" applyFill="1" applyBorder="1" applyAlignment="1">
      <alignment horizontal="center"/>
    </xf>
    <xf numFmtId="0" fontId="35" fillId="3" borderId="17" xfId="0" applyFont="1" applyFill="1" applyBorder="1" applyAlignment="1">
      <alignment horizontal="center"/>
    </xf>
    <xf numFmtId="0" fontId="22" fillId="5" borderId="17" xfId="0" applyFont="1" applyFill="1" applyBorder="1" applyAlignment="1">
      <alignment horizontal="center"/>
    </xf>
    <xf numFmtId="0" fontId="14" fillId="19" borderId="17" xfId="0" applyFont="1" applyFill="1" applyBorder="1" applyAlignment="1">
      <alignment horizontal="center"/>
    </xf>
    <xf numFmtId="0" fontId="36" fillId="3" borderId="17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0" fontId="20" fillId="0" borderId="23" xfId="1" applyFont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16" fillId="0" borderId="0" xfId="1" applyFill="1" applyBorder="1"/>
    <xf numFmtId="0" fontId="16" fillId="0" borderId="0" xfId="1" applyFill="1" applyBorder="1" applyAlignment="1">
      <alignment horizontal="center"/>
    </xf>
    <xf numFmtId="0" fontId="18" fillId="0" borderId="0" xfId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textRotation="90"/>
    </xf>
    <xf numFmtId="0" fontId="14" fillId="0" borderId="23" xfId="0" applyFont="1" applyFill="1" applyBorder="1" applyAlignment="1">
      <alignment horizontal="center"/>
    </xf>
    <xf numFmtId="164" fontId="0" fillId="16" borderId="0" xfId="2" applyNumberFormat="1" applyFont="1" applyFill="1" applyAlignment="1">
      <alignment horizontal="center"/>
    </xf>
    <xf numFmtId="164" fontId="40" fillId="16" borderId="0" xfId="2" applyNumberFormat="1" applyFont="1" applyFill="1" applyAlignment="1">
      <alignment horizontal="center"/>
    </xf>
    <xf numFmtId="0" fontId="40" fillId="16" borderId="0" xfId="2" applyFont="1" applyFill="1" applyAlignment="1">
      <alignment horizontal="center"/>
    </xf>
    <xf numFmtId="0" fontId="25" fillId="16" borderId="0" xfId="2" applyFont="1" applyFill="1" applyAlignment="1">
      <alignment horizontal="center"/>
    </xf>
    <xf numFmtId="0" fontId="41" fillId="22" borderId="15" xfId="2" applyFont="1" applyFill="1" applyBorder="1" applyAlignment="1">
      <alignment horizontal="center"/>
    </xf>
    <xf numFmtId="164" fontId="31" fillId="0" borderId="0" xfId="2" applyNumberFormat="1" applyFont="1" applyFill="1" applyAlignment="1">
      <alignment horizontal="center"/>
    </xf>
    <xf numFmtId="164" fontId="0" fillId="21" borderId="0" xfId="2" applyNumberFormat="1" applyFont="1" applyFill="1" applyAlignment="1">
      <alignment horizontal="center"/>
    </xf>
    <xf numFmtId="0" fontId="31" fillId="21" borderId="0" xfId="2" applyFont="1" applyFill="1" applyAlignment="1">
      <alignment horizontal="center"/>
    </xf>
    <xf numFmtId="0" fontId="31" fillId="0" borderId="0" xfId="2" applyFont="1" applyFill="1" applyAlignment="1">
      <alignment horizontal="center"/>
    </xf>
    <xf numFmtId="0" fontId="42" fillId="0" borderId="0" xfId="2" applyFont="1" applyFill="1" applyAlignment="1">
      <alignment horizontal="center"/>
    </xf>
    <xf numFmtId="1" fontId="31" fillId="0" borderId="0" xfId="2" applyNumberFormat="1" applyFont="1" applyFill="1" applyAlignment="1">
      <alignment horizontal="center"/>
    </xf>
    <xf numFmtId="0" fontId="38" fillId="16" borderId="15" xfId="2" applyFont="1" applyFill="1" applyBorder="1" applyAlignment="1">
      <alignment horizontal="center"/>
    </xf>
    <xf numFmtId="4" fontId="25" fillId="22" borderId="15" xfId="2" applyNumberFormat="1" applyFont="1" applyFill="1" applyBorder="1" applyAlignment="1">
      <alignment horizontal="center"/>
    </xf>
    <xf numFmtId="49" fontId="42" fillId="21" borderId="15" xfId="2" applyNumberFormat="1" applyFont="1" applyFill="1" applyBorder="1" applyAlignment="1" applyProtection="1">
      <alignment horizontal="center"/>
      <protection locked="0"/>
    </xf>
    <xf numFmtId="49" fontId="42" fillId="0" borderId="15" xfId="2" applyNumberFormat="1" applyFont="1" applyFill="1" applyBorder="1" applyAlignment="1" applyProtection="1">
      <alignment horizontal="center"/>
      <protection locked="0"/>
    </xf>
    <xf numFmtId="2" fontId="42" fillId="0" borderId="15" xfId="2" applyNumberFormat="1" applyFont="1" applyFill="1" applyBorder="1" applyAlignment="1">
      <alignment horizontal="center"/>
    </xf>
    <xf numFmtId="49" fontId="0" fillId="0" borderId="20" xfId="2" applyNumberFormat="1" applyFont="1" applyFill="1" applyBorder="1" applyAlignment="1">
      <alignment horizontal="center"/>
    </xf>
    <xf numFmtId="49" fontId="0" fillId="16" borderId="20" xfId="2" applyNumberFormat="1" applyFont="1" applyFill="1" applyBorder="1" applyAlignment="1">
      <alignment horizontal="center"/>
    </xf>
    <xf numFmtId="49" fontId="43" fillId="23" borderId="20" xfId="2" applyNumberFormat="1" applyFont="1" applyFill="1" applyBorder="1" applyAlignment="1">
      <alignment horizontal="center"/>
    </xf>
    <xf numFmtId="49" fontId="0" fillId="24" borderId="20" xfId="2" applyNumberFormat="1" applyFont="1" applyFill="1" applyBorder="1" applyAlignment="1">
      <alignment horizontal="center"/>
    </xf>
    <xf numFmtId="0" fontId="21" fillId="0" borderId="15" xfId="0" applyFont="1" applyFill="1" applyBorder="1" applyAlignment="1">
      <alignment horizontal="center"/>
    </xf>
    <xf numFmtId="1" fontId="42" fillId="0" borderId="15" xfId="2" applyNumberFormat="1" applyFont="1" applyFill="1" applyBorder="1" applyAlignment="1" applyProtection="1">
      <alignment horizontal="center"/>
      <protection locked="0"/>
    </xf>
    <xf numFmtId="1" fontId="25" fillId="0" borderId="15" xfId="2" applyNumberFormat="1" applyFont="1" applyFill="1" applyBorder="1" applyAlignment="1">
      <alignment horizontal="center"/>
    </xf>
    <xf numFmtId="166" fontId="0" fillId="16" borderId="15" xfId="0" applyNumberFormat="1" applyFill="1" applyBorder="1" applyAlignment="1">
      <alignment horizontal="center"/>
    </xf>
    <xf numFmtId="4" fontId="0" fillId="22" borderId="20" xfId="0" applyNumberFormat="1" applyFill="1" applyBorder="1" applyAlignment="1">
      <alignment horizontal="center"/>
    </xf>
    <xf numFmtId="49" fontId="0" fillId="0" borderId="15" xfId="2" applyNumberFormat="1" applyFont="1" applyFill="1" applyBorder="1" applyAlignment="1">
      <alignment horizontal="center"/>
    </xf>
    <xf numFmtId="49" fontId="0" fillId="0" borderId="20" xfId="2" applyNumberFormat="1" applyFont="1" applyFill="1" applyBorder="1" applyAlignment="1"/>
    <xf numFmtId="49" fontId="42" fillId="0" borderId="20" xfId="2" applyNumberFormat="1" applyFont="1" applyFill="1" applyBorder="1" applyAlignment="1" applyProtection="1">
      <protection locked="0"/>
    </xf>
    <xf numFmtId="49" fontId="22" fillId="0" borderId="15" xfId="0" applyNumberFormat="1" applyFont="1" applyFill="1" applyBorder="1" applyAlignment="1">
      <alignment horizontal="center"/>
    </xf>
    <xf numFmtId="0" fontId="15" fillId="0" borderId="24" xfId="3" applyFont="1" applyFill="1" applyBorder="1" applyAlignment="1" applyProtection="1">
      <alignment horizontal="center" vertical="center"/>
      <protection locked="0"/>
    </xf>
    <xf numFmtId="0" fontId="15" fillId="0" borderId="24" xfId="3" applyFont="1" applyFill="1" applyBorder="1" applyAlignment="1">
      <alignment horizontal="center" vertical="center"/>
    </xf>
    <xf numFmtId="49" fontId="44" fillId="23" borderId="20" xfId="2" applyNumberFormat="1" applyFont="1" applyFill="1" applyBorder="1" applyAlignment="1">
      <alignment horizontal="center"/>
    </xf>
    <xf numFmtId="49" fontId="0" fillId="23" borderId="20" xfId="2" applyNumberFormat="1" applyFont="1" applyFill="1" applyBorder="1" applyAlignment="1">
      <alignment horizontal="center"/>
    </xf>
    <xf numFmtId="1" fontId="25" fillId="5" borderId="15" xfId="2" applyNumberFormat="1" applyFont="1" applyFill="1" applyBorder="1" applyAlignment="1">
      <alignment horizontal="center"/>
    </xf>
    <xf numFmtId="49" fontId="31" fillId="0" borderId="15" xfId="2" applyNumberFormat="1" applyFont="1" applyFill="1" applyBorder="1" applyAlignment="1">
      <alignment horizontal="center"/>
    </xf>
    <xf numFmtId="49" fontId="31" fillId="0" borderId="20" xfId="2" applyNumberFormat="1" applyFont="1" applyFill="1" applyBorder="1" applyAlignment="1">
      <alignment horizontal="center"/>
    </xf>
    <xf numFmtId="49" fontId="31" fillId="21" borderId="20" xfId="2" applyNumberFormat="1" applyFont="1" applyFill="1" applyBorder="1" applyAlignment="1">
      <alignment horizontal="center"/>
    </xf>
    <xf numFmtId="0" fontId="0" fillId="0" borderId="18" xfId="2" applyFont="1" applyBorder="1" applyAlignment="1"/>
    <xf numFmtId="1" fontId="31" fillId="0" borderId="15" xfId="2" applyNumberFormat="1" applyFont="1" applyFill="1" applyBorder="1" applyAlignment="1" applyProtection="1">
      <alignment horizontal="center"/>
      <protection locked="0"/>
    </xf>
    <xf numFmtId="1" fontId="31" fillId="3" borderId="26" xfId="2" applyNumberFormat="1" applyFont="1" applyFill="1" applyBorder="1" applyAlignment="1" applyProtection="1">
      <alignment horizontal="center"/>
      <protection locked="0"/>
    </xf>
    <xf numFmtId="1" fontId="31" fillId="5" borderId="26" xfId="2" applyNumberFormat="1" applyFont="1" applyFill="1" applyBorder="1" applyAlignment="1" applyProtection="1">
      <alignment horizontal="center"/>
      <protection locked="0"/>
    </xf>
    <xf numFmtId="1" fontId="31" fillId="0" borderId="27" xfId="2" applyNumberFormat="1" applyFont="1" applyFill="1" applyBorder="1" applyAlignment="1">
      <alignment horizontal="center"/>
    </xf>
    <xf numFmtId="166" fontId="31" fillId="25" borderId="15" xfId="0" applyNumberFormat="1" applyFont="1" applyFill="1" applyBorder="1" applyAlignment="1">
      <alignment horizontal="center"/>
    </xf>
    <xf numFmtId="49" fontId="42" fillId="21" borderId="18" xfId="2" applyNumberFormat="1" applyFont="1" applyFill="1" applyBorder="1" applyAlignment="1" applyProtection="1">
      <alignment horizontal="center"/>
      <protection locked="0"/>
    </xf>
    <xf numFmtId="49" fontId="31" fillId="0" borderId="18" xfId="2" applyNumberFormat="1" applyFont="1" applyFill="1" applyBorder="1" applyAlignment="1" applyProtection="1">
      <alignment horizontal="center"/>
      <protection locked="0"/>
    </xf>
    <xf numFmtId="1" fontId="31" fillId="26" borderId="26" xfId="2" applyNumberFormat="1" applyFont="1" applyFill="1" applyBorder="1" applyAlignment="1">
      <alignment horizontal="center"/>
    </xf>
    <xf numFmtId="9" fontId="0" fillId="26" borderId="26" xfId="2" applyNumberFormat="1" applyFont="1" applyFill="1" applyBorder="1" applyAlignment="1">
      <alignment horizontal="center"/>
    </xf>
    <xf numFmtId="4" fontId="0" fillId="22" borderId="0" xfId="0" applyNumberFormat="1" applyFill="1" applyBorder="1" applyAlignment="1">
      <alignment horizontal="center"/>
    </xf>
    <xf numFmtId="1" fontId="31" fillId="0" borderId="18" xfId="2" applyNumberFormat="1" applyFont="1" applyFill="1" applyBorder="1" applyAlignment="1" applyProtection="1">
      <alignment horizontal="center"/>
      <protection locked="0"/>
    </xf>
    <xf numFmtId="166" fontId="31" fillId="16" borderId="0" xfId="0" applyNumberFormat="1" applyFont="1" applyFill="1" applyBorder="1" applyAlignment="1">
      <alignment horizontal="center"/>
    </xf>
    <xf numFmtId="1" fontId="31" fillId="0" borderId="19" xfId="2" applyNumberFormat="1" applyFont="1" applyFill="1" applyBorder="1" applyAlignment="1">
      <alignment horizontal="center"/>
    </xf>
    <xf numFmtId="166" fontId="31" fillId="0" borderId="0" xfId="0" applyNumberFormat="1" applyFon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1" fontId="45" fillId="0" borderId="15" xfId="2" applyNumberFormat="1" applyFont="1" applyFill="1" applyBorder="1" applyAlignment="1">
      <alignment horizontal="center"/>
    </xf>
    <xf numFmtId="1" fontId="0" fillId="27" borderId="15" xfId="2" applyNumberFormat="1" applyFont="1" applyFill="1" applyBorder="1" applyAlignment="1">
      <alignment horizontal="center"/>
    </xf>
    <xf numFmtId="49" fontId="42" fillId="5" borderId="15" xfId="2" applyNumberFormat="1" applyFont="1" applyFill="1" applyBorder="1" applyAlignment="1" applyProtection="1">
      <alignment horizontal="center"/>
      <protection locked="0"/>
    </xf>
    <xf numFmtId="0" fontId="31" fillId="5" borderId="15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27" borderId="15" xfId="0" applyFill="1" applyBorder="1" applyAlignment="1">
      <alignment horizontal="center"/>
    </xf>
    <xf numFmtId="2" fontId="25" fillId="0" borderId="15" xfId="2" applyNumberFormat="1" applyFont="1" applyFill="1" applyBorder="1" applyAlignment="1">
      <alignment horizontal="center"/>
    </xf>
    <xf numFmtId="49" fontId="0" fillId="0" borderId="0" xfId="2" applyNumberFormat="1" applyFont="1" applyFill="1" applyBorder="1" applyAlignment="1">
      <alignment horizontal="center"/>
    </xf>
    <xf numFmtId="49" fontId="42" fillId="0" borderId="0" xfId="2" applyNumberFormat="1" applyFont="1" applyFill="1" applyBorder="1" applyAlignment="1" applyProtection="1">
      <alignment horizontal="center"/>
      <protection locked="0"/>
    </xf>
    <xf numFmtId="0" fontId="15" fillId="2" borderId="29" xfId="0" applyFont="1" applyFill="1" applyBorder="1" applyAlignment="1">
      <alignment horizontal="center" textRotation="90"/>
    </xf>
    <xf numFmtId="0" fontId="0" fillId="6" borderId="23" xfId="0" applyFill="1" applyBorder="1" applyAlignment="1">
      <alignment horizontal="center"/>
    </xf>
    <xf numFmtId="0" fontId="0" fillId="18" borderId="23" xfId="0" applyFont="1" applyFill="1" applyBorder="1" applyAlignment="1">
      <alignment horizontal="center"/>
    </xf>
    <xf numFmtId="0" fontId="29" fillId="0" borderId="0" xfId="0" applyFont="1" applyFill="1" applyBorder="1" applyAlignment="1"/>
    <xf numFmtId="0" fontId="0" fillId="11" borderId="29" xfId="0" applyFill="1" applyBorder="1" applyAlignment="1">
      <alignment horizontal="center" vertical="center" textRotation="90"/>
    </xf>
    <xf numFmtId="0" fontId="0" fillId="11" borderId="1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11" fillId="0" borderId="0" xfId="2" applyFont="1" applyAlignment="1">
      <alignment horizontal="center"/>
    </xf>
    <xf numFmtId="164" fontId="11" fillId="16" borderId="0" xfId="2" applyNumberFormat="1" applyFont="1" applyFill="1" applyAlignment="1">
      <alignment horizontal="center"/>
    </xf>
    <xf numFmtId="164" fontId="11" fillId="21" borderId="0" xfId="2" applyNumberFormat="1" applyFont="1" applyFill="1" applyAlignment="1">
      <alignment horizontal="center"/>
    </xf>
    <xf numFmtId="0" fontId="11" fillId="21" borderId="0" xfId="2" applyFont="1" applyFill="1" applyAlignment="1">
      <alignment horizontal="center"/>
    </xf>
    <xf numFmtId="0" fontId="11" fillId="16" borderId="0" xfId="2" applyFont="1" applyFill="1" applyAlignment="1">
      <alignment horizontal="center"/>
    </xf>
    <xf numFmtId="1" fontId="11" fillId="16" borderId="0" xfId="2" applyNumberFormat="1" applyFont="1" applyFill="1" applyAlignment="1">
      <alignment horizontal="center"/>
    </xf>
    <xf numFmtId="0" fontId="11" fillId="16" borderId="15" xfId="2" applyFont="1" applyFill="1" applyBorder="1" applyAlignment="1">
      <alignment horizontal="center"/>
    </xf>
    <xf numFmtId="164" fontId="11" fillId="0" borderId="0" xfId="2" applyNumberFormat="1" applyFont="1" applyFill="1" applyAlignment="1">
      <alignment horizontal="center"/>
    </xf>
    <xf numFmtId="1" fontId="11" fillId="0" borderId="0" xfId="2" applyNumberFormat="1" applyFont="1" applyFill="1" applyAlignment="1">
      <alignment horizontal="center"/>
    </xf>
    <xf numFmtId="165" fontId="11" fillId="0" borderId="0" xfId="2" applyNumberFormat="1" applyFont="1" applyAlignment="1">
      <alignment horizontal="center"/>
    </xf>
    <xf numFmtId="49" fontId="11" fillId="0" borderId="15" xfId="2" applyNumberFormat="1" applyFont="1" applyFill="1" applyBorder="1" applyAlignment="1">
      <alignment horizontal="center"/>
    </xf>
    <xf numFmtId="49" fontId="11" fillId="21" borderId="20" xfId="2" applyNumberFormat="1" applyFont="1" applyFill="1" applyBorder="1" applyAlignment="1">
      <alignment horizontal="center"/>
    </xf>
    <xf numFmtId="1" fontId="11" fillId="0" borderId="15" xfId="2" applyNumberFormat="1" applyFont="1" applyFill="1" applyBorder="1" applyAlignment="1">
      <alignment horizontal="center"/>
    </xf>
    <xf numFmtId="49" fontId="11" fillId="0" borderId="20" xfId="2" applyNumberFormat="1" applyFont="1" applyFill="1" applyBorder="1" applyAlignment="1">
      <alignment horizontal="center"/>
    </xf>
    <xf numFmtId="49" fontId="11" fillId="23" borderId="20" xfId="2" applyNumberFormat="1" applyFont="1" applyFill="1" applyBorder="1" applyAlignment="1">
      <alignment horizontal="center"/>
    </xf>
    <xf numFmtId="49" fontId="11" fillId="24" borderId="20" xfId="2" applyNumberFormat="1" applyFont="1" applyFill="1" applyBorder="1" applyAlignment="1">
      <alignment horizontal="center"/>
    </xf>
    <xf numFmtId="0" fontId="11" fillId="0" borderId="0" xfId="2" applyFont="1" applyFill="1"/>
    <xf numFmtId="0" fontId="11" fillId="21" borderId="0" xfId="2" applyFont="1" applyFill="1"/>
    <xf numFmtId="0" fontId="11" fillId="0" borderId="0" xfId="2" applyFont="1"/>
    <xf numFmtId="1" fontId="11" fillId="5" borderId="0" xfId="2" applyNumberFormat="1" applyFont="1" applyFill="1"/>
    <xf numFmtId="1" fontId="11" fillId="5" borderId="0" xfId="2" applyNumberFormat="1" applyFont="1" applyFill="1" applyAlignment="1">
      <alignment horizontal="center"/>
    </xf>
    <xf numFmtId="49" fontId="11" fillId="0" borderId="19" xfId="2" applyNumberFormat="1" applyFont="1" applyFill="1" applyBorder="1" applyAlignment="1">
      <alignment horizontal="center"/>
    </xf>
    <xf numFmtId="0" fontId="11" fillId="0" borderId="18" xfId="2" applyFont="1" applyFill="1" applyBorder="1" applyAlignment="1"/>
    <xf numFmtId="49" fontId="11" fillId="0" borderId="18" xfId="2" applyNumberFormat="1" applyFont="1" applyFill="1" applyBorder="1" applyAlignment="1">
      <alignment horizontal="center"/>
    </xf>
    <xf numFmtId="49" fontId="11" fillId="21" borderId="18" xfId="2" applyNumberFormat="1" applyFont="1" applyFill="1" applyBorder="1" applyAlignment="1">
      <alignment horizontal="center"/>
    </xf>
    <xf numFmtId="1" fontId="31" fillId="0" borderId="37" xfId="2" applyNumberFormat="1" applyFont="1" applyFill="1" applyBorder="1" applyAlignment="1">
      <alignment horizontal="center"/>
    </xf>
    <xf numFmtId="49" fontId="11" fillId="0" borderId="0" xfId="2" applyNumberFormat="1" applyFont="1" applyFill="1" applyBorder="1" applyAlignment="1">
      <alignment horizontal="center"/>
    </xf>
    <xf numFmtId="49" fontId="11" fillId="21" borderId="0" xfId="2" applyNumberFormat="1" applyFont="1" applyFill="1" applyBorder="1" applyAlignment="1">
      <alignment horizontal="center"/>
    </xf>
    <xf numFmtId="49" fontId="11" fillId="23" borderId="0" xfId="2" applyNumberFormat="1" applyFont="1" applyFill="1" applyBorder="1" applyAlignment="1">
      <alignment horizontal="center"/>
    </xf>
    <xf numFmtId="2" fontId="11" fillId="0" borderId="15" xfId="2" applyNumberFormat="1" applyFont="1" applyFill="1" applyBorder="1" applyAlignment="1">
      <alignment horizontal="center"/>
    </xf>
    <xf numFmtId="1" fontId="11" fillId="27" borderId="15" xfId="2" applyNumberFormat="1" applyFont="1" applyFill="1" applyBorder="1" applyAlignment="1">
      <alignment horizontal="center"/>
    </xf>
    <xf numFmtId="0" fontId="11" fillId="0" borderId="19" xfId="2" applyFont="1" applyFill="1" applyBorder="1" applyAlignment="1"/>
    <xf numFmtId="0" fontId="11" fillId="0" borderId="20" xfId="2" applyFont="1" applyFill="1" applyBorder="1" applyAlignment="1"/>
    <xf numFmtId="0" fontId="22" fillId="0" borderId="20" xfId="0" applyFont="1" applyFill="1" applyBorder="1" applyAlignment="1"/>
    <xf numFmtId="0" fontId="22" fillId="0" borderId="18" xfId="0" applyFont="1" applyFill="1" applyBorder="1" applyAlignment="1"/>
    <xf numFmtId="0" fontId="22" fillId="0" borderId="19" xfId="0" applyFont="1" applyFill="1" applyBorder="1" applyAlignment="1"/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7" fillId="0" borderId="0" xfId="0" applyFont="1" applyFill="1" applyBorder="1" applyAlignment="1">
      <alignment horizontal="center"/>
    </xf>
    <xf numFmtId="49" fontId="29" fillId="0" borderId="17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1" fillId="0" borderId="0" xfId="2" applyFont="1" applyFill="1" applyAlignment="1">
      <alignment horizontal="center"/>
    </xf>
    <xf numFmtId="0" fontId="41" fillId="0" borderId="0" xfId="2" applyFont="1" applyFill="1" applyBorder="1" applyAlignment="1">
      <alignment horizontal="center"/>
    </xf>
    <xf numFmtId="4" fontId="25" fillId="0" borderId="0" xfId="2" applyNumberFormat="1" applyFont="1" applyFill="1" applyBorder="1" applyAlignment="1">
      <alignment horizontal="center"/>
    </xf>
    <xf numFmtId="165" fontId="11" fillId="0" borderId="0" xfId="2" applyNumberFormat="1" applyFont="1" applyFill="1" applyAlignment="1">
      <alignment horizontal="center"/>
    </xf>
    <xf numFmtId="4" fontId="0" fillId="0" borderId="20" xfId="0" applyNumberFormat="1" applyFill="1" applyBorder="1" applyAlignment="1">
      <alignment horizontal="center"/>
    </xf>
    <xf numFmtId="49" fontId="9" fillId="0" borderId="20" xfId="2" applyNumberFormat="1" applyFont="1" applyFill="1" applyBorder="1" applyAlignment="1">
      <alignment horizontal="center"/>
    </xf>
    <xf numFmtId="49" fontId="0" fillId="0" borderId="15" xfId="2" applyNumberFormat="1" applyFont="1" applyFill="1" applyBorder="1" applyAlignment="1"/>
    <xf numFmtId="49" fontId="11" fillId="0" borderId="15" xfId="2" applyNumberFormat="1" applyFont="1" applyFill="1" applyBorder="1" applyAlignment="1"/>
    <xf numFmtId="0" fontId="22" fillId="0" borderId="15" xfId="0" applyFont="1" applyFill="1" applyBorder="1" applyAlignment="1"/>
    <xf numFmtId="164" fontId="0" fillId="0" borderId="0" xfId="2" applyNumberFormat="1" applyFont="1" applyFill="1" applyAlignment="1">
      <alignment horizontal="center"/>
    </xf>
    <xf numFmtId="0" fontId="29" fillId="0" borderId="33" xfId="3" applyFont="1" applyFill="1" applyBorder="1" applyAlignment="1">
      <alignment vertical="center"/>
    </xf>
    <xf numFmtId="0" fontId="29" fillId="0" borderId="16" xfId="3" applyFont="1" applyFill="1" applyBorder="1" applyAlignment="1">
      <alignment vertical="center"/>
    </xf>
    <xf numFmtId="0" fontId="29" fillId="0" borderId="25" xfId="3" applyFont="1" applyFill="1" applyBorder="1" applyAlignment="1"/>
    <xf numFmtId="0" fontId="29" fillId="0" borderId="0" xfId="3" applyFont="1" applyFill="1" applyBorder="1" applyAlignment="1"/>
    <xf numFmtId="0" fontId="29" fillId="0" borderId="40" xfId="3" applyFont="1" applyFill="1" applyBorder="1" applyAlignment="1"/>
    <xf numFmtId="0" fontId="29" fillId="0" borderId="41" xfId="3" applyFont="1" applyFill="1" applyBorder="1" applyAlignment="1"/>
    <xf numFmtId="49" fontId="33" fillId="0" borderId="15" xfId="2" applyNumberFormat="1" applyFont="1" applyFill="1" applyBorder="1" applyAlignment="1">
      <alignment horizontal="center"/>
    </xf>
    <xf numFmtId="164" fontId="11" fillId="0" borderId="16" xfId="2" applyNumberFormat="1" applyFont="1" applyFill="1" applyBorder="1" applyAlignment="1"/>
    <xf numFmtId="0" fontId="40" fillId="0" borderId="0" xfId="2" applyFont="1" applyFill="1" applyAlignment="1">
      <alignment horizontal="center"/>
    </xf>
    <xf numFmtId="0" fontId="25" fillId="0" borderId="0" xfId="2" applyFont="1" applyFill="1" applyAlignment="1">
      <alignment horizontal="center"/>
    </xf>
    <xf numFmtId="164" fontId="47" fillId="0" borderId="0" xfId="2" applyNumberFormat="1" applyFont="1" applyFill="1" applyBorder="1" applyAlignment="1">
      <alignment horizontal="center"/>
    </xf>
    <xf numFmtId="49" fontId="42" fillId="0" borderId="18" xfId="2" applyNumberFormat="1" applyFont="1" applyFill="1" applyBorder="1" applyAlignment="1" applyProtection="1">
      <protection locked="0"/>
    </xf>
    <xf numFmtId="166" fontId="0" fillId="0" borderId="15" xfId="0" applyNumberFormat="1" applyFill="1" applyBorder="1" applyAlignment="1">
      <alignment horizontal="center"/>
    </xf>
    <xf numFmtId="49" fontId="31" fillId="0" borderId="27" xfId="2" applyNumberFormat="1" applyFont="1" applyFill="1" applyBorder="1" applyAlignment="1">
      <alignment horizontal="center"/>
    </xf>
    <xf numFmtId="49" fontId="31" fillId="0" borderId="33" xfId="2" applyNumberFormat="1" applyFont="1" applyFill="1" applyBorder="1" applyAlignment="1">
      <alignment horizontal="center"/>
    </xf>
    <xf numFmtId="2" fontId="25" fillId="0" borderId="27" xfId="2" applyNumberFormat="1" applyFont="1" applyFill="1" applyBorder="1" applyAlignment="1">
      <alignment horizontal="center"/>
    </xf>
    <xf numFmtId="1" fontId="11" fillId="0" borderId="27" xfId="2" applyNumberFormat="1" applyFont="1" applyFill="1" applyBorder="1" applyAlignment="1">
      <alignment horizontal="center"/>
    </xf>
    <xf numFmtId="166" fontId="0" fillId="0" borderId="27" xfId="0" applyNumberFormat="1" applyFill="1" applyBorder="1" applyAlignment="1">
      <alignment horizontal="center"/>
    </xf>
    <xf numFmtId="4" fontId="0" fillId="0" borderId="33" xfId="0" applyNumberFormat="1" applyFill="1" applyBorder="1" applyAlignment="1">
      <alignment horizontal="center"/>
    </xf>
    <xf numFmtId="49" fontId="31" fillId="21" borderId="33" xfId="2" applyNumberFormat="1" applyFont="1" applyFill="1" applyBorder="1" applyAlignment="1">
      <alignment horizontal="center"/>
    </xf>
    <xf numFmtId="166" fontId="0" fillId="16" borderId="27" xfId="0" applyNumberFormat="1" applyFill="1" applyBorder="1" applyAlignment="1">
      <alignment horizontal="center"/>
    </xf>
    <xf numFmtId="4" fontId="0" fillId="22" borderId="33" xfId="0" applyNumberFormat="1" applyFill="1" applyBorder="1" applyAlignment="1">
      <alignment horizontal="center"/>
    </xf>
    <xf numFmtId="0" fontId="11" fillId="0" borderId="0" xfId="2" applyFont="1" applyFill="1" applyBorder="1"/>
    <xf numFmtId="0" fontId="11" fillId="0" borderId="0" xfId="2" applyFont="1" applyFill="1" applyBorder="1" applyAlignment="1">
      <alignment horizontal="center"/>
    </xf>
    <xf numFmtId="2" fontId="25" fillId="0" borderId="0" xfId="2" applyNumberFormat="1" applyFont="1" applyFill="1" applyBorder="1" applyAlignment="1">
      <alignment horizontal="center"/>
    </xf>
    <xf numFmtId="1" fontId="11" fillId="0" borderId="0" xfId="2" applyNumberFormat="1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" fontId="42" fillId="0" borderId="10" xfId="2" applyNumberFormat="1" applyFont="1" applyFill="1" applyBorder="1" applyAlignment="1" applyProtection="1">
      <alignment horizontal="center"/>
      <protection locked="0"/>
    </xf>
    <xf numFmtId="1" fontId="25" fillId="0" borderId="10" xfId="2" applyNumberFormat="1" applyFont="1" applyFill="1" applyBorder="1" applyAlignment="1">
      <alignment horizontal="center"/>
    </xf>
    <xf numFmtId="1" fontId="8" fillId="0" borderId="0" xfId="2" applyNumberFormat="1" applyFont="1" applyFill="1"/>
    <xf numFmtId="1" fontId="8" fillId="5" borderId="0" xfId="2" applyNumberFormat="1" applyFont="1" applyFill="1" applyAlignment="1">
      <alignment horizontal="center"/>
    </xf>
    <xf numFmtId="1" fontId="25" fillId="5" borderId="10" xfId="2" applyNumberFormat="1" applyFont="1" applyFill="1" applyBorder="1" applyAlignment="1">
      <alignment horizontal="center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" fontId="0" fillId="0" borderId="31" xfId="0" applyNumberFormat="1" applyFill="1" applyBorder="1" applyAlignment="1">
      <alignment horizontal="center"/>
    </xf>
    <xf numFmtId="49" fontId="7" fillId="0" borderId="15" xfId="2" applyNumberFormat="1" applyFont="1" applyFill="1" applyBorder="1" applyAlignment="1">
      <alignment horizontal="center"/>
    </xf>
    <xf numFmtId="0" fontId="29" fillId="0" borderId="16" xfId="3" applyFont="1" applyFill="1" applyBorder="1" applyAlignment="1">
      <alignment horizontal="center" vertical="center"/>
    </xf>
    <xf numFmtId="0" fontId="29" fillId="0" borderId="41" xfId="3" applyFont="1" applyFill="1" applyBorder="1" applyAlignment="1">
      <alignment horizontal="center"/>
    </xf>
    <xf numFmtId="49" fontId="6" fillId="0" borderId="20" xfId="2" applyNumberFormat="1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0" fontId="5" fillId="0" borderId="0" xfId="2" applyFont="1" applyFill="1"/>
    <xf numFmtId="49" fontId="22" fillId="16" borderId="32" xfId="0" applyNumberFormat="1" applyFont="1" applyFill="1" applyBorder="1" applyAlignment="1">
      <alignment horizontal="center"/>
    </xf>
    <xf numFmtId="49" fontId="21" fillId="16" borderId="32" xfId="0" applyNumberFormat="1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4" fillId="0" borderId="15" xfId="2" applyNumberFormat="1" applyFont="1" applyFill="1" applyBorder="1" applyAlignment="1">
      <alignment horizontal="center"/>
    </xf>
    <xf numFmtId="49" fontId="22" fillId="16" borderId="16" xfId="0" applyNumberFormat="1" applyFont="1" applyFill="1" applyBorder="1" applyAlignment="1">
      <alignment horizontal="center"/>
    </xf>
    <xf numFmtId="0" fontId="21" fillId="0" borderId="41" xfId="0" applyFont="1" applyFill="1" applyBorder="1" applyAlignment="1"/>
    <xf numFmtId="1" fontId="4" fillId="5" borderId="0" xfId="2" applyNumberFormat="1" applyFont="1" applyFill="1"/>
    <xf numFmtId="1" fontId="15" fillId="0" borderId="0" xfId="0" applyNumberFormat="1" applyFont="1" applyFill="1" applyBorder="1" applyAlignment="1"/>
    <xf numFmtId="0" fontId="33" fillId="10" borderId="18" xfId="0" applyFont="1" applyFill="1" applyBorder="1" applyAlignment="1" applyProtection="1">
      <alignment horizontal="center" vertical="center"/>
      <protection locked="0"/>
    </xf>
    <xf numFmtId="0" fontId="33" fillId="10" borderId="30" xfId="0" applyFont="1" applyFill="1" applyBorder="1" applyAlignment="1">
      <alignment horizontal="center"/>
    </xf>
    <xf numFmtId="0" fontId="15" fillId="0" borderId="28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0" fontId="21" fillId="0" borderId="41" xfId="0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22" fillId="16" borderId="26" xfId="0" applyNumberFormat="1" applyFont="1" applyFill="1" applyBorder="1" applyAlignment="1">
      <alignment horizontal="center" vertical="center"/>
    </xf>
    <xf numFmtId="49" fontId="22" fillId="16" borderId="26" xfId="0" applyNumberFormat="1" applyFont="1" applyFill="1" applyBorder="1" applyAlignment="1">
      <alignment horizontal="center" vertical="center" wrapText="1"/>
    </xf>
    <xf numFmtId="0" fontId="21" fillId="10" borderId="26" xfId="0" applyNumberFormat="1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/>
    </xf>
    <xf numFmtId="0" fontId="0" fillId="0" borderId="22" xfId="0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0" fontId="23" fillId="0" borderId="0" xfId="0" applyFont="1" applyFill="1" applyBorder="1" applyAlignment="1">
      <alignment vertical="center"/>
    </xf>
    <xf numFmtId="2" fontId="15" fillId="17" borderId="0" xfId="0" applyNumberFormat="1" applyFont="1" applyFill="1" applyBorder="1" applyAlignment="1">
      <alignment horizontal="center"/>
    </xf>
    <xf numFmtId="0" fontId="42" fillId="0" borderId="9" xfId="0" applyFont="1" applyFill="1" applyBorder="1" applyAlignment="1">
      <alignment horizontal="center"/>
    </xf>
    <xf numFmtId="0" fontId="0" fillId="3" borderId="29" xfId="0" applyFont="1" applyFill="1" applyBorder="1" applyAlignment="1">
      <alignment horizontal="center" textRotation="90"/>
    </xf>
    <xf numFmtId="0" fontId="0" fillId="0" borderId="29" xfId="0" applyFill="1" applyBorder="1" applyAlignment="1">
      <alignment horizontal="center" textRotation="90"/>
    </xf>
    <xf numFmtId="49" fontId="13" fillId="8" borderId="44" xfId="0" applyNumberFormat="1" applyFont="1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14" fillId="0" borderId="44" xfId="0" applyFont="1" applyFill="1" applyBorder="1" applyAlignment="1">
      <alignment horizontal="center"/>
    </xf>
    <xf numFmtId="49" fontId="0" fillId="28" borderId="44" xfId="0" applyNumberFormat="1" applyFont="1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6" borderId="47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44" xfId="0" applyBorder="1" applyAlignment="1">
      <alignment horizontal="center"/>
    </xf>
    <xf numFmtId="0" fontId="3" fillId="0" borderId="0" xfId="2" applyFont="1" applyAlignment="1">
      <alignment horizontal="center"/>
    </xf>
    <xf numFmtId="164" fontId="3" fillId="0" borderId="0" xfId="2" applyNumberFormat="1" applyFont="1" applyFill="1" applyAlignment="1">
      <alignment horizontal="center"/>
    </xf>
    <xf numFmtId="164" fontId="3" fillId="0" borderId="16" xfId="2" applyNumberFormat="1" applyFont="1" applyFill="1" applyBorder="1" applyAlignment="1"/>
    <xf numFmtId="0" fontId="3" fillId="0" borderId="0" xfId="2" applyFont="1" applyFill="1" applyAlignment="1">
      <alignment horizontal="center"/>
    </xf>
    <xf numFmtId="1" fontId="3" fillId="0" borderId="0" xfId="2" applyNumberFormat="1" applyFont="1" applyFill="1" applyAlignment="1">
      <alignment horizontal="center"/>
    </xf>
    <xf numFmtId="0" fontId="3" fillId="16" borderId="45" xfId="2" applyFont="1" applyFill="1" applyBorder="1" applyAlignment="1">
      <alignment horizontal="center"/>
    </xf>
    <xf numFmtId="0" fontId="41" fillId="22" borderId="45" xfId="2" applyFont="1" applyFill="1" applyBorder="1" applyAlignment="1">
      <alignment horizontal="center"/>
    </xf>
    <xf numFmtId="0" fontId="38" fillId="16" borderId="45" xfId="2" applyFont="1" applyFill="1" applyBorder="1" applyAlignment="1">
      <alignment horizontal="center"/>
    </xf>
    <xf numFmtId="4" fontId="25" fillId="22" borderId="45" xfId="2" applyNumberFormat="1" applyFont="1" applyFill="1" applyBorder="1" applyAlignment="1">
      <alignment horizontal="center"/>
    </xf>
    <xf numFmtId="49" fontId="42" fillId="0" borderId="45" xfId="2" applyNumberFormat="1" applyFont="1" applyFill="1" applyBorder="1" applyAlignment="1" applyProtection="1">
      <alignment horizontal="center"/>
      <protection locked="0"/>
    </xf>
    <xf numFmtId="2" fontId="42" fillId="0" borderId="45" xfId="2" applyNumberFormat="1" applyFont="1" applyFill="1" applyBorder="1" applyAlignment="1">
      <alignment horizontal="center"/>
    </xf>
    <xf numFmtId="165" fontId="3" fillId="0" borderId="0" xfId="2" applyNumberFormat="1" applyFont="1" applyAlignment="1">
      <alignment horizontal="center"/>
    </xf>
    <xf numFmtId="49" fontId="3" fillId="0" borderId="45" xfId="2" applyNumberFormat="1" applyFont="1" applyFill="1" applyBorder="1" applyAlignment="1">
      <alignment horizontal="center"/>
    </xf>
    <xf numFmtId="49" fontId="33" fillId="0" borderId="45" xfId="2" applyNumberFormat="1" applyFont="1" applyFill="1" applyBorder="1" applyAlignment="1">
      <alignment horizontal="center"/>
    </xf>
    <xf numFmtId="49" fontId="0" fillId="0" borderId="45" xfId="2" applyNumberFormat="1" applyFont="1" applyFill="1" applyBorder="1" applyAlignment="1">
      <alignment horizontal="center"/>
    </xf>
    <xf numFmtId="49" fontId="3" fillId="0" borderId="48" xfId="2" applyNumberFormat="1" applyFont="1" applyFill="1" applyBorder="1" applyAlignment="1">
      <alignment horizontal="center"/>
    </xf>
    <xf numFmtId="49" fontId="0" fillId="0" borderId="48" xfId="2" applyNumberFormat="1" applyFont="1" applyFill="1" applyBorder="1" applyAlignment="1">
      <alignment horizontal="center"/>
    </xf>
    <xf numFmtId="49" fontId="0" fillId="16" borderId="48" xfId="2" applyNumberFormat="1" applyFont="1" applyFill="1" applyBorder="1" applyAlignment="1">
      <alignment horizontal="center"/>
    </xf>
    <xf numFmtId="1" fontId="42" fillId="0" borderId="45" xfId="2" applyNumberFormat="1" applyFont="1" applyFill="1" applyBorder="1" applyAlignment="1" applyProtection="1">
      <alignment horizontal="center"/>
      <protection locked="0"/>
    </xf>
    <xf numFmtId="1" fontId="25" fillId="0" borderId="45" xfId="2" applyNumberFormat="1" applyFont="1" applyFill="1" applyBorder="1" applyAlignment="1">
      <alignment horizontal="center"/>
    </xf>
    <xf numFmtId="1" fontId="3" fillId="0" borderId="45" xfId="2" applyNumberFormat="1" applyFont="1" applyFill="1" applyBorder="1" applyAlignment="1">
      <alignment horizontal="center"/>
    </xf>
    <xf numFmtId="166" fontId="0" fillId="16" borderId="45" xfId="0" applyNumberFormat="1" applyFill="1" applyBorder="1" applyAlignment="1">
      <alignment horizontal="center"/>
    </xf>
    <xf numFmtId="4" fontId="0" fillId="22" borderId="48" xfId="0" applyNumberFormat="1" applyFill="1" applyBorder="1" applyAlignment="1">
      <alignment horizontal="center"/>
    </xf>
    <xf numFmtId="0" fontId="21" fillId="0" borderId="45" xfId="0" applyFont="1" applyFill="1" applyBorder="1" applyAlignment="1">
      <alignment horizontal="center"/>
    </xf>
    <xf numFmtId="49" fontId="31" fillId="0" borderId="45" xfId="2" applyNumberFormat="1" applyFont="1" applyFill="1" applyBorder="1" applyAlignment="1">
      <alignment horizontal="center"/>
    </xf>
    <xf numFmtId="0" fontId="22" fillId="0" borderId="45" xfId="0" applyFont="1" applyFill="1" applyBorder="1" applyAlignment="1">
      <alignment horizontal="center"/>
    </xf>
    <xf numFmtId="0" fontId="29" fillId="0" borderId="52" xfId="3" applyFont="1" applyFill="1" applyBorder="1" applyAlignment="1"/>
    <xf numFmtId="0" fontId="29" fillId="0" borderId="46" xfId="3" applyFont="1" applyFill="1" applyBorder="1" applyAlignment="1">
      <alignment horizontal="center"/>
    </xf>
    <xf numFmtId="0" fontId="29" fillId="0" borderId="46" xfId="3" applyFont="1" applyFill="1" applyBorder="1" applyAlignment="1"/>
    <xf numFmtId="0" fontId="3" fillId="0" borderId="0" xfId="2" applyFont="1" applyFill="1"/>
    <xf numFmtId="0" fontId="3" fillId="0" borderId="0" xfId="2" applyFont="1"/>
    <xf numFmtId="1" fontId="3" fillId="0" borderId="0" xfId="2" applyNumberFormat="1" applyFont="1" applyFill="1"/>
    <xf numFmtId="1" fontId="3" fillId="5" borderId="0" xfId="2" applyNumberFormat="1" applyFont="1" applyFill="1" applyAlignment="1">
      <alignment horizontal="center"/>
    </xf>
    <xf numFmtId="1" fontId="25" fillId="5" borderId="45" xfId="2" applyNumberFormat="1" applyFont="1" applyFill="1" applyBorder="1" applyAlignment="1">
      <alignment horizontal="center"/>
    </xf>
    <xf numFmtId="49" fontId="31" fillId="0" borderId="48" xfId="2" applyNumberFormat="1" applyFont="1" applyFill="1" applyBorder="1" applyAlignment="1">
      <alignment horizontal="center"/>
    </xf>
    <xf numFmtId="1" fontId="3" fillId="5" borderId="0" xfId="2" applyNumberFormat="1" applyFont="1" applyFill="1"/>
    <xf numFmtId="1" fontId="31" fillId="0" borderId="45" xfId="2" applyNumberFormat="1" applyFont="1" applyFill="1" applyBorder="1" applyAlignment="1" applyProtection="1">
      <alignment horizontal="center"/>
      <protection locked="0"/>
    </xf>
    <xf numFmtId="166" fontId="31" fillId="25" borderId="45" xfId="0" applyNumberFormat="1" applyFont="1" applyFill="1" applyBorder="1" applyAlignment="1">
      <alignment horizontal="center"/>
    </xf>
    <xf numFmtId="49" fontId="3" fillId="0" borderId="53" xfId="2" applyNumberFormat="1" applyFont="1" applyFill="1" applyBorder="1" applyAlignment="1">
      <alignment horizontal="center"/>
    </xf>
    <xf numFmtId="49" fontId="42" fillId="0" borderId="53" xfId="2" applyNumberFormat="1" applyFont="1" applyFill="1" applyBorder="1" applyAlignment="1" applyProtection="1">
      <alignment horizontal="center"/>
      <protection locked="0"/>
    </xf>
    <xf numFmtId="49" fontId="31" fillId="0" borderId="53" xfId="2" applyNumberFormat="1" applyFont="1" applyFill="1" applyBorder="1" applyAlignment="1" applyProtection="1">
      <alignment horizontal="center"/>
      <protection locked="0"/>
    </xf>
    <xf numFmtId="49" fontId="0" fillId="0" borderId="54" xfId="2" applyNumberFormat="1" applyFont="1" applyFill="1" applyBorder="1" applyAlignment="1">
      <alignment horizontal="center"/>
    </xf>
    <xf numFmtId="49" fontId="42" fillId="0" borderId="53" xfId="2" applyNumberFormat="1" applyFont="1" applyFill="1" applyBorder="1" applyAlignment="1" applyProtection="1">
      <protection locked="0"/>
    </xf>
    <xf numFmtId="1" fontId="31" fillId="0" borderId="53" xfId="2" applyNumberFormat="1" applyFont="1" applyFill="1" applyBorder="1" applyAlignment="1" applyProtection="1">
      <alignment horizontal="center"/>
      <protection locked="0"/>
    </xf>
    <xf numFmtId="1" fontId="31" fillId="0" borderId="51" xfId="2" applyNumberFormat="1" applyFont="1" applyFill="1" applyBorder="1" applyAlignment="1">
      <alignment horizontal="center"/>
    </xf>
    <xf numFmtId="1" fontId="31" fillId="0" borderId="55" xfId="2" applyNumberFormat="1" applyFont="1" applyFill="1" applyBorder="1" applyAlignment="1">
      <alignment horizontal="center"/>
    </xf>
    <xf numFmtId="49" fontId="3" fillId="0" borderId="0" xfId="2" applyNumberFormat="1" applyFont="1" applyFill="1" applyBorder="1" applyAlignment="1">
      <alignment horizontal="center"/>
    </xf>
    <xf numFmtId="1" fontId="42" fillId="0" borderId="56" xfId="2" applyNumberFormat="1" applyFont="1" applyFill="1" applyBorder="1" applyAlignment="1" applyProtection="1">
      <alignment horizontal="center"/>
      <protection locked="0"/>
    </xf>
    <xf numFmtId="1" fontId="25" fillId="0" borderId="56" xfId="2" applyNumberFormat="1" applyFont="1" applyFill="1" applyBorder="1" applyAlignment="1">
      <alignment horizontal="center"/>
    </xf>
    <xf numFmtId="1" fontId="3" fillId="0" borderId="56" xfId="2" applyNumberFormat="1" applyFont="1" applyFill="1" applyBorder="1" applyAlignment="1">
      <alignment horizontal="center"/>
    </xf>
    <xf numFmtId="166" fontId="0" fillId="0" borderId="56" xfId="0" applyNumberFormat="1" applyFill="1" applyBorder="1" applyAlignment="1">
      <alignment horizontal="center"/>
    </xf>
    <xf numFmtId="4" fontId="0" fillId="0" borderId="54" xfId="0" applyNumberFormat="1" applyFill="1" applyBorder="1" applyAlignment="1">
      <alignment horizontal="center"/>
    </xf>
    <xf numFmtId="49" fontId="42" fillId="0" borderId="56" xfId="2" applyNumberFormat="1" applyFont="1" applyFill="1" applyBorder="1" applyAlignment="1" applyProtection="1">
      <alignment horizontal="center"/>
      <protection locked="0"/>
    </xf>
    <xf numFmtId="2" fontId="3" fillId="0" borderId="56" xfId="2" applyNumberFormat="1" applyFont="1" applyFill="1" applyBorder="1" applyAlignment="1">
      <alignment horizontal="center"/>
    </xf>
    <xf numFmtId="49" fontId="31" fillId="0" borderId="56" xfId="2" applyNumberFormat="1" applyFont="1" applyFill="1" applyBorder="1" applyAlignment="1">
      <alignment horizontal="center"/>
    </xf>
    <xf numFmtId="49" fontId="31" fillId="0" borderId="54" xfId="2" applyNumberFormat="1" applyFont="1" applyFill="1" applyBorder="1" applyAlignment="1">
      <alignment horizontal="center"/>
    </xf>
    <xf numFmtId="49" fontId="42" fillId="0" borderId="54" xfId="2" applyNumberFormat="1" applyFont="1" applyFill="1" applyBorder="1" applyAlignment="1" applyProtection="1">
      <alignment horizontal="center"/>
      <protection locked="0"/>
    </xf>
    <xf numFmtId="1" fontId="45" fillId="0" borderId="56" xfId="2" applyNumberFormat="1" applyFont="1" applyFill="1" applyBorder="1" applyAlignment="1">
      <alignment horizontal="center"/>
    </xf>
    <xf numFmtId="1" fontId="0" fillId="27" borderId="56" xfId="2" applyNumberFormat="1" applyFont="1" applyFill="1" applyBorder="1" applyAlignment="1">
      <alignment horizontal="center"/>
    </xf>
    <xf numFmtId="1" fontId="3" fillId="27" borderId="56" xfId="2" applyNumberFormat="1" applyFont="1" applyFill="1" applyBorder="1" applyAlignment="1">
      <alignment horizontal="center"/>
    </xf>
    <xf numFmtId="49" fontId="42" fillId="0" borderId="54" xfId="2" applyNumberFormat="1" applyFont="1" applyFill="1" applyBorder="1" applyAlignment="1" applyProtection="1">
      <protection locked="0"/>
    </xf>
    <xf numFmtId="49" fontId="42" fillId="0" borderId="55" xfId="2" applyNumberFormat="1" applyFont="1" applyFill="1" applyBorder="1" applyAlignment="1" applyProtection="1">
      <alignment horizontal="center"/>
      <protection locked="0"/>
    </xf>
    <xf numFmtId="49" fontId="42" fillId="5" borderId="56" xfId="2" applyNumberFormat="1" applyFont="1" applyFill="1" applyBorder="1" applyAlignment="1" applyProtection="1">
      <alignment horizontal="center"/>
      <protection locked="0"/>
    </xf>
    <xf numFmtId="0" fontId="31" fillId="5" borderId="56" xfId="0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27" borderId="56" xfId="0" applyFill="1" applyBorder="1" applyAlignment="1">
      <alignment horizontal="center"/>
    </xf>
    <xf numFmtId="2" fontId="25" fillId="0" borderId="56" xfId="2" applyNumberFormat="1" applyFont="1" applyFill="1" applyBorder="1" applyAlignment="1">
      <alignment horizontal="center"/>
    </xf>
    <xf numFmtId="1" fontId="3" fillId="0" borderId="27" xfId="2" applyNumberFormat="1" applyFont="1" applyFill="1" applyBorder="1" applyAlignment="1">
      <alignment horizontal="center"/>
    </xf>
    <xf numFmtId="0" fontId="3" fillId="0" borderId="0" xfId="2" applyFont="1" applyFill="1" applyBorder="1"/>
    <xf numFmtId="0" fontId="3" fillId="0" borderId="0" xfId="2" applyFont="1" applyFill="1" applyBorder="1" applyAlignment="1">
      <alignment horizontal="center"/>
    </xf>
    <xf numFmtId="1" fontId="3" fillId="0" borderId="0" xfId="2" applyNumberFormat="1" applyFont="1" applyFill="1" applyBorder="1" applyAlignment="1">
      <alignment horizontal="center"/>
    </xf>
    <xf numFmtId="49" fontId="22" fillId="0" borderId="32" xfId="0" applyNumberFormat="1" applyFont="1" applyFill="1" applyBorder="1" applyAlignment="1">
      <alignment horizontal="center"/>
    </xf>
    <xf numFmtId="49" fontId="21" fillId="0" borderId="32" xfId="0" applyNumberFormat="1" applyFont="1" applyFill="1" applyBorder="1" applyAlignment="1">
      <alignment horizontal="center"/>
    </xf>
    <xf numFmtId="49" fontId="22" fillId="0" borderId="16" xfId="0" applyNumberFormat="1" applyFont="1" applyFill="1" applyBorder="1" applyAlignment="1">
      <alignment horizontal="center"/>
    </xf>
    <xf numFmtId="49" fontId="29" fillId="0" borderId="57" xfId="0" applyNumberFormat="1" applyFont="1" applyFill="1" applyBorder="1" applyAlignment="1"/>
    <xf numFmtId="49" fontId="29" fillId="0" borderId="0" xfId="0" applyNumberFormat="1" applyFont="1" applyFill="1" applyBorder="1" applyAlignment="1"/>
    <xf numFmtId="49" fontId="29" fillId="0" borderId="57" xfId="0" applyNumberFormat="1" applyFont="1" applyFill="1" applyBorder="1" applyAlignment="1">
      <alignment vertical="center"/>
    </xf>
    <xf numFmtId="49" fontId="29" fillId="0" borderId="0" xfId="0" applyNumberFormat="1" applyFont="1" applyFill="1" applyBorder="1" applyAlignment="1">
      <alignment vertical="center"/>
    </xf>
    <xf numFmtId="0" fontId="22" fillId="5" borderId="54" xfId="0" applyFont="1" applyFill="1" applyBorder="1" applyAlignment="1">
      <alignment horizontal="center"/>
    </xf>
    <xf numFmtId="1" fontId="14" fillId="0" borderId="0" xfId="0" applyNumberFormat="1" applyFont="1" applyFill="1" applyBorder="1" applyAlignment="1">
      <alignment horizontal="center"/>
    </xf>
    <xf numFmtId="1" fontId="0" fillId="0" borderId="0" xfId="0" applyNumberFormat="1"/>
    <xf numFmtId="1" fontId="22" fillId="0" borderId="53" xfId="0" applyNumberFormat="1" applyFont="1" applyFill="1" applyBorder="1" applyAlignment="1">
      <alignment horizontal="center"/>
    </xf>
    <xf numFmtId="1" fontId="21" fillId="0" borderId="55" xfId="0" applyNumberFormat="1" applyFont="1" applyFill="1" applyBorder="1" applyAlignment="1">
      <alignment horizontal="center"/>
    </xf>
    <xf numFmtId="1" fontId="21" fillId="0" borderId="53" xfId="0" applyNumberFormat="1" applyFont="1" applyFill="1" applyBorder="1" applyAlignment="1">
      <alignment horizontal="center"/>
    </xf>
    <xf numFmtId="1" fontId="22" fillId="0" borderId="16" xfId="0" applyNumberFormat="1" applyFont="1" applyFill="1" applyBorder="1" applyAlignment="1">
      <alignment horizontal="center"/>
    </xf>
    <xf numFmtId="1" fontId="22" fillId="0" borderId="0" xfId="0" applyNumberFormat="1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0" fontId="21" fillId="0" borderId="57" xfId="0" applyFont="1" applyFill="1" applyBorder="1" applyAlignment="1">
      <alignment horizontal="center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0" fontId="29" fillId="0" borderId="0" xfId="3" applyFont="1" applyFill="1" applyBorder="1" applyAlignment="1">
      <alignment horizontal="center"/>
    </xf>
    <xf numFmtId="1" fontId="2" fillId="0" borderId="45" xfId="2" applyNumberFormat="1" applyFont="1" applyFill="1" applyBorder="1" applyAlignment="1">
      <alignment horizontal="center"/>
    </xf>
    <xf numFmtId="0" fontId="21" fillId="0" borderId="0" xfId="0" applyFont="1" applyFill="1" applyBorder="1" applyAlignment="1"/>
    <xf numFmtId="1" fontId="0" fillId="0" borderId="0" xfId="0" applyNumberFormat="1" applyFill="1" applyBorder="1" applyAlignment="1">
      <alignment horizontal="center" vertical="center" textRotation="90"/>
    </xf>
    <xf numFmtId="1" fontId="0" fillId="0" borderId="44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13" fillId="0" borderId="0" xfId="0" applyNumberFormat="1" applyFont="1" applyFill="1" applyBorder="1" applyAlignment="1">
      <alignment horizontal="center" vertical="center"/>
    </xf>
    <xf numFmtId="1" fontId="13" fillId="0" borderId="0" xfId="0" applyNumberFormat="1" applyFont="1" applyFill="1" applyAlignment="1">
      <alignment horizontal="center" vertical="center"/>
    </xf>
    <xf numFmtId="2" fontId="15" fillId="0" borderId="0" xfId="0" applyNumberFormat="1" applyFont="1" applyFill="1" applyBorder="1" applyAlignment="1">
      <alignment horizontal="center"/>
    </xf>
    <xf numFmtId="0" fontId="29" fillId="0" borderId="0" xfId="3" applyFont="1" applyFill="1" applyBorder="1" applyAlignment="1">
      <alignment horizontal="center"/>
    </xf>
    <xf numFmtId="0" fontId="1" fillId="0" borderId="0" xfId="2" applyFont="1" applyAlignment="1">
      <alignment horizontal="center"/>
    </xf>
    <xf numFmtId="164" fontId="1" fillId="0" borderId="0" xfId="2" applyNumberFormat="1" applyFont="1" applyFill="1" applyAlignment="1">
      <alignment horizontal="center"/>
    </xf>
    <xf numFmtId="164" fontId="1" fillId="0" borderId="16" xfId="2" applyNumberFormat="1" applyFont="1" applyFill="1" applyBorder="1" applyAlignment="1"/>
    <xf numFmtId="0" fontId="1" fillId="0" borderId="0" xfId="2" applyFont="1" applyFill="1" applyAlignment="1">
      <alignment horizontal="center"/>
    </xf>
    <xf numFmtId="1" fontId="1" fillId="0" borderId="0" xfId="2" applyNumberFormat="1" applyFont="1" applyFill="1" applyAlignment="1">
      <alignment horizontal="center"/>
    </xf>
    <xf numFmtId="0" fontId="1" fillId="16" borderId="45" xfId="2" applyFont="1" applyFill="1" applyBorder="1" applyAlignment="1">
      <alignment horizontal="center"/>
    </xf>
    <xf numFmtId="165" fontId="1" fillId="0" borderId="0" xfId="2" applyNumberFormat="1" applyFont="1" applyAlignment="1">
      <alignment horizontal="center"/>
    </xf>
    <xf numFmtId="49" fontId="1" fillId="0" borderId="45" xfId="2" applyNumberFormat="1" applyFont="1" applyFill="1" applyBorder="1" applyAlignment="1">
      <alignment horizontal="center"/>
    </xf>
    <xf numFmtId="49" fontId="1" fillId="0" borderId="59" xfId="2" applyNumberFormat="1" applyFont="1" applyFill="1" applyBorder="1" applyAlignment="1">
      <alignment horizontal="center"/>
    </xf>
    <xf numFmtId="49" fontId="0" fillId="0" borderId="59" xfId="2" applyNumberFormat="1" applyFont="1" applyFill="1" applyBorder="1" applyAlignment="1">
      <alignment horizontal="center"/>
    </xf>
    <xf numFmtId="49" fontId="0" fillId="16" borderId="59" xfId="2" applyNumberFormat="1" applyFont="1" applyFill="1" applyBorder="1" applyAlignment="1">
      <alignment horizontal="center"/>
    </xf>
    <xf numFmtId="1" fontId="1" fillId="0" borderId="45" xfId="2" applyNumberFormat="1" applyFont="1" applyFill="1" applyBorder="1" applyAlignment="1">
      <alignment horizontal="center"/>
    </xf>
    <xf numFmtId="4" fontId="0" fillId="22" borderId="59" xfId="0" applyNumberFormat="1" applyFill="1" applyBorder="1" applyAlignment="1">
      <alignment horizontal="center"/>
    </xf>
    <xf numFmtId="0" fontId="29" fillId="0" borderId="64" xfId="3" applyFont="1" applyFill="1" applyBorder="1" applyAlignment="1"/>
    <xf numFmtId="0" fontId="29" fillId="0" borderId="62" xfId="3" applyFont="1" applyFill="1" applyBorder="1" applyAlignment="1">
      <alignment horizontal="center"/>
    </xf>
    <xf numFmtId="0" fontId="29" fillId="0" borderId="62" xfId="3" applyFont="1" applyFill="1" applyBorder="1" applyAlignment="1"/>
    <xf numFmtId="0" fontId="1" fillId="0" borderId="0" xfId="2" applyFont="1" applyFill="1"/>
    <xf numFmtId="0" fontId="1" fillId="0" borderId="0" xfId="2" applyFont="1"/>
    <xf numFmtId="1" fontId="1" fillId="0" borderId="0" xfId="2" applyNumberFormat="1" applyFont="1" applyFill="1"/>
    <xf numFmtId="1" fontId="1" fillId="5" borderId="0" xfId="2" applyNumberFormat="1" applyFont="1" applyFill="1" applyAlignment="1">
      <alignment horizontal="center"/>
    </xf>
    <xf numFmtId="49" fontId="31" fillId="0" borderId="59" xfId="2" applyNumberFormat="1" applyFont="1" applyFill="1" applyBorder="1" applyAlignment="1">
      <alignment horizontal="center"/>
    </xf>
    <xf numFmtId="1" fontId="1" fillId="5" borderId="0" xfId="2" applyNumberFormat="1" applyFont="1" applyFill="1"/>
    <xf numFmtId="49" fontId="1" fillId="0" borderId="60" xfId="2" applyNumberFormat="1" applyFont="1" applyFill="1" applyBorder="1" applyAlignment="1">
      <alignment horizontal="center"/>
    </xf>
    <xf numFmtId="49" fontId="42" fillId="0" borderId="60" xfId="2" applyNumberFormat="1" applyFont="1" applyFill="1" applyBorder="1" applyAlignment="1" applyProtection="1">
      <alignment horizontal="center"/>
      <protection locked="0"/>
    </xf>
    <xf numFmtId="49" fontId="31" fillId="0" borderId="60" xfId="2" applyNumberFormat="1" applyFont="1" applyFill="1" applyBorder="1" applyAlignment="1" applyProtection="1">
      <alignment horizontal="center"/>
      <protection locked="0"/>
    </xf>
    <xf numFmtId="49" fontId="42" fillId="0" borderId="60" xfId="2" applyNumberFormat="1" applyFont="1" applyFill="1" applyBorder="1" applyAlignment="1" applyProtection="1">
      <protection locked="0"/>
    </xf>
    <xf numFmtId="1" fontId="31" fillId="0" borderId="60" xfId="2" applyNumberFormat="1" applyFont="1" applyFill="1" applyBorder="1" applyAlignment="1" applyProtection="1">
      <alignment horizontal="center"/>
      <protection locked="0"/>
    </xf>
    <xf numFmtId="1" fontId="31" fillId="0" borderId="63" xfId="2" applyNumberFormat="1" applyFont="1" applyFill="1" applyBorder="1" applyAlignment="1">
      <alignment horizontal="center"/>
    </xf>
    <xf numFmtId="1" fontId="31" fillId="0" borderId="61" xfId="2" applyNumberFormat="1" applyFont="1" applyFill="1" applyBorder="1" applyAlignment="1">
      <alignment horizontal="center"/>
    </xf>
    <xf numFmtId="49" fontId="1" fillId="0" borderId="0" xfId="2" applyNumberFormat="1" applyFont="1" applyFill="1" applyBorder="1" applyAlignment="1">
      <alignment horizontal="center"/>
    </xf>
    <xf numFmtId="166" fontId="0" fillId="0" borderId="45" xfId="0" applyNumberFormat="1" applyFill="1" applyBorder="1" applyAlignment="1">
      <alignment horizontal="center"/>
    </xf>
    <xf numFmtId="4" fontId="0" fillId="0" borderId="59" xfId="0" applyNumberFormat="1" applyFill="1" applyBorder="1" applyAlignment="1">
      <alignment horizontal="center"/>
    </xf>
    <xf numFmtId="2" fontId="1" fillId="0" borderId="45" xfId="2" applyNumberFormat="1" applyFont="1" applyFill="1" applyBorder="1" applyAlignment="1">
      <alignment horizontal="center"/>
    </xf>
    <xf numFmtId="49" fontId="42" fillId="0" borderId="59" xfId="2" applyNumberFormat="1" applyFont="1" applyFill="1" applyBorder="1" applyAlignment="1" applyProtection="1">
      <alignment horizontal="center"/>
      <protection locked="0"/>
    </xf>
    <xf numFmtId="1" fontId="45" fillId="0" borderId="45" xfId="2" applyNumberFormat="1" applyFont="1" applyFill="1" applyBorder="1" applyAlignment="1">
      <alignment horizontal="center"/>
    </xf>
    <xf numFmtId="1" fontId="0" fillId="27" borderId="45" xfId="2" applyNumberFormat="1" applyFont="1" applyFill="1" applyBorder="1" applyAlignment="1">
      <alignment horizontal="center"/>
    </xf>
    <xf numFmtId="1" fontId="1" fillId="27" borderId="45" xfId="2" applyNumberFormat="1" applyFont="1" applyFill="1" applyBorder="1" applyAlignment="1">
      <alignment horizontal="center"/>
    </xf>
    <xf numFmtId="49" fontId="42" fillId="0" borderId="59" xfId="2" applyNumberFormat="1" applyFont="1" applyFill="1" applyBorder="1" applyAlignment="1" applyProtection="1">
      <protection locked="0"/>
    </xf>
    <xf numFmtId="49" fontId="42" fillId="0" borderId="61" xfId="2" applyNumberFormat="1" applyFont="1" applyFill="1" applyBorder="1" applyAlignment="1" applyProtection="1">
      <alignment horizontal="center"/>
      <protection locked="0"/>
    </xf>
    <xf numFmtId="49" fontId="42" fillId="5" borderId="45" xfId="2" applyNumberFormat="1" applyFont="1" applyFill="1" applyBorder="1" applyAlignment="1" applyProtection="1">
      <alignment horizontal="center"/>
      <protection locked="0"/>
    </xf>
    <xf numFmtId="0" fontId="31" fillId="5" borderId="45" xfId="0" applyFont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27" borderId="45" xfId="0" applyFill="1" applyBorder="1" applyAlignment="1">
      <alignment horizontal="center"/>
    </xf>
    <xf numFmtId="2" fontId="25" fillId="0" borderId="45" xfId="2" applyNumberFormat="1" applyFont="1" applyFill="1" applyBorder="1" applyAlignment="1">
      <alignment horizontal="center"/>
    </xf>
    <xf numFmtId="1" fontId="1" fillId="0" borderId="27" xfId="2" applyNumberFormat="1" applyFont="1" applyFill="1" applyBorder="1" applyAlignment="1">
      <alignment horizontal="center"/>
    </xf>
    <xf numFmtId="0" fontId="1" fillId="0" borderId="0" xfId="2" applyFont="1" applyFill="1" applyBorder="1"/>
    <xf numFmtId="0" fontId="1" fillId="0" borderId="0" xfId="2" applyFont="1" applyFill="1" applyBorder="1" applyAlignment="1">
      <alignment horizontal="center"/>
    </xf>
    <xf numFmtId="1" fontId="1" fillId="0" borderId="0" xfId="2" applyNumberFormat="1" applyFont="1" applyFill="1" applyBorder="1" applyAlignment="1">
      <alignment horizontal="center"/>
    </xf>
    <xf numFmtId="1" fontId="33" fillId="10" borderId="53" xfId="0" applyNumberFormat="1" applyFont="1" applyFill="1" applyBorder="1" applyAlignment="1" applyProtection="1">
      <alignment horizontal="center" vertical="center"/>
      <protection locked="0"/>
    </xf>
    <xf numFmtId="1" fontId="33" fillId="10" borderId="65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15" fillId="9" borderId="6" xfId="0" applyFont="1" applyFill="1" applyBorder="1" applyAlignment="1">
      <alignment horizontal="center"/>
    </xf>
    <xf numFmtId="0" fontId="15" fillId="9" borderId="4" xfId="0" applyFont="1" applyFill="1" applyBorder="1" applyAlignment="1">
      <alignment horizontal="center"/>
    </xf>
    <xf numFmtId="9" fontId="14" fillId="15" borderId="11" xfId="0" applyNumberFormat="1" applyFont="1" applyFill="1" applyBorder="1" applyAlignment="1">
      <alignment horizontal="center"/>
    </xf>
    <xf numFmtId="9" fontId="14" fillId="15" borderId="12" xfId="0" applyNumberFormat="1" applyFont="1" applyFill="1" applyBorder="1" applyAlignment="1">
      <alignment horizontal="center"/>
    </xf>
    <xf numFmtId="9" fontId="14" fillId="15" borderId="13" xfId="0" applyNumberFormat="1" applyFont="1" applyFill="1" applyBorder="1" applyAlignment="1">
      <alignment horizontal="center"/>
    </xf>
    <xf numFmtId="9" fontId="14" fillId="15" borderId="11" xfId="0" applyNumberFormat="1" applyFont="1" applyFill="1" applyBorder="1" applyAlignment="1">
      <alignment horizontal="left"/>
    </xf>
    <xf numFmtId="9" fontId="14" fillId="15" borderId="12" xfId="0" applyNumberFormat="1" applyFont="1" applyFill="1" applyBorder="1" applyAlignment="1">
      <alignment horizontal="left"/>
    </xf>
    <xf numFmtId="9" fontId="14" fillId="15" borderId="13" xfId="0" applyNumberFormat="1" applyFont="1" applyFill="1" applyBorder="1" applyAlignment="1">
      <alignment horizontal="left"/>
    </xf>
    <xf numFmtId="0" fontId="33" fillId="9" borderId="7" xfId="0" applyFont="1" applyFill="1" applyBorder="1" applyAlignment="1">
      <alignment horizontal="center" vertical="center"/>
    </xf>
    <xf numFmtId="0" fontId="33" fillId="9" borderId="6" xfId="0" applyFont="1" applyFill="1" applyBorder="1" applyAlignment="1">
      <alignment horizontal="center" vertical="center"/>
    </xf>
    <xf numFmtId="0" fontId="33" fillId="9" borderId="21" xfId="0" applyFont="1" applyFill="1" applyBorder="1" applyAlignment="1">
      <alignment horizontal="center" vertical="center"/>
    </xf>
    <xf numFmtId="49" fontId="22" fillId="0" borderId="53" xfId="0" applyNumberFormat="1" applyFont="1" applyFill="1" applyBorder="1" applyAlignment="1">
      <alignment horizontal="center"/>
    </xf>
    <xf numFmtId="49" fontId="21" fillId="0" borderId="59" xfId="0" applyNumberFormat="1" applyFont="1" applyFill="1" applyBorder="1" applyAlignment="1">
      <alignment horizontal="center"/>
    </xf>
    <xf numFmtId="49" fontId="21" fillId="0" borderId="60" xfId="0" applyNumberFormat="1" applyFont="1" applyFill="1" applyBorder="1" applyAlignment="1">
      <alignment horizontal="center"/>
    </xf>
    <xf numFmtId="9" fontId="14" fillId="0" borderId="0" xfId="0" applyNumberFormat="1" applyFont="1" applyFill="1" applyBorder="1" applyAlignment="1">
      <alignment horizontal="center"/>
    </xf>
    <xf numFmtId="49" fontId="42" fillId="0" borderId="59" xfId="2" applyNumberFormat="1" applyFont="1" applyFill="1" applyBorder="1" applyAlignment="1" applyProtection="1">
      <alignment horizontal="center"/>
      <protection locked="0"/>
    </xf>
    <xf numFmtId="49" fontId="42" fillId="0" borderId="61" xfId="2" applyNumberFormat="1" applyFont="1" applyFill="1" applyBorder="1" applyAlignment="1" applyProtection="1">
      <alignment horizontal="center"/>
      <protection locked="0"/>
    </xf>
    <xf numFmtId="49" fontId="42" fillId="0" borderId="60" xfId="2" applyNumberFormat="1" applyFont="1" applyFill="1" applyBorder="1" applyAlignment="1" applyProtection="1">
      <alignment horizontal="center"/>
      <protection locked="0"/>
    </xf>
    <xf numFmtId="1" fontId="42" fillId="0" borderId="59" xfId="2" applyNumberFormat="1" applyFont="1" applyFill="1" applyBorder="1" applyAlignment="1" applyProtection="1">
      <alignment horizontal="center"/>
      <protection locked="0"/>
    </xf>
    <xf numFmtId="1" fontId="42" fillId="0" borderId="60" xfId="2" applyNumberFormat="1" applyFont="1" applyFill="1" applyBorder="1" applyAlignment="1" applyProtection="1">
      <alignment horizontal="center"/>
      <protection locked="0"/>
    </xf>
    <xf numFmtId="1" fontId="42" fillId="0" borderId="61" xfId="2" applyNumberFormat="1" applyFont="1" applyFill="1" applyBorder="1" applyAlignment="1" applyProtection="1">
      <alignment horizontal="center"/>
      <protection locked="0"/>
    </xf>
    <xf numFmtId="49" fontId="42" fillId="16" borderId="59" xfId="2" applyNumberFormat="1" applyFont="1" applyFill="1" applyBorder="1" applyAlignment="1" applyProtection="1">
      <alignment horizontal="center"/>
      <protection locked="0"/>
    </xf>
    <xf numFmtId="49" fontId="42" fillId="16" borderId="60" xfId="2" applyNumberFormat="1" applyFont="1" applyFill="1" applyBorder="1" applyAlignment="1" applyProtection="1">
      <alignment horizontal="center"/>
      <protection locked="0"/>
    </xf>
    <xf numFmtId="49" fontId="42" fillId="16" borderId="61" xfId="2" applyNumberFormat="1" applyFont="1" applyFill="1" applyBorder="1" applyAlignment="1" applyProtection="1">
      <alignment horizontal="center"/>
      <protection locked="0"/>
    </xf>
    <xf numFmtId="49" fontId="42" fillId="0" borderId="20" xfId="2" applyNumberFormat="1" applyFont="1" applyFill="1" applyBorder="1" applyAlignment="1" applyProtection="1">
      <alignment horizontal="center"/>
      <protection locked="0"/>
    </xf>
    <xf numFmtId="49" fontId="42" fillId="0" borderId="18" xfId="2" applyNumberFormat="1" applyFont="1" applyFill="1" applyBorder="1" applyAlignment="1" applyProtection="1">
      <alignment horizontal="center"/>
      <protection locked="0"/>
    </xf>
    <xf numFmtId="49" fontId="42" fillId="0" borderId="19" xfId="2" applyNumberFormat="1" applyFont="1" applyFill="1" applyBorder="1" applyAlignment="1" applyProtection="1">
      <alignment horizontal="center"/>
      <protection locked="0"/>
    </xf>
    <xf numFmtId="49" fontId="42" fillId="0" borderId="54" xfId="2" applyNumberFormat="1" applyFont="1" applyFill="1" applyBorder="1" applyAlignment="1" applyProtection="1">
      <alignment horizontal="center"/>
      <protection locked="0"/>
    </xf>
    <xf numFmtId="49" fontId="42" fillId="0" borderId="55" xfId="2" applyNumberFormat="1" applyFont="1" applyFill="1" applyBorder="1" applyAlignment="1" applyProtection="1">
      <alignment horizontal="center"/>
      <protection locked="0"/>
    </xf>
    <xf numFmtId="1" fontId="42" fillId="0" borderId="20" xfId="2" applyNumberFormat="1" applyFont="1" applyFill="1" applyBorder="1" applyAlignment="1" applyProtection="1">
      <alignment horizontal="center"/>
      <protection locked="0"/>
    </xf>
    <xf numFmtId="1" fontId="42" fillId="0" borderId="18" xfId="2" applyNumberFormat="1" applyFont="1" applyFill="1" applyBorder="1" applyAlignment="1" applyProtection="1">
      <alignment horizontal="center"/>
      <protection locked="0"/>
    </xf>
    <xf numFmtId="1" fontId="42" fillId="0" borderId="19" xfId="2" applyNumberFormat="1" applyFont="1" applyFill="1" applyBorder="1" applyAlignment="1" applyProtection="1">
      <alignment horizontal="center"/>
      <protection locked="0"/>
    </xf>
    <xf numFmtId="164" fontId="39" fillId="20" borderId="59" xfId="2" applyNumberFormat="1" applyFont="1" applyFill="1" applyBorder="1" applyAlignment="1">
      <alignment horizontal="center"/>
    </xf>
    <xf numFmtId="164" fontId="39" fillId="20" borderId="16" xfId="2" applyNumberFormat="1" applyFont="1" applyFill="1" applyBorder="1" applyAlignment="1">
      <alignment horizontal="center"/>
    </xf>
    <xf numFmtId="164" fontId="39" fillId="20" borderId="60" xfId="2" applyNumberFormat="1" applyFont="1" applyFill="1" applyBorder="1" applyAlignment="1">
      <alignment horizontal="center"/>
    </xf>
    <xf numFmtId="164" fontId="39" fillId="20" borderId="61" xfId="2" applyNumberFormat="1" applyFont="1" applyFill="1" applyBorder="1" applyAlignment="1">
      <alignment horizontal="center"/>
    </xf>
    <xf numFmtId="164" fontId="40" fillId="16" borderId="38" xfId="2" applyNumberFormat="1" applyFont="1" applyFill="1" applyBorder="1" applyAlignment="1">
      <alignment horizontal="center"/>
    </xf>
    <xf numFmtId="164" fontId="40" fillId="16" borderId="39" xfId="2" applyNumberFormat="1" applyFont="1" applyFill="1" applyBorder="1" applyAlignment="1">
      <alignment horizontal="center"/>
    </xf>
    <xf numFmtId="164" fontId="47" fillId="16" borderId="38" xfId="2" applyNumberFormat="1" applyFont="1" applyFill="1" applyBorder="1" applyAlignment="1">
      <alignment horizontal="center"/>
    </xf>
    <xf numFmtId="164" fontId="47" fillId="16" borderId="43" xfId="2" applyNumberFormat="1" applyFont="1" applyFill="1" applyBorder="1" applyAlignment="1">
      <alignment horizontal="center"/>
    </xf>
    <xf numFmtId="164" fontId="47" fillId="16" borderId="39" xfId="2" applyNumberFormat="1" applyFont="1" applyFill="1" applyBorder="1" applyAlignment="1">
      <alignment horizontal="center"/>
    </xf>
    <xf numFmtId="164" fontId="31" fillId="0" borderId="62" xfId="2" applyNumberFormat="1" applyFont="1" applyFill="1" applyBorder="1" applyAlignment="1">
      <alignment horizontal="center"/>
    </xf>
    <xf numFmtId="164" fontId="31" fillId="0" borderId="63" xfId="2" applyNumberFormat="1" applyFont="1" applyFill="1" applyBorder="1" applyAlignment="1">
      <alignment horizontal="center"/>
    </xf>
    <xf numFmtId="49" fontId="46" fillId="0" borderId="59" xfId="2" applyNumberFormat="1" applyFont="1" applyFill="1" applyBorder="1" applyAlignment="1">
      <alignment horizontal="center"/>
    </xf>
    <xf numFmtId="49" fontId="46" fillId="0" borderId="61" xfId="2" applyNumberFormat="1" applyFont="1" applyFill="1" applyBorder="1" applyAlignment="1">
      <alignment horizontal="center"/>
    </xf>
    <xf numFmtId="49" fontId="33" fillId="0" borderId="59" xfId="2" applyNumberFormat="1" applyFont="1" applyFill="1" applyBorder="1" applyAlignment="1">
      <alignment horizontal="center"/>
    </xf>
    <xf numFmtId="49" fontId="33" fillId="0" borderId="61" xfId="2" applyNumberFormat="1" applyFont="1" applyFill="1" applyBorder="1" applyAlignment="1">
      <alignment horizontal="center"/>
    </xf>
    <xf numFmtId="49" fontId="42" fillId="16" borderId="20" xfId="2" applyNumberFormat="1" applyFont="1" applyFill="1" applyBorder="1" applyAlignment="1" applyProtection="1">
      <alignment horizontal="center"/>
      <protection locked="0"/>
    </xf>
    <xf numFmtId="49" fontId="42" fillId="16" borderId="18" xfId="2" applyNumberFormat="1" applyFont="1" applyFill="1" applyBorder="1" applyAlignment="1" applyProtection="1">
      <alignment horizontal="center"/>
      <protection locked="0"/>
    </xf>
    <xf numFmtId="49" fontId="42" fillId="16" borderId="19" xfId="2" applyNumberFormat="1" applyFont="1" applyFill="1" applyBorder="1" applyAlignment="1" applyProtection="1">
      <alignment horizontal="center"/>
      <protection locked="0"/>
    </xf>
    <xf numFmtId="164" fontId="39" fillId="20" borderId="48" xfId="2" applyNumberFormat="1" applyFont="1" applyFill="1" applyBorder="1" applyAlignment="1">
      <alignment horizontal="center"/>
    </xf>
    <xf numFmtId="164" fontId="39" fillId="20" borderId="49" xfId="2" applyNumberFormat="1" applyFont="1" applyFill="1" applyBorder="1" applyAlignment="1">
      <alignment horizontal="center"/>
    </xf>
    <xf numFmtId="164" fontId="39" fillId="20" borderId="50" xfId="2" applyNumberFormat="1" applyFont="1" applyFill="1" applyBorder="1" applyAlignment="1">
      <alignment horizontal="center"/>
    </xf>
    <xf numFmtId="164" fontId="31" fillId="0" borderId="41" xfId="2" applyNumberFormat="1" applyFont="1" applyFill="1" applyBorder="1" applyAlignment="1">
      <alignment horizontal="center"/>
    </xf>
    <xf numFmtId="164" fontId="31" fillId="0" borderId="42" xfId="2" applyNumberFormat="1" applyFont="1" applyFill="1" applyBorder="1" applyAlignment="1">
      <alignment horizontal="center"/>
    </xf>
    <xf numFmtId="49" fontId="46" fillId="0" borderId="20" xfId="2" applyNumberFormat="1" applyFont="1" applyFill="1" applyBorder="1" applyAlignment="1">
      <alignment horizontal="center"/>
    </xf>
    <xf numFmtId="49" fontId="46" fillId="0" borderId="19" xfId="2" applyNumberFormat="1" applyFont="1" applyFill="1" applyBorder="1" applyAlignment="1">
      <alignment horizontal="center"/>
    </xf>
    <xf numFmtId="49" fontId="33" fillId="0" borderId="20" xfId="2" applyNumberFormat="1" applyFont="1" applyFill="1" applyBorder="1" applyAlignment="1">
      <alignment horizontal="center"/>
    </xf>
    <xf numFmtId="49" fontId="33" fillId="0" borderId="19" xfId="2" applyNumberFormat="1" applyFont="1" applyFill="1" applyBorder="1" applyAlignment="1">
      <alignment horizontal="center"/>
    </xf>
    <xf numFmtId="164" fontId="39" fillId="20" borderId="20" xfId="2" applyNumberFormat="1" applyFont="1" applyFill="1" applyBorder="1" applyAlignment="1">
      <alignment horizontal="center"/>
    </xf>
    <xf numFmtId="164" fontId="39" fillId="20" borderId="18" xfId="2" applyNumberFormat="1" applyFont="1" applyFill="1" applyBorder="1" applyAlignment="1">
      <alignment horizontal="center"/>
    </xf>
    <xf numFmtId="164" fontId="39" fillId="20" borderId="19" xfId="2" applyNumberFormat="1" applyFont="1" applyFill="1" applyBorder="1" applyAlignment="1">
      <alignment horizontal="center"/>
    </xf>
    <xf numFmtId="164" fontId="31" fillId="0" borderId="46" xfId="2" applyNumberFormat="1" applyFont="1" applyFill="1" applyBorder="1" applyAlignment="1">
      <alignment horizontal="center"/>
    </xf>
    <xf numFmtId="164" fontId="31" fillId="0" borderId="51" xfId="2" applyNumberFormat="1" applyFont="1" applyFill="1" applyBorder="1" applyAlignment="1">
      <alignment horizontal="center"/>
    </xf>
    <xf numFmtId="49" fontId="46" fillId="0" borderId="48" xfId="2" applyNumberFormat="1" applyFont="1" applyFill="1" applyBorder="1" applyAlignment="1">
      <alignment horizontal="center"/>
    </xf>
    <xf numFmtId="49" fontId="46" fillId="0" borderId="50" xfId="2" applyNumberFormat="1" applyFont="1" applyFill="1" applyBorder="1" applyAlignment="1">
      <alignment horizontal="center"/>
    </xf>
    <xf numFmtId="49" fontId="42" fillId="0" borderId="53" xfId="2" applyNumberFormat="1" applyFont="1" applyFill="1" applyBorder="1" applyAlignment="1" applyProtection="1">
      <alignment horizontal="center"/>
      <protection locked="0"/>
    </xf>
    <xf numFmtId="1" fontId="42" fillId="0" borderId="54" xfId="2" applyNumberFormat="1" applyFont="1" applyFill="1" applyBorder="1" applyAlignment="1" applyProtection="1">
      <alignment horizontal="center"/>
      <protection locked="0"/>
    </xf>
    <xf numFmtId="1" fontId="42" fillId="0" borderId="53" xfId="2" applyNumberFormat="1" applyFont="1" applyFill="1" applyBorder="1" applyAlignment="1" applyProtection="1">
      <alignment horizontal="center"/>
      <protection locked="0"/>
    </xf>
    <xf numFmtId="1" fontId="42" fillId="0" borderId="55" xfId="2" applyNumberFormat="1" applyFont="1" applyFill="1" applyBorder="1" applyAlignment="1" applyProtection="1">
      <alignment horizontal="center"/>
      <protection locked="0"/>
    </xf>
    <xf numFmtId="49" fontId="33" fillId="0" borderId="48" xfId="2" applyNumberFormat="1" applyFont="1" applyFill="1" applyBorder="1" applyAlignment="1">
      <alignment horizontal="center"/>
    </xf>
    <xf numFmtId="49" fontId="33" fillId="0" borderId="50" xfId="2" applyNumberFormat="1" applyFont="1" applyFill="1" applyBorder="1" applyAlignment="1">
      <alignment horizontal="center"/>
    </xf>
    <xf numFmtId="49" fontId="42" fillId="16" borderId="54" xfId="2" applyNumberFormat="1" applyFont="1" applyFill="1" applyBorder="1" applyAlignment="1" applyProtection="1">
      <alignment horizontal="center"/>
      <protection locked="0"/>
    </xf>
    <xf numFmtId="49" fontId="42" fillId="16" borderId="53" xfId="2" applyNumberFormat="1" applyFont="1" applyFill="1" applyBorder="1" applyAlignment="1" applyProtection="1">
      <alignment horizontal="center"/>
      <protection locked="0"/>
    </xf>
    <xf numFmtId="49" fontId="42" fillId="16" borderId="55" xfId="2" applyNumberFormat="1" applyFont="1" applyFill="1" applyBorder="1" applyAlignment="1" applyProtection="1">
      <alignment horizontal="center"/>
      <protection locked="0"/>
    </xf>
    <xf numFmtId="0" fontId="11" fillId="16" borderId="18" xfId="2" applyFont="1" applyFill="1" applyBorder="1" applyAlignment="1">
      <alignment horizontal="center"/>
    </xf>
    <xf numFmtId="0" fontId="11" fillId="16" borderId="19" xfId="2" applyFont="1" applyFill="1" applyBorder="1" applyAlignment="1">
      <alignment horizontal="center"/>
    </xf>
    <xf numFmtId="0" fontId="22" fillId="16" borderId="35" xfId="0" applyFont="1" applyFill="1" applyBorder="1" applyAlignment="1">
      <alignment horizontal="center"/>
    </xf>
    <xf numFmtId="0" fontId="22" fillId="16" borderId="36" xfId="0" applyFont="1" applyFill="1" applyBorder="1" applyAlignment="1">
      <alignment horizontal="center"/>
    </xf>
    <xf numFmtId="0" fontId="22" fillId="16" borderId="37" xfId="0" applyFont="1" applyFill="1" applyBorder="1" applyAlignment="1">
      <alignment horizontal="center"/>
    </xf>
    <xf numFmtId="0" fontId="29" fillId="0" borderId="0" xfId="3" applyFont="1" applyFill="1" applyBorder="1" applyAlignment="1">
      <alignment horizontal="center" vertical="center"/>
    </xf>
    <xf numFmtId="0" fontId="29" fillId="0" borderId="25" xfId="3" applyFont="1" applyFill="1" applyBorder="1" applyAlignment="1">
      <alignment horizontal="center"/>
    </xf>
    <xf numFmtId="0" fontId="29" fillId="0" borderId="0" xfId="3" applyFont="1" applyFill="1" applyBorder="1" applyAlignment="1">
      <alignment horizontal="center"/>
    </xf>
    <xf numFmtId="0" fontId="22" fillId="0" borderId="35" xfId="0" applyFont="1" applyFill="1" applyBorder="1" applyAlignment="1">
      <alignment horizontal="center"/>
    </xf>
    <xf numFmtId="0" fontId="22" fillId="0" borderId="36" xfId="0" applyFont="1" applyFill="1" applyBorder="1" applyAlignment="1">
      <alignment horizontal="center"/>
    </xf>
    <xf numFmtId="0" fontId="22" fillId="0" borderId="37" xfId="0" applyFont="1" applyFill="1" applyBorder="1" applyAlignment="1">
      <alignment horizontal="center"/>
    </xf>
    <xf numFmtId="0" fontId="29" fillId="0" borderId="5" xfId="3" applyFont="1" applyFill="1" applyBorder="1" applyAlignment="1">
      <alignment horizontal="center"/>
    </xf>
    <xf numFmtId="0" fontId="11" fillId="0" borderId="18" xfId="2" applyFont="1" applyFill="1" applyBorder="1" applyAlignment="1">
      <alignment horizontal="center"/>
    </xf>
    <xf numFmtId="0" fontId="11" fillId="0" borderId="19" xfId="2" applyFont="1" applyFill="1" applyBorder="1" applyAlignment="1">
      <alignment horizontal="center"/>
    </xf>
    <xf numFmtId="0" fontId="22" fillId="0" borderId="20" xfId="0" applyFont="1" applyFill="1" applyBorder="1" applyAlignment="1">
      <alignment horizontal="center"/>
    </xf>
    <xf numFmtId="0" fontId="22" fillId="0" borderId="19" xfId="0" applyFont="1" applyFill="1" applyBorder="1" applyAlignment="1">
      <alignment horizontal="center"/>
    </xf>
    <xf numFmtId="49" fontId="0" fillId="0" borderId="20" xfId="2" applyNumberFormat="1" applyFont="1" applyFill="1" applyBorder="1" applyAlignment="1">
      <alignment horizontal="right"/>
    </xf>
    <xf numFmtId="49" fontId="0" fillId="0" borderId="18" xfId="2" applyNumberFormat="1" applyFont="1" applyFill="1" applyBorder="1" applyAlignment="1">
      <alignment horizontal="right"/>
    </xf>
    <xf numFmtId="49" fontId="0" fillId="0" borderId="19" xfId="2" applyNumberFormat="1" applyFont="1" applyFill="1" applyBorder="1" applyAlignment="1">
      <alignment horizontal="right"/>
    </xf>
    <xf numFmtId="49" fontId="11" fillId="0" borderId="20" xfId="2" applyNumberFormat="1" applyFont="1" applyFill="1" applyBorder="1" applyAlignment="1">
      <alignment horizontal="right"/>
    </xf>
    <xf numFmtId="49" fontId="11" fillId="0" borderId="18" xfId="2" applyNumberFormat="1" applyFont="1" applyFill="1" applyBorder="1" applyAlignment="1">
      <alignment horizontal="right"/>
    </xf>
    <xf numFmtId="49" fontId="11" fillId="0" borderId="19" xfId="2" applyNumberFormat="1" applyFont="1" applyFill="1" applyBorder="1" applyAlignment="1">
      <alignment horizontal="right"/>
    </xf>
    <xf numFmtId="0" fontId="22" fillId="0" borderId="33" xfId="0" applyFont="1" applyFill="1" applyBorder="1" applyAlignment="1">
      <alignment horizontal="center"/>
    </xf>
    <xf numFmtId="0" fontId="22" fillId="0" borderId="16" xfId="0" applyFont="1" applyFill="1" applyBorder="1" applyAlignment="1">
      <alignment horizontal="center"/>
    </xf>
    <xf numFmtId="0" fontId="22" fillId="0" borderId="34" xfId="0" applyFont="1" applyFill="1" applyBorder="1" applyAlignment="1">
      <alignment horizontal="center"/>
    </xf>
    <xf numFmtId="0" fontId="10" fillId="16" borderId="18" xfId="2" applyFont="1" applyFill="1" applyBorder="1" applyAlignment="1">
      <alignment horizontal="center"/>
    </xf>
    <xf numFmtId="1" fontId="21" fillId="0" borderId="58" xfId="0" applyNumberFormat="1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33" fillId="0" borderId="30" xfId="0" applyFont="1" applyFill="1" applyBorder="1" applyAlignment="1">
      <alignment horizontal="center"/>
    </xf>
    <xf numFmtId="0" fontId="29" fillId="5" borderId="0" xfId="0" applyFont="1" applyFill="1" applyBorder="1" applyAlignment="1">
      <alignment horizontal="center"/>
    </xf>
  </cellXfs>
  <cellStyles count="4">
    <cellStyle name="Excel Built-in Normal" xfId="1"/>
    <cellStyle name="Normal" xfId="0" builtinId="0"/>
    <cellStyle name="Normal 2" xfId="3"/>
    <cellStyle name="Normal 5" xfId="2"/>
  </cellStyles>
  <dxfs count="15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0FF00"/>
      <color rgb="FFFFEAA7"/>
      <color rgb="FF05FF76"/>
      <color rgb="FF33CAFF"/>
      <color rgb="FF01FF74"/>
      <color rgb="FFFFEFBD"/>
      <color rgb="FFFFF2C9"/>
      <color rgb="FFFFEDB3"/>
      <color rgb="FF00EA6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D2027"/>
  <sheetViews>
    <sheetView tabSelected="1" zoomScale="160" zoomScaleNormal="160" workbookViewId="0">
      <pane ySplit="4" topLeftCell="A5" activePane="bottomLeft" state="frozen"/>
      <selection pane="bottomLeft" activeCell="U17" sqref="U17"/>
    </sheetView>
  </sheetViews>
  <sheetFormatPr defaultRowHeight="14.4"/>
  <cols>
    <col min="1" max="1" width="3.6640625" style="4" customWidth="1"/>
    <col min="2" max="2" width="20.6640625" style="41" hidden="1" customWidth="1"/>
    <col min="3" max="3" width="8" style="41" hidden="1" customWidth="1"/>
    <col min="4" max="4" width="3" style="56" hidden="1" customWidth="1"/>
    <col min="5" max="5" width="4.6640625" style="56" hidden="1" customWidth="1"/>
    <col min="6" max="6" width="5.6640625" style="178" hidden="1" customWidth="1"/>
    <col min="7" max="7" width="5.6640625" style="462" hidden="1" customWidth="1"/>
    <col min="8" max="8" width="5.33203125" style="46" hidden="1" customWidth="1"/>
    <col min="9" max="9" width="2.88671875" style="348" hidden="1" customWidth="1"/>
    <col min="10" max="10" width="3.6640625" style="34" hidden="1" customWidth="1"/>
    <col min="11" max="11" width="3.33203125" style="34" hidden="1" customWidth="1"/>
    <col min="12" max="12" width="3" style="56" hidden="1" customWidth="1"/>
    <col min="13" max="13" width="6.6640625" style="429" hidden="1" customWidth="1"/>
    <col min="14" max="14" width="5.6640625" style="178" hidden="1" customWidth="1"/>
    <col min="15" max="15" width="5.33203125" style="46" hidden="1" customWidth="1"/>
    <col min="16" max="16" width="4.6640625" style="33" hidden="1" customWidth="1"/>
    <col min="17" max="18" width="3.33203125" style="34" hidden="1" customWidth="1"/>
    <col min="19" max="19" width="3" style="56" hidden="1" customWidth="1"/>
    <col min="20" max="20" width="5.6640625" style="178" customWidth="1"/>
    <col min="21" max="21" width="5.33203125" style="46" customWidth="1"/>
    <col min="22" max="22" width="2.88671875" style="348" customWidth="1"/>
    <col min="23" max="23" width="3.6640625" style="34" hidden="1" customWidth="1"/>
    <col min="24" max="24" width="3.33203125" style="34" hidden="1" customWidth="1"/>
    <col min="25" max="25" width="3" style="56" hidden="1" customWidth="1"/>
    <col min="26" max="26" width="5.6640625" style="178" customWidth="1"/>
    <col min="27" max="27" width="5.33203125" style="46" customWidth="1"/>
    <col min="28" max="28" width="4.6640625" style="33" customWidth="1"/>
    <col min="29" max="30" width="3.33203125" style="34" hidden="1" customWidth="1"/>
    <col min="31" max="31" width="5.6640625" style="41" customWidth="1"/>
    <col min="32" max="32" width="10.6640625" style="41" customWidth="1"/>
    <col min="33" max="33" width="10.6640625" style="41" hidden="1" customWidth="1"/>
    <col min="34" max="36" width="10.44140625" style="41" customWidth="1"/>
    <col min="37" max="40" width="4.6640625" style="41" hidden="1" customWidth="1"/>
    <col min="41" max="45" width="6.6640625" style="48" customWidth="1"/>
    <col min="46" max="46" width="6.6640625" style="41" customWidth="1"/>
    <col min="47" max="53" width="6.6640625" style="48" customWidth="1"/>
    <col min="54" max="54" width="3.6640625" style="4" customWidth="1"/>
    <col min="55" max="55" width="10.44140625" style="41" customWidth="1"/>
    <col min="56" max="56" width="3.6640625" style="4" customWidth="1"/>
    <col min="57" max="57" width="6.44140625" style="41" customWidth="1"/>
    <col min="58" max="58" width="5.6640625" style="4" customWidth="1"/>
    <col min="59" max="60" width="3.33203125" style="41" customWidth="1"/>
    <col min="61" max="63" width="3.33203125" style="4" customWidth="1"/>
    <col min="64" max="64" width="3.33203125" style="41" customWidth="1"/>
    <col min="65" max="65" width="3.33203125" style="60" customWidth="1"/>
    <col min="66" max="66" width="3.33203125" style="41" customWidth="1"/>
    <col min="67" max="68" width="4.5546875" style="41" customWidth="1"/>
    <col min="69" max="69" width="9.109375" style="12" customWidth="1"/>
    <col min="70" max="70" width="6.6640625" style="41" customWidth="1"/>
    <col min="71" max="73" width="3.33203125" style="41" customWidth="1"/>
    <col min="74" max="74" width="10.44140625" style="1" customWidth="1"/>
    <col min="75" max="76" width="6.44140625" style="1" customWidth="1"/>
    <col min="77" max="77" width="7.6640625" style="1" customWidth="1"/>
    <col min="78" max="79" width="3.33203125" style="1" customWidth="1"/>
    <col min="80" max="82" width="3.33203125" style="4" customWidth="1"/>
    <col min="83" max="83" width="3.33203125" style="1" customWidth="1"/>
    <col min="84" max="84" width="3.6640625" style="4" customWidth="1"/>
    <col min="85" max="85" width="9.109375" style="4"/>
    <col min="86" max="86" width="3.6640625" style="4" customWidth="1"/>
    <col min="87" max="108" width="9.109375" style="4"/>
  </cols>
  <sheetData>
    <row r="1" spans="1:107" s="5" customFormat="1" ht="12.75" customHeight="1" thickTop="1" thickBot="1">
      <c r="A1" s="63"/>
      <c r="B1" s="41"/>
      <c r="C1" s="41"/>
      <c r="D1" s="62"/>
      <c r="E1" s="62"/>
      <c r="F1" s="516"/>
      <c r="G1" s="516"/>
      <c r="H1" s="516"/>
      <c r="I1" s="516"/>
      <c r="J1" s="516"/>
      <c r="K1" s="516"/>
      <c r="L1" s="62"/>
      <c r="M1" s="513"/>
      <c r="N1" s="517"/>
      <c r="O1" s="518"/>
      <c r="P1" s="296"/>
      <c r="Q1" s="173"/>
      <c r="R1" s="173"/>
      <c r="S1" s="62"/>
      <c r="T1" s="623" t="s">
        <v>314</v>
      </c>
      <c r="U1" s="623"/>
      <c r="V1" s="623"/>
      <c r="W1" s="623"/>
      <c r="X1" s="623"/>
      <c r="Y1" s="623"/>
      <c r="Z1" s="623"/>
      <c r="AA1" s="623"/>
      <c r="AB1" s="623"/>
      <c r="AC1" s="623"/>
      <c r="AD1" s="623"/>
      <c r="AE1" s="623"/>
      <c r="AF1" s="623"/>
      <c r="AG1" s="224"/>
      <c r="AH1" s="525" t="s">
        <v>199</v>
      </c>
      <c r="AI1" s="525"/>
      <c r="AJ1" s="81">
        <v>100</v>
      </c>
      <c r="AK1" s="50" t="s">
        <v>311</v>
      </c>
      <c r="AL1" s="50">
        <f ca="1">COUNTIF(AB5:AB1000,"W")</f>
        <v>152</v>
      </c>
      <c r="AM1" s="50"/>
      <c r="AN1" s="50"/>
      <c r="AO1" s="309" t="s">
        <v>257</v>
      </c>
      <c r="AP1" s="309" t="s">
        <v>171</v>
      </c>
      <c r="AQ1" s="309" t="s">
        <v>258</v>
      </c>
      <c r="AR1" s="310" t="s">
        <v>259</v>
      </c>
      <c r="AS1" s="310" t="s">
        <v>260</v>
      </c>
      <c r="AT1" s="41"/>
      <c r="AU1" s="76"/>
      <c r="AV1" s="76"/>
      <c r="AW1" s="76"/>
      <c r="AX1" s="76"/>
      <c r="AY1" s="76"/>
      <c r="AZ1" s="76"/>
      <c r="BA1" s="76"/>
      <c r="BB1" s="63"/>
      <c r="BC1"/>
      <c r="BD1" s="63"/>
      <c r="BE1"/>
      <c r="BF1"/>
      <c r="BG1"/>
      <c r="BH1"/>
      <c r="BI1"/>
      <c r="BJ1"/>
      <c r="BK1"/>
      <c r="BL1"/>
      <c r="BM1" s="57"/>
      <c r="BN1"/>
      <c r="BO1" s="44"/>
      <c r="BP1" s="334"/>
      <c r="BQ1" s="12"/>
      <c r="BR1" s="44"/>
      <c r="BS1" s="44"/>
      <c r="BT1" s="44"/>
      <c r="BU1" s="44"/>
      <c r="BV1" s="44"/>
      <c r="BW1" s="44"/>
      <c r="BX1" s="44"/>
      <c r="BY1" s="44"/>
      <c r="BZ1" s="44"/>
      <c r="CA1" s="45"/>
      <c r="CB1" s="45"/>
      <c r="CC1" s="68"/>
      <c r="CD1"/>
      <c r="CE1"/>
      <c r="CF1" s="63"/>
      <c r="CG1"/>
      <c r="CH1" s="63"/>
      <c r="CI1"/>
      <c r="CJ1"/>
      <c r="CK1"/>
      <c r="CL1"/>
      <c r="CM1"/>
      <c r="CN1"/>
      <c r="CO1"/>
      <c r="CP1"/>
      <c r="CQ1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</row>
    <row r="2" spans="1:107" s="5" customFormat="1" ht="12.75" customHeight="1" thickTop="1" thickBot="1">
      <c r="A2" s="64" t="s">
        <v>16</v>
      </c>
      <c r="B2" s="2"/>
      <c r="C2" s="2"/>
      <c r="D2" s="74"/>
      <c r="E2" s="74"/>
      <c r="F2" s="516" t="s">
        <v>307</v>
      </c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74"/>
      <c r="T2" s="516"/>
      <c r="U2" s="516"/>
      <c r="V2" s="516"/>
      <c r="W2" s="516"/>
      <c r="X2" s="516"/>
      <c r="Y2" s="515"/>
      <c r="Z2" s="515"/>
      <c r="AA2" s="515"/>
      <c r="AB2" s="515"/>
      <c r="AC2" s="515"/>
      <c r="AD2" s="515"/>
      <c r="AE2" s="619"/>
      <c r="AG2" s="298"/>
      <c r="AH2" s="526" t="s">
        <v>20</v>
      </c>
      <c r="AI2" s="525"/>
      <c r="AJ2" s="81">
        <v>-10000</v>
      </c>
      <c r="AK2" s="50" t="s">
        <v>312</v>
      </c>
      <c r="AL2" s="50">
        <f ca="1">COUNTIF(AB5:AB1000,"L")</f>
        <v>151</v>
      </c>
      <c r="AM2" s="50"/>
      <c r="AN2" s="50"/>
      <c r="AO2" s="311">
        <f ca="1">MAX(AF5:AF1005)</f>
        <v>27</v>
      </c>
      <c r="AP2" s="311">
        <f ca="1">MIN(AF5:AF1005)</f>
        <v>-20</v>
      </c>
      <c r="AQ2" s="311">
        <f ca="1">AF1005</f>
        <v>26</v>
      </c>
      <c r="AR2" s="311">
        <f>MAX(F5:F1005)</f>
        <v>1</v>
      </c>
      <c r="AS2" s="311">
        <f ca="1">MAX(M5:M1000)</f>
        <v>8</v>
      </c>
      <c r="AT2" s="312"/>
      <c r="AU2" s="76"/>
      <c r="AV2" s="76"/>
      <c r="AW2" s="76"/>
      <c r="AX2" s="76"/>
      <c r="AY2" s="76"/>
      <c r="AZ2" s="76"/>
      <c r="BA2" s="76"/>
      <c r="BB2" s="64" t="s">
        <v>16</v>
      </c>
      <c r="BC2"/>
      <c r="BD2" s="64"/>
      <c r="BE2"/>
      <c r="BF2"/>
      <c r="BG2"/>
      <c r="BH2"/>
      <c r="BI2"/>
      <c r="BJ2"/>
      <c r="BK2"/>
      <c r="BL2"/>
      <c r="BM2" s="57"/>
      <c r="BN2"/>
      <c r="BO2" s="4"/>
      <c r="BP2" s="4"/>
      <c r="BQ2" s="12"/>
      <c r="BR2" s="41"/>
      <c r="BS2"/>
      <c r="BT2"/>
      <c r="BU2"/>
      <c r="BV2"/>
      <c r="BW2"/>
      <c r="BX2"/>
      <c r="BY2" s="2"/>
      <c r="BZ2"/>
      <c r="CA2"/>
      <c r="CB2"/>
      <c r="CC2"/>
      <c r="CD2"/>
      <c r="CE2"/>
      <c r="CF2" s="64" t="s">
        <v>16</v>
      </c>
      <c r="CG2"/>
      <c r="CH2" s="64" t="s">
        <v>16</v>
      </c>
      <c r="CI2"/>
      <c r="CJ2"/>
      <c r="CK2"/>
      <c r="CL2"/>
      <c r="CM2"/>
      <c r="CN2"/>
      <c r="CO2"/>
      <c r="CP2"/>
      <c r="CQ2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</row>
    <row r="3" spans="1:107" s="6" customFormat="1" ht="12.75" customHeight="1" thickTop="1">
      <c r="A3" s="65"/>
      <c r="B3" s="41"/>
      <c r="C3" s="41"/>
      <c r="D3" s="62"/>
      <c r="E3" s="62"/>
      <c r="F3" s="335"/>
      <c r="G3" s="463"/>
      <c r="H3" s="173"/>
      <c r="I3" s="41"/>
      <c r="J3" s="41"/>
      <c r="K3" s="41"/>
      <c r="L3" s="62"/>
      <c r="M3" s="514"/>
      <c r="N3" s="517"/>
      <c r="O3" s="518"/>
      <c r="P3" s="297"/>
      <c r="Q3" s="295"/>
      <c r="R3" s="295"/>
      <c r="S3" s="62"/>
      <c r="T3" s="463"/>
      <c r="U3" s="173"/>
      <c r="V3" s="41"/>
      <c r="W3" s="41"/>
      <c r="X3" s="41"/>
      <c r="Y3" s="62"/>
      <c r="Z3" s="620"/>
      <c r="AA3" s="621"/>
      <c r="AB3" s="622"/>
      <c r="AC3" s="295"/>
      <c r="AD3" s="295"/>
      <c r="AE3" s="619"/>
      <c r="AG3" s="299"/>
      <c r="AH3" s="526"/>
      <c r="AI3" s="527"/>
      <c r="AJ3" s="82">
        <v>1000</v>
      </c>
      <c r="AK3" s="51"/>
      <c r="AL3" s="51"/>
      <c r="AM3" s="51"/>
      <c r="AN3" s="51"/>
      <c r="AO3" s="76">
        <f ca="1">COUNTIF(I5:I1000,"W")</f>
        <v>293</v>
      </c>
      <c r="AP3" s="76">
        <f ca="1">COUNTIF(V5:V1000,"W")</f>
        <v>293</v>
      </c>
      <c r="AQ3" s="76"/>
      <c r="AR3" s="76"/>
      <c r="AS3" s="76">
        <v>13</v>
      </c>
      <c r="AT3" s="66"/>
      <c r="AU3" s="76"/>
      <c r="AV3" s="76"/>
      <c r="AW3" s="76"/>
      <c r="AX3" s="76"/>
      <c r="AY3" s="76"/>
      <c r="AZ3" s="76"/>
      <c r="BA3" s="76"/>
      <c r="BB3" s="65"/>
      <c r="BC3" s="4"/>
      <c r="BD3" s="65"/>
      <c r="BE3"/>
      <c r="BF3"/>
      <c r="BG3"/>
      <c r="BH3"/>
      <c r="BI3"/>
      <c r="BJ3"/>
      <c r="BK3"/>
      <c r="BL3"/>
      <c r="BM3" s="57"/>
      <c r="BN3"/>
      <c r="BO3" s="4"/>
      <c r="BP3" s="4"/>
      <c r="BQ3" s="12"/>
      <c r="BR3" s="41"/>
      <c r="BS3" s="4"/>
      <c r="BT3" s="4"/>
      <c r="BU3" s="4"/>
      <c r="BV3" s="4"/>
      <c r="BW3"/>
      <c r="BX3"/>
      <c r="BY3" s="1"/>
      <c r="BZ3"/>
      <c r="CA3"/>
      <c r="CB3"/>
      <c r="CC3"/>
      <c r="CD3"/>
      <c r="CE3"/>
      <c r="CF3" s="65"/>
      <c r="CG3"/>
      <c r="CH3" s="65"/>
      <c r="CI3"/>
      <c r="CJ3"/>
      <c r="CK3"/>
      <c r="CL3"/>
      <c r="CM3"/>
      <c r="CN3"/>
      <c r="CO3"/>
      <c r="CP3"/>
      <c r="CQ3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</row>
    <row r="4" spans="1:107" s="7" customFormat="1" ht="50.1" customHeight="1" thickBot="1">
      <c r="A4" s="293"/>
      <c r="B4" s="41"/>
      <c r="C4" s="41"/>
      <c r="D4" s="77" t="s">
        <v>17</v>
      </c>
      <c r="E4" s="77"/>
      <c r="F4" s="174" t="s">
        <v>14</v>
      </c>
      <c r="G4" s="458"/>
      <c r="H4" s="336" t="s">
        <v>10</v>
      </c>
      <c r="I4" s="337" t="s">
        <v>0</v>
      </c>
      <c r="J4" s="337"/>
      <c r="K4" s="338" t="s">
        <v>12</v>
      </c>
      <c r="L4" s="77" t="s">
        <v>17</v>
      </c>
      <c r="M4" s="428" t="s">
        <v>273</v>
      </c>
      <c r="N4" s="174" t="s">
        <v>14</v>
      </c>
      <c r="O4" s="336" t="s">
        <v>5</v>
      </c>
      <c r="P4" s="38" t="s">
        <v>0</v>
      </c>
      <c r="Q4" s="38"/>
      <c r="R4" s="36" t="s">
        <v>12</v>
      </c>
      <c r="S4" s="77" t="s">
        <v>17</v>
      </c>
      <c r="T4" s="174" t="s">
        <v>14</v>
      </c>
      <c r="U4" s="336" t="s">
        <v>10</v>
      </c>
      <c r="V4" s="337" t="s">
        <v>0</v>
      </c>
      <c r="W4" s="337"/>
      <c r="X4" s="338" t="s">
        <v>12</v>
      </c>
      <c r="Y4" s="77" t="s">
        <v>17</v>
      </c>
      <c r="Z4" s="174" t="s">
        <v>14</v>
      </c>
      <c r="AA4" s="336" t="s">
        <v>5</v>
      </c>
      <c r="AB4" s="38" t="s">
        <v>0</v>
      </c>
      <c r="AC4" s="38"/>
      <c r="AD4" s="36" t="s">
        <v>12</v>
      </c>
      <c r="AE4" s="170" t="s">
        <v>21</v>
      </c>
      <c r="AF4" s="83" t="s">
        <v>22</v>
      </c>
      <c r="AG4" s="80" t="s">
        <v>208</v>
      </c>
      <c r="AH4" s="84" t="s">
        <v>194</v>
      </c>
      <c r="AI4" s="84" t="s">
        <v>1</v>
      </c>
      <c r="AJ4" s="85" t="s">
        <v>11</v>
      </c>
      <c r="AK4" s="21"/>
      <c r="AL4" s="21"/>
      <c r="AM4" s="21"/>
      <c r="AN4" s="21"/>
      <c r="AO4" s="451">
        <f ca="1">COUNTIF(I5:I1000,"L")</f>
        <v>268</v>
      </c>
      <c r="AP4" s="451">
        <f ca="1">COUNTIF(V5:V1000,"L")</f>
        <v>268</v>
      </c>
      <c r="AQ4" s="457"/>
      <c r="AR4" s="457"/>
      <c r="AS4" s="457"/>
      <c r="AT4" s="304"/>
      <c r="AU4" s="304"/>
      <c r="AV4" s="304"/>
      <c r="AW4" s="304"/>
      <c r="AX4" s="304"/>
      <c r="AY4" s="304"/>
      <c r="AZ4" s="304"/>
      <c r="BA4" s="304"/>
      <c r="BB4" s="293"/>
      <c r="BC4" s="41"/>
      <c r="BD4" s="293" t="s">
        <v>267</v>
      </c>
      <c r="BE4"/>
      <c r="BF4"/>
      <c r="BG4"/>
      <c r="BH4"/>
      <c r="BI4"/>
      <c r="BJ4"/>
      <c r="BK4"/>
      <c r="BL4"/>
      <c r="BM4" s="57"/>
      <c r="BN4"/>
      <c r="BO4" s="48"/>
      <c r="BP4" s="48"/>
      <c r="BQ4" s="12"/>
      <c r="BR4" s="48"/>
      <c r="BS4" s="48"/>
      <c r="BT4" s="48"/>
      <c r="BU4" s="41"/>
      <c r="BV4" s="1"/>
      <c r="BW4"/>
      <c r="BX4"/>
      <c r="BY4" s="1"/>
      <c r="BZ4"/>
      <c r="CA4"/>
      <c r="CB4"/>
      <c r="CC4"/>
      <c r="CD4"/>
      <c r="CE4"/>
      <c r="CF4" s="65"/>
      <c r="CG4"/>
      <c r="CH4" s="79" t="s">
        <v>19</v>
      </c>
      <c r="CI4"/>
      <c r="CJ4"/>
      <c r="CK4"/>
      <c r="CL4"/>
      <c r="CM4"/>
      <c r="CN4"/>
      <c r="CO4"/>
      <c r="CP4"/>
      <c r="CQ4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</row>
    <row r="5" spans="1:107" s="9" customFormat="1" ht="20.25" customHeight="1" thickBot="1">
      <c r="A5" s="65">
        <f t="shared" ref="A5:A68" ca="1" si="0">IF($A$2="no",INT(RAND()*36+1),INT(RAND()*37))</f>
        <v>17</v>
      </c>
      <c r="C5" s="6" t="str">
        <f>IF($AH5="Profit TAXgFD","profit tAXgFD",IF($AI5="Stop Loss","stop loss",""))</f>
        <v/>
      </c>
      <c r="D5" s="56" t="str">
        <f ca="1">VLOOKUP($A5,$BC$5:$BN$45,8)</f>
        <v>B</v>
      </c>
      <c r="E5" s="56"/>
      <c r="F5" s="175"/>
      <c r="G5" s="459"/>
      <c r="H5" s="339"/>
      <c r="I5" s="340"/>
      <c r="J5" s="341">
        <v>0</v>
      </c>
      <c r="K5" s="342"/>
      <c r="L5" s="56" t="str">
        <f ca="1">VLOOKUP($A5,$BC$5:$BN$45,8)</f>
        <v>B</v>
      </c>
      <c r="M5" s="428"/>
      <c r="N5" s="175"/>
      <c r="O5" s="339"/>
      <c r="P5" s="42"/>
      <c r="Q5" s="37">
        <v>0</v>
      </c>
      <c r="R5" s="3"/>
      <c r="S5" s="56" t="str">
        <f ca="1">VLOOKUP($A5,$BC$5:$BN$45,8)</f>
        <v>B</v>
      </c>
      <c r="T5" s="175"/>
      <c r="U5" s="339"/>
      <c r="V5" s="340"/>
      <c r="W5" s="341">
        <v>0</v>
      </c>
      <c r="X5" s="342"/>
      <c r="Y5" s="56" t="str">
        <f ca="1">VLOOKUP($A5,$BC$5:$BN$45,8)</f>
        <v>B</v>
      </c>
      <c r="Z5" s="175"/>
      <c r="AA5" s="339"/>
      <c r="AB5" s="42"/>
      <c r="AC5" s="37">
        <v>0</v>
      </c>
      <c r="AD5" s="3"/>
      <c r="AE5" s="86">
        <v>0</v>
      </c>
      <c r="AF5" s="87">
        <v>0</v>
      </c>
      <c r="AG5" s="95">
        <f>T6</f>
        <v>1</v>
      </c>
      <c r="AH5" s="88">
        <v>0</v>
      </c>
      <c r="AI5" s="88">
        <v>0</v>
      </c>
      <c r="AJ5" s="89"/>
      <c r="AK5" s="55"/>
      <c r="AL5" s="55"/>
      <c r="AM5" s="55"/>
      <c r="AN5" s="55"/>
      <c r="AO5" s="618"/>
      <c r="AP5" s="430"/>
      <c r="AQ5" s="528"/>
      <c r="AR5" s="528"/>
      <c r="AS5" s="528"/>
      <c r="AT5" s="528"/>
      <c r="AU5" s="528"/>
      <c r="AV5" s="420"/>
      <c r="AW5" s="420"/>
      <c r="AX5" s="420"/>
      <c r="AY5" s="420"/>
      <c r="AZ5" s="281"/>
      <c r="BA5" s="281"/>
      <c r="BB5" s="65">
        <f t="shared" ref="BB5:BB68" ca="1" si="1">IF($A$2="no",INT(RAND()*36+1),INT(RAND()*37))</f>
        <v>1</v>
      </c>
      <c r="BC5" s="14"/>
      <c r="BD5" s="65">
        <v>2</v>
      </c>
      <c r="BE5" s="14" t="s">
        <v>2</v>
      </c>
      <c r="BF5" s="14" t="s">
        <v>13</v>
      </c>
      <c r="BG5" s="15" t="s">
        <v>15</v>
      </c>
      <c r="BH5" s="14" t="s">
        <v>3</v>
      </c>
      <c r="BI5" s="14" t="s">
        <v>4</v>
      </c>
      <c r="BJ5" s="14" t="s">
        <v>5</v>
      </c>
      <c r="BK5" s="14" t="s">
        <v>6</v>
      </c>
      <c r="BL5" s="16" t="s">
        <v>7</v>
      </c>
      <c r="BM5" s="58" t="s">
        <v>5</v>
      </c>
      <c r="BN5" s="14" t="s">
        <v>6</v>
      </c>
      <c r="BO5" s="12">
        <v>1</v>
      </c>
      <c r="BP5" s="12">
        <v>2</v>
      </c>
      <c r="BQ5" s="12"/>
      <c r="BR5" s="519"/>
      <c r="BS5" s="520"/>
      <c r="BT5" s="520"/>
      <c r="BU5" s="520"/>
      <c r="BV5" s="520"/>
      <c r="BW5" s="520"/>
      <c r="BX5" s="520"/>
      <c r="BY5" s="520"/>
      <c r="BZ5" s="520"/>
      <c r="CA5" s="520"/>
      <c r="CB5" s="521"/>
      <c r="CC5" s="29"/>
      <c r="CD5" s="29"/>
      <c r="CE5" s="30"/>
      <c r="CF5" s="65">
        <f ca="1">IF($A$2="no",INT(RAND()*36+1),INT(RAND()*37))</f>
        <v>30</v>
      </c>
      <c r="CG5"/>
      <c r="CH5" s="65">
        <v>19</v>
      </c>
      <c r="CI5"/>
      <c r="CJ5" s="14"/>
      <c r="CK5" s="14"/>
      <c r="CL5" s="14"/>
      <c r="CM5" s="35"/>
      <c r="CN5" s="15"/>
      <c r="CO5" s="14"/>
      <c r="CP5" s="14"/>
      <c r="CQ5" s="14"/>
      <c r="CR5" s="14"/>
      <c r="CS5" s="16"/>
      <c r="CT5" s="4"/>
      <c r="CU5" s="4"/>
      <c r="CV5" s="4"/>
      <c r="CW5" s="4"/>
      <c r="CX5" s="4"/>
      <c r="CY5" s="4"/>
      <c r="CZ5" s="4"/>
      <c r="DA5" s="4"/>
      <c r="DB5" s="4"/>
      <c r="DC5" s="4"/>
    </row>
    <row r="6" spans="1:107" ht="20.25" customHeight="1" thickBot="1">
      <c r="A6" s="65">
        <f t="shared" ca="1" si="0"/>
        <v>10</v>
      </c>
      <c r="B6" s="23" t="str">
        <f ca="1">IF(A5="","",IF(AND(AL6="",AN6=""),"NB",AL6&amp;AN6))</f>
        <v>NB</v>
      </c>
      <c r="C6" s="6" t="str">
        <f ca="1">IF(AH6="Profit Target","profit target",IF(AI6="Stop Loss","stop loss",""))</f>
        <v/>
      </c>
      <c r="D6" s="56" t="str">
        <f ca="1">VLOOKUP($A6,$BC$5:$BN$45,8)</f>
        <v>B</v>
      </c>
      <c r="F6" s="175">
        <v>1</v>
      </c>
      <c r="G6" s="459">
        <v>1</v>
      </c>
      <c r="H6" s="342"/>
      <c r="I6" s="342"/>
      <c r="J6" s="341">
        <f>IF(H6&lt;&gt;"",IF(ABS(H6)=ABS($D6),5*#REF!,-1*#REF!),0)</f>
        <v>0</v>
      </c>
      <c r="K6" s="343">
        <f ca="1">IF($A6&lt;&gt;"",SUM(J6:J6),0)</f>
        <v>0</v>
      </c>
      <c r="L6" s="56" t="str">
        <f ca="1">VLOOKUP($A6,$BC$5:$BN$45,8)</f>
        <v>B</v>
      </c>
      <c r="M6" s="428">
        <v>0</v>
      </c>
      <c r="N6" s="175">
        <v>1</v>
      </c>
      <c r="O6" s="342"/>
      <c r="P6" s="3"/>
      <c r="Q6" s="37">
        <f>IF(O6&lt;&gt;"",IF(ABS(O6)=ABS($S6),5*#REF!,-1*#REF!),0)</f>
        <v>0</v>
      </c>
      <c r="R6" s="23">
        <f ca="1">IF($A6&lt;&gt;"",IF(OR($AH5&lt;&gt;0,$AI5&lt;&gt;0),"0",SUM(Q6:Q6)),0)</f>
        <v>0</v>
      </c>
      <c r="S6" s="56" t="str">
        <f ca="1">VLOOKUP($A6,$BC$5:$BN$45,8)</f>
        <v>B</v>
      </c>
      <c r="T6" s="175">
        <v>1</v>
      </c>
      <c r="U6" s="342"/>
      <c r="V6" s="342"/>
      <c r="W6" s="341">
        <f>IF(U6&lt;&gt;"",IF(ABS(U6)=ABS($D6),5*#REF!,-1*#REF!),0)</f>
        <v>0</v>
      </c>
      <c r="X6" s="343">
        <f ca="1">IF($A6&lt;&gt;"",SUM(W6:W6),0)</f>
        <v>0</v>
      </c>
      <c r="Y6" s="56" t="str">
        <f ca="1">VLOOKUP($A6,$BC$5:$BN$45,8)</f>
        <v>B</v>
      </c>
      <c r="Z6" s="175">
        <v>1</v>
      </c>
      <c r="AA6" s="342"/>
      <c r="AB6" s="3"/>
      <c r="AC6" s="37">
        <f>IF(AA6&lt;&gt;"",IF(ABS(AA6)=ABS($S6),5*#REF!,-1*#REF!),0)</f>
        <v>0</v>
      </c>
      <c r="AD6" s="23">
        <f ca="1">IF($A6&lt;&gt;"",IF(OR($AH5&lt;&gt;0,$AI5&lt;&gt;0),"0",SUM(AC6:AC6)),0)</f>
        <v>0</v>
      </c>
      <c r="AE6" s="90">
        <f ca="1">IF(A6&lt;&gt;"",W6+AC6,0)</f>
        <v>0</v>
      </c>
      <c r="AF6" s="87">
        <f ca="1">IF($A6&lt;&gt;"",AE6+AF5,0)</f>
        <v>0</v>
      </c>
      <c r="AG6" s="95">
        <f>T7</f>
        <v>1</v>
      </c>
      <c r="AH6" s="89">
        <f ca="1">IF($A6&lt;&gt;"",IF(AH5&lt;&gt;0,AH5,IF(AF6&gt;=$AJ$1,"Profit Target",0)),0)</f>
        <v>0</v>
      </c>
      <c r="AI6" s="91">
        <f ca="1">IF($A6&lt;&gt;"",IF(AI5&lt;&gt;0,AI5,IF(AF6&lt;=$AJ$2,"Stop Loss",0)))</f>
        <v>0</v>
      </c>
      <c r="AJ6" s="89">
        <f ca="1">IF(AF6&gt;AJ5,AF6,AJ5)</f>
        <v>0</v>
      </c>
      <c r="AK6" s="78" t="str">
        <f ca="1">IF($A5="","",ABS(T6)&amp;"@")</f>
        <v>1@</v>
      </c>
      <c r="AL6" s="78" t="str">
        <f>IF(U6&lt;&gt;"",$AK6&amp;U6&amp;",","")</f>
        <v/>
      </c>
      <c r="AM6" s="78" t="str">
        <f ca="1">IF($A5="","",ABS(Z6)&amp;"@")</f>
        <v>1@</v>
      </c>
      <c r="AN6" s="427" t="str">
        <f>IF(AA6&lt;&gt;"",$AM6&amp;AA6&amp;",","")</f>
        <v/>
      </c>
      <c r="AO6" s="618"/>
      <c r="AP6" s="431"/>
      <c r="AQ6" s="529"/>
      <c r="AR6" s="530"/>
      <c r="AS6" s="530"/>
      <c r="AT6" s="530"/>
      <c r="AU6" s="530"/>
      <c r="AV6" s="530"/>
      <c r="AW6" s="530"/>
      <c r="AX6" s="421"/>
      <c r="AY6" s="421"/>
      <c r="AZ6" s="282"/>
      <c r="BA6" s="282"/>
      <c r="BB6" s="65">
        <f t="shared" ca="1" si="1"/>
        <v>33</v>
      </c>
      <c r="BC6" s="69">
        <v>0</v>
      </c>
      <c r="BD6" s="65">
        <v>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6">
        <v>0</v>
      </c>
      <c r="BM6" s="58">
        <v>0</v>
      </c>
      <c r="BN6" s="14">
        <v>0</v>
      </c>
      <c r="BO6" s="12">
        <v>2</v>
      </c>
      <c r="BP6" s="12">
        <v>1</v>
      </c>
      <c r="BR6" s="522"/>
      <c r="BS6" s="523"/>
      <c r="BT6" s="523"/>
      <c r="BU6" s="523"/>
      <c r="BV6" s="523"/>
      <c r="BW6" s="523"/>
      <c r="BX6" s="523"/>
      <c r="BY6" s="523"/>
      <c r="BZ6" s="523"/>
      <c r="CA6" s="523"/>
      <c r="CB6" s="524"/>
      <c r="CC6" s="31"/>
      <c r="CD6" s="31"/>
      <c r="CE6" s="32"/>
      <c r="CF6" s="65">
        <f t="shared" ref="CF6:CF42" ca="1" si="2">IF($A$2="no",INT(RAND()*36+1),INT(RAND()*37))</f>
        <v>29</v>
      </c>
      <c r="CG6"/>
      <c r="CH6" s="65">
        <v>23</v>
      </c>
      <c r="CI6"/>
      <c r="CJ6" s="17"/>
      <c r="CK6" s="14"/>
      <c r="CL6" s="14"/>
      <c r="CM6" s="35"/>
      <c r="CN6" s="14"/>
      <c r="CO6" s="14"/>
      <c r="CP6" s="14"/>
      <c r="CQ6" s="14"/>
      <c r="CR6" s="14"/>
      <c r="CS6" s="16"/>
    </row>
    <row r="7" spans="1:107" s="10" customFormat="1" ht="15" thickBot="1">
      <c r="A7" s="65">
        <f t="shared" ca="1" si="0"/>
        <v>23</v>
      </c>
      <c r="B7" s="23" t="str">
        <f ca="1">IF(A6="","",IF(AND(AL7="",AN7=""),"NB",AL7&amp;AN7))</f>
        <v>NB</v>
      </c>
      <c r="C7" s="6" t="str">
        <f t="shared" ref="C7:C70" ca="1" si="3">IF(AH7="Profit Target","profit target",IF(AI7="Stop Loss","stop loss",""))</f>
        <v/>
      </c>
      <c r="D7" s="56" t="str">
        <f ca="1">VLOOKUP($A7,$BC$5:$BN$45,8)</f>
        <v>R</v>
      </c>
      <c r="E7" s="344" t="str">
        <f ca="1">D5&amp;D6&amp;D7</f>
        <v>BBR</v>
      </c>
      <c r="F7" s="175">
        <v>1</v>
      </c>
      <c r="G7" s="459">
        <f>IF(G6&gt;=$AJ$3,1,IF(AND(J5="L",J6="L"),1,IF(I6="L",2,IF(I6="W",2*G6,G6))))</f>
        <v>1</v>
      </c>
      <c r="H7" s="345"/>
      <c r="I7" s="341"/>
      <c r="J7" s="341">
        <f t="shared" ref="J7:J70" si="4">IF(H7&lt;&gt;"",IF(H7=$D7,1*$F7,-1*$F7),0)</f>
        <v>0</v>
      </c>
      <c r="K7" s="343">
        <f t="shared" ref="K7:K70" ca="1" si="5">IF($A7&lt;&gt;"",SUM(J7:J7),0)</f>
        <v>0</v>
      </c>
      <c r="L7" s="56" t="str">
        <f ca="1">VLOOKUP($A7,$BC$5:$BN$45,8)</f>
        <v>R</v>
      </c>
      <c r="M7" s="428">
        <f>IF(J7&gt;0,0,IF(J7&lt;0,M6+1,M6))</f>
        <v>0</v>
      </c>
      <c r="N7" s="175">
        <v>1</v>
      </c>
      <c r="O7" s="345"/>
      <c r="P7" s="37" t="str">
        <f t="shared" ref="P7:P70" ca="1" si="6">IF(ABS(R7)=0,"",IF($A7=0,"L",IF(R7&gt;0,"W",IF(R7&lt;0,"L",""))))</f>
        <v/>
      </c>
      <c r="Q7" s="37">
        <f t="shared" ref="Q7:Q70" si="7">IF(O7&lt;&gt;"",IF(O7=$S7,1*$T7,-1*$T7),0)</f>
        <v>0</v>
      </c>
      <c r="R7" s="23">
        <f ca="1">IF($A7&lt;&gt;"",IF(OR($AH6&lt;&gt;0,$AI6&lt;&gt;0),"0",SUM(Q7:Q7)),0)</f>
        <v>0</v>
      </c>
      <c r="S7" s="56" t="str">
        <f ca="1">VLOOKUP($A7,$BC$5:$BN$45,8)</f>
        <v>R</v>
      </c>
      <c r="T7" s="175">
        <v>1</v>
      </c>
      <c r="U7" s="345"/>
      <c r="V7" s="341"/>
      <c r="W7" s="341">
        <f t="shared" ref="W7:W70" si="8">IF(U7&lt;&gt;"",IF(U7=$D7,1*$F7,-1*$F7),0)</f>
        <v>0</v>
      </c>
      <c r="X7" s="343">
        <f t="shared" ref="X7:X70" ca="1" si="9">IF($A7&lt;&gt;"",SUM(W7:W7),0)</f>
        <v>0</v>
      </c>
      <c r="Y7" s="56" t="str">
        <f ca="1">VLOOKUP($A7,$BC$5:$BN$45,8)</f>
        <v>R</v>
      </c>
      <c r="Z7" s="175">
        <v>1</v>
      </c>
      <c r="AA7" s="345"/>
      <c r="AB7" s="37" t="str">
        <f t="shared" ref="AB7:AB70" ca="1" si="10">IF(ABS(AD7)=0,"",IF($A7=0,"L",IF(AD7&gt;0,"W",IF(AD7&lt;0,"L",""))))</f>
        <v/>
      </c>
      <c r="AC7" s="37">
        <f t="shared" ref="AC7:AC70" si="11">IF(AA7&lt;&gt;"",IF(AA7=$S7,1*$T7,-1*$T7),0)</f>
        <v>0</v>
      </c>
      <c r="AD7" s="23">
        <f ca="1">IF($A7&lt;&gt;"",IF(OR($AH6&lt;&gt;0,$AI6&lt;&gt;0),"0",SUM(AC7:AC7)),0)</f>
        <v>0</v>
      </c>
      <c r="AE7" s="90">
        <f ca="1">IF(A7&lt;&gt;"",W7+AC7,0)</f>
        <v>0</v>
      </c>
      <c r="AF7" s="87">
        <f t="shared" ref="AF7:AF23" ca="1" si="12">IF($A7&lt;&gt;"",AE7+AF6,0)</f>
        <v>0</v>
      </c>
      <c r="AG7" s="95">
        <f>T8</f>
        <v>1</v>
      </c>
      <c r="AH7" s="89">
        <f ca="1">IF($A7&lt;&gt;"",IF(AH6&lt;&gt;0,AH6,IF(AF7&gt;=$AJ$1,"Profit Target",0)),0)</f>
        <v>0</v>
      </c>
      <c r="AI7" s="91">
        <f ca="1">IF($A7&lt;&gt;"",IF(AI6&lt;&gt;0,AI6,IF(AF7&lt;=$AJ$2,"Stop Loss",0)))</f>
        <v>0</v>
      </c>
      <c r="AJ7" s="89">
        <f t="shared" ref="AJ7:AJ70" ca="1" si="13">IF(AF7&gt;AJ6,AF7,AJ6)</f>
        <v>0</v>
      </c>
      <c r="AK7" s="78" t="str">
        <f ca="1">IF($A6="","",ABS(T7)&amp;"@")</f>
        <v>1@</v>
      </c>
      <c r="AL7" s="78" t="str">
        <f>IF(U7&lt;&gt;"",$AK7&amp;U7&amp;",","")</f>
        <v/>
      </c>
      <c r="AM7" s="78" t="str">
        <f ca="1">IF($A6="","",ABS(Z7)&amp;"@")</f>
        <v>1@</v>
      </c>
      <c r="AN7" s="427" t="str">
        <f t="shared" ref="AN7:AN70" si="14">IF(AA7&lt;&gt;"",$AM7&amp;AA7&amp;",","")</f>
        <v/>
      </c>
      <c r="AO7" s="618"/>
      <c r="AP7" s="431"/>
      <c r="AQ7" s="529"/>
      <c r="AR7" s="530"/>
      <c r="AS7" s="530"/>
      <c r="AT7" s="530"/>
      <c r="AU7" s="530"/>
      <c r="AV7" s="530"/>
      <c r="AW7" s="530"/>
      <c r="AX7" s="421"/>
      <c r="AY7" s="421"/>
      <c r="AZ7" s="282"/>
      <c r="BA7" s="282"/>
      <c r="BB7" s="65">
        <f t="shared" ca="1" si="1"/>
        <v>8</v>
      </c>
      <c r="BC7" s="69">
        <v>1</v>
      </c>
      <c r="BD7" s="65">
        <v>2</v>
      </c>
      <c r="BE7" s="14" t="str">
        <f t="shared" ref="BE7:BE22" si="15">"1"</f>
        <v>1</v>
      </c>
      <c r="BF7" s="14">
        <v>1</v>
      </c>
      <c r="BG7" s="14">
        <v>1</v>
      </c>
      <c r="BH7" s="14">
        <v>1</v>
      </c>
      <c r="BI7" s="14" t="s">
        <v>8</v>
      </c>
      <c r="BJ7" s="14" t="s">
        <v>5</v>
      </c>
      <c r="BK7" s="14" t="s">
        <v>9</v>
      </c>
      <c r="BL7" s="16">
        <v>1</v>
      </c>
      <c r="BM7" s="58" t="s">
        <v>5</v>
      </c>
      <c r="BN7" s="53" t="s">
        <v>9</v>
      </c>
      <c r="BO7" s="12">
        <v>1</v>
      </c>
      <c r="BP7" s="12">
        <v>2</v>
      </c>
      <c r="BQ7" s="12"/>
      <c r="BR7" s="522"/>
      <c r="BS7" s="523"/>
      <c r="BT7" s="523"/>
      <c r="BU7" s="523"/>
      <c r="BV7" s="523"/>
      <c r="BW7" s="523"/>
      <c r="BX7" s="523"/>
      <c r="BY7" s="523"/>
      <c r="BZ7" s="523"/>
      <c r="CA7" s="523"/>
      <c r="CB7" s="524"/>
      <c r="CC7"/>
      <c r="CD7"/>
      <c r="CE7"/>
      <c r="CF7" s="65">
        <f t="shared" ca="1" si="2"/>
        <v>28</v>
      </c>
      <c r="CG7"/>
      <c r="CH7" s="65">
        <v>18</v>
      </c>
      <c r="CI7"/>
      <c r="CJ7" s="17"/>
      <c r="CK7" s="14"/>
      <c r="CL7" s="14"/>
      <c r="CM7" s="35"/>
      <c r="CN7" s="14"/>
      <c r="CO7" s="14"/>
      <c r="CP7" s="14"/>
      <c r="CQ7" s="14"/>
      <c r="CR7" s="14"/>
      <c r="CS7" s="16"/>
      <c r="CT7" s="4"/>
      <c r="CU7" s="4"/>
      <c r="CV7" s="4"/>
      <c r="CW7" s="4"/>
      <c r="CX7" s="4"/>
      <c r="CY7" s="4"/>
      <c r="CZ7" s="4"/>
      <c r="DA7" s="4"/>
      <c r="DB7" s="4"/>
      <c r="DC7" s="4"/>
    </row>
    <row r="8" spans="1:107" s="10" customFormat="1" ht="15" thickBot="1">
      <c r="A8" s="65">
        <f t="shared" ca="1" si="0"/>
        <v>20</v>
      </c>
      <c r="B8" s="23" t="str">
        <f ca="1">IF(A7="","",IF(AND(AL8="",AN8=""),"NB",AL8&amp;AN8))</f>
        <v>NB</v>
      </c>
      <c r="C8" s="6" t="str">
        <f t="shared" ca="1" si="3"/>
        <v/>
      </c>
      <c r="D8" s="56" t="str">
        <f ca="1">VLOOKUP($A8,$BC$5:$BN$45,8)</f>
        <v>B</v>
      </c>
      <c r="E8" s="344" t="str">
        <f t="shared" ref="E8:E71" ca="1" si="16">D6&amp;D7&amp;D8</f>
        <v>BRB</v>
      </c>
      <c r="F8" s="175">
        <v>1</v>
      </c>
      <c r="G8" s="459">
        <f>IF(G7&gt;=$AJ$3,1,IF(AND(J6="L",J7="L"),1,IF(I7="L",2,IF(I7="W",(2*G7-1),G7))))</f>
        <v>1</v>
      </c>
      <c r="H8" s="345"/>
      <c r="I8" s="341"/>
      <c r="J8" s="341">
        <f t="shared" si="4"/>
        <v>0</v>
      </c>
      <c r="K8" s="343">
        <f t="shared" ca="1" si="5"/>
        <v>0</v>
      </c>
      <c r="L8" s="56" t="str">
        <f ca="1">VLOOKUP($A8,$BC$5:$BN$45,8)</f>
        <v>B</v>
      </c>
      <c r="M8" s="428">
        <f t="shared" ref="M8:M71" si="17">IF(J8&gt;0,0,IF(J8&lt;0,M7+1,M7))</f>
        <v>0</v>
      </c>
      <c r="N8" s="175">
        <v>1</v>
      </c>
      <c r="O8" s="345"/>
      <c r="P8" s="37" t="str">
        <f t="shared" ca="1" si="6"/>
        <v/>
      </c>
      <c r="Q8" s="37">
        <f t="shared" si="7"/>
        <v>0</v>
      </c>
      <c r="R8" s="23">
        <f ca="1">IF($A8&lt;&gt;"",IF(OR($AH7&lt;&gt;0,$AI7&lt;&gt;0),"0",SUM(Q8:Q8)),0)</f>
        <v>0</v>
      </c>
      <c r="S8" s="56" t="str">
        <f ca="1">VLOOKUP($A8,$BC$5:$BN$45,8)</f>
        <v>B</v>
      </c>
      <c r="T8" s="175">
        <v>1</v>
      </c>
      <c r="U8" s="345"/>
      <c r="V8" s="341"/>
      <c r="W8" s="341">
        <f t="shared" si="8"/>
        <v>0</v>
      </c>
      <c r="X8" s="343">
        <f t="shared" ca="1" si="9"/>
        <v>0</v>
      </c>
      <c r="Y8" s="56" t="str">
        <f ca="1">VLOOKUP($A8,$BC$5:$BN$45,8)</f>
        <v>B</v>
      </c>
      <c r="Z8" s="175">
        <v>1</v>
      </c>
      <c r="AA8" s="345"/>
      <c r="AB8" s="37" t="str">
        <f t="shared" ca="1" si="10"/>
        <v/>
      </c>
      <c r="AC8" s="37">
        <f t="shared" si="11"/>
        <v>0</v>
      </c>
      <c r="AD8" s="23">
        <f ca="1">IF($A8&lt;&gt;"",IF(OR($AH7&lt;&gt;0,$AI7&lt;&gt;0),"0",SUM(AC8:AC8)),0)</f>
        <v>0</v>
      </c>
      <c r="AE8" s="90">
        <f ca="1">IF(A8&lt;&gt;"",W8+AC8,0)</f>
        <v>0</v>
      </c>
      <c r="AF8" s="87">
        <f t="shared" ca="1" si="12"/>
        <v>0</v>
      </c>
      <c r="AG8" s="95">
        <f>T9</f>
        <v>1</v>
      </c>
      <c r="AH8" s="89">
        <f ca="1">IF($A8&lt;&gt;"",IF(AH7&lt;&gt;0,AH7,IF(AF8&gt;=$AJ$1,"Profit Target",0)),0)</f>
        <v>0</v>
      </c>
      <c r="AI8" s="91">
        <f ca="1">IF($A8&lt;&gt;"",IF(AI7&lt;&gt;0,AI7,IF(AF8&lt;=$AJ$2,"Stop Loss",0)))</f>
        <v>0</v>
      </c>
      <c r="AJ8" s="89">
        <f t="shared" ca="1" si="13"/>
        <v>0</v>
      </c>
      <c r="AK8" s="78" t="str">
        <f ca="1">IF($A7="","",ABS(T8)&amp;"@")</f>
        <v>1@</v>
      </c>
      <c r="AL8" s="78" t="str">
        <f>IF(U8&lt;&gt;"",$AK8&amp;U8&amp;",","")</f>
        <v/>
      </c>
      <c r="AM8" s="78" t="str">
        <f ca="1">IF($A7="","",ABS(Z8)&amp;"@")</f>
        <v>1@</v>
      </c>
      <c r="AN8" s="427" t="str">
        <f t="shared" si="14"/>
        <v/>
      </c>
      <c r="AO8" s="618"/>
      <c r="AP8" s="432"/>
      <c r="AQ8" s="421"/>
      <c r="AR8" s="421"/>
      <c r="AS8" s="421"/>
      <c r="AT8" s="66"/>
      <c r="AU8" s="421"/>
      <c r="AV8" s="421"/>
      <c r="AW8" s="421"/>
      <c r="AX8" s="421"/>
      <c r="AY8" s="421"/>
      <c r="AZ8" s="282"/>
      <c r="BA8" s="282"/>
      <c r="BB8" s="65">
        <f t="shared" ca="1" si="1"/>
        <v>9</v>
      </c>
      <c r="BC8" s="69">
        <v>2</v>
      </c>
      <c r="BD8" s="65">
        <v>1</v>
      </c>
      <c r="BE8" s="14" t="str">
        <f>"2"</f>
        <v>2</v>
      </c>
      <c r="BF8" s="14">
        <v>1</v>
      </c>
      <c r="BG8" s="14">
        <f>BG7</f>
        <v>1</v>
      </c>
      <c r="BH8" s="14">
        <v>2</v>
      </c>
      <c r="BI8" s="14" t="s">
        <v>8</v>
      </c>
      <c r="BJ8" s="14" t="s">
        <v>10</v>
      </c>
      <c r="BK8" s="14" t="s">
        <v>6</v>
      </c>
      <c r="BL8" s="16">
        <v>2</v>
      </c>
      <c r="BM8" s="58" t="s">
        <v>10</v>
      </c>
      <c r="BN8" s="52" t="s">
        <v>6</v>
      </c>
      <c r="BO8" s="12">
        <v>2</v>
      </c>
      <c r="BP8" s="12">
        <v>2</v>
      </c>
      <c r="BQ8" s="12"/>
      <c r="BR8" s="522"/>
      <c r="BS8" s="523"/>
      <c r="BT8" s="523"/>
      <c r="BU8" s="523"/>
      <c r="BV8" s="523"/>
      <c r="BW8" s="523"/>
      <c r="BX8" s="523"/>
      <c r="BY8" s="523"/>
      <c r="BZ8" s="523"/>
      <c r="CA8" s="523"/>
      <c r="CB8" s="524"/>
      <c r="CC8" s="29"/>
      <c r="CD8"/>
      <c r="CE8"/>
      <c r="CF8" s="65">
        <f t="shared" ca="1" si="2"/>
        <v>5</v>
      </c>
      <c r="CG8"/>
      <c r="CH8" s="65">
        <v>23</v>
      </c>
      <c r="CI8"/>
      <c r="CJ8" s="17"/>
      <c r="CK8" s="14"/>
      <c r="CL8" s="14"/>
      <c r="CM8" s="35"/>
      <c r="CN8" s="14"/>
      <c r="CO8" s="14"/>
      <c r="CP8" s="14"/>
      <c r="CQ8" s="14"/>
      <c r="CR8" s="14"/>
      <c r="CS8" s="16"/>
      <c r="CT8" s="4"/>
      <c r="CU8" s="4"/>
      <c r="CV8" s="4"/>
      <c r="CW8" s="4"/>
      <c r="CX8" s="4"/>
      <c r="CY8" s="4"/>
      <c r="CZ8" s="4"/>
      <c r="DA8" s="4"/>
      <c r="DB8" s="4"/>
      <c r="DC8" s="4"/>
    </row>
    <row r="9" spans="1:107" s="10" customFormat="1" ht="15" thickBot="1">
      <c r="A9" s="65">
        <f t="shared" ca="1" si="0"/>
        <v>1</v>
      </c>
      <c r="B9" s="23" t="str">
        <f ca="1">IF(A8="","",IF(AND(AL9="",AN9=""),"NB",AL9&amp;AN9))</f>
        <v>NB</v>
      </c>
      <c r="C9" s="6" t="str">
        <f t="shared" ca="1" si="3"/>
        <v/>
      </c>
      <c r="D9" s="56" t="str">
        <f ca="1">VLOOKUP($A9,$BC$5:$BN$45,8)</f>
        <v>R</v>
      </c>
      <c r="E9" s="344" t="str">
        <f t="shared" ca="1" si="16"/>
        <v>RBR</v>
      </c>
      <c r="F9" s="175">
        <v>1</v>
      </c>
      <c r="G9" s="459">
        <f>IF(G8&gt;=$AJ$3,1,IF(AND(J7="L",J8="L"),1,IF(I8="L",2,IF(I8="W",(2*G8-1),G8))))</f>
        <v>1</v>
      </c>
      <c r="H9" s="345" t="str">
        <f ca="1">IF($A8&lt;&gt;"",IF(OR($AH8&lt;&gt;0,$AI8&lt;&gt;0,E8="RRR"),"",IF(AND($D5="B",$D7="B"),"B",IF(AND($D7=$D8,$D7="B"),"B",""))),"")</f>
        <v/>
      </c>
      <c r="I9" s="341" t="str">
        <f t="shared" ref="I9:I72" ca="1" si="18">IF(ABS(K9)=0,"",IF($A9=0,"L",IF(K9&gt;0,"W",IF(K9&lt;0,"L",""))))</f>
        <v/>
      </c>
      <c r="J9" s="341">
        <f t="shared" ca="1" si="4"/>
        <v>0</v>
      </c>
      <c r="K9" s="343">
        <f t="shared" ca="1" si="5"/>
        <v>0</v>
      </c>
      <c r="L9" s="56" t="str">
        <f ca="1">VLOOKUP($A9,$BC$5:$BN$45,8)</f>
        <v>R</v>
      </c>
      <c r="M9" s="428">
        <f t="shared" ca="1" si="17"/>
        <v>0</v>
      </c>
      <c r="N9" s="175">
        <v>1</v>
      </c>
      <c r="O9" s="345" t="str">
        <f ca="1">IF($A8&lt;&gt;"",IF(OR($AH8&lt;&gt;0,$AI8&lt;&gt;0,E8="BBB",H9&lt;&gt;""),"",IF(AND($D5="R",$D7="R"),"R",IF(AND($D7=$D8,$D7="R"),"R",""))),"")</f>
        <v/>
      </c>
      <c r="P9" s="37" t="str">
        <f t="shared" ca="1" si="6"/>
        <v/>
      </c>
      <c r="Q9" s="37">
        <f t="shared" ca="1" si="7"/>
        <v>0</v>
      </c>
      <c r="R9" s="23">
        <f ca="1">IF($A9&lt;&gt;"",IF(OR($AH8&lt;&gt;0,$AI8&lt;&gt;0),"0",SUM(Q9:Q9)),0)</f>
        <v>0</v>
      </c>
      <c r="S9" s="56" t="str">
        <f ca="1">VLOOKUP($A9,$BC$5:$BN$45,8)</f>
        <v>R</v>
      </c>
      <c r="T9" s="175">
        <v>1</v>
      </c>
      <c r="U9" s="345" t="str">
        <f ca="1">IF($A8&lt;&gt;"",IF(OR($AH8&lt;&gt;0,$AI8&lt;&gt;0,M8&gt;=$AJ$3),"",H9))</f>
        <v/>
      </c>
      <c r="V9" s="341" t="str">
        <f t="shared" ref="V9:V72" ca="1" si="19">IF(ABS(X9)=0,"",IF($A9=0,"L",IF(X9&gt;0,"W",IF(X9&lt;0,"L",""))))</f>
        <v/>
      </c>
      <c r="W9" s="341">
        <f t="shared" ca="1" si="8"/>
        <v>0</v>
      </c>
      <c r="X9" s="343">
        <f t="shared" ca="1" si="9"/>
        <v>0</v>
      </c>
      <c r="Y9" s="56" t="str">
        <f ca="1">VLOOKUP($A9,$BC$5:$BN$45,8)</f>
        <v>R</v>
      </c>
      <c r="Z9" s="175">
        <v>1</v>
      </c>
      <c r="AA9" s="345" t="str">
        <f ca="1">IF($A8&lt;&gt;"",IF(OR($AH8&lt;&gt;0,$AI8&lt;&gt;0,U9&lt;&gt;""),"",O9))</f>
        <v/>
      </c>
      <c r="AB9" s="37" t="str">
        <f t="shared" ca="1" si="10"/>
        <v/>
      </c>
      <c r="AC9" s="37">
        <f t="shared" ca="1" si="11"/>
        <v>0</v>
      </c>
      <c r="AD9" s="23">
        <f ca="1">IF($A9&lt;&gt;"",IF(OR($AH8&lt;&gt;0,$AI8&lt;&gt;0),"0",SUM(AC9:AC9)),0)</f>
        <v>0</v>
      </c>
      <c r="AE9" s="90">
        <f ca="1">IF(A9&lt;&gt;"",W9+AC9,0)</f>
        <v>0</v>
      </c>
      <c r="AF9" s="87">
        <f t="shared" ca="1" si="12"/>
        <v>0</v>
      </c>
      <c r="AG9" s="95">
        <f>T10</f>
        <v>1</v>
      </c>
      <c r="AH9" s="89">
        <f ca="1">IF($A9&lt;&gt;"",IF(AH8&lt;&gt;0,AH8,IF(AF9&gt;=$AJ$1,"Profit Target",0)),0)</f>
        <v>0</v>
      </c>
      <c r="AI9" s="91">
        <f ca="1">IF($A9&lt;&gt;"",IF(AI8&lt;&gt;0,AI8,IF(AF9&lt;=$AJ$2,"Stop Loss",0)))</f>
        <v>0</v>
      </c>
      <c r="AJ9" s="89">
        <f t="shared" ca="1" si="13"/>
        <v>0</v>
      </c>
      <c r="AK9" s="78" t="str">
        <f ca="1">IF($A8="","",ABS(T9)&amp;"@")</f>
        <v>1@</v>
      </c>
      <c r="AL9" s="78" t="str">
        <f ca="1">IF(U9&lt;&gt;"",$AK9&amp;U9&amp;",","")</f>
        <v/>
      </c>
      <c r="AM9" s="78" t="str">
        <f ca="1">IF($A8="","",ABS(Z9)&amp;"@")</f>
        <v>1@</v>
      </c>
      <c r="AN9" s="427" t="str">
        <f t="shared" ca="1" si="14"/>
        <v/>
      </c>
      <c r="AO9" s="618"/>
      <c r="AP9" s="432"/>
      <c r="AQ9" s="421"/>
      <c r="AR9" s="421"/>
      <c r="AS9" s="421"/>
      <c r="AT9" s="66"/>
      <c r="AU9" s="421"/>
      <c r="AV9" s="421"/>
      <c r="AW9" s="421"/>
      <c r="AX9" s="421"/>
      <c r="AY9" s="421"/>
      <c r="AZ9" s="282"/>
      <c r="BA9" s="282"/>
      <c r="BB9" s="65">
        <f t="shared" ca="1" si="1"/>
        <v>11</v>
      </c>
      <c r="BC9" s="69">
        <v>3</v>
      </c>
      <c r="BD9" s="65">
        <v>1</v>
      </c>
      <c r="BE9" s="14" t="str">
        <f>"3"</f>
        <v>3</v>
      </c>
      <c r="BF9" s="14">
        <v>1</v>
      </c>
      <c r="BG9" s="14">
        <f>BG8</f>
        <v>1</v>
      </c>
      <c r="BH9" s="14">
        <v>3</v>
      </c>
      <c r="BI9" s="14" t="s">
        <v>8</v>
      </c>
      <c r="BJ9" s="14" t="s">
        <v>5</v>
      </c>
      <c r="BK9" s="14" t="s">
        <v>9</v>
      </c>
      <c r="BL9" s="16">
        <v>3</v>
      </c>
      <c r="BM9" s="58" t="s">
        <v>5</v>
      </c>
      <c r="BN9" s="53" t="s">
        <v>9</v>
      </c>
      <c r="BO9" s="12">
        <v>1</v>
      </c>
      <c r="BP9" s="12">
        <v>1</v>
      </c>
      <c r="BQ9" s="12"/>
      <c r="BR9" s="522"/>
      <c r="BS9" s="523"/>
      <c r="BT9" s="523"/>
      <c r="BU9" s="523"/>
      <c r="BV9" s="523"/>
      <c r="BW9" s="523"/>
      <c r="BX9" s="523"/>
      <c r="BY9" s="523"/>
      <c r="BZ9" s="523"/>
      <c r="CA9" s="523"/>
      <c r="CB9" s="524"/>
      <c r="CC9" s="29"/>
      <c r="CD9"/>
      <c r="CE9"/>
      <c r="CF9" s="65">
        <f t="shared" ca="1" si="2"/>
        <v>6</v>
      </c>
      <c r="CG9"/>
      <c r="CH9" s="65">
        <v>7</v>
      </c>
      <c r="CI9"/>
      <c r="CJ9" s="17"/>
      <c r="CK9" s="14"/>
      <c r="CL9" s="14"/>
      <c r="CM9" s="35"/>
      <c r="CN9" s="14"/>
      <c r="CO9" s="14"/>
      <c r="CP9" s="14"/>
      <c r="CQ9" s="14"/>
      <c r="CR9" s="14"/>
      <c r="CS9" s="16"/>
      <c r="CT9" s="4"/>
      <c r="CU9" s="4"/>
      <c r="CV9" s="4"/>
      <c r="CW9" s="4"/>
      <c r="CX9" s="4"/>
      <c r="CY9" s="4"/>
      <c r="CZ9" s="4"/>
      <c r="DA9" s="4"/>
      <c r="DB9" s="4"/>
      <c r="DC9" s="4"/>
    </row>
    <row r="10" spans="1:107" s="11" customFormat="1" ht="15" thickBot="1">
      <c r="A10" s="65">
        <f t="shared" ca="1" si="0"/>
        <v>30</v>
      </c>
      <c r="B10" s="23" t="str">
        <f ca="1">IF(A9="","",IF(AND(AL10="",AN10=""),"NB",AL10&amp;AN10))</f>
        <v>1@B,</v>
      </c>
      <c r="C10" s="6" t="str">
        <f t="shared" ca="1" si="3"/>
        <v/>
      </c>
      <c r="D10" s="56" t="str">
        <f ca="1">VLOOKUP($A10,$BC$5:$BN$45,8)</f>
        <v>R</v>
      </c>
      <c r="E10" s="344" t="str">
        <f t="shared" ca="1" si="16"/>
        <v>BRR</v>
      </c>
      <c r="F10" s="175">
        <v>1</v>
      </c>
      <c r="G10" s="459">
        <f ca="1">IF(G9&gt;=$AJ$3,1,IF(AND(J8="L",J9="L"),1,IF(I9="L",2,IF(I9="W",(2*G9-1),G9))))</f>
        <v>1</v>
      </c>
      <c r="H10" s="345" t="str">
        <f ca="1">IF($A9&lt;&gt;"",IF(OR($AH9&lt;&gt;0,$AI9&lt;&gt;0,E9="RRR"),"",IF(AND($D6="B",$D8="B"),"B",IF(AND($D8=$D9,$D8="B"),"B",""))),"")</f>
        <v>B</v>
      </c>
      <c r="I10" s="341" t="str">
        <f t="shared" ca="1" si="18"/>
        <v>L</v>
      </c>
      <c r="J10" s="341">
        <f t="shared" ca="1" si="4"/>
        <v>-1</v>
      </c>
      <c r="K10" s="343">
        <f t="shared" ca="1" si="5"/>
        <v>-1</v>
      </c>
      <c r="L10" s="56" t="str">
        <f ca="1">VLOOKUP($A10,$BC$5:$BN$45,8)</f>
        <v>R</v>
      </c>
      <c r="M10" s="428">
        <f t="shared" ca="1" si="17"/>
        <v>1</v>
      </c>
      <c r="N10" s="175">
        <v>1</v>
      </c>
      <c r="O10" s="345" t="str">
        <f ca="1">IF($A9&lt;&gt;"",IF(OR($AH9&lt;&gt;0,$AI9&lt;&gt;0,E9="BBB",H10&lt;&gt;""),"",IF(AND($D6="R",$D8="R"),"R",IF(AND($D8=$D9,$D8="R"),"R",""))),"")</f>
        <v/>
      </c>
      <c r="P10" s="37" t="str">
        <f t="shared" ca="1" si="6"/>
        <v/>
      </c>
      <c r="Q10" s="37">
        <f t="shared" ca="1" si="7"/>
        <v>0</v>
      </c>
      <c r="R10" s="23">
        <f ca="1">IF($A10&lt;&gt;"",IF(OR($AH9&lt;&gt;0,$AI9&lt;&gt;0),"0",SUM(Q10:Q10)),0)</f>
        <v>0</v>
      </c>
      <c r="S10" s="56" t="str">
        <f ca="1">VLOOKUP($A10,$BC$5:$BN$45,8)</f>
        <v>R</v>
      </c>
      <c r="T10" s="175">
        <v>1</v>
      </c>
      <c r="U10" s="345" t="str">
        <f ca="1">IF($A9&lt;&gt;"",IF(OR($AH9&lt;&gt;0,$AI9&lt;&gt;0,M9&gt;=$AJ$3),"",H10))</f>
        <v>B</v>
      </c>
      <c r="V10" s="341" t="str">
        <f t="shared" ca="1" si="19"/>
        <v>L</v>
      </c>
      <c r="W10" s="341">
        <f t="shared" ca="1" si="8"/>
        <v>-1</v>
      </c>
      <c r="X10" s="343">
        <f t="shared" ca="1" si="9"/>
        <v>-1</v>
      </c>
      <c r="Y10" s="56" t="str">
        <f ca="1">VLOOKUP($A10,$BC$5:$BN$45,8)</f>
        <v>R</v>
      </c>
      <c r="Z10" s="175">
        <v>1</v>
      </c>
      <c r="AA10" s="345" t="str">
        <f ca="1">IF($A9&lt;&gt;"",IF(OR($AH9&lt;&gt;0,$AI9&lt;&gt;0,U10&lt;&gt;""),"",O10))</f>
        <v/>
      </c>
      <c r="AB10" s="37" t="str">
        <f t="shared" ca="1" si="10"/>
        <v/>
      </c>
      <c r="AC10" s="37">
        <f t="shared" ca="1" si="11"/>
        <v>0</v>
      </c>
      <c r="AD10" s="23">
        <f ca="1">IF($A10&lt;&gt;"",IF(OR($AH9&lt;&gt;0,$AI9&lt;&gt;0),"0",SUM(AC10:AC10)),0)</f>
        <v>0</v>
      </c>
      <c r="AE10" s="90">
        <f ca="1">IF(A10&lt;&gt;"",W10+AC10,0)</f>
        <v>-1</v>
      </c>
      <c r="AF10" s="87">
        <f t="shared" ca="1" si="12"/>
        <v>-1</v>
      </c>
      <c r="AG10" s="95">
        <f>T11</f>
        <v>1</v>
      </c>
      <c r="AH10" s="89">
        <f ca="1">IF($A10&lt;&gt;"",IF(AH9&lt;&gt;0,AH9,IF(AF10&gt;=$AJ$1,"Profit Target",0)),0)</f>
        <v>0</v>
      </c>
      <c r="AI10" s="91">
        <f ca="1">IF($A10&lt;&gt;"",IF(AI9&lt;&gt;0,AI9,IF(AF10&lt;=$AJ$2,"Stop Loss",0)))</f>
        <v>0</v>
      </c>
      <c r="AJ10" s="89">
        <f t="shared" ca="1" si="13"/>
        <v>0</v>
      </c>
      <c r="AK10" s="78" t="str">
        <f ca="1">IF($A9="","",ABS(T10)&amp;"@")</f>
        <v>1@</v>
      </c>
      <c r="AL10" s="78" t="str">
        <f ca="1">IF(U10&lt;&gt;"",$AK10&amp;U10&amp;",","")</f>
        <v>1@B,</v>
      </c>
      <c r="AM10" s="78" t="str">
        <f ca="1">IF($A9="","",ABS(Z10)&amp;"@")</f>
        <v>1@</v>
      </c>
      <c r="AN10" s="427" t="str">
        <f t="shared" ca="1" si="14"/>
        <v/>
      </c>
      <c r="AO10" s="618"/>
      <c r="AP10" s="433"/>
      <c r="AQ10" s="422"/>
      <c r="AR10" s="422"/>
      <c r="AS10" s="422"/>
      <c r="AT10" s="66"/>
      <c r="AU10" s="422"/>
      <c r="AV10" s="422"/>
      <c r="AW10" s="422"/>
      <c r="AX10" s="422"/>
      <c r="AY10" s="422"/>
      <c r="AZ10" s="292"/>
      <c r="BA10" s="292"/>
      <c r="BB10" s="65">
        <f t="shared" ca="1" si="1"/>
        <v>2</v>
      </c>
      <c r="BC10" s="69">
        <v>4</v>
      </c>
      <c r="BD10" s="65">
        <v>1</v>
      </c>
      <c r="BE10" s="14" t="str">
        <f t="shared" si="15"/>
        <v>1</v>
      </c>
      <c r="BF10" s="14">
        <v>1</v>
      </c>
      <c r="BG10" s="14">
        <f>BG9</f>
        <v>1</v>
      </c>
      <c r="BH10" s="14">
        <v>1</v>
      </c>
      <c r="BI10" s="14" t="s">
        <v>8</v>
      </c>
      <c r="BJ10" s="14" t="s">
        <v>10</v>
      </c>
      <c r="BK10" s="14" t="s">
        <v>6</v>
      </c>
      <c r="BL10" s="16">
        <v>1</v>
      </c>
      <c r="BM10" s="58" t="s">
        <v>10</v>
      </c>
      <c r="BN10" s="52" t="s">
        <v>6</v>
      </c>
      <c r="BO10" s="12">
        <v>2</v>
      </c>
      <c r="BP10" s="12">
        <v>2</v>
      </c>
      <c r="BQ10" s="12"/>
      <c r="BR10" s="519"/>
      <c r="BS10" s="520"/>
      <c r="BT10" s="520"/>
      <c r="BU10" s="520"/>
      <c r="BV10" s="520"/>
      <c r="BW10" s="520"/>
      <c r="BX10" s="520"/>
      <c r="BY10" s="520"/>
      <c r="BZ10" s="520"/>
      <c r="CA10" s="520"/>
      <c r="CB10" s="521"/>
      <c r="CC10" s="29"/>
      <c r="CD10" s="29"/>
      <c r="CE10" s="30"/>
      <c r="CF10" s="65">
        <f t="shared" ca="1" si="2"/>
        <v>35</v>
      </c>
      <c r="CG10"/>
      <c r="CH10" s="65">
        <v>8</v>
      </c>
      <c r="CI10"/>
      <c r="CJ10" s="17"/>
      <c r="CK10" s="14"/>
      <c r="CL10" s="14"/>
      <c r="CM10" s="35"/>
      <c r="CN10" s="14"/>
      <c r="CO10" s="14"/>
      <c r="CP10" s="14"/>
      <c r="CQ10" s="14"/>
      <c r="CR10" s="14"/>
      <c r="CS10" s="16"/>
      <c r="CT10" s="4"/>
      <c r="CU10" s="4"/>
      <c r="CV10" s="4"/>
      <c r="CW10" s="4"/>
      <c r="CX10" s="4"/>
      <c r="CY10" s="4"/>
      <c r="CZ10" s="4"/>
      <c r="DA10" s="4"/>
      <c r="DB10" s="4"/>
      <c r="DC10" s="4"/>
    </row>
    <row r="11" spans="1:107" s="11" customFormat="1" ht="15" thickBot="1">
      <c r="A11" s="65">
        <f t="shared" ca="1" si="0"/>
        <v>17</v>
      </c>
      <c r="B11" s="23" t="str">
        <f ca="1">IF(A10="","",IF(AND(AL11="",AN11=""),"NB",AL11&amp;AN11))</f>
        <v>1@B,</v>
      </c>
      <c r="C11" s="6" t="str">
        <f t="shared" ca="1" si="3"/>
        <v/>
      </c>
      <c r="D11" s="56" t="str">
        <f ca="1">VLOOKUP($A11,$BC$5:$BN$45,8)</f>
        <v>B</v>
      </c>
      <c r="E11" s="344" t="str">
        <f t="shared" ca="1" si="16"/>
        <v>RRB</v>
      </c>
      <c r="F11" s="175">
        <v>1</v>
      </c>
      <c r="G11" s="459">
        <f ca="1">IF(G10&gt;=$AJ$3,1,IF(AND(J9="L",J10="L"),1,IF(I10="L",2,IF(I10="W",(2*G10-1),G10))))</f>
        <v>2</v>
      </c>
      <c r="H11" s="345" t="str">
        <f ca="1">IF($A10&lt;&gt;"",IF(OR($AH10&lt;&gt;0,$AI10&lt;&gt;0,E10="RRR"),"",IF(AND($D5="B",$D8="B"),"B",IF(AND($D7="B",$D9="B"),"B",IF(AND($D9=$D10,$D9="B"),"B","")))),"")</f>
        <v>B</v>
      </c>
      <c r="I11" s="341" t="str">
        <f t="shared" ca="1" si="18"/>
        <v>W</v>
      </c>
      <c r="J11" s="341">
        <f t="shared" ca="1" si="4"/>
        <v>1</v>
      </c>
      <c r="K11" s="343">
        <f t="shared" ca="1" si="5"/>
        <v>1</v>
      </c>
      <c r="L11" s="56" t="str">
        <f ca="1">VLOOKUP($A11,$BC$5:$BN$45,8)</f>
        <v>B</v>
      </c>
      <c r="M11" s="428">
        <f t="shared" ca="1" si="17"/>
        <v>0</v>
      </c>
      <c r="N11" s="175">
        <v>1</v>
      </c>
      <c r="O11" s="345" t="str">
        <f ca="1">IF($A10&lt;&gt;"",IF(OR($AH10&lt;&gt;0,$AI10&lt;&gt;0,E10="BBB",H11&lt;&gt;""),"",IF(AND($D5="R",$D8="R"),"R",IF(AND($D7="R",$D9="R"),"R",IF(AND($D9=$D10,$D9="R"),"R","")))),"")</f>
        <v/>
      </c>
      <c r="P11" s="37" t="str">
        <f t="shared" ca="1" si="6"/>
        <v/>
      </c>
      <c r="Q11" s="37">
        <f t="shared" ca="1" si="7"/>
        <v>0</v>
      </c>
      <c r="R11" s="23">
        <f ca="1">IF($A11&lt;&gt;"",IF(OR($AH10&lt;&gt;0,$AI10&lt;&gt;0),"0",SUM(Q11:Q11)),0)</f>
        <v>0</v>
      </c>
      <c r="S11" s="56" t="str">
        <f ca="1">VLOOKUP($A11,$BC$5:$BN$45,8)</f>
        <v>B</v>
      </c>
      <c r="T11" s="175">
        <v>1</v>
      </c>
      <c r="U11" s="345" t="str">
        <f ca="1">IF($A10&lt;&gt;"",IF(OR($AH10&lt;&gt;0,$AI10&lt;&gt;0,M10&gt;=$AJ$3),"",H11))</f>
        <v>B</v>
      </c>
      <c r="V11" s="341" t="str">
        <f t="shared" ca="1" si="19"/>
        <v>W</v>
      </c>
      <c r="W11" s="341">
        <f t="shared" ca="1" si="8"/>
        <v>1</v>
      </c>
      <c r="X11" s="343">
        <f t="shared" ca="1" si="9"/>
        <v>1</v>
      </c>
      <c r="Y11" s="56" t="str">
        <f ca="1">VLOOKUP($A11,$BC$5:$BN$45,8)</f>
        <v>B</v>
      </c>
      <c r="Z11" s="175">
        <v>1</v>
      </c>
      <c r="AA11" s="345" t="str">
        <f ca="1">IF($A10&lt;&gt;"",IF(OR($AH10&lt;&gt;0,$AI10&lt;&gt;0,U11&lt;&gt;""),"",O11))</f>
        <v/>
      </c>
      <c r="AB11" s="37" t="str">
        <f t="shared" ca="1" si="10"/>
        <v/>
      </c>
      <c r="AC11" s="37">
        <f t="shared" ca="1" si="11"/>
        <v>0</v>
      </c>
      <c r="AD11" s="23">
        <f ca="1">IF($A11&lt;&gt;"",IF(OR($AH10&lt;&gt;0,$AI10&lt;&gt;0),"0",SUM(AC11:AC11)),0)</f>
        <v>0</v>
      </c>
      <c r="AE11" s="90">
        <f ca="1">IF(A11&lt;&gt;"",W11+AC11,0)</f>
        <v>1</v>
      </c>
      <c r="AF11" s="87">
        <f t="shared" ca="1" si="12"/>
        <v>0</v>
      </c>
      <c r="AG11" s="95">
        <f>T12</f>
        <v>1</v>
      </c>
      <c r="AH11" s="89">
        <f ca="1">IF($A11&lt;&gt;"",IF(AH10&lt;&gt;0,AH10,IF(AF11&gt;=$AJ$1,"Profit Target",0)),0)</f>
        <v>0</v>
      </c>
      <c r="AI11" s="91">
        <f ca="1">IF($A11&lt;&gt;"",IF(AI10&lt;&gt;0,AI10,IF(AF11&lt;=$AJ$2,"Stop Loss",0)))</f>
        <v>0</v>
      </c>
      <c r="AJ11" s="89">
        <f t="shared" ca="1" si="13"/>
        <v>0</v>
      </c>
      <c r="AK11" s="78" t="str">
        <f ca="1">IF($A10="","",ABS(T11)&amp;"@")</f>
        <v>1@</v>
      </c>
      <c r="AL11" s="78" t="str">
        <f ca="1">IF(U11&lt;&gt;"",$AK11&amp;U11&amp;",","")</f>
        <v>1@B,</v>
      </c>
      <c r="AM11" s="78" t="str">
        <f ca="1">IF($A10="","",ABS(Z11)&amp;"@")</f>
        <v>1@</v>
      </c>
      <c r="AN11" s="427" t="str">
        <f t="shared" ca="1" si="14"/>
        <v/>
      </c>
      <c r="AO11" s="618"/>
      <c r="AP11" s="434"/>
      <c r="AQ11" s="20"/>
      <c r="AR11" s="20"/>
      <c r="AS11" s="20"/>
      <c r="AT11" s="66"/>
      <c r="AU11" s="222"/>
      <c r="AV11" s="223"/>
      <c r="AW11" s="222"/>
      <c r="AX11" s="20"/>
      <c r="AY11" s="20"/>
      <c r="AZ11" s="20"/>
      <c r="BA11" s="20"/>
      <c r="BB11" s="65">
        <f t="shared" ca="1" si="1"/>
        <v>30</v>
      </c>
      <c r="BC11" s="69">
        <v>5</v>
      </c>
      <c r="BD11" s="65">
        <v>1</v>
      </c>
      <c r="BE11" s="14" t="str">
        <f>"2"</f>
        <v>2</v>
      </c>
      <c r="BF11" s="14">
        <v>1</v>
      </c>
      <c r="BG11" s="14">
        <f>BG10</f>
        <v>1</v>
      </c>
      <c r="BH11" s="14">
        <v>2</v>
      </c>
      <c r="BI11" s="14" t="s">
        <v>8</v>
      </c>
      <c r="BJ11" s="14" t="s">
        <v>5</v>
      </c>
      <c r="BK11" s="14" t="s">
        <v>9</v>
      </c>
      <c r="BL11" s="16">
        <v>2</v>
      </c>
      <c r="BM11" s="58" t="s">
        <v>5</v>
      </c>
      <c r="BN11" s="53" t="s">
        <v>9</v>
      </c>
      <c r="BO11" s="12">
        <v>2</v>
      </c>
      <c r="BP11" s="12">
        <v>1</v>
      </c>
      <c r="BQ11" s="12"/>
      <c r="BR11" s="519"/>
      <c r="BS11" s="520"/>
      <c r="BT11" s="520"/>
      <c r="BU11" s="520"/>
      <c r="BV11" s="520"/>
      <c r="BW11" s="520"/>
      <c r="BX11" s="520"/>
      <c r="BY11" s="520"/>
      <c r="BZ11" s="520"/>
      <c r="CA11" s="520"/>
      <c r="CB11" s="521"/>
      <c r="CC11" s="29"/>
      <c r="CD11" s="29"/>
      <c r="CE11" s="30"/>
      <c r="CF11" s="65">
        <f t="shared" ca="1" si="2"/>
        <v>30</v>
      </c>
      <c r="CG11"/>
      <c r="CH11" s="65">
        <v>12</v>
      </c>
      <c r="CI11"/>
      <c r="CJ11" s="17"/>
      <c r="CK11" s="14"/>
      <c r="CL11" s="14"/>
      <c r="CM11" s="35"/>
      <c r="CN11" s="14"/>
      <c r="CO11" s="14"/>
      <c r="CP11" s="14"/>
      <c r="CQ11" s="14"/>
      <c r="CR11" s="14"/>
      <c r="CS11" s="16"/>
      <c r="CT11" s="4"/>
      <c r="CU11" s="4"/>
      <c r="CV11" s="4"/>
      <c r="CW11" s="4"/>
      <c r="CX11" s="4"/>
      <c r="CY11" s="4"/>
      <c r="CZ11" s="4"/>
      <c r="DA11" s="4"/>
      <c r="DB11" s="4"/>
      <c r="DC11" s="4"/>
    </row>
    <row r="12" spans="1:107" s="11" customFormat="1" ht="15" thickBot="1">
      <c r="A12" s="65">
        <f t="shared" ca="1" si="0"/>
        <v>8</v>
      </c>
      <c r="B12" s="23" t="str">
        <f ca="1">IF(A11="","",IF(AND(AL12="",AN12=""),"NB",AL12&amp;AN12))</f>
        <v>NB</v>
      </c>
      <c r="C12" s="6" t="str">
        <f t="shared" ca="1" si="3"/>
        <v/>
      </c>
      <c r="D12" s="56" t="str">
        <f ca="1">VLOOKUP($A12,$BC$5:$BN$45,8)</f>
        <v>B</v>
      </c>
      <c r="E12" s="344" t="str">
        <f t="shared" ca="1" si="16"/>
        <v>RBB</v>
      </c>
      <c r="F12" s="175">
        <v>1</v>
      </c>
      <c r="G12" s="459">
        <f ca="1">IF(G11&gt;=$AJ$3,1,IF(AND(J10="L",J11="L"),1,IF(I11="L",2,IF(I11="W",(2*G11-1),G11))))</f>
        <v>3</v>
      </c>
      <c r="H12" s="345" t="str">
        <f ca="1">IF($A11&lt;&gt;"",IF(OR($AH11&lt;&gt;0,$AI11&lt;&gt;0,E11="RRR"),"",IF(AND($D6="B",$D9="B"),"B",IF(AND($D8="B",$D10="B"),"B",IF(AND($D10=$D11,$D10="B"),"B","")))),"")</f>
        <v/>
      </c>
      <c r="I12" s="341" t="str">
        <f t="shared" ca="1" si="18"/>
        <v/>
      </c>
      <c r="J12" s="341">
        <f t="shared" ca="1" si="4"/>
        <v>0</v>
      </c>
      <c r="K12" s="343">
        <f t="shared" ca="1" si="5"/>
        <v>0</v>
      </c>
      <c r="L12" s="56" t="str">
        <f ca="1">VLOOKUP($A12,$BC$5:$BN$45,8)</f>
        <v>B</v>
      </c>
      <c r="M12" s="428">
        <f t="shared" ca="1" si="17"/>
        <v>0</v>
      </c>
      <c r="N12" s="175">
        <v>1</v>
      </c>
      <c r="O12" s="345" t="str">
        <f ca="1">IF($A11&lt;&gt;"",IF(OR($AH11&lt;&gt;0,$AI11&lt;&gt;0,E11="BBB",H12&lt;&gt;""),"",IF(AND($D6="R",$D9="R"),"R",IF(AND($D8="R",$D10="R"),"R",IF(AND($D10=$D11,$D10="R"),"R","")))),"")</f>
        <v/>
      </c>
      <c r="P12" s="37" t="str">
        <f t="shared" ca="1" si="6"/>
        <v/>
      </c>
      <c r="Q12" s="37">
        <f t="shared" ca="1" si="7"/>
        <v>0</v>
      </c>
      <c r="R12" s="23">
        <f ca="1">IF($A12&lt;&gt;"",IF(OR($AH11&lt;&gt;0,$AI11&lt;&gt;0),"0",SUM(Q12:Q12)),0)</f>
        <v>0</v>
      </c>
      <c r="S12" s="56" t="str">
        <f ca="1">VLOOKUP($A12,$BC$5:$BN$45,8)</f>
        <v>B</v>
      </c>
      <c r="T12" s="175">
        <v>1</v>
      </c>
      <c r="U12" s="345" t="str">
        <f ca="1">IF($A11&lt;&gt;"",IF(OR($AH11&lt;&gt;0,$AI11&lt;&gt;0,M11&gt;=$AJ$3),"",H12))</f>
        <v/>
      </c>
      <c r="V12" s="341" t="str">
        <f t="shared" ca="1" si="19"/>
        <v/>
      </c>
      <c r="W12" s="341">
        <f t="shared" ca="1" si="8"/>
        <v>0</v>
      </c>
      <c r="X12" s="343">
        <f t="shared" ca="1" si="9"/>
        <v>0</v>
      </c>
      <c r="Y12" s="56" t="str">
        <f ca="1">VLOOKUP($A12,$BC$5:$BN$45,8)</f>
        <v>B</v>
      </c>
      <c r="Z12" s="175">
        <v>1</v>
      </c>
      <c r="AA12" s="345" t="str">
        <f ca="1">IF($A11&lt;&gt;"",IF(OR($AH11&lt;&gt;0,$AI11&lt;&gt;0,U12&lt;&gt;""),"",O12))</f>
        <v/>
      </c>
      <c r="AB12" s="37" t="str">
        <f t="shared" ca="1" si="10"/>
        <v/>
      </c>
      <c r="AC12" s="37">
        <f t="shared" ca="1" si="11"/>
        <v>0</v>
      </c>
      <c r="AD12" s="23">
        <f ca="1">IF($A12&lt;&gt;"",IF(OR($AH11&lt;&gt;0,$AI11&lt;&gt;0),"0",SUM(AC12:AC12)),0)</f>
        <v>0</v>
      </c>
      <c r="AE12" s="90">
        <f ca="1">IF(A12&lt;&gt;"",W12+AC12,0)</f>
        <v>0</v>
      </c>
      <c r="AF12" s="87">
        <f t="shared" ca="1" si="12"/>
        <v>0</v>
      </c>
      <c r="AG12" s="95">
        <f>T13</f>
        <v>1</v>
      </c>
      <c r="AH12" s="89">
        <f ca="1">IF($A12&lt;&gt;"",IF(AH11&lt;&gt;0,AH11,IF(AF12&gt;=$AJ$1,"Profit Target",0)),0)</f>
        <v>0</v>
      </c>
      <c r="AI12" s="91">
        <f ca="1">IF($A12&lt;&gt;"",IF(AI11&lt;&gt;0,AI11,IF(AF12&lt;=$AJ$2,"Stop Loss",0)))</f>
        <v>0</v>
      </c>
      <c r="AJ12" s="89">
        <f t="shared" ca="1" si="13"/>
        <v>0</v>
      </c>
      <c r="AK12" s="78" t="str">
        <f ca="1">IF($A11="","",ABS(T12)&amp;"@")</f>
        <v>1@</v>
      </c>
      <c r="AL12" s="78" t="str">
        <f ca="1">IF(U12&lt;&gt;"",$AK12&amp;U12&amp;",","")</f>
        <v/>
      </c>
      <c r="AM12" s="78" t="str">
        <f ca="1">IF($A11="","",ABS(Z12)&amp;"@")</f>
        <v>1@</v>
      </c>
      <c r="AN12" s="427" t="str">
        <f t="shared" ca="1" si="14"/>
        <v/>
      </c>
      <c r="AO12" s="618"/>
      <c r="AP12" s="434"/>
      <c r="AQ12" s="20"/>
      <c r="AR12" s="20"/>
      <c r="AS12" s="20"/>
      <c r="AT12" s="66"/>
      <c r="AU12" s="222"/>
      <c r="AV12" s="223"/>
      <c r="AW12" s="222"/>
      <c r="AX12" s="20"/>
      <c r="AY12" s="20"/>
      <c r="AZ12" s="20"/>
      <c r="BA12" s="20"/>
      <c r="BB12" s="65">
        <f t="shared" ca="1" si="1"/>
        <v>1</v>
      </c>
      <c r="BC12" s="69">
        <v>6</v>
      </c>
      <c r="BD12" s="65">
        <v>1</v>
      </c>
      <c r="BE12" s="14" t="str">
        <f>"3"</f>
        <v>3</v>
      </c>
      <c r="BF12" s="14">
        <v>1</v>
      </c>
      <c r="BG12" s="14">
        <f>BG11</f>
        <v>1</v>
      </c>
      <c r="BH12" s="14">
        <v>3</v>
      </c>
      <c r="BI12" s="14" t="s">
        <v>8</v>
      </c>
      <c r="BJ12" s="14" t="s">
        <v>10</v>
      </c>
      <c r="BK12" s="14" t="s">
        <v>6</v>
      </c>
      <c r="BL12" s="16">
        <v>3</v>
      </c>
      <c r="BM12" s="58" t="s">
        <v>10</v>
      </c>
      <c r="BN12" s="52" t="s">
        <v>6</v>
      </c>
      <c r="BO12" s="12">
        <v>1</v>
      </c>
      <c r="BP12" s="12">
        <v>1</v>
      </c>
      <c r="BQ12" s="12"/>
      <c r="BR12" s="519"/>
      <c r="BS12" s="520"/>
      <c r="BT12" s="520"/>
      <c r="BU12" s="520"/>
      <c r="BV12" s="520"/>
      <c r="BW12" s="520"/>
      <c r="BX12" s="520"/>
      <c r="BY12" s="520"/>
      <c r="BZ12" s="520"/>
      <c r="CA12" s="520"/>
      <c r="CB12" s="521"/>
      <c r="CC12" s="29"/>
      <c r="CD12" s="29"/>
      <c r="CE12" s="30"/>
      <c r="CF12" s="65">
        <f t="shared" ca="1" si="2"/>
        <v>21</v>
      </c>
      <c r="CG12"/>
      <c r="CH12" s="65">
        <v>14</v>
      </c>
      <c r="CI12"/>
      <c r="CJ12" s="17"/>
      <c r="CK12" s="14"/>
      <c r="CL12" s="14"/>
      <c r="CM12" s="35"/>
      <c r="CN12" s="14"/>
      <c r="CO12" s="14"/>
      <c r="CP12" s="14"/>
      <c r="CQ12" s="14"/>
      <c r="CR12" s="14"/>
      <c r="CS12" s="16"/>
      <c r="CT12" s="4"/>
      <c r="CU12" s="4"/>
      <c r="CV12" s="4"/>
      <c r="CW12" s="4"/>
      <c r="CX12" s="4"/>
      <c r="CY12" s="4"/>
      <c r="CZ12" s="4"/>
      <c r="DA12" s="4"/>
      <c r="DB12" s="4"/>
      <c r="DC12" s="4"/>
    </row>
    <row r="13" spans="1:107" s="11" customFormat="1" ht="15" thickBot="1">
      <c r="A13" s="65">
        <f t="shared" ca="1" si="0"/>
        <v>9</v>
      </c>
      <c r="B13" s="23" t="str">
        <f ca="1">IF(A12="","",IF(AND(AL13="",AN13=""),"NB",AL13&amp;AN13))</f>
        <v>1@B,</v>
      </c>
      <c r="C13" s="6" t="str">
        <f t="shared" ca="1" si="3"/>
        <v/>
      </c>
      <c r="D13" s="56" t="str">
        <f ca="1">VLOOKUP($A13,$BC$5:$BN$45,8)</f>
        <v>R</v>
      </c>
      <c r="E13" s="344" t="str">
        <f t="shared" ca="1" si="16"/>
        <v>BBR</v>
      </c>
      <c r="F13" s="175">
        <v>1</v>
      </c>
      <c r="G13" s="459">
        <f ca="1">IF(G12&gt;=$AJ$3,1,IF(AND(J11="L",J12="L"),1,IF(I12="L",2,IF(I12="W",(2*G12-1),G12))))</f>
        <v>3</v>
      </c>
      <c r="H13" s="345" t="str">
        <f ca="1">IF($A12&lt;&gt;"",IF(OR($AH12&lt;&gt;0,$AI12&lt;&gt;0,E12="RRR"),"",IF(AND($D7="B",$D10="B"),"B",IF(AND($D9="B",$D11="B"),"B",IF(AND($D11=$D12,$D11="B"),"B","")))),"")</f>
        <v>B</v>
      </c>
      <c r="I13" s="341" t="str">
        <f t="shared" ca="1" si="18"/>
        <v>L</v>
      </c>
      <c r="J13" s="341">
        <f t="shared" ca="1" si="4"/>
        <v>-1</v>
      </c>
      <c r="K13" s="343">
        <f t="shared" ca="1" si="5"/>
        <v>-1</v>
      </c>
      <c r="L13" s="56" t="str">
        <f ca="1">VLOOKUP($A13,$BC$5:$BN$45,8)</f>
        <v>R</v>
      </c>
      <c r="M13" s="428">
        <f t="shared" ca="1" si="17"/>
        <v>1</v>
      </c>
      <c r="N13" s="175">
        <v>1</v>
      </c>
      <c r="O13" s="345" t="str">
        <f ca="1">IF($A12&lt;&gt;"",IF(OR($AH12&lt;&gt;0,$AI12&lt;&gt;0,E12="BBB",H13&lt;&gt;""),"",IF(AND($D7="R",$D10="R"),"R",IF(AND($D9="R",$D11="R"),"R",IF(AND($D11=$D12,$D11="R"),"R","")))),"")</f>
        <v/>
      </c>
      <c r="P13" s="37" t="str">
        <f t="shared" ca="1" si="6"/>
        <v/>
      </c>
      <c r="Q13" s="37">
        <f t="shared" ca="1" si="7"/>
        <v>0</v>
      </c>
      <c r="R13" s="23">
        <f ca="1">IF($A13&lt;&gt;"",IF(OR($AH12&lt;&gt;0,$AI12&lt;&gt;0),"0",SUM(Q13:Q13)),0)</f>
        <v>0</v>
      </c>
      <c r="S13" s="56" t="str">
        <f ca="1">VLOOKUP($A13,$BC$5:$BN$45,8)</f>
        <v>R</v>
      </c>
      <c r="T13" s="175">
        <v>1</v>
      </c>
      <c r="U13" s="345" t="str">
        <f ca="1">IF($A12&lt;&gt;"",IF(OR($AH12&lt;&gt;0,$AI12&lt;&gt;0,M12&gt;=$AJ$3),"",H13))</f>
        <v>B</v>
      </c>
      <c r="V13" s="341" t="str">
        <f t="shared" ca="1" si="19"/>
        <v>L</v>
      </c>
      <c r="W13" s="341">
        <f t="shared" ca="1" si="8"/>
        <v>-1</v>
      </c>
      <c r="X13" s="343">
        <f t="shared" ca="1" si="9"/>
        <v>-1</v>
      </c>
      <c r="Y13" s="56" t="str">
        <f ca="1">VLOOKUP($A13,$BC$5:$BN$45,8)</f>
        <v>R</v>
      </c>
      <c r="Z13" s="175">
        <v>1</v>
      </c>
      <c r="AA13" s="345" t="str">
        <f ca="1">IF($A12&lt;&gt;"",IF(OR($AH12&lt;&gt;0,$AI12&lt;&gt;0,U13&lt;&gt;""),"",O13))</f>
        <v/>
      </c>
      <c r="AB13" s="37" t="str">
        <f t="shared" ca="1" si="10"/>
        <v/>
      </c>
      <c r="AC13" s="37">
        <f t="shared" ca="1" si="11"/>
        <v>0</v>
      </c>
      <c r="AD13" s="23">
        <f ca="1">IF($A13&lt;&gt;"",IF(OR($AH12&lt;&gt;0,$AI12&lt;&gt;0),"0",SUM(AC13:AC13)),0)</f>
        <v>0</v>
      </c>
      <c r="AE13" s="90">
        <f ca="1">IF(A13&lt;&gt;"",W13+AC13,0)</f>
        <v>-1</v>
      </c>
      <c r="AF13" s="87">
        <f t="shared" ca="1" si="12"/>
        <v>-1</v>
      </c>
      <c r="AG13" s="95">
        <f>T14</f>
        <v>1</v>
      </c>
      <c r="AH13" s="89">
        <f ca="1">IF($A13&lt;&gt;"",IF(AH12&lt;&gt;0,AH12,IF(AF13&gt;=$AJ$1,"Profit Target",0)),0)</f>
        <v>0</v>
      </c>
      <c r="AI13" s="91">
        <f ca="1">IF($A13&lt;&gt;"",IF(AI12&lt;&gt;0,AI12,IF(AF13&lt;=$AJ$2,"Stop Loss",0)))</f>
        <v>0</v>
      </c>
      <c r="AJ13" s="89">
        <f t="shared" ca="1" si="13"/>
        <v>0</v>
      </c>
      <c r="AK13" s="78" t="str">
        <f ca="1">IF($A12="","",ABS(T13)&amp;"@")</f>
        <v>1@</v>
      </c>
      <c r="AL13" s="78" t="str">
        <f ca="1">IF(U13&lt;&gt;"",$AK13&amp;U13&amp;",","")</f>
        <v>1@B,</v>
      </c>
      <c r="AM13" s="78" t="str">
        <f ca="1">IF($A12="","",ABS(Z13)&amp;"@")</f>
        <v>1@</v>
      </c>
      <c r="AN13" s="427" t="str">
        <f t="shared" ca="1" si="14"/>
        <v/>
      </c>
      <c r="AO13" s="618"/>
      <c r="AP13" s="434"/>
      <c r="AQ13" s="20"/>
      <c r="AR13" s="20"/>
      <c r="AS13" s="20"/>
      <c r="AT13" s="66"/>
      <c r="AU13" s="423"/>
      <c r="AV13" s="424"/>
      <c r="AW13" s="424"/>
      <c r="AX13" s="20"/>
      <c r="AY13" s="20"/>
      <c r="AZ13" s="20"/>
      <c r="BA13" s="20"/>
      <c r="BB13" s="65">
        <f t="shared" ca="1" si="1"/>
        <v>31</v>
      </c>
      <c r="BC13" s="69">
        <v>7</v>
      </c>
      <c r="BD13" s="65">
        <v>1</v>
      </c>
      <c r="BE13" s="14" t="str">
        <f t="shared" si="15"/>
        <v>1</v>
      </c>
      <c r="BF13" s="14">
        <v>2</v>
      </c>
      <c r="BG13" s="14">
        <v>1</v>
      </c>
      <c r="BH13" s="14">
        <v>1</v>
      </c>
      <c r="BI13" s="14" t="s">
        <v>8</v>
      </c>
      <c r="BJ13" s="14" t="s">
        <v>5</v>
      </c>
      <c r="BK13" s="14" t="s">
        <v>9</v>
      </c>
      <c r="BL13" s="16">
        <v>4</v>
      </c>
      <c r="BM13" s="58" t="s">
        <v>5</v>
      </c>
      <c r="BN13" s="53" t="s">
        <v>9</v>
      </c>
      <c r="BO13" s="12">
        <v>2</v>
      </c>
      <c r="BP13" s="12">
        <v>2</v>
      </c>
      <c r="BQ13" s="12"/>
      <c r="BR13" s="519"/>
      <c r="BS13" s="520"/>
      <c r="BT13" s="520"/>
      <c r="BU13" s="520"/>
      <c r="BV13" s="520"/>
      <c r="BW13" s="520"/>
      <c r="BX13" s="520"/>
      <c r="BY13" s="520"/>
      <c r="BZ13" s="520"/>
      <c r="CA13" s="520"/>
      <c r="CB13" s="521"/>
      <c r="CC13"/>
      <c r="CD13"/>
      <c r="CE13"/>
      <c r="CF13" s="65">
        <f t="shared" ca="1" si="2"/>
        <v>1</v>
      </c>
      <c r="CG13"/>
      <c r="CH13" s="65">
        <v>25</v>
      </c>
      <c r="CI13"/>
      <c r="CJ13" s="17"/>
      <c r="CK13" s="14"/>
      <c r="CL13" s="14"/>
      <c r="CM13" s="35"/>
      <c r="CN13" s="14"/>
      <c r="CO13" s="14"/>
      <c r="CP13" s="14"/>
      <c r="CQ13" s="14"/>
      <c r="CR13" s="14"/>
      <c r="CS13" s="16"/>
      <c r="CT13" s="4"/>
      <c r="CU13" s="4"/>
      <c r="CV13" s="4"/>
      <c r="CW13" s="4"/>
      <c r="CX13" s="4"/>
      <c r="CY13" s="4"/>
      <c r="CZ13" s="4"/>
      <c r="DA13" s="4"/>
      <c r="DB13" s="4"/>
      <c r="DC13" s="4"/>
    </row>
    <row r="14" spans="1:107" s="11" customFormat="1" ht="15" thickBot="1">
      <c r="A14" s="65">
        <f t="shared" ca="1" si="0"/>
        <v>23</v>
      </c>
      <c r="B14" s="23" t="str">
        <f ca="1">IF(A13="","",IF(AND(AL14="",AN14=""),"NB",AL14&amp;AN14))</f>
        <v>1@B,</v>
      </c>
      <c r="C14" s="6" t="str">
        <f t="shared" ca="1" si="3"/>
        <v/>
      </c>
      <c r="D14" s="56" t="str">
        <f ca="1">VLOOKUP($A14,$BC$5:$BN$45,8)</f>
        <v>R</v>
      </c>
      <c r="E14" s="344" t="str">
        <f t="shared" ca="1" si="16"/>
        <v>BRR</v>
      </c>
      <c r="F14" s="175">
        <v>1</v>
      </c>
      <c r="G14" s="459">
        <f ca="1">IF(G13&gt;=$AJ$3,1,IF(AND(J12="L",J13="L"),1,IF(I13="L",2,IF(I13="W",(2*G13-1),G13))))</f>
        <v>2</v>
      </c>
      <c r="H14" s="345" t="str">
        <f ca="1">IF($A13&lt;&gt;"",IF(OR($AH13&lt;&gt;0,$AI13&lt;&gt;0,E13="RRR"),"",IF(AND($D8="B",$D11="B"),"B",IF(AND($D10="B",$D12="B"),"B",IF(AND($D12=$D13,$D12="B"),"B","")))),"")</f>
        <v>B</v>
      </c>
      <c r="I14" s="341" t="str">
        <f t="shared" ca="1" si="18"/>
        <v>L</v>
      </c>
      <c r="J14" s="341">
        <f t="shared" ca="1" si="4"/>
        <v>-1</v>
      </c>
      <c r="K14" s="343">
        <f t="shared" ca="1" si="5"/>
        <v>-1</v>
      </c>
      <c r="L14" s="56" t="str">
        <f ca="1">VLOOKUP($A14,$BC$5:$BN$45,8)</f>
        <v>R</v>
      </c>
      <c r="M14" s="428">
        <f t="shared" ca="1" si="17"/>
        <v>2</v>
      </c>
      <c r="N14" s="175">
        <v>1</v>
      </c>
      <c r="O14" s="345" t="str">
        <f ca="1">IF($A13&lt;&gt;"",IF(OR($AH13&lt;&gt;0,$AI13&lt;&gt;0,E13="BBB",H14&lt;&gt;""),"",IF(AND($D8="R",$D11="R"),"R",IF(AND($D10="R",$D12="R"),"R",IF(AND($D12=$D13,$D12="R"),"R","")))),"")</f>
        <v/>
      </c>
      <c r="P14" s="37" t="str">
        <f t="shared" ca="1" si="6"/>
        <v/>
      </c>
      <c r="Q14" s="37">
        <f t="shared" ca="1" si="7"/>
        <v>0</v>
      </c>
      <c r="R14" s="23">
        <f ca="1">IF($A14&lt;&gt;"",IF(OR($AH13&lt;&gt;0,$AI13&lt;&gt;0),"0",SUM(Q14:Q14)),0)</f>
        <v>0</v>
      </c>
      <c r="S14" s="56" t="str">
        <f ca="1">VLOOKUP($A14,$BC$5:$BN$45,8)</f>
        <v>R</v>
      </c>
      <c r="T14" s="175">
        <v>1</v>
      </c>
      <c r="U14" s="345" t="str">
        <f ca="1">IF($A13&lt;&gt;"",IF(OR($AH13&lt;&gt;0,$AI13&lt;&gt;0,M13&gt;=$AJ$3),"",H14))</f>
        <v>B</v>
      </c>
      <c r="V14" s="341" t="str">
        <f t="shared" ca="1" si="19"/>
        <v>L</v>
      </c>
      <c r="W14" s="341">
        <f t="shared" ca="1" si="8"/>
        <v>-1</v>
      </c>
      <c r="X14" s="343">
        <f t="shared" ca="1" si="9"/>
        <v>-1</v>
      </c>
      <c r="Y14" s="56" t="str">
        <f ca="1">VLOOKUP($A14,$BC$5:$BN$45,8)</f>
        <v>R</v>
      </c>
      <c r="Z14" s="175">
        <v>1</v>
      </c>
      <c r="AA14" s="345" t="str">
        <f ca="1">IF($A13&lt;&gt;"",IF(OR($AH13&lt;&gt;0,$AI13&lt;&gt;0,U14&lt;&gt;""),"",O14))</f>
        <v/>
      </c>
      <c r="AB14" s="37" t="str">
        <f t="shared" ca="1" si="10"/>
        <v/>
      </c>
      <c r="AC14" s="37">
        <f t="shared" ca="1" si="11"/>
        <v>0</v>
      </c>
      <c r="AD14" s="23">
        <f ca="1">IF($A14&lt;&gt;"",IF(OR($AH13&lt;&gt;0,$AI13&lt;&gt;0),"0",SUM(AC14:AC14)),0)</f>
        <v>0</v>
      </c>
      <c r="AE14" s="90">
        <f ca="1">IF(A14&lt;&gt;"",W14+AC14,0)</f>
        <v>-1</v>
      </c>
      <c r="AF14" s="87">
        <f t="shared" ca="1" si="12"/>
        <v>-2</v>
      </c>
      <c r="AG14" s="95">
        <f>T15</f>
        <v>1</v>
      </c>
      <c r="AH14" s="89">
        <f ca="1">IF($A14&lt;&gt;"",IF(AH13&lt;&gt;0,AH13,IF(AF14&gt;=$AJ$1,"Profit Target",0)),0)</f>
        <v>0</v>
      </c>
      <c r="AI14" s="91">
        <f ca="1">IF($A14&lt;&gt;"",IF(AI13&lt;&gt;0,AI13,IF(AF14&lt;=$AJ$2,"Stop Loss",0)))</f>
        <v>0</v>
      </c>
      <c r="AJ14" s="89">
        <f t="shared" ca="1" si="13"/>
        <v>0</v>
      </c>
      <c r="AK14" s="78" t="str">
        <f ca="1">IF($A13="","",ABS(T14)&amp;"@")</f>
        <v>1@</v>
      </c>
      <c r="AL14" s="78" t="str">
        <f ca="1">IF(U14&lt;&gt;"",$AK14&amp;U14&amp;",","")</f>
        <v>1@B,</v>
      </c>
      <c r="AM14" s="78" t="str">
        <f ca="1">IF($A13="","",ABS(Z14)&amp;"@")</f>
        <v>1@</v>
      </c>
      <c r="AN14" s="427" t="str">
        <f t="shared" ca="1" si="14"/>
        <v/>
      </c>
      <c r="AO14" s="618"/>
      <c r="AP14" s="434"/>
      <c r="AQ14" s="20"/>
      <c r="AR14" s="20"/>
      <c r="AS14" s="20"/>
      <c r="AT14" s="66"/>
      <c r="AU14" s="423"/>
      <c r="AV14" s="424"/>
      <c r="AW14" s="424"/>
      <c r="AX14" s="20"/>
      <c r="AY14" s="20"/>
      <c r="AZ14" s="20"/>
      <c r="BA14" s="20"/>
      <c r="BB14" s="65">
        <f t="shared" ca="1" si="1"/>
        <v>11</v>
      </c>
      <c r="BC14" s="69">
        <v>8</v>
      </c>
      <c r="BD14" s="65">
        <v>1</v>
      </c>
      <c r="BE14" s="14" t="str">
        <f>"2"</f>
        <v>2</v>
      </c>
      <c r="BF14" s="14">
        <v>2</v>
      </c>
      <c r="BG14" s="14">
        <v>1</v>
      </c>
      <c r="BH14" s="14">
        <v>2</v>
      </c>
      <c r="BI14" s="14" t="s">
        <v>8</v>
      </c>
      <c r="BJ14" s="14" t="s">
        <v>10</v>
      </c>
      <c r="BK14" s="14" t="s">
        <v>6</v>
      </c>
      <c r="BL14" s="16">
        <v>5</v>
      </c>
      <c r="BM14" s="58" t="s">
        <v>10</v>
      </c>
      <c r="BN14" s="52" t="s">
        <v>6</v>
      </c>
      <c r="BO14" s="12">
        <v>1</v>
      </c>
      <c r="BP14" s="12">
        <v>1</v>
      </c>
      <c r="BQ14" s="12"/>
      <c r="BR14" s="519"/>
      <c r="BS14" s="520"/>
      <c r="BT14" s="520"/>
      <c r="BU14" s="520"/>
      <c r="BV14" s="520"/>
      <c r="BW14" s="520"/>
      <c r="BX14" s="520"/>
      <c r="BY14" s="520"/>
      <c r="BZ14" s="520"/>
      <c r="CA14" s="520"/>
      <c r="CB14" s="521"/>
      <c r="CC14"/>
      <c r="CD14"/>
      <c r="CE14"/>
      <c r="CF14" s="65">
        <f t="shared" ca="1" si="2"/>
        <v>20</v>
      </c>
      <c r="CG14"/>
      <c r="CH14" s="65">
        <v>22</v>
      </c>
      <c r="CI14"/>
      <c r="CJ14" s="17"/>
      <c r="CK14" s="14"/>
      <c r="CL14" s="14"/>
      <c r="CM14" s="35"/>
      <c r="CN14" s="14"/>
      <c r="CO14" s="14"/>
      <c r="CP14" s="14"/>
      <c r="CQ14" s="14"/>
      <c r="CR14" s="14"/>
      <c r="CS14" s="16"/>
      <c r="CT14" s="4"/>
      <c r="CU14" s="4"/>
      <c r="CV14" s="4"/>
      <c r="CW14" s="4"/>
      <c r="CX14" s="4"/>
      <c r="CY14" s="4"/>
      <c r="CZ14" s="4"/>
      <c r="DA14" s="4"/>
      <c r="DB14" s="4"/>
      <c r="DC14" s="4"/>
    </row>
    <row r="15" spans="1:107" s="11" customFormat="1" ht="15" thickBot="1">
      <c r="A15" s="65">
        <f t="shared" ca="1" si="0"/>
        <v>12</v>
      </c>
      <c r="B15" s="23" t="str">
        <f ca="1">IF(A14="","",IF(AND(AL15="",AN15=""),"NB",AL15&amp;AN15))</f>
        <v>1@R,</v>
      </c>
      <c r="C15" s="6" t="str">
        <f t="shared" ca="1" si="3"/>
        <v/>
      </c>
      <c r="D15" s="56" t="str">
        <f ca="1">VLOOKUP($A15,$BC$5:$BN$45,8)</f>
        <v>R</v>
      </c>
      <c r="E15" s="344" t="str">
        <f t="shared" ca="1" si="16"/>
        <v>RRR</v>
      </c>
      <c r="F15" s="175">
        <v>1</v>
      </c>
      <c r="G15" s="459">
        <f ca="1">IF(G14&gt;=$AJ$3,1,IF(AND(J13="L",J14="L"),1,IF(I14="L",2,IF(I14="W",(2*G14-1),G14))))</f>
        <v>2</v>
      </c>
      <c r="H15" s="345" t="str">
        <f ca="1">IF($A14&lt;&gt;"",IF(OR($AH14&lt;&gt;0,$AI14&lt;&gt;0,E14="RRR"),"",IF(AND($D9="B",$D12="B"),"B",IF(AND($D11="B",$D13="B"),"B",IF(AND($D13=$D14,$D13="B"),"B","")))),"")</f>
        <v/>
      </c>
      <c r="I15" s="341" t="str">
        <f t="shared" ca="1" si="18"/>
        <v/>
      </c>
      <c r="J15" s="341">
        <f t="shared" ca="1" si="4"/>
        <v>0</v>
      </c>
      <c r="K15" s="343">
        <f t="shared" ca="1" si="5"/>
        <v>0</v>
      </c>
      <c r="L15" s="56" t="str">
        <f ca="1">VLOOKUP($A15,$BC$5:$BN$45,8)</f>
        <v>R</v>
      </c>
      <c r="M15" s="428">
        <f t="shared" ca="1" si="17"/>
        <v>2</v>
      </c>
      <c r="N15" s="175">
        <v>1</v>
      </c>
      <c r="O15" s="345" t="str">
        <f ca="1">IF($A14&lt;&gt;"",IF(OR($AH14&lt;&gt;0,$AI14&lt;&gt;0,E14="BBB",H15&lt;&gt;""),"",IF(AND($D9="R",$D12="R"),"R",IF(AND($D11="R",$D13="R"),"R",IF(AND($D13=$D14,$D13="R"),"R","")))),"")</f>
        <v>R</v>
      </c>
      <c r="P15" s="37" t="str">
        <f t="shared" ca="1" si="6"/>
        <v>W</v>
      </c>
      <c r="Q15" s="37">
        <f t="shared" ca="1" si="7"/>
        <v>1</v>
      </c>
      <c r="R15" s="23">
        <f ca="1">IF($A15&lt;&gt;"",IF(OR($AH14&lt;&gt;0,$AI14&lt;&gt;0),"0",SUM(Q15:Q15)),0)</f>
        <v>1</v>
      </c>
      <c r="S15" s="56" t="str">
        <f ca="1">VLOOKUP($A15,$BC$5:$BN$45,8)</f>
        <v>R</v>
      </c>
      <c r="T15" s="175">
        <v>1</v>
      </c>
      <c r="U15" s="345" t="str">
        <f ca="1">IF($A14&lt;&gt;"",IF(OR($AH14&lt;&gt;0,$AI14&lt;&gt;0,M14&gt;=$AJ$3),"",H15))</f>
        <v/>
      </c>
      <c r="V15" s="341" t="str">
        <f t="shared" ca="1" si="19"/>
        <v/>
      </c>
      <c r="W15" s="341">
        <f t="shared" ca="1" si="8"/>
        <v>0</v>
      </c>
      <c r="X15" s="343">
        <f t="shared" ca="1" si="9"/>
        <v>0</v>
      </c>
      <c r="Y15" s="56" t="str">
        <f ca="1">VLOOKUP($A15,$BC$5:$BN$45,8)</f>
        <v>R</v>
      </c>
      <c r="Z15" s="175">
        <v>1</v>
      </c>
      <c r="AA15" s="345" t="str">
        <f ca="1">IF($A14&lt;&gt;"",IF(OR($AH14&lt;&gt;0,$AI14&lt;&gt;0,U15&lt;&gt;""),"",O15))</f>
        <v>R</v>
      </c>
      <c r="AB15" s="37" t="str">
        <f t="shared" ca="1" si="10"/>
        <v>W</v>
      </c>
      <c r="AC15" s="37">
        <f t="shared" ca="1" si="11"/>
        <v>1</v>
      </c>
      <c r="AD15" s="23">
        <f ca="1">IF($A15&lt;&gt;"",IF(OR($AH14&lt;&gt;0,$AI14&lt;&gt;0),"0",SUM(AC15:AC15)),0)</f>
        <v>1</v>
      </c>
      <c r="AE15" s="90">
        <f ca="1">IF(A15&lt;&gt;"",W15+AC15,0)</f>
        <v>1</v>
      </c>
      <c r="AF15" s="87">
        <f t="shared" ca="1" si="12"/>
        <v>-1</v>
      </c>
      <c r="AG15" s="95">
        <f>T16</f>
        <v>1</v>
      </c>
      <c r="AH15" s="89">
        <f ca="1">IF($A15&lt;&gt;"",IF(AH14&lt;&gt;0,AH14,IF(AF15&gt;=$AJ$1,"Profit Target",0)),0)</f>
        <v>0</v>
      </c>
      <c r="AI15" s="91">
        <f ca="1">IF($A15&lt;&gt;"",IF(AI14&lt;&gt;0,AI14,IF(AF15&lt;=$AJ$2,"Stop Loss",0)))</f>
        <v>0</v>
      </c>
      <c r="AJ15" s="89">
        <f t="shared" ca="1" si="13"/>
        <v>0</v>
      </c>
      <c r="AK15" s="78" t="str">
        <f ca="1">IF($A14="","",ABS(T15)&amp;"@")</f>
        <v>1@</v>
      </c>
      <c r="AL15" s="78" t="str">
        <f ca="1">IF(U15&lt;&gt;"",$AK15&amp;U15&amp;",","")</f>
        <v/>
      </c>
      <c r="AM15" s="78" t="str">
        <f ca="1">IF($A14="","",ABS(Z15)&amp;"@")</f>
        <v>1@</v>
      </c>
      <c r="AN15" s="427" t="str">
        <f t="shared" ca="1" si="14"/>
        <v>1@R,</v>
      </c>
      <c r="AO15" s="618"/>
      <c r="AP15" s="434"/>
      <c r="AQ15" s="20"/>
      <c r="AR15" s="20"/>
      <c r="AS15" s="20"/>
      <c r="AT15" s="66"/>
      <c r="AU15" s="425"/>
      <c r="AV15" s="426"/>
      <c r="AW15" s="426"/>
      <c r="AX15" s="20"/>
      <c r="AY15" s="20"/>
      <c r="AZ15" s="20"/>
      <c r="BA15" s="20"/>
      <c r="BB15" s="65">
        <f t="shared" ca="1" si="1"/>
        <v>32</v>
      </c>
      <c r="BC15" s="69">
        <v>9</v>
      </c>
      <c r="BD15" s="65">
        <v>1</v>
      </c>
      <c r="BE15" s="14" t="str">
        <f>"3"</f>
        <v>3</v>
      </c>
      <c r="BF15" s="14">
        <v>2</v>
      </c>
      <c r="BG15" s="14">
        <v>1</v>
      </c>
      <c r="BH15" s="14">
        <v>3</v>
      </c>
      <c r="BI15" s="14" t="s">
        <v>8</v>
      </c>
      <c r="BJ15" s="14" t="s">
        <v>5</v>
      </c>
      <c r="BK15" s="14" t="s">
        <v>9</v>
      </c>
      <c r="BL15" s="16">
        <v>6</v>
      </c>
      <c r="BM15" s="58" t="s">
        <v>5</v>
      </c>
      <c r="BN15" s="53" t="s">
        <v>9</v>
      </c>
      <c r="BO15" s="12">
        <v>1</v>
      </c>
      <c r="BP15" s="12">
        <v>1</v>
      </c>
      <c r="BQ15" s="12"/>
      <c r="BR15" s="519"/>
      <c r="BS15" s="520"/>
      <c r="BT15" s="520"/>
      <c r="BU15" s="520"/>
      <c r="BV15" s="520"/>
      <c r="BW15" s="520"/>
      <c r="BX15" s="520"/>
      <c r="BY15" s="520"/>
      <c r="BZ15" s="520"/>
      <c r="CA15" s="520"/>
      <c r="CB15" s="521"/>
      <c r="CC15"/>
      <c r="CD15"/>
      <c r="CE15"/>
      <c r="CF15" s="65">
        <f t="shared" ca="1" si="2"/>
        <v>21</v>
      </c>
      <c r="CG15"/>
      <c r="CH15" s="65">
        <v>28</v>
      </c>
      <c r="CI15"/>
      <c r="CJ15" s="17"/>
      <c r="CK15" s="14"/>
      <c r="CL15" s="14"/>
      <c r="CM15" s="35"/>
      <c r="CN15" s="14"/>
      <c r="CO15" s="14"/>
      <c r="CP15" s="14"/>
      <c r="CQ15" s="14"/>
      <c r="CR15" s="14"/>
      <c r="CS15" s="16"/>
      <c r="CT15" s="4"/>
      <c r="CU15" s="4"/>
      <c r="CV15" s="4"/>
      <c r="CW15" s="4"/>
      <c r="CX15" s="4"/>
      <c r="CY15" s="4"/>
      <c r="CZ15" s="4"/>
      <c r="DA15" s="4"/>
      <c r="DB15" s="4"/>
      <c r="DC15" s="4"/>
    </row>
    <row r="16" spans="1:107" s="11" customFormat="1" ht="15" thickBot="1">
      <c r="A16" s="65">
        <f t="shared" ca="1" si="0"/>
        <v>16</v>
      </c>
      <c r="B16" s="23" t="str">
        <f ca="1">IF(A15="","",IF(AND(AL16="",AN16=""),"NB",AL16&amp;AN16))</f>
        <v>1@R,</v>
      </c>
      <c r="C16" s="6" t="str">
        <f t="shared" ca="1" si="3"/>
        <v/>
      </c>
      <c r="D16" s="56" t="str">
        <f ca="1">VLOOKUP($A16,$BC$5:$BN$45,8)</f>
        <v>R</v>
      </c>
      <c r="E16" s="344" t="str">
        <f t="shared" ca="1" si="16"/>
        <v>RRR</v>
      </c>
      <c r="F16" s="175">
        <v>1</v>
      </c>
      <c r="G16" s="459">
        <f ca="1">IF(G15&gt;=$AJ$3,1,IF(AND(J14="L",J15="L"),1,IF(I15="L",2,IF(I15="W",(2*G15-1),G15))))</f>
        <v>2</v>
      </c>
      <c r="H16" s="345" t="str">
        <f ca="1">IF($A15&lt;&gt;"",IF(OR($AH15&lt;&gt;0,$AI15&lt;&gt;0,E15="RRR"),"",IF(AND($D10="B",$D13="B"),"B",IF(AND($D12="B",$D14="B"),"B",IF(AND($D14=$D15,$D14="B"),"B","")))),"")</f>
        <v/>
      </c>
      <c r="I16" s="341" t="str">
        <f t="shared" ca="1" si="18"/>
        <v/>
      </c>
      <c r="J16" s="341">
        <f t="shared" ca="1" si="4"/>
        <v>0</v>
      </c>
      <c r="K16" s="343">
        <f t="shared" ca="1" si="5"/>
        <v>0</v>
      </c>
      <c r="L16" s="56" t="str">
        <f ca="1">VLOOKUP($A16,$BC$5:$BN$45,8)</f>
        <v>R</v>
      </c>
      <c r="M16" s="428">
        <f t="shared" ca="1" si="17"/>
        <v>2</v>
      </c>
      <c r="N16" s="175">
        <v>1</v>
      </c>
      <c r="O16" s="345" t="str">
        <f ca="1">IF($A15&lt;&gt;"",IF(OR($AH15&lt;&gt;0,$AI15&lt;&gt;0,E15="BBB",H16&lt;&gt;""),"",IF(AND($D10="R",$D13="R"),"R",IF(AND($D12="R",$D14="R"),"R",IF(AND($D14=$D15,$D14="R"),"R","")))),"")</f>
        <v>R</v>
      </c>
      <c r="P16" s="37" t="str">
        <f t="shared" ca="1" si="6"/>
        <v>W</v>
      </c>
      <c r="Q16" s="37">
        <f t="shared" ca="1" si="7"/>
        <v>1</v>
      </c>
      <c r="R16" s="23">
        <f ca="1">IF($A16&lt;&gt;"",IF(OR($AH15&lt;&gt;0,$AI15&lt;&gt;0),"0",SUM(Q16:Q16)),0)</f>
        <v>1</v>
      </c>
      <c r="S16" s="56" t="str">
        <f ca="1">VLOOKUP($A16,$BC$5:$BN$45,8)</f>
        <v>R</v>
      </c>
      <c r="T16" s="175">
        <v>1</v>
      </c>
      <c r="U16" s="345" t="str">
        <f ca="1">IF($A15&lt;&gt;"",IF(OR($AH15&lt;&gt;0,$AI15&lt;&gt;0,M15&gt;=$AJ$3),"",H16))</f>
        <v/>
      </c>
      <c r="V16" s="341" t="str">
        <f t="shared" ca="1" si="19"/>
        <v/>
      </c>
      <c r="W16" s="341">
        <f t="shared" ca="1" si="8"/>
        <v>0</v>
      </c>
      <c r="X16" s="343">
        <f t="shared" ca="1" si="9"/>
        <v>0</v>
      </c>
      <c r="Y16" s="56" t="str">
        <f ca="1">VLOOKUP($A16,$BC$5:$BN$45,8)</f>
        <v>R</v>
      </c>
      <c r="Z16" s="175">
        <v>1</v>
      </c>
      <c r="AA16" s="345" t="str">
        <f ca="1">IF($A15&lt;&gt;"",IF(OR($AH15&lt;&gt;0,$AI15&lt;&gt;0,U16&lt;&gt;""),"",O16))</f>
        <v>R</v>
      </c>
      <c r="AB16" s="37" t="str">
        <f t="shared" ca="1" si="10"/>
        <v>W</v>
      </c>
      <c r="AC16" s="37">
        <f t="shared" ca="1" si="11"/>
        <v>1</v>
      </c>
      <c r="AD16" s="23">
        <f ca="1">IF($A16&lt;&gt;"",IF(OR($AH15&lt;&gt;0,$AI15&lt;&gt;0),"0",SUM(AC16:AC16)),0)</f>
        <v>1</v>
      </c>
      <c r="AE16" s="90">
        <f ca="1">IF(A16&lt;&gt;"",W16+AC16,0)</f>
        <v>1</v>
      </c>
      <c r="AF16" s="87">
        <f t="shared" ca="1" si="12"/>
        <v>0</v>
      </c>
      <c r="AG16" s="95">
        <f>T17</f>
        <v>1</v>
      </c>
      <c r="AH16" s="89">
        <f ca="1">IF($A16&lt;&gt;"",IF(AH15&lt;&gt;0,AH15,IF(AF16&gt;=$AJ$1,"Profit Target",0)),0)</f>
        <v>0</v>
      </c>
      <c r="AI16" s="91">
        <f ca="1">IF($A16&lt;&gt;"",IF(AI15&lt;&gt;0,AI15,IF(AF16&lt;=$AJ$2,"Stop Loss",0)))</f>
        <v>0</v>
      </c>
      <c r="AJ16" s="89">
        <f t="shared" ca="1" si="13"/>
        <v>0</v>
      </c>
      <c r="AK16" s="78" t="str">
        <f ca="1">IF($A15="","",ABS(T16)&amp;"@")</f>
        <v>1@</v>
      </c>
      <c r="AL16" s="78" t="str">
        <f ca="1">IF(U16&lt;&gt;"",$AK16&amp;U16&amp;",","")</f>
        <v/>
      </c>
      <c r="AM16" s="78" t="str">
        <f ca="1">IF($A15="","",ABS(Z16)&amp;"@")</f>
        <v>1@</v>
      </c>
      <c r="AN16" s="427" t="str">
        <f t="shared" ca="1" si="14"/>
        <v>1@R,</v>
      </c>
      <c r="AO16" s="618"/>
      <c r="AP16" s="434"/>
      <c r="AQ16" s="20"/>
      <c r="AR16" s="20"/>
      <c r="AS16" s="20"/>
      <c r="AT16" s="66"/>
      <c r="AU16" s="222"/>
      <c r="AV16" s="223"/>
      <c r="AW16" s="222"/>
      <c r="AX16" s="20"/>
      <c r="AY16" s="20"/>
      <c r="AZ16" s="20"/>
      <c r="BA16" s="20"/>
      <c r="BB16" s="65">
        <f t="shared" ca="1" si="1"/>
        <v>9</v>
      </c>
      <c r="BC16" s="69">
        <v>10</v>
      </c>
      <c r="BD16" s="65">
        <v>1</v>
      </c>
      <c r="BE16" s="14" t="str">
        <f t="shared" si="15"/>
        <v>1</v>
      </c>
      <c r="BF16" s="14">
        <v>2</v>
      </c>
      <c r="BG16" s="14">
        <v>2</v>
      </c>
      <c r="BH16" s="14">
        <v>1</v>
      </c>
      <c r="BI16" s="14" t="s">
        <v>8</v>
      </c>
      <c r="BJ16" s="14" t="s">
        <v>10</v>
      </c>
      <c r="BK16" s="14" t="s">
        <v>6</v>
      </c>
      <c r="BL16" s="16">
        <v>4</v>
      </c>
      <c r="BM16" s="58" t="s">
        <v>10</v>
      </c>
      <c r="BN16" s="52" t="s">
        <v>6</v>
      </c>
      <c r="BO16" s="12">
        <v>1</v>
      </c>
      <c r="BP16" s="12">
        <v>1</v>
      </c>
      <c r="BQ16" s="12"/>
      <c r="BR16" s="519"/>
      <c r="BS16" s="520"/>
      <c r="BT16" s="520"/>
      <c r="BU16" s="520"/>
      <c r="BV16" s="520"/>
      <c r="BW16" s="520"/>
      <c r="BX16" s="520"/>
      <c r="BY16" s="520"/>
      <c r="BZ16" s="520"/>
      <c r="CA16" s="520"/>
      <c r="CB16" s="521"/>
      <c r="CC16"/>
      <c r="CD16"/>
      <c r="CE16"/>
      <c r="CF16" s="65">
        <f t="shared" ca="1" si="2"/>
        <v>34</v>
      </c>
      <c r="CG16"/>
      <c r="CH16" s="65">
        <v>12</v>
      </c>
      <c r="CI16"/>
      <c r="CJ16" s="17"/>
      <c r="CK16" s="14"/>
      <c r="CL16" s="14"/>
      <c r="CM16" s="35"/>
      <c r="CN16" s="14"/>
      <c r="CO16" s="14"/>
      <c r="CP16" s="14"/>
      <c r="CQ16" s="14"/>
      <c r="CR16" s="14"/>
      <c r="CS16" s="16"/>
      <c r="CT16" s="4"/>
      <c r="CU16" s="4"/>
      <c r="CV16" s="4"/>
      <c r="CW16" s="4"/>
      <c r="CX16" s="4"/>
      <c r="CY16" s="4"/>
      <c r="CZ16" s="4"/>
      <c r="DA16" s="4"/>
      <c r="DB16" s="4"/>
      <c r="DC16" s="4"/>
    </row>
    <row r="17" spans="1:107" s="11" customFormat="1" ht="15" thickBot="1">
      <c r="A17" s="65">
        <f t="shared" ca="1" si="0"/>
        <v>25</v>
      </c>
      <c r="B17" s="23" t="str">
        <f ca="1">IF(A16="","",IF(AND(AL17="",AN17=""),"NB",AL17&amp;AN17))</f>
        <v>1@R,</v>
      </c>
      <c r="C17" s="6" t="str">
        <f t="shared" ca="1" si="3"/>
        <v/>
      </c>
      <c r="D17" s="56" t="str">
        <f ca="1">VLOOKUP($A17,$BC$5:$BN$45,8)</f>
        <v>R</v>
      </c>
      <c r="E17" s="344" t="str">
        <f t="shared" ca="1" si="16"/>
        <v>RRR</v>
      </c>
      <c r="F17" s="175">
        <v>1</v>
      </c>
      <c r="G17" s="459">
        <f ca="1">IF(G16&gt;=$AJ$3,1,IF(AND(J15="L",J16="L"),1,IF(I16="L",2,IF(I16="W",(2*G16-1),G16))))</f>
        <v>2</v>
      </c>
      <c r="H17" s="345" t="str">
        <f ca="1">IF($A16&lt;&gt;"",IF(OR($AH16&lt;&gt;0,$AI16&lt;&gt;0,E16="RRR"),"",IF(AND($D11="B",$D14="B"),"B",IF(AND($D13="B",$D15="B"),"B",IF(AND($D15=$D16,$D15="B"),"B","")))),"")</f>
        <v/>
      </c>
      <c r="I17" s="341" t="str">
        <f t="shared" ca="1" si="18"/>
        <v/>
      </c>
      <c r="J17" s="341">
        <f t="shared" ca="1" si="4"/>
        <v>0</v>
      </c>
      <c r="K17" s="343">
        <f t="shared" ca="1" si="5"/>
        <v>0</v>
      </c>
      <c r="L17" s="56" t="str">
        <f ca="1">VLOOKUP($A17,$BC$5:$BN$45,8)</f>
        <v>R</v>
      </c>
      <c r="M17" s="428">
        <f t="shared" ca="1" si="17"/>
        <v>2</v>
      </c>
      <c r="N17" s="175">
        <v>1</v>
      </c>
      <c r="O17" s="345" t="str">
        <f ca="1">IF($A16&lt;&gt;"",IF(OR($AH16&lt;&gt;0,$AI16&lt;&gt;0,E16="BBB",H17&lt;&gt;""),"",IF(AND($D11="R",$D14="R"),"R",IF(AND($D13="R",$D15="R"),"R",IF(AND($D15=$D16,$D15="R"),"R","")))),"")</f>
        <v>R</v>
      </c>
      <c r="P17" s="37" t="str">
        <f t="shared" ca="1" si="6"/>
        <v>W</v>
      </c>
      <c r="Q17" s="37">
        <f t="shared" ca="1" si="7"/>
        <v>1</v>
      </c>
      <c r="R17" s="23">
        <f ca="1">IF($A17&lt;&gt;"",IF(OR($AH16&lt;&gt;0,$AI16&lt;&gt;0),"0",SUM(Q17:Q17)),0)</f>
        <v>1</v>
      </c>
      <c r="S17" s="56" t="str">
        <f ca="1">VLOOKUP($A17,$BC$5:$BN$45,8)</f>
        <v>R</v>
      </c>
      <c r="T17" s="175">
        <v>1</v>
      </c>
      <c r="U17" s="345" t="str">
        <f ca="1">IF($A16&lt;&gt;"",IF(OR($AH16&lt;&gt;0,$AI16&lt;&gt;0,M16&gt;=$AJ$3),"",H17))</f>
        <v/>
      </c>
      <c r="V17" s="341" t="str">
        <f t="shared" ca="1" si="19"/>
        <v/>
      </c>
      <c r="W17" s="341">
        <f t="shared" ca="1" si="8"/>
        <v>0</v>
      </c>
      <c r="X17" s="343">
        <f t="shared" ca="1" si="9"/>
        <v>0</v>
      </c>
      <c r="Y17" s="56" t="str">
        <f ca="1">VLOOKUP($A17,$BC$5:$BN$45,8)</f>
        <v>R</v>
      </c>
      <c r="Z17" s="175">
        <v>1</v>
      </c>
      <c r="AA17" s="345" t="str">
        <f ca="1">IF($A16&lt;&gt;"",IF(OR($AH16&lt;&gt;0,$AI16&lt;&gt;0,U17&lt;&gt;""),"",O17))</f>
        <v>R</v>
      </c>
      <c r="AB17" s="37" t="str">
        <f t="shared" ca="1" si="10"/>
        <v>W</v>
      </c>
      <c r="AC17" s="37">
        <f t="shared" ca="1" si="11"/>
        <v>1</v>
      </c>
      <c r="AD17" s="23">
        <f ca="1">IF($A17&lt;&gt;"",IF(OR($AH16&lt;&gt;0,$AI16&lt;&gt;0),"0",SUM(AC17:AC17)),0)</f>
        <v>1</v>
      </c>
      <c r="AE17" s="90">
        <f ca="1">IF(A17&lt;&gt;"",W17+AC17,0)</f>
        <v>1</v>
      </c>
      <c r="AF17" s="87">
        <f t="shared" ca="1" si="12"/>
        <v>1</v>
      </c>
      <c r="AG17" s="95">
        <f>T18</f>
        <v>1</v>
      </c>
      <c r="AH17" s="89">
        <f ca="1">IF($A17&lt;&gt;"",IF(AH16&lt;&gt;0,AH16,IF(AF17&gt;=$AJ$1,"Profit Target",0)),0)</f>
        <v>0</v>
      </c>
      <c r="AI17" s="91">
        <f ca="1">IF($A17&lt;&gt;"",IF(AI16&lt;&gt;0,AI16,IF(AF17&lt;=$AJ$2,"Stop Loss",0)))</f>
        <v>0</v>
      </c>
      <c r="AJ17" s="89">
        <f t="shared" ca="1" si="13"/>
        <v>1</v>
      </c>
      <c r="AK17" s="78" t="str">
        <f ca="1">IF($A16="","",ABS(T17)&amp;"@")</f>
        <v>1@</v>
      </c>
      <c r="AL17" s="78" t="str">
        <f ca="1">IF(U17&lt;&gt;"",$AK17&amp;U17&amp;",","")</f>
        <v/>
      </c>
      <c r="AM17" s="78" t="str">
        <f ca="1">IF($A16="","",ABS(Z17)&amp;"@")</f>
        <v>1@</v>
      </c>
      <c r="AN17" s="427" t="str">
        <f t="shared" ca="1" si="14"/>
        <v>1@R,</v>
      </c>
      <c r="AO17" s="618"/>
      <c r="AP17" s="434"/>
      <c r="AQ17" s="20"/>
      <c r="AR17" s="20"/>
      <c r="AS17" s="20"/>
      <c r="AT17" s="66"/>
      <c r="AU17" s="222"/>
      <c r="AV17" s="223"/>
      <c r="AW17" s="222"/>
      <c r="AX17" s="20"/>
      <c r="AY17" s="20"/>
      <c r="AZ17" s="20"/>
      <c r="BA17" s="20"/>
      <c r="BB17" s="65">
        <f t="shared" ca="1" si="1"/>
        <v>29</v>
      </c>
      <c r="BC17" s="69">
        <v>11</v>
      </c>
      <c r="BD17" s="65">
        <v>1</v>
      </c>
      <c r="BE17" s="14" t="str">
        <f>"2"</f>
        <v>2</v>
      </c>
      <c r="BF17" s="14">
        <v>2</v>
      </c>
      <c r="BG17" s="14">
        <v>2</v>
      </c>
      <c r="BH17" s="14">
        <v>2</v>
      </c>
      <c r="BI17" s="14" t="s">
        <v>8</v>
      </c>
      <c r="BJ17" s="14" t="s">
        <v>10</v>
      </c>
      <c r="BK17" s="14" t="s">
        <v>9</v>
      </c>
      <c r="BL17" s="16">
        <v>5</v>
      </c>
      <c r="BM17" s="58" t="s">
        <v>10</v>
      </c>
      <c r="BN17" s="53" t="s">
        <v>9</v>
      </c>
      <c r="BO17" s="12">
        <v>2</v>
      </c>
      <c r="BP17" s="12">
        <v>2</v>
      </c>
      <c r="BQ17" s="12"/>
      <c r="BR17" s="519"/>
      <c r="BS17" s="520"/>
      <c r="BT17" s="520"/>
      <c r="BU17" s="520"/>
      <c r="BV17" s="520"/>
      <c r="BW17" s="520"/>
      <c r="BX17" s="520"/>
      <c r="BY17" s="520"/>
      <c r="BZ17" s="520"/>
      <c r="CA17" s="520"/>
      <c r="CB17" s="521"/>
      <c r="CC17"/>
      <c r="CD17"/>
      <c r="CE17"/>
      <c r="CF17" s="65">
        <f t="shared" ca="1" si="2"/>
        <v>25</v>
      </c>
      <c r="CG17"/>
      <c r="CH17" s="65">
        <v>1</v>
      </c>
      <c r="CI17"/>
      <c r="CJ17" s="17"/>
      <c r="CK17" s="14"/>
      <c r="CL17" s="14"/>
      <c r="CM17" s="35"/>
      <c r="CN17" s="14"/>
      <c r="CO17" s="14"/>
      <c r="CP17" s="14"/>
      <c r="CQ17" s="14"/>
      <c r="CR17" s="14"/>
      <c r="CS17" s="16"/>
      <c r="CT17" s="4"/>
      <c r="CU17" s="4"/>
      <c r="CV17" s="4"/>
      <c r="CW17" s="4"/>
      <c r="CX17" s="4"/>
      <c r="CY17" s="4"/>
      <c r="CZ17" s="4"/>
      <c r="DA17" s="4"/>
      <c r="DB17" s="4"/>
      <c r="DC17" s="4"/>
    </row>
    <row r="18" spans="1:107" s="11" customFormat="1" ht="15" thickBot="1">
      <c r="A18" s="65">
        <f t="shared" ca="1" si="0"/>
        <v>5</v>
      </c>
      <c r="B18" s="23" t="str">
        <f ca="1">IF(A17="","",IF(AND(AL18="",AN18=""),"NB",AL18&amp;AN18))</f>
        <v>1@R,</v>
      </c>
      <c r="C18" s="6" t="str">
        <f t="shared" ca="1" si="3"/>
        <v/>
      </c>
      <c r="D18" s="56" t="str">
        <f ca="1">VLOOKUP($A18,$BC$5:$BN$45,8)</f>
        <v>R</v>
      </c>
      <c r="E18" s="344" t="str">
        <f t="shared" ca="1" si="16"/>
        <v>RRR</v>
      </c>
      <c r="F18" s="175">
        <v>1</v>
      </c>
      <c r="G18" s="459">
        <f ca="1">IF(G17&gt;=$AJ$3,1,IF(AND(J16="L",J17="L"),1,IF(I17="L",2,IF(I17="W",(2*G17-1),G17))))</f>
        <v>2</v>
      </c>
      <c r="H18" s="345" t="str">
        <f ca="1">IF($A17&lt;&gt;"",IF(OR($AH17&lt;&gt;0,$AI17&lt;&gt;0,E17="RRR"),"",IF(AND($D12="B",$D15="B"),"B",IF(AND($D14="B",$D16="B"),"B",IF(AND($D16=$D17,$D16="B"),"B","")))),"")</f>
        <v/>
      </c>
      <c r="I18" s="341" t="str">
        <f t="shared" ca="1" si="18"/>
        <v/>
      </c>
      <c r="J18" s="341">
        <f t="shared" ca="1" si="4"/>
        <v>0</v>
      </c>
      <c r="K18" s="343">
        <f t="shared" ca="1" si="5"/>
        <v>0</v>
      </c>
      <c r="L18" s="56" t="str">
        <f ca="1">VLOOKUP($A18,$BC$5:$BN$45,8)</f>
        <v>R</v>
      </c>
      <c r="M18" s="428">
        <f t="shared" ca="1" si="17"/>
        <v>2</v>
      </c>
      <c r="N18" s="175">
        <v>1</v>
      </c>
      <c r="O18" s="345" t="str">
        <f ca="1">IF($A17&lt;&gt;"",IF(OR($AH17&lt;&gt;0,$AI17&lt;&gt;0,E17="BBB",H18&lt;&gt;""),"",IF(AND($D12="R",$D15="R"),"R",IF(AND($D14="R",$D16="R"),"R",IF(AND($D16=$D17,$D16="R"),"R","")))),"")</f>
        <v>R</v>
      </c>
      <c r="P18" s="37" t="str">
        <f t="shared" ca="1" si="6"/>
        <v>W</v>
      </c>
      <c r="Q18" s="37">
        <f t="shared" ca="1" si="7"/>
        <v>1</v>
      </c>
      <c r="R18" s="23">
        <f ca="1">IF($A18&lt;&gt;"",IF(OR($AH17&lt;&gt;0,$AI17&lt;&gt;0),"0",SUM(Q18:Q18)),0)</f>
        <v>1</v>
      </c>
      <c r="S18" s="56" t="str">
        <f ca="1">VLOOKUP($A18,$BC$5:$BN$45,8)</f>
        <v>R</v>
      </c>
      <c r="T18" s="175">
        <v>1</v>
      </c>
      <c r="U18" s="345" t="str">
        <f ca="1">IF($A17&lt;&gt;"",IF(OR($AH17&lt;&gt;0,$AI17&lt;&gt;0,M17&gt;=$AJ$3),"",H18))</f>
        <v/>
      </c>
      <c r="V18" s="341" t="str">
        <f t="shared" ca="1" si="19"/>
        <v/>
      </c>
      <c r="W18" s="341">
        <f t="shared" ca="1" si="8"/>
        <v>0</v>
      </c>
      <c r="X18" s="343">
        <f t="shared" ca="1" si="9"/>
        <v>0</v>
      </c>
      <c r="Y18" s="56" t="str">
        <f ca="1">VLOOKUP($A18,$BC$5:$BN$45,8)</f>
        <v>R</v>
      </c>
      <c r="Z18" s="175">
        <v>1</v>
      </c>
      <c r="AA18" s="345" t="str">
        <f ca="1">IF($A17&lt;&gt;"",IF(OR($AH17&lt;&gt;0,$AI17&lt;&gt;0,U18&lt;&gt;""),"",O18))</f>
        <v>R</v>
      </c>
      <c r="AB18" s="37" t="str">
        <f t="shared" ca="1" si="10"/>
        <v>W</v>
      </c>
      <c r="AC18" s="37">
        <f t="shared" ca="1" si="11"/>
        <v>1</v>
      </c>
      <c r="AD18" s="23">
        <f ca="1">IF($A18&lt;&gt;"",IF(OR($AH17&lt;&gt;0,$AI17&lt;&gt;0),"0",SUM(AC18:AC18)),0)</f>
        <v>1</v>
      </c>
      <c r="AE18" s="90">
        <f ca="1">IF(A18&lt;&gt;"",W18+AC18,0)</f>
        <v>1</v>
      </c>
      <c r="AF18" s="87">
        <f t="shared" ca="1" si="12"/>
        <v>2</v>
      </c>
      <c r="AG18" s="95">
        <f>T19</f>
        <v>1</v>
      </c>
      <c r="AH18" s="89">
        <f ca="1">IF($A18&lt;&gt;"",IF(AH17&lt;&gt;0,AH17,IF(AF18&gt;=$AJ$1,"Profit Target",0)),0)</f>
        <v>0</v>
      </c>
      <c r="AI18" s="91">
        <f ca="1">IF($A18&lt;&gt;"",IF(AI17&lt;&gt;0,AI17,IF(AF18&lt;=$AJ$2,"Stop Loss",0)))</f>
        <v>0</v>
      </c>
      <c r="AJ18" s="89">
        <f t="shared" ca="1" si="13"/>
        <v>2</v>
      </c>
      <c r="AK18" s="78" t="str">
        <f ca="1">IF($A17="","",ABS(T18)&amp;"@")</f>
        <v>1@</v>
      </c>
      <c r="AL18" s="78" t="str">
        <f ca="1">IF(U18&lt;&gt;"",$AK18&amp;U18&amp;",","")</f>
        <v/>
      </c>
      <c r="AM18" s="78" t="str">
        <f ca="1">IF($A17="","",ABS(Z18)&amp;"@")</f>
        <v>1@</v>
      </c>
      <c r="AN18" s="427" t="str">
        <f t="shared" ca="1" si="14"/>
        <v>1@R,</v>
      </c>
      <c r="AO18" s="618"/>
      <c r="AP18" s="434"/>
      <c r="AQ18" s="20"/>
      <c r="AR18" s="20"/>
      <c r="AS18" s="20"/>
      <c r="AT18" s="66"/>
      <c r="AU18" s="20"/>
      <c r="AV18" s="20"/>
      <c r="AW18" s="20"/>
      <c r="AX18" s="20"/>
      <c r="AY18" s="20"/>
      <c r="AZ18" s="20"/>
      <c r="BA18" s="20"/>
      <c r="BB18" s="65">
        <f t="shared" ca="1" si="1"/>
        <v>31</v>
      </c>
      <c r="BC18" s="69">
        <v>12</v>
      </c>
      <c r="BD18" s="65">
        <v>1</v>
      </c>
      <c r="BE18" s="14" t="str">
        <f>"3"</f>
        <v>3</v>
      </c>
      <c r="BF18" s="14">
        <v>2</v>
      </c>
      <c r="BG18" s="14">
        <v>2</v>
      </c>
      <c r="BH18" s="14">
        <v>3</v>
      </c>
      <c r="BI18" s="14" t="s">
        <v>8</v>
      </c>
      <c r="BJ18" s="14" t="s">
        <v>5</v>
      </c>
      <c r="BK18" s="14" t="s">
        <v>6</v>
      </c>
      <c r="BL18" s="16">
        <v>6</v>
      </c>
      <c r="BM18" s="58" t="s">
        <v>5</v>
      </c>
      <c r="BN18" s="52" t="s">
        <v>6</v>
      </c>
      <c r="BO18" s="12">
        <v>1</v>
      </c>
      <c r="BP18" s="12">
        <v>1</v>
      </c>
      <c r="BQ18" s="12"/>
      <c r="BR18" s="519"/>
      <c r="BS18" s="520"/>
      <c r="BT18" s="520"/>
      <c r="BU18" s="520"/>
      <c r="BV18" s="520"/>
      <c r="BW18" s="520"/>
      <c r="BX18" s="520"/>
      <c r="BY18" s="520"/>
      <c r="BZ18" s="520"/>
      <c r="CA18" s="520"/>
      <c r="CB18" s="521"/>
      <c r="CC18"/>
      <c r="CD18"/>
      <c r="CE18"/>
      <c r="CF18" s="65">
        <f t="shared" ca="1" si="2"/>
        <v>14</v>
      </c>
      <c r="CG18"/>
      <c r="CH18" s="65">
        <v>16</v>
      </c>
      <c r="CI18"/>
      <c r="CJ18" s="17"/>
      <c r="CK18" s="14"/>
      <c r="CL18" s="14"/>
      <c r="CM18" s="35"/>
      <c r="CN18" s="14"/>
      <c r="CO18" s="14"/>
      <c r="CP18" s="14"/>
      <c r="CQ18" s="14"/>
      <c r="CR18" s="14"/>
      <c r="CS18" s="16"/>
      <c r="CT18" s="4"/>
      <c r="CU18" s="4"/>
      <c r="CV18" s="4"/>
      <c r="CW18" s="4"/>
      <c r="CX18" s="4"/>
      <c r="CY18" s="4"/>
      <c r="CZ18" s="4"/>
      <c r="DA18" s="4"/>
      <c r="DB18" s="4"/>
      <c r="DC18" s="4"/>
    </row>
    <row r="19" spans="1:107" s="11" customFormat="1" ht="15" thickBot="1">
      <c r="A19" s="65">
        <f t="shared" ca="1" si="0"/>
        <v>32</v>
      </c>
      <c r="B19" s="23" t="str">
        <f ca="1">IF(A18="","",IF(AND(AL19="",AN19=""),"NB",AL19&amp;AN19))</f>
        <v>1@R,</v>
      </c>
      <c r="C19" s="6" t="str">
        <f t="shared" ca="1" si="3"/>
        <v/>
      </c>
      <c r="D19" s="56" t="str">
        <f ca="1">VLOOKUP($A19,$BC$5:$BN$45,8)</f>
        <v>R</v>
      </c>
      <c r="E19" s="344" t="str">
        <f t="shared" ca="1" si="16"/>
        <v>RRR</v>
      </c>
      <c r="F19" s="175">
        <v>1</v>
      </c>
      <c r="G19" s="459">
        <f ca="1">IF(G18&gt;=$AJ$3,1,IF(AND(J17="L",J18="L"),1,IF(I18="L",2,IF(I18="W",(2*G18-1),G18))))</f>
        <v>2</v>
      </c>
      <c r="H19" s="345" t="str">
        <f ca="1">IF($A18&lt;&gt;"",IF(OR($AH18&lt;&gt;0,$AI18&lt;&gt;0,E18="RRR"),"",IF(AND($D13="B",$D16="B"),"B",IF(AND($D15="B",$D17="B"),"B",IF(AND($D17=$D18,$D17="B"),"B","")))),"")</f>
        <v/>
      </c>
      <c r="I19" s="341" t="str">
        <f t="shared" ca="1" si="18"/>
        <v/>
      </c>
      <c r="J19" s="341">
        <f t="shared" ca="1" si="4"/>
        <v>0</v>
      </c>
      <c r="K19" s="343">
        <f t="shared" ca="1" si="5"/>
        <v>0</v>
      </c>
      <c r="L19" s="56" t="str">
        <f ca="1">VLOOKUP($A19,$BC$5:$BN$45,8)</f>
        <v>R</v>
      </c>
      <c r="M19" s="428">
        <f t="shared" ca="1" si="17"/>
        <v>2</v>
      </c>
      <c r="N19" s="175">
        <v>1</v>
      </c>
      <c r="O19" s="345" t="str">
        <f ca="1">IF($A18&lt;&gt;"",IF(OR($AH18&lt;&gt;0,$AI18&lt;&gt;0,E18="BBB",H19&lt;&gt;""),"",IF(AND($D13="R",$D16="R"),"R",IF(AND($D15="R",$D17="R"),"R",IF(AND($D17=$D18,$D17="R"),"R","")))),"")</f>
        <v>R</v>
      </c>
      <c r="P19" s="37" t="str">
        <f t="shared" ca="1" si="6"/>
        <v>W</v>
      </c>
      <c r="Q19" s="37">
        <f t="shared" ca="1" si="7"/>
        <v>1</v>
      </c>
      <c r="R19" s="23">
        <f ca="1">IF($A19&lt;&gt;"",IF(OR($AH18&lt;&gt;0,$AI18&lt;&gt;0),"0",SUM(Q19:Q19)),0)</f>
        <v>1</v>
      </c>
      <c r="S19" s="56" t="str">
        <f ca="1">VLOOKUP($A19,$BC$5:$BN$45,8)</f>
        <v>R</v>
      </c>
      <c r="T19" s="175">
        <v>1</v>
      </c>
      <c r="U19" s="345" t="str">
        <f ca="1">IF($A18&lt;&gt;"",IF(OR($AH18&lt;&gt;0,$AI18&lt;&gt;0,M18&gt;=$AJ$3),"",H19))</f>
        <v/>
      </c>
      <c r="V19" s="341" t="str">
        <f t="shared" ca="1" si="19"/>
        <v/>
      </c>
      <c r="W19" s="341">
        <f t="shared" ca="1" si="8"/>
        <v>0</v>
      </c>
      <c r="X19" s="343">
        <f t="shared" ca="1" si="9"/>
        <v>0</v>
      </c>
      <c r="Y19" s="56" t="str">
        <f ca="1">VLOOKUP($A19,$BC$5:$BN$45,8)</f>
        <v>R</v>
      </c>
      <c r="Z19" s="175">
        <v>1</v>
      </c>
      <c r="AA19" s="345" t="str">
        <f ca="1">IF($A18&lt;&gt;"",IF(OR($AH18&lt;&gt;0,$AI18&lt;&gt;0,U19&lt;&gt;""),"",O19))</f>
        <v>R</v>
      </c>
      <c r="AB19" s="37" t="str">
        <f t="shared" ca="1" si="10"/>
        <v>W</v>
      </c>
      <c r="AC19" s="37">
        <f t="shared" ca="1" si="11"/>
        <v>1</v>
      </c>
      <c r="AD19" s="23">
        <f ca="1">IF($A19&lt;&gt;"",IF(OR($AH18&lt;&gt;0,$AI18&lt;&gt;0),"0",SUM(AC19:AC19)),0)</f>
        <v>1</v>
      </c>
      <c r="AE19" s="90">
        <f ca="1">IF(A19&lt;&gt;"",W19+AC19,0)</f>
        <v>1</v>
      </c>
      <c r="AF19" s="87">
        <f t="shared" ca="1" si="12"/>
        <v>3</v>
      </c>
      <c r="AG19" s="95">
        <f>T20</f>
        <v>1</v>
      </c>
      <c r="AH19" s="89">
        <f ca="1">IF($A19&lt;&gt;"",IF(AH18&lt;&gt;0,AH18,IF(AF19&gt;=$AJ$1,"Profit Target",0)),0)</f>
        <v>0</v>
      </c>
      <c r="AI19" s="91">
        <f ca="1">IF($A19&lt;&gt;"",IF(AI18&lt;&gt;0,AI18,IF(AF19&lt;=$AJ$2,"Stop Loss",0)))</f>
        <v>0</v>
      </c>
      <c r="AJ19" s="89">
        <f t="shared" ca="1" si="13"/>
        <v>3</v>
      </c>
      <c r="AK19" s="78" t="str">
        <f ca="1">IF($A18="","",ABS(T19)&amp;"@")</f>
        <v>1@</v>
      </c>
      <c r="AL19" s="78" t="str">
        <f ca="1">IF(U19&lt;&gt;"",$AK19&amp;U19&amp;",","")</f>
        <v/>
      </c>
      <c r="AM19" s="78" t="str">
        <f ca="1">IF($A18="","",ABS(Z19)&amp;"@")</f>
        <v>1@</v>
      </c>
      <c r="AN19" s="427" t="str">
        <f t="shared" ca="1" si="14"/>
        <v>1@R,</v>
      </c>
      <c r="AO19" s="618"/>
      <c r="AP19" s="434"/>
      <c r="AQ19" s="20"/>
      <c r="AR19" s="20"/>
      <c r="AS19" s="20"/>
      <c r="AT19" s="66"/>
      <c r="AU19" s="20"/>
      <c r="AV19" s="20"/>
      <c r="AW19" s="20"/>
      <c r="AX19" s="20"/>
      <c r="AY19" s="20"/>
      <c r="AZ19" s="20"/>
      <c r="BA19" s="20"/>
      <c r="BB19" s="65">
        <f t="shared" ca="1" si="1"/>
        <v>1</v>
      </c>
      <c r="BC19" s="69">
        <v>13</v>
      </c>
      <c r="BD19" s="65">
        <v>2</v>
      </c>
      <c r="BE19" s="14" t="str">
        <f t="shared" si="15"/>
        <v>1</v>
      </c>
      <c r="BF19" s="14">
        <v>3</v>
      </c>
      <c r="BG19" s="14">
        <v>2</v>
      </c>
      <c r="BH19" s="14">
        <v>1</v>
      </c>
      <c r="BI19" s="14" t="s">
        <v>8</v>
      </c>
      <c r="BJ19" s="14" t="s">
        <v>10</v>
      </c>
      <c r="BK19" s="14" t="s">
        <v>9</v>
      </c>
      <c r="BL19" s="16">
        <v>7</v>
      </c>
      <c r="BM19" s="58" t="s">
        <v>10</v>
      </c>
      <c r="BN19" s="53" t="s">
        <v>9</v>
      </c>
      <c r="BO19" s="12">
        <v>1</v>
      </c>
      <c r="BP19" s="12">
        <v>1</v>
      </c>
      <c r="BQ19" s="12"/>
      <c r="BR19" s="519"/>
      <c r="BS19" s="520"/>
      <c r="BT19" s="520"/>
      <c r="BU19" s="520"/>
      <c r="BV19" s="520"/>
      <c r="BW19" s="520"/>
      <c r="BX19" s="520"/>
      <c r="BY19" s="520"/>
      <c r="BZ19" s="520"/>
      <c r="CA19" s="520"/>
      <c r="CB19" s="521"/>
      <c r="CC19"/>
      <c r="CD19"/>
      <c r="CE19"/>
      <c r="CF19" s="65">
        <f t="shared" ca="1" si="2"/>
        <v>28</v>
      </c>
      <c r="CG19"/>
      <c r="CH19" s="65">
        <v>25</v>
      </c>
      <c r="CI19"/>
      <c r="CJ19" s="17"/>
      <c r="CK19" s="14"/>
      <c r="CL19" s="14"/>
      <c r="CM19" s="35"/>
      <c r="CN19" s="14"/>
      <c r="CO19" s="14"/>
      <c r="CP19" s="14"/>
      <c r="CQ19" s="14"/>
      <c r="CR19" s="14"/>
      <c r="CS19" s="16"/>
      <c r="CT19" s="4"/>
      <c r="CU19" s="4"/>
      <c r="CV19" s="4"/>
      <c r="CW19" s="4"/>
      <c r="CX19" s="4"/>
      <c r="CY19" s="4"/>
      <c r="CZ19" s="4"/>
      <c r="DA19" s="4"/>
      <c r="DB19" s="4"/>
      <c r="DC19" s="4"/>
    </row>
    <row r="20" spans="1:107" s="11" customFormat="1" ht="15" thickBot="1">
      <c r="A20" s="65">
        <f t="shared" ca="1" si="0"/>
        <v>22</v>
      </c>
      <c r="B20" s="23" t="str">
        <f ca="1">IF(A19="","",IF(AND(AL20="",AN20=""),"NB",AL20&amp;AN20))</f>
        <v>1@R,</v>
      </c>
      <c r="C20" s="6" t="str">
        <f t="shared" ca="1" si="3"/>
        <v/>
      </c>
      <c r="D20" s="56" t="str">
        <f ca="1">VLOOKUP($A20,$BC$5:$BN$45,8)</f>
        <v>B</v>
      </c>
      <c r="E20" s="344" t="str">
        <f t="shared" ca="1" si="16"/>
        <v>RRB</v>
      </c>
      <c r="F20" s="175">
        <v>1</v>
      </c>
      <c r="G20" s="459">
        <f ca="1">IF(G19&gt;=$AJ$3,1,IF(AND(J18="L",J19="L"),1,IF(I19="L",2,IF(I19="W",(2*G19-1),G19))))</f>
        <v>2</v>
      </c>
      <c r="H20" s="345" t="str">
        <f ca="1">IF($A19&lt;&gt;"",IF(OR($AH19&lt;&gt;0,$AI19&lt;&gt;0,E19="RRR"),"",IF(AND($D14="B",$D17="B"),"B",IF(AND($D16="B",$D18="B"),"B",IF(AND($D18=$D19,$D18="B"),"B","")))),"")</f>
        <v/>
      </c>
      <c r="I20" s="341" t="str">
        <f t="shared" ca="1" si="18"/>
        <v/>
      </c>
      <c r="J20" s="341">
        <f t="shared" ca="1" si="4"/>
        <v>0</v>
      </c>
      <c r="K20" s="343">
        <f t="shared" ca="1" si="5"/>
        <v>0</v>
      </c>
      <c r="L20" s="56" t="str">
        <f ca="1">VLOOKUP($A20,$BC$5:$BN$45,8)</f>
        <v>B</v>
      </c>
      <c r="M20" s="428">
        <f t="shared" ca="1" si="17"/>
        <v>2</v>
      </c>
      <c r="N20" s="175">
        <v>1</v>
      </c>
      <c r="O20" s="345" t="str">
        <f ca="1">IF($A19&lt;&gt;"",IF(OR($AH19&lt;&gt;0,$AI19&lt;&gt;0,E19="BBB",H20&lt;&gt;""),"",IF(AND($D14="R",$D17="R"),"R",IF(AND($D16="R",$D18="R"),"R",IF(AND($D18=$D19,$D18="R"),"R","")))),"")</f>
        <v>R</v>
      </c>
      <c r="P20" s="37" t="str">
        <f t="shared" ca="1" si="6"/>
        <v>L</v>
      </c>
      <c r="Q20" s="37">
        <f t="shared" ca="1" si="7"/>
        <v>-1</v>
      </c>
      <c r="R20" s="23">
        <f ca="1">IF($A20&lt;&gt;"",IF(OR($AH19&lt;&gt;0,$AI19&lt;&gt;0),"0",SUM(Q20:Q20)),0)</f>
        <v>-1</v>
      </c>
      <c r="S20" s="56" t="str">
        <f ca="1">VLOOKUP($A20,$BC$5:$BN$45,8)</f>
        <v>B</v>
      </c>
      <c r="T20" s="175">
        <v>1</v>
      </c>
      <c r="U20" s="345" t="str">
        <f ca="1">IF($A19&lt;&gt;"",IF(OR($AH19&lt;&gt;0,$AI19&lt;&gt;0,M19&gt;=$AJ$3),"",H20))</f>
        <v/>
      </c>
      <c r="V20" s="341" t="str">
        <f t="shared" ca="1" si="19"/>
        <v/>
      </c>
      <c r="W20" s="341">
        <f t="shared" ca="1" si="8"/>
        <v>0</v>
      </c>
      <c r="X20" s="343">
        <f t="shared" ca="1" si="9"/>
        <v>0</v>
      </c>
      <c r="Y20" s="56" t="str">
        <f ca="1">VLOOKUP($A20,$BC$5:$BN$45,8)</f>
        <v>B</v>
      </c>
      <c r="Z20" s="175">
        <v>1</v>
      </c>
      <c r="AA20" s="345" t="str">
        <f ca="1">IF($A19&lt;&gt;"",IF(OR($AH19&lt;&gt;0,$AI19&lt;&gt;0,U20&lt;&gt;""),"",O20))</f>
        <v>R</v>
      </c>
      <c r="AB20" s="37" t="str">
        <f t="shared" ca="1" si="10"/>
        <v>L</v>
      </c>
      <c r="AC20" s="37">
        <f t="shared" ca="1" si="11"/>
        <v>-1</v>
      </c>
      <c r="AD20" s="23">
        <f ca="1">IF($A20&lt;&gt;"",IF(OR($AH19&lt;&gt;0,$AI19&lt;&gt;0),"0",SUM(AC20:AC20)),0)</f>
        <v>-1</v>
      </c>
      <c r="AE20" s="90">
        <f ca="1">IF(A20&lt;&gt;"",W20+AC20,0)</f>
        <v>-1</v>
      </c>
      <c r="AF20" s="87">
        <f t="shared" ca="1" si="12"/>
        <v>2</v>
      </c>
      <c r="AG20" s="95">
        <f>T21</f>
        <v>1</v>
      </c>
      <c r="AH20" s="89">
        <f ca="1">IF($A20&lt;&gt;"",IF(AH19&lt;&gt;0,AH19,IF(AF20&gt;=$AJ$1,"Profit Target",0)),0)</f>
        <v>0</v>
      </c>
      <c r="AI20" s="91">
        <f ca="1">IF($A20&lt;&gt;"",IF(AI19&lt;&gt;0,AI19,IF(AF20&lt;=$AJ$2,"Stop Loss",0)))</f>
        <v>0</v>
      </c>
      <c r="AJ20" s="89">
        <f t="shared" ca="1" si="13"/>
        <v>3</v>
      </c>
      <c r="AK20" s="78" t="str">
        <f ca="1">IF($A19="","",ABS(T20)&amp;"@")</f>
        <v>1@</v>
      </c>
      <c r="AL20" s="78" t="str">
        <f ca="1">IF(U20&lt;&gt;"",$AK20&amp;U20&amp;",","")</f>
        <v/>
      </c>
      <c r="AM20" s="78" t="str">
        <f ca="1">IF($A19="","",ABS(Z20)&amp;"@")</f>
        <v>1@</v>
      </c>
      <c r="AN20" s="427" t="str">
        <f t="shared" ca="1" si="14"/>
        <v>1@R,</v>
      </c>
      <c r="AO20" s="618"/>
      <c r="AP20" s="434"/>
      <c r="AQ20" s="20"/>
      <c r="AR20" s="20"/>
      <c r="AS20" s="20"/>
      <c r="AT20" s="66"/>
      <c r="AU20" s="20"/>
      <c r="AV20" s="20"/>
      <c r="AW20" s="20"/>
      <c r="AX20" s="20"/>
      <c r="AY20" s="20"/>
      <c r="AZ20" s="20"/>
      <c r="BA20" s="20"/>
      <c r="BB20" s="65">
        <f t="shared" ca="1" si="1"/>
        <v>36</v>
      </c>
      <c r="BC20" s="69">
        <v>14</v>
      </c>
      <c r="BD20" s="65">
        <v>1</v>
      </c>
      <c r="BE20" s="14" t="str">
        <f t="shared" ref="BE20:BE29" si="20">"2"</f>
        <v>2</v>
      </c>
      <c r="BF20" s="14">
        <v>3</v>
      </c>
      <c r="BG20" s="14">
        <v>2</v>
      </c>
      <c r="BH20" s="14">
        <v>2</v>
      </c>
      <c r="BI20" s="14" t="s">
        <v>8</v>
      </c>
      <c r="BJ20" s="14" t="s">
        <v>5</v>
      </c>
      <c r="BK20" s="14" t="s">
        <v>6</v>
      </c>
      <c r="BL20" s="16">
        <v>8</v>
      </c>
      <c r="BM20" s="58" t="s">
        <v>5</v>
      </c>
      <c r="BN20" s="52" t="s">
        <v>6</v>
      </c>
      <c r="BO20" s="12">
        <v>2</v>
      </c>
      <c r="BP20" s="12">
        <v>2</v>
      </c>
      <c r="BQ20" s="12"/>
      <c r="BR20" s="519"/>
      <c r="BS20" s="520"/>
      <c r="BT20" s="520"/>
      <c r="BU20" s="520"/>
      <c r="BV20" s="520"/>
      <c r="BW20" s="520"/>
      <c r="BX20" s="520"/>
      <c r="BY20" s="520"/>
      <c r="BZ20" s="520"/>
      <c r="CA20" s="520"/>
      <c r="CB20" s="521"/>
      <c r="CC20"/>
      <c r="CD20"/>
      <c r="CE20"/>
      <c r="CF20" s="65">
        <f t="shared" ca="1" si="2"/>
        <v>16</v>
      </c>
      <c r="CG20"/>
      <c r="CH20" s="65">
        <v>33</v>
      </c>
      <c r="CI20"/>
      <c r="CJ20" s="17"/>
      <c r="CK20" s="14"/>
      <c r="CL20" s="14"/>
      <c r="CM20" s="35"/>
      <c r="CN20" s="14"/>
      <c r="CO20" s="14"/>
      <c r="CP20" s="14"/>
      <c r="CQ20" s="14"/>
      <c r="CR20" s="14"/>
      <c r="CS20" s="16"/>
      <c r="CT20" s="4"/>
      <c r="CU20" s="4"/>
      <c r="CV20" s="4"/>
      <c r="CW20" s="4"/>
      <c r="CX20" s="4"/>
      <c r="CY20" s="4"/>
      <c r="CZ20" s="4"/>
      <c r="DA20" s="4"/>
      <c r="DB20" s="4"/>
      <c r="DC20" s="4"/>
    </row>
    <row r="21" spans="1:107" s="11" customFormat="1" ht="15" thickBot="1">
      <c r="A21" s="65">
        <f t="shared" ca="1" si="0"/>
        <v>33</v>
      </c>
      <c r="B21" s="23" t="str">
        <f ca="1">IF(A20="","",IF(AND(AL21="",AN21=""),"NB",AL21&amp;AN21))</f>
        <v>1@R,</v>
      </c>
      <c r="C21" s="6" t="str">
        <f t="shared" ca="1" si="3"/>
        <v/>
      </c>
      <c r="D21" s="56" t="str">
        <f ca="1">VLOOKUP($A21,$BC$5:$BN$45,8)</f>
        <v>B</v>
      </c>
      <c r="E21" s="344" t="str">
        <f t="shared" ca="1" si="16"/>
        <v>RBB</v>
      </c>
      <c r="F21" s="175">
        <v>1</v>
      </c>
      <c r="G21" s="459">
        <f ca="1">IF(G20&gt;=$AJ$3,1,IF(AND(J19="L",J20="L"),1,IF(I20="L",2,IF(I20="W",(2*G20-1),G20))))</f>
        <v>2</v>
      </c>
      <c r="H21" s="345" t="str">
        <f ca="1">IF($A20&lt;&gt;"",IF(OR($AH20&lt;&gt;0,$AI20&lt;&gt;0,E20="RRR"),"",IF(AND($D15="B",$D18="B"),"B",IF(AND($D17="B",$D19="B"),"B",IF(AND($D19=$D20,$D19="B"),"B","")))),"")</f>
        <v/>
      </c>
      <c r="I21" s="341" t="str">
        <f t="shared" ca="1" si="18"/>
        <v/>
      </c>
      <c r="J21" s="341">
        <f t="shared" ca="1" si="4"/>
        <v>0</v>
      </c>
      <c r="K21" s="343">
        <f t="shared" ca="1" si="5"/>
        <v>0</v>
      </c>
      <c r="L21" s="56" t="str">
        <f ca="1">VLOOKUP($A21,$BC$5:$BN$45,8)</f>
        <v>B</v>
      </c>
      <c r="M21" s="428">
        <f t="shared" ca="1" si="17"/>
        <v>2</v>
      </c>
      <c r="N21" s="175">
        <v>1</v>
      </c>
      <c r="O21" s="345" t="str">
        <f ca="1">IF($A20&lt;&gt;"",IF(OR($AH20&lt;&gt;0,$AI20&lt;&gt;0,E20="BBB",H21&lt;&gt;""),"",IF(AND($D15="R",$D18="R"),"R",IF(AND($D17="R",$D19="R"),"R",IF(AND($D19=$D20,$D19="R"),"R","")))),"")</f>
        <v>R</v>
      </c>
      <c r="P21" s="37" t="str">
        <f t="shared" ca="1" si="6"/>
        <v>L</v>
      </c>
      <c r="Q21" s="37">
        <f t="shared" ca="1" si="7"/>
        <v>-1</v>
      </c>
      <c r="R21" s="23">
        <f ca="1">IF($A21&lt;&gt;"",IF(OR($AH20&lt;&gt;0,$AI20&lt;&gt;0),"0",SUM(Q21:Q21)),0)</f>
        <v>-1</v>
      </c>
      <c r="S21" s="56" t="str">
        <f ca="1">VLOOKUP($A21,$BC$5:$BN$45,8)</f>
        <v>B</v>
      </c>
      <c r="T21" s="175">
        <v>1</v>
      </c>
      <c r="U21" s="345" t="str">
        <f ca="1">IF($A20&lt;&gt;"",IF(OR($AH20&lt;&gt;0,$AI20&lt;&gt;0,M20&gt;=$AJ$3),"",H21))</f>
        <v/>
      </c>
      <c r="V21" s="341" t="str">
        <f t="shared" ca="1" si="19"/>
        <v/>
      </c>
      <c r="W21" s="341">
        <f t="shared" ca="1" si="8"/>
        <v>0</v>
      </c>
      <c r="X21" s="343">
        <f t="shared" ca="1" si="9"/>
        <v>0</v>
      </c>
      <c r="Y21" s="56" t="str">
        <f ca="1">VLOOKUP($A21,$BC$5:$BN$45,8)</f>
        <v>B</v>
      </c>
      <c r="Z21" s="175">
        <v>1</v>
      </c>
      <c r="AA21" s="345" t="str">
        <f ca="1">IF($A20&lt;&gt;"",IF(OR($AH20&lt;&gt;0,$AI20&lt;&gt;0,U21&lt;&gt;""),"",O21))</f>
        <v>R</v>
      </c>
      <c r="AB21" s="37" t="str">
        <f t="shared" ca="1" si="10"/>
        <v>L</v>
      </c>
      <c r="AC21" s="37">
        <f t="shared" ca="1" si="11"/>
        <v>-1</v>
      </c>
      <c r="AD21" s="23">
        <f ca="1">IF($A21&lt;&gt;"",IF(OR($AH20&lt;&gt;0,$AI20&lt;&gt;0),"0",SUM(AC21:AC21)),0)</f>
        <v>-1</v>
      </c>
      <c r="AE21" s="90">
        <f ca="1">IF(A21&lt;&gt;"",W21+AC21,0)</f>
        <v>-1</v>
      </c>
      <c r="AF21" s="87">
        <f t="shared" ca="1" si="12"/>
        <v>1</v>
      </c>
      <c r="AG21" s="95">
        <f>T22</f>
        <v>1</v>
      </c>
      <c r="AH21" s="89">
        <f ca="1">IF($A21&lt;&gt;"",IF(AH20&lt;&gt;0,AH20,IF(AF21&gt;=$AJ$1,"Profit Target",0)),0)</f>
        <v>0</v>
      </c>
      <c r="AI21" s="91">
        <f ca="1">IF($A21&lt;&gt;"",IF(AI20&lt;&gt;0,AI20,IF(AF21&lt;=$AJ$2,"Stop Loss",0)))</f>
        <v>0</v>
      </c>
      <c r="AJ21" s="89">
        <f t="shared" ca="1" si="13"/>
        <v>3</v>
      </c>
      <c r="AK21" s="78" t="str">
        <f ca="1">IF($A20="","",ABS(T21)&amp;"@")</f>
        <v>1@</v>
      </c>
      <c r="AL21" s="78" t="str">
        <f ca="1">IF(U21&lt;&gt;"",$AK21&amp;U21&amp;",","")</f>
        <v/>
      </c>
      <c r="AM21" s="78" t="str">
        <f ca="1">IF($A20="","",ABS(Z21)&amp;"@")</f>
        <v>1@</v>
      </c>
      <c r="AN21" s="427" t="str">
        <f t="shared" ca="1" si="14"/>
        <v>1@R,</v>
      </c>
      <c r="AO21" s="618"/>
      <c r="AP21" s="434"/>
      <c r="AQ21" s="20"/>
      <c r="AR21" s="20"/>
      <c r="AS21" s="20"/>
      <c r="AT21" s="66"/>
      <c r="AU21" s="20"/>
      <c r="AV21" s="20"/>
      <c r="AW21" s="20"/>
      <c r="AX21" s="20"/>
      <c r="AY21" s="20"/>
      <c r="AZ21" s="20"/>
      <c r="BA21" s="20"/>
      <c r="BB21" s="65">
        <f t="shared" ca="1" si="1"/>
        <v>5</v>
      </c>
      <c r="BC21" s="69">
        <v>15</v>
      </c>
      <c r="BD21" s="65">
        <v>2</v>
      </c>
      <c r="BE21" s="14" t="str">
        <f>"3"</f>
        <v>3</v>
      </c>
      <c r="BF21" s="14">
        <v>3</v>
      </c>
      <c r="BG21" s="14">
        <v>2</v>
      </c>
      <c r="BH21" s="14">
        <v>3</v>
      </c>
      <c r="BI21" s="14" t="s">
        <v>8</v>
      </c>
      <c r="BJ21" s="14" t="s">
        <v>10</v>
      </c>
      <c r="BK21" s="14" t="s">
        <v>9</v>
      </c>
      <c r="BL21" s="16">
        <v>9</v>
      </c>
      <c r="BM21" s="58" t="s">
        <v>10</v>
      </c>
      <c r="BN21" s="53" t="s">
        <v>9</v>
      </c>
      <c r="BO21" s="12">
        <v>1</v>
      </c>
      <c r="BP21" s="12">
        <v>2</v>
      </c>
      <c r="BQ21" s="12"/>
      <c r="BR21" s="519"/>
      <c r="BS21" s="520"/>
      <c r="BT21" s="520"/>
      <c r="BU21" s="520"/>
      <c r="BV21" s="520"/>
      <c r="BW21" s="520"/>
      <c r="BX21" s="520"/>
      <c r="BY21" s="520"/>
      <c r="BZ21" s="520"/>
      <c r="CA21" s="520"/>
      <c r="CB21" s="521"/>
      <c r="CC21"/>
      <c r="CD21"/>
      <c r="CE21"/>
      <c r="CF21" s="65">
        <f t="shared" ca="1" si="2"/>
        <v>18</v>
      </c>
      <c r="CG21"/>
      <c r="CH21" s="65">
        <v>8</v>
      </c>
      <c r="CI21"/>
      <c r="CJ21" s="17"/>
      <c r="CK21" s="14"/>
      <c r="CL21" s="14"/>
      <c r="CM21" s="35"/>
      <c r="CN21" s="14"/>
      <c r="CO21" s="14"/>
      <c r="CP21" s="14"/>
      <c r="CQ21" s="14"/>
      <c r="CR21" s="14"/>
      <c r="CS21" s="16"/>
      <c r="CT21" s="4"/>
      <c r="CU21" s="4"/>
      <c r="CV21" s="4"/>
      <c r="CW21" s="4"/>
      <c r="CX21" s="4"/>
      <c r="CY21" s="4"/>
      <c r="CZ21" s="4"/>
      <c r="DA21" s="4"/>
      <c r="DB21" s="4"/>
      <c r="DC21" s="4"/>
    </row>
    <row r="22" spans="1:107" s="11" customFormat="1" ht="15" thickBot="1">
      <c r="A22" s="65">
        <f t="shared" ca="1" si="0"/>
        <v>20</v>
      </c>
      <c r="B22" s="23" t="str">
        <f ca="1">IF(A21="","",IF(AND(AL22="",AN22=""),"NB",AL22&amp;AN22))</f>
        <v>1@B,</v>
      </c>
      <c r="C22" s="6" t="str">
        <f t="shared" ca="1" si="3"/>
        <v/>
      </c>
      <c r="D22" s="56" t="str">
        <f ca="1">VLOOKUP($A22,$BC$5:$BN$45,8)</f>
        <v>B</v>
      </c>
      <c r="E22" s="344" t="str">
        <f t="shared" ca="1" si="16"/>
        <v>BBB</v>
      </c>
      <c r="F22" s="175">
        <v>1</v>
      </c>
      <c r="G22" s="459">
        <f ca="1">IF(G21&gt;=$AJ$3,1,IF(AND(J20="L",J21="L"),1,IF(I21="L",2,IF(I21="W",(2*G21-1),G21))))</f>
        <v>2</v>
      </c>
      <c r="H22" s="345" t="str">
        <f ca="1">IF($A21&lt;&gt;"",IF(OR($AH21&lt;&gt;0,$AI21&lt;&gt;0,E21="RRR"),"",IF(AND($D16="B",$D19="B"),"B",IF(AND($D18="B",$D20="B"),"B",IF(AND($D20=$D21,$D20="B"),"B","")))),"")</f>
        <v>B</v>
      </c>
      <c r="I22" s="341" t="str">
        <f t="shared" ca="1" si="18"/>
        <v>W</v>
      </c>
      <c r="J22" s="341">
        <f t="shared" ca="1" si="4"/>
        <v>1</v>
      </c>
      <c r="K22" s="343">
        <f t="shared" ca="1" si="5"/>
        <v>1</v>
      </c>
      <c r="L22" s="56" t="str">
        <f ca="1">VLOOKUP($A22,$BC$5:$BN$45,8)</f>
        <v>B</v>
      </c>
      <c r="M22" s="428">
        <f t="shared" ca="1" si="17"/>
        <v>0</v>
      </c>
      <c r="N22" s="175">
        <v>1</v>
      </c>
      <c r="O22" s="345" t="str">
        <f ca="1">IF($A21&lt;&gt;"",IF(OR($AH21&lt;&gt;0,$AI21&lt;&gt;0,E21="BBB",H22&lt;&gt;""),"",IF(AND($D16="R",$D19="R"),"R",IF(AND($D18="R",$D20="R"),"R",IF(AND($D20=$D21,$D20="R"),"R","")))),"")</f>
        <v/>
      </c>
      <c r="P22" s="37" t="str">
        <f t="shared" ca="1" si="6"/>
        <v/>
      </c>
      <c r="Q22" s="37">
        <f t="shared" ca="1" si="7"/>
        <v>0</v>
      </c>
      <c r="R22" s="23">
        <f ca="1">IF($A22&lt;&gt;"",IF(OR($AH21&lt;&gt;0,$AI21&lt;&gt;0),"0",SUM(Q22:Q22)),0)</f>
        <v>0</v>
      </c>
      <c r="S22" s="56" t="str">
        <f ca="1">VLOOKUP($A22,$BC$5:$BN$45,8)</f>
        <v>B</v>
      </c>
      <c r="T22" s="175">
        <v>1</v>
      </c>
      <c r="U22" s="345" t="str">
        <f ca="1">IF($A21&lt;&gt;"",IF(OR($AH21&lt;&gt;0,$AI21&lt;&gt;0,M21&gt;=$AJ$3),"",H22))</f>
        <v>B</v>
      </c>
      <c r="V22" s="341" t="str">
        <f t="shared" ca="1" si="19"/>
        <v>W</v>
      </c>
      <c r="W22" s="341">
        <f t="shared" ca="1" si="8"/>
        <v>1</v>
      </c>
      <c r="X22" s="343">
        <f t="shared" ca="1" si="9"/>
        <v>1</v>
      </c>
      <c r="Y22" s="56" t="str">
        <f ca="1">VLOOKUP($A22,$BC$5:$BN$45,8)</f>
        <v>B</v>
      </c>
      <c r="Z22" s="175">
        <v>1</v>
      </c>
      <c r="AA22" s="345" t="str">
        <f ca="1">IF($A21&lt;&gt;"",IF(OR($AH21&lt;&gt;0,$AI21&lt;&gt;0,U22&lt;&gt;""),"",O22))</f>
        <v/>
      </c>
      <c r="AB22" s="37" t="str">
        <f t="shared" ca="1" si="10"/>
        <v/>
      </c>
      <c r="AC22" s="37">
        <f t="shared" ca="1" si="11"/>
        <v>0</v>
      </c>
      <c r="AD22" s="23">
        <f ca="1">IF($A22&lt;&gt;"",IF(OR($AH21&lt;&gt;0,$AI21&lt;&gt;0),"0",SUM(AC22:AC22)),0)</f>
        <v>0</v>
      </c>
      <c r="AE22" s="90">
        <f ca="1">IF(A22&lt;&gt;"",W22+AC22,0)</f>
        <v>1</v>
      </c>
      <c r="AF22" s="87">
        <f t="shared" ca="1" si="12"/>
        <v>2</v>
      </c>
      <c r="AG22" s="95">
        <f>T23</f>
        <v>1</v>
      </c>
      <c r="AH22" s="89">
        <f ca="1">IF($A22&lt;&gt;"",IF(AH21&lt;&gt;0,AH21,IF(AF22&gt;=$AJ$1,"Profit Target",0)),0)</f>
        <v>0</v>
      </c>
      <c r="AI22" s="91">
        <f ca="1">IF($A22&lt;&gt;"",IF(AI21&lt;&gt;0,AI21,IF(AF22&lt;=$AJ$2,"Stop Loss",0)))</f>
        <v>0</v>
      </c>
      <c r="AJ22" s="89">
        <f t="shared" ca="1" si="13"/>
        <v>3</v>
      </c>
      <c r="AK22" s="78" t="str">
        <f ca="1">IF($A21="","",ABS(T22)&amp;"@")</f>
        <v>1@</v>
      </c>
      <c r="AL22" s="78" t="str">
        <f ca="1">IF(U22&lt;&gt;"",$AK22&amp;U22&amp;",","")</f>
        <v>1@B,</v>
      </c>
      <c r="AM22" s="78" t="str">
        <f ca="1">IF($A21="","",ABS(Z22)&amp;"@")</f>
        <v>1@</v>
      </c>
      <c r="AN22" s="427" t="str">
        <f t="shared" ca="1" si="14"/>
        <v/>
      </c>
      <c r="AO22" s="618"/>
      <c r="AP22" s="434"/>
      <c r="AQ22" s="20"/>
      <c r="AR22" s="20"/>
      <c r="AS22" s="20"/>
      <c r="AT22" s="66"/>
      <c r="AU22" s="20"/>
      <c r="AV22" s="20"/>
      <c r="AW22" s="20"/>
      <c r="AX22" s="20"/>
      <c r="AY22" s="20"/>
      <c r="AZ22" s="20"/>
      <c r="BA22" s="20"/>
      <c r="BB22" s="65">
        <f t="shared" ca="1" si="1"/>
        <v>8</v>
      </c>
      <c r="BC22" s="69">
        <v>16</v>
      </c>
      <c r="BD22" s="65">
        <v>1</v>
      </c>
      <c r="BE22" s="14" t="str">
        <f t="shared" si="15"/>
        <v>1</v>
      </c>
      <c r="BF22" s="14">
        <v>3</v>
      </c>
      <c r="BG22" s="14">
        <v>2</v>
      </c>
      <c r="BH22" s="14">
        <v>1</v>
      </c>
      <c r="BI22" s="14" t="s">
        <v>8</v>
      </c>
      <c r="BJ22" s="14" t="s">
        <v>5</v>
      </c>
      <c r="BK22" s="14" t="s">
        <v>6</v>
      </c>
      <c r="BL22" s="16">
        <v>7</v>
      </c>
      <c r="BM22" s="58" t="s">
        <v>5</v>
      </c>
      <c r="BN22" s="52" t="s">
        <v>6</v>
      </c>
      <c r="BO22" s="12">
        <v>1</v>
      </c>
      <c r="BP22" s="12">
        <v>1</v>
      </c>
      <c r="BQ22" s="12"/>
      <c r="BR22" s="531"/>
      <c r="BS22" s="531"/>
      <c r="BT22" s="531"/>
      <c r="BU22" s="531"/>
      <c r="BV22" s="531"/>
      <c r="BW22" s="531"/>
      <c r="BX22" s="531"/>
      <c r="BY22" s="531"/>
      <c r="BZ22" s="531"/>
      <c r="CA22" s="531"/>
      <c r="CB22" s="531"/>
      <c r="CC22"/>
      <c r="CD22"/>
      <c r="CE22"/>
      <c r="CF22" s="65">
        <f t="shared" ca="1" si="2"/>
        <v>24</v>
      </c>
      <c r="CG22"/>
      <c r="CH22" s="65">
        <v>12</v>
      </c>
      <c r="CI22"/>
      <c r="CJ22" s="17"/>
      <c r="CK22" s="14"/>
      <c r="CL22" s="14"/>
      <c r="CM22" s="35"/>
      <c r="CN22" s="14"/>
      <c r="CO22" s="14"/>
      <c r="CP22" s="14"/>
      <c r="CQ22" s="14"/>
      <c r="CR22" s="14"/>
      <c r="CS22" s="16"/>
      <c r="CT22" s="4"/>
      <c r="CU22" s="4"/>
      <c r="CV22" s="4"/>
      <c r="CW22" s="4"/>
      <c r="CX22" s="4"/>
      <c r="CY22" s="4"/>
      <c r="CZ22" s="4"/>
      <c r="DA22" s="4"/>
      <c r="DB22" s="4"/>
      <c r="DC22" s="4"/>
    </row>
    <row r="23" spans="1:107" s="11" customFormat="1" ht="15" thickBot="1">
      <c r="A23" s="65">
        <f t="shared" ca="1" si="0"/>
        <v>20</v>
      </c>
      <c r="B23" s="23" t="str">
        <f ca="1">IF(A22="","",IF(AND(AL23="",AN23=""),"NB",AL23&amp;AN23))</f>
        <v>1@B,</v>
      </c>
      <c r="C23" s="6" t="str">
        <f t="shared" ca="1" si="3"/>
        <v/>
      </c>
      <c r="D23" s="56" t="str">
        <f ca="1">VLOOKUP($A23,$BC$5:$BN$45,8)</f>
        <v>B</v>
      </c>
      <c r="E23" s="344" t="str">
        <f t="shared" ca="1" si="16"/>
        <v>BBB</v>
      </c>
      <c r="F23" s="175">
        <v>1</v>
      </c>
      <c r="G23" s="459">
        <f ca="1">IF(G22&gt;=$AJ$3,1,IF(AND(J21="L",J22="L"),1,IF(I22="L",2,IF(I22="W",(2*G22-1),G22))))</f>
        <v>3</v>
      </c>
      <c r="H23" s="345" t="str">
        <f ca="1">IF($A22&lt;&gt;"",IF(OR($AH22&lt;&gt;0,$AI22&lt;&gt;0,E22="RRR"),"",IF(AND($D17="B",$D20="B"),"B",IF(AND($D19="B",$D21="B"),"B",IF(AND($D21=$D22,$D21="B"),"B","")))),"")</f>
        <v>B</v>
      </c>
      <c r="I23" s="341" t="str">
        <f t="shared" ca="1" si="18"/>
        <v>W</v>
      </c>
      <c r="J23" s="341">
        <f t="shared" ca="1" si="4"/>
        <v>1</v>
      </c>
      <c r="K23" s="343">
        <f t="shared" ca="1" si="5"/>
        <v>1</v>
      </c>
      <c r="L23" s="56" t="str">
        <f ca="1">VLOOKUP($A23,$BC$5:$BN$45,8)</f>
        <v>B</v>
      </c>
      <c r="M23" s="428">
        <f t="shared" ca="1" si="17"/>
        <v>0</v>
      </c>
      <c r="N23" s="175">
        <v>1</v>
      </c>
      <c r="O23" s="345" t="str">
        <f ca="1">IF($A22&lt;&gt;"",IF(OR($AH22&lt;&gt;0,$AI22&lt;&gt;0,E22="BBB",H23&lt;&gt;""),"",IF(AND($D17="R",$D20="R"),"R",IF(AND($D19="R",$D21="R"),"R",IF(AND($D21=$D22,$D21="R"),"R","")))),"")</f>
        <v/>
      </c>
      <c r="P23" s="37" t="str">
        <f t="shared" ca="1" si="6"/>
        <v/>
      </c>
      <c r="Q23" s="37">
        <f t="shared" ca="1" si="7"/>
        <v>0</v>
      </c>
      <c r="R23" s="23">
        <f ca="1">IF($A23&lt;&gt;"",IF(OR($AH22&lt;&gt;0,$AI22&lt;&gt;0),"0",SUM(Q23:Q23)),0)</f>
        <v>0</v>
      </c>
      <c r="S23" s="56" t="str">
        <f ca="1">VLOOKUP($A23,$BC$5:$BN$45,8)</f>
        <v>B</v>
      </c>
      <c r="T23" s="175">
        <v>1</v>
      </c>
      <c r="U23" s="345" t="str">
        <f ca="1">IF($A22&lt;&gt;"",IF(OR($AH22&lt;&gt;0,$AI22&lt;&gt;0,M22&gt;=$AJ$3),"",H23))</f>
        <v>B</v>
      </c>
      <c r="V23" s="341" t="str">
        <f t="shared" ca="1" si="19"/>
        <v>W</v>
      </c>
      <c r="W23" s="341">
        <f t="shared" ca="1" si="8"/>
        <v>1</v>
      </c>
      <c r="X23" s="343">
        <f t="shared" ca="1" si="9"/>
        <v>1</v>
      </c>
      <c r="Y23" s="56" t="str">
        <f ca="1">VLOOKUP($A23,$BC$5:$BN$45,8)</f>
        <v>B</v>
      </c>
      <c r="Z23" s="175">
        <v>1</v>
      </c>
      <c r="AA23" s="345" t="str">
        <f ca="1">IF($A22&lt;&gt;"",IF(OR($AH22&lt;&gt;0,$AI22&lt;&gt;0,U23&lt;&gt;""),"",O23))</f>
        <v/>
      </c>
      <c r="AB23" s="37" t="str">
        <f t="shared" ca="1" si="10"/>
        <v/>
      </c>
      <c r="AC23" s="37">
        <f t="shared" ca="1" si="11"/>
        <v>0</v>
      </c>
      <c r="AD23" s="23">
        <f ca="1">IF($A23&lt;&gt;"",IF(OR($AH22&lt;&gt;0,$AI22&lt;&gt;0),"0",SUM(AC23:AC23)),0)</f>
        <v>0</v>
      </c>
      <c r="AE23" s="90">
        <f ca="1">IF(A23&lt;&gt;"",W23+AC23,0)</f>
        <v>1</v>
      </c>
      <c r="AF23" s="172">
        <f t="shared" ca="1" si="12"/>
        <v>3</v>
      </c>
      <c r="AG23" s="95">
        <f>T24</f>
        <v>1</v>
      </c>
      <c r="AH23" s="89">
        <f ca="1">IF($A23&lt;&gt;"",IF(AH22&lt;&gt;0,AH22,IF(AF23&gt;=$AJ$1,"Profit Target",0)),0)</f>
        <v>0</v>
      </c>
      <c r="AI23" s="91">
        <f ca="1">IF($A23&lt;&gt;"",IF(AI22&lt;&gt;0,AI22,IF(AF23&lt;=$AJ$2,"Stop Loss",0)))</f>
        <v>0</v>
      </c>
      <c r="AJ23" s="89">
        <f t="shared" ca="1" si="13"/>
        <v>3</v>
      </c>
      <c r="AK23" s="78" t="str">
        <f ca="1">IF($A22="","",ABS(T23)&amp;"@")</f>
        <v>1@</v>
      </c>
      <c r="AL23" s="78" t="str">
        <f ca="1">IF(U23&lt;&gt;"",$AK23&amp;U23&amp;",","")</f>
        <v>1@B,</v>
      </c>
      <c r="AM23" s="78" t="str">
        <f ca="1">IF($A22="","",ABS(Z23)&amp;"@")</f>
        <v>1@</v>
      </c>
      <c r="AN23" s="427" t="str">
        <f t="shared" ca="1" si="14"/>
        <v/>
      </c>
      <c r="AO23" s="618"/>
      <c r="AP23" s="434"/>
      <c r="AQ23" s="20"/>
      <c r="AR23" s="20"/>
      <c r="AS23" s="20"/>
      <c r="AT23" s="66"/>
      <c r="AU23" s="20"/>
      <c r="AV23" s="20"/>
      <c r="AW23" s="20"/>
      <c r="AX23" s="20"/>
      <c r="AY23" s="20"/>
      <c r="AZ23" s="20"/>
      <c r="BA23" s="20"/>
      <c r="BB23" s="65">
        <f t="shared" ca="1" si="1"/>
        <v>5</v>
      </c>
      <c r="BC23" s="69">
        <v>17</v>
      </c>
      <c r="BD23" s="65">
        <v>1</v>
      </c>
      <c r="BE23" s="14" t="str">
        <f t="shared" si="20"/>
        <v>2</v>
      </c>
      <c r="BF23" s="14">
        <v>3</v>
      </c>
      <c r="BG23" s="14">
        <v>2</v>
      </c>
      <c r="BH23" s="14">
        <v>2</v>
      </c>
      <c r="BI23" s="14" t="s">
        <v>8</v>
      </c>
      <c r="BJ23" s="14" t="s">
        <v>10</v>
      </c>
      <c r="BK23" s="14" t="s">
        <v>9</v>
      </c>
      <c r="BL23" s="16">
        <v>8</v>
      </c>
      <c r="BM23" s="58" t="s">
        <v>10</v>
      </c>
      <c r="BN23" s="53" t="s">
        <v>9</v>
      </c>
      <c r="BO23" s="12">
        <v>1</v>
      </c>
      <c r="BP23" s="12">
        <v>1</v>
      </c>
      <c r="BQ23" s="12"/>
      <c r="BR23" s="48"/>
      <c r="BS23" s="48"/>
      <c r="BT23" s="48"/>
      <c r="BU23" s="41"/>
      <c r="BV23" s="28"/>
      <c r="BW23"/>
      <c r="BX23"/>
      <c r="BY23" s="6"/>
      <c r="BZ23"/>
      <c r="CA23"/>
      <c r="CB23"/>
      <c r="CC23"/>
      <c r="CD23"/>
      <c r="CE23"/>
      <c r="CF23" s="65">
        <f t="shared" ca="1" si="2"/>
        <v>14</v>
      </c>
      <c r="CG23"/>
      <c r="CH23" s="65">
        <v>29</v>
      </c>
      <c r="CI23"/>
      <c r="CJ23" s="17"/>
      <c r="CK23" s="14"/>
      <c r="CL23" s="14"/>
      <c r="CM23" s="35"/>
      <c r="CN23" s="14"/>
      <c r="CO23" s="14"/>
      <c r="CP23" s="14"/>
      <c r="CQ23" s="14"/>
      <c r="CR23" s="14"/>
      <c r="CS23" s="16"/>
      <c r="CT23" s="4"/>
      <c r="CU23" s="4"/>
      <c r="CV23" s="4"/>
      <c r="CW23" s="4"/>
      <c r="CX23" s="4"/>
      <c r="CY23" s="4"/>
      <c r="CZ23" s="4"/>
      <c r="DA23" s="4"/>
      <c r="DB23" s="4"/>
      <c r="DC23" s="4"/>
    </row>
    <row r="24" spans="1:107" s="11" customFormat="1" ht="15" thickBot="1">
      <c r="A24" s="65">
        <f t="shared" ca="1" si="0"/>
        <v>15</v>
      </c>
      <c r="B24" s="23" t="str">
        <f ca="1">IF(A23="","",IF(AND(AL24="",AN24=""),"NB",AL24&amp;AN24))</f>
        <v>1@B,</v>
      </c>
      <c r="C24" s="6" t="str">
        <f t="shared" ca="1" si="3"/>
        <v/>
      </c>
      <c r="D24" s="56" t="str">
        <f ca="1">VLOOKUP($A24,$BC$5:$BN$45,8)</f>
        <v>B</v>
      </c>
      <c r="E24" s="344" t="str">
        <f t="shared" ca="1" si="16"/>
        <v>BBB</v>
      </c>
      <c r="F24" s="175">
        <v>1</v>
      </c>
      <c r="G24" s="459">
        <f ca="1">IF(G23&gt;=$AJ$3,1,IF(AND(J22="L",J23="L"),1,IF(I23="L",2,IF(I23="W",(2*G23-1),G23))))</f>
        <v>5</v>
      </c>
      <c r="H24" s="345" t="str">
        <f ca="1">IF($A23&lt;&gt;"",IF(OR($AH23&lt;&gt;0,$AI23&lt;&gt;0,E23="RRR"),"",IF(AND($D18="B",$D21="B"),"B",IF(AND($D20="B",$D22="B"),"B",IF(AND($D22=$D23,$D22="B"),"B","")))),"")</f>
        <v>B</v>
      </c>
      <c r="I24" s="341" t="str">
        <f t="shared" ca="1" si="18"/>
        <v>W</v>
      </c>
      <c r="J24" s="341">
        <f t="shared" ca="1" si="4"/>
        <v>1</v>
      </c>
      <c r="K24" s="343">
        <f t="shared" ca="1" si="5"/>
        <v>1</v>
      </c>
      <c r="L24" s="56" t="str">
        <f ca="1">VLOOKUP($A24,$BC$5:$BN$45,8)</f>
        <v>B</v>
      </c>
      <c r="M24" s="428">
        <f t="shared" ca="1" si="17"/>
        <v>0</v>
      </c>
      <c r="N24" s="175">
        <v>1</v>
      </c>
      <c r="O24" s="345" t="str">
        <f ca="1">IF($A23&lt;&gt;"",IF(OR($AH23&lt;&gt;0,$AI23&lt;&gt;0,E23="BBB",H24&lt;&gt;""),"",IF(AND($D18="R",$D21="R"),"R",IF(AND($D20="R",$D22="R"),"R",IF(AND($D22=$D23,$D22="R"),"R","")))),"")</f>
        <v/>
      </c>
      <c r="P24" s="37" t="str">
        <f t="shared" ca="1" si="6"/>
        <v/>
      </c>
      <c r="Q24" s="37">
        <f t="shared" ca="1" si="7"/>
        <v>0</v>
      </c>
      <c r="R24" s="23">
        <f ca="1">IF($A24&lt;&gt;"",IF(OR($AH23&lt;&gt;0,$AI23&lt;&gt;0),"0",SUM(Q24:Q24)),0)</f>
        <v>0</v>
      </c>
      <c r="S24" s="56" t="str">
        <f ca="1">VLOOKUP($A24,$BC$5:$BN$45,8)</f>
        <v>B</v>
      </c>
      <c r="T24" s="175">
        <v>1</v>
      </c>
      <c r="U24" s="345" t="str">
        <f ca="1">IF($A23&lt;&gt;"",IF(OR($AH23&lt;&gt;0,$AI23&lt;&gt;0,M23&gt;=$AJ$3),"",H24))</f>
        <v>B</v>
      </c>
      <c r="V24" s="341" t="str">
        <f t="shared" ca="1" si="19"/>
        <v>W</v>
      </c>
      <c r="W24" s="341">
        <f t="shared" ca="1" si="8"/>
        <v>1</v>
      </c>
      <c r="X24" s="343">
        <f t="shared" ca="1" si="9"/>
        <v>1</v>
      </c>
      <c r="Y24" s="56" t="str">
        <f ca="1">VLOOKUP($A24,$BC$5:$BN$45,8)</f>
        <v>B</v>
      </c>
      <c r="Z24" s="175">
        <v>1</v>
      </c>
      <c r="AA24" s="345" t="str">
        <f ca="1">IF($A23&lt;&gt;"",IF(OR($AH23&lt;&gt;0,$AI23&lt;&gt;0,U24&lt;&gt;""),"",O24))</f>
        <v/>
      </c>
      <c r="AB24" s="37" t="str">
        <f t="shared" ca="1" si="10"/>
        <v/>
      </c>
      <c r="AC24" s="37">
        <f t="shared" ca="1" si="11"/>
        <v>0</v>
      </c>
      <c r="AD24" s="23">
        <f ca="1">IF($A24&lt;&gt;"",IF(OR($AH23&lt;&gt;0,$AI23&lt;&gt;0),"0",SUM(AC24:AC24)),0)</f>
        <v>0</v>
      </c>
      <c r="AE24" s="90">
        <f ca="1">IF(A24&lt;&gt;"",W24+AC24,0)</f>
        <v>1</v>
      </c>
      <c r="AF24" s="87">
        <f ca="1">IF($A24&lt;&gt;"",AE24+AF23,0)</f>
        <v>4</v>
      </c>
      <c r="AG24" s="95">
        <f>T25</f>
        <v>1</v>
      </c>
      <c r="AH24" s="89">
        <f ca="1">IF($A24&lt;&gt;"",IF(AH23&lt;&gt;0,AH23,IF(AF24&gt;=$AJ$1,"Profit Target",0)),0)</f>
        <v>0</v>
      </c>
      <c r="AI24" s="91">
        <f ca="1">IF($A24&lt;&gt;"",IF(AI23&lt;&gt;0,AI23,IF(AF24&lt;=$AJ$2,"Stop Loss",0)))</f>
        <v>0</v>
      </c>
      <c r="AJ24" s="89">
        <f t="shared" ca="1" si="13"/>
        <v>4</v>
      </c>
      <c r="AK24" s="78" t="str">
        <f ca="1">IF($A23="","",ABS(T24)&amp;"@")</f>
        <v>1@</v>
      </c>
      <c r="AL24" s="78" t="str">
        <f ca="1">IF(U24&lt;&gt;"",$AK24&amp;U24&amp;",","")</f>
        <v>1@B,</v>
      </c>
      <c r="AM24" s="78" t="str">
        <f ca="1">IF($A23="","",ABS(Z24)&amp;"@")</f>
        <v>1@</v>
      </c>
      <c r="AN24" s="427" t="str">
        <f t="shared" ca="1" si="14"/>
        <v/>
      </c>
      <c r="AO24" s="618"/>
      <c r="AP24" s="434"/>
      <c r="AQ24" s="20"/>
      <c r="AR24" s="20"/>
      <c r="AS24" s="20"/>
      <c r="AT24" s="66"/>
      <c r="AU24" s="20"/>
      <c r="AV24" s="20"/>
      <c r="AW24" s="20"/>
      <c r="AX24" s="20"/>
      <c r="AY24" s="20"/>
      <c r="AZ24" s="20"/>
      <c r="BA24" s="20"/>
      <c r="BB24" s="65">
        <f t="shared" ca="1" si="1"/>
        <v>24</v>
      </c>
      <c r="BC24" s="69">
        <v>18</v>
      </c>
      <c r="BD24" s="65">
        <v>1</v>
      </c>
      <c r="BE24" s="14" t="str">
        <f>"3"</f>
        <v>3</v>
      </c>
      <c r="BF24" s="14">
        <v>3</v>
      </c>
      <c r="BG24" s="14">
        <v>2</v>
      </c>
      <c r="BH24" s="14">
        <v>3</v>
      </c>
      <c r="BI24" s="14" t="s">
        <v>8</v>
      </c>
      <c r="BJ24" s="14" t="s">
        <v>5</v>
      </c>
      <c r="BK24" s="14" t="s">
        <v>6</v>
      </c>
      <c r="BL24" s="16">
        <v>9</v>
      </c>
      <c r="BM24" s="58" t="s">
        <v>5</v>
      </c>
      <c r="BN24" s="52" t="s">
        <v>6</v>
      </c>
      <c r="BO24" s="12">
        <v>2</v>
      </c>
      <c r="BP24" s="12">
        <v>1</v>
      </c>
      <c r="BQ24" s="12"/>
      <c r="BR24" s="48"/>
      <c r="BS24" s="48"/>
      <c r="BT24" s="48"/>
      <c r="BU24" s="41"/>
      <c r="BV24" s="28"/>
      <c r="BW24"/>
      <c r="BX24"/>
      <c r="BY24" s="6"/>
      <c r="BZ24"/>
      <c r="CA24"/>
      <c r="CB24"/>
      <c r="CC24"/>
      <c r="CD24"/>
      <c r="CE24"/>
      <c r="CF24" s="65">
        <f t="shared" ca="1" si="2"/>
        <v>10</v>
      </c>
      <c r="CG24"/>
      <c r="CH24" s="65">
        <v>6</v>
      </c>
      <c r="CI24"/>
      <c r="CJ24" s="17"/>
      <c r="CK24" s="14"/>
      <c r="CL24" s="14"/>
      <c r="CM24" s="35"/>
      <c r="CN24" s="14"/>
      <c r="CO24" s="14"/>
      <c r="CP24" s="14"/>
      <c r="CQ24" s="14"/>
      <c r="CR24" s="14"/>
      <c r="CS24" s="16"/>
      <c r="CT24" s="4"/>
      <c r="CU24" s="4"/>
      <c r="CV24" s="4"/>
      <c r="CW24" s="4"/>
      <c r="CX24" s="4"/>
      <c r="CY24" s="4"/>
      <c r="CZ24" s="4"/>
      <c r="DA24" s="4"/>
      <c r="DB24" s="4"/>
      <c r="DC24" s="4"/>
    </row>
    <row r="25" spans="1:107" s="11" customFormat="1" ht="15" thickBot="1">
      <c r="A25" s="65">
        <f t="shared" ca="1" si="0"/>
        <v>28</v>
      </c>
      <c r="B25" s="23" t="str">
        <f ca="1">IF(A24="","",IF(AND(AL25="",AN25=""),"NB",AL25&amp;AN25))</f>
        <v>1@B,</v>
      </c>
      <c r="C25" s="6" t="str">
        <f t="shared" ca="1" si="3"/>
        <v/>
      </c>
      <c r="D25" s="56" t="str">
        <f ca="1">VLOOKUP($A25,$BC$5:$BN$45,8)</f>
        <v>B</v>
      </c>
      <c r="E25" s="344" t="str">
        <f t="shared" ca="1" si="16"/>
        <v>BBB</v>
      </c>
      <c r="F25" s="175">
        <v>1</v>
      </c>
      <c r="G25" s="459">
        <f ca="1">IF(G24&gt;=$AJ$3,1,IF(AND(J23="L",J24="L"),1,IF(I24="L",2,IF(I24="W",(2*G24-1),G24))))</f>
        <v>9</v>
      </c>
      <c r="H25" s="345" t="str">
        <f ca="1">IF($A24&lt;&gt;"",IF(OR($AH24&lt;&gt;0,$AI24&lt;&gt;0,E24="RRR"),"",IF(AND($D19="B",$D22="B"),"B",IF(AND($D21="B",$D23="B"),"B",IF(AND($D23=$D24,$D23="B"),"B","")))),"")</f>
        <v>B</v>
      </c>
      <c r="I25" s="341" t="str">
        <f t="shared" ca="1" si="18"/>
        <v>W</v>
      </c>
      <c r="J25" s="341">
        <f t="shared" ca="1" si="4"/>
        <v>1</v>
      </c>
      <c r="K25" s="343">
        <f t="shared" ca="1" si="5"/>
        <v>1</v>
      </c>
      <c r="L25" s="56" t="str">
        <f ca="1">VLOOKUP($A25,$BC$5:$BN$45,8)</f>
        <v>B</v>
      </c>
      <c r="M25" s="428">
        <f t="shared" ca="1" si="17"/>
        <v>0</v>
      </c>
      <c r="N25" s="175">
        <v>1</v>
      </c>
      <c r="O25" s="345" t="str">
        <f ca="1">IF($A24&lt;&gt;"",IF(OR($AH24&lt;&gt;0,$AI24&lt;&gt;0,E24="BBB",H25&lt;&gt;""),"",IF(AND($D19="R",$D22="R"),"R",IF(AND($D21="R",$D23="R"),"R",IF(AND($D23=$D24,$D23="R"),"R","")))),"")</f>
        <v/>
      </c>
      <c r="P25" s="37" t="str">
        <f t="shared" ca="1" si="6"/>
        <v/>
      </c>
      <c r="Q25" s="37">
        <f t="shared" ca="1" si="7"/>
        <v>0</v>
      </c>
      <c r="R25" s="23">
        <f ca="1">IF($A25&lt;&gt;"",IF(OR($AH24&lt;&gt;0,$AI24&lt;&gt;0),"0",SUM(Q25:Q25)),0)</f>
        <v>0</v>
      </c>
      <c r="S25" s="56" t="str">
        <f ca="1">VLOOKUP($A25,$BC$5:$BN$45,8)</f>
        <v>B</v>
      </c>
      <c r="T25" s="175">
        <v>1</v>
      </c>
      <c r="U25" s="345" t="str">
        <f ca="1">IF($A24&lt;&gt;"",IF(OR($AH24&lt;&gt;0,$AI24&lt;&gt;0,M24&gt;=$AJ$3),"",H25))</f>
        <v>B</v>
      </c>
      <c r="V25" s="341" t="str">
        <f t="shared" ca="1" si="19"/>
        <v>W</v>
      </c>
      <c r="W25" s="341">
        <f t="shared" ca="1" si="8"/>
        <v>1</v>
      </c>
      <c r="X25" s="343">
        <f t="shared" ca="1" si="9"/>
        <v>1</v>
      </c>
      <c r="Y25" s="56" t="str">
        <f ca="1">VLOOKUP($A25,$BC$5:$BN$45,8)</f>
        <v>B</v>
      </c>
      <c r="Z25" s="175">
        <v>1</v>
      </c>
      <c r="AA25" s="345" t="str">
        <f ca="1">IF($A24&lt;&gt;"",IF(OR($AH24&lt;&gt;0,$AI24&lt;&gt;0,U25&lt;&gt;""),"",O25))</f>
        <v/>
      </c>
      <c r="AB25" s="37" t="str">
        <f t="shared" ca="1" si="10"/>
        <v/>
      </c>
      <c r="AC25" s="37">
        <f t="shared" ca="1" si="11"/>
        <v>0</v>
      </c>
      <c r="AD25" s="23">
        <f ca="1">IF($A25&lt;&gt;"",IF(OR($AH24&lt;&gt;0,$AI24&lt;&gt;0),"0",SUM(AC25:AC25)),0)</f>
        <v>0</v>
      </c>
      <c r="AE25" s="90">
        <f ca="1">IF(A25&lt;&gt;"",W25+AC25,0)</f>
        <v>1</v>
      </c>
      <c r="AF25" s="87">
        <f t="shared" ref="AF25:AF41" ca="1" si="21">IF($A25&lt;&gt;"",AE25+AF24,0)</f>
        <v>5</v>
      </c>
      <c r="AG25" s="95">
        <f>T26</f>
        <v>1</v>
      </c>
      <c r="AH25" s="89">
        <f ca="1">IF($A25&lt;&gt;"",IF(AH24&lt;&gt;0,AH24,IF(AF25&gt;=$AJ$1,"Profit Target",0)),0)</f>
        <v>0</v>
      </c>
      <c r="AI25" s="91">
        <f ca="1">IF($A25&lt;&gt;"",IF(AI24&lt;&gt;0,AI24,IF(AF25&lt;=$AJ$2,"Stop Loss",0)))</f>
        <v>0</v>
      </c>
      <c r="AJ25" s="89">
        <f t="shared" ca="1" si="13"/>
        <v>5</v>
      </c>
      <c r="AK25" s="78" t="str">
        <f ca="1">IF($A24="","",ABS(T25)&amp;"@")</f>
        <v>1@</v>
      </c>
      <c r="AL25" s="78" t="str">
        <f ca="1">IF(U25&lt;&gt;"",$AK25&amp;U25&amp;",","")</f>
        <v>1@B,</v>
      </c>
      <c r="AM25" s="78" t="str">
        <f ca="1">IF($A24="","",ABS(Z25)&amp;"@")</f>
        <v>1@</v>
      </c>
      <c r="AN25" s="427" t="str">
        <f t="shared" ca="1" si="14"/>
        <v/>
      </c>
      <c r="AO25" s="618"/>
      <c r="AP25" s="434"/>
      <c r="AQ25" s="20"/>
      <c r="AR25" s="20"/>
      <c r="AS25" s="20"/>
      <c r="AT25" s="66"/>
      <c r="AU25" s="20"/>
      <c r="AV25" s="20"/>
      <c r="AW25" s="20"/>
      <c r="AX25" s="20"/>
      <c r="AY25" s="20"/>
      <c r="AZ25" s="20"/>
      <c r="BA25" s="20"/>
      <c r="BB25" s="65">
        <f t="shared" ca="1" si="1"/>
        <v>36</v>
      </c>
      <c r="BC25" s="69">
        <v>19</v>
      </c>
      <c r="BD25" s="65">
        <v>2</v>
      </c>
      <c r="BE25" s="14" t="str">
        <f>"1"</f>
        <v>1</v>
      </c>
      <c r="BF25" s="14">
        <v>4</v>
      </c>
      <c r="BG25" s="14">
        <v>3</v>
      </c>
      <c r="BH25" s="14">
        <v>1</v>
      </c>
      <c r="BI25" s="14" t="s">
        <v>4</v>
      </c>
      <c r="BJ25" s="14" t="s">
        <v>5</v>
      </c>
      <c r="BK25" s="14" t="s">
        <v>9</v>
      </c>
      <c r="BL25" s="16">
        <v>10</v>
      </c>
      <c r="BM25" s="58" t="s">
        <v>5</v>
      </c>
      <c r="BN25" s="53" t="s">
        <v>9</v>
      </c>
      <c r="BO25" s="12">
        <v>1</v>
      </c>
      <c r="BP25" s="12">
        <v>1</v>
      </c>
      <c r="BQ25" s="12"/>
      <c r="BR25" s="48"/>
      <c r="BS25" s="48"/>
      <c r="BT25" s="48"/>
      <c r="BU25" s="41"/>
      <c r="BV25" s="28"/>
      <c r="BW25"/>
      <c r="BX25"/>
      <c r="BY25" s="6"/>
      <c r="BZ25"/>
      <c r="CA25"/>
      <c r="CB25"/>
      <c r="CC25"/>
      <c r="CD25"/>
      <c r="CE25"/>
      <c r="CF25" s="65">
        <f t="shared" ca="1" si="2"/>
        <v>4</v>
      </c>
      <c r="CG25"/>
      <c r="CH25" s="65">
        <v>35</v>
      </c>
      <c r="CI25"/>
      <c r="CJ25" s="17"/>
      <c r="CK25" s="14"/>
      <c r="CL25" s="14"/>
      <c r="CM25" s="35"/>
      <c r="CN25" s="14"/>
      <c r="CO25" s="14"/>
      <c r="CP25" s="14"/>
      <c r="CQ25" s="14"/>
      <c r="CR25" s="14"/>
      <c r="CS25" s="16"/>
      <c r="CT25" s="4"/>
      <c r="CU25" s="4"/>
      <c r="CV25" s="4"/>
      <c r="CW25" s="4"/>
      <c r="CX25" s="4"/>
      <c r="CY25" s="4"/>
      <c r="CZ25" s="4"/>
      <c r="DA25" s="4"/>
      <c r="DB25" s="4"/>
      <c r="DC25" s="4"/>
    </row>
    <row r="26" spans="1:107" s="11" customFormat="1" ht="15" thickBot="1">
      <c r="A26" s="65">
        <f t="shared" ca="1" si="0"/>
        <v>30</v>
      </c>
      <c r="B26" s="23" t="str">
        <f ca="1">IF(A25="","",IF(AND(AL26="",AN26=""),"NB",AL26&amp;AN26))</f>
        <v>1@B,</v>
      </c>
      <c r="C26" s="6" t="str">
        <f t="shared" ca="1" si="3"/>
        <v/>
      </c>
      <c r="D26" s="56" t="str">
        <f ca="1">VLOOKUP($A26,$BC$5:$BN$45,8)</f>
        <v>R</v>
      </c>
      <c r="E26" s="344" t="str">
        <f t="shared" ca="1" si="16"/>
        <v>BBR</v>
      </c>
      <c r="F26" s="175">
        <v>1</v>
      </c>
      <c r="G26" s="459">
        <f ca="1">IF(G25&gt;=$AJ$3,1,IF(AND(J24="L",J25="L"),1,IF(I25="L",2,IF(I25="W",(2*G25-1),G25))))</f>
        <v>17</v>
      </c>
      <c r="H26" s="345" t="str">
        <f ca="1">IF($A25&lt;&gt;"",IF(OR($AH25&lt;&gt;0,$AI25&lt;&gt;0,E25="RRR"),"",IF(AND($D20="B",$D23="B"),"B",IF(AND($D22="B",$D24="B"),"B",IF(AND($D24=$D25,$D24="B"),"B","")))),"")</f>
        <v>B</v>
      </c>
      <c r="I26" s="341" t="str">
        <f t="shared" ca="1" si="18"/>
        <v>L</v>
      </c>
      <c r="J26" s="341">
        <f t="shared" ca="1" si="4"/>
        <v>-1</v>
      </c>
      <c r="K26" s="343">
        <f t="shared" ca="1" si="5"/>
        <v>-1</v>
      </c>
      <c r="L26" s="56" t="str">
        <f ca="1">VLOOKUP($A26,$BC$5:$BN$45,8)</f>
        <v>R</v>
      </c>
      <c r="M26" s="428">
        <f t="shared" ca="1" si="17"/>
        <v>1</v>
      </c>
      <c r="N26" s="175">
        <v>1</v>
      </c>
      <c r="O26" s="345" t="str">
        <f ca="1">IF($A25&lt;&gt;"",IF(OR($AH25&lt;&gt;0,$AI25&lt;&gt;0,E25="BBB",H26&lt;&gt;""),"",IF(AND($D20="R",$D23="R"),"R",IF(AND($D22="R",$D24="R"),"R",IF(AND($D24=$D25,$D24="R"),"R","")))),"")</f>
        <v/>
      </c>
      <c r="P26" s="37" t="str">
        <f t="shared" ca="1" si="6"/>
        <v/>
      </c>
      <c r="Q26" s="37">
        <f t="shared" ca="1" si="7"/>
        <v>0</v>
      </c>
      <c r="R26" s="23">
        <f ca="1">IF($A26&lt;&gt;"",IF(OR($AH25&lt;&gt;0,$AI25&lt;&gt;0),"0",SUM(Q26:Q26)),0)</f>
        <v>0</v>
      </c>
      <c r="S26" s="56" t="str">
        <f ca="1">VLOOKUP($A26,$BC$5:$BN$45,8)</f>
        <v>R</v>
      </c>
      <c r="T26" s="175">
        <v>1</v>
      </c>
      <c r="U26" s="345" t="str">
        <f ca="1">IF($A25&lt;&gt;"",IF(OR($AH25&lt;&gt;0,$AI25&lt;&gt;0,M25&gt;=$AJ$3),"",H26))</f>
        <v>B</v>
      </c>
      <c r="V26" s="341" t="str">
        <f t="shared" ca="1" si="19"/>
        <v>L</v>
      </c>
      <c r="W26" s="341">
        <f t="shared" ca="1" si="8"/>
        <v>-1</v>
      </c>
      <c r="X26" s="343">
        <f t="shared" ca="1" si="9"/>
        <v>-1</v>
      </c>
      <c r="Y26" s="56" t="str">
        <f ca="1">VLOOKUP($A26,$BC$5:$BN$45,8)</f>
        <v>R</v>
      </c>
      <c r="Z26" s="175">
        <v>1</v>
      </c>
      <c r="AA26" s="345" t="str">
        <f ca="1">IF($A25&lt;&gt;"",IF(OR($AH25&lt;&gt;0,$AI25&lt;&gt;0,U26&lt;&gt;""),"",O26))</f>
        <v/>
      </c>
      <c r="AB26" s="37" t="str">
        <f t="shared" ca="1" si="10"/>
        <v/>
      </c>
      <c r="AC26" s="37">
        <f t="shared" ca="1" si="11"/>
        <v>0</v>
      </c>
      <c r="AD26" s="23">
        <f ca="1">IF($A26&lt;&gt;"",IF(OR($AH25&lt;&gt;0,$AI25&lt;&gt;0),"0",SUM(AC26:AC26)),0)</f>
        <v>0</v>
      </c>
      <c r="AE26" s="90">
        <f ca="1">IF(A26&lt;&gt;"",W26+AC26,0)</f>
        <v>-1</v>
      </c>
      <c r="AF26" s="87">
        <f t="shared" ca="1" si="21"/>
        <v>4</v>
      </c>
      <c r="AG26" s="95">
        <f>T27</f>
        <v>1</v>
      </c>
      <c r="AH26" s="89">
        <f ca="1">IF($A26&lt;&gt;"",IF(AH25&lt;&gt;0,AH25,IF(AF26&gt;=$AJ$1,"Profit Target",0)),0)</f>
        <v>0</v>
      </c>
      <c r="AI26" s="91">
        <f ca="1">IF($A26&lt;&gt;"",IF(AI25&lt;&gt;0,AI25,IF(AF26&lt;=$AJ$2,"Stop Loss",0)))</f>
        <v>0</v>
      </c>
      <c r="AJ26" s="89">
        <f t="shared" ca="1" si="13"/>
        <v>5</v>
      </c>
      <c r="AK26" s="78" t="str">
        <f ca="1">IF($A25="","",ABS(T26)&amp;"@")</f>
        <v>1@</v>
      </c>
      <c r="AL26" s="78" t="str">
        <f ca="1">IF(U26&lt;&gt;"",$AK26&amp;U26&amp;",","")</f>
        <v>1@B,</v>
      </c>
      <c r="AM26" s="78" t="str">
        <f ca="1">IF($A25="","",ABS(Z26)&amp;"@")</f>
        <v>1@</v>
      </c>
      <c r="AN26" s="427" t="str">
        <f t="shared" ca="1" si="14"/>
        <v/>
      </c>
      <c r="AO26" s="618"/>
      <c r="AP26" s="434"/>
      <c r="AQ26" s="20"/>
      <c r="AR26" s="20"/>
      <c r="AS26" s="20"/>
      <c r="AT26" s="66"/>
      <c r="AU26" s="20"/>
      <c r="AV26" s="20"/>
      <c r="AW26" s="20"/>
      <c r="AX26" s="20"/>
      <c r="AY26" s="20"/>
      <c r="AZ26" s="20"/>
      <c r="BA26" s="20"/>
      <c r="BB26" s="65">
        <f t="shared" ca="1" si="1"/>
        <v>6</v>
      </c>
      <c r="BC26" s="69">
        <v>20</v>
      </c>
      <c r="BD26" s="65">
        <v>1</v>
      </c>
      <c r="BE26" s="14" t="str">
        <f t="shared" si="20"/>
        <v>2</v>
      </c>
      <c r="BF26" s="14">
        <v>4</v>
      </c>
      <c r="BG26" s="14">
        <v>3</v>
      </c>
      <c r="BH26" s="14">
        <v>2</v>
      </c>
      <c r="BI26" s="14" t="s">
        <v>4</v>
      </c>
      <c r="BJ26" s="14" t="s">
        <v>10</v>
      </c>
      <c r="BK26" s="14" t="s">
        <v>6</v>
      </c>
      <c r="BL26" s="16">
        <v>11</v>
      </c>
      <c r="BM26" s="58" t="s">
        <v>10</v>
      </c>
      <c r="BN26" s="52" t="s">
        <v>6</v>
      </c>
      <c r="BO26" s="12">
        <v>1</v>
      </c>
      <c r="BP26" s="12">
        <v>1</v>
      </c>
      <c r="BQ26" s="12"/>
      <c r="BR26" s="48"/>
      <c r="BS26" s="48"/>
      <c r="BT26" s="48"/>
      <c r="BU26" s="41"/>
      <c r="BV26" s="28"/>
      <c r="BW26"/>
      <c r="BX26"/>
      <c r="BY26" s="6"/>
      <c r="BZ26"/>
      <c r="CA26"/>
      <c r="CB26"/>
      <c r="CC26"/>
      <c r="CD26"/>
      <c r="CE26"/>
      <c r="CF26" s="65">
        <f t="shared" ca="1" si="2"/>
        <v>35</v>
      </c>
      <c r="CG26"/>
      <c r="CH26" s="65">
        <v>13</v>
      </c>
      <c r="CI26"/>
      <c r="CJ26" s="17"/>
      <c r="CK26" s="14"/>
      <c r="CL26" s="14"/>
      <c r="CM26" s="35"/>
      <c r="CN26" s="14"/>
      <c r="CO26" s="14"/>
      <c r="CP26" s="14"/>
      <c r="CQ26" s="14"/>
      <c r="CR26" s="14"/>
      <c r="CS26" s="16"/>
      <c r="CT26" s="4"/>
      <c r="CU26" s="4"/>
      <c r="CV26" s="4"/>
      <c r="CW26" s="4"/>
      <c r="CX26" s="4"/>
      <c r="CY26" s="4"/>
      <c r="CZ26" s="4"/>
      <c r="DA26" s="4"/>
      <c r="DB26" s="4"/>
      <c r="DC26" s="4"/>
    </row>
    <row r="27" spans="1:107" s="11" customFormat="1" ht="15" thickBot="1">
      <c r="A27" s="65">
        <f t="shared" ca="1" si="0"/>
        <v>1</v>
      </c>
      <c r="B27" s="23" t="str">
        <f ca="1">IF(A26="","",IF(AND(AL27="",AN27=""),"NB",AL27&amp;AN27))</f>
        <v>1@B,</v>
      </c>
      <c r="C27" s="6" t="str">
        <f t="shared" ca="1" si="3"/>
        <v/>
      </c>
      <c r="D27" s="56" t="str">
        <f ca="1">VLOOKUP($A27,$BC$5:$BN$45,8)</f>
        <v>R</v>
      </c>
      <c r="E27" s="344" t="str">
        <f t="shared" ca="1" si="16"/>
        <v>BRR</v>
      </c>
      <c r="F27" s="175">
        <v>1</v>
      </c>
      <c r="G27" s="459">
        <f ca="1">IF(G26&gt;=$AJ$3,1,IF(AND(J25="L",J26="L"),1,IF(I26="L",2,IF(I26="W",(2*G26-1),G26))))</f>
        <v>2</v>
      </c>
      <c r="H27" s="345" t="str">
        <f ca="1">IF($A26&lt;&gt;"",IF(OR($AH26&lt;&gt;0,$AI26&lt;&gt;0,E26="RRR"),"",IF(AND($D21="B",$D24="B"),"B",IF(AND($D23="B",$D25="B"),"B",IF(AND($D25=$D26,$D25="B"),"B","")))),"")</f>
        <v>B</v>
      </c>
      <c r="I27" s="341" t="str">
        <f t="shared" ca="1" si="18"/>
        <v>L</v>
      </c>
      <c r="J27" s="341">
        <f t="shared" ca="1" si="4"/>
        <v>-1</v>
      </c>
      <c r="K27" s="343">
        <f t="shared" ca="1" si="5"/>
        <v>-1</v>
      </c>
      <c r="L27" s="56" t="str">
        <f ca="1">VLOOKUP($A27,$BC$5:$BN$45,8)</f>
        <v>R</v>
      </c>
      <c r="M27" s="428">
        <f t="shared" ca="1" si="17"/>
        <v>2</v>
      </c>
      <c r="N27" s="175">
        <v>1</v>
      </c>
      <c r="O27" s="345" t="str">
        <f ca="1">IF($A26&lt;&gt;"",IF(OR($AH26&lt;&gt;0,$AI26&lt;&gt;0,E26="BBB",H27&lt;&gt;""),"",IF(AND($D21="R",$D24="R"),"R",IF(AND($D23="R",$D25="R"),"R",IF(AND($D25=$D26,$D25="R"),"R","")))),"")</f>
        <v/>
      </c>
      <c r="P27" s="37" t="str">
        <f t="shared" ca="1" si="6"/>
        <v/>
      </c>
      <c r="Q27" s="37">
        <f t="shared" ca="1" si="7"/>
        <v>0</v>
      </c>
      <c r="R27" s="23">
        <f ca="1">IF($A27&lt;&gt;"",IF(OR($AH26&lt;&gt;0,$AI26&lt;&gt;0),"0",SUM(Q27:Q27)),0)</f>
        <v>0</v>
      </c>
      <c r="S27" s="56" t="str">
        <f ca="1">VLOOKUP($A27,$BC$5:$BN$45,8)</f>
        <v>R</v>
      </c>
      <c r="T27" s="175">
        <v>1</v>
      </c>
      <c r="U27" s="345" t="str">
        <f ca="1">IF($A26&lt;&gt;"",IF(OR($AH26&lt;&gt;0,$AI26&lt;&gt;0,M26&gt;=$AJ$3),"",H27))</f>
        <v>B</v>
      </c>
      <c r="V27" s="341" t="str">
        <f t="shared" ca="1" si="19"/>
        <v>L</v>
      </c>
      <c r="W27" s="341">
        <f t="shared" ca="1" si="8"/>
        <v>-1</v>
      </c>
      <c r="X27" s="343">
        <f t="shared" ca="1" si="9"/>
        <v>-1</v>
      </c>
      <c r="Y27" s="56" t="str">
        <f ca="1">VLOOKUP($A27,$BC$5:$BN$45,8)</f>
        <v>R</v>
      </c>
      <c r="Z27" s="175">
        <v>1</v>
      </c>
      <c r="AA27" s="345" t="str">
        <f ca="1">IF($A26&lt;&gt;"",IF(OR($AH26&lt;&gt;0,$AI26&lt;&gt;0,U27&lt;&gt;""),"",O27))</f>
        <v/>
      </c>
      <c r="AB27" s="37" t="str">
        <f t="shared" ca="1" si="10"/>
        <v/>
      </c>
      <c r="AC27" s="37">
        <f t="shared" ca="1" si="11"/>
        <v>0</v>
      </c>
      <c r="AD27" s="23">
        <f ca="1">IF($A27&lt;&gt;"",IF(OR($AH26&lt;&gt;0,$AI26&lt;&gt;0),"0",SUM(AC27:AC27)),0)</f>
        <v>0</v>
      </c>
      <c r="AE27" s="90">
        <f ca="1">IF(A27&lt;&gt;"",W27+AC27,0)</f>
        <v>-1</v>
      </c>
      <c r="AF27" s="87">
        <f t="shared" ca="1" si="21"/>
        <v>3</v>
      </c>
      <c r="AG27" s="95">
        <f>T28</f>
        <v>1</v>
      </c>
      <c r="AH27" s="89">
        <f ca="1">IF($A27&lt;&gt;"",IF(AH26&lt;&gt;0,AH26,IF(AF27&gt;=$AJ$1,"Profit Target",0)),0)</f>
        <v>0</v>
      </c>
      <c r="AI27" s="91">
        <f ca="1">IF($A27&lt;&gt;"",IF(AI26&lt;&gt;0,AI26,IF(AF27&lt;=$AJ$2,"Stop Loss",0)))</f>
        <v>0</v>
      </c>
      <c r="AJ27" s="89">
        <f t="shared" ca="1" si="13"/>
        <v>5</v>
      </c>
      <c r="AK27" s="78" t="str">
        <f ca="1">IF($A26="","",ABS(T27)&amp;"@")</f>
        <v>1@</v>
      </c>
      <c r="AL27" s="78" t="str">
        <f ca="1">IF(U27&lt;&gt;"",$AK27&amp;U27&amp;",","")</f>
        <v>1@B,</v>
      </c>
      <c r="AM27" s="78" t="str">
        <f ca="1">IF($A26="","",ABS(Z27)&amp;"@")</f>
        <v>1@</v>
      </c>
      <c r="AN27" s="427" t="str">
        <f t="shared" ca="1" si="14"/>
        <v/>
      </c>
      <c r="AO27" s="618"/>
      <c r="AP27" s="434"/>
      <c r="AQ27" s="20"/>
      <c r="AR27" s="20"/>
      <c r="AS27" s="20"/>
      <c r="AT27" s="66"/>
      <c r="AU27" s="20"/>
      <c r="AV27" s="20"/>
      <c r="AW27" s="20"/>
      <c r="AX27" s="20"/>
      <c r="AY27" s="20"/>
      <c r="AZ27" s="20"/>
      <c r="BA27" s="20"/>
      <c r="BB27" s="65">
        <f t="shared" ca="1" si="1"/>
        <v>24</v>
      </c>
      <c r="BC27" s="69">
        <v>21</v>
      </c>
      <c r="BD27" s="65">
        <v>1</v>
      </c>
      <c r="BE27" s="14" t="str">
        <f>"3"</f>
        <v>3</v>
      </c>
      <c r="BF27" s="14">
        <v>4</v>
      </c>
      <c r="BG27" s="14">
        <v>3</v>
      </c>
      <c r="BH27" s="14">
        <v>3</v>
      </c>
      <c r="BI27" s="14" t="s">
        <v>4</v>
      </c>
      <c r="BJ27" s="14" t="s">
        <v>5</v>
      </c>
      <c r="BK27" s="14" t="s">
        <v>9</v>
      </c>
      <c r="BL27" s="16">
        <v>12</v>
      </c>
      <c r="BM27" s="58" t="s">
        <v>5</v>
      </c>
      <c r="BN27" s="53" t="s">
        <v>9</v>
      </c>
      <c r="BO27" s="12">
        <v>2</v>
      </c>
      <c r="BP27" s="12">
        <v>2</v>
      </c>
      <c r="BQ27" s="12"/>
      <c r="BR27" s="48"/>
      <c r="BS27" s="48"/>
      <c r="BT27" s="19"/>
      <c r="BU27" s="4"/>
      <c r="BV27" s="4"/>
      <c r="BW27"/>
      <c r="BX27"/>
      <c r="BY27" s="6"/>
      <c r="BZ27"/>
      <c r="CA27"/>
      <c r="CB27"/>
      <c r="CC27"/>
      <c r="CD27"/>
      <c r="CE27"/>
      <c r="CF27" s="65">
        <f t="shared" ca="1" si="2"/>
        <v>29</v>
      </c>
      <c r="CG27"/>
      <c r="CH27" s="65">
        <v>35</v>
      </c>
      <c r="CI27"/>
      <c r="CJ27" s="17"/>
      <c r="CK27" s="14"/>
      <c r="CL27" s="14"/>
      <c r="CM27" s="35"/>
      <c r="CN27" s="14"/>
      <c r="CO27" s="14"/>
      <c r="CP27" s="14"/>
      <c r="CQ27" s="14"/>
      <c r="CR27" s="14"/>
      <c r="CS27" s="16"/>
      <c r="CT27" s="4"/>
      <c r="CU27" s="4"/>
      <c r="CV27" s="4"/>
      <c r="CW27" s="4"/>
      <c r="CX27" s="4"/>
      <c r="CY27" s="4"/>
      <c r="CZ27" s="4"/>
      <c r="DA27" s="4"/>
      <c r="DB27" s="4"/>
      <c r="DC27" s="4"/>
    </row>
    <row r="28" spans="1:107" s="11" customFormat="1" ht="15" thickBot="1">
      <c r="A28" s="65">
        <f t="shared" ca="1" si="0"/>
        <v>22</v>
      </c>
      <c r="B28" s="23" t="str">
        <f ca="1">IF(A27="","",IF(AND(AL28="",AN28=""),"NB",AL28&amp;AN28))</f>
        <v>1@B,</v>
      </c>
      <c r="C28" s="6" t="str">
        <f t="shared" ca="1" si="3"/>
        <v/>
      </c>
      <c r="D28" s="56" t="str">
        <f ca="1">VLOOKUP($A28,$BC$5:$BN$45,8)</f>
        <v>B</v>
      </c>
      <c r="E28" s="344" t="str">
        <f t="shared" ca="1" si="16"/>
        <v>RRB</v>
      </c>
      <c r="F28" s="175">
        <v>1</v>
      </c>
      <c r="G28" s="459">
        <f ca="1">IF(G27&gt;=$AJ$3,1,IF(AND(J26="L",J27="L"),1,IF(I27="L",2,IF(I27="W",(2*G27-1),G27))))</f>
        <v>2</v>
      </c>
      <c r="H28" s="345" t="str">
        <f ca="1">IF($A27&lt;&gt;"",IF(OR($AH27&lt;&gt;0,$AI27&lt;&gt;0,E27="RRR"),"",IF(AND($D22="B",$D25="B"),"B",IF(AND($D24="B",$D26="B"),"B",IF(AND($D26=$D27,$D26="B"),"B","")))),"")</f>
        <v>B</v>
      </c>
      <c r="I28" s="341" t="str">
        <f t="shared" ca="1" si="18"/>
        <v>W</v>
      </c>
      <c r="J28" s="341">
        <f t="shared" ca="1" si="4"/>
        <v>1</v>
      </c>
      <c r="K28" s="343">
        <f t="shared" ca="1" si="5"/>
        <v>1</v>
      </c>
      <c r="L28" s="56" t="str">
        <f ca="1">VLOOKUP($A28,$BC$5:$BN$45,8)</f>
        <v>B</v>
      </c>
      <c r="M28" s="428">
        <f t="shared" ca="1" si="17"/>
        <v>0</v>
      </c>
      <c r="N28" s="175">
        <v>1</v>
      </c>
      <c r="O28" s="345" t="str">
        <f ca="1">IF($A27&lt;&gt;"",IF(OR($AH27&lt;&gt;0,$AI27&lt;&gt;0,E27="BBB",H28&lt;&gt;""),"",IF(AND($D22="R",$D25="R"),"R",IF(AND($D24="R",$D26="R"),"R",IF(AND($D26=$D27,$D26="R"),"R","")))),"")</f>
        <v/>
      </c>
      <c r="P28" s="37" t="str">
        <f t="shared" ca="1" si="6"/>
        <v/>
      </c>
      <c r="Q28" s="37">
        <f t="shared" ca="1" si="7"/>
        <v>0</v>
      </c>
      <c r="R28" s="23">
        <f ca="1">IF($A28&lt;&gt;"",IF(OR($AH27&lt;&gt;0,$AI27&lt;&gt;0),"0",SUM(Q28:Q28)),0)</f>
        <v>0</v>
      </c>
      <c r="S28" s="56" t="str">
        <f ca="1">VLOOKUP($A28,$BC$5:$BN$45,8)</f>
        <v>B</v>
      </c>
      <c r="T28" s="175">
        <v>1</v>
      </c>
      <c r="U28" s="345" t="str">
        <f ca="1">IF($A27&lt;&gt;"",IF(OR($AH27&lt;&gt;0,$AI27&lt;&gt;0,M27&gt;=$AJ$3),"",H28))</f>
        <v>B</v>
      </c>
      <c r="V28" s="341" t="str">
        <f t="shared" ca="1" si="19"/>
        <v>W</v>
      </c>
      <c r="W28" s="341">
        <f t="shared" ca="1" si="8"/>
        <v>1</v>
      </c>
      <c r="X28" s="343">
        <f t="shared" ca="1" si="9"/>
        <v>1</v>
      </c>
      <c r="Y28" s="56" t="str">
        <f ca="1">VLOOKUP($A28,$BC$5:$BN$45,8)</f>
        <v>B</v>
      </c>
      <c r="Z28" s="175">
        <v>1</v>
      </c>
      <c r="AA28" s="345" t="str">
        <f ca="1">IF($A27&lt;&gt;"",IF(OR($AH27&lt;&gt;0,$AI27&lt;&gt;0,U28&lt;&gt;""),"",O28))</f>
        <v/>
      </c>
      <c r="AB28" s="37" t="str">
        <f t="shared" ca="1" si="10"/>
        <v/>
      </c>
      <c r="AC28" s="37">
        <f t="shared" ca="1" si="11"/>
        <v>0</v>
      </c>
      <c r="AD28" s="23">
        <f ca="1">IF($A28&lt;&gt;"",IF(OR($AH27&lt;&gt;0,$AI27&lt;&gt;0),"0",SUM(AC28:AC28)),0)</f>
        <v>0</v>
      </c>
      <c r="AE28" s="90">
        <f ca="1">IF(A28&lt;&gt;"",W28+AC28,0)</f>
        <v>1</v>
      </c>
      <c r="AF28" s="87">
        <f t="shared" ca="1" si="21"/>
        <v>4</v>
      </c>
      <c r="AG28" s="95">
        <f>T29</f>
        <v>1</v>
      </c>
      <c r="AH28" s="89">
        <f ca="1">IF($A28&lt;&gt;"",IF(AH27&lt;&gt;0,AH27,IF(AF28&gt;=$AJ$1,"Profit Target",0)),0)</f>
        <v>0</v>
      </c>
      <c r="AI28" s="91">
        <f ca="1">IF($A28&lt;&gt;"",IF(AI27&lt;&gt;0,AI27,IF(AF28&lt;=$AJ$2,"Stop Loss",0)))</f>
        <v>0</v>
      </c>
      <c r="AJ28" s="89">
        <f t="shared" ca="1" si="13"/>
        <v>5</v>
      </c>
      <c r="AK28" s="78" t="str">
        <f ca="1">IF($A27="","",ABS(T28)&amp;"@")</f>
        <v>1@</v>
      </c>
      <c r="AL28" s="78" t="str">
        <f ca="1">IF(U28&lt;&gt;"",$AK28&amp;U28&amp;",","")</f>
        <v>1@B,</v>
      </c>
      <c r="AM28" s="78" t="str">
        <f ca="1">IF($A27="","",ABS(Z28)&amp;"@")</f>
        <v>1@</v>
      </c>
      <c r="AN28" s="427" t="str">
        <f t="shared" ca="1" si="14"/>
        <v/>
      </c>
      <c r="AO28" s="618"/>
      <c r="AP28" s="434"/>
      <c r="AQ28" s="20"/>
      <c r="AR28" s="20"/>
      <c r="AS28" s="20"/>
      <c r="AT28" s="66"/>
      <c r="AU28" s="20"/>
      <c r="AV28" s="20"/>
      <c r="AW28" s="20"/>
      <c r="AX28" s="20"/>
      <c r="AY28" s="20"/>
      <c r="AZ28" s="20"/>
      <c r="BA28" s="20"/>
      <c r="BB28" s="65">
        <f t="shared" ca="1" si="1"/>
        <v>7</v>
      </c>
      <c r="BC28" s="69">
        <v>22</v>
      </c>
      <c r="BD28" s="65">
        <v>2</v>
      </c>
      <c r="BE28" s="14" t="str">
        <f>"1"</f>
        <v>1</v>
      </c>
      <c r="BF28" s="14">
        <v>4</v>
      </c>
      <c r="BG28" s="14">
        <v>3</v>
      </c>
      <c r="BH28" s="14">
        <v>1</v>
      </c>
      <c r="BI28" s="14" t="s">
        <v>4</v>
      </c>
      <c r="BJ28" s="14" t="s">
        <v>10</v>
      </c>
      <c r="BK28" s="14" t="s">
        <v>6</v>
      </c>
      <c r="BL28" s="16">
        <v>10</v>
      </c>
      <c r="BM28" s="58" t="s">
        <v>10</v>
      </c>
      <c r="BN28" s="52" t="s">
        <v>6</v>
      </c>
      <c r="BO28" s="12">
        <v>2</v>
      </c>
      <c r="BP28" s="12">
        <v>2</v>
      </c>
      <c r="BQ28" s="12"/>
      <c r="BR28" s="48"/>
      <c r="BS28" s="19"/>
      <c r="BT28" s="19"/>
      <c r="BU28" s="4"/>
      <c r="BV28" s="4"/>
      <c r="BW28"/>
      <c r="BX28"/>
      <c r="BY28" s="6"/>
      <c r="BZ28"/>
      <c r="CA28"/>
      <c r="CB28"/>
      <c r="CC28"/>
      <c r="CD28"/>
      <c r="CE28"/>
      <c r="CF28" s="65">
        <f t="shared" ca="1" si="2"/>
        <v>16</v>
      </c>
      <c r="CG28"/>
      <c r="CH28" s="65">
        <v>4</v>
      </c>
      <c r="CI28"/>
      <c r="CJ28" s="17"/>
      <c r="CK28" s="14"/>
      <c r="CL28" s="14"/>
      <c r="CM28" s="35"/>
      <c r="CN28" s="14"/>
      <c r="CO28" s="14"/>
      <c r="CP28" s="14"/>
      <c r="CQ28" s="14"/>
      <c r="CR28" s="14"/>
      <c r="CS28" s="16"/>
      <c r="CT28" s="4"/>
      <c r="CU28" s="4"/>
      <c r="CV28" s="4"/>
      <c r="CW28" s="4"/>
      <c r="CX28" s="4"/>
      <c r="CY28" s="4"/>
      <c r="CZ28" s="4"/>
      <c r="DA28" s="4"/>
      <c r="DB28" s="4"/>
      <c r="DC28" s="4"/>
    </row>
    <row r="29" spans="1:107" s="11" customFormat="1" ht="15" thickBot="1">
      <c r="A29" s="65">
        <f t="shared" ca="1" si="0"/>
        <v>16</v>
      </c>
      <c r="B29" s="23" t="str">
        <f ca="1">IF(A28="","",IF(AND(AL29="",AN29=""),"NB",AL29&amp;AN29))</f>
        <v>NB</v>
      </c>
      <c r="C29" s="6" t="str">
        <f t="shared" ca="1" si="3"/>
        <v/>
      </c>
      <c r="D29" s="56" t="str">
        <f ca="1">VLOOKUP($A29,$BC$5:$BN$45,8)</f>
        <v>R</v>
      </c>
      <c r="E29" s="344" t="str">
        <f t="shared" ca="1" si="16"/>
        <v>RBR</v>
      </c>
      <c r="F29" s="175">
        <v>1</v>
      </c>
      <c r="G29" s="459">
        <f ca="1">IF(G28&gt;=$AJ$3,1,IF(AND(J27="L",J28="L"),1,IF(I28="L",2,IF(I28="W",(2*G28-1),G28))))</f>
        <v>3</v>
      </c>
      <c r="H29" s="345" t="str">
        <f ca="1">IF($A28&lt;&gt;"",IF(OR($AH28&lt;&gt;0,$AI28&lt;&gt;0,E28="RRR"),"",IF(AND($D23="B",$D26="B"),"B",IF(AND($D25="B",$D27="B"),"B",IF(AND($D27=$D28,$D27="B"),"B","")))),"")</f>
        <v/>
      </c>
      <c r="I29" s="341" t="str">
        <f t="shared" ca="1" si="18"/>
        <v/>
      </c>
      <c r="J29" s="341">
        <f t="shared" ca="1" si="4"/>
        <v>0</v>
      </c>
      <c r="K29" s="343">
        <f t="shared" ca="1" si="5"/>
        <v>0</v>
      </c>
      <c r="L29" s="56" t="str">
        <f ca="1">VLOOKUP($A29,$BC$5:$BN$45,8)</f>
        <v>R</v>
      </c>
      <c r="M29" s="428">
        <f t="shared" ca="1" si="17"/>
        <v>0</v>
      </c>
      <c r="N29" s="175">
        <v>1</v>
      </c>
      <c r="O29" s="345" t="str">
        <f ca="1">IF($A28&lt;&gt;"",IF(OR($AH28&lt;&gt;0,$AI28&lt;&gt;0,E28="BBB",H29&lt;&gt;""),"",IF(AND($D23="R",$D26="R"),"R",IF(AND($D25="R",$D27="R"),"R",IF(AND($D27=$D28,$D27="R"),"R","")))),"")</f>
        <v/>
      </c>
      <c r="P29" s="37" t="str">
        <f t="shared" ca="1" si="6"/>
        <v/>
      </c>
      <c r="Q29" s="37">
        <f t="shared" ca="1" si="7"/>
        <v>0</v>
      </c>
      <c r="R29" s="23">
        <f ca="1">IF($A29&lt;&gt;"",IF(OR($AH28&lt;&gt;0,$AI28&lt;&gt;0),"0",SUM(Q29:Q29)),0)</f>
        <v>0</v>
      </c>
      <c r="S29" s="56" t="str">
        <f ca="1">VLOOKUP($A29,$BC$5:$BN$45,8)</f>
        <v>R</v>
      </c>
      <c r="T29" s="175">
        <v>1</v>
      </c>
      <c r="U29" s="345" t="str">
        <f ca="1">IF($A28&lt;&gt;"",IF(OR($AH28&lt;&gt;0,$AI28&lt;&gt;0,M28&gt;=$AJ$3),"",H29))</f>
        <v/>
      </c>
      <c r="V29" s="341" t="str">
        <f t="shared" ca="1" si="19"/>
        <v/>
      </c>
      <c r="W29" s="341">
        <f t="shared" ca="1" si="8"/>
        <v>0</v>
      </c>
      <c r="X29" s="343">
        <f t="shared" ca="1" si="9"/>
        <v>0</v>
      </c>
      <c r="Y29" s="56" t="str">
        <f ca="1">VLOOKUP($A29,$BC$5:$BN$45,8)</f>
        <v>R</v>
      </c>
      <c r="Z29" s="175">
        <v>1</v>
      </c>
      <c r="AA29" s="345" t="str">
        <f ca="1">IF($A28&lt;&gt;"",IF(OR($AH28&lt;&gt;0,$AI28&lt;&gt;0,U29&lt;&gt;""),"",O29))</f>
        <v/>
      </c>
      <c r="AB29" s="37" t="str">
        <f t="shared" ca="1" si="10"/>
        <v/>
      </c>
      <c r="AC29" s="37">
        <f t="shared" ca="1" si="11"/>
        <v>0</v>
      </c>
      <c r="AD29" s="23">
        <f ca="1">IF($A29&lt;&gt;"",IF(OR($AH28&lt;&gt;0,$AI28&lt;&gt;0),"0",SUM(AC29:AC29)),0)</f>
        <v>0</v>
      </c>
      <c r="AE29" s="90">
        <f ca="1">IF(A29&lt;&gt;"",W29+AC29,0)</f>
        <v>0</v>
      </c>
      <c r="AF29" s="87">
        <f t="shared" ca="1" si="21"/>
        <v>4</v>
      </c>
      <c r="AG29" s="95">
        <f>T30</f>
        <v>1</v>
      </c>
      <c r="AH29" s="89">
        <f ca="1">IF($A29&lt;&gt;"",IF(AH28&lt;&gt;0,AH28,IF(AF29&gt;=$AJ$1,"Profit Target",0)),0)</f>
        <v>0</v>
      </c>
      <c r="AI29" s="91">
        <f ca="1">IF($A29&lt;&gt;"",IF(AI28&lt;&gt;0,AI28,IF(AF29&lt;=$AJ$2,"Stop Loss",0)))</f>
        <v>0</v>
      </c>
      <c r="AJ29" s="89">
        <f t="shared" ca="1" si="13"/>
        <v>5</v>
      </c>
      <c r="AK29" s="78" t="str">
        <f ca="1">IF($A28="","",ABS(T29)&amp;"@")</f>
        <v>1@</v>
      </c>
      <c r="AL29" s="78" t="str">
        <f ca="1">IF(U29&lt;&gt;"",$AK29&amp;U29&amp;",","")</f>
        <v/>
      </c>
      <c r="AM29" s="78" t="str">
        <f ca="1">IF($A28="","",ABS(Z29)&amp;"@")</f>
        <v>1@</v>
      </c>
      <c r="AN29" s="427" t="str">
        <f t="shared" ca="1" si="14"/>
        <v/>
      </c>
      <c r="AO29" s="618"/>
      <c r="AP29" s="434"/>
      <c r="AQ29" s="20"/>
      <c r="AR29" s="20"/>
      <c r="AS29" s="20"/>
      <c r="AT29" s="66"/>
      <c r="AU29" s="20"/>
      <c r="AV29" s="20"/>
      <c r="AW29" s="20"/>
      <c r="AX29" s="20"/>
      <c r="AY29" s="20"/>
      <c r="AZ29" s="20"/>
      <c r="BA29" s="20"/>
      <c r="BB29" s="65">
        <f t="shared" ca="1" si="1"/>
        <v>1</v>
      </c>
      <c r="BC29" s="69">
        <v>23</v>
      </c>
      <c r="BD29" s="65">
        <v>1</v>
      </c>
      <c r="BE29" s="14" t="str">
        <f t="shared" si="20"/>
        <v>2</v>
      </c>
      <c r="BF29" s="14">
        <v>4</v>
      </c>
      <c r="BG29" s="14">
        <v>3</v>
      </c>
      <c r="BH29" s="14">
        <v>2</v>
      </c>
      <c r="BI29" s="14" t="s">
        <v>4</v>
      </c>
      <c r="BJ29" s="14" t="s">
        <v>5</v>
      </c>
      <c r="BK29" s="14" t="s">
        <v>9</v>
      </c>
      <c r="BL29" s="16">
        <v>11</v>
      </c>
      <c r="BM29" s="58" t="s">
        <v>5</v>
      </c>
      <c r="BN29" s="53" t="s">
        <v>9</v>
      </c>
      <c r="BO29" s="12">
        <v>2</v>
      </c>
      <c r="BP29" s="12">
        <v>1</v>
      </c>
      <c r="BQ29" s="12"/>
      <c r="BR29" s="48"/>
      <c r="BS29" s="19"/>
      <c r="BT29" s="19"/>
      <c r="BU29" s="4"/>
      <c r="BV29" s="4"/>
      <c r="BW29"/>
      <c r="BX29"/>
      <c r="BY29" s="6"/>
      <c r="BZ29"/>
      <c r="CA29"/>
      <c r="CB29"/>
      <c r="CC29"/>
      <c r="CD29"/>
      <c r="CE29"/>
      <c r="CF29" s="65">
        <f t="shared" ca="1" si="2"/>
        <v>4</v>
      </c>
      <c r="CG29"/>
      <c r="CH29" s="65">
        <v>3</v>
      </c>
      <c r="CI29"/>
      <c r="CJ29" s="17"/>
      <c r="CK29" s="14"/>
      <c r="CL29" s="14"/>
      <c r="CM29" s="35"/>
      <c r="CN29" s="14"/>
      <c r="CO29" s="14"/>
      <c r="CP29" s="14"/>
      <c r="CQ29" s="14"/>
      <c r="CR29" s="14"/>
      <c r="CS29" s="16"/>
      <c r="CT29" s="4"/>
      <c r="CU29" s="4"/>
      <c r="CV29" s="4"/>
      <c r="CW29" s="4"/>
      <c r="CX29" s="4"/>
      <c r="CY29" s="4"/>
      <c r="CZ29" s="4"/>
      <c r="DA29" s="4"/>
      <c r="DB29" s="4"/>
      <c r="DC29" s="4"/>
    </row>
    <row r="30" spans="1:107" s="11" customFormat="1" ht="15" thickBot="1">
      <c r="A30" s="65">
        <f t="shared" ca="1" si="0"/>
        <v>31</v>
      </c>
      <c r="B30" s="23" t="str">
        <f ca="1">IF(A29="","",IF(AND(AL30="",AN30=""),"NB",AL30&amp;AN30))</f>
        <v>NB</v>
      </c>
      <c r="C30" s="6" t="str">
        <f t="shared" ca="1" si="3"/>
        <v/>
      </c>
      <c r="D30" s="56" t="str">
        <f ca="1">VLOOKUP($A30,$BC$5:$BN$45,8)</f>
        <v>B</v>
      </c>
      <c r="E30" s="344" t="str">
        <f t="shared" ca="1" si="16"/>
        <v>BRB</v>
      </c>
      <c r="F30" s="175">
        <v>1</v>
      </c>
      <c r="G30" s="459">
        <f ca="1">IF(G29&gt;=$AJ$3,1,IF(AND(J28="L",J29="L"),1,IF(I29="L",2,IF(I29="W",(2*G29-1),G29))))</f>
        <v>3</v>
      </c>
      <c r="H30" s="345" t="str">
        <f ca="1">IF($A29&lt;&gt;"",IF(OR($AH29&lt;&gt;0,$AI29&lt;&gt;0,E29="RRR"),"",IF(AND($D24="B",$D27="B"),"B",IF(AND($D26="B",$D28="B"),"B",IF(AND($D28=$D29,$D28="B"),"B","")))),"")</f>
        <v/>
      </c>
      <c r="I30" s="341" t="str">
        <f t="shared" ca="1" si="18"/>
        <v/>
      </c>
      <c r="J30" s="341">
        <f t="shared" ca="1" si="4"/>
        <v>0</v>
      </c>
      <c r="K30" s="343">
        <f t="shared" ca="1" si="5"/>
        <v>0</v>
      </c>
      <c r="L30" s="56" t="str">
        <f ca="1">VLOOKUP($A30,$BC$5:$BN$45,8)</f>
        <v>B</v>
      </c>
      <c r="M30" s="428">
        <f t="shared" ca="1" si="17"/>
        <v>0</v>
      </c>
      <c r="N30" s="175">
        <v>1</v>
      </c>
      <c r="O30" s="345" t="str">
        <f ca="1">IF($A29&lt;&gt;"",IF(OR($AH29&lt;&gt;0,$AI29&lt;&gt;0,E29="BBB",H30&lt;&gt;""),"",IF(AND($D24="R",$D27="R"),"R",IF(AND($D26="R",$D28="R"),"R",IF(AND($D28=$D29,$D28="R"),"R","")))),"")</f>
        <v/>
      </c>
      <c r="P30" s="37" t="str">
        <f t="shared" ca="1" si="6"/>
        <v/>
      </c>
      <c r="Q30" s="37">
        <f t="shared" ca="1" si="7"/>
        <v>0</v>
      </c>
      <c r="R30" s="23">
        <f ca="1">IF($A30&lt;&gt;"",IF(OR($AH29&lt;&gt;0,$AI29&lt;&gt;0),"0",SUM(Q30:Q30)),0)</f>
        <v>0</v>
      </c>
      <c r="S30" s="56" t="str">
        <f ca="1">VLOOKUP($A30,$BC$5:$BN$45,8)</f>
        <v>B</v>
      </c>
      <c r="T30" s="175">
        <v>1</v>
      </c>
      <c r="U30" s="345" t="str">
        <f ca="1">IF($A29&lt;&gt;"",IF(OR($AH29&lt;&gt;0,$AI29&lt;&gt;0,M29&gt;=$AJ$3),"",H30))</f>
        <v/>
      </c>
      <c r="V30" s="341" t="str">
        <f t="shared" ca="1" si="19"/>
        <v/>
      </c>
      <c r="W30" s="341">
        <f t="shared" ca="1" si="8"/>
        <v>0</v>
      </c>
      <c r="X30" s="343">
        <f t="shared" ca="1" si="9"/>
        <v>0</v>
      </c>
      <c r="Y30" s="56" t="str">
        <f ca="1">VLOOKUP($A30,$BC$5:$BN$45,8)</f>
        <v>B</v>
      </c>
      <c r="Z30" s="175">
        <v>1</v>
      </c>
      <c r="AA30" s="345" t="str">
        <f ca="1">IF($A29&lt;&gt;"",IF(OR($AH29&lt;&gt;0,$AI29&lt;&gt;0,U30&lt;&gt;""),"",O30))</f>
        <v/>
      </c>
      <c r="AB30" s="37" t="str">
        <f t="shared" ca="1" si="10"/>
        <v/>
      </c>
      <c r="AC30" s="37">
        <f t="shared" ca="1" si="11"/>
        <v>0</v>
      </c>
      <c r="AD30" s="23">
        <f ca="1">IF($A30&lt;&gt;"",IF(OR($AH29&lt;&gt;0,$AI29&lt;&gt;0),"0",SUM(AC30:AC30)),0)</f>
        <v>0</v>
      </c>
      <c r="AE30" s="90">
        <f ca="1">IF(A30&lt;&gt;"",W30+AC30,0)</f>
        <v>0</v>
      </c>
      <c r="AF30" s="87">
        <f t="shared" ca="1" si="21"/>
        <v>4</v>
      </c>
      <c r="AG30" s="95">
        <f>T31</f>
        <v>1</v>
      </c>
      <c r="AH30" s="89">
        <f ca="1">IF($A30&lt;&gt;"",IF(AH29&lt;&gt;0,AH29,IF(AF30&gt;=$AJ$1,"Profit Target",0)),0)</f>
        <v>0</v>
      </c>
      <c r="AI30" s="91">
        <f ca="1">IF($A30&lt;&gt;"",IF(AI29&lt;&gt;0,AI29,IF(AF30&lt;=$AJ$2,"Stop Loss",0)))</f>
        <v>0</v>
      </c>
      <c r="AJ30" s="89">
        <f t="shared" ca="1" si="13"/>
        <v>5</v>
      </c>
      <c r="AK30" s="78" t="str">
        <f ca="1">IF($A29="","",ABS(T30)&amp;"@")</f>
        <v>1@</v>
      </c>
      <c r="AL30" s="78" t="str">
        <f ca="1">IF(U30&lt;&gt;"",$AK30&amp;U30&amp;",","")</f>
        <v/>
      </c>
      <c r="AM30" s="78" t="str">
        <f ca="1">IF($A29="","",ABS(Z30)&amp;"@")</f>
        <v>1@</v>
      </c>
      <c r="AN30" s="427" t="str">
        <f t="shared" ca="1" si="14"/>
        <v/>
      </c>
      <c r="AO30" s="618"/>
      <c r="AP30" s="434"/>
      <c r="AQ30" s="20"/>
      <c r="AR30" s="20"/>
      <c r="AS30" s="20"/>
      <c r="AT30" s="66"/>
      <c r="AU30" s="20"/>
      <c r="AV30" s="20"/>
      <c r="AW30" s="20"/>
      <c r="AX30" s="20"/>
      <c r="AY30" s="20"/>
      <c r="AZ30" s="20"/>
      <c r="BA30" s="20"/>
      <c r="BB30" s="65">
        <f t="shared" ca="1" si="1"/>
        <v>23</v>
      </c>
      <c r="BC30" s="69">
        <v>24</v>
      </c>
      <c r="BD30" s="65">
        <v>1</v>
      </c>
      <c r="BE30" s="14" t="str">
        <f>"3"</f>
        <v>3</v>
      </c>
      <c r="BF30" s="14">
        <v>4</v>
      </c>
      <c r="BG30" s="14">
        <v>3</v>
      </c>
      <c r="BH30" s="14">
        <v>3</v>
      </c>
      <c r="BI30" s="14" t="s">
        <v>4</v>
      </c>
      <c r="BJ30" s="14" t="s">
        <v>10</v>
      </c>
      <c r="BK30" s="14" t="s">
        <v>6</v>
      </c>
      <c r="BL30" s="16">
        <v>12</v>
      </c>
      <c r="BM30" s="58" t="s">
        <v>10</v>
      </c>
      <c r="BN30" s="52" t="s">
        <v>6</v>
      </c>
      <c r="BO30" s="12">
        <v>2</v>
      </c>
      <c r="BP30" s="12">
        <v>2</v>
      </c>
      <c r="BQ30" s="12"/>
      <c r="BR30" s="48"/>
      <c r="BS30" s="19"/>
      <c r="BT30" s="19"/>
      <c r="BU30" s="4"/>
      <c r="BV30" s="4"/>
      <c r="BW30"/>
      <c r="BX30"/>
      <c r="BY30" s="6"/>
      <c r="BZ30"/>
      <c r="CA30"/>
      <c r="CB30"/>
      <c r="CC30"/>
      <c r="CD30"/>
      <c r="CE30"/>
      <c r="CF30" s="65">
        <f t="shared" ca="1" si="2"/>
        <v>9</v>
      </c>
      <c r="CG30"/>
      <c r="CH30" s="65">
        <v>9</v>
      </c>
      <c r="CI30"/>
      <c r="CJ30" s="17"/>
      <c r="CK30" s="14"/>
      <c r="CL30" s="14"/>
      <c r="CM30" s="35"/>
      <c r="CN30" s="14"/>
      <c r="CO30" s="14"/>
      <c r="CP30" s="14"/>
      <c r="CQ30" s="14"/>
      <c r="CR30" s="14"/>
      <c r="CS30" s="16"/>
      <c r="CT30" s="4"/>
      <c r="CU30" s="4"/>
      <c r="CV30" s="4"/>
      <c r="CW30" s="4"/>
      <c r="CX30" s="4"/>
      <c r="CY30" s="4"/>
      <c r="CZ30" s="4"/>
      <c r="DA30" s="4"/>
      <c r="DB30" s="4"/>
      <c r="DC30" s="4"/>
    </row>
    <row r="31" spans="1:107" s="11" customFormat="1" ht="15" thickBot="1">
      <c r="A31" s="65">
        <f t="shared" ca="1" si="0"/>
        <v>20</v>
      </c>
      <c r="B31" s="23" t="str">
        <f ca="1">IF(A30="","",IF(AND(AL31="",AN31=""),"NB",AL31&amp;AN31))</f>
        <v>1@B,</v>
      </c>
      <c r="C31" s="6" t="str">
        <f t="shared" ca="1" si="3"/>
        <v/>
      </c>
      <c r="D31" s="56" t="str">
        <f ca="1">VLOOKUP($A31,$BC$5:$BN$45,8)</f>
        <v>B</v>
      </c>
      <c r="E31" s="344" t="str">
        <f t="shared" ca="1" si="16"/>
        <v>RBB</v>
      </c>
      <c r="F31" s="175">
        <v>1</v>
      </c>
      <c r="G31" s="459">
        <f ca="1">IF(G30&gt;=$AJ$3,1,IF(AND(J29="L",J30="L"),1,IF(I30="L",2,IF(I30="W",(2*G30-1),G30))))</f>
        <v>3</v>
      </c>
      <c r="H31" s="345" t="str">
        <f ca="1">IF($A30&lt;&gt;"",IF(OR($AH30&lt;&gt;0,$AI30&lt;&gt;0,E30="RRR"),"",IF(AND($D25="B",$D28="B"),"B",IF(AND($D27="B",$D29="B"),"B",IF(AND($D29=$D30,$D29="B"),"B","")))),"")</f>
        <v>B</v>
      </c>
      <c r="I31" s="341" t="str">
        <f t="shared" ca="1" si="18"/>
        <v>W</v>
      </c>
      <c r="J31" s="341">
        <f t="shared" ca="1" si="4"/>
        <v>1</v>
      </c>
      <c r="K31" s="343">
        <f t="shared" ca="1" si="5"/>
        <v>1</v>
      </c>
      <c r="L31" s="56" t="str">
        <f ca="1">VLOOKUP($A31,$BC$5:$BN$45,8)</f>
        <v>B</v>
      </c>
      <c r="M31" s="428">
        <f t="shared" ca="1" si="17"/>
        <v>0</v>
      </c>
      <c r="N31" s="175">
        <v>1</v>
      </c>
      <c r="O31" s="345" t="str">
        <f ca="1">IF($A30&lt;&gt;"",IF(OR($AH30&lt;&gt;0,$AI30&lt;&gt;0,E30="BBB",H31&lt;&gt;""),"",IF(AND($D25="R",$D28="R"),"R",IF(AND($D27="R",$D29="R"),"R",IF(AND($D29=$D30,$D29="R"),"R","")))),"")</f>
        <v/>
      </c>
      <c r="P31" s="37" t="str">
        <f t="shared" ca="1" si="6"/>
        <v/>
      </c>
      <c r="Q31" s="37">
        <f t="shared" ca="1" si="7"/>
        <v>0</v>
      </c>
      <c r="R31" s="23">
        <f ca="1">IF($A31&lt;&gt;"",IF(OR($AH30&lt;&gt;0,$AI30&lt;&gt;0),"0",SUM(Q31:Q31)),0)</f>
        <v>0</v>
      </c>
      <c r="S31" s="56" t="str">
        <f ca="1">VLOOKUP($A31,$BC$5:$BN$45,8)</f>
        <v>B</v>
      </c>
      <c r="T31" s="175">
        <v>1</v>
      </c>
      <c r="U31" s="345" t="str">
        <f ca="1">IF($A30&lt;&gt;"",IF(OR($AH30&lt;&gt;0,$AI30&lt;&gt;0,M30&gt;=$AJ$3),"",H31))</f>
        <v>B</v>
      </c>
      <c r="V31" s="341" t="str">
        <f t="shared" ca="1" si="19"/>
        <v>W</v>
      </c>
      <c r="W31" s="341">
        <f t="shared" ca="1" si="8"/>
        <v>1</v>
      </c>
      <c r="X31" s="343">
        <f t="shared" ca="1" si="9"/>
        <v>1</v>
      </c>
      <c r="Y31" s="56" t="str">
        <f ca="1">VLOOKUP($A31,$BC$5:$BN$45,8)</f>
        <v>B</v>
      </c>
      <c r="Z31" s="175">
        <v>1</v>
      </c>
      <c r="AA31" s="345" t="str">
        <f ca="1">IF($A30&lt;&gt;"",IF(OR($AH30&lt;&gt;0,$AI30&lt;&gt;0,U31&lt;&gt;""),"",O31))</f>
        <v/>
      </c>
      <c r="AB31" s="37" t="str">
        <f t="shared" ca="1" si="10"/>
        <v/>
      </c>
      <c r="AC31" s="37">
        <f t="shared" ca="1" si="11"/>
        <v>0</v>
      </c>
      <c r="AD31" s="23">
        <f ca="1">IF($A31&lt;&gt;"",IF(OR($AH30&lt;&gt;0,$AI30&lt;&gt;0),"0",SUM(AC31:AC31)),0)</f>
        <v>0</v>
      </c>
      <c r="AE31" s="90">
        <f ca="1">IF(A31&lt;&gt;"",W31+AC31,0)</f>
        <v>1</v>
      </c>
      <c r="AF31" s="87">
        <f t="shared" ca="1" si="21"/>
        <v>5</v>
      </c>
      <c r="AG31" s="95">
        <f>T32</f>
        <v>1</v>
      </c>
      <c r="AH31" s="89">
        <f ca="1">IF($A31&lt;&gt;"",IF(AH30&lt;&gt;0,AH30,IF(AF31&gt;=$AJ$1,"Profit Target",0)),0)</f>
        <v>0</v>
      </c>
      <c r="AI31" s="91">
        <f ca="1">IF($A31&lt;&gt;"",IF(AI30&lt;&gt;0,AI30,IF(AF31&lt;=$AJ$2,"Stop Loss",0)))</f>
        <v>0</v>
      </c>
      <c r="AJ31" s="89">
        <f t="shared" ca="1" si="13"/>
        <v>5</v>
      </c>
      <c r="AK31" s="78" t="str">
        <f ca="1">IF($A30="","",ABS(T31)&amp;"@")</f>
        <v>1@</v>
      </c>
      <c r="AL31" s="78" t="str">
        <f ca="1">IF(U31&lt;&gt;"",$AK31&amp;U31&amp;",","")</f>
        <v>1@B,</v>
      </c>
      <c r="AM31" s="78" t="str">
        <f ca="1">IF($A30="","",ABS(Z31)&amp;"@")</f>
        <v>1@</v>
      </c>
      <c r="AN31" s="427" t="str">
        <f t="shared" ca="1" si="14"/>
        <v/>
      </c>
      <c r="AO31" s="618"/>
      <c r="AP31" s="434"/>
      <c r="AQ31" s="20"/>
      <c r="AR31" s="20"/>
      <c r="AS31" s="20"/>
      <c r="AT31" s="66"/>
      <c r="AU31" s="20"/>
      <c r="AV31" s="20"/>
      <c r="AW31" s="20"/>
      <c r="AX31" s="20"/>
      <c r="AY31" s="20"/>
      <c r="AZ31" s="20"/>
      <c r="BA31" s="20"/>
      <c r="BB31" s="65">
        <f t="shared" ca="1" si="1"/>
        <v>9</v>
      </c>
      <c r="BC31" s="69">
        <v>25</v>
      </c>
      <c r="BD31" s="65">
        <v>1</v>
      </c>
      <c r="BE31" s="14" t="str">
        <f>"1"</f>
        <v>1</v>
      </c>
      <c r="BF31" s="14">
        <v>5</v>
      </c>
      <c r="BG31" s="14">
        <v>3</v>
      </c>
      <c r="BH31" s="14">
        <v>1</v>
      </c>
      <c r="BI31" s="14" t="s">
        <v>4</v>
      </c>
      <c r="BJ31" s="14" t="s">
        <v>5</v>
      </c>
      <c r="BK31" s="14" t="s">
        <v>9</v>
      </c>
      <c r="BL31" s="16">
        <v>13</v>
      </c>
      <c r="BM31" s="58" t="s">
        <v>5</v>
      </c>
      <c r="BN31" s="53" t="s">
        <v>9</v>
      </c>
      <c r="BO31" s="12">
        <v>2</v>
      </c>
      <c r="BP31" s="12">
        <v>1</v>
      </c>
      <c r="BQ31" s="12"/>
      <c r="BR31" s="48"/>
      <c r="BS31" s="19"/>
      <c r="BT31" s="19"/>
      <c r="BU31" s="4"/>
      <c r="BV31" s="4"/>
      <c r="BW31"/>
      <c r="BX31"/>
      <c r="BY31" s="6"/>
      <c r="BZ31"/>
      <c r="CA31"/>
      <c r="CB31"/>
      <c r="CC31"/>
      <c r="CD31"/>
      <c r="CE31"/>
      <c r="CF31" s="65">
        <f t="shared" ca="1" si="2"/>
        <v>30</v>
      </c>
      <c r="CG31"/>
      <c r="CH31" s="65">
        <v>23</v>
      </c>
      <c r="CI31"/>
      <c r="CJ31" s="17"/>
      <c r="CK31" s="14"/>
      <c r="CL31" s="14"/>
      <c r="CM31" s="35"/>
      <c r="CN31" s="14"/>
      <c r="CO31" s="14"/>
      <c r="CP31" s="14"/>
      <c r="CQ31" s="14"/>
      <c r="CR31" s="14"/>
      <c r="CS31" s="16"/>
      <c r="CT31" s="4"/>
      <c r="CU31" s="4"/>
      <c r="CV31" s="4"/>
      <c r="CW31" s="4"/>
      <c r="CX31" s="4"/>
      <c r="CY31" s="4"/>
      <c r="CZ31" s="4"/>
      <c r="DA31" s="4"/>
      <c r="DB31" s="4"/>
      <c r="DC31" s="4"/>
    </row>
    <row r="32" spans="1:107" s="11" customFormat="1" ht="15" thickBot="1">
      <c r="A32" s="65">
        <f t="shared" ca="1" si="0"/>
        <v>5</v>
      </c>
      <c r="B32" s="23" t="str">
        <f ca="1">IF(A31="","",IF(AND(AL32="",AN32=""),"NB",AL32&amp;AN32))</f>
        <v>1@B,</v>
      </c>
      <c r="C32" s="6" t="str">
        <f t="shared" ca="1" si="3"/>
        <v/>
      </c>
      <c r="D32" s="56" t="str">
        <f ca="1">VLOOKUP($A32,$BC$5:$BN$45,8)</f>
        <v>R</v>
      </c>
      <c r="E32" s="344" t="str">
        <f t="shared" ca="1" si="16"/>
        <v>BBR</v>
      </c>
      <c r="F32" s="175">
        <v>1</v>
      </c>
      <c r="G32" s="459">
        <f ca="1">IF(G31&gt;=$AJ$3,1,IF(AND(J30="L",J31="L"),1,IF(I31="L",2,IF(I31="W",(2*G31-1),G31))))</f>
        <v>5</v>
      </c>
      <c r="H32" s="345" t="str">
        <f ca="1">IF($A31&lt;&gt;"",IF(OR($AH31&lt;&gt;0,$AI31&lt;&gt;0,E31="RRR"),"",IF(AND($D26="B",$D29="B"),"B",IF(AND($D28="B",$D30="B"),"B",IF(AND($D30=$D31,$D30="B"),"B","")))),"")</f>
        <v>B</v>
      </c>
      <c r="I32" s="341" t="str">
        <f t="shared" ca="1" si="18"/>
        <v>L</v>
      </c>
      <c r="J32" s="341">
        <f t="shared" ca="1" si="4"/>
        <v>-1</v>
      </c>
      <c r="K32" s="343">
        <f t="shared" ca="1" si="5"/>
        <v>-1</v>
      </c>
      <c r="L32" s="56" t="str">
        <f ca="1">VLOOKUP($A32,$BC$5:$BN$45,8)</f>
        <v>R</v>
      </c>
      <c r="M32" s="428">
        <f t="shared" ca="1" si="17"/>
        <v>1</v>
      </c>
      <c r="N32" s="175">
        <v>1</v>
      </c>
      <c r="O32" s="345" t="str">
        <f ca="1">IF($A31&lt;&gt;"",IF(OR($AH31&lt;&gt;0,$AI31&lt;&gt;0,E31="BBB",H32&lt;&gt;""),"",IF(AND($D26="R",$D29="R"),"R",IF(AND($D28="R",$D30="R"),"R",IF(AND($D30=$D31,$D30="R"),"R","")))),"")</f>
        <v/>
      </c>
      <c r="P32" s="37" t="str">
        <f t="shared" ca="1" si="6"/>
        <v/>
      </c>
      <c r="Q32" s="37">
        <f t="shared" ca="1" si="7"/>
        <v>0</v>
      </c>
      <c r="R32" s="23">
        <f ca="1">IF($A32&lt;&gt;"",IF(OR($AH31&lt;&gt;0,$AI31&lt;&gt;0),"0",SUM(Q32:Q32)),0)</f>
        <v>0</v>
      </c>
      <c r="S32" s="56" t="str">
        <f ca="1">VLOOKUP($A32,$BC$5:$BN$45,8)</f>
        <v>R</v>
      </c>
      <c r="T32" s="175">
        <v>1</v>
      </c>
      <c r="U32" s="345" t="str">
        <f ca="1">IF($A31&lt;&gt;"",IF(OR($AH31&lt;&gt;0,$AI31&lt;&gt;0,M31&gt;=$AJ$3),"",H32))</f>
        <v>B</v>
      </c>
      <c r="V32" s="341" t="str">
        <f t="shared" ca="1" si="19"/>
        <v>L</v>
      </c>
      <c r="W32" s="341">
        <f t="shared" ca="1" si="8"/>
        <v>-1</v>
      </c>
      <c r="X32" s="343">
        <f t="shared" ca="1" si="9"/>
        <v>-1</v>
      </c>
      <c r="Y32" s="56" t="str">
        <f ca="1">VLOOKUP($A32,$BC$5:$BN$45,8)</f>
        <v>R</v>
      </c>
      <c r="Z32" s="175">
        <v>1</v>
      </c>
      <c r="AA32" s="345" t="str">
        <f ca="1">IF($A31&lt;&gt;"",IF(OR($AH31&lt;&gt;0,$AI31&lt;&gt;0,U32&lt;&gt;""),"",O32))</f>
        <v/>
      </c>
      <c r="AB32" s="37" t="str">
        <f t="shared" ca="1" si="10"/>
        <v/>
      </c>
      <c r="AC32" s="37">
        <f t="shared" ca="1" si="11"/>
        <v>0</v>
      </c>
      <c r="AD32" s="23">
        <f ca="1">IF($A32&lt;&gt;"",IF(OR($AH31&lt;&gt;0,$AI31&lt;&gt;0),"0",SUM(AC32:AC32)),0)</f>
        <v>0</v>
      </c>
      <c r="AE32" s="90">
        <f ca="1">IF(A32&lt;&gt;"",W32+AC32,0)</f>
        <v>-1</v>
      </c>
      <c r="AF32" s="87">
        <f t="shared" ca="1" si="21"/>
        <v>4</v>
      </c>
      <c r="AG32" s="95">
        <f>T33</f>
        <v>1</v>
      </c>
      <c r="AH32" s="89">
        <f ca="1">IF($A32&lt;&gt;"",IF(AH31&lt;&gt;0,AH31,IF(AF32&gt;=$AJ$1,"Profit Target",0)),0)</f>
        <v>0</v>
      </c>
      <c r="AI32" s="91">
        <f ca="1">IF($A32&lt;&gt;"",IF(AI31&lt;&gt;0,AI31,IF(AF32&lt;=$AJ$2,"Stop Loss",0)))</f>
        <v>0</v>
      </c>
      <c r="AJ32" s="89">
        <f t="shared" ca="1" si="13"/>
        <v>5</v>
      </c>
      <c r="AK32" s="78" t="str">
        <f ca="1">IF($A31="","",ABS(T32)&amp;"@")</f>
        <v>1@</v>
      </c>
      <c r="AL32" s="78" t="str">
        <f ca="1">IF(U32&lt;&gt;"",$AK32&amp;U32&amp;",","")</f>
        <v>1@B,</v>
      </c>
      <c r="AM32" s="78" t="str">
        <f ca="1">IF($A31="","",ABS(Z32)&amp;"@")</f>
        <v>1@</v>
      </c>
      <c r="AN32" s="427" t="str">
        <f t="shared" ca="1" si="14"/>
        <v/>
      </c>
      <c r="AO32" s="618"/>
      <c r="AP32" s="434"/>
      <c r="AQ32" s="20"/>
      <c r="AR32" s="20"/>
      <c r="AS32" s="20"/>
      <c r="AT32" s="66"/>
      <c r="AU32" s="20"/>
      <c r="AV32" s="20"/>
      <c r="AW32" s="20"/>
      <c r="AX32" s="20"/>
      <c r="AY32" s="20"/>
      <c r="AZ32" s="20"/>
      <c r="BA32" s="20"/>
      <c r="BB32" s="65">
        <f t="shared" ca="1" si="1"/>
        <v>18</v>
      </c>
      <c r="BC32" s="69">
        <v>26</v>
      </c>
      <c r="BD32" s="65">
        <v>1</v>
      </c>
      <c r="BE32" s="14" t="str">
        <f>"2"</f>
        <v>2</v>
      </c>
      <c r="BF32" s="14">
        <v>5</v>
      </c>
      <c r="BG32" s="14">
        <v>3</v>
      </c>
      <c r="BH32" s="14">
        <v>2</v>
      </c>
      <c r="BI32" s="14" t="s">
        <v>4</v>
      </c>
      <c r="BJ32" s="14" t="s">
        <v>10</v>
      </c>
      <c r="BK32" s="14" t="s">
        <v>6</v>
      </c>
      <c r="BL32" s="16">
        <v>14</v>
      </c>
      <c r="BM32" s="58" t="s">
        <v>10</v>
      </c>
      <c r="BN32" s="52" t="s">
        <v>6</v>
      </c>
      <c r="BO32" s="12">
        <v>2</v>
      </c>
      <c r="BP32" s="12">
        <v>2</v>
      </c>
      <c r="BQ32" s="12"/>
      <c r="BR32" s="48"/>
      <c r="BS32" s="19"/>
      <c r="BT32" s="19"/>
      <c r="BU32"/>
      <c r="BV32"/>
      <c r="BW32"/>
      <c r="BX32"/>
      <c r="BY32" s="6"/>
      <c r="BZ32"/>
      <c r="CA32"/>
      <c r="CB32"/>
      <c r="CC32"/>
      <c r="CD32"/>
      <c r="CE32"/>
      <c r="CF32" s="65">
        <f t="shared" ca="1" si="2"/>
        <v>30</v>
      </c>
      <c r="CG32"/>
      <c r="CH32" s="65">
        <v>16</v>
      </c>
      <c r="CI32"/>
      <c r="CJ32" s="17"/>
      <c r="CK32" s="14"/>
      <c r="CL32" s="14"/>
      <c r="CM32" s="35"/>
      <c r="CN32" s="14"/>
      <c r="CO32" s="14"/>
      <c r="CP32" s="14"/>
      <c r="CQ32" s="14"/>
      <c r="CR32" s="14"/>
      <c r="CS32" s="16"/>
      <c r="CT32" s="4"/>
      <c r="CU32" s="4"/>
      <c r="CV32" s="4"/>
      <c r="CW32" s="4"/>
      <c r="CX32" s="4"/>
      <c r="CY32" s="4"/>
      <c r="CZ32" s="4"/>
      <c r="DA32" s="4"/>
      <c r="DB32" s="4"/>
      <c r="DC32" s="4"/>
    </row>
    <row r="33" spans="1:107" s="11" customFormat="1" ht="15" thickBot="1">
      <c r="A33" s="65">
        <f t="shared" ca="1" si="0"/>
        <v>21</v>
      </c>
      <c r="B33" s="23" t="str">
        <f ca="1">IF(A32="","",IF(AND(AL33="",AN33=""),"NB",AL33&amp;AN33))</f>
        <v>NB</v>
      </c>
      <c r="C33" s="6" t="str">
        <f t="shared" ca="1" si="3"/>
        <v/>
      </c>
      <c r="D33" s="56" t="str">
        <f ca="1">VLOOKUP($A33,$BC$5:$BN$45,8)</f>
        <v>R</v>
      </c>
      <c r="E33" s="344" t="str">
        <f t="shared" ca="1" si="16"/>
        <v>BRR</v>
      </c>
      <c r="F33" s="175">
        <v>1</v>
      </c>
      <c r="G33" s="459">
        <f ca="1">IF(G32&gt;=$AJ$3,1,IF(AND(J31="L",J32="L"),1,IF(I32="L",2,IF(I32="W",(2*G32-1),G32))))</f>
        <v>2</v>
      </c>
      <c r="H33" s="345" t="str">
        <f ca="1">IF($A32&lt;&gt;"",IF(OR($AH32&lt;&gt;0,$AI32&lt;&gt;0,E32="RRR"),"",IF(AND($D27="B",$D30="B"),"B",IF(AND($D29="B",$D31="B"),"B",IF(AND($D31=$D32,$D31="B"),"B","")))),"")</f>
        <v/>
      </c>
      <c r="I33" s="341" t="str">
        <f t="shared" ca="1" si="18"/>
        <v/>
      </c>
      <c r="J33" s="341">
        <f t="shared" ca="1" si="4"/>
        <v>0</v>
      </c>
      <c r="K33" s="343">
        <f t="shared" ca="1" si="5"/>
        <v>0</v>
      </c>
      <c r="L33" s="56" t="str">
        <f ca="1">VLOOKUP($A33,$BC$5:$BN$45,8)</f>
        <v>R</v>
      </c>
      <c r="M33" s="428">
        <f t="shared" ca="1" si="17"/>
        <v>1</v>
      </c>
      <c r="N33" s="175">
        <v>1</v>
      </c>
      <c r="O33" s="345" t="str">
        <f ca="1">IF($A32&lt;&gt;"",IF(OR($AH32&lt;&gt;0,$AI32&lt;&gt;0,E32="BBB",H33&lt;&gt;""),"",IF(AND($D27="R",$D30="R"),"R",IF(AND($D29="R",$D31="R"),"R",IF(AND($D31=$D32,$D31="R"),"R","")))),"")</f>
        <v/>
      </c>
      <c r="P33" s="37" t="str">
        <f t="shared" ca="1" si="6"/>
        <v/>
      </c>
      <c r="Q33" s="37">
        <f t="shared" ca="1" si="7"/>
        <v>0</v>
      </c>
      <c r="R33" s="23">
        <f ca="1">IF($A33&lt;&gt;"",IF(OR($AH32&lt;&gt;0,$AI32&lt;&gt;0),"0",SUM(Q33:Q33)),0)</f>
        <v>0</v>
      </c>
      <c r="S33" s="56" t="str">
        <f ca="1">VLOOKUP($A33,$BC$5:$BN$45,8)</f>
        <v>R</v>
      </c>
      <c r="T33" s="175">
        <v>1</v>
      </c>
      <c r="U33" s="345" t="str">
        <f ca="1">IF($A32&lt;&gt;"",IF(OR($AH32&lt;&gt;0,$AI32&lt;&gt;0,M32&gt;=$AJ$3),"",H33))</f>
        <v/>
      </c>
      <c r="V33" s="341" t="str">
        <f t="shared" ca="1" si="19"/>
        <v/>
      </c>
      <c r="W33" s="341">
        <f t="shared" ca="1" si="8"/>
        <v>0</v>
      </c>
      <c r="X33" s="343">
        <f t="shared" ca="1" si="9"/>
        <v>0</v>
      </c>
      <c r="Y33" s="56" t="str">
        <f ca="1">VLOOKUP($A33,$BC$5:$BN$45,8)</f>
        <v>R</v>
      </c>
      <c r="Z33" s="175">
        <v>1</v>
      </c>
      <c r="AA33" s="345" t="str">
        <f ca="1">IF($A32&lt;&gt;"",IF(OR($AH32&lt;&gt;0,$AI32&lt;&gt;0,U33&lt;&gt;""),"",O33))</f>
        <v/>
      </c>
      <c r="AB33" s="37" t="str">
        <f t="shared" ca="1" si="10"/>
        <v/>
      </c>
      <c r="AC33" s="37">
        <f t="shared" ca="1" si="11"/>
        <v>0</v>
      </c>
      <c r="AD33" s="23">
        <f ca="1">IF($A33&lt;&gt;"",IF(OR($AH32&lt;&gt;0,$AI32&lt;&gt;0),"0",SUM(AC33:AC33)),0)</f>
        <v>0</v>
      </c>
      <c r="AE33" s="90">
        <f ca="1">IF(A33&lt;&gt;"",W33+AC33,0)</f>
        <v>0</v>
      </c>
      <c r="AF33" s="87">
        <f t="shared" ca="1" si="21"/>
        <v>4</v>
      </c>
      <c r="AG33" s="95">
        <f>T34</f>
        <v>1</v>
      </c>
      <c r="AH33" s="89">
        <f ca="1">IF($A33&lt;&gt;"",IF(AH32&lt;&gt;0,AH32,IF(AF33&gt;=$AJ$1,"Profit Target",0)),0)</f>
        <v>0</v>
      </c>
      <c r="AI33" s="91">
        <f ca="1">IF($A33&lt;&gt;"",IF(AI32&lt;&gt;0,AI32,IF(AF33&lt;=$AJ$2,"Stop Loss",0)))</f>
        <v>0</v>
      </c>
      <c r="AJ33" s="89">
        <f t="shared" ca="1" si="13"/>
        <v>5</v>
      </c>
      <c r="AK33" s="78" t="str">
        <f ca="1">IF($A32="","",ABS(T33)&amp;"@")</f>
        <v>1@</v>
      </c>
      <c r="AL33" s="78" t="str">
        <f ca="1">IF(U33&lt;&gt;"",$AK33&amp;U33&amp;",","")</f>
        <v/>
      </c>
      <c r="AM33" s="78" t="str">
        <f ca="1">IF($A32="","",ABS(Z33)&amp;"@")</f>
        <v>1@</v>
      </c>
      <c r="AN33" s="427" t="str">
        <f t="shared" ca="1" si="14"/>
        <v/>
      </c>
      <c r="AO33" s="618"/>
      <c r="AP33" s="434"/>
      <c r="AQ33" s="20"/>
      <c r="AR33" s="20"/>
      <c r="AS33" s="20"/>
      <c r="AT33" s="66"/>
      <c r="AU33" s="20"/>
      <c r="AV33" s="20"/>
      <c r="AW33" s="20"/>
      <c r="AX33" s="20"/>
      <c r="AY33" s="20"/>
      <c r="AZ33" s="20"/>
      <c r="BA33" s="20"/>
      <c r="BB33" s="65">
        <f t="shared" ca="1" si="1"/>
        <v>21</v>
      </c>
      <c r="BC33" s="69">
        <v>27</v>
      </c>
      <c r="BD33" s="65">
        <v>1</v>
      </c>
      <c r="BE33" s="14" t="str">
        <f t="shared" ref="BE33:BE42" si="22">"3"</f>
        <v>3</v>
      </c>
      <c r="BF33" s="14">
        <v>5</v>
      </c>
      <c r="BG33" s="14">
        <v>3</v>
      </c>
      <c r="BH33" s="14">
        <v>3</v>
      </c>
      <c r="BI33" s="14" t="s">
        <v>4</v>
      </c>
      <c r="BJ33" s="14" t="s">
        <v>5</v>
      </c>
      <c r="BK33" s="14" t="s">
        <v>9</v>
      </c>
      <c r="BL33" s="16">
        <v>15</v>
      </c>
      <c r="BM33" s="58" t="s">
        <v>5</v>
      </c>
      <c r="BN33" s="53" t="s">
        <v>9</v>
      </c>
      <c r="BO33" s="12">
        <v>1</v>
      </c>
      <c r="BP33" s="12">
        <v>2</v>
      </c>
      <c r="BQ33" s="12"/>
      <c r="BR33" s="47"/>
      <c r="BS33"/>
      <c r="BT33"/>
      <c r="BU33"/>
      <c r="BV33"/>
      <c r="BW33"/>
      <c r="BX33"/>
      <c r="BY33" s="6"/>
      <c r="BZ33"/>
      <c r="CA33"/>
      <c r="CB33"/>
      <c r="CC33"/>
      <c r="CD33"/>
      <c r="CE33"/>
      <c r="CF33" s="65">
        <f t="shared" ca="1" si="2"/>
        <v>20</v>
      </c>
      <c r="CG33"/>
      <c r="CH33" s="65">
        <v>29</v>
      </c>
      <c r="CI33"/>
      <c r="CJ33" s="17"/>
      <c r="CK33" s="14"/>
      <c r="CL33" s="14"/>
      <c r="CM33" s="35"/>
      <c r="CN33" s="14"/>
      <c r="CO33" s="14"/>
      <c r="CP33" s="14"/>
      <c r="CQ33" s="14"/>
      <c r="CR33" s="14"/>
      <c r="CS33" s="16"/>
      <c r="CT33" s="4"/>
      <c r="CU33" s="4"/>
      <c r="CV33" s="4"/>
      <c r="CW33" s="4"/>
      <c r="CX33" s="4"/>
      <c r="CY33" s="4"/>
      <c r="CZ33" s="4"/>
      <c r="DA33" s="4"/>
      <c r="DB33" s="4"/>
      <c r="DC33" s="4"/>
    </row>
    <row r="34" spans="1:107" s="11" customFormat="1" ht="15" thickBot="1">
      <c r="A34" s="65">
        <f t="shared" ca="1" si="0"/>
        <v>2</v>
      </c>
      <c r="B34" s="23" t="str">
        <f ca="1">IF(A33="","",IF(AND(AL34="",AN34=""),"NB",AL34&amp;AN34))</f>
        <v>1@B,</v>
      </c>
      <c r="C34" s="6" t="str">
        <f t="shared" ca="1" si="3"/>
        <v/>
      </c>
      <c r="D34" s="56" t="str">
        <f ca="1">VLOOKUP($A34,$BC$5:$BN$45,8)</f>
        <v>B</v>
      </c>
      <c r="E34" s="344" t="str">
        <f t="shared" ca="1" si="16"/>
        <v>RRB</v>
      </c>
      <c r="F34" s="175">
        <v>1</v>
      </c>
      <c r="G34" s="459">
        <f ca="1">IF(G33&gt;=$AJ$3,1,IF(AND(J32="L",J33="L"),1,IF(I33="L",2,IF(I33="W",(2*G33-1),G33))))</f>
        <v>2</v>
      </c>
      <c r="H34" s="345" t="str">
        <f ca="1">IF($A33&lt;&gt;"",IF(OR($AH33&lt;&gt;0,$AI33&lt;&gt;0,E33="RRR"),"",IF(AND($D28="B",$D31="B"),"B",IF(AND($D30="B",$D32="B"),"B",IF(AND($D32=$D33,$D32="B"),"B","")))),"")</f>
        <v>B</v>
      </c>
      <c r="I34" s="341" t="str">
        <f t="shared" ca="1" si="18"/>
        <v>W</v>
      </c>
      <c r="J34" s="341">
        <f t="shared" ca="1" si="4"/>
        <v>1</v>
      </c>
      <c r="K34" s="343">
        <f t="shared" ca="1" si="5"/>
        <v>1</v>
      </c>
      <c r="L34" s="56" t="str">
        <f ca="1">VLOOKUP($A34,$BC$5:$BN$45,8)</f>
        <v>B</v>
      </c>
      <c r="M34" s="428">
        <f t="shared" ca="1" si="17"/>
        <v>0</v>
      </c>
      <c r="N34" s="175">
        <v>1</v>
      </c>
      <c r="O34" s="345" t="str">
        <f ca="1">IF($A33&lt;&gt;"",IF(OR($AH33&lt;&gt;0,$AI33&lt;&gt;0,E33="BBB",H34&lt;&gt;""),"",IF(AND($D28="R",$D31="R"),"R",IF(AND($D30="R",$D32="R"),"R",IF(AND($D32=$D33,$D32="R"),"R","")))),"")</f>
        <v/>
      </c>
      <c r="P34" s="37" t="str">
        <f t="shared" ca="1" si="6"/>
        <v/>
      </c>
      <c r="Q34" s="37">
        <f t="shared" ca="1" si="7"/>
        <v>0</v>
      </c>
      <c r="R34" s="23">
        <f ca="1">IF($A34&lt;&gt;"",IF(OR($AH33&lt;&gt;0,$AI33&lt;&gt;0),"0",SUM(Q34:Q34)),0)</f>
        <v>0</v>
      </c>
      <c r="S34" s="56" t="str">
        <f ca="1">VLOOKUP($A34,$BC$5:$BN$45,8)</f>
        <v>B</v>
      </c>
      <c r="T34" s="175">
        <v>1</v>
      </c>
      <c r="U34" s="345" t="str">
        <f ca="1">IF($A33&lt;&gt;"",IF(OR($AH33&lt;&gt;0,$AI33&lt;&gt;0,M33&gt;=$AJ$3),"",H34))</f>
        <v>B</v>
      </c>
      <c r="V34" s="341" t="str">
        <f t="shared" ca="1" si="19"/>
        <v>W</v>
      </c>
      <c r="W34" s="341">
        <f t="shared" ca="1" si="8"/>
        <v>1</v>
      </c>
      <c r="X34" s="343">
        <f t="shared" ca="1" si="9"/>
        <v>1</v>
      </c>
      <c r="Y34" s="56" t="str">
        <f ca="1">VLOOKUP($A34,$BC$5:$BN$45,8)</f>
        <v>B</v>
      </c>
      <c r="Z34" s="175">
        <v>1</v>
      </c>
      <c r="AA34" s="345" t="str">
        <f ca="1">IF($A33&lt;&gt;"",IF(OR($AH33&lt;&gt;0,$AI33&lt;&gt;0,U34&lt;&gt;""),"",O34))</f>
        <v/>
      </c>
      <c r="AB34" s="37" t="str">
        <f t="shared" ca="1" si="10"/>
        <v/>
      </c>
      <c r="AC34" s="37">
        <f t="shared" ca="1" si="11"/>
        <v>0</v>
      </c>
      <c r="AD34" s="23">
        <f ca="1">IF($A34&lt;&gt;"",IF(OR($AH33&lt;&gt;0,$AI33&lt;&gt;0),"0",SUM(AC34:AC34)),0)</f>
        <v>0</v>
      </c>
      <c r="AE34" s="90">
        <f ca="1">IF(A34&lt;&gt;"",W34+AC34,0)</f>
        <v>1</v>
      </c>
      <c r="AF34" s="87">
        <f t="shared" ca="1" si="21"/>
        <v>5</v>
      </c>
      <c r="AG34" s="95">
        <f>T35</f>
        <v>1</v>
      </c>
      <c r="AH34" s="89">
        <f ca="1">IF($A34&lt;&gt;"",IF(AH33&lt;&gt;0,AH33,IF(AF34&gt;=$AJ$1,"Profit Target",0)),0)</f>
        <v>0</v>
      </c>
      <c r="AI34" s="91">
        <f ca="1">IF($A34&lt;&gt;"",IF(AI33&lt;&gt;0,AI33,IF(AF34&lt;=$AJ$2,"Stop Loss",0)))</f>
        <v>0</v>
      </c>
      <c r="AJ34" s="89">
        <f t="shared" ca="1" si="13"/>
        <v>5</v>
      </c>
      <c r="AK34" s="78" t="str">
        <f ca="1">IF($A33="","",ABS(T34)&amp;"@")</f>
        <v>1@</v>
      </c>
      <c r="AL34" s="78" t="str">
        <f ca="1">IF(U34&lt;&gt;"",$AK34&amp;U34&amp;",","")</f>
        <v>1@B,</v>
      </c>
      <c r="AM34" s="78" t="str">
        <f ca="1">IF($A33="","",ABS(Z34)&amp;"@")</f>
        <v>1@</v>
      </c>
      <c r="AN34" s="427" t="str">
        <f t="shared" ca="1" si="14"/>
        <v/>
      </c>
      <c r="AO34" s="618"/>
      <c r="AP34" s="434"/>
      <c r="AQ34" s="20"/>
      <c r="AR34" s="20"/>
      <c r="AS34" s="20"/>
      <c r="AT34" s="66"/>
      <c r="AU34" s="20"/>
      <c r="AV34" s="20"/>
      <c r="AW34" s="20"/>
      <c r="AX34" s="20"/>
      <c r="AY34" s="20"/>
      <c r="AZ34" s="20"/>
      <c r="BA34" s="20"/>
      <c r="BB34" s="65">
        <f t="shared" ca="1" si="1"/>
        <v>4</v>
      </c>
      <c r="BC34" s="69">
        <v>28</v>
      </c>
      <c r="BD34" s="65">
        <v>2</v>
      </c>
      <c r="BE34" s="14" t="str">
        <f>"1"</f>
        <v>1</v>
      </c>
      <c r="BF34" s="14">
        <v>5</v>
      </c>
      <c r="BG34" s="14">
        <v>4</v>
      </c>
      <c r="BH34" s="14">
        <v>1</v>
      </c>
      <c r="BI34" s="14" t="s">
        <v>4</v>
      </c>
      <c r="BJ34" s="14" t="s">
        <v>10</v>
      </c>
      <c r="BK34" s="14" t="s">
        <v>6</v>
      </c>
      <c r="BL34" s="16">
        <v>13</v>
      </c>
      <c r="BM34" s="58" t="s">
        <v>10</v>
      </c>
      <c r="BN34" s="52" t="s">
        <v>6</v>
      </c>
      <c r="BO34" s="12">
        <v>2</v>
      </c>
      <c r="BP34" s="12">
        <v>1</v>
      </c>
      <c r="BQ34" s="12"/>
      <c r="BR34" s="47"/>
      <c r="BS34"/>
      <c r="BT34"/>
      <c r="BU34"/>
      <c r="BV34"/>
      <c r="BW34"/>
      <c r="BX34"/>
      <c r="BY34" s="6"/>
      <c r="BZ34"/>
      <c r="CA34"/>
      <c r="CB34"/>
      <c r="CC34"/>
      <c r="CD34"/>
      <c r="CE34"/>
      <c r="CF34" s="65">
        <f t="shared" ca="1" si="2"/>
        <v>1</v>
      </c>
      <c r="CG34"/>
      <c r="CH34" s="65">
        <v>5</v>
      </c>
      <c r="CI34"/>
      <c r="CJ34" s="17"/>
      <c r="CK34" s="14"/>
      <c r="CL34" s="14"/>
      <c r="CM34" s="35"/>
      <c r="CN34" s="14"/>
      <c r="CO34" s="14"/>
      <c r="CP34" s="14"/>
      <c r="CQ34" s="14"/>
      <c r="CR34" s="14"/>
      <c r="CS34" s="16"/>
      <c r="CT34" s="4"/>
      <c r="CU34" s="4"/>
      <c r="CV34" s="4"/>
      <c r="CW34" s="4"/>
      <c r="CX34" s="4"/>
      <c r="CY34" s="4"/>
      <c r="CZ34" s="4"/>
      <c r="DA34" s="4"/>
      <c r="DB34" s="4"/>
      <c r="DC34" s="4"/>
    </row>
    <row r="35" spans="1:107" s="11" customFormat="1" ht="15" thickBot="1">
      <c r="A35" s="65">
        <f t="shared" ca="1" si="0"/>
        <v>7</v>
      </c>
      <c r="B35" s="23" t="str">
        <f ca="1">IF(A34="","",IF(AND(AL35="",AN35=""),"NB",AL35&amp;AN35))</f>
        <v>1@R,</v>
      </c>
      <c r="C35" s="6" t="str">
        <f t="shared" ca="1" si="3"/>
        <v/>
      </c>
      <c r="D35" s="56" t="str">
        <f ca="1">VLOOKUP($A35,$BC$5:$BN$45,8)</f>
        <v>R</v>
      </c>
      <c r="E35" s="344" t="str">
        <f t="shared" ca="1" si="16"/>
        <v>RBR</v>
      </c>
      <c r="F35" s="175">
        <v>1</v>
      </c>
      <c r="G35" s="459">
        <f ca="1">IF(G34&gt;=$AJ$3,1,IF(AND(J33="L",J34="L"),1,IF(I34="L",2,IF(I34="W",(2*G34-1),G34))))</f>
        <v>3</v>
      </c>
      <c r="H35" s="345" t="str">
        <f ca="1">IF($A34&lt;&gt;"",IF(OR($AH34&lt;&gt;0,$AI34&lt;&gt;0,E34="RRR"),"",IF(AND($D29="B",$D32="B"),"B",IF(AND($D31="B",$D33="B"),"B",IF(AND($D33=$D34,$D33="B"),"B","")))),"")</f>
        <v/>
      </c>
      <c r="I35" s="341" t="str">
        <f t="shared" ca="1" si="18"/>
        <v/>
      </c>
      <c r="J35" s="341">
        <f t="shared" ca="1" si="4"/>
        <v>0</v>
      </c>
      <c r="K35" s="343">
        <f t="shared" ca="1" si="5"/>
        <v>0</v>
      </c>
      <c r="L35" s="56" t="str">
        <f ca="1">VLOOKUP($A35,$BC$5:$BN$45,8)</f>
        <v>R</v>
      </c>
      <c r="M35" s="428">
        <f t="shared" ca="1" si="17"/>
        <v>0</v>
      </c>
      <c r="N35" s="175">
        <v>1</v>
      </c>
      <c r="O35" s="345" t="str">
        <f ca="1">IF($A34&lt;&gt;"",IF(OR($AH34&lt;&gt;0,$AI34&lt;&gt;0,E34="BBB",H35&lt;&gt;""),"",IF(AND($D29="R",$D32="R"),"R",IF(AND($D31="R",$D33="R"),"R",IF(AND($D33=$D34,$D33="R"),"R","")))),"")</f>
        <v>R</v>
      </c>
      <c r="P35" s="37" t="str">
        <f t="shared" ca="1" si="6"/>
        <v>W</v>
      </c>
      <c r="Q35" s="37">
        <f t="shared" ca="1" si="7"/>
        <v>1</v>
      </c>
      <c r="R35" s="23">
        <f ca="1">IF($A35&lt;&gt;"",IF(OR($AH34&lt;&gt;0,$AI34&lt;&gt;0),"0",SUM(Q35:Q35)),0)</f>
        <v>1</v>
      </c>
      <c r="S35" s="56" t="str">
        <f ca="1">VLOOKUP($A35,$BC$5:$BN$45,8)</f>
        <v>R</v>
      </c>
      <c r="T35" s="175">
        <v>1</v>
      </c>
      <c r="U35" s="345" t="str">
        <f ca="1">IF($A34&lt;&gt;"",IF(OR($AH34&lt;&gt;0,$AI34&lt;&gt;0,M34&gt;=$AJ$3),"",H35))</f>
        <v/>
      </c>
      <c r="V35" s="341" t="str">
        <f t="shared" ca="1" si="19"/>
        <v/>
      </c>
      <c r="W35" s="341">
        <f t="shared" ca="1" si="8"/>
        <v>0</v>
      </c>
      <c r="X35" s="343">
        <f t="shared" ca="1" si="9"/>
        <v>0</v>
      </c>
      <c r="Y35" s="56" t="str">
        <f ca="1">VLOOKUP($A35,$BC$5:$BN$45,8)</f>
        <v>R</v>
      </c>
      <c r="Z35" s="175">
        <v>1</v>
      </c>
      <c r="AA35" s="345" t="str">
        <f ca="1">IF($A34&lt;&gt;"",IF(OR($AH34&lt;&gt;0,$AI34&lt;&gt;0,U35&lt;&gt;""),"",O35))</f>
        <v>R</v>
      </c>
      <c r="AB35" s="37" t="str">
        <f t="shared" ca="1" si="10"/>
        <v>W</v>
      </c>
      <c r="AC35" s="37">
        <f t="shared" ca="1" si="11"/>
        <v>1</v>
      </c>
      <c r="AD35" s="23">
        <f ca="1">IF($A35&lt;&gt;"",IF(OR($AH34&lt;&gt;0,$AI34&lt;&gt;0),"0",SUM(AC35:AC35)),0)</f>
        <v>1</v>
      </c>
      <c r="AE35" s="90">
        <f ca="1">IF(A35&lt;&gt;"",W35+AC35,0)</f>
        <v>1</v>
      </c>
      <c r="AF35" s="87">
        <f t="shared" ca="1" si="21"/>
        <v>6</v>
      </c>
      <c r="AG35" s="95">
        <f>T36</f>
        <v>1</v>
      </c>
      <c r="AH35" s="89">
        <f ca="1">IF($A35&lt;&gt;"",IF(AH34&lt;&gt;0,AH34,IF(AF35&gt;=$AJ$1,"Profit Target",0)),0)</f>
        <v>0</v>
      </c>
      <c r="AI35" s="91">
        <f ca="1">IF($A35&lt;&gt;"",IF(AI34&lt;&gt;0,AI34,IF(AF35&lt;=$AJ$2,"Stop Loss",0)))</f>
        <v>0</v>
      </c>
      <c r="AJ35" s="89">
        <f t="shared" ca="1" si="13"/>
        <v>6</v>
      </c>
      <c r="AK35" s="78" t="str">
        <f ca="1">IF($A34="","",ABS(T35)&amp;"@")</f>
        <v>1@</v>
      </c>
      <c r="AL35" s="78" t="str">
        <f ca="1">IF(U35&lt;&gt;"",$AK35&amp;U35&amp;",","")</f>
        <v/>
      </c>
      <c r="AM35" s="78" t="str">
        <f ca="1">IF($A34="","",ABS(Z35)&amp;"@")</f>
        <v>1@</v>
      </c>
      <c r="AN35" s="427" t="str">
        <f t="shared" ca="1" si="14"/>
        <v>1@R,</v>
      </c>
      <c r="AO35" s="618"/>
      <c r="AP35" s="434"/>
      <c r="AQ35" s="20"/>
      <c r="AR35" s="20"/>
      <c r="AS35" s="20"/>
      <c r="AT35" s="66"/>
      <c r="AU35" s="20"/>
      <c r="AV35" s="20"/>
      <c r="AW35" s="20"/>
      <c r="AX35" s="20"/>
      <c r="AY35" s="20"/>
      <c r="AZ35" s="20"/>
      <c r="BA35" s="20"/>
      <c r="BB35" s="65">
        <f t="shared" ca="1" si="1"/>
        <v>3</v>
      </c>
      <c r="BC35" s="69">
        <v>29</v>
      </c>
      <c r="BD35" s="65">
        <v>1</v>
      </c>
      <c r="BE35" s="14" t="str">
        <f>"2"</f>
        <v>2</v>
      </c>
      <c r="BF35" s="14">
        <v>5</v>
      </c>
      <c r="BG35" s="14">
        <v>4</v>
      </c>
      <c r="BH35" s="14">
        <v>2</v>
      </c>
      <c r="BI35" s="14" t="s">
        <v>4</v>
      </c>
      <c r="BJ35" s="14" t="s">
        <v>10</v>
      </c>
      <c r="BK35" s="14" t="s">
        <v>9</v>
      </c>
      <c r="BL35" s="16">
        <v>14</v>
      </c>
      <c r="BM35" s="58" t="s">
        <v>10</v>
      </c>
      <c r="BN35" s="53" t="s">
        <v>9</v>
      </c>
      <c r="BO35" s="12">
        <v>1</v>
      </c>
      <c r="BP35" s="12">
        <v>2</v>
      </c>
      <c r="BQ35" s="12"/>
      <c r="BR35" s="47"/>
      <c r="BS35"/>
      <c r="BT35"/>
      <c r="BU35"/>
      <c r="BV35"/>
      <c r="BW35"/>
      <c r="BX35"/>
      <c r="BY35" s="6"/>
      <c r="BZ35"/>
      <c r="CA35"/>
      <c r="CB35"/>
      <c r="CC35"/>
      <c r="CD35"/>
      <c r="CE35"/>
      <c r="CF35" s="65">
        <f t="shared" ca="1" si="2"/>
        <v>15</v>
      </c>
      <c r="CG35"/>
      <c r="CH35" s="65">
        <v>10</v>
      </c>
      <c r="CI35"/>
      <c r="CJ35" s="17"/>
      <c r="CK35" s="14"/>
      <c r="CL35" s="14"/>
      <c r="CM35" s="35"/>
      <c r="CN35" s="14"/>
      <c r="CO35" s="14"/>
      <c r="CP35" s="14"/>
      <c r="CQ35" s="14"/>
      <c r="CR35" s="14"/>
      <c r="CS35" s="16"/>
      <c r="CT35" s="4"/>
      <c r="CU35" s="4"/>
      <c r="CV35" s="4"/>
      <c r="CW35" s="4"/>
      <c r="CX35" s="4"/>
      <c r="CY35" s="4"/>
      <c r="CZ35" s="4"/>
      <c r="DA35" s="4"/>
      <c r="DB35" s="4"/>
      <c r="DC35" s="4"/>
    </row>
    <row r="36" spans="1:107" s="11" customFormat="1">
      <c r="A36" s="65">
        <f t="shared" ca="1" si="0"/>
        <v>19</v>
      </c>
      <c r="B36" s="23" t="str">
        <f ca="1">IF(A35="","",IF(AND(AL36="",AN36=""),"NB",AL36&amp;AN36))</f>
        <v>NB</v>
      </c>
      <c r="C36" s="6" t="str">
        <f t="shared" ca="1" si="3"/>
        <v/>
      </c>
      <c r="D36" s="56" t="str">
        <f ca="1">VLOOKUP($A36,$BC$5:$BN$45,8)</f>
        <v>R</v>
      </c>
      <c r="E36" s="344" t="str">
        <f t="shared" ca="1" si="16"/>
        <v>BRR</v>
      </c>
      <c r="F36" s="175">
        <v>1</v>
      </c>
      <c r="G36" s="459">
        <f ca="1">IF(G35&gt;=$AJ$3,1,IF(AND(J34="L",J35="L"),1,IF(I35="L",2,IF(I35="W",(2*G35-1),G35))))</f>
        <v>3</v>
      </c>
      <c r="H36" s="345" t="str">
        <f ca="1">IF($A35&lt;&gt;"",IF(OR($AH35&lt;&gt;0,$AI35&lt;&gt;0,E35="RRR"),"",IF(AND($D30="B",$D33="B"),"B",IF(AND($D32="B",$D34="B"),"B",IF(AND($D34=$D35,$D34="B"),"B","")))),"")</f>
        <v/>
      </c>
      <c r="I36" s="341" t="str">
        <f t="shared" ca="1" si="18"/>
        <v/>
      </c>
      <c r="J36" s="341">
        <f t="shared" ca="1" si="4"/>
        <v>0</v>
      </c>
      <c r="K36" s="343">
        <f t="shared" ca="1" si="5"/>
        <v>0</v>
      </c>
      <c r="L36" s="56" t="str">
        <f ca="1">VLOOKUP($A36,$BC$5:$BN$45,8)</f>
        <v>R</v>
      </c>
      <c r="M36" s="428">
        <f t="shared" ca="1" si="17"/>
        <v>0</v>
      </c>
      <c r="N36" s="175">
        <v>1</v>
      </c>
      <c r="O36" s="345" t="str">
        <f ca="1">IF($A35&lt;&gt;"",IF(OR($AH35&lt;&gt;0,$AI35&lt;&gt;0,E35="BBB",H36&lt;&gt;""),"",IF(AND($D30="R",$D33="R"),"R",IF(AND($D32="R",$D34="R"),"R",IF(AND($D34=$D35,$D34="R"),"R","")))),"")</f>
        <v/>
      </c>
      <c r="P36" s="37" t="str">
        <f t="shared" ca="1" si="6"/>
        <v/>
      </c>
      <c r="Q36" s="37">
        <f t="shared" ca="1" si="7"/>
        <v>0</v>
      </c>
      <c r="R36" s="23">
        <f ca="1">IF($A36&lt;&gt;"",IF(OR($AH35&lt;&gt;0,$AI35&lt;&gt;0),"0",SUM(Q36:Q36)),0)</f>
        <v>0</v>
      </c>
      <c r="S36" s="56" t="str">
        <f ca="1">VLOOKUP($A36,$BC$5:$BN$45,8)</f>
        <v>R</v>
      </c>
      <c r="T36" s="175">
        <v>1</v>
      </c>
      <c r="U36" s="345" t="str">
        <f ca="1">IF($A35&lt;&gt;"",IF(OR($AH35&lt;&gt;0,$AI35&lt;&gt;0,M35&gt;=$AJ$3),"",H36))</f>
        <v/>
      </c>
      <c r="V36" s="341" t="str">
        <f t="shared" ca="1" si="19"/>
        <v/>
      </c>
      <c r="W36" s="341">
        <f t="shared" ca="1" si="8"/>
        <v>0</v>
      </c>
      <c r="X36" s="343">
        <f t="shared" ca="1" si="9"/>
        <v>0</v>
      </c>
      <c r="Y36" s="56" t="str">
        <f ca="1">VLOOKUP($A36,$BC$5:$BN$45,8)</f>
        <v>R</v>
      </c>
      <c r="Z36" s="175">
        <v>1</v>
      </c>
      <c r="AA36" s="345" t="str">
        <f ca="1">IF($A35&lt;&gt;"",IF(OR($AH35&lt;&gt;0,$AI35&lt;&gt;0,U36&lt;&gt;""),"",O36))</f>
        <v/>
      </c>
      <c r="AB36" s="37" t="str">
        <f t="shared" ca="1" si="10"/>
        <v/>
      </c>
      <c r="AC36" s="37">
        <f t="shared" ca="1" si="11"/>
        <v>0</v>
      </c>
      <c r="AD36" s="23">
        <f ca="1">IF($A36&lt;&gt;"",IF(OR($AH35&lt;&gt;0,$AI35&lt;&gt;0),"0",SUM(AC36:AC36)),0)</f>
        <v>0</v>
      </c>
      <c r="AE36" s="90">
        <f ca="1">IF(A36&lt;&gt;"",W36+AC36,0)</f>
        <v>0</v>
      </c>
      <c r="AF36" s="87">
        <f t="shared" ca="1" si="21"/>
        <v>6</v>
      </c>
      <c r="AG36" s="95">
        <f>T37</f>
        <v>1</v>
      </c>
      <c r="AH36" s="89">
        <f ca="1">IF($A36&lt;&gt;"",IF(AH35&lt;&gt;0,AH35,IF(AF36&gt;=$AJ$1,"Profit Target",0)),0)</f>
        <v>0</v>
      </c>
      <c r="AI36" s="91">
        <f ca="1">IF($A36&lt;&gt;"",IF(AI35&lt;&gt;0,AI35,IF(AF36&lt;=$AJ$2,"Stop Loss",0)))</f>
        <v>0</v>
      </c>
      <c r="AJ36" s="89">
        <f t="shared" ca="1" si="13"/>
        <v>6</v>
      </c>
      <c r="AK36" s="78" t="str">
        <f ca="1">IF($A35="","",ABS(T36)&amp;"@")</f>
        <v>1@</v>
      </c>
      <c r="AL36" s="78" t="str">
        <f ca="1">IF(U36&lt;&gt;"",$AK36&amp;U36&amp;",","")</f>
        <v/>
      </c>
      <c r="AM36" s="78" t="str">
        <f ca="1">IF($A35="","",ABS(Z36)&amp;"@")</f>
        <v>1@</v>
      </c>
      <c r="AN36" s="427" t="str">
        <f t="shared" ca="1" si="14"/>
        <v/>
      </c>
      <c r="AO36" s="434"/>
      <c r="AP36" s="434"/>
      <c r="AQ36" s="20"/>
      <c r="AR36" s="20"/>
      <c r="AS36" s="20"/>
      <c r="AT36" s="66"/>
      <c r="AU36" s="20"/>
      <c r="AV36" s="20"/>
      <c r="AW36" s="20"/>
      <c r="AX36" s="20"/>
      <c r="AY36" s="20"/>
      <c r="AZ36" s="20"/>
      <c r="BA36" s="20"/>
      <c r="BB36" s="65">
        <f t="shared" ca="1" si="1"/>
        <v>10</v>
      </c>
      <c r="BC36" s="69">
        <v>30</v>
      </c>
      <c r="BD36" s="65">
        <v>2</v>
      </c>
      <c r="BE36" s="14" t="str">
        <f t="shared" si="22"/>
        <v>3</v>
      </c>
      <c r="BF36" s="14">
        <v>5</v>
      </c>
      <c r="BG36" s="14">
        <v>4</v>
      </c>
      <c r="BH36" s="14">
        <v>3</v>
      </c>
      <c r="BI36" s="14" t="s">
        <v>4</v>
      </c>
      <c r="BJ36" s="14" t="s">
        <v>5</v>
      </c>
      <c r="BK36" s="14" t="s">
        <v>6</v>
      </c>
      <c r="BL36" s="16">
        <v>15</v>
      </c>
      <c r="BM36" s="58" t="s">
        <v>5</v>
      </c>
      <c r="BN36" s="52" t="s">
        <v>6</v>
      </c>
      <c r="BO36" s="12">
        <v>1</v>
      </c>
      <c r="BP36" s="12">
        <v>1</v>
      </c>
      <c r="BQ36" s="12"/>
      <c r="BR36" s="47"/>
      <c r="BS36"/>
      <c r="BT36"/>
      <c r="BU36"/>
      <c r="BV36"/>
      <c r="BW36"/>
      <c r="BX36"/>
      <c r="BY36" s="6"/>
      <c r="BZ36"/>
      <c r="CA36"/>
      <c r="CB36"/>
      <c r="CC36"/>
      <c r="CD36"/>
      <c r="CE36"/>
      <c r="CF36" s="65">
        <f t="shared" ca="1" si="2"/>
        <v>22</v>
      </c>
      <c r="CG36"/>
      <c r="CH36" s="65">
        <v>7</v>
      </c>
      <c r="CI36"/>
      <c r="CJ36" s="17"/>
      <c r="CK36" s="14"/>
      <c r="CL36" s="14"/>
      <c r="CM36" s="35"/>
      <c r="CN36" s="14"/>
      <c r="CO36" s="14"/>
      <c r="CP36" s="14"/>
      <c r="CQ36" s="14"/>
      <c r="CR36" s="14"/>
      <c r="CS36" s="16"/>
      <c r="CT36" s="4"/>
      <c r="CU36" s="4"/>
      <c r="CV36" s="4"/>
      <c r="CW36" s="4"/>
      <c r="CX36" s="4"/>
      <c r="CY36" s="4"/>
      <c r="CZ36" s="4"/>
      <c r="DA36" s="4"/>
      <c r="DB36" s="4"/>
      <c r="DC36" s="4"/>
    </row>
    <row r="37" spans="1:107" s="11" customFormat="1">
      <c r="A37" s="65">
        <f t="shared" ca="1" si="0"/>
        <v>25</v>
      </c>
      <c r="B37" s="23" t="str">
        <f ca="1">IF(A36="","",IF(AND(AL37="",AN37=""),"NB",AL37&amp;AN37))</f>
        <v>1@B,</v>
      </c>
      <c r="C37" s="6" t="str">
        <f t="shared" ca="1" si="3"/>
        <v/>
      </c>
      <c r="D37" s="56" t="str">
        <f ca="1">VLOOKUP($A37,$BC$5:$BN$45,8)</f>
        <v>R</v>
      </c>
      <c r="E37" s="344" t="str">
        <f t="shared" ca="1" si="16"/>
        <v>RRR</v>
      </c>
      <c r="F37" s="175">
        <v>1</v>
      </c>
      <c r="G37" s="459">
        <f ca="1">IF(G36&gt;=$AJ$3,1,IF(AND(J35="L",J36="L"),1,IF(I36="L",2,IF(I36="W",(2*G36-1),G36))))</f>
        <v>3</v>
      </c>
      <c r="H37" s="345" t="str">
        <f ca="1">IF($A36&lt;&gt;"",IF(OR($AH36&lt;&gt;0,$AI36&lt;&gt;0,E36="RRR"),"",IF(AND($D31="B",$D34="B"),"B",IF(AND($D33="B",$D35="B"),"B",IF(AND($D35=$D36,$D35="B"),"B","")))),"")</f>
        <v>B</v>
      </c>
      <c r="I37" s="341" t="str">
        <f t="shared" ca="1" si="18"/>
        <v>L</v>
      </c>
      <c r="J37" s="341">
        <f t="shared" ca="1" si="4"/>
        <v>-1</v>
      </c>
      <c r="K37" s="343">
        <f t="shared" ca="1" si="5"/>
        <v>-1</v>
      </c>
      <c r="L37" s="56" t="str">
        <f ca="1">VLOOKUP($A37,$BC$5:$BN$45,8)</f>
        <v>R</v>
      </c>
      <c r="M37" s="428">
        <f t="shared" ca="1" si="17"/>
        <v>1</v>
      </c>
      <c r="N37" s="175">
        <v>1</v>
      </c>
      <c r="O37" s="345" t="str">
        <f ca="1">IF($A36&lt;&gt;"",IF(OR($AH36&lt;&gt;0,$AI36&lt;&gt;0,E36="BBB",H37&lt;&gt;""),"",IF(AND($D31="R",$D34="R"),"R",IF(AND($D33="R",$D35="R"),"R",IF(AND($D35=$D36,$D35="R"),"R","")))),"")</f>
        <v/>
      </c>
      <c r="P37" s="37" t="str">
        <f t="shared" ca="1" si="6"/>
        <v/>
      </c>
      <c r="Q37" s="37">
        <f t="shared" ca="1" si="7"/>
        <v>0</v>
      </c>
      <c r="R37" s="23">
        <f ca="1">IF($A37&lt;&gt;"",IF(OR($AH36&lt;&gt;0,$AI36&lt;&gt;0),"0",SUM(Q37:Q37)),0)</f>
        <v>0</v>
      </c>
      <c r="S37" s="56" t="str">
        <f ca="1">VLOOKUP($A37,$BC$5:$BN$45,8)</f>
        <v>R</v>
      </c>
      <c r="T37" s="175">
        <v>1</v>
      </c>
      <c r="U37" s="345" t="str">
        <f ca="1">IF($A36&lt;&gt;"",IF(OR($AH36&lt;&gt;0,$AI36&lt;&gt;0,M36&gt;=$AJ$3),"",H37))</f>
        <v>B</v>
      </c>
      <c r="V37" s="341" t="str">
        <f t="shared" ca="1" si="19"/>
        <v>L</v>
      </c>
      <c r="W37" s="341">
        <f t="shared" ca="1" si="8"/>
        <v>-1</v>
      </c>
      <c r="X37" s="343">
        <f t="shared" ca="1" si="9"/>
        <v>-1</v>
      </c>
      <c r="Y37" s="56" t="str">
        <f ca="1">VLOOKUP($A37,$BC$5:$BN$45,8)</f>
        <v>R</v>
      </c>
      <c r="Z37" s="175">
        <v>1</v>
      </c>
      <c r="AA37" s="345" t="str">
        <f ca="1">IF($A36&lt;&gt;"",IF(OR($AH36&lt;&gt;0,$AI36&lt;&gt;0,U37&lt;&gt;""),"",O37))</f>
        <v/>
      </c>
      <c r="AB37" s="37" t="str">
        <f t="shared" ca="1" si="10"/>
        <v/>
      </c>
      <c r="AC37" s="37">
        <f t="shared" ca="1" si="11"/>
        <v>0</v>
      </c>
      <c r="AD37" s="23">
        <f ca="1">IF($A37&lt;&gt;"",IF(OR($AH36&lt;&gt;0,$AI36&lt;&gt;0),"0",SUM(AC37:AC37)),0)</f>
        <v>0</v>
      </c>
      <c r="AE37" s="90">
        <f ca="1">IF(A37&lt;&gt;"",W37+AC37,0)</f>
        <v>-1</v>
      </c>
      <c r="AF37" s="87">
        <f t="shared" ca="1" si="21"/>
        <v>5</v>
      </c>
      <c r="AG37" s="95">
        <f>T38</f>
        <v>1</v>
      </c>
      <c r="AH37" s="89">
        <f ca="1">IF($A37&lt;&gt;"",IF(AH36&lt;&gt;0,AH36,IF(AF37&gt;=$AJ$1,"Profit Target",0)),0)</f>
        <v>0</v>
      </c>
      <c r="AI37" s="91">
        <f ca="1">IF($A37&lt;&gt;"",IF(AI36&lt;&gt;0,AI36,IF(AF37&lt;=$AJ$2,"Stop Loss",0)))</f>
        <v>0</v>
      </c>
      <c r="AJ37" s="89">
        <f t="shared" ca="1" si="13"/>
        <v>6</v>
      </c>
      <c r="AK37" s="78" t="str">
        <f ca="1">IF($A36="","",ABS(T37)&amp;"@")</f>
        <v>1@</v>
      </c>
      <c r="AL37" s="78" t="str">
        <f ca="1">IF(U37&lt;&gt;"",$AK37&amp;U37&amp;",","")</f>
        <v>1@B,</v>
      </c>
      <c r="AM37" s="78" t="str">
        <f ca="1">IF($A36="","",ABS(Z37)&amp;"@")</f>
        <v>1@</v>
      </c>
      <c r="AN37" s="427" t="str">
        <f t="shared" ca="1" si="14"/>
        <v/>
      </c>
      <c r="AO37" s="434"/>
      <c r="AP37" s="434"/>
      <c r="AQ37" s="20"/>
      <c r="AR37" s="20"/>
      <c r="AS37" s="20"/>
      <c r="AT37" s="66"/>
      <c r="AU37" s="20"/>
      <c r="AV37" s="20"/>
      <c r="AW37" s="20"/>
      <c r="AX37" s="20"/>
      <c r="AY37" s="20"/>
      <c r="AZ37" s="20"/>
      <c r="BA37" s="20"/>
      <c r="BB37" s="65">
        <f t="shared" ca="1" si="1"/>
        <v>12</v>
      </c>
      <c r="BC37" s="69">
        <v>31</v>
      </c>
      <c r="BD37" s="65">
        <v>2</v>
      </c>
      <c r="BE37" s="14" t="str">
        <f>"1"</f>
        <v>1</v>
      </c>
      <c r="BF37" s="14">
        <v>6</v>
      </c>
      <c r="BG37" s="14">
        <v>4</v>
      </c>
      <c r="BH37" s="14">
        <v>1</v>
      </c>
      <c r="BI37" s="14" t="s">
        <v>4</v>
      </c>
      <c r="BJ37" s="14" t="s">
        <v>10</v>
      </c>
      <c r="BK37" s="14" t="s">
        <v>9</v>
      </c>
      <c r="BL37" s="16">
        <v>16</v>
      </c>
      <c r="BM37" s="58" t="s">
        <v>10</v>
      </c>
      <c r="BN37" s="53" t="s">
        <v>9</v>
      </c>
      <c r="BO37" s="12">
        <v>2</v>
      </c>
      <c r="BP37" s="12">
        <v>2</v>
      </c>
      <c r="BQ37" s="12"/>
      <c r="BR37" s="47"/>
      <c r="BS37"/>
      <c r="BT37"/>
      <c r="BU37"/>
      <c r="BV37"/>
      <c r="BW37"/>
      <c r="BX37"/>
      <c r="BY37" s="6"/>
      <c r="BZ37"/>
      <c r="CA37"/>
      <c r="CB37"/>
      <c r="CC37"/>
      <c r="CD37"/>
      <c r="CE37"/>
      <c r="CF37" s="65">
        <f t="shared" ca="1" si="2"/>
        <v>21</v>
      </c>
      <c r="CG37"/>
      <c r="CH37" s="65">
        <v>5</v>
      </c>
      <c r="CI37"/>
      <c r="CJ37" s="17"/>
      <c r="CK37" s="14"/>
      <c r="CL37" s="14"/>
      <c r="CM37" s="35"/>
      <c r="CN37" s="14"/>
      <c r="CO37" s="14"/>
      <c r="CP37" s="14"/>
      <c r="CQ37" s="14"/>
      <c r="CR37" s="14"/>
      <c r="CS37" s="16"/>
      <c r="CT37" s="4"/>
      <c r="CU37" s="4"/>
      <c r="CV37" s="4"/>
      <c r="CW37" s="4"/>
      <c r="CX37" s="4"/>
      <c r="CY37" s="4"/>
      <c r="CZ37" s="4"/>
      <c r="DA37" s="4"/>
      <c r="DB37" s="4"/>
      <c r="DC37" s="4"/>
    </row>
    <row r="38" spans="1:107" s="11" customFormat="1">
      <c r="A38" s="65">
        <f t="shared" ca="1" si="0"/>
        <v>28</v>
      </c>
      <c r="B38" s="23" t="str">
        <f ca="1">IF(A37="","",IF(AND(AL38="",AN38=""),"NB",AL38&amp;AN38))</f>
        <v>1@R,</v>
      </c>
      <c r="C38" s="6" t="str">
        <f t="shared" ca="1" si="3"/>
        <v/>
      </c>
      <c r="D38" s="56" t="str">
        <f ca="1">VLOOKUP($A38,$BC$5:$BN$45,8)</f>
        <v>B</v>
      </c>
      <c r="E38" s="344" t="str">
        <f t="shared" ca="1" si="16"/>
        <v>RRB</v>
      </c>
      <c r="F38" s="175">
        <v>1</v>
      </c>
      <c r="G38" s="459">
        <f ca="1">IF(G37&gt;=$AJ$3,1,IF(AND(J36="L",J37="L"),1,IF(I37="L",2,IF(I37="W",(2*G37-1),G37))))</f>
        <v>2</v>
      </c>
      <c r="H38" s="345" t="str">
        <f ca="1">IF($A37&lt;&gt;"",IF(OR($AH37&lt;&gt;0,$AI37&lt;&gt;0,E37="RRR"),"",IF(AND($D32="B",$D35="B"),"B",IF(AND($D34="B",$D36="B"),"B",IF(AND($D36=$D37,$D36="B"),"B","")))),"")</f>
        <v/>
      </c>
      <c r="I38" s="341" t="str">
        <f t="shared" ca="1" si="18"/>
        <v/>
      </c>
      <c r="J38" s="341">
        <f t="shared" ca="1" si="4"/>
        <v>0</v>
      </c>
      <c r="K38" s="343">
        <f t="shared" ca="1" si="5"/>
        <v>0</v>
      </c>
      <c r="L38" s="56" t="str">
        <f ca="1">VLOOKUP($A38,$BC$5:$BN$45,8)</f>
        <v>B</v>
      </c>
      <c r="M38" s="428">
        <f t="shared" ca="1" si="17"/>
        <v>1</v>
      </c>
      <c r="N38" s="175">
        <v>1</v>
      </c>
      <c r="O38" s="345" t="str">
        <f ca="1">IF($A37&lt;&gt;"",IF(OR($AH37&lt;&gt;0,$AI37&lt;&gt;0,E37="BBB",H38&lt;&gt;""),"",IF(AND($D32="R",$D35="R"),"R",IF(AND($D34="R",$D36="R"),"R",IF(AND($D36=$D37,$D36="R"),"R","")))),"")</f>
        <v>R</v>
      </c>
      <c r="P38" s="37" t="str">
        <f t="shared" ca="1" si="6"/>
        <v>L</v>
      </c>
      <c r="Q38" s="37">
        <f t="shared" ca="1" si="7"/>
        <v>-1</v>
      </c>
      <c r="R38" s="23">
        <f ca="1">IF($A38&lt;&gt;"",IF(OR($AH37&lt;&gt;0,$AI37&lt;&gt;0),"0",SUM(Q38:Q38)),0)</f>
        <v>-1</v>
      </c>
      <c r="S38" s="56" t="str">
        <f ca="1">VLOOKUP($A38,$BC$5:$BN$45,8)</f>
        <v>B</v>
      </c>
      <c r="T38" s="175">
        <v>1</v>
      </c>
      <c r="U38" s="345" t="str">
        <f ca="1">IF($A37&lt;&gt;"",IF(OR($AH37&lt;&gt;0,$AI37&lt;&gt;0,M37&gt;=$AJ$3),"",H38))</f>
        <v/>
      </c>
      <c r="V38" s="341" t="str">
        <f t="shared" ca="1" si="19"/>
        <v/>
      </c>
      <c r="W38" s="341">
        <f t="shared" ca="1" si="8"/>
        <v>0</v>
      </c>
      <c r="X38" s="343">
        <f t="shared" ca="1" si="9"/>
        <v>0</v>
      </c>
      <c r="Y38" s="56" t="str">
        <f ca="1">VLOOKUP($A38,$BC$5:$BN$45,8)</f>
        <v>B</v>
      </c>
      <c r="Z38" s="175">
        <v>1</v>
      </c>
      <c r="AA38" s="345" t="str">
        <f ca="1">IF($A37&lt;&gt;"",IF(OR($AH37&lt;&gt;0,$AI37&lt;&gt;0,U38&lt;&gt;""),"",O38))</f>
        <v>R</v>
      </c>
      <c r="AB38" s="37" t="str">
        <f t="shared" ca="1" si="10"/>
        <v>L</v>
      </c>
      <c r="AC38" s="37">
        <f t="shared" ca="1" si="11"/>
        <v>-1</v>
      </c>
      <c r="AD38" s="23">
        <f ca="1">IF($A38&lt;&gt;"",IF(OR($AH37&lt;&gt;0,$AI37&lt;&gt;0),"0",SUM(AC38:AC38)),0)</f>
        <v>-1</v>
      </c>
      <c r="AE38" s="90">
        <f ca="1">IF(A38&lt;&gt;"",W38+AC38,0)</f>
        <v>-1</v>
      </c>
      <c r="AF38" s="87">
        <f t="shared" ca="1" si="21"/>
        <v>4</v>
      </c>
      <c r="AG38" s="95">
        <f>T39</f>
        <v>1</v>
      </c>
      <c r="AH38" s="89">
        <f ca="1">IF($A38&lt;&gt;"",IF(AH37&lt;&gt;0,AH37,IF(AF38&gt;=$AJ$1,"Profit Target",0)),0)</f>
        <v>0</v>
      </c>
      <c r="AI38" s="91">
        <f ca="1">IF($A38&lt;&gt;"",IF(AI37&lt;&gt;0,AI37,IF(AF38&lt;=$AJ$2,"Stop Loss",0)))</f>
        <v>0</v>
      </c>
      <c r="AJ38" s="89">
        <f t="shared" ca="1" si="13"/>
        <v>6</v>
      </c>
      <c r="AK38" s="78" t="str">
        <f ca="1">IF($A37="","",ABS(T38)&amp;"@")</f>
        <v>1@</v>
      </c>
      <c r="AL38" s="78" t="str">
        <f ca="1">IF(U38&lt;&gt;"",$AK38&amp;U38&amp;",","")</f>
        <v/>
      </c>
      <c r="AM38" s="78" t="str">
        <f ca="1">IF($A37="","",ABS(Z38)&amp;"@")</f>
        <v>1@</v>
      </c>
      <c r="AN38" s="427" t="str">
        <f t="shared" ca="1" si="14"/>
        <v>1@R,</v>
      </c>
      <c r="AO38" s="434"/>
      <c r="AP38" s="434"/>
      <c r="AQ38" s="20"/>
      <c r="AR38" s="20"/>
      <c r="AS38" s="20"/>
      <c r="AT38" s="66"/>
      <c r="AU38" s="20"/>
      <c r="AV38" s="20"/>
      <c r="AW38" s="20"/>
      <c r="AX38" s="20"/>
      <c r="AY38" s="20"/>
      <c r="AZ38" s="20"/>
      <c r="BA38" s="20"/>
      <c r="BB38" s="65">
        <f t="shared" ca="1" si="1"/>
        <v>21</v>
      </c>
      <c r="BC38" s="69">
        <v>32</v>
      </c>
      <c r="BD38" s="65">
        <v>1</v>
      </c>
      <c r="BE38" s="14" t="str">
        <f>"2"</f>
        <v>2</v>
      </c>
      <c r="BF38" s="14">
        <v>6</v>
      </c>
      <c r="BG38" s="14">
        <v>4</v>
      </c>
      <c r="BH38" s="14">
        <v>2</v>
      </c>
      <c r="BI38" s="14" t="s">
        <v>4</v>
      </c>
      <c r="BJ38" s="14" t="s">
        <v>5</v>
      </c>
      <c r="BK38" s="14" t="s">
        <v>6</v>
      </c>
      <c r="BL38" s="16">
        <v>17</v>
      </c>
      <c r="BM38" s="58" t="s">
        <v>5</v>
      </c>
      <c r="BN38" s="52" t="s">
        <v>6</v>
      </c>
      <c r="BO38" s="12">
        <v>1</v>
      </c>
      <c r="BP38" s="12">
        <v>1</v>
      </c>
      <c r="BQ38" s="12"/>
      <c r="BR38" s="47"/>
      <c r="BS38"/>
      <c r="BT38"/>
      <c r="BU38"/>
      <c r="BV38"/>
      <c r="BW38"/>
      <c r="BX38"/>
      <c r="BY38" s="6"/>
      <c r="BZ38"/>
      <c r="CA38"/>
      <c r="CB38"/>
      <c r="CC38"/>
      <c r="CD38"/>
      <c r="CE38"/>
      <c r="CF38" s="65">
        <f t="shared" ca="1" si="2"/>
        <v>34</v>
      </c>
      <c r="CG38"/>
      <c r="CH38" s="65">
        <v>7</v>
      </c>
      <c r="CI38"/>
      <c r="CJ38" s="17"/>
      <c r="CK38" s="14"/>
      <c r="CL38" s="14"/>
      <c r="CM38" s="35"/>
      <c r="CN38" s="14"/>
      <c r="CO38" s="14"/>
      <c r="CP38" s="14"/>
      <c r="CQ38" s="14"/>
      <c r="CR38" s="14"/>
      <c r="CS38" s="16"/>
      <c r="CT38" s="4"/>
      <c r="CU38" s="4"/>
      <c r="CV38" s="4"/>
      <c r="CW38" s="4"/>
      <c r="CX38" s="4"/>
      <c r="CY38" s="4"/>
      <c r="CZ38" s="4"/>
      <c r="DA38" s="4"/>
      <c r="DB38" s="4"/>
      <c r="DC38" s="4"/>
    </row>
    <row r="39" spans="1:107" s="11" customFormat="1">
      <c r="A39" s="65">
        <f t="shared" ca="1" si="0"/>
        <v>6</v>
      </c>
      <c r="B39" s="23" t="str">
        <f ca="1">IF(A38="","",IF(AND(AL39="",AN39=""),"NB",AL39&amp;AN39))</f>
        <v>1@R,</v>
      </c>
      <c r="C39" s="6" t="str">
        <f t="shared" ca="1" si="3"/>
        <v/>
      </c>
      <c r="D39" s="56" t="str">
        <f ca="1">VLOOKUP($A39,$BC$5:$BN$45,8)</f>
        <v>B</v>
      </c>
      <c r="E39" s="344" t="str">
        <f t="shared" ca="1" si="16"/>
        <v>RBB</v>
      </c>
      <c r="F39" s="175">
        <v>1</v>
      </c>
      <c r="G39" s="459">
        <f ca="1">IF(G38&gt;=$AJ$3,1,IF(AND(J37="L",J38="L"),1,IF(I38="L",2,IF(I38="W",(2*G38-1),G38))))</f>
        <v>2</v>
      </c>
      <c r="H39" s="345" t="str">
        <f ca="1">IF($A38&lt;&gt;"",IF(OR($AH38&lt;&gt;0,$AI38&lt;&gt;0,E38="RRR"),"",IF(AND($D33="B",$D36="B"),"B",IF(AND($D35="B",$D37="B"),"B",IF(AND($D37=$D38,$D37="B"),"B","")))),"")</f>
        <v/>
      </c>
      <c r="I39" s="341" t="str">
        <f t="shared" ca="1" si="18"/>
        <v/>
      </c>
      <c r="J39" s="341">
        <f t="shared" ca="1" si="4"/>
        <v>0</v>
      </c>
      <c r="K39" s="343">
        <f t="shared" ca="1" si="5"/>
        <v>0</v>
      </c>
      <c r="L39" s="56" t="str">
        <f ca="1">VLOOKUP($A39,$BC$5:$BN$45,8)</f>
        <v>B</v>
      </c>
      <c r="M39" s="428">
        <f t="shared" ca="1" si="17"/>
        <v>1</v>
      </c>
      <c r="N39" s="175">
        <v>1</v>
      </c>
      <c r="O39" s="345" t="str">
        <f ca="1">IF($A38&lt;&gt;"",IF(OR($AH38&lt;&gt;0,$AI38&lt;&gt;0,E38="BBB",H39&lt;&gt;""),"",IF(AND($D33="R",$D36="R"),"R",IF(AND($D35="R",$D37="R"),"R",IF(AND($D37=$D38,$D37="R"),"R","")))),"")</f>
        <v>R</v>
      </c>
      <c r="P39" s="37" t="str">
        <f t="shared" ca="1" si="6"/>
        <v>L</v>
      </c>
      <c r="Q39" s="37">
        <f t="shared" ca="1" si="7"/>
        <v>-1</v>
      </c>
      <c r="R39" s="23">
        <f ca="1">IF($A39&lt;&gt;"",IF(OR($AH38&lt;&gt;0,$AI38&lt;&gt;0),"0",SUM(Q39:Q39)),0)</f>
        <v>-1</v>
      </c>
      <c r="S39" s="56" t="str">
        <f ca="1">VLOOKUP($A39,$BC$5:$BN$45,8)</f>
        <v>B</v>
      </c>
      <c r="T39" s="175">
        <v>1</v>
      </c>
      <c r="U39" s="345" t="str">
        <f ca="1">IF($A38&lt;&gt;"",IF(OR($AH38&lt;&gt;0,$AI38&lt;&gt;0,M38&gt;=$AJ$3),"",H39))</f>
        <v/>
      </c>
      <c r="V39" s="341" t="str">
        <f t="shared" ca="1" si="19"/>
        <v/>
      </c>
      <c r="W39" s="341">
        <f t="shared" ca="1" si="8"/>
        <v>0</v>
      </c>
      <c r="X39" s="343">
        <f t="shared" ca="1" si="9"/>
        <v>0</v>
      </c>
      <c r="Y39" s="56" t="str">
        <f ca="1">VLOOKUP($A39,$BC$5:$BN$45,8)</f>
        <v>B</v>
      </c>
      <c r="Z39" s="175">
        <v>1</v>
      </c>
      <c r="AA39" s="345" t="str">
        <f ca="1">IF($A38&lt;&gt;"",IF(OR($AH38&lt;&gt;0,$AI38&lt;&gt;0,U39&lt;&gt;""),"",O39))</f>
        <v>R</v>
      </c>
      <c r="AB39" s="37" t="str">
        <f t="shared" ca="1" si="10"/>
        <v>L</v>
      </c>
      <c r="AC39" s="37">
        <f t="shared" ca="1" si="11"/>
        <v>-1</v>
      </c>
      <c r="AD39" s="23">
        <f ca="1">IF($A39&lt;&gt;"",IF(OR($AH38&lt;&gt;0,$AI38&lt;&gt;0),"0",SUM(AC39:AC39)),0)</f>
        <v>-1</v>
      </c>
      <c r="AE39" s="90">
        <f ca="1">IF(A39&lt;&gt;"",W39+AC39,0)</f>
        <v>-1</v>
      </c>
      <c r="AF39" s="87">
        <f t="shared" ca="1" si="21"/>
        <v>3</v>
      </c>
      <c r="AG39" s="95">
        <f>T40</f>
        <v>1</v>
      </c>
      <c r="AH39" s="89">
        <f ca="1">IF($A39&lt;&gt;"",IF(AH38&lt;&gt;0,AH38,IF(AF39&gt;=$AJ$1,"Profit Target",0)),0)</f>
        <v>0</v>
      </c>
      <c r="AI39" s="91">
        <f ca="1">IF($A39&lt;&gt;"",IF(AI38&lt;&gt;0,AI38,IF(AF39&lt;=$AJ$2,"Stop Loss",0)))</f>
        <v>0</v>
      </c>
      <c r="AJ39" s="89">
        <f t="shared" ca="1" si="13"/>
        <v>6</v>
      </c>
      <c r="AK39" s="78" t="str">
        <f ca="1">IF($A38="","",ABS(T39)&amp;"@")</f>
        <v>1@</v>
      </c>
      <c r="AL39" s="78" t="str">
        <f ca="1">IF(U39&lt;&gt;"",$AK39&amp;U39&amp;",","")</f>
        <v/>
      </c>
      <c r="AM39" s="78" t="str">
        <f ca="1">IF($A38="","",ABS(Z39)&amp;"@")</f>
        <v>1@</v>
      </c>
      <c r="AN39" s="427" t="str">
        <f t="shared" ca="1" si="14"/>
        <v>1@R,</v>
      </c>
      <c r="AO39" s="434"/>
      <c r="AP39" s="434"/>
      <c r="AQ39" s="20"/>
      <c r="AR39" s="20"/>
      <c r="AS39" s="20"/>
      <c r="AT39" s="66"/>
      <c r="AU39" s="20"/>
      <c r="AV39" s="20"/>
      <c r="AW39" s="20"/>
      <c r="AX39" s="20"/>
      <c r="AY39" s="20"/>
      <c r="AZ39" s="20"/>
      <c r="BA39" s="20"/>
      <c r="BB39" s="65">
        <f t="shared" ca="1" si="1"/>
        <v>24</v>
      </c>
      <c r="BC39" s="69">
        <v>33</v>
      </c>
      <c r="BD39" s="65">
        <v>2</v>
      </c>
      <c r="BE39" s="14" t="str">
        <f t="shared" si="22"/>
        <v>3</v>
      </c>
      <c r="BF39" s="14">
        <v>6</v>
      </c>
      <c r="BG39" s="14">
        <v>4</v>
      </c>
      <c r="BH39" s="14">
        <v>3</v>
      </c>
      <c r="BI39" s="14" t="s">
        <v>4</v>
      </c>
      <c r="BJ39" s="14" t="s">
        <v>10</v>
      </c>
      <c r="BK39" s="14" t="s">
        <v>9</v>
      </c>
      <c r="BL39" s="16">
        <v>18</v>
      </c>
      <c r="BM39" s="58" t="s">
        <v>10</v>
      </c>
      <c r="BN39" s="53" t="s">
        <v>9</v>
      </c>
      <c r="BO39" s="12">
        <v>1</v>
      </c>
      <c r="BP39" s="12">
        <v>2</v>
      </c>
      <c r="BQ39" s="12"/>
      <c r="BR39" s="47"/>
      <c r="BS39"/>
      <c r="BT39"/>
      <c r="BU39"/>
      <c r="BV39"/>
      <c r="BW39"/>
      <c r="BX39"/>
      <c r="BY39" s="6"/>
      <c r="BZ39"/>
      <c r="CA39"/>
      <c r="CB39"/>
      <c r="CC39"/>
      <c r="CD39"/>
      <c r="CE39"/>
      <c r="CF39" s="65">
        <f t="shared" ca="1" si="2"/>
        <v>25</v>
      </c>
      <c r="CG39"/>
      <c r="CH39" s="65">
        <v>23</v>
      </c>
      <c r="CI39"/>
      <c r="CJ39" s="17"/>
      <c r="CK39" s="14"/>
      <c r="CL39" s="14"/>
      <c r="CM39" s="35"/>
      <c r="CN39" s="14"/>
      <c r="CO39" s="14"/>
      <c r="CP39" s="14"/>
      <c r="CQ39" s="14"/>
      <c r="CR39" s="14"/>
      <c r="CS39" s="16"/>
      <c r="CT39" s="4"/>
      <c r="CU39" s="4"/>
      <c r="CV39" s="4"/>
      <c r="CW39" s="4"/>
      <c r="CX39" s="4"/>
      <c r="CY39" s="4"/>
      <c r="CZ39" s="4"/>
      <c r="DA39" s="4"/>
      <c r="DB39" s="4"/>
      <c r="DC39" s="4"/>
    </row>
    <row r="40" spans="1:107" s="11" customFormat="1">
      <c r="A40" s="65">
        <f t="shared" ca="1" si="0"/>
        <v>33</v>
      </c>
      <c r="B40" s="23" t="str">
        <f ca="1">IF(A39="","",IF(AND(AL40="",AN40=""),"NB",AL40&amp;AN40))</f>
        <v>1@B,</v>
      </c>
      <c r="C40" s="6" t="str">
        <f t="shared" ca="1" si="3"/>
        <v/>
      </c>
      <c r="D40" s="56" t="str">
        <f ca="1">VLOOKUP($A40,$BC$5:$BN$45,8)</f>
        <v>B</v>
      </c>
      <c r="E40" s="344" t="str">
        <f t="shared" ca="1" si="16"/>
        <v>BBB</v>
      </c>
      <c r="F40" s="175">
        <v>1</v>
      </c>
      <c r="G40" s="459">
        <f ca="1">IF(G39&gt;=$AJ$3,1,IF(AND(J38="L",J39="L"),1,IF(I39="L",2,IF(I39="W",(2*G39-1),G39))))</f>
        <v>2</v>
      </c>
      <c r="H40" s="345" t="str">
        <f ca="1">IF($A39&lt;&gt;"",IF(OR($AH39&lt;&gt;0,$AI39&lt;&gt;0,E39="RRR"),"",IF(AND($D34="B",$D37="B"),"B",IF(AND($D36="B",$D38="B"),"B",IF(AND($D38=$D39,$D38="B"),"B","")))),"")</f>
        <v>B</v>
      </c>
      <c r="I40" s="341" t="str">
        <f t="shared" ca="1" si="18"/>
        <v>W</v>
      </c>
      <c r="J40" s="341">
        <f t="shared" ca="1" si="4"/>
        <v>1</v>
      </c>
      <c r="K40" s="343">
        <f t="shared" ca="1" si="5"/>
        <v>1</v>
      </c>
      <c r="L40" s="56" t="str">
        <f ca="1">VLOOKUP($A40,$BC$5:$BN$45,8)</f>
        <v>B</v>
      </c>
      <c r="M40" s="428">
        <f t="shared" ca="1" si="17"/>
        <v>0</v>
      </c>
      <c r="N40" s="175">
        <v>1</v>
      </c>
      <c r="O40" s="345" t="str">
        <f ca="1">IF($A39&lt;&gt;"",IF(OR($AH39&lt;&gt;0,$AI39&lt;&gt;0,E39="BBB",H40&lt;&gt;""),"",IF(AND($D34="R",$D37="R"),"R",IF(AND($D36="R",$D38="R"),"R",IF(AND($D38=$D39,$D38="R"),"R","")))),"")</f>
        <v/>
      </c>
      <c r="P40" s="37" t="str">
        <f t="shared" ca="1" si="6"/>
        <v/>
      </c>
      <c r="Q40" s="37">
        <f t="shared" ca="1" si="7"/>
        <v>0</v>
      </c>
      <c r="R40" s="23">
        <f ca="1">IF($A40&lt;&gt;"",IF(OR($AH39&lt;&gt;0,$AI39&lt;&gt;0),"0",SUM(Q40:Q40)),0)</f>
        <v>0</v>
      </c>
      <c r="S40" s="56" t="str">
        <f ca="1">VLOOKUP($A40,$BC$5:$BN$45,8)</f>
        <v>B</v>
      </c>
      <c r="T40" s="175">
        <v>1</v>
      </c>
      <c r="U40" s="345" t="str">
        <f ca="1">IF($A39&lt;&gt;"",IF(OR($AH39&lt;&gt;0,$AI39&lt;&gt;0,M39&gt;=$AJ$3),"",H40))</f>
        <v>B</v>
      </c>
      <c r="V40" s="341" t="str">
        <f t="shared" ca="1" si="19"/>
        <v>W</v>
      </c>
      <c r="W40" s="341">
        <f t="shared" ca="1" si="8"/>
        <v>1</v>
      </c>
      <c r="X40" s="343">
        <f t="shared" ca="1" si="9"/>
        <v>1</v>
      </c>
      <c r="Y40" s="56" t="str">
        <f ca="1">VLOOKUP($A40,$BC$5:$BN$45,8)</f>
        <v>B</v>
      </c>
      <c r="Z40" s="175">
        <v>1</v>
      </c>
      <c r="AA40" s="345" t="str">
        <f ca="1">IF($A39&lt;&gt;"",IF(OR($AH39&lt;&gt;0,$AI39&lt;&gt;0,U40&lt;&gt;""),"",O40))</f>
        <v/>
      </c>
      <c r="AB40" s="37" t="str">
        <f t="shared" ca="1" si="10"/>
        <v/>
      </c>
      <c r="AC40" s="37">
        <f t="shared" ca="1" si="11"/>
        <v>0</v>
      </c>
      <c r="AD40" s="23">
        <f ca="1">IF($A40&lt;&gt;"",IF(OR($AH39&lt;&gt;0,$AI39&lt;&gt;0),"0",SUM(AC40:AC40)),0)</f>
        <v>0</v>
      </c>
      <c r="AE40" s="90">
        <f ca="1">IF(A40&lt;&gt;"",W40+AC40,0)</f>
        <v>1</v>
      </c>
      <c r="AF40" s="87">
        <f t="shared" ca="1" si="21"/>
        <v>4</v>
      </c>
      <c r="AG40" s="95">
        <f>T41</f>
        <v>1</v>
      </c>
      <c r="AH40" s="89">
        <f ca="1">IF($A40&lt;&gt;"",IF(AH39&lt;&gt;0,AH39,IF(AF40&gt;=$AJ$1,"Profit Target",0)),0)</f>
        <v>0</v>
      </c>
      <c r="AI40" s="91">
        <f ca="1">IF($A40&lt;&gt;"",IF(AI39&lt;&gt;0,AI39,IF(AF40&lt;=$AJ$2,"Stop Loss",0)))</f>
        <v>0</v>
      </c>
      <c r="AJ40" s="89">
        <f t="shared" ca="1" si="13"/>
        <v>6</v>
      </c>
      <c r="AK40" s="78" t="str">
        <f ca="1">IF($A39="","",ABS(T40)&amp;"@")</f>
        <v>1@</v>
      </c>
      <c r="AL40" s="78" t="str">
        <f ca="1">IF(U40&lt;&gt;"",$AK40&amp;U40&amp;",","")</f>
        <v>1@B,</v>
      </c>
      <c r="AM40" s="78" t="str">
        <f ca="1">IF($A39="","",ABS(Z40)&amp;"@")</f>
        <v>1@</v>
      </c>
      <c r="AN40" s="427" t="str">
        <f t="shared" ca="1" si="14"/>
        <v/>
      </c>
      <c r="AO40" s="434"/>
      <c r="AP40" s="434"/>
      <c r="AQ40" s="20"/>
      <c r="AR40" s="20"/>
      <c r="AS40" s="20"/>
      <c r="AT40" s="66"/>
      <c r="AU40" s="20"/>
      <c r="AV40" s="20"/>
      <c r="AW40" s="20"/>
      <c r="AX40" s="20"/>
      <c r="AY40" s="20"/>
      <c r="AZ40" s="20"/>
      <c r="BA40" s="20"/>
      <c r="BB40" s="65">
        <f t="shared" ca="1" si="1"/>
        <v>30</v>
      </c>
      <c r="BC40" s="69">
        <v>34</v>
      </c>
      <c r="BD40" s="65">
        <v>1</v>
      </c>
      <c r="BE40" s="14" t="str">
        <f>"1"</f>
        <v>1</v>
      </c>
      <c r="BF40" s="14">
        <v>6</v>
      </c>
      <c r="BG40" s="14">
        <v>4</v>
      </c>
      <c r="BH40" s="14">
        <v>1</v>
      </c>
      <c r="BI40" s="14" t="s">
        <v>4</v>
      </c>
      <c r="BJ40" s="14" t="s">
        <v>5</v>
      </c>
      <c r="BK40" s="14" t="s">
        <v>6</v>
      </c>
      <c r="BL40" s="16">
        <v>16</v>
      </c>
      <c r="BM40" s="58" t="s">
        <v>5</v>
      </c>
      <c r="BN40" s="52" t="s">
        <v>6</v>
      </c>
      <c r="BO40" s="12">
        <v>2</v>
      </c>
      <c r="BP40" s="12">
        <v>1</v>
      </c>
      <c r="BQ40" s="12"/>
      <c r="BR40" s="47"/>
      <c r="BS40"/>
      <c r="BT40"/>
      <c r="BU40"/>
      <c r="BV40"/>
      <c r="BW40"/>
      <c r="BX40"/>
      <c r="BY40" s="6"/>
      <c r="BZ40"/>
      <c r="CA40"/>
      <c r="CB40"/>
      <c r="CC40"/>
      <c r="CD40"/>
      <c r="CE40"/>
      <c r="CF40" s="65">
        <f t="shared" ca="1" si="2"/>
        <v>20</v>
      </c>
      <c r="CG40"/>
      <c r="CH40" s="65">
        <v>9</v>
      </c>
      <c r="CI40"/>
      <c r="CJ40" s="17"/>
      <c r="CK40" s="14"/>
      <c r="CL40" s="14"/>
      <c r="CM40" s="35"/>
      <c r="CN40" s="14"/>
      <c r="CO40" s="14"/>
      <c r="CP40" s="14"/>
      <c r="CQ40" s="14"/>
      <c r="CR40" s="14"/>
      <c r="CS40" s="16"/>
      <c r="CT40" s="4"/>
      <c r="CU40" s="4"/>
      <c r="CV40" s="4"/>
      <c r="CW40" s="4"/>
      <c r="CX40" s="4"/>
      <c r="CY40" s="4"/>
      <c r="CZ40" s="4"/>
      <c r="DA40" s="4"/>
      <c r="DB40" s="4"/>
      <c r="DC40" s="4"/>
    </row>
    <row r="41" spans="1:107" s="11" customFormat="1">
      <c r="A41" s="65">
        <f t="shared" ca="1" si="0"/>
        <v>13</v>
      </c>
      <c r="B41" s="23" t="str">
        <f ca="1">IF(A40="","",IF(AND(AL41="",AN41=""),"NB",AL41&amp;AN41))</f>
        <v>1@B,</v>
      </c>
      <c r="C41" s="6" t="str">
        <f t="shared" ca="1" si="3"/>
        <v/>
      </c>
      <c r="D41" s="56" t="str">
        <f ca="1">VLOOKUP($A41,$BC$5:$BN$45,8)</f>
        <v>B</v>
      </c>
      <c r="E41" s="344" t="str">
        <f t="shared" ca="1" si="16"/>
        <v>BBB</v>
      </c>
      <c r="F41" s="175">
        <v>1</v>
      </c>
      <c r="G41" s="459">
        <f ca="1">IF(G40&gt;=$AJ$3,1,IF(AND(J39="L",J40="L"),1,IF(I40="L",2,IF(I40="W",(2*G40-1),G40))))</f>
        <v>3</v>
      </c>
      <c r="H41" s="345" t="str">
        <f ca="1">IF($A40&lt;&gt;"",IF(OR($AH40&lt;&gt;0,$AI40&lt;&gt;0,E40="RRR"),"",IF(AND($D35="B",$D38="B"),"B",IF(AND($D37="B",$D39="B"),"B",IF(AND($D39=$D40,$D39="B"),"B","")))),"")</f>
        <v>B</v>
      </c>
      <c r="I41" s="341" t="str">
        <f t="shared" ca="1" si="18"/>
        <v>W</v>
      </c>
      <c r="J41" s="341">
        <f t="shared" ca="1" si="4"/>
        <v>1</v>
      </c>
      <c r="K41" s="343">
        <f t="shared" ca="1" si="5"/>
        <v>1</v>
      </c>
      <c r="L41" s="56" t="str">
        <f ca="1">VLOOKUP($A41,$BC$5:$BN$45,8)</f>
        <v>B</v>
      </c>
      <c r="M41" s="428">
        <f t="shared" ca="1" si="17"/>
        <v>0</v>
      </c>
      <c r="N41" s="175">
        <v>1</v>
      </c>
      <c r="O41" s="345" t="str">
        <f ca="1">IF($A40&lt;&gt;"",IF(OR($AH40&lt;&gt;0,$AI40&lt;&gt;0,E40="BBB",H41&lt;&gt;""),"",IF(AND($D35="R",$D38="R"),"R",IF(AND($D37="R",$D39="R"),"R",IF(AND($D39=$D40,$D39="R"),"R","")))),"")</f>
        <v/>
      </c>
      <c r="P41" s="37" t="str">
        <f t="shared" ca="1" si="6"/>
        <v/>
      </c>
      <c r="Q41" s="37">
        <f t="shared" ca="1" si="7"/>
        <v>0</v>
      </c>
      <c r="R41" s="23">
        <f ca="1">IF($A41&lt;&gt;"",IF(OR($AH40&lt;&gt;0,$AI40&lt;&gt;0),"0",SUM(Q41:Q41)),0)</f>
        <v>0</v>
      </c>
      <c r="S41" s="56" t="str">
        <f ca="1">VLOOKUP($A41,$BC$5:$BN$45,8)</f>
        <v>B</v>
      </c>
      <c r="T41" s="175">
        <v>1</v>
      </c>
      <c r="U41" s="345" t="str">
        <f ca="1">IF($A40&lt;&gt;"",IF(OR($AH40&lt;&gt;0,$AI40&lt;&gt;0,M40&gt;=$AJ$3),"",H41))</f>
        <v>B</v>
      </c>
      <c r="V41" s="341" t="str">
        <f t="shared" ca="1" si="19"/>
        <v>W</v>
      </c>
      <c r="W41" s="341">
        <f t="shared" ca="1" si="8"/>
        <v>1</v>
      </c>
      <c r="X41" s="343">
        <f t="shared" ca="1" si="9"/>
        <v>1</v>
      </c>
      <c r="Y41" s="56" t="str">
        <f ca="1">VLOOKUP($A41,$BC$5:$BN$45,8)</f>
        <v>B</v>
      </c>
      <c r="Z41" s="175">
        <v>1</v>
      </c>
      <c r="AA41" s="345" t="str">
        <f ca="1">IF($A40&lt;&gt;"",IF(OR($AH40&lt;&gt;0,$AI40&lt;&gt;0,U41&lt;&gt;""),"",O41))</f>
        <v/>
      </c>
      <c r="AB41" s="37" t="str">
        <f t="shared" ca="1" si="10"/>
        <v/>
      </c>
      <c r="AC41" s="37">
        <f t="shared" ca="1" si="11"/>
        <v>0</v>
      </c>
      <c r="AD41" s="23">
        <f ca="1">IF($A41&lt;&gt;"",IF(OR($AH40&lt;&gt;0,$AI40&lt;&gt;0),"0",SUM(AC41:AC41)),0)</f>
        <v>0</v>
      </c>
      <c r="AE41" s="90">
        <f ca="1">IF(A41&lt;&gt;"",W41+AC41,0)</f>
        <v>1</v>
      </c>
      <c r="AF41" s="172">
        <f t="shared" ca="1" si="21"/>
        <v>5</v>
      </c>
      <c r="AG41" s="95">
        <f>T42</f>
        <v>1</v>
      </c>
      <c r="AH41" s="89">
        <f ca="1">IF($A41&lt;&gt;"",IF(AH40&lt;&gt;0,AH40,IF(AF41&gt;=$AJ$1,"Profit Target",0)),0)</f>
        <v>0</v>
      </c>
      <c r="AI41" s="91">
        <f ca="1">IF($A41&lt;&gt;"",IF(AI40&lt;&gt;0,AI40,IF(AF41&lt;=$AJ$2,"Stop Loss",0)))</f>
        <v>0</v>
      </c>
      <c r="AJ41" s="89">
        <f t="shared" ca="1" si="13"/>
        <v>6</v>
      </c>
      <c r="AK41" s="78" t="str">
        <f ca="1">IF($A40="","",ABS(T41)&amp;"@")</f>
        <v>1@</v>
      </c>
      <c r="AL41" s="78" t="str">
        <f ca="1">IF(U41&lt;&gt;"",$AK41&amp;U41&amp;",","")</f>
        <v>1@B,</v>
      </c>
      <c r="AM41" s="78" t="str">
        <f ca="1">IF($A40="","",ABS(Z41)&amp;"@")</f>
        <v>1@</v>
      </c>
      <c r="AN41" s="427" t="str">
        <f t="shared" ca="1" si="14"/>
        <v/>
      </c>
      <c r="AO41" s="434"/>
      <c r="AP41" s="434"/>
      <c r="AQ41" s="20"/>
      <c r="AR41" s="20"/>
      <c r="AS41" s="20"/>
      <c r="AT41" s="66"/>
      <c r="AU41" s="20"/>
      <c r="AV41" s="20"/>
      <c r="AW41" s="20"/>
      <c r="AX41" s="20"/>
      <c r="AY41" s="20"/>
      <c r="AZ41" s="20"/>
      <c r="BA41" s="20"/>
      <c r="BB41" s="65">
        <f t="shared" ca="1" si="1"/>
        <v>13</v>
      </c>
      <c r="BC41" s="69">
        <v>35</v>
      </c>
      <c r="BD41" s="65">
        <v>2</v>
      </c>
      <c r="BE41" s="14" t="str">
        <f>"2"</f>
        <v>2</v>
      </c>
      <c r="BF41" s="14">
        <v>6</v>
      </c>
      <c r="BG41" s="14">
        <v>4</v>
      </c>
      <c r="BH41" s="14">
        <v>2</v>
      </c>
      <c r="BI41" s="14" t="s">
        <v>4</v>
      </c>
      <c r="BJ41" s="14" t="s">
        <v>10</v>
      </c>
      <c r="BK41" s="14" t="s">
        <v>9</v>
      </c>
      <c r="BL41" s="16">
        <v>17</v>
      </c>
      <c r="BM41" s="58" t="s">
        <v>10</v>
      </c>
      <c r="BN41" s="53" t="s">
        <v>9</v>
      </c>
      <c r="BO41" s="12">
        <v>2</v>
      </c>
      <c r="BP41" s="12">
        <v>1</v>
      </c>
      <c r="BQ41" s="12"/>
      <c r="BR41" s="47"/>
      <c r="BS41"/>
      <c r="BT41"/>
      <c r="BU41"/>
      <c r="BV41"/>
      <c r="BW41"/>
      <c r="BX41"/>
      <c r="BY41" s="6"/>
      <c r="BZ41"/>
      <c r="CA41"/>
      <c r="CB41"/>
      <c r="CC41"/>
      <c r="CD41"/>
      <c r="CE41"/>
      <c r="CF41" s="65">
        <f t="shared" ca="1" si="2"/>
        <v>7</v>
      </c>
      <c r="CG41"/>
      <c r="CH41" s="65">
        <v>5</v>
      </c>
      <c r="CI41"/>
      <c r="CJ41" s="17"/>
      <c r="CK41" s="14"/>
      <c r="CL41" s="14"/>
      <c r="CM41" s="35"/>
      <c r="CN41" s="14"/>
      <c r="CO41" s="14"/>
      <c r="CP41" s="14"/>
      <c r="CQ41" s="14"/>
      <c r="CR41" s="14"/>
      <c r="CS41" s="16"/>
      <c r="CT41" s="4"/>
      <c r="CU41" s="4"/>
      <c r="CV41" s="4"/>
      <c r="CW41" s="4"/>
      <c r="CX41" s="4"/>
      <c r="CY41" s="4"/>
      <c r="CZ41" s="4"/>
      <c r="DA41" s="4"/>
      <c r="DB41" s="4"/>
      <c r="DC41" s="4"/>
    </row>
    <row r="42" spans="1:107" s="11" customFormat="1">
      <c r="A42" s="65">
        <f t="shared" ca="1" si="0"/>
        <v>34</v>
      </c>
      <c r="B42" s="23" t="str">
        <f ca="1">IF(A41="","",IF(AND(AL42="",AN42=""),"NB",AL42&amp;AN42))</f>
        <v>1@B,</v>
      </c>
      <c r="C42" s="6" t="str">
        <f t="shared" ca="1" si="3"/>
        <v/>
      </c>
      <c r="D42" s="56" t="str">
        <f ca="1">VLOOKUP($A42,$BC$5:$BN$45,8)</f>
        <v>R</v>
      </c>
      <c r="E42" s="344" t="str">
        <f t="shared" ca="1" si="16"/>
        <v>BBR</v>
      </c>
      <c r="F42" s="175">
        <v>1</v>
      </c>
      <c r="G42" s="459">
        <f ca="1">IF(G41&gt;=$AJ$3,1,IF(AND(J40="L",J41="L"),1,IF(I41="L",2,IF(I41="W",(2*G41-1),G41))))</f>
        <v>5</v>
      </c>
      <c r="H42" s="345" t="str">
        <f ca="1">IF($A41&lt;&gt;"",IF(OR($AH41&lt;&gt;0,$AI41&lt;&gt;0,E41="RRR"),"",IF(AND($D36="B",$D39="B"),"B",IF(AND($D38="B",$D40="B"),"B",IF(AND($D40=$D41,$D40="B"),"B","")))),"")</f>
        <v>B</v>
      </c>
      <c r="I42" s="341" t="str">
        <f t="shared" ca="1" si="18"/>
        <v>L</v>
      </c>
      <c r="J42" s="341">
        <f t="shared" ca="1" si="4"/>
        <v>-1</v>
      </c>
      <c r="K42" s="343">
        <f t="shared" ca="1" si="5"/>
        <v>-1</v>
      </c>
      <c r="L42" s="56" t="str">
        <f ca="1">VLOOKUP($A42,$BC$5:$BN$45,8)</f>
        <v>R</v>
      </c>
      <c r="M42" s="428">
        <f t="shared" ca="1" si="17"/>
        <v>1</v>
      </c>
      <c r="N42" s="175">
        <v>1</v>
      </c>
      <c r="O42" s="345" t="str">
        <f ca="1">IF($A41&lt;&gt;"",IF(OR($AH41&lt;&gt;0,$AI41&lt;&gt;0,E41="BBB",H42&lt;&gt;""),"",IF(AND($D36="R",$D39="R"),"R",IF(AND($D38="R",$D40="R"),"R",IF(AND($D40=$D41,$D40="R"),"R","")))),"")</f>
        <v/>
      </c>
      <c r="P42" s="37" t="str">
        <f t="shared" ca="1" si="6"/>
        <v/>
      </c>
      <c r="Q42" s="37">
        <f t="shared" ca="1" si="7"/>
        <v>0</v>
      </c>
      <c r="R42" s="23">
        <f ca="1">IF($A42&lt;&gt;"",IF(OR($AH41&lt;&gt;0,$AI41&lt;&gt;0),"0",SUM(Q42:Q42)),0)</f>
        <v>0</v>
      </c>
      <c r="S42" s="56" t="str">
        <f ca="1">VLOOKUP($A42,$BC$5:$BN$45,8)</f>
        <v>R</v>
      </c>
      <c r="T42" s="175">
        <v>1</v>
      </c>
      <c r="U42" s="345" t="str">
        <f ca="1">IF($A41&lt;&gt;"",IF(OR($AH41&lt;&gt;0,$AI41&lt;&gt;0,M41&gt;=$AJ$3),"",H42))</f>
        <v>B</v>
      </c>
      <c r="V42" s="341" t="str">
        <f t="shared" ca="1" si="19"/>
        <v>L</v>
      </c>
      <c r="W42" s="341">
        <f t="shared" ca="1" si="8"/>
        <v>-1</v>
      </c>
      <c r="X42" s="343">
        <f t="shared" ca="1" si="9"/>
        <v>-1</v>
      </c>
      <c r="Y42" s="56" t="str">
        <f ca="1">VLOOKUP($A42,$BC$5:$BN$45,8)</f>
        <v>R</v>
      </c>
      <c r="Z42" s="175">
        <v>1</v>
      </c>
      <c r="AA42" s="345" t="str">
        <f ca="1">IF($A41&lt;&gt;"",IF(OR($AH41&lt;&gt;0,$AI41&lt;&gt;0,U42&lt;&gt;""),"",O42))</f>
        <v/>
      </c>
      <c r="AB42" s="37" t="str">
        <f t="shared" ca="1" si="10"/>
        <v/>
      </c>
      <c r="AC42" s="37">
        <f t="shared" ca="1" si="11"/>
        <v>0</v>
      </c>
      <c r="AD42" s="23">
        <f ca="1">IF($A42&lt;&gt;"",IF(OR($AH41&lt;&gt;0,$AI41&lt;&gt;0),"0",SUM(AC42:AC42)),0)</f>
        <v>0</v>
      </c>
      <c r="AE42" s="90">
        <f ca="1">IF(A42&lt;&gt;"",W42+AC42,0)</f>
        <v>-1</v>
      </c>
      <c r="AF42" s="87">
        <f ca="1">IF($A42&lt;&gt;"",AE42+AF41,0)</f>
        <v>4</v>
      </c>
      <c r="AG42" s="95">
        <f>T43</f>
        <v>1</v>
      </c>
      <c r="AH42" s="89">
        <f ca="1">IF($A42&lt;&gt;"",IF(AH41&lt;&gt;0,AH41,IF(AF42&gt;=$AJ$1,"Profit Target",0)),0)</f>
        <v>0</v>
      </c>
      <c r="AI42" s="91">
        <f ca="1">IF($A42&lt;&gt;"",IF(AI41&lt;&gt;0,AI41,IF(AF42&lt;=$AJ$2,"Stop Loss",0)))</f>
        <v>0</v>
      </c>
      <c r="AJ42" s="89">
        <f t="shared" ca="1" si="13"/>
        <v>6</v>
      </c>
      <c r="AK42" s="78" t="str">
        <f ca="1">IF($A41="","",ABS(T42)&amp;"@")</f>
        <v>1@</v>
      </c>
      <c r="AL42" s="78" t="str">
        <f ca="1">IF(U42&lt;&gt;"",$AK42&amp;U42&amp;",","")</f>
        <v>1@B,</v>
      </c>
      <c r="AM42" s="78" t="str">
        <f ca="1">IF($A41="","",ABS(Z42)&amp;"@")</f>
        <v>1@</v>
      </c>
      <c r="AN42" s="427" t="str">
        <f t="shared" ca="1" si="14"/>
        <v/>
      </c>
      <c r="AO42" s="434"/>
      <c r="AP42" s="434"/>
      <c r="AQ42" s="20"/>
      <c r="AR42" s="20"/>
      <c r="AS42" s="20"/>
      <c r="AT42" s="66"/>
      <c r="AU42" s="20"/>
      <c r="AV42" s="20"/>
      <c r="AW42" s="20"/>
      <c r="AX42" s="20"/>
      <c r="AY42" s="20"/>
      <c r="AZ42" s="20"/>
      <c r="BA42" s="20"/>
      <c r="BB42" s="65">
        <f t="shared" ca="1" si="1"/>
        <v>7</v>
      </c>
      <c r="BC42" s="69">
        <v>36</v>
      </c>
      <c r="BD42" s="65">
        <v>1</v>
      </c>
      <c r="BE42" s="14" t="str">
        <f t="shared" si="22"/>
        <v>3</v>
      </c>
      <c r="BF42" s="14">
        <v>6</v>
      </c>
      <c r="BG42" s="14">
        <v>4</v>
      </c>
      <c r="BH42" s="14">
        <v>3</v>
      </c>
      <c r="BI42" s="14" t="s">
        <v>4</v>
      </c>
      <c r="BJ42" s="14" t="s">
        <v>5</v>
      </c>
      <c r="BK42" s="14" t="s">
        <v>6</v>
      </c>
      <c r="BL42" s="16">
        <v>18</v>
      </c>
      <c r="BM42" s="58" t="s">
        <v>5</v>
      </c>
      <c r="BN42" s="52" t="s">
        <v>6</v>
      </c>
      <c r="BO42" s="12">
        <v>2</v>
      </c>
      <c r="BP42" s="12">
        <v>1</v>
      </c>
      <c r="BQ42" s="12"/>
      <c r="BR42" s="47"/>
      <c r="BS42"/>
      <c r="BT42"/>
      <c r="BU42"/>
      <c r="BV42"/>
      <c r="BW42"/>
      <c r="BX42"/>
      <c r="BY42" s="97"/>
      <c r="BZ42"/>
      <c r="CA42"/>
      <c r="CB42"/>
      <c r="CC42"/>
      <c r="CD42"/>
      <c r="CE42"/>
      <c r="CF42" s="96">
        <f t="shared" ca="1" si="2"/>
        <v>33</v>
      </c>
      <c r="CG42"/>
      <c r="CH42" s="96">
        <v>32</v>
      </c>
      <c r="CI42"/>
      <c r="CJ42" s="98"/>
      <c r="CK42" s="14"/>
      <c r="CL42" s="14"/>
      <c r="CM42" s="35"/>
      <c r="CN42" s="14"/>
      <c r="CO42" s="14"/>
      <c r="CP42" s="14"/>
      <c r="CQ42" s="14"/>
      <c r="CR42" s="14"/>
      <c r="CS42" s="16"/>
      <c r="CT42" s="4"/>
      <c r="CU42" s="4"/>
      <c r="CV42" s="4"/>
      <c r="CW42" s="4"/>
      <c r="CX42" s="4"/>
      <c r="CY42" s="4"/>
      <c r="CZ42" s="4"/>
      <c r="DA42" s="4"/>
      <c r="DB42" s="4"/>
      <c r="DC42" s="4"/>
    </row>
    <row r="43" spans="1:107" s="11" customFormat="1">
      <c r="A43" s="65">
        <f t="shared" ca="1" si="0"/>
        <v>24</v>
      </c>
      <c r="B43" s="23" t="str">
        <f ca="1">IF(A42="","",IF(AND(AL43="",AN43=""),"NB",AL43&amp;AN43))</f>
        <v>1@B,</v>
      </c>
      <c r="C43" s="6" t="str">
        <f t="shared" ca="1" si="3"/>
        <v/>
      </c>
      <c r="D43" s="56" t="str">
        <f ca="1">VLOOKUP($A43,$BC$5:$BN$45,8)</f>
        <v>B</v>
      </c>
      <c r="E43" s="344" t="str">
        <f t="shared" ca="1" si="16"/>
        <v>BRB</v>
      </c>
      <c r="F43" s="175">
        <v>1</v>
      </c>
      <c r="G43" s="459">
        <f ca="1">IF(G42&gt;=$AJ$3,1,IF(AND(J41="L",J42="L"),1,IF(I42="L",2,IF(I42="W",(2*G42-1),G42))))</f>
        <v>2</v>
      </c>
      <c r="H43" s="345" t="str">
        <f ca="1">IF($A42&lt;&gt;"",IF(OR($AH42&lt;&gt;0,$AI42&lt;&gt;0,E42="RRR"),"",IF(AND($D37="B",$D40="B"),"B",IF(AND($D39="B",$D41="B"),"B",IF(AND($D41=$D42,$D41="B"),"B","")))),"")</f>
        <v>B</v>
      </c>
      <c r="I43" s="341" t="str">
        <f t="shared" ca="1" si="18"/>
        <v>W</v>
      </c>
      <c r="J43" s="341">
        <f t="shared" ca="1" si="4"/>
        <v>1</v>
      </c>
      <c r="K43" s="343">
        <f t="shared" ca="1" si="5"/>
        <v>1</v>
      </c>
      <c r="L43" s="56" t="str">
        <f ca="1">VLOOKUP($A43,$BC$5:$BN$45,8)</f>
        <v>B</v>
      </c>
      <c r="M43" s="428">
        <f t="shared" ca="1" si="17"/>
        <v>0</v>
      </c>
      <c r="N43" s="175">
        <v>1</v>
      </c>
      <c r="O43" s="345" t="str">
        <f ca="1">IF($A42&lt;&gt;"",IF(OR($AH42&lt;&gt;0,$AI42&lt;&gt;0,E42="BBB",H43&lt;&gt;""),"",IF(AND($D37="R",$D40="R"),"R",IF(AND($D39="R",$D41="R"),"R",IF(AND($D41=$D42,$D41="R"),"R","")))),"")</f>
        <v/>
      </c>
      <c r="P43" s="37" t="str">
        <f t="shared" ca="1" si="6"/>
        <v/>
      </c>
      <c r="Q43" s="37">
        <f t="shared" ca="1" si="7"/>
        <v>0</v>
      </c>
      <c r="R43" s="23">
        <f ca="1">IF($A43&lt;&gt;"",IF(OR($AH42&lt;&gt;0,$AI42&lt;&gt;0),"0",SUM(Q43:Q43)),0)</f>
        <v>0</v>
      </c>
      <c r="S43" s="56" t="str">
        <f ca="1">VLOOKUP($A43,$BC$5:$BN$45,8)</f>
        <v>B</v>
      </c>
      <c r="T43" s="175">
        <v>1</v>
      </c>
      <c r="U43" s="345" t="str">
        <f ca="1">IF($A42&lt;&gt;"",IF(OR($AH42&lt;&gt;0,$AI42&lt;&gt;0,M42&gt;=$AJ$3),"",H43))</f>
        <v>B</v>
      </c>
      <c r="V43" s="341" t="str">
        <f t="shared" ca="1" si="19"/>
        <v>W</v>
      </c>
      <c r="W43" s="341">
        <f t="shared" ca="1" si="8"/>
        <v>1</v>
      </c>
      <c r="X43" s="343">
        <f t="shared" ca="1" si="9"/>
        <v>1</v>
      </c>
      <c r="Y43" s="56" t="str">
        <f ca="1">VLOOKUP($A43,$BC$5:$BN$45,8)</f>
        <v>B</v>
      </c>
      <c r="Z43" s="175">
        <v>1</v>
      </c>
      <c r="AA43" s="345" t="str">
        <f ca="1">IF($A42&lt;&gt;"",IF(OR($AH42&lt;&gt;0,$AI42&lt;&gt;0,U43&lt;&gt;""),"",O43))</f>
        <v/>
      </c>
      <c r="AB43" s="37" t="str">
        <f t="shared" ca="1" si="10"/>
        <v/>
      </c>
      <c r="AC43" s="37">
        <f t="shared" ca="1" si="11"/>
        <v>0</v>
      </c>
      <c r="AD43" s="23">
        <f ca="1">IF($A43&lt;&gt;"",IF(OR($AH42&lt;&gt;0,$AI42&lt;&gt;0),"0",SUM(AC43:AC43)),0)</f>
        <v>0</v>
      </c>
      <c r="AE43" s="90">
        <f ca="1">IF(A43&lt;&gt;"",W43+AC43,0)</f>
        <v>1</v>
      </c>
      <c r="AF43" s="87">
        <f t="shared" ref="AF43:AF59" ca="1" si="23">IF($A43&lt;&gt;"",AE43+AF42,0)</f>
        <v>5</v>
      </c>
      <c r="AG43" s="95">
        <f>T44</f>
        <v>1</v>
      </c>
      <c r="AH43" s="89">
        <f ca="1">IF($A43&lt;&gt;"",IF(AH42&lt;&gt;0,AH42,IF(AF43&gt;=$AJ$1,"Profit Target",0)),0)</f>
        <v>0</v>
      </c>
      <c r="AI43" s="91">
        <f ca="1">IF($A43&lt;&gt;"",IF(AI42&lt;&gt;0,AI42,IF(AF43&lt;=$AJ$2,"Stop Loss",0)))</f>
        <v>0</v>
      </c>
      <c r="AJ43" s="89">
        <f t="shared" ca="1" si="13"/>
        <v>6</v>
      </c>
      <c r="AK43" s="78" t="str">
        <f ca="1">IF($A42="","",ABS(T43)&amp;"@")</f>
        <v>1@</v>
      </c>
      <c r="AL43" s="78" t="str">
        <f ca="1">IF(U43&lt;&gt;"",$AK43&amp;U43&amp;",","")</f>
        <v>1@B,</v>
      </c>
      <c r="AM43" s="78" t="str">
        <f ca="1">IF($A42="","",ABS(Z43)&amp;"@")</f>
        <v>1@</v>
      </c>
      <c r="AN43" s="427" t="str">
        <f t="shared" ca="1" si="14"/>
        <v/>
      </c>
      <c r="AO43" s="434"/>
      <c r="AP43" s="434"/>
      <c r="AQ43" s="20"/>
      <c r="AR43" s="20"/>
      <c r="AS43" s="20"/>
      <c r="AT43" s="66"/>
      <c r="AU43" s="20"/>
      <c r="AV43" s="20"/>
      <c r="AW43" s="20"/>
      <c r="AX43" s="20"/>
      <c r="AY43" s="20"/>
      <c r="AZ43" s="20"/>
      <c r="BA43" s="20"/>
      <c r="BB43" s="65">
        <f t="shared" ca="1" si="1"/>
        <v>13</v>
      </c>
      <c r="BC43" s="69">
        <v>37</v>
      </c>
      <c r="BD43" s="65">
        <v>2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6"/>
      <c r="BM43" s="58">
        <v>0</v>
      </c>
      <c r="BN43" s="14">
        <v>0</v>
      </c>
      <c r="BO43" s="12">
        <v>2</v>
      </c>
      <c r="BP43" s="12">
        <v>1</v>
      </c>
      <c r="BQ43" s="12"/>
      <c r="BR43" s="48"/>
      <c r="BS43" s="19"/>
      <c r="BT43" s="19"/>
      <c r="BU43" s="19"/>
      <c r="BV43" s="19"/>
      <c r="BW43" s="19"/>
      <c r="BX43" s="19"/>
      <c r="BY43" s="49"/>
      <c r="BZ43" s="19"/>
      <c r="CA43" s="19"/>
      <c r="CB43" s="19"/>
      <c r="CC43" s="19"/>
      <c r="CD43" s="19"/>
      <c r="CE43" s="19"/>
      <c r="CF43" s="49"/>
      <c r="CG43" s="19"/>
      <c r="CH43" s="49"/>
      <c r="CI43" s="19"/>
      <c r="CJ43" s="99"/>
      <c r="CK43" s="14"/>
      <c r="CL43" s="14"/>
      <c r="CM43" s="6"/>
      <c r="CN43" s="14"/>
      <c r="CO43" s="14"/>
      <c r="CP43" s="14"/>
      <c r="CQ43" s="14"/>
      <c r="CR43" s="14"/>
      <c r="CS43" s="16"/>
      <c r="CT43" s="4"/>
      <c r="CU43" s="4"/>
      <c r="CV43" s="4"/>
      <c r="CW43" s="4"/>
      <c r="CX43" s="4"/>
      <c r="CY43" s="4"/>
      <c r="CZ43" s="4"/>
      <c r="DA43" s="4"/>
      <c r="DB43" s="4"/>
      <c r="DC43" s="4"/>
    </row>
    <row r="44" spans="1:107" s="11" customFormat="1">
      <c r="A44" s="65">
        <f t="shared" ca="1" si="0"/>
        <v>16</v>
      </c>
      <c r="B44" s="23" t="str">
        <f ca="1">IF(A43="","",IF(AND(AL44="",AN44=""),"NB",AL44&amp;AN44))</f>
        <v>1@B,</v>
      </c>
      <c r="C44" s="6" t="str">
        <f t="shared" ca="1" si="3"/>
        <v/>
      </c>
      <c r="D44" s="56" t="str">
        <f ca="1">VLOOKUP($A44,$BC$5:$BN$45,8)</f>
        <v>R</v>
      </c>
      <c r="E44" s="344" t="str">
        <f t="shared" ca="1" si="16"/>
        <v>RBR</v>
      </c>
      <c r="F44" s="175">
        <v>1</v>
      </c>
      <c r="G44" s="459">
        <f ca="1">IF(G43&gt;=$AJ$3,1,IF(AND(J42="L",J43="L"),1,IF(I43="L",2,IF(I43="W",(2*G43-1),G43))))</f>
        <v>3</v>
      </c>
      <c r="H44" s="345" t="str">
        <f ca="1">IF($A43&lt;&gt;"",IF(OR($AH43&lt;&gt;0,$AI43&lt;&gt;0,E43="RRR"),"",IF(AND($D38="B",$D41="B"),"B",IF(AND($D40="B",$D42="B"),"B",IF(AND($D42=$D43,$D42="B"),"B","")))),"")</f>
        <v>B</v>
      </c>
      <c r="I44" s="341" t="str">
        <f t="shared" ca="1" si="18"/>
        <v>L</v>
      </c>
      <c r="J44" s="341">
        <f t="shared" ca="1" si="4"/>
        <v>-1</v>
      </c>
      <c r="K44" s="343">
        <f t="shared" ca="1" si="5"/>
        <v>-1</v>
      </c>
      <c r="L44" s="56" t="str">
        <f ca="1">VLOOKUP($A44,$BC$5:$BN$45,8)</f>
        <v>R</v>
      </c>
      <c r="M44" s="428">
        <f t="shared" ca="1" si="17"/>
        <v>1</v>
      </c>
      <c r="N44" s="175">
        <v>1</v>
      </c>
      <c r="O44" s="345" t="str">
        <f ca="1">IF($A43&lt;&gt;"",IF(OR($AH43&lt;&gt;0,$AI43&lt;&gt;0,E43="BBB",H44&lt;&gt;""),"",IF(AND($D38="R",$D41="R"),"R",IF(AND($D40="R",$D42="R"),"R",IF(AND($D42=$D43,$D42="R"),"R","")))),"")</f>
        <v/>
      </c>
      <c r="P44" s="37" t="str">
        <f t="shared" ca="1" si="6"/>
        <v/>
      </c>
      <c r="Q44" s="37">
        <f t="shared" ca="1" si="7"/>
        <v>0</v>
      </c>
      <c r="R44" s="23">
        <f ca="1">IF($A44&lt;&gt;"",IF(OR($AH43&lt;&gt;0,$AI43&lt;&gt;0),"0",SUM(Q44:Q44)),0)</f>
        <v>0</v>
      </c>
      <c r="S44" s="56" t="str">
        <f ca="1">VLOOKUP($A44,$BC$5:$BN$45,8)</f>
        <v>R</v>
      </c>
      <c r="T44" s="175">
        <v>1</v>
      </c>
      <c r="U44" s="345" t="str">
        <f ca="1">IF($A43&lt;&gt;"",IF(OR($AH43&lt;&gt;0,$AI43&lt;&gt;0,M43&gt;=$AJ$3),"",H44))</f>
        <v>B</v>
      </c>
      <c r="V44" s="341" t="str">
        <f t="shared" ca="1" si="19"/>
        <v>L</v>
      </c>
      <c r="W44" s="341">
        <f t="shared" ca="1" si="8"/>
        <v>-1</v>
      </c>
      <c r="X44" s="343">
        <f t="shared" ca="1" si="9"/>
        <v>-1</v>
      </c>
      <c r="Y44" s="56" t="str">
        <f ca="1">VLOOKUP($A44,$BC$5:$BN$45,8)</f>
        <v>R</v>
      </c>
      <c r="Z44" s="175">
        <v>1</v>
      </c>
      <c r="AA44" s="345" t="str">
        <f ca="1">IF($A43&lt;&gt;"",IF(OR($AH43&lt;&gt;0,$AI43&lt;&gt;0,U44&lt;&gt;""),"",O44))</f>
        <v/>
      </c>
      <c r="AB44" s="37" t="str">
        <f t="shared" ca="1" si="10"/>
        <v/>
      </c>
      <c r="AC44" s="37">
        <f t="shared" ca="1" si="11"/>
        <v>0</v>
      </c>
      <c r="AD44" s="23">
        <f ca="1">IF($A44&lt;&gt;"",IF(OR($AH43&lt;&gt;0,$AI43&lt;&gt;0),"0",SUM(AC44:AC44)),0)</f>
        <v>0</v>
      </c>
      <c r="AE44" s="90">
        <f ca="1">IF(A44&lt;&gt;"",W44+AC44,0)</f>
        <v>-1</v>
      </c>
      <c r="AF44" s="87">
        <f t="shared" ca="1" si="23"/>
        <v>4</v>
      </c>
      <c r="AG44" s="95">
        <f>T45</f>
        <v>1</v>
      </c>
      <c r="AH44" s="89">
        <f ca="1">IF($A44&lt;&gt;"",IF(AH43&lt;&gt;0,AH43,IF(AF44&gt;=$AJ$1,"Profit Target",0)),0)</f>
        <v>0</v>
      </c>
      <c r="AI44" s="91">
        <f ca="1">IF($A44&lt;&gt;"",IF(AI43&lt;&gt;0,AI43,IF(AF44&lt;=$AJ$2,"Stop Loss",0)))</f>
        <v>0</v>
      </c>
      <c r="AJ44" s="89">
        <f t="shared" ca="1" si="13"/>
        <v>6</v>
      </c>
      <c r="AK44" s="78" t="str">
        <f ca="1">IF($A43="","",ABS(T44)&amp;"@")</f>
        <v>1@</v>
      </c>
      <c r="AL44" s="78" t="str">
        <f ca="1">IF(U44&lt;&gt;"",$AK44&amp;U44&amp;",","")</f>
        <v>1@B,</v>
      </c>
      <c r="AM44" s="78" t="str">
        <f ca="1">IF($A43="","",ABS(Z44)&amp;"@")</f>
        <v>1@</v>
      </c>
      <c r="AN44" s="427" t="str">
        <f t="shared" ca="1" si="14"/>
        <v/>
      </c>
      <c r="AO44" s="434"/>
      <c r="AP44" s="434"/>
      <c r="AQ44" s="20"/>
      <c r="AR44" s="20"/>
      <c r="AS44" s="20"/>
      <c r="AT44" s="66"/>
      <c r="AU44" s="20"/>
      <c r="AV44" s="20"/>
      <c r="AW44" s="20"/>
      <c r="AX44" s="20"/>
      <c r="AY44" s="20"/>
      <c r="AZ44" s="20"/>
      <c r="BA44" s="20"/>
      <c r="BB44" s="65">
        <f t="shared" ca="1" si="1"/>
        <v>5</v>
      </c>
      <c r="BC44"/>
      <c r="BD44" s="65">
        <v>1</v>
      </c>
      <c r="BE44"/>
      <c r="BF44" s="73"/>
      <c r="BG44"/>
      <c r="BH44"/>
      <c r="BI44"/>
      <c r="BJ44"/>
      <c r="BK44"/>
      <c r="BL44"/>
      <c r="BM44" s="57"/>
      <c r="BN44"/>
      <c r="BO44" s="12">
        <v>1</v>
      </c>
      <c r="BP44" s="12">
        <v>2</v>
      </c>
      <c r="BQ44" s="12"/>
      <c r="BR44" s="48"/>
      <c r="BS44" s="19"/>
      <c r="BT44" s="19"/>
      <c r="BU44" s="19"/>
      <c r="BV44" s="19"/>
      <c r="BW44" s="19"/>
      <c r="BX44" s="19"/>
      <c r="BY44" s="49"/>
      <c r="BZ44" s="19"/>
      <c r="CA44" s="19"/>
      <c r="CB44" s="19"/>
      <c r="CC44" s="19"/>
      <c r="CD44" s="19"/>
      <c r="CE44" s="19"/>
      <c r="CF44" s="49"/>
      <c r="CG44" s="19"/>
      <c r="CH44" s="49"/>
      <c r="CI44" s="19"/>
      <c r="CJ44" s="19"/>
      <c r="CK44" s="41"/>
      <c r="CL44" s="41"/>
      <c r="CM44" s="6"/>
      <c r="CN44" s="41"/>
      <c r="CO44" s="41"/>
      <c r="CP44" s="4"/>
      <c r="CQ44" s="4"/>
      <c r="CR44" s="4"/>
      <c r="CS44" s="41"/>
      <c r="CT44" s="4"/>
      <c r="CU44" s="4"/>
      <c r="CV44" s="4"/>
      <c r="CW44" s="4"/>
      <c r="CX44" s="4"/>
      <c r="CY44" s="4"/>
      <c r="CZ44" s="4"/>
      <c r="DA44" s="4"/>
      <c r="DB44" s="4"/>
      <c r="DC44" s="4"/>
    </row>
    <row r="45" spans="1:107" s="11" customFormat="1">
      <c r="A45" s="65">
        <f t="shared" ca="1" si="0"/>
        <v>23</v>
      </c>
      <c r="B45" s="23" t="str">
        <f ca="1">IF(A44="","",IF(AND(AL45="",AN45=""),"NB",AL45&amp;AN45))</f>
        <v>1@B,</v>
      </c>
      <c r="C45" s="6" t="str">
        <f t="shared" ca="1" si="3"/>
        <v/>
      </c>
      <c r="D45" s="56" t="str">
        <f ca="1">VLOOKUP($A45,$BC$5:$BN$45,8)</f>
        <v>R</v>
      </c>
      <c r="E45" s="344" t="str">
        <f t="shared" ca="1" si="16"/>
        <v>BRR</v>
      </c>
      <c r="F45" s="175">
        <v>1</v>
      </c>
      <c r="G45" s="459">
        <f ca="1">IF(G44&gt;=$AJ$3,1,IF(AND(J43="L",J44="L"),1,IF(I44="L",2,IF(I44="W",(2*G44-1),G44))))</f>
        <v>2</v>
      </c>
      <c r="H45" s="345" t="str">
        <f ca="1">IF($A44&lt;&gt;"",IF(OR($AH44&lt;&gt;0,$AI44&lt;&gt;0,E44="RRR"),"",IF(AND($D39="B",$D42="B"),"B",IF(AND($D41="B",$D43="B"),"B",IF(AND($D43=$D44,$D43="B"),"B","")))),"")</f>
        <v>B</v>
      </c>
      <c r="I45" s="341" t="str">
        <f t="shared" ca="1" si="18"/>
        <v>L</v>
      </c>
      <c r="J45" s="341">
        <f t="shared" ca="1" si="4"/>
        <v>-1</v>
      </c>
      <c r="K45" s="343">
        <f t="shared" ca="1" si="5"/>
        <v>-1</v>
      </c>
      <c r="L45" s="56" t="str">
        <f ca="1">VLOOKUP($A45,$BC$5:$BN$45,8)</f>
        <v>R</v>
      </c>
      <c r="M45" s="428">
        <f t="shared" ca="1" si="17"/>
        <v>2</v>
      </c>
      <c r="N45" s="175">
        <v>1</v>
      </c>
      <c r="O45" s="345" t="str">
        <f ca="1">IF($A44&lt;&gt;"",IF(OR($AH44&lt;&gt;0,$AI44&lt;&gt;0,E44="BBB",H45&lt;&gt;""),"",IF(AND($D39="R",$D42="R"),"R",IF(AND($D41="R",$D43="R"),"R",IF(AND($D43=$D44,$D43="R"),"R","")))),"")</f>
        <v/>
      </c>
      <c r="P45" s="37" t="str">
        <f t="shared" ca="1" si="6"/>
        <v/>
      </c>
      <c r="Q45" s="37">
        <f t="shared" ca="1" si="7"/>
        <v>0</v>
      </c>
      <c r="R45" s="23">
        <f ca="1">IF($A45&lt;&gt;"",IF(OR($AH44&lt;&gt;0,$AI44&lt;&gt;0),"0",SUM(Q45:Q45)),0)</f>
        <v>0</v>
      </c>
      <c r="S45" s="56" t="str">
        <f ca="1">VLOOKUP($A45,$BC$5:$BN$45,8)</f>
        <v>R</v>
      </c>
      <c r="T45" s="175">
        <v>1</v>
      </c>
      <c r="U45" s="345" t="str">
        <f ca="1">IF($A44&lt;&gt;"",IF(OR($AH44&lt;&gt;0,$AI44&lt;&gt;0,M44&gt;=$AJ$3),"",H45))</f>
        <v>B</v>
      </c>
      <c r="V45" s="341" t="str">
        <f t="shared" ca="1" si="19"/>
        <v>L</v>
      </c>
      <c r="W45" s="341">
        <f t="shared" ca="1" si="8"/>
        <v>-1</v>
      </c>
      <c r="X45" s="343">
        <f t="shared" ca="1" si="9"/>
        <v>-1</v>
      </c>
      <c r="Y45" s="56" t="str">
        <f ca="1">VLOOKUP($A45,$BC$5:$BN$45,8)</f>
        <v>R</v>
      </c>
      <c r="Z45" s="175">
        <v>1</v>
      </c>
      <c r="AA45" s="345" t="str">
        <f ca="1">IF($A44&lt;&gt;"",IF(OR($AH44&lt;&gt;0,$AI44&lt;&gt;0,U45&lt;&gt;""),"",O45))</f>
        <v/>
      </c>
      <c r="AB45" s="37" t="str">
        <f t="shared" ca="1" si="10"/>
        <v/>
      </c>
      <c r="AC45" s="37">
        <f t="shared" ca="1" si="11"/>
        <v>0</v>
      </c>
      <c r="AD45" s="23">
        <f ca="1">IF($A45&lt;&gt;"",IF(OR($AH44&lt;&gt;0,$AI44&lt;&gt;0),"0",SUM(AC45:AC45)),0)</f>
        <v>0</v>
      </c>
      <c r="AE45" s="90">
        <f ca="1">IF(A45&lt;&gt;"",W45+AC45,0)</f>
        <v>-1</v>
      </c>
      <c r="AF45" s="87">
        <f t="shared" ca="1" si="23"/>
        <v>3</v>
      </c>
      <c r="AG45" s="95">
        <f>T46</f>
        <v>1</v>
      </c>
      <c r="AH45" s="89">
        <f ca="1">IF($A45&lt;&gt;"",IF(AH44&lt;&gt;0,AH44,IF(AF45&gt;=$AJ$1,"Profit Target",0)),0)</f>
        <v>0</v>
      </c>
      <c r="AI45" s="91">
        <f ca="1">IF($A45&lt;&gt;"",IF(AI44&lt;&gt;0,AI44,IF(AF45&lt;=$AJ$2,"Stop Loss",0)))</f>
        <v>0</v>
      </c>
      <c r="AJ45" s="89">
        <f t="shared" ca="1" si="13"/>
        <v>6</v>
      </c>
      <c r="AK45" s="78" t="str">
        <f ca="1">IF($A44="","",ABS(T45)&amp;"@")</f>
        <v>1@</v>
      </c>
      <c r="AL45" s="78" t="str">
        <f ca="1">IF(U45&lt;&gt;"",$AK45&amp;U45&amp;",","")</f>
        <v>1@B,</v>
      </c>
      <c r="AM45" s="78" t="str">
        <f ca="1">IF($A44="","",ABS(Z45)&amp;"@")</f>
        <v>1@</v>
      </c>
      <c r="AN45" s="427" t="str">
        <f t="shared" ca="1" si="14"/>
        <v/>
      </c>
      <c r="AO45" s="434"/>
      <c r="AP45" s="434"/>
      <c r="AQ45" s="20"/>
      <c r="AR45" s="20"/>
      <c r="AS45" s="20"/>
      <c r="AT45" s="66"/>
      <c r="AU45" s="20"/>
      <c r="AV45" s="20"/>
      <c r="AW45" s="20"/>
      <c r="AX45" s="20"/>
      <c r="AY45" s="20"/>
      <c r="AZ45" s="20"/>
      <c r="BA45" s="20"/>
      <c r="BB45" s="65">
        <f t="shared" ca="1" si="1"/>
        <v>12</v>
      </c>
      <c r="BC45"/>
      <c r="BD45" s="65">
        <v>2</v>
      </c>
      <c r="BE45"/>
      <c r="BF45" s="4"/>
      <c r="BG45"/>
      <c r="BH45"/>
      <c r="BI45"/>
      <c r="BJ45"/>
      <c r="BK45"/>
      <c r="BL45"/>
      <c r="BM45" s="57"/>
      <c r="BN45"/>
      <c r="BO45" s="12">
        <v>2</v>
      </c>
      <c r="BP45" s="12">
        <v>1</v>
      </c>
      <c r="BQ45" s="12"/>
      <c r="BR45" s="48"/>
      <c r="BS45" s="19"/>
      <c r="BT45" s="19"/>
      <c r="BU45" s="19"/>
      <c r="BV45" s="19"/>
      <c r="BW45" s="19"/>
      <c r="BX45" s="19"/>
      <c r="BY45" s="49"/>
      <c r="BZ45" s="19"/>
      <c r="CA45" s="19"/>
      <c r="CB45" s="19"/>
      <c r="CC45" s="19"/>
      <c r="CD45" s="19"/>
      <c r="CE45" s="19"/>
      <c r="CF45" s="49"/>
      <c r="CG45" s="19"/>
      <c r="CH45" s="49"/>
      <c r="CI45" s="19"/>
      <c r="CJ45" s="19"/>
      <c r="CK45" s="41"/>
      <c r="CL45" s="41"/>
      <c r="CM45" s="6"/>
      <c r="CN45" s="41"/>
      <c r="CO45" s="41"/>
      <c r="CP45" s="4"/>
      <c r="CQ45" s="4"/>
      <c r="CR45" s="4"/>
      <c r="CS45" s="41"/>
      <c r="CT45" s="4"/>
      <c r="CU45" s="4"/>
      <c r="CV45" s="4"/>
      <c r="CW45" s="4"/>
      <c r="CX45" s="4"/>
      <c r="CY45" s="4"/>
      <c r="CZ45" s="4"/>
      <c r="DA45" s="4"/>
      <c r="DB45" s="4"/>
      <c r="DC45" s="4"/>
    </row>
    <row r="46" spans="1:107" s="11" customFormat="1">
      <c r="A46" s="65">
        <f t="shared" ca="1" si="0"/>
        <v>26</v>
      </c>
      <c r="B46" s="23" t="str">
        <f ca="1">IF(A45="","",IF(AND(AL46="",AN46=""),"NB",AL46&amp;AN46))</f>
        <v>1@B,</v>
      </c>
      <c r="C46" s="6" t="str">
        <f t="shared" ca="1" si="3"/>
        <v/>
      </c>
      <c r="D46" s="56" t="str">
        <f ca="1">VLOOKUP($A46,$BC$5:$BN$45,8)</f>
        <v>B</v>
      </c>
      <c r="E46" s="344" t="str">
        <f t="shared" ca="1" si="16"/>
        <v>RRB</v>
      </c>
      <c r="F46" s="175">
        <v>1</v>
      </c>
      <c r="G46" s="459">
        <f ca="1">IF(G45&gt;=$AJ$3,1,IF(AND(J44="L",J45="L"),1,IF(I45="L",2,IF(I45="W",(2*G45-1),G45))))</f>
        <v>2</v>
      </c>
      <c r="H46" s="345" t="str">
        <f ca="1">IF($A45&lt;&gt;"",IF(OR($AH45&lt;&gt;0,$AI45&lt;&gt;0,E45="RRR"),"",IF(AND($D40="B",$D43="B"),"B",IF(AND($D42="B",$D44="B"),"B",IF(AND($D44=$D45,$D44="B"),"B","")))),"")</f>
        <v>B</v>
      </c>
      <c r="I46" s="341" t="str">
        <f t="shared" ca="1" si="18"/>
        <v>W</v>
      </c>
      <c r="J46" s="341">
        <f t="shared" ca="1" si="4"/>
        <v>1</v>
      </c>
      <c r="K46" s="343">
        <f t="shared" ca="1" si="5"/>
        <v>1</v>
      </c>
      <c r="L46" s="56" t="str">
        <f ca="1">VLOOKUP($A46,$BC$5:$BN$45,8)</f>
        <v>B</v>
      </c>
      <c r="M46" s="428">
        <f t="shared" ca="1" si="17"/>
        <v>0</v>
      </c>
      <c r="N46" s="175">
        <v>1</v>
      </c>
      <c r="O46" s="345" t="str">
        <f ca="1">IF($A45&lt;&gt;"",IF(OR($AH45&lt;&gt;0,$AI45&lt;&gt;0,E45="BBB",H46&lt;&gt;""),"",IF(AND($D40="R",$D43="R"),"R",IF(AND($D42="R",$D44="R"),"R",IF(AND($D44=$D45,$D44="R"),"R","")))),"")</f>
        <v/>
      </c>
      <c r="P46" s="37" t="str">
        <f t="shared" ca="1" si="6"/>
        <v/>
      </c>
      <c r="Q46" s="37">
        <f t="shared" ca="1" si="7"/>
        <v>0</v>
      </c>
      <c r="R46" s="23">
        <f ca="1">IF($A46&lt;&gt;"",IF(OR($AH45&lt;&gt;0,$AI45&lt;&gt;0),"0",SUM(Q46:Q46)),0)</f>
        <v>0</v>
      </c>
      <c r="S46" s="56" t="str">
        <f ca="1">VLOOKUP($A46,$BC$5:$BN$45,8)</f>
        <v>B</v>
      </c>
      <c r="T46" s="175">
        <v>1</v>
      </c>
      <c r="U46" s="345" t="str">
        <f ca="1">IF($A45&lt;&gt;"",IF(OR($AH45&lt;&gt;0,$AI45&lt;&gt;0,M45&gt;=$AJ$3),"",H46))</f>
        <v>B</v>
      </c>
      <c r="V46" s="341" t="str">
        <f t="shared" ca="1" si="19"/>
        <v>W</v>
      </c>
      <c r="W46" s="341">
        <f t="shared" ca="1" si="8"/>
        <v>1</v>
      </c>
      <c r="X46" s="343">
        <f t="shared" ca="1" si="9"/>
        <v>1</v>
      </c>
      <c r="Y46" s="56" t="str">
        <f ca="1">VLOOKUP($A46,$BC$5:$BN$45,8)</f>
        <v>B</v>
      </c>
      <c r="Z46" s="175">
        <v>1</v>
      </c>
      <c r="AA46" s="345" t="str">
        <f ca="1">IF($A45&lt;&gt;"",IF(OR($AH45&lt;&gt;0,$AI45&lt;&gt;0,U46&lt;&gt;""),"",O46))</f>
        <v/>
      </c>
      <c r="AB46" s="37" t="str">
        <f t="shared" ca="1" si="10"/>
        <v/>
      </c>
      <c r="AC46" s="37">
        <f t="shared" ca="1" si="11"/>
        <v>0</v>
      </c>
      <c r="AD46" s="23">
        <f ca="1">IF($A46&lt;&gt;"",IF(OR($AH45&lt;&gt;0,$AI45&lt;&gt;0),"0",SUM(AC46:AC46)),0)</f>
        <v>0</v>
      </c>
      <c r="AE46" s="90">
        <f ca="1">IF(A46&lt;&gt;"",W46+AC46,0)</f>
        <v>1</v>
      </c>
      <c r="AF46" s="87">
        <f t="shared" ca="1" si="23"/>
        <v>4</v>
      </c>
      <c r="AG46" s="95">
        <f>T47</f>
        <v>1</v>
      </c>
      <c r="AH46" s="89">
        <f ca="1">IF($A46&lt;&gt;"",IF(AH45&lt;&gt;0,AH45,IF(AF46&gt;=$AJ$1,"Profit Target",0)),0)</f>
        <v>0</v>
      </c>
      <c r="AI46" s="91">
        <f ca="1">IF($A46&lt;&gt;"",IF(AI45&lt;&gt;0,AI45,IF(AF46&lt;=$AJ$2,"Stop Loss",0)))</f>
        <v>0</v>
      </c>
      <c r="AJ46" s="89">
        <f t="shared" ca="1" si="13"/>
        <v>6</v>
      </c>
      <c r="AK46" s="78" t="str">
        <f ca="1">IF($A45="","",ABS(T46)&amp;"@")</f>
        <v>1@</v>
      </c>
      <c r="AL46" s="78" t="str">
        <f ca="1">IF(U46&lt;&gt;"",$AK46&amp;U46&amp;",","")</f>
        <v>1@B,</v>
      </c>
      <c r="AM46" s="78" t="str">
        <f ca="1">IF($A45="","",ABS(Z46)&amp;"@")</f>
        <v>1@</v>
      </c>
      <c r="AN46" s="427" t="str">
        <f t="shared" ca="1" si="14"/>
        <v/>
      </c>
      <c r="AO46" s="434"/>
      <c r="AP46" s="434"/>
      <c r="AQ46" s="20"/>
      <c r="AR46" s="20"/>
      <c r="AS46" s="20"/>
      <c r="AT46" s="66"/>
      <c r="AU46" s="20"/>
      <c r="AV46" s="20"/>
      <c r="AW46" s="20"/>
      <c r="AX46" s="20"/>
      <c r="AY46" s="20"/>
      <c r="AZ46" s="20"/>
      <c r="BA46" s="20"/>
      <c r="BB46" s="65">
        <f t="shared" ca="1" si="1"/>
        <v>24</v>
      </c>
      <c r="BC46"/>
      <c r="BD46" s="65">
        <v>1</v>
      </c>
      <c r="BE46"/>
      <c r="BF46"/>
      <c r="BG46"/>
      <c r="BH46"/>
      <c r="BI46"/>
      <c r="BJ46"/>
      <c r="BK46"/>
      <c r="BL46"/>
      <c r="BM46" s="57"/>
      <c r="BN46"/>
      <c r="BO46" s="12">
        <v>1</v>
      </c>
      <c r="BP46" s="12">
        <v>1</v>
      </c>
      <c r="BQ46" s="12"/>
      <c r="BR46" s="48"/>
      <c r="BS46" s="19"/>
      <c r="BT46" s="19"/>
      <c r="BU46" s="19"/>
      <c r="BV46" s="19"/>
      <c r="BW46" s="19"/>
      <c r="BX46" s="19"/>
      <c r="BY46" s="49"/>
      <c r="BZ46" s="19"/>
      <c r="CA46" s="19"/>
      <c r="CB46" s="19"/>
      <c r="CC46" s="19"/>
      <c r="CD46" s="19"/>
      <c r="CE46" s="19"/>
      <c r="CF46" s="49"/>
      <c r="CG46" s="19"/>
      <c r="CH46" s="49"/>
      <c r="CI46" s="19"/>
      <c r="CJ46" s="19"/>
      <c r="CK46" s="41"/>
      <c r="CL46" s="41"/>
      <c r="CM46" s="6"/>
      <c r="CN46" s="41"/>
      <c r="CO46" s="41"/>
      <c r="CP46" s="4"/>
      <c r="CQ46" s="4"/>
      <c r="CR46" s="4"/>
      <c r="CS46" s="41"/>
      <c r="CT46" s="4"/>
      <c r="CU46" s="4"/>
      <c r="CV46" s="4"/>
      <c r="CW46" s="4"/>
      <c r="CX46" s="4"/>
      <c r="CY46" s="4"/>
      <c r="CZ46" s="4"/>
      <c r="DA46" s="4"/>
      <c r="DB46" s="4"/>
      <c r="DC46" s="4"/>
    </row>
    <row r="47" spans="1:107" s="11" customFormat="1">
      <c r="A47" s="65">
        <f t="shared" ca="1" si="0"/>
        <v>31</v>
      </c>
      <c r="B47" s="23" t="str">
        <f ca="1">IF(A46="","",IF(AND(AL47="",AN47=""),"NB",AL47&amp;AN47))</f>
        <v>NB</v>
      </c>
      <c r="C47" s="6" t="str">
        <f t="shared" ca="1" si="3"/>
        <v/>
      </c>
      <c r="D47" s="56" t="str">
        <f ca="1">VLOOKUP($A47,$BC$5:$BN$45,8)</f>
        <v>B</v>
      </c>
      <c r="E47" s="344" t="str">
        <f t="shared" ca="1" si="16"/>
        <v>RBB</v>
      </c>
      <c r="F47" s="175">
        <v>1</v>
      </c>
      <c r="G47" s="459">
        <f ca="1">IF(G46&gt;=$AJ$3,1,IF(AND(J45="L",J46="L"),1,IF(I46="L",2,IF(I46="W",(2*G46-1),G46))))</f>
        <v>3</v>
      </c>
      <c r="H47" s="345" t="str">
        <f ca="1">IF($A46&lt;&gt;"",IF(OR($AH46&lt;&gt;0,$AI46&lt;&gt;0,E46="RRR"),"",IF(AND($D41="B",$D44="B"),"B",IF(AND($D43="B",$D45="B"),"B",IF(AND($D45=$D46,$D45="B"),"B","")))),"")</f>
        <v/>
      </c>
      <c r="I47" s="341" t="str">
        <f t="shared" ca="1" si="18"/>
        <v/>
      </c>
      <c r="J47" s="341">
        <f t="shared" ca="1" si="4"/>
        <v>0</v>
      </c>
      <c r="K47" s="343">
        <f t="shared" ca="1" si="5"/>
        <v>0</v>
      </c>
      <c r="L47" s="56" t="str">
        <f ca="1">VLOOKUP($A47,$BC$5:$BN$45,8)</f>
        <v>B</v>
      </c>
      <c r="M47" s="428">
        <f t="shared" ca="1" si="17"/>
        <v>0</v>
      </c>
      <c r="N47" s="175">
        <v>1</v>
      </c>
      <c r="O47" s="345" t="str">
        <f ca="1">IF($A46&lt;&gt;"",IF(OR($AH46&lt;&gt;0,$AI46&lt;&gt;0,E46="BBB",H47&lt;&gt;""),"",IF(AND($D41="R",$D44="R"),"R",IF(AND($D43="R",$D45="R"),"R",IF(AND($D45=$D46,$D45="R"),"R","")))),"")</f>
        <v/>
      </c>
      <c r="P47" s="37" t="str">
        <f t="shared" ca="1" si="6"/>
        <v/>
      </c>
      <c r="Q47" s="37">
        <f t="shared" ca="1" si="7"/>
        <v>0</v>
      </c>
      <c r="R47" s="23">
        <f ca="1">IF($A47&lt;&gt;"",IF(OR($AH46&lt;&gt;0,$AI46&lt;&gt;0),"0",SUM(Q47:Q47)),0)</f>
        <v>0</v>
      </c>
      <c r="S47" s="56" t="str">
        <f ca="1">VLOOKUP($A47,$BC$5:$BN$45,8)</f>
        <v>B</v>
      </c>
      <c r="T47" s="175">
        <v>1</v>
      </c>
      <c r="U47" s="345" t="str">
        <f ca="1">IF($A46&lt;&gt;"",IF(OR($AH46&lt;&gt;0,$AI46&lt;&gt;0,M46&gt;=$AJ$3),"",H47))</f>
        <v/>
      </c>
      <c r="V47" s="341" t="str">
        <f t="shared" ca="1" si="19"/>
        <v/>
      </c>
      <c r="W47" s="341">
        <f t="shared" ca="1" si="8"/>
        <v>0</v>
      </c>
      <c r="X47" s="343">
        <f t="shared" ca="1" si="9"/>
        <v>0</v>
      </c>
      <c r="Y47" s="56" t="str">
        <f ca="1">VLOOKUP($A47,$BC$5:$BN$45,8)</f>
        <v>B</v>
      </c>
      <c r="Z47" s="175">
        <v>1</v>
      </c>
      <c r="AA47" s="345" t="str">
        <f ca="1">IF($A46&lt;&gt;"",IF(OR($AH46&lt;&gt;0,$AI46&lt;&gt;0,U47&lt;&gt;""),"",O47))</f>
        <v/>
      </c>
      <c r="AB47" s="37" t="str">
        <f t="shared" ca="1" si="10"/>
        <v/>
      </c>
      <c r="AC47" s="37">
        <f t="shared" ca="1" si="11"/>
        <v>0</v>
      </c>
      <c r="AD47" s="23">
        <f ca="1">IF($A47&lt;&gt;"",IF(OR($AH46&lt;&gt;0,$AI46&lt;&gt;0),"0",SUM(AC47:AC47)),0)</f>
        <v>0</v>
      </c>
      <c r="AE47" s="90">
        <f ca="1">IF(A47&lt;&gt;"",W47+AC47,0)</f>
        <v>0</v>
      </c>
      <c r="AF47" s="87">
        <f t="shared" ca="1" si="23"/>
        <v>4</v>
      </c>
      <c r="AG47" s="95">
        <f>T48</f>
        <v>1</v>
      </c>
      <c r="AH47" s="89">
        <f ca="1">IF($A47&lt;&gt;"",IF(AH46&lt;&gt;0,AH46,IF(AF47&gt;=$AJ$1,"Profit Target",0)),0)</f>
        <v>0</v>
      </c>
      <c r="AI47" s="91">
        <f ca="1">IF($A47&lt;&gt;"",IF(AI46&lt;&gt;0,AI46,IF(AF47&lt;=$AJ$2,"Stop Loss",0)))</f>
        <v>0</v>
      </c>
      <c r="AJ47" s="89">
        <f t="shared" ca="1" si="13"/>
        <v>6</v>
      </c>
      <c r="AK47" s="78" t="str">
        <f ca="1">IF($A46="","",ABS(T47)&amp;"@")</f>
        <v>1@</v>
      </c>
      <c r="AL47" s="78" t="str">
        <f ca="1">IF(U47&lt;&gt;"",$AK47&amp;U47&amp;",","")</f>
        <v/>
      </c>
      <c r="AM47" s="78" t="str">
        <f ca="1">IF($A46="","",ABS(Z47)&amp;"@")</f>
        <v>1@</v>
      </c>
      <c r="AN47" s="427" t="str">
        <f t="shared" ca="1" si="14"/>
        <v/>
      </c>
      <c r="AO47" s="434"/>
      <c r="AP47" s="434"/>
      <c r="AQ47" s="20"/>
      <c r="AR47" s="20"/>
      <c r="AS47" s="20"/>
      <c r="AT47" s="66"/>
      <c r="AU47" s="20"/>
      <c r="AV47" s="20"/>
      <c r="AW47" s="20"/>
      <c r="AX47" s="20"/>
      <c r="AY47" s="20"/>
      <c r="AZ47" s="20"/>
      <c r="BA47" s="20"/>
      <c r="BB47" s="65">
        <f t="shared" ca="1" si="1"/>
        <v>8</v>
      </c>
      <c r="BC47"/>
      <c r="BD47" s="65">
        <v>2</v>
      </c>
      <c r="BE47"/>
      <c r="BF47"/>
      <c r="BG47"/>
      <c r="BH47"/>
      <c r="BI47"/>
      <c r="BJ47"/>
      <c r="BK47"/>
      <c r="BL47"/>
      <c r="BM47" s="57"/>
      <c r="BN47"/>
      <c r="BO47" s="12">
        <v>2</v>
      </c>
      <c r="BP47" s="12">
        <v>2</v>
      </c>
      <c r="BQ47" s="12"/>
      <c r="BR47" s="48"/>
      <c r="BS47" s="19"/>
      <c r="BT47" s="19"/>
      <c r="BU47" s="19"/>
      <c r="BV47" s="19"/>
      <c r="BW47" s="19"/>
      <c r="BX47" s="19"/>
      <c r="BY47" s="49"/>
      <c r="BZ47" s="19"/>
      <c r="CA47" s="19"/>
      <c r="CB47" s="19"/>
      <c r="CC47" s="19"/>
      <c r="CD47" s="19"/>
      <c r="CE47" s="19"/>
      <c r="CF47" s="49"/>
      <c r="CG47" s="19"/>
      <c r="CH47" s="49"/>
      <c r="CI47" s="19"/>
      <c r="CJ47" s="19"/>
      <c r="CK47" s="41"/>
      <c r="CL47" s="41"/>
      <c r="CM47" s="6"/>
      <c r="CN47" s="41"/>
      <c r="CO47" s="41"/>
      <c r="CP47" s="4"/>
      <c r="CQ47" s="4"/>
      <c r="CR47" s="4"/>
      <c r="CS47" s="41"/>
      <c r="CT47" s="4"/>
      <c r="CU47" s="4"/>
      <c r="CV47" s="4"/>
      <c r="CW47" s="4"/>
      <c r="CX47" s="4"/>
      <c r="CY47" s="4"/>
      <c r="CZ47" s="4"/>
      <c r="DA47" s="4"/>
      <c r="DB47" s="4"/>
      <c r="DC47" s="4"/>
    </row>
    <row r="48" spans="1:107">
      <c r="A48" s="65">
        <f t="shared" ca="1" si="0"/>
        <v>2</v>
      </c>
      <c r="B48" s="23" t="str">
        <f ca="1">IF(A47="","",IF(AND(AL48="",AN48=""),"NB",AL48&amp;AN48))</f>
        <v>1@B,</v>
      </c>
      <c r="C48" s="6" t="str">
        <f t="shared" ca="1" si="3"/>
        <v/>
      </c>
      <c r="D48" s="56" t="str">
        <f ca="1">VLOOKUP($A48,$BC$5:$BN$45,8)</f>
        <v>B</v>
      </c>
      <c r="E48" s="344" t="str">
        <f t="shared" ca="1" si="16"/>
        <v>BBB</v>
      </c>
      <c r="F48" s="175">
        <v>1</v>
      </c>
      <c r="G48" s="459">
        <f ca="1">IF(G47&gt;=$AJ$3,1,IF(AND(J46="L",J47="L"),1,IF(I47="L",2,IF(I47="W",(2*G47-1),G47))))</f>
        <v>3</v>
      </c>
      <c r="H48" s="345" t="str">
        <f ca="1">IF($A47&lt;&gt;"",IF(OR($AH47&lt;&gt;0,$AI47&lt;&gt;0,E47="RRR"),"",IF(AND($D42="B",$D45="B"),"B",IF(AND($D44="B",$D46="B"),"B",IF(AND($D46=$D47,$D46="B"),"B","")))),"")</f>
        <v>B</v>
      </c>
      <c r="I48" s="341" t="str">
        <f t="shared" ca="1" si="18"/>
        <v>W</v>
      </c>
      <c r="J48" s="341">
        <f t="shared" ca="1" si="4"/>
        <v>1</v>
      </c>
      <c r="K48" s="343">
        <f t="shared" ca="1" si="5"/>
        <v>1</v>
      </c>
      <c r="L48" s="56" t="str">
        <f ca="1">VLOOKUP($A48,$BC$5:$BN$45,8)</f>
        <v>B</v>
      </c>
      <c r="M48" s="428">
        <f t="shared" ca="1" si="17"/>
        <v>0</v>
      </c>
      <c r="N48" s="175">
        <v>1</v>
      </c>
      <c r="O48" s="345" t="str">
        <f ca="1">IF($A47&lt;&gt;"",IF(OR($AH47&lt;&gt;0,$AI47&lt;&gt;0,E47="BBB",H48&lt;&gt;""),"",IF(AND($D42="R",$D45="R"),"R",IF(AND($D44="R",$D46="R"),"R",IF(AND($D46=$D47,$D46="R"),"R","")))),"")</f>
        <v/>
      </c>
      <c r="P48" s="37" t="str">
        <f t="shared" ca="1" si="6"/>
        <v/>
      </c>
      <c r="Q48" s="37">
        <f t="shared" ca="1" si="7"/>
        <v>0</v>
      </c>
      <c r="R48" s="23">
        <f ca="1">IF($A48&lt;&gt;"",IF(OR($AH47&lt;&gt;0,$AI47&lt;&gt;0),"0",SUM(Q48:Q48)),0)</f>
        <v>0</v>
      </c>
      <c r="S48" s="56" t="str">
        <f ca="1">VLOOKUP($A48,$BC$5:$BN$45,8)</f>
        <v>B</v>
      </c>
      <c r="T48" s="175">
        <v>1</v>
      </c>
      <c r="U48" s="345" t="str">
        <f ca="1">IF($A47&lt;&gt;"",IF(OR($AH47&lt;&gt;0,$AI47&lt;&gt;0,M47&gt;=$AJ$3),"",H48))</f>
        <v>B</v>
      </c>
      <c r="V48" s="341" t="str">
        <f t="shared" ca="1" si="19"/>
        <v>W</v>
      </c>
      <c r="W48" s="341">
        <f t="shared" ca="1" si="8"/>
        <v>1</v>
      </c>
      <c r="X48" s="343">
        <f t="shared" ca="1" si="9"/>
        <v>1</v>
      </c>
      <c r="Y48" s="56" t="str">
        <f ca="1">VLOOKUP($A48,$BC$5:$BN$45,8)</f>
        <v>B</v>
      </c>
      <c r="Z48" s="175">
        <v>1</v>
      </c>
      <c r="AA48" s="345" t="str">
        <f ca="1">IF($A47&lt;&gt;"",IF(OR($AH47&lt;&gt;0,$AI47&lt;&gt;0,U48&lt;&gt;""),"",O48))</f>
        <v/>
      </c>
      <c r="AB48" s="37" t="str">
        <f t="shared" ca="1" si="10"/>
        <v/>
      </c>
      <c r="AC48" s="37">
        <f t="shared" ca="1" si="11"/>
        <v>0</v>
      </c>
      <c r="AD48" s="23">
        <f ca="1">IF($A48&lt;&gt;"",IF(OR($AH47&lt;&gt;0,$AI47&lt;&gt;0),"0",SUM(AC48:AC48)),0)</f>
        <v>0</v>
      </c>
      <c r="AE48" s="90">
        <f ca="1">IF(A48&lt;&gt;"",W48+AC48,0)</f>
        <v>1</v>
      </c>
      <c r="AF48" s="87">
        <f t="shared" ca="1" si="23"/>
        <v>5</v>
      </c>
      <c r="AG48" s="95">
        <f>T49</f>
        <v>1</v>
      </c>
      <c r="AH48" s="89">
        <f ca="1">IF($A48&lt;&gt;"",IF(AH47&lt;&gt;0,AH47,IF(AF48&gt;=$AJ$1,"Profit Target",0)),0)</f>
        <v>0</v>
      </c>
      <c r="AI48" s="91">
        <f ca="1">IF($A48&lt;&gt;"",IF(AI47&lt;&gt;0,AI47,IF(AF48&lt;=$AJ$2,"Stop Loss",0)))</f>
        <v>0</v>
      </c>
      <c r="AJ48" s="89">
        <f t="shared" ca="1" si="13"/>
        <v>6</v>
      </c>
      <c r="AK48" s="78" t="str">
        <f ca="1">IF($A47="","",ABS(T48)&amp;"@")</f>
        <v>1@</v>
      </c>
      <c r="AL48" s="78" t="str">
        <f ca="1">IF(U48&lt;&gt;"",$AK48&amp;U48&amp;",","")</f>
        <v>1@B,</v>
      </c>
      <c r="AM48" s="78" t="str">
        <f ca="1">IF($A47="","",ABS(Z48)&amp;"@")</f>
        <v>1@</v>
      </c>
      <c r="AN48" s="427" t="str">
        <f t="shared" ca="1" si="14"/>
        <v/>
      </c>
      <c r="AO48" s="434"/>
      <c r="AP48" s="434"/>
      <c r="AQ48" s="20"/>
      <c r="AR48" s="20"/>
      <c r="AS48" s="20"/>
      <c r="AT48" s="66"/>
      <c r="AU48" s="20"/>
      <c r="AV48" s="20"/>
      <c r="AW48" s="20"/>
      <c r="AX48" s="20"/>
      <c r="AY48" s="20"/>
      <c r="AZ48" s="20"/>
      <c r="BA48" s="20"/>
      <c r="BB48" s="65">
        <f t="shared" ca="1" si="1"/>
        <v>15</v>
      </c>
      <c r="BC48"/>
      <c r="BD48" s="65">
        <v>2</v>
      </c>
      <c r="BE48"/>
      <c r="BF48"/>
      <c r="BG48"/>
      <c r="BH48"/>
      <c r="BI48"/>
      <c r="BJ48"/>
      <c r="BK48"/>
      <c r="BL48"/>
      <c r="BM48" s="57"/>
      <c r="BN48"/>
      <c r="BO48" s="12">
        <v>2</v>
      </c>
      <c r="BP48" s="12">
        <v>2</v>
      </c>
      <c r="BR48" s="48"/>
      <c r="BS48" s="19"/>
      <c r="BT48" s="19"/>
      <c r="BU48" s="19"/>
      <c r="BV48" s="19"/>
      <c r="BW48" s="19"/>
      <c r="BX48" s="19"/>
      <c r="BY48" s="49"/>
      <c r="BZ48" s="19"/>
      <c r="CA48" s="19"/>
      <c r="CB48" s="19"/>
      <c r="CC48" s="19"/>
      <c r="CD48" s="19"/>
      <c r="CE48" s="19"/>
      <c r="CF48" s="49"/>
      <c r="CG48" s="19"/>
      <c r="CH48" s="49"/>
      <c r="CI48" s="19"/>
      <c r="CJ48" s="19"/>
      <c r="CK48" s="41"/>
      <c r="CL48" s="41"/>
      <c r="CM48" s="6"/>
      <c r="CN48" s="41"/>
      <c r="CO48" s="41"/>
      <c r="CS48" s="41"/>
    </row>
    <row r="49" spans="1:107">
      <c r="A49" s="65">
        <f t="shared" ca="1" si="0"/>
        <v>31</v>
      </c>
      <c r="B49" s="23" t="str">
        <f ca="1">IF(A48="","",IF(AND(AL49="",AN49=""),"NB",AL49&amp;AN49))</f>
        <v>1@B,</v>
      </c>
      <c r="C49" s="6" t="str">
        <f t="shared" ca="1" si="3"/>
        <v/>
      </c>
      <c r="D49" s="56" t="str">
        <f ca="1">VLOOKUP($A49,$BC$5:$BN$45,8)</f>
        <v>B</v>
      </c>
      <c r="E49" s="344" t="str">
        <f t="shared" ca="1" si="16"/>
        <v>BBB</v>
      </c>
      <c r="F49" s="175">
        <v>1</v>
      </c>
      <c r="G49" s="459">
        <f ca="1">IF(G48&gt;=$AJ$3,1,IF(AND(J47="L",J48="L"),1,IF(I48="L",2,IF(I48="W",(2*G48-1),G48))))</f>
        <v>5</v>
      </c>
      <c r="H49" s="345" t="str">
        <f ca="1">IF($A48&lt;&gt;"",IF(OR($AH48&lt;&gt;0,$AI48&lt;&gt;0,E48="RRR"),"",IF(AND($D43="B",$D46="B"),"B",IF(AND($D45="B",$D47="B"),"B",IF(AND($D47=$D48,$D47="B"),"B","")))),"")</f>
        <v>B</v>
      </c>
      <c r="I49" s="341" t="str">
        <f t="shared" ca="1" si="18"/>
        <v>W</v>
      </c>
      <c r="J49" s="341">
        <f t="shared" ca="1" si="4"/>
        <v>1</v>
      </c>
      <c r="K49" s="343">
        <f t="shared" ca="1" si="5"/>
        <v>1</v>
      </c>
      <c r="L49" s="56" t="str">
        <f ca="1">VLOOKUP($A49,$BC$5:$BN$45,8)</f>
        <v>B</v>
      </c>
      <c r="M49" s="428">
        <f t="shared" ca="1" si="17"/>
        <v>0</v>
      </c>
      <c r="N49" s="175">
        <v>1</v>
      </c>
      <c r="O49" s="345" t="str">
        <f ca="1">IF($A48&lt;&gt;"",IF(OR($AH48&lt;&gt;0,$AI48&lt;&gt;0,E48="BBB",H49&lt;&gt;""),"",IF(AND($D43="R",$D46="R"),"R",IF(AND($D45="R",$D47="R"),"R",IF(AND($D47=$D48,$D47="R"),"R","")))),"")</f>
        <v/>
      </c>
      <c r="P49" s="37" t="str">
        <f t="shared" ca="1" si="6"/>
        <v/>
      </c>
      <c r="Q49" s="37">
        <f t="shared" ca="1" si="7"/>
        <v>0</v>
      </c>
      <c r="R49" s="23">
        <f ca="1">IF($A49&lt;&gt;"",IF(OR($AH48&lt;&gt;0,$AI48&lt;&gt;0),"0",SUM(Q49:Q49)),0)</f>
        <v>0</v>
      </c>
      <c r="S49" s="56" t="str">
        <f ca="1">VLOOKUP($A49,$BC$5:$BN$45,8)</f>
        <v>B</v>
      </c>
      <c r="T49" s="175">
        <v>1</v>
      </c>
      <c r="U49" s="345" t="str">
        <f ca="1">IF($A48&lt;&gt;"",IF(OR($AH48&lt;&gt;0,$AI48&lt;&gt;0,M48&gt;=$AJ$3),"",H49))</f>
        <v>B</v>
      </c>
      <c r="V49" s="341" t="str">
        <f t="shared" ca="1" si="19"/>
        <v>W</v>
      </c>
      <c r="W49" s="341">
        <f t="shared" ca="1" si="8"/>
        <v>1</v>
      </c>
      <c r="X49" s="343">
        <f t="shared" ca="1" si="9"/>
        <v>1</v>
      </c>
      <c r="Y49" s="56" t="str">
        <f ca="1">VLOOKUP($A49,$BC$5:$BN$45,8)</f>
        <v>B</v>
      </c>
      <c r="Z49" s="175">
        <v>1</v>
      </c>
      <c r="AA49" s="345" t="str">
        <f ca="1">IF($A48&lt;&gt;"",IF(OR($AH48&lt;&gt;0,$AI48&lt;&gt;0,U49&lt;&gt;""),"",O49))</f>
        <v/>
      </c>
      <c r="AB49" s="37" t="str">
        <f t="shared" ca="1" si="10"/>
        <v/>
      </c>
      <c r="AC49" s="37">
        <f t="shared" ca="1" si="11"/>
        <v>0</v>
      </c>
      <c r="AD49" s="23">
        <f ca="1">IF($A49&lt;&gt;"",IF(OR($AH48&lt;&gt;0,$AI48&lt;&gt;0),"0",SUM(AC49:AC49)),0)</f>
        <v>0</v>
      </c>
      <c r="AE49" s="90">
        <f ca="1">IF(A49&lt;&gt;"",W49+AC49,0)</f>
        <v>1</v>
      </c>
      <c r="AF49" s="87">
        <f t="shared" ca="1" si="23"/>
        <v>6</v>
      </c>
      <c r="AG49" s="95">
        <f>T50</f>
        <v>1</v>
      </c>
      <c r="AH49" s="89">
        <f ca="1">IF($A49&lt;&gt;"",IF(AH48&lt;&gt;0,AH48,IF(AF49&gt;=$AJ$1,"Profit Target",0)),0)</f>
        <v>0</v>
      </c>
      <c r="AI49" s="91">
        <f ca="1">IF($A49&lt;&gt;"",IF(AI48&lt;&gt;0,AI48,IF(AF49&lt;=$AJ$2,"Stop Loss",0)))</f>
        <v>0</v>
      </c>
      <c r="AJ49" s="89">
        <f t="shared" ca="1" si="13"/>
        <v>6</v>
      </c>
      <c r="AK49" s="78" t="str">
        <f ca="1">IF($A48="","",ABS(T49)&amp;"@")</f>
        <v>1@</v>
      </c>
      <c r="AL49" s="78" t="str">
        <f ca="1">IF(U49&lt;&gt;"",$AK49&amp;U49&amp;",","")</f>
        <v>1@B,</v>
      </c>
      <c r="AM49" s="78" t="str">
        <f ca="1">IF($A48="","",ABS(Z49)&amp;"@")</f>
        <v>1@</v>
      </c>
      <c r="AN49" s="427" t="str">
        <f t="shared" ca="1" si="14"/>
        <v/>
      </c>
      <c r="AO49" s="434"/>
      <c r="AP49" s="434"/>
      <c r="AQ49" s="20"/>
      <c r="AR49" s="20"/>
      <c r="AS49" s="20"/>
      <c r="AT49" s="66"/>
      <c r="AU49" s="20"/>
      <c r="AV49" s="20"/>
      <c r="AW49" s="20"/>
      <c r="AX49" s="20"/>
      <c r="AY49" s="20"/>
      <c r="AZ49" s="20"/>
      <c r="BA49" s="20"/>
      <c r="BB49" s="65">
        <f t="shared" ca="1" si="1"/>
        <v>11</v>
      </c>
      <c r="BC49"/>
      <c r="BD49" s="65">
        <v>2</v>
      </c>
      <c r="BE49"/>
      <c r="BF49"/>
      <c r="BG49"/>
      <c r="BH49"/>
      <c r="BI49"/>
      <c r="BJ49"/>
      <c r="BK49"/>
      <c r="BL49"/>
      <c r="BM49" s="57"/>
      <c r="BN49"/>
      <c r="BO49" s="12">
        <v>2</v>
      </c>
      <c r="BP49" s="12">
        <v>1</v>
      </c>
      <c r="BR49" s="48"/>
      <c r="BS49" s="19"/>
      <c r="BT49" s="19"/>
      <c r="BU49" s="19"/>
      <c r="BV49" s="19"/>
      <c r="BW49" s="19"/>
      <c r="BX49" s="19"/>
      <c r="BY49" s="49"/>
      <c r="BZ49" s="19"/>
      <c r="CA49" s="19"/>
      <c r="CB49" s="19"/>
      <c r="CC49" s="19"/>
      <c r="CD49" s="19"/>
      <c r="CE49" s="19"/>
      <c r="CF49" s="49"/>
      <c r="CG49" s="19"/>
      <c r="CH49" s="49"/>
      <c r="CI49" s="19"/>
      <c r="CJ49" s="48"/>
      <c r="CK49" s="41"/>
      <c r="CL49" s="41"/>
      <c r="CM49" s="6"/>
      <c r="CN49" s="41"/>
      <c r="CO49" s="41"/>
      <c r="CS49" s="41"/>
    </row>
    <row r="50" spans="1:107">
      <c r="A50" s="65">
        <f t="shared" ca="1" si="0"/>
        <v>11</v>
      </c>
      <c r="B50" s="23" t="str">
        <f ca="1">IF(A49="","",IF(AND(AL50="",AN50=""),"NB",AL50&amp;AN50))</f>
        <v>1@B,</v>
      </c>
      <c r="C50" s="6" t="str">
        <f t="shared" ca="1" si="3"/>
        <v/>
      </c>
      <c r="D50" s="56" t="str">
        <f ca="1">VLOOKUP($A50,$BC$5:$BN$45,8)</f>
        <v>B</v>
      </c>
      <c r="E50" s="344" t="str">
        <f t="shared" ca="1" si="16"/>
        <v>BBB</v>
      </c>
      <c r="F50" s="175">
        <v>1</v>
      </c>
      <c r="G50" s="459">
        <f ca="1">IF(G49&gt;=$AJ$3,1,IF(AND(J48="L",J49="L"),1,IF(I49="L",2,IF(I49="W",(2*G49-1),G49))))</f>
        <v>9</v>
      </c>
      <c r="H50" s="345" t="str">
        <f ca="1">IF($A49&lt;&gt;"",IF(OR($AH49&lt;&gt;0,$AI49&lt;&gt;0,E49="RRR"),"",IF(AND($D44="B",$D47="B"),"B",IF(AND($D46="B",$D48="B"),"B",IF(AND($D48=$D49,$D48="B"),"B","")))),"")</f>
        <v>B</v>
      </c>
      <c r="I50" s="341" t="str">
        <f t="shared" ca="1" si="18"/>
        <v>W</v>
      </c>
      <c r="J50" s="341">
        <f t="shared" ca="1" si="4"/>
        <v>1</v>
      </c>
      <c r="K50" s="343">
        <f t="shared" ca="1" si="5"/>
        <v>1</v>
      </c>
      <c r="L50" s="56" t="str">
        <f ca="1">VLOOKUP($A50,$BC$5:$BN$45,8)</f>
        <v>B</v>
      </c>
      <c r="M50" s="428">
        <f t="shared" ca="1" si="17"/>
        <v>0</v>
      </c>
      <c r="N50" s="175">
        <v>1</v>
      </c>
      <c r="O50" s="345" t="str">
        <f ca="1">IF($A49&lt;&gt;"",IF(OR($AH49&lt;&gt;0,$AI49&lt;&gt;0,E49="BBB",H50&lt;&gt;""),"",IF(AND($D44="R",$D47="R"),"R",IF(AND($D46="R",$D48="R"),"R",IF(AND($D48=$D49,$D48="R"),"R","")))),"")</f>
        <v/>
      </c>
      <c r="P50" s="37" t="str">
        <f t="shared" ca="1" si="6"/>
        <v/>
      </c>
      <c r="Q50" s="37">
        <f t="shared" ca="1" si="7"/>
        <v>0</v>
      </c>
      <c r="R50" s="23">
        <f ca="1">IF($A50&lt;&gt;"",IF(OR($AH49&lt;&gt;0,$AI49&lt;&gt;0),"0",SUM(Q50:Q50)),0)</f>
        <v>0</v>
      </c>
      <c r="S50" s="56" t="str">
        <f ca="1">VLOOKUP($A50,$BC$5:$BN$45,8)</f>
        <v>B</v>
      </c>
      <c r="T50" s="175">
        <v>1</v>
      </c>
      <c r="U50" s="345" t="str">
        <f ca="1">IF($A49&lt;&gt;"",IF(OR($AH49&lt;&gt;0,$AI49&lt;&gt;0,M49&gt;=$AJ$3),"",H50))</f>
        <v>B</v>
      </c>
      <c r="V50" s="341" t="str">
        <f t="shared" ca="1" si="19"/>
        <v>W</v>
      </c>
      <c r="W50" s="341">
        <f t="shared" ca="1" si="8"/>
        <v>1</v>
      </c>
      <c r="X50" s="343">
        <f t="shared" ca="1" si="9"/>
        <v>1</v>
      </c>
      <c r="Y50" s="56" t="str">
        <f ca="1">VLOOKUP($A50,$BC$5:$BN$45,8)</f>
        <v>B</v>
      </c>
      <c r="Z50" s="175">
        <v>1</v>
      </c>
      <c r="AA50" s="345" t="str">
        <f ca="1">IF($A49&lt;&gt;"",IF(OR($AH49&lt;&gt;0,$AI49&lt;&gt;0,U50&lt;&gt;""),"",O50))</f>
        <v/>
      </c>
      <c r="AB50" s="37" t="str">
        <f t="shared" ca="1" si="10"/>
        <v/>
      </c>
      <c r="AC50" s="37">
        <f t="shared" ca="1" si="11"/>
        <v>0</v>
      </c>
      <c r="AD50" s="23">
        <f ca="1">IF($A50&lt;&gt;"",IF(OR($AH49&lt;&gt;0,$AI49&lt;&gt;0),"0",SUM(AC50:AC50)),0)</f>
        <v>0</v>
      </c>
      <c r="AE50" s="90">
        <f ca="1">IF(A50&lt;&gt;"",W50+AC50,0)</f>
        <v>1</v>
      </c>
      <c r="AF50" s="87">
        <f t="shared" ca="1" si="23"/>
        <v>7</v>
      </c>
      <c r="AG50" s="95">
        <f>T51</f>
        <v>1</v>
      </c>
      <c r="AH50" s="89">
        <f ca="1">IF($A50&lt;&gt;"",IF(AH49&lt;&gt;0,AH49,IF(AF50&gt;=$AJ$1,"Profit Target",0)),0)</f>
        <v>0</v>
      </c>
      <c r="AI50" s="91">
        <f ca="1">IF($A50&lt;&gt;"",IF(AI49&lt;&gt;0,AI49,IF(AF50&lt;=$AJ$2,"Stop Loss",0)))</f>
        <v>0</v>
      </c>
      <c r="AJ50" s="89">
        <f t="shared" ca="1" si="13"/>
        <v>7</v>
      </c>
      <c r="AK50" s="78" t="str">
        <f ca="1">IF($A49="","",ABS(T50)&amp;"@")</f>
        <v>1@</v>
      </c>
      <c r="AL50" s="78" t="str">
        <f ca="1">IF(U50&lt;&gt;"",$AK50&amp;U50&amp;",","")</f>
        <v>1@B,</v>
      </c>
      <c r="AM50" s="78" t="str">
        <f ca="1">IF($A49="","",ABS(Z50)&amp;"@")</f>
        <v>1@</v>
      </c>
      <c r="AN50" s="427" t="str">
        <f t="shared" ca="1" si="14"/>
        <v/>
      </c>
      <c r="AO50" s="434"/>
      <c r="AP50" s="434"/>
      <c r="AQ50" s="20"/>
      <c r="AR50" s="20"/>
      <c r="AS50" s="20"/>
      <c r="AT50" s="66"/>
      <c r="AU50" s="20"/>
      <c r="AV50" s="20"/>
      <c r="AW50" s="20"/>
      <c r="AX50" s="20"/>
      <c r="AY50" s="20"/>
      <c r="AZ50" s="20"/>
      <c r="BA50" s="20"/>
      <c r="BB50" s="65">
        <f t="shared" ca="1" si="1"/>
        <v>11</v>
      </c>
      <c r="BC50"/>
      <c r="BD50" s="65">
        <v>2</v>
      </c>
      <c r="BE50"/>
      <c r="BF50"/>
      <c r="BG50"/>
      <c r="BH50"/>
      <c r="BI50"/>
      <c r="BJ50"/>
      <c r="BK50"/>
      <c r="BL50"/>
      <c r="BM50" s="57"/>
      <c r="BN50"/>
      <c r="BO50" s="12">
        <v>2</v>
      </c>
      <c r="BP50" s="12">
        <v>1</v>
      </c>
      <c r="BR50" s="48"/>
      <c r="BS50" s="19"/>
      <c r="BT50" s="19"/>
      <c r="BU50" s="19"/>
      <c r="BV50" s="19"/>
      <c r="BW50" s="19"/>
      <c r="BX50" s="19"/>
      <c r="BY50" s="49"/>
      <c r="BZ50" s="19"/>
      <c r="CA50" s="19"/>
      <c r="CB50" s="19"/>
      <c r="CC50" s="19"/>
      <c r="CD50" s="19"/>
      <c r="CE50" s="19"/>
      <c r="CF50" s="49"/>
      <c r="CG50" s="19"/>
      <c r="CH50" s="49"/>
      <c r="CI50" s="19"/>
      <c r="CJ50" s="19"/>
      <c r="CK50"/>
      <c r="CL50"/>
      <c r="CM50"/>
      <c r="CN50"/>
      <c r="CO50"/>
      <c r="CP50"/>
      <c r="CQ50"/>
    </row>
    <row r="51" spans="1:107">
      <c r="A51" s="65">
        <f t="shared" ca="1" si="0"/>
        <v>29</v>
      </c>
      <c r="B51" s="23" t="str">
        <f ca="1">IF(A50="","",IF(AND(AL51="",AN51=""),"NB",AL51&amp;AN51))</f>
        <v>1@B,</v>
      </c>
      <c r="C51" s="6" t="str">
        <f t="shared" ca="1" si="3"/>
        <v/>
      </c>
      <c r="D51" s="56" t="str">
        <f ca="1">VLOOKUP($A51,$BC$5:$BN$45,8)</f>
        <v>B</v>
      </c>
      <c r="E51" s="344" t="str">
        <f t="shared" ca="1" si="16"/>
        <v>BBB</v>
      </c>
      <c r="F51" s="175">
        <v>1</v>
      </c>
      <c r="G51" s="459">
        <f ca="1">IF(G50&gt;=$AJ$3,1,IF(AND(J49="L",J50="L"),1,IF(I50="L",2,IF(I50="W",(2*G50-1),G50))))</f>
        <v>17</v>
      </c>
      <c r="H51" s="345" t="str">
        <f ca="1">IF($A50&lt;&gt;"",IF(OR($AH50&lt;&gt;0,$AI50&lt;&gt;0,E50="RRR"),"",IF(AND($D45="B",$D48="B"),"B",IF(AND($D47="B",$D49="B"),"B",IF(AND($D49=$D50,$D49="B"),"B","")))),"")</f>
        <v>B</v>
      </c>
      <c r="I51" s="341" t="str">
        <f t="shared" ca="1" si="18"/>
        <v>W</v>
      </c>
      <c r="J51" s="341">
        <f t="shared" ca="1" si="4"/>
        <v>1</v>
      </c>
      <c r="K51" s="343">
        <f t="shared" ca="1" si="5"/>
        <v>1</v>
      </c>
      <c r="L51" s="56" t="str">
        <f ca="1">VLOOKUP($A51,$BC$5:$BN$45,8)</f>
        <v>B</v>
      </c>
      <c r="M51" s="428">
        <f t="shared" ca="1" si="17"/>
        <v>0</v>
      </c>
      <c r="N51" s="175">
        <v>1</v>
      </c>
      <c r="O51" s="345" t="str">
        <f ca="1">IF($A50&lt;&gt;"",IF(OR($AH50&lt;&gt;0,$AI50&lt;&gt;0,E50="BBB",H51&lt;&gt;""),"",IF(AND($D45="R",$D48="R"),"R",IF(AND($D47="R",$D49="R"),"R",IF(AND($D49=$D50,$D49="R"),"R","")))),"")</f>
        <v/>
      </c>
      <c r="P51" s="37" t="str">
        <f t="shared" ca="1" si="6"/>
        <v/>
      </c>
      <c r="Q51" s="37">
        <f t="shared" ca="1" si="7"/>
        <v>0</v>
      </c>
      <c r="R51" s="23">
        <f ca="1">IF($A51&lt;&gt;"",IF(OR($AH50&lt;&gt;0,$AI50&lt;&gt;0),"0",SUM(Q51:Q51)),0)</f>
        <v>0</v>
      </c>
      <c r="S51" s="56" t="str">
        <f ca="1">VLOOKUP($A51,$BC$5:$BN$45,8)</f>
        <v>B</v>
      </c>
      <c r="T51" s="175">
        <v>1</v>
      </c>
      <c r="U51" s="345" t="str">
        <f ca="1">IF($A50&lt;&gt;"",IF(OR($AH50&lt;&gt;0,$AI50&lt;&gt;0,M50&gt;=$AJ$3),"",H51))</f>
        <v>B</v>
      </c>
      <c r="V51" s="341" t="str">
        <f t="shared" ca="1" si="19"/>
        <v>W</v>
      </c>
      <c r="W51" s="341">
        <f t="shared" ca="1" si="8"/>
        <v>1</v>
      </c>
      <c r="X51" s="343">
        <f t="shared" ca="1" si="9"/>
        <v>1</v>
      </c>
      <c r="Y51" s="56" t="str">
        <f ca="1">VLOOKUP($A51,$BC$5:$BN$45,8)</f>
        <v>B</v>
      </c>
      <c r="Z51" s="175">
        <v>1</v>
      </c>
      <c r="AA51" s="345" t="str">
        <f ca="1">IF($A50&lt;&gt;"",IF(OR($AH50&lt;&gt;0,$AI50&lt;&gt;0,U51&lt;&gt;""),"",O51))</f>
        <v/>
      </c>
      <c r="AB51" s="37" t="str">
        <f t="shared" ca="1" si="10"/>
        <v/>
      </c>
      <c r="AC51" s="37">
        <f t="shared" ca="1" si="11"/>
        <v>0</v>
      </c>
      <c r="AD51" s="23">
        <f ca="1">IF($A51&lt;&gt;"",IF(OR($AH50&lt;&gt;0,$AI50&lt;&gt;0),"0",SUM(AC51:AC51)),0)</f>
        <v>0</v>
      </c>
      <c r="AE51" s="90">
        <f ca="1">IF(A51&lt;&gt;"",W51+AC51,0)</f>
        <v>1</v>
      </c>
      <c r="AF51" s="87">
        <f t="shared" ca="1" si="23"/>
        <v>8</v>
      </c>
      <c r="AG51" s="95">
        <f>T52</f>
        <v>1</v>
      </c>
      <c r="AH51" s="89">
        <f ca="1">IF($A51&lt;&gt;"",IF(AH50&lt;&gt;0,AH50,IF(AF51&gt;=$AJ$1,"Profit Target",0)),0)</f>
        <v>0</v>
      </c>
      <c r="AI51" s="91">
        <f ca="1">IF($A51&lt;&gt;"",IF(AI50&lt;&gt;0,AI50,IF(AF51&lt;=$AJ$2,"Stop Loss",0)))</f>
        <v>0</v>
      </c>
      <c r="AJ51" s="89">
        <f t="shared" ca="1" si="13"/>
        <v>8</v>
      </c>
      <c r="AK51" s="78" t="str">
        <f ca="1">IF($A50="","",ABS(T51)&amp;"@")</f>
        <v>1@</v>
      </c>
      <c r="AL51" s="78" t="str">
        <f ca="1">IF(U51&lt;&gt;"",$AK51&amp;U51&amp;",","")</f>
        <v>1@B,</v>
      </c>
      <c r="AM51" s="78" t="str">
        <f ca="1">IF($A50="","",ABS(Z51)&amp;"@")</f>
        <v>1@</v>
      </c>
      <c r="AN51" s="427" t="str">
        <f t="shared" ca="1" si="14"/>
        <v/>
      </c>
      <c r="AO51" s="434"/>
      <c r="AP51" s="434"/>
      <c r="AQ51" s="20"/>
      <c r="AR51" s="20"/>
      <c r="AS51" s="20"/>
      <c r="AT51" s="66"/>
      <c r="AU51" s="20"/>
      <c r="AV51" s="20"/>
      <c r="AW51" s="20"/>
      <c r="AX51" s="20"/>
      <c r="AY51" s="20"/>
      <c r="AZ51" s="20"/>
      <c r="BA51" s="20"/>
      <c r="BB51" s="65">
        <f t="shared" ca="1" si="1"/>
        <v>7</v>
      </c>
      <c r="BC51"/>
      <c r="BD51" s="65">
        <v>1</v>
      </c>
      <c r="BE51"/>
      <c r="BF51"/>
      <c r="BG51"/>
      <c r="BH51"/>
      <c r="BI51"/>
      <c r="BJ51"/>
      <c r="BK51"/>
      <c r="BL51"/>
      <c r="BM51" s="57"/>
      <c r="BN51"/>
      <c r="BO51" s="12">
        <v>1</v>
      </c>
      <c r="BP51" s="12">
        <v>2</v>
      </c>
      <c r="BR51" s="48"/>
      <c r="BS51" s="19"/>
      <c r="BT51" s="19"/>
      <c r="BU51" s="19"/>
      <c r="BV51" s="19"/>
      <c r="BW51" s="19"/>
      <c r="BX51" s="19"/>
      <c r="BY51" s="49"/>
      <c r="BZ51" s="19"/>
      <c r="CA51" s="19"/>
      <c r="CB51" s="19"/>
      <c r="CC51" s="19"/>
      <c r="CD51" s="19"/>
      <c r="CE51" s="19"/>
      <c r="CF51" s="49"/>
      <c r="CG51" s="19"/>
      <c r="CH51" s="49"/>
      <c r="CI51" s="19"/>
      <c r="CJ51" s="19"/>
      <c r="CK51"/>
      <c r="CL51"/>
      <c r="CM51"/>
      <c r="CN51"/>
      <c r="CO51"/>
      <c r="CP51"/>
      <c r="CQ51"/>
    </row>
    <row r="52" spans="1:107">
      <c r="A52" s="65">
        <f t="shared" ca="1" si="0"/>
        <v>1</v>
      </c>
      <c r="B52" s="23" t="str">
        <f ca="1">IF(A51="","",IF(AND(AL52="",AN52=""),"NB",AL52&amp;AN52))</f>
        <v>1@B,</v>
      </c>
      <c r="C52" s="6" t="str">
        <f t="shared" ca="1" si="3"/>
        <v/>
      </c>
      <c r="D52" s="56" t="str">
        <f ca="1">VLOOKUP($A52,$BC$5:$BN$45,8)</f>
        <v>R</v>
      </c>
      <c r="E52" s="344" t="str">
        <f t="shared" ca="1" si="16"/>
        <v>BBR</v>
      </c>
      <c r="F52" s="175">
        <v>1</v>
      </c>
      <c r="G52" s="459">
        <f ca="1">IF(G51&gt;=$AJ$3,1,IF(AND(J50="L",J51="L"),1,IF(I51="L",2,IF(I51="W",(2*G51-1),G51))))</f>
        <v>33</v>
      </c>
      <c r="H52" s="345" t="str">
        <f ca="1">IF($A51&lt;&gt;"",IF(OR($AH51&lt;&gt;0,$AI51&lt;&gt;0,E51="RRR"),"",IF(AND($D46="B",$D49="B"),"B",IF(AND($D48="B",$D50="B"),"B",IF(AND($D50=$D51,$D50="B"),"B","")))),"")</f>
        <v>B</v>
      </c>
      <c r="I52" s="341" t="str">
        <f t="shared" ca="1" si="18"/>
        <v>L</v>
      </c>
      <c r="J52" s="341">
        <f t="shared" ca="1" si="4"/>
        <v>-1</v>
      </c>
      <c r="K52" s="343">
        <f t="shared" ca="1" si="5"/>
        <v>-1</v>
      </c>
      <c r="L52" s="56" t="str">
        <f ca="1">VLOOKUP($A52,$BC$5:$BN$45,8)</f>
        <v>R</v>
      </c>
      <c r="M52" s="428">
        <f t="shared" ca="1" si="17"/>
        <v>1</v>
      </c>
      <c r="N52" s="175">
        <v>1</v>
      </c>
      <c r="O52" s="345" t="str">
        <f ca="1">IF($A51&lt;&gt;"",IF(OR($AH51&lt;&gt;0,$AI51&lt;&gt;0,E51="BBB",H52&lt;&gt;""),"",IF(AND($D46="R",$D49="R"),"R",IF(AND($D48="R",$D50="R"),"R",IF(AND($D50=$D51,$D50="R"),"R","")))),"")</f>
        <v/>
      </c>
      <c r="P52" s="37" t="str">
        <f t="shared" ca="1" si="6"/>
        <v/>
      </c>
      <c r="Q52" s="37">
        <f t="shared" ca="1" si="7"/>
        <v>0</v>
      </c>
      <c r="R52" s="23">
        <f ca="1">IF($A52&lt;&gt;"",IF(OR($AH51&lt;&gt;0,$AI51&lt;&gt;0),"0",SUM(Q52:Q52)),0)</f>
        <v>0</v>
      </c>
      <c r="S52" s="56" t="str">
        <f ca="1">VLOOKUP($A52,$BC$5:$BN$45,8)</f>
        <v>R</v>
      </c>
      <c r="T52" s="175">
        <v>1</v>
      </c>
      <c r="U52" s="345" t="str">
        <f ca="1">IF($A51&lt;&gt;"",IF(OR($AH51&lt;&gt;0,$AI51&lt;&gt;0,M51&gt;=$AJ$3),"",H52))</f>
        <v>B</v>
      </c>
      <c r="V52" s="341" t="str">
        <f t="shared" ca="1" si="19"/>
        <v>L</v>
      </c>
      <c r="W52" s="341">
        <f t="shared" ca="1" si="8"/>
        <v>-1</v>
      </c>
      <c r="X52" s="343">
        <f t="shared" ca="1" si="9"/>
        <v>-1</v>
      </c>
      <c r="Y52" s="56" t="str">
        <f ca="1">VLOOKUP($A52,$BC$5:$BN$45,8)</f>
        <v>R</v>
      </c>
      <c r="Z52" s="175">
        <v>1</v>
      </c>
      <c r="AA52" s="345" t="str">
        <f ca="1">IF($A51&lt;&gt;"",IF(OR($AH51&lt;&gt;0,$AI51&lt;&gt;0,U52&lt;&gt;""),"",O52))</f>
        <v/>
      </c>
      <c r="AB52" s="37" t="str">
        <f t="shared" ca="1" si="10"/>
        <v/>
      </c>
      <c r="AC52" s="37">
        <f t="shared" ca="1" si="11"/>
        <v>0</v>
      </c>
      <c r="AD52" s="23">
        <f ca="1">IF($A52&lt;&gt;"",IF(OR($AH51&lt;&gt;0,$AI51&lt;&gt;0),"0",SUM(AC52:AC52)),0)</f>
        <v>0</v>
      </c>
      <c r="AE52" s="90">
        <f ca="1">IF(A52&lt;&gt;"",W52+AC52,0)</f>
        <v>-1</v>
      </c>
      <c r="AF52" s="87">
        <f t="shared" ca="1" si="23"/>
        <v>7</v>
      </c>
      <c r="AG52" s="95">
        <f>T53</f>
        <v>1</v>
      </c>
      <c r="AH52" s="89">
        <f ca="1">IF($A52&lt;&gt;"",IF(AH51&lt;&gt;0,AH51,IF(AF52&gt;=$AJ$1,"Profit Target",0)),0)</f>
        <v>0</v>
      </c>
      <c r="AI52" s="91">
        <f ca="1">IF($A52&lt;&gt;"",IF(AI51&lt;&gt;0,AI51,IF(AF52&lt;=$AJ$2,"Stop Loss",0)))</f>
        <v>0</v>
      </c>
      <c r="AJ52" s="89">
        <f t="shared" ca="1" si="13"/>
        <v>8</v>
      </c>
      <c r="AK52" s="78" t="str">
        <f ca="1">IF($A51="","",ABS(T52)&amp;"@")</f>
        <v>1@</v>
      </c>
      <c r="AL52" s="78" t="str">
        <f ca="1">IF(U52&lt;&gt;"",$AK52&amp;U52&amp;",","")</f>
        <v>1@B,</v>
      </c>
      <c r="AM52" s="78" t="str">
        <f ca="1">IF($A51="","",ABS(Z52)&amp;"@")</f>
        <v>1@</v>
      </c>
      <c r="AN52" s="427" t="str">
        <f t="shared" ca="1" si="14"/>
        <v/>
      </c>
      <c r="AO52" s="434"/>
      <c r="AP52" s="434"/>
      <c r="AQ52" s="20"/>
      <c r="AR52" s="20"/>
      <c r="AS52" s="20"/>
      <c r="AT52" s="66"/>
      <c r="AU52" s="20"/>
      <c r="AV52" s="20"/>
      <c r="AW52" s="20"/>
      <c r="AX52" s="20"/>
      <c r="AY52" s="20"/>
      <c r="AZ52" s="20"/>
      <c r="BA52" s="20"/>
      <c r="BB52" s="65">
        <f t="shared" ca="1" si="1"/>
        <v>13</v>
      </c>
      <c r="BC52"/>
      <c r="BD52" s="65">
        <v>2</v>
      </c>
      <c r="BE52"/>
      <c r="BF52"/>
      <c r="BG52"/>
      <c r="BH52"/>
      <c r="BI52"/>
      <c r="BJ52"/>
      <c r="BK52"/>
      <c r="BL52"/>
      <c r="BM52" s="57"/>
      <c r="BN52"/>
      <c r="BO52" s="12">
        <v>1</v>
      </c>
      <c r="BP52" s="12">
        <v>1</v>
      </c>
      <c r="BR52" s="48"/>
      <c r="BS52" s="19"/>
      <c r="BT52" s="19"/>
      <c r="BU52" s="19"/>
      <c r="BV52" s="19"/>
      <c r="BW52" s="19"/>
      <c r="BX52" s="19"/>
      <c r="BY52" s="49"/>
      <c r="BZ52" s="19"/>
      <c r="CA52" s="19"/>
      <c r="CB52" s="19"/>
      <c r="CC52" s="19"/>
      <c r="CD52" s="19"/>
      <c r="CE52" s="19"/>
      <c r="CF52" s="49"/>
      <c r="CG52" s="19"/>
      <c r="CH52" s="49"/>
      <c r="CI52" s="19"/>
      <c r="CJ52" s="19"/>
      <c r="CK52"/>
      <c r="CL52"/>
      <c r="CM52"/>
      <c r="CN52"/>
      <c r="CO52"/>
      <c r="CP52"/>
      <c r="CQ52"/>
    </row>
    <row r="53" spans="1:107">
      <c r="A53" s="65">
        <f t="shared" ca="1" si="0"/>
        <v>18</v>
      </c>
      <c r="B53" s="23" t="str">
        <f ca="1">IF(A52="","",IF(AND(AL53="",AN53=""),"NB",AL53&amp;AN53))</f>
        <v>1@B,</v>
      </c>
      <c r="C53" s="6" t="str">
        <f t="shared" ca="1" si="3"/>
        <v/>
      </c>
      <c r="D53" s="56" t="str">
        <f ca="1">VLOOKUP($A53,$BC$5:$BN$45,8)</f>
        <v>R</v>
      </c>
      <c r="E53" s="344" t="str">
        <f t="shared" ca="1" si="16"/>
        <v>BRR</v>
      </c>
      <c r="F53" s="175">
        <v>1</v>
      </c>
      <c r="G53" s="459">
        <f ca="1">IF(G52&gt;=$AJ$3,1,IF(AND(J51="L",J52="L"),1,IF(I52="L",2,IF(I52="W",(2*G52-1),G52))))</f>
        <v>2</v>
      </c>
      <c r="H53" s="345" t="str">
        <f ca="1">IF($A52&lt;&gt;"",IF(OR($AH52&lt;&gt;0,$AI52&lt;&gt;0,E52="RRR"),"",IF(AND($D47="B",$D50="B"),"B",IF(AND($D49="B",$D51="B"),"B",IF(AND($D51=$D52,$D51="B"),"B","")))),"")</f>
        <v>B</v>
      </c>
      <c r="I53" s="341" t="str">
        <f t="shared" ca="1" si="18"/>
        <v>L</v>
      </c>
      <c r="J53" s="341">
        <f t="shared" ca="1" si="4"/>
        <v>-1</v>
      </c>
      <c r="K53" s="343">
        <f t="shared" ca="1" si="5"/>
        <v>-1</v>
      </c>
      <c r="L53" s="56" t="str">
        <f ca="1">VLOOKUP($A53,$BC$5:$BN$45,8)</f>
        <v>R</v>
      </c>
      <c r="M53" s="428">
        <f t="shared" ca="1" si="17"/>
        <v>2</v>
      </c>
      <c r="N53" s="175">
        <v>1</v>
      </c>
      <c r="O53" s="345" t="str">
        <f ca="1">IF($A52&lt;&gt;"",IF(OR($AH52&lt;&gt;0,$AI52&lt;&gt;0,E52="BBB",H53&lt;&gt;""),"",IF(AND($D47="R",$D50="R"),"R",IF(AND($D49="R",$D51="R"),"R",IF(AND($D51=$D52,$D51="R"),"R","")))),"")</f>
        <v/>
      </c>
      <c r="P53" s="37" t="str">
        <f t="shared" ca="1" si="6"/>
        <v/>
      </c>
      <c r="Q53" s="37">
        <f t="shared" ca="1" si="7"/>
        <v>0</v>
      </c>
      <c r="R53" s="23">
        <f ca="1">IF($A53&lt;&gt;"",IF(OR($AH52&lt;&gt;0,$AI52&lt;&gt;0),"0",SUM(Q53:Q53)),0)</f>
        <v>0</v>
      </c>
      <c r="S53" s="56" t="str">
        <f ca="1">VLOOKUP($A53,$BC$5:$BN$45,8)</f>
        <v>R</v>
      </c>
      <c r="T53" s="175">
        <v>1</v>
      </c>
      <c r="U53" s="345" t="str">
        <f ca="1">IF($A52&lt;&gt;"",IF(OR($AH52&lt;&gt;0,$AI52&lt;&gt;0,M52&gt;=$AJ$3),"",H53))</f>
        <v>B</v>
      </c>
      <c r="V53" s="341" t="str">
        <f t="shared" ca="1" si="19"/>
        <v>L</v>
      </c>
      <c r="W53" s="341">
        <f t="shared" ca="1" si="8"/>
        <v>-1</v>
      </c>
      <c r="X53" s="343">
        <f t="shared" ca="1" si="9"/>
        <v>-1</v>
      </c>
      <c r="Y53" s="56" t="str">
        <f ca="1">VLOOKUP($A53,$BC$5:$BN$45,8)</f>
        <v>R</v>
      </c>
      <c r="Z53" s="175">
        <v>1</v>
      </c>
      <c r="AA53" s="345" t="str">
        <f ca="1">IF($A52&lt;&gt;"",IF(OR($AH52&lt;&gt;0,$AI52&lt;&gt;0,U53&lt;&gt;""),"",O53))</f>
        <v/>
      </c>
      <c r="AB53" s="37" t="str">
        <f t="shared" ca="1" si="10"/>
        <v/>
      </c>
      <c r="AC53" s="37">
        <f t="shared" ca="1" si="11"/>
        <v>0</v>
      </c>
      <c r="AD53" s="23">
        <f ca="1">IF($A53&lt;&gt;"",IF(OR($AH52&lt;&gt;0,$AI52&lt;&gt;0),"0",SUM(AC53:AC53)),0)</f>
        <v>0</v>
      </c>
      <c r="AE53" s="90">
        <f ca="1">IF(A53&lt;&gt;"",W53+AC53,0)</f>
        <v>-1</v>
      </c>
      <c r="AF53" s="87">
        <f t="shared" ca="1" si="23"/>
        <v>6</v>
      </c>
      <c r="AG53" s="95">
        <f>T54</f>
        <v>1</v>
      </c>
      <c r="AH53" s="89">
        <f ca="1">IF($A53&lt;&gt;"",IF(AH52&lt;&gt;0,AH52,IF(AF53&gt;=$AJ$1,"Profit Target",0)),0)</f>
        <v>0</v>
      </c>
      <c r="AI53" s="91">
        <f ca="1">IF($A53&lt;&gt;"",IF(AI52&lt;&gt;0,AI52,IF(AF53&lt;=$AJ$2,"Stop Loss",0)))</f>
        <v>0</v>
      </c>
      <c r="AJ53" s="89">
        <f t="shared" ca="1" si="13"/>
        <v>8</v>
      </c>
      <c r="AK53" s="78" t="str">
        <f ca="1">IF($A52="","",ABS(T53)&amp;"@")</f>
        <v>1@</v>
      </c>
      <c r="AL53" s="78" t="str">
        <f ca="1">IF(U53&lt;&gt;"",$AK53&amp;U53&amp;",","")</f>
        <v>1@B,</v>
      </c>
      <c r="AM53" s="78" t="str">
        <f ca="1">IF($A52="","",ABS(Z53)&amp;"@")</f>
        <v>1@</v>
      </c>
      <c r="AN53" s="427" t="str">
        <f t="shared" ca="1" si="14"/>
        <v/>
      </c>
      <c r="AO53" s="434"/>
      <c r="AP53" s="434"/>
      <c r="AQ53" s="20"/>
      <c r="AR53" s="20"/>
      <c r="AS53" s="20"/>
      <c r="AT53" s="66"/>
      <c r="AU53" s="20"/>
      <c r="AV53" s="20"/>
      <c r="AW53" s="20"/>
      <c r="AX53" s="20"/>
      <c r="AY53" s="20"/>
      <c r="AZ53" s="20"/>
      <c r="BA53" s="20"/>
      <c r="BB53" s="65">
        <f t="shared" ca="1" si="1"/>
        <v>32</v>
      </c>
      <c r="BC53"/>
      <c r="BD53" s="65">
        <v>2</v>
      </c>
      <c r="BE53"/>
      <c r="BF53"/>
      <c r="BG53"/>
      <c r="BH53"/>
      <c r="BI53"/>
      <c r="BJ53"/>
      <c r="BK53"/>
      <c r="BL53"/>
      <c r="BM53" s="57"/>
      <c r="BN53"/>
      <c r="BO53" s="12">
        <v>1</v>
      </c>
      <c r="BP53" s="12">
        <v>1</v>
      </c>
      <c r="BR53" s="48"/>
      <c r="BS53" s="19"/>
      <c r="BT53" s="19"/>
      <c r="BU53" s="19"/>
      <c r="BV53" s="19"/>
      <c r="BW53" s="19"/>
      <c r="BX53" s="19"/>
      <c r="BY53" s="49"/>
      <c r="BZ53" s="19"/>
      <c r="CA53" s="19"/>
      <c r="CB53" s="19"/>
      <c r="CC53" s="19"/>
      <c r="CD53" s="19"/>
      <c r="CE53" s="19"/>
      <c r="CF53" s="49"/>
      <c r="CG53" s="19"/>
      <c r="CH53" s="49"/>
      <c r="CI53" s="19"/>
      <c r="CJ53" s="19"/>
      <c r="CK53"/>
      <c r="CL53"/>
      <c r="CM53"/>
      <c r="CN53"/>
      <c r="CO53"/>
      <c r="CP53"/>
      <c r="CQ53"/>
    </row>
    <row r="54" spans="1:107">
      <c r="A54" s="65">
        <f t="shared" ca="1" si="0"/>
        <v>21</v>
      </c>
      <c r="B54" s="23" t="str">
        <f ca="1">IF(A53="","",IF(AND(AL54="",AN54=""),"NB",AL54&amp;AN54))</f>
        <v>1@B,</v>
      </c>
      <c r="C54" s="6" t="str">
        <f t="shared" ca="1" si="3"/>
        <v/>
      </c>
      <c r="D54" s="56" t="str">
        <f ca="1">VLOOKUP($A54,$BC$5:$BN$45,8)</f>
        <v>R</v>
      </c>
      <c r="E54" s="344" t="str">
        <f t="shared" ca="1" si="16"/>
        <v>RRR</v>
      </c>
      <c r="F54" s="175">
        <v>1</v>
      </c>
      <c r="G54" s="459">
        <f ca="1">IF(G53&gt;=$AJ$3,1,IF(AND(J52="L",J53="L"),1,IF(I53="L",2,IF(I53="W",(2*G53-1),G53))))</f>
        <v>2</v>
      </c>
      <c r="H54" s="345" t="str">
        <f ca="1">IF($A53&lt;&gt;"",IF(OR($AH53&lt;&gt;0,$AI53&lt;&gt;0,E53="RRR"),"",IF(AND($D48="B",$D51="B"),"B",IF(AND($D50="B",$D52="B"),"B",IF(AND($D52=$D53,$D52="B"),"B","")))),"")</f>
        <v>B</v>
      </c>
      <c r="I54" s="341" t="str">
        <f t="shared" ca="1" si="18"/>
        <v>L</v>
      </c>
      <c r="J54" s="341">
        <f t="shared" ca="1" si="4"/>
        <v>-1</v>
      </c>
      <c r="K54" s="343">
        <f t="shared" ca="1" si="5"/>
        <v>-1</v>
      </c>
      <c r="L54" s="56" t="str">
        <f ca="1">VLOOKUP($A54,$BC$5:$BN$45,8)</f>
        <v>R</v>
      </c>
      <c r="M54" s="428">
        <f t="shared" ca="1" si="17"/>
        <v>3</v>
      </c>
      <c r="N54" s="175">
        <v>1</v>
      </c>
      <c r="O54" s="345" t="str">
        <f ca="1">IF($A53&lt;&gt;"",IF(OR($AH53&lt;&gt;0,$AI53&lt;&gt;0,E53="BBB",H54&lt;&gt;""),"",IF(AND($D48="R",$D51="R"),"R",IF(AND($D50="R",$D52="R"),"R",IF(AND($D52=$D53,$D52="R"),"R","")))),"")</f>
        <v/>
      </c>
      <c r="P54" s="37" t="str">
        <f t="shared" ca="1" si="6"/>
        <v/>
      </c>
      <c r="Q54" s="37">
        <f t="shared" ca="1" si="7"/>
        <v>0</v>
      </c>
      <c r="R54" s="23">
        <f ca="1">IF($A54&lt;&gt;"",IF(OR($AH53&lt;&gt;0,$AI53&lt;&gt;0),"0",SUM(Q54:Q54)),0)</f>
        <v>0</v>
      </c>
      <c r="S54" s="56" t="str">
        <f ca="1">VLOOKUP($A54,$BC$5:$BN$45,8)</f>
        <v>R</v>
      </c>
      <c r="T54" s="175">
        <v>1</v>
      </c>
      <c r="U54" s="345" t="str">
        <f ca="1">IF($A53&lt;&gt;"",IF(OR($AH53&lt;&gt;0,$AI53&lt;&gt;0,M53&gt;=$AJ$3),"",H54))</f>
        <v>B</v>
      </c>
      <c r="V54" s="341" t="str">
        <f t="shared" ca="1" si="19"/>
        <v>L</v>
      </c>
      <c r="W54" s="341">
        <f t="shared" ca="1" si="8"/>
        <v>-1</v>
      </c>
      <c r="X54" s="343">
        <f t="shared" ca="1" si="9"/>
        <v>-1</v>
      </c>
      <c r="Y54" s="56" t="str">
        <f ca="1">VLOOKUP($A54,$BC$5:$BN$45,8)</f>
        <v>R</v>
      </c>
      <c r="Z54" s="175">
        <v>1</v>
      </c>
      <c r="AA54" s="345" t="str">
        <f ca="1">IF($A53&lt;&gt;"",IF(OR($AH53&lt;&gt;0,$AI53&lt;&gt;0,U54&lt;&gt;""),"",O54))</f>
        <v/>
      </c>
      <c r="AB54" s="37" t="str">
        <f t="shared" ca="1" si="10"/>
        <v/>
      </c>
      <c r="AC54" s="37">
        <f t="shared" ca="1" si="11"/>
        <v>0</v>
      </c>
      <c r="AD54" s="23">
        <f ca="1">IF($A54&lt;&gt;"",IF(OR($AH53&lt;&gt;0,$AI53&lt;&gt;0),"0",SUM(AC54:AC54)),0)</f>
        <v>0</v>
      </c>
      <c r="AE54" s="90">
        <f ca="1">IF(A54&lt;&gt;"",W54+AC54,0)</f>
        <v>-1</v>
      </c>
      <c r="AF54" s="87">
        <f t="shared" ca="1" si="23"/>
        <v>5</v>
      </c>
      <c r="AG54" s="95">
        <f>T55</f>
        <v>1</v>
      </c>
      <c r="AH54" s="89">
        <f ca="1">IF($A54&lt;&gt;"",IF(AH53&lt;&gt;0,AH53,IF(AF54&gt;=$AJ$1,"Profit Target",0)),0)</f>
        <v>0</v>
      </c>
      <c r="AI54" s="91">
        <f ca="1">IF($A54&lt;&gt;"",IF(AI53&lt;&gt;0,AI53,IF(AF54&lt;=$AJ$2,"Stop Loss",0)))</f>
        <v>0</v>
      </c>
      <c r="AJ54" s="89">
        <f t="shared" ca="1" si="13"/>
        <v>8</v>
      </c>
      <c r="AK54" s="78" t="str">
        <f ca="1">IF($A53="","",ABS(T54)&amp;"@")</f>
        <v>1@</v>
      </c>
      <c r="AL54" s="78" t="str">
        <f ca="1">IF(U54&lt;&gt;"",$AK54&amp;U54&amp;",","")</f>
        <v>1@B,</v>
      </c>
      <c r="AM54" s="78" t="str">
        <f ca="1">IF($A53="","",ABS(Z54)&amp;"@")</f>
        <v>1@</v>
      </c>
      <c r="AN54" s="427" t="str">
        <f t="shared" ca="1" si="14"/>
        <v/>
      </c>
      <c r="AO54" s="434"/>
      <c r="AP54" s="434"/>
      <c r="AQ54" s="20"/>
      <c r="AR54" s="20"/>
      <c r="AS54" s="20"/>
      <c r="AT54" s="66"/>
      <c r="AU54" s="20"/>
      <c r="AV54" s="20"/>
      <c r="AW54" s="20"/>
      <c r="AX54" s="20"/>
      <c r="AY54" s="20"/>
      <c r="AZ54" s="20"/>
      <c r="BA54" s="20"/>
      <c r="BB54" s="65">
        <f t="shared" ca="1" si="1"/>
        <v>28</v>
      </c>
      <c r="BC54"/>
      <c r="BD54" s="65">
        <v>2</v>
      </c>
      <c r="BE54"/>
      <c r="BF54"/>
      <c r="BG54"/>
      <c r="BH54"/>
      <c r="BI54"/>
      <c r="BJ54"/>
      <c r="BK54"/>
      <c r="BL54"/>
      <c r="BM54" s="57"/>
      <c r="BN54"/>
      <c r="BO54" s="12">
        <v>2</v>
      </c>
      <c r="BP54" s="12">
        <v>2</v>
      </c>
      <c r="BR54" s="48"/>
      <c r="BS54" s="19"/>
      <c r="BT54" s="19"/>
      <c r="BU54" s="19"/>
      <c r="BV54" s="19"/>
      <c r="BW54" s="19"/>
      <c r="BX54" s="19"/>
      <c r="BY54" s="49"/>
      <c r="BZ54" s="19"/>
      <c r="CA54" s="19"/>
      <c r="CB54" s="19"/>
      <c r="CC54" s="19"/>
      <c r="CD54" s="19"/>
      <c r="CE54" s="19"/>
      <c r="CF54" s="49"/>
      <c r="CG54" s="19"/>
      <c r="CH54" s="49"/>
      <c r="CI54" s="19"/>
      <c r="CJ54" s="19"/>
      <c r="CK54"/>
      <c r="CL54"/>
      <c r="CM54"/>
      <c r="CN54"/>
      <c r="CO54"/>
      <c r="CP54"/>
      <c r="CQ54"/>
    </row>
    <row r="55" spans="1:107" s="11" customFormat="1">
      <c r="A55" s="65">
        <f t="shared" ca="1" si="0"/>
        <v>15</v>
      </c>
      <c r="B55" s="23" t="str">
        <f ca="1">IF(A54="","",IF(AND(AL55="",AN55=""),"NB",AL55&amp;AN55))</f>
        <v>1@R,</v>
      </c>
      <c r="C55" s="6" t="str">
        <f t="shared" ca="1" si="3"/>
        <v/>
      </c>
      <c r="D55" s="56" t="str">
        <f ca="1">VLOOKUP($A55,$BC$5:$BN$45,8)</f>
        <v>B</v>
      </c>
      <c r="E55" s="344" t="str">
        <f t="shared" ca="1" si="16"/>
        <v>RRB</v>
      </c>
      <c r="F55" s="175">
        <v>1</v>
      </c>
      <c r="G55" s="459">
        <f ca="1">IF(G54&gt;=$AJ$3,1,IF(AND(J53="L",J54="L"),1,IF(I54="L",2,IF(I54="W",(2*G54-1),G54))))</f>
        <v>2</v>
      </c>
      <c r="H55" s="345" t="str">
        <f ca="1">IF($A54&lt;&gt;"",IF(OR($AH54&lt;&gt;0,$AI54&lt;&gt;0,E54="RRR"),"",IF(AND($D49="B",$D52="B"),"B",IF(AND($D51="B",$D53="B"),"B",IF(AND($D53=$D54,$D53="B"),"B","")))),"")</f>
        <v/>
      </c>
      <c r="I55" s="341" t="str">
        <f t="shared" ca="1" si="18"/>
        <v/>
      </c>
      <c r="J55" s="341">
        <f t="shared" ca="1" si="4"/>
        <v>0</v>
      </c>
      <c r="K55" s="343">
        <f t="shared" ca="1" si="5"/>
        <v>0</v>
      </c>
      <c r="L55" s="56" t="str">
        <f ca="1">VLOOKUP($A55,$BC$5:$BN$45,8)</f>
        <v>B</v>
      </c>
      <c r="M55" s="428">
        <f t="shared" ca="1" si="17"/>
        <v>3</v>
      </c>
      <c r="N55" s="175">
        <v>1</v>
      </c>
      <c r="O55" s="345" t="str">
        <f ca="1">IF($A54&lt;&gt;"",IF(OR($AH54&lt;&gt;0,$AI54&lt;&gt;0,E54="BBB",H55&lt;&gt;""),"",IF(AND($D49="R",$D52="R"),"R",IF(AND($D51="R",$D53="R"),"R",IF(AND($D53=$D54,$D53="R"),"R","")))),"")</f>
        <v>R</v>
      </c>
      <c r="P55" s="37" t="str">
        <f t="shared" ca="1" si="6"/>
        <v>L</v>
      </c>
      <c r="Q55" s="37">
        <f t="shared" ca="1" si="7"/>
        <v>-1</v>
      </c>
      <c r="R55" s="23">
        <f ca="1">IF($A55&lt;&gt;"",IF(OR($AH54&lt;&gt;0,$AI54&lt;&gt;0),"0",SUM(Q55:Q55)),0)</f>
        <v>-1</v>
      </c>
      <c r="S55" s="56" t="str">
        <f ca="1">VLOOKUP($A55,$BC$5:$BN$45,8)</f>
        <v>B</v>
      </c>
      <c r="T55" s="175">
        <v>1</v>
      </c>
      <c r="U55" s="345" t="str">
        <f ca="1">IF($A54&lt;&gt;"",IF(OR($AH54&lt;&gt;0,$AI54&lt;&gt;0,M54&gt;=$AJ$3),"",H55))</f>
        <v/>
      </c>
      <c r="V55" s="341" t="str">
        <f t="shared" ca="1" si="19"/>
        <v/>
      </c>
      <c r="W55" s="341">
        <f t="shared" ca="1" si="8"/>
        <v>0</v>
      </c>
      <c r="X55" s="343">
        <f t="shared" ca="1" si="9"/>
        <v>0</v>
      </c>
      <c r="Y55" s="56" t="str">
        <f ca="1">VLOOKUP($A55,$BC$5:$BN$45,8)</f>
        <v>B</v>
      </c>
      <c r="Z55" s="175">
        <v>1</v>
      </c>
      <c r="AA55" s="345" t="str">
        <f ca="1">IF($A54&lt;&gt;"",IF(OR($AH54&lt;&gt;0,$AI54&lt;&gt;0,U55&lt;&gt;""),"",O55))</f>
        <v>R</v>
      </c>
      <c r="AB55" s="37" t="str">
        <f t="shared" ca="1" si="10"/>
        <v>L</v>
      </c>
      <c r="AC55" s="37">
        <f t="shared" ca="1" si="11"/>
        <v>-1</v>
      </c>
      <c r="AD55" s="23">
        <f ca="1">IF($A55&lt;&gt;"",IF(OR($AH54&lt;&gt;0,$AI54&lt;&gt;0),"0",SUM(AC55:AC55)),0)</f>
        <v>-1</v>
      </c>
      <c r="AE55" s="90">
        <f ca="1">IF(A55&lt;&gt;"",W55+AC55,0)</f>
        <v>-1</v>
      </c>
      <c r="AF55" s="87">
        <f t="shared" ca="1" si="23"/>
        <v>4</v>
      </c>
      <c r="AG55" s="95">
        <f>T56</f>
        <v>1</v>
      </c>
      <c r="AH55" s="89">
        <f ca="1">IF($A55&lt;&gt;"",IF(AH54&lt;&gt;0,AH54,IF(AF55&gt;=$AJ$1,"Profit Target",0)),0)</f>
        <v>0</v>
      </c>
      <c r="AI55" s="91">
        <f ca="1">IF($A55&lt;&gt;"",IF(AI54&lt;&gt;0,AI54,IF(AF55&lt;=$AJ$2,"Stop Loss",0)))</f>
        <v>0</v>
      </c>
      <c r="AJ55" s="89">
        <f t="shared" ca="1" si="13"/>
        <v>8</v>
      </c>
      <c r="AK55" s="78" t="str">
        <f ca="1">IF($A54="","",ABS(T55)&amp;"@")</f>
        <v>1@</v>
      </c>
      <c r="AL55" s="78" t="str">
        <f ca="1">IF(U55&lt;&gt;"",$AK55&amp;U55&amp;",","")</f>
        <v/>
      </c>
      <c r="AM55" s="78" t="str">
        <f ca="1">IF($A54="","",ABS(Z55)&amp;"@")</f>
        <v>1@</v>
      </c>
      <c r="AN55" s="427" t="str">
        <f t="shared" ca="1" si="14"/>
        <v>1@R,</v>
      </c>
      <c r="AO55" s="434"/>
      <c r="AP55" s="434"/>
      <c r="AQ55" s="20"/>
      <c r="AR55" s="20"/>
      <c r="AS55" s="20"/>
      <c r="AT55" s="66"/>
      <c r="AU55" s="20"/>
      <c r="AV55" s="20"/>
      <c r="AW55" s="20"/>
      <c r="AX55" s="20"/>
      <c r="AY55" s="20"/>
      <c r="AZ55" s="20"/>
      <c r="BA55" s="20"/>
      <c r="BB55" s="65">
        <f t="shared" ca="1" si="1"/>
        <v>28</v>
      </c>
      <c r="BC55"/>
      <c r="BD55" s="65">
        <v>1</v>
      </c>
      <c r="BE55"/>
      <c r="BF55"/>
      <c r="BG55"/>
      <c r="BH55"/>
      <c r="BI55"/>
      <c r="BJ55"/>
      <c r="BK55"/>
      <c r="BL55"/>
      <c r="BM55" s="57"/>
      <c r="BN55"/>
      <c r="BO55" s="12">
        <v>2</v>
      </c>
      <c r="BP55" s="12">
        <v>1</v>
      </c>
      <c r="BQ55" s="12"/>
      <c r="BR55" s="48"/>
      <c r="BS55" s="19"/>
      <c r="BT55" s="19"/>
      <c r="BU55" s="19"/>
      <c r="BV55" s="19"/>
      <c r="BW55" s="19"/>
      <c r="BX55" s="19"/>
      <c r="BY55" s="49"/>
      <c r="BZ55" s="19"/>
      <c r="CA55" s="19"/>
      <c r="CB55" s="19"/>
      <c r="CC55" s="19"/>
      <c r="CD55" s="19"/>
      <c r="CE55" s="19"/>
      <c r="CF55" s="49"/>
      <c r="CG55" s="19"/>
      <c r="CH55" s="49"/>
      <c r="CI55" s="19"/>
      <c r="CJ55" s="19"/>
      <c r="CK55"/>
      <c r="CL55"/>
      <c r="CM55"/>
      <c r="CN55"/>
      <c r="CO55"/>
      <c r="CP55"/>
      <c r="CQ55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</row>
    <row r="56" spans="1:107" s="11" customFormat="1">
      <c r="A56" s="65">
        <f t="shared" ca="1" si="0"/>
        <v>24</v>
      </c>
      <c r="B56" s="23" t="str">
        <f ca="1">IF(A55="","",IF(AND(AL56="",AN56=""),"NB",AL56&amp;AN56))</f>
        <v>1@R,</v>
      </c>
      <c r="C56" s="6" t="str">
        <f t="shared" ca="1" si="3"/>
        <v/>
      </c>
      <c r="D56" s="56" t="str">
        <f ca="1">VLOOKUP($A56,$BC$5:$BN$45,8)</f>
        <v>B</v>
      </c>
      <c r="E56" s="344" t="str">
        <f t="shared" ca="1" si="16"/>
        <v>RBB</v>
      </c>
      <c r="F56" s="175">
        <v>1</v>
      </c>
      <c r="G56" s="459">
        <f ca="1">IF(G55&gt;=$AJ$3,1,IF(AND(J54="L",J55="L"),1,IF(I55="L",2,IF(I55="W",(2*G55-1),G55))))</f>
        <v>2</v>
      </c>
      <c r="H56" s="345" t="str">
        <f ca="1">IF($A55&lt;&gt;"",IF(OR($AH55&lt;&gt;0,$AI55&lt;&gt;0,E55="RRR"),"",IF(AND($D50="B",$D53="B"),"B",IF(AND($D52="B",$D54="B"),"B",IF(AND($D54=$D55,$D54="B"),"B","")))),"")</f>
        <v/>
      </c>
      <c r="I56" s="341" t="str">
        <f t="shared" ca="1" si="18"/>
        <v/>
      </c>
      <c r="J56" s="341">
        <f t="shared" ca="1" si="4"/>
        <v>0</v>
      </c>
      <c r="K56" s="343">
        <f t="shared" ca="1" si="5"/>
        <v>0</v>
      </c>
      <c r="L56" s="56" t="str">
        <f ca="1">VLOOKUP($A56,$BC$5:$BN$45,8)</f>
        <v>B</v>
      </c>
      <c r="M56" s="428">
        <f t="shared" ca="1" si="17"/>
        <v>3</v>
      </c>
      <c r="N56" s="175">
        <v>1</v>
      </c>
      <c r="O56" s="345" t="str">
        <f ca="1">IF($A55&lt;&gt;"",IF(OR($AH55&lt;&gt;0,$AI55&lt;&gt;0,E55="BBB",H56&lt;&gt;""),"",IF(AND($D50="R",$D53="R"),"R",IF(AND($D52="R",$D54="R"),"R",IF(AND($D54=$D55,$D54="R"),"R","")))),"")</f>
        <v>R</v>
      </c>
      <c r="P56" s="37" t="str">
        <f t="shared" ca="1" si="6"/>
        <v>L</v>
      </c>
      <c r="Q56" s="37">
        <f t="shared" ca="1" si="7"/>
        <v>-1</v>
      </c>
      <c r="R56" s="23">
        <f ca="1">IF($A56&lt;&gt;"",IF(OR($AH55&lt;&gt;0,$AI55&lt;&gt;0),"0",SUM(Q56:Q56)),0)</f>
        <v>-1</v>
      </c>
      <c r="S56" s="56" t="str">
        <f ca="1">VLOOKUP($A56,$BC$5:$BN$45,8)</f>
        <v>B</v>
      </c>
      <c r="T56" s="175">
        <v>1</v>
      </c>
      <c r="U56" s="345" t="str">
        <f ca="1">IF($A55&lt;&gt;"",IF(OR($AH55&lt;&gt;0,$AI55&lt;&gt;0,M55&gt;=$AJ$3),"",H56))</f>
        <v/>
      </c>
      <c r="V56" s="341" t="str">
        <f t="shared" ca="1" si="19"/>
        <v/>
      </c>
      <c r="W56" s="341">
        <f t="shared" ca="1" si="8"/>
        <v>0</v>
      </c>
      <c r="X56" s="343">
        <f t="shared" ca="1" si="9"/>
        <v>0</v>
      </c>
      <c r="Y56" s="56" t="str">
        <f ca="1">VLOOKUP($A56,$BC$5:$BN$45,8)</f>
        <v>B</v>
      </c>
      <c r="Z56" s="175">
        <v>1</v>
      </c>
      <c r="AA56" s="345" t="str">
        <f ca="1">IF($A55&lt;&gt;"",IF(OR($AH55&lt;&gt;0,$AI55&lt;&gt;0,U56&lt;&gt;""),"",O56))</f>
        <v>R</v>
      </c>
      <c r="AB56" s="37" t="str">
        <f t="shared" ca="1" si="10"/>
        <v>L</v>
      </c>
      <c r="AC56" s="37">
        <f t="shared" ca="1" si="11"/>
        <v>-1</v>
      </c>
      <c r="AD56" s="23">
        <f ca="1">IF($A56&lt;&gt;"",IF(OR($AH55&lt;&gt;0,$AI55&lt;&gt;0),"0",SUM(AC56:AC56)),0)</f>
        <v>-1</v>
      </c>
      <c r="AE56" s="90">
        <f ca="1">IF(A56&lt;&gt;"",W56+AC56,0)</f>
        <v>-1</v>
      </c>
      <c r="AF56" s="87">
        <f t="shared" ca="1" si="23"/>
        <v>3</v>
      </c>
      <c r="AG56" s="95">
        <f>T57</f>
        <v>1</v>
      </c>
      <c r="AH56" s="89">
        <f ca="1">IF($A56&lt;&gt;"",IF(AH55&lt;&gt;0,AH55,IF(AF56&gt;=$AJ$1,"Profit Target",0)),0)</f>
        <v>0</v>
      </c>
      <c r="AI56" s="91">
        <f ca="1">IF($A56&lt;&gt;"",IF(AI55&lt;&gt;0,AI55,IF(AF56&lt;=$AJ$2,"Stop Loss",0)))</f>
        <v>0</v>
      </c>
      <c r="AJ56" s="89">
        <f t="shared" ca="1" si="13"/>
        <v>8</v>
      </c>
      <c r="AK56" s="78" t="str">
        <f ca="1">IF($A55="","",ABS(T56)&amp;"@")</f>
        <v>1@</v>
      </c>
      <c r="AL56" s="78" t="str">
        <f ca="1">IF(U56&lt;&gt;"",$AK56&amp;U56&amp;",","")</f>
        <v/>
      </c>
      <c r="AM56" s="78" t="str">
        <f ca="1">IF($A55="","",ABS(Z56)&amp;"@")</f>
        <v>1@</v>
      </c>
      <c r="AN56" s="427" t="str">
        <f t="shared" ca="1" si="14"/>
        <v>1@R,</v>
      </c>
      <c r="AO56" s="434"/>
      <c r="AP56" s="434"/>
      <c r="AQ56" s="20"/>
      <c r="AR56" s="20"/>
      <c r="AS56" s="20"/>
      <c r="AT56" s="66"/>
      <c r="AU56" s="20"/>
      <c r="AV56" s="20"/>
      <c r="AW56" s="20"/>
      <c r="AX56" s="20"/>
      <c r="AY56" s="20"/>
      <c r="AZ56" s="20"/>
      <c r="BA56" s="20"/>
      <c r="BB56" s="65">
        <f t="shared" ca="1" si="1"/>
        <v>4</v>
      </c>
      <c r="BC56"/>
      <c r="BD56" s="65">
        <v>2</v>
      </c>
      <c r="BE56"/>
      <c r="BF56"/>
      <c r="BG56"/>
      <c r="BH56"/>
      <c r="BI56"/>
      <c r="BJ56"/>
      <c r="BK56"/>
      <c r="BL56"/>
      <c r="BM56" s="57"/>
      <c r="BN56"/>
      <c r="BO56" s="12">
        <v>2</v>
      </c>
      <c r="BP56" s="12">
        <v>2</v>
      </c>
      <c r="BQ56" s="12"/>
      <c r="BR56" s="48"/>
      <c r="BS56" s="19"/>
      <c r="BT56" s="19"/>
      <c r="BU56" s="19"/>
      <c r="BV56" s="19"/>
      <c r="BW56" s="19"/>
      <c r="BX56" s="19"/>
      <c r="BY56" s="49"/>
      <c r="BZ56" s="19"/>
      <c r="CA56" s="19"/>
      <c r="CB56" s="19"/>
      <c r="CC56" s="19"/>
      <c r="CD56" s="19"/>
      <c r="CE56" s="19"/>
      <c r="CF56" s="49"/>
      <c r="CG56" s="19"/>
      <c r="CH56" s="49"/>
      <c r="CI56" s="19"/>
      <c r="CJ56" s="19"/>
      <c r="CK56"/>
      <c r="CL56"/>
      <c r="CM56"/>
      <c r="CN56"/>
      <c r="CO56"/>
      <c r="CP56"/>
      <c r="CQ56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</row>
    <row r="57" spans="1:107" s="11" customFormat="1">
      <c r="A57" s="65">
        <f t="shared" ca="1" si="0"/>
        <v>29</v>
      </c>
      <c r="B57" s="23" t="str">
        <f ca="1">IF(A56="","",IF(AND(AL57="",AN57=""),"NB",AL57&amp;AN57))</f>
        <v>1@B,</v>
      </c>
      <c r="C57" s="6" t="str">
        <f t="shared" ca="1" si="3"/>
        <v/>
      </c>
      <c r="D57" s="56" t="str">
        <f ca="1">VLOOKUP($A57,$BC$5:$BN$45,8)</f>
        <v>B</v>
      </c>
      <c r="E57" s="344" t="str">
        <f t="shared" ca="1" si="16"/>
        <v>BBB</v>
      </c>
      <c r="F57" s="175">
        <v>1</v>
      </c>
      <c r="G57" s="459">
        <f ca="1">IF(G56&gt;=$AJ$3,1,IF(AND(J55="L",J56="L"),1,IF(I56="L",2,IF(I56="W",(2*G56-1),G56))))</f>
        <v>2</v>
      </c>
      <c r="H57" s="345" t="str">
        <f ca="1">IF($A56&lt;&gt;"",IF(OR($AH56&lt;&gt;0,$AI56&lt;&gt;0,E56="RRR"),"",IF(AND($D51="B",$D54="B"),"B",IF(AND($D53="B",$D55="B"),"B",IF(AND($D55=$D56,$D55="B"),"B","")))),"")</f>
        <v>B</v>
      </c>
      <c r="I57" s="341" t="str">
        <f t="shared" ca="1" si="18"/>
        <v>W</v>
      </c>
      <c r="J57" s="341">
        <f t="shared" ca="1" si="4"/>
        <v>1</v>
      </c>
      <c r="K57" s="343">
        <f t="shared" ca="1" si="5"/>
        <v>1</v>
      </c>
      <c r="L57" s="56" t="str">
        <f ca="1">VLOOKUP($A57,$BC$5:$BN$45,8)</f>
        <v>B</v>
      </c>
      <c r="M57" s="428">
        <f t="shared" ca="1" si="17"/>
        <v>0</v>
      </c>
      <c r="N57" s="175">
        <v>1</v>
      </c>
      <c r="O57" s="345" t="str">
        <f ca="1">IF($A56&lt;&gt;"",IF(OR($AH56&lt;&gt;0,$AI56&lt;&gt;0,E56="BBB",H57&lt;&gt;""),"",IF(AND($D51="R",$D54="R"),"R",IF(AND($D53="R",$D55="R"),"R",IF(AND($D55=$D56,$D55="R"),"R","")))),"")</f>
        <v/>
      </c>
      <c r="P57" s="37" t="str">
        <f t="shared" ca="1" si="6"/>
        <v/>
      </c>
      <c r="Q57" s="37">
        <f t="shared" ca="1" si="7"/>
        <v>0</v>
      </c>
      <c r="R57" s="23">
        <f ca="1">IF($A57&lt;&gt;"",IF(OR($AH56&lt;&gt;0,$AI56&lt;&gt;0),"0",SUM(Q57:Q57)),0)</f>
        <v>0</v>
      </c>
      <c r="S57" s="56" t="str">
        <f ca="1">VLOOKUP($A57,$BC$5:$BN$45,8)</f>
        <v>B</v>
      </c>
      <c r="T57" s="175">
        <v>1</v>
      </c>
      <c r="U57" s="345" t="str">
        <f ca="1">IF($A56&lt;&gt;"",IF(OR($AH56&lt;&gt;0,$AI56&lt;&gt;0,M56&gt;=$AJ$3),"",H57))</f>
        <v>B</v>
      </c>
      <c r="V57" s="341" t="str">
        <f t="shared" ca="1" si="19"/>
        <v>W</v>
      </c>
      <c r="W57" s="341">
        <f t="shared" ca="1" si="8"/>
        <v>1</v>
      </c>
      <c r="X57" s="343">
        <f t="shared" ca="1" si="9"/>
        <v>1</v>
      </c>
      <c r="Y57" s="56" t="str">
        <f ca="1">VLOOKUP($A57,$BC$5:$BN$45,8)</f>
        <v>B</v>
      </c>
      <c r="Z57" s="175">
        <v>1</v>
      </c>
      <c r="AA57" s="345" t="str">
        <f ca="1">IF($A56&lt;&gt;"",IF(OR($AH56&lt;&gt;0,$AI56&lt;&gt;0,U57&lt;&gt;""),"",O57))</f>
        <v/>
      </c>
      <c r="AB57" s="37" t="str">
        <f t="shared" ca="1" si="10"/>
        <v/>
      </c>
      <c r="AC57" s="37">
        <f t="shared" ca="1" si="11"/>
        <v>0</v>
      </c>
      <c r="AD57" s="23">
        <f ca="1">IF($A57&lt;&gt;"",IF(OR($AH56&lt;&gt;0,$AI56&lt;&gt;0),"0",SUM(AC57:AC57)),0)</f>
        <v>0</v>
      </c>
      <c r="AE57" s="90">
        <f ca="1">IF(A57&lt;&gt;"",W57+AC57,0)</f>
        <v>1</v>
      </c>
      <c r="AF57" s="87">
        <f t="shared" ca="1" si="23"/>
        <v>4</v>
      </c>
      <c r="AG57" s="95">
        <f>T58</f>
        <v>1</v>
      </c>
      <c r="AH57" s="89">
        <f ca="1">IF($A57&lt;&gt;"",IF(AH56&lt;&gt;0,AH56,IF(AF57&gt;=$AJ$1,"Profit Target",0)),0)</f>
        <v>0</v>
      </c>
      <c r="AI57" s="91">
        <f ca="1">IF($A57&lt;&gt;"",IF(AI56&lt;&gt;0,AI56,IF(AF57&lt;=$AJ$2,"Stop Loss",0)))</f>
        <v>0</v>
      </c>
      <c r="AJ57" s="89">
        <f t="shared" ca="1" si="13"/>
        <v>8</v>
      </c>
      <c r="AK57" s="78" t="str">
        <f ca="1">IF($A56="","",ABS(T57)&amp;"@")</f>
        <v>1@</v>
      </c>
      <c r="AL57" s="78" t="str">
        <f ca="1">IF(U57&lt;&gt;"",$AK57&amp;U57&amp;",","")</f>
        <v>1@B,</v>
      </c>
      <c r="AM57" s="78" t="str">
        <f ca="1">IF($A56="","",ABS(Z57)&amp;"@")</f>
        <v>1@</v>
      </c>
      <c r="AN57" s="427" t="str">
        <f t="shared" ca="1" si="14"/>
        <v/>
      </c>
      <c r="AO57" s="434"/>
      <c r="AP57" s="434"/>
      <c r="AQ57" s="20"/>
      <c r="AR57" s="20"/>
      <c r="AS57" s="20"/>
      <c r="AT57" s="66"/>
      <c r="AU57" s="20"/>
      <c r="AV57" s="20"/>
      <c r="AW57" s="20"/>
      <c r="AX57" s="20"/>
      <c r="AY57" s="20"/>
      <c r="AZ57" s="20"/>
      <c r="BA57" s="20"/>
      <c r="BB57" s="65">
        <f t="shared" ca="1" si="1"/>
        <v>2</v>
      </c>
      <c r="BC57"/>
      <c r="BD57" s="65">
        <v>1</v>
      </c>
      <c r="BE57"/>
      <c r="BF57"/>
      <c r="BG57"/>
      <c r="BH57"/>
      <c r="BI57"/>
      <c r="BJ57"/>
      <c r="BK57"/>
      <c r="BL57"/>
      <c r="BM57" s="57"/>
      <c r="BN57"/>
      <c r="BO57" s="12">
        <v>2</v>
      </c>
      <c r="BP57" s="12">
        <v>2</v>
      </c>
      <c r="BQ57" s="12"/>
      <c r="BR57" s="48"/>
      <c r="BS57" s="19"/>
      <c r="BT57" s="19"/>
      <c r="BU57" s="19"/>
      <c r="BV57" s="19"/>
      <c r="BW57" s="19"/>
      <c r="BX57" s="19"/>
      <c r="BY57" s="49"/>
      <c r="BZ57" s="19"/>
      <c r="CA57" s="19"/>
      <c r="CB57" s="19"/>
      <c r="CC57" s="19"/>
      <c r="CD57" s="19"/>
      <c r="CE57" s="19"/>
      <c r="CF57" s="49"/>
      <c r="CG57" s="19"/>
      <c r="CH57" s="49"/>
      <c r="CI57" s="19"/>
      <c r="CJ57" s="19"/>
      <c r="CK57"/>
      <c r="CL57"/>
      <c r="CM57"/>
      <c r="CN57"/>
      <c r="CO57"/>
      <c r="CP57"/>
      <c r="CQ57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</row>
    <row r="58" spans="1:107" s="11" customFormat="1">
      <c r="A58" s="65">
        <f t="shared" ca="1" si="0"/>
        <v>7</v>
      </c>
      <c r="B58" s="23" t="str">
        <f ca="1">IF(A57="","",IF(AND(AL58="",AN58=""),"NB",AL58&amp;AN58))</f>
        <v>1@B,</v>
      </c>
      <c r="C58" s="6" t="str">
        <f t="shared" ca="1" si="3"/>
        <v/>
      </c>
      <c r="D58" s="56" t="str">
        <f ca="1">VLOOKUP($A58,$BC$5:$BN$45,8)</f>
        <v>R</v>
      </c>
      <c r="E58" s="344" t="str">
        <f t="shared" ca="1" si="16"/>
        <v>BBR</v>
      </c>
      <c r="F58" s="175">
        <v>1</v>
      </c>
      <c r="G58" s="459">
        <f ca="1">IF(G57&gt;=$AJ$3,1,IF(AND(J56="L",J57="L"),1,IF(I57="L",2,IF(I57="W",(2*G57-1),G57))))</f>
        <v>3</v>
      </c>
      <c r="H58" s="345" t="str">
        <f ca="1">IF($A57&lt;&gt;"",IF(OR($AH57&lt;&gt;0,$AI57&lt;&gt;0,E57="RRR"),"",IF(AND($D52="B",$D55="B"),"B",IF(AND($D54="B",$D56="B"),"B",IF(AND($D56=$D57,$D56="B"),"B","")))),"")</f>
        <v>B</v>
      </c>
      <c r="I58" s="341" t="str">
        <f t="shared" ca="1" si="18"/>
        <v>L</v>
      </c>
      <c r="J58" s="341">
        <f t="shared" ca="1" si="4"/>
        <v>-1</v>
      </c>
      <c r="K58" s="343">
        <f t="shared" ca="1" si="5"/>
        <v>-1</v>
      </c>
      <c r="L58" s="56" t="str">
        <f ca="1">VLOOKUP($A58,$BC$5:$BN$45,8)</f>
        <v>R</v>
      </c>
      <c r="M58" s="428">
        <f t="shared" ca="1" si="17"/>
        <v>1</v>
      </c>
      <c r="N58" s="175">
        <v>1</v>
      </c>
      <c r="O58" s="345" t="str">
        <f ca="1">IF($A57&lt;&gt;"",IF(OR($AH57&lt;&gt;0,$AI57&lt;&gt;0,E57="BBB",H58&lt;&gt;""),"",IF(AND($D52="R",$D55="R"),"R",IF(AND($D54="R",$D56="R"),"R",IF(AND($D56=$D57,$D56="R"),"R","")))),"")</f>
        <v/>
      </c>
      <c r="P58" s="37" t="str">
        <f t="shared" ca="1" si="6"/>
        <v/>
      </c>
      <c r="Q58" s="37">
        <f t="shared" ca="1" si="7"/>
        <v>0</v>
      </c>
      <c r="R58" s="23">
        <f ca="1">IF($A58&lt;&gt;"",IF(OR($AH57&lt;&gt;0,$AI57&lt;&gt;0),"0",SUM(Q58:Q58)),0)</f>
        <v>0</v>
      </c>
      <c r="S58" s="56" t="str">
        <f ca="1">VLOOKUP($A58,$BC$5:$BN$45,8)</f>
        <v>R</v>
      </c>
      <c r="T58" s="175">
        <v>1</v>
      </c>
      <c r="U58" s="345" t="str">
        <f ca="1">IF($A57&lt;&gt;"",IF(OR($AH57&lt;&gt;0,$AI57&lt;&gt;0,M57&gt;=$AJ$3),"",H58))</f>
        <v>B</v>
      </c>
      <c r="V58" s="341" t="str">
        <f t="shared" ca="1" si="19"/>
        <v>L</v>
      </c>
      <c r="W58" s="341">
        <f t="shared" ca="1" si="8"/>
        <v>-1</v>
      </c>
      <c r="X58" s="343">
        <f t="shared" ca="1" si="9"/>
        <v>-1</v>
      </c>
      <c r="Y58" s="56" t="str">
        <f ca="1">VLOOKUP($A58,$BC$5:$BN$45,8)</f>
        <v>R</v>
      </c>
      <c r="Z58" s="175">
        <v>1</v>
      </c>
      <c r="AA58" s="345" t="str">
        <f ca="1">IF($A57&lt;&gt;"",IF(OR($AH57&lt;&gt;0,$AI57&lt;&gt;0,U58&lt;&gt;""),"",O58))</f>
        <v/>
      </c>
      <c r="AB58" s="37" t="str">
        <f t="shared" ca="1" si="10"/>
        <v/>
      </c>
      <c r="AC58" s="37">
        <f t="shared" ca="1" si="11"/>
        <v>0</v>
      </c>
      <c r="AD58" s="23">
        <f ca="1">IF($A58&lt;&gt;"",IF(OR($AH57&lt;&gt;0,$AI57&lt;&gt;0),"0",SUM(AC58:AC58)),0)</f>
        <v>0</v>
      </c>
      <c r="AE58" s="90">
        <f ca="1">IF(A58&lt;&gt;"",W58+AC58,0)</f>
        <v>-1</v>
      </c>
      <c r="AF58" s="87">
        <f t="shared" ca="1" si="23"/>
        <v>3</v>
      </c>
      <c r="AG58" s="95">
        <f>T59</f>
        <v>1</v>
      </c>
      <c r="AH58" s="89">
        <f ca="1">IF($A58&lt;&gt;"",IF(AH57&lt;&gt;0,AH57,IF(AF58&gt;=$AJ$1,"Profit Target",0)),0)</f>
        <v>0</v>
      </c>
      <c r="AI58" s="91">
        <f ca="1">IF($A58&lt;&gt;"",IF(AI57&lt;&gt;0,AI57,IF(AF58&lt;=$AJ$2,"Stop Loss",0)))</f>
        <v>0</v>
      </c>
      <c r="AJ58" s="89">
        <f t="shared" ca="1" si="13"/>
        <v>8</v>
      </c>
      <c r="AK58" s="78" t="str">
        <f ca="1">IF($A57="","",ABS(T58)&amp;"@")</f>
        <v>1@</v>
      </c>
      <c r="AL58" s="78" t="str">
        <f ca="1">IF(U58&lt;&gt;"",$AK58&amp;U58&amp;",","")</f>
        <v>1@B,</v>
      </c>
      <c r="AM58" s="78" t="str">
        <f ca="1">IF($A57="","",ABS(Z58)&amp;"@")</f>
        <v>1@</v>
      </c>
      <c r="AN58" s="427" t="str">
        <f t="shared" ca="1" si="14"/>
        <v/>
      </c>
      <c r="AO58" s="20"/>
      <c r="AP58" s="20"/>
      <c r="AQ58" s="20"/>
      <c r="AR58" s="20"/>
      <c r="AS58" s="20"/>
      <c r="AT58" s="66"/>
      <c r="AU58" s="20"/>
      <c r="AV58" s="20"/>
      <c r="AW58" s="20"/>
      <c r="AX58" s="20"/>
      <c r="AY58" s="20"/>
      <c r="AZ58" s="20"/>
      <c r="BA58" s="20"/>
      <c r="BB58" s="65">
        <f t="shared" ca="1" si="1"/>
        <v>4</v>
      </c>
      <c r="BC58"/>
      <c r="BD58" s="65">
        <v>2</v>
      </c>
      <c r="BE58"/>
      <c r="BF58"/>
      <c r="BG58"/>
      <c r="BH58"/>
      <c r="BI58"/>
      <c r="BJ58"/>
      <c r="BK58"/>
      <c r="BL58"/>
      <c r="BM58" s="57"/>
      <c r="BN58"/>
      <c r="BO58" s="12">
        <v>1</v>
      </c>
      <c r="BP58" s="12">
        <v>1</v>
      </c>
      <c r="BQ58" s="12"/>
      <c r="BR58" s="48"/>
      <c r="BS58" s="19"/>
      <c r="BT58" s="19"/>
      <c r="BU58" s="19"/>
      <c r="BV58" s="19"/>
      <c r="BW58" s="19"/>
      <c r="BX58" s="19"/>
      <c r="BY58" s="49"/>
      <c r="BZ58" s="19"/>
      <c r="CA58" s="19"/>
      <c r="CB58" s="19"/>
      <c r="CC58" s="19"/>
      <c r="CD58" s="19"/>
      <c r="CE58" s="19"/>
      <c r="CF58" s="49"/>
      <c r="CG58" s="19"/>
      <c r="CH58" s="49"/>
      <c r="CI58" s="19"/>
      <c r="CJ58" s="19"/>
      <c r="CK58"/>
      <c r="CL58"/>
      <c r="CM58"/>
      <c r="CN58"/>
      <c r="CO58"/>
      <c r="CP58"/>
      <c r="CQ58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</row>
    <row r="59" spans="1:107" s="11" customFormat="1">
      <c r="A59" s="65">
        <f t="shared" ca="1" si="0"/>
        <v>36</v>
      </c>
      <c r="B59" s="23" t="str">
        <f ca="1">IF(A58="","",IF(AND(AL59="",AN59=""),"NB",AL59&amp;AN59))</f>
        <v>1@B,</v>
      </c>
      <c r="C59" s="6" t="str">
        <f t="shared" ca="1" si="3"/>
        <v/>
      </c>
      <c r="D59" s="56" t="str">
        <f ca="1">VLOOKUP($A59,$BC$5:$BN$45,8)</f>
        <v>R</v>
      </c>
      <c r="E59" s="344" t="str">
        <f t="shared" ca="1" si="16"/>
        <v>BRR</v>
      </c>
      <c r="F59" s="175">
        <v>1</v>
      </c>
      <c r="G59" s="459">
        <f ca="1">IF(G58&gt;=$AJ$3,1,IF(AND(J57="L",J58="L"),1,IF(I58="L",2,IF(I58="W",(2*G58-1),G58))))</f>
        <v>2</v>
      </c>
      <c r="H59" s="345" t="str">
        <f ca="1">IF($A58&lt;&gt;"",IF(OR($AH58&lt;&gt;0,$AI58&lt;&gt;0,E58="RRR"),"",IF(AND($D53="B",$D56="B"),"B",IF(AND($D55="B",$D57="B"),"B",IF(AND($D57=$D58,$D57="B"),"B","")))),"")</f>
        <v>B</v>
      </c>
      <c r="I59" s="341" t="str">
        <f t="shared" ca="1" si="18"/>
        <v>L</v>
      </c>
      <c r="J59" s="341">
        <f t="shared" ca="1" si="4"/>
        <v>-1</v>
      </c>
      <c r="K59" s="343">
        <f t="shared" ca="1" si="5"/>
        <v>-1</v>
      </c>
      <c r="L59" s="56" t="str">
        <f ca="1">VLOOKUP($A59,$BC$5:$BN$45,8)</f>
        <v>R</v>
      </c>
      <c r="M59" s="428">
        <f t="shared" ca="1" si="17"/>
        <v>2</v>
      </c>
      <c r="N59" s="175">
        <v>1</v>
      </c>
      <c r="O59" s="345" t="str">
        <f ca="1">IF($A58&lt;&gt;"",IF(OR($AH58&lt;&gt;0,$AI58&lt;&gt;0,E58="BBB",H59&lt;&gt;""),"",IF(AND($D53="R",$D56="R"),"R",IF(AND($D55="R",$D57="R"),"R",IF(AND($D57=$D58,$D57="R"),"R","")))),"")</f>
        <v/>
      </c>
      <c r="P59" s="37" t="str">
        <f t="shared" ca="1" si="6"/>
        <v/>
      </c>
      <c r="Q59" s="37">
        <f t="shared" ca="1" si="7"/>
        <v>0</v>
      </c>
      <c r="R59" s="23">
        <f ca="1">IF($A59&lt;&gt;"",IF(OR($AH58&lt;&gt;0,$AI58&lt;&gt;0),"0",SUM(Q59:Q59)),0)</f>
        <v>0</v>
      </c>
      <c r="S59" s="56" t="str">
        <f ca="1">VLOOKUP($A59,$BC$5:$BN$45,8)</f>
        <v>R</v>
      </c>
      <c r="T59" s="175">
        <v>1</v>
      </c>
      <c r="U59" s="345" t="str">
        <f ca="1">IF($A58&lt;&gt;"",IF(OR($AH58&lt;&gt;0,$AI58&lt;&gt;0,M58&gt;=$AJ$3),"",H59))</f>
        <v>B</v>
      </c>
      <c r="V59" s="341" t="str">
        <f t="shared" ca="1" si="19"/>
        <v>L</v>
      </c>
      <c r="W59" s="341">
        <f t="shared" ca="1" si="8"/>
        <v>-1</v>
      </c>
      <c r="X59" s="343">
        <f t="shared" ca="1" si="9"/>
        <v>-1</v>
      </c>
      <c r="Y59" s="56" t="str">
        <f ca="1">VLOOKUP($A59,$BC$5:$BN$45,8)</f>
        <v>R</v>
      </c>
      <c r="Z59" s="175">
        <v>1</v>
      </c>
      <c r="AA59" s="345" t="str">
        <f ca="1">IF($A58&lt;&gt;"",IF(OR($AH58&lt;&gt;0,$AI58&lt;&gt;0,U59&lt;&gt;""),"",O59))</f>
        <v/>
      </c>
      <c r="AB59" s="37" t="str">
        <f t="shared" ca="1" si="10"/>
        <v/>
      </c>
      <c r="AC59" s="37">
        <f t="shared" ca="1" si="11"/>
        <v>0</v>
      </c>
      <c r="AD59" s="23">
        <f ca="1">IF($A59&lt;&gt;"",IF(OR($AH58&lt;&gt;0,$AI58&lt;&gt;0),"0",SUM(AC59:AC59)),0)</f>
        <v>0</v>
      </c>
      <c r="AE59" s="90">
        <f ca="1">IF(A59&lt;&gt;"",W59+AC59,0)</f>
        <v>-1</v>
      </c>
      <c r="AF59" s="172">
        <f t="shared" ca="1" si="23"/>
        <v>2</v>
      </c>
      <c r="AG59" s="95">
        <f>T60</f>
        <v>1</v>
      </c>
      <c r="AH59" s="89">
        <f ca="1">IF($A59&lt;&gt;"",IF(AH58&lt;&gt;0,AH58,IF(AF59&gt;=$AJ$1,"Profit Target",0)),0)</f>
        <v>0</v>
      </c>
      <c r="AI59" s="91">
        <f ca="1">IF($A59&lt;&gt;"",IF(AI58&lt;&gt;0,AI58,IF(AF59&lt;=$AJ$2,"Stop Loss",0)))</f>
        <v>0</v>
      </c>
      <c r="AJ59" s="89">
        <f t="shared" ca="1" si="13"/>
        <v>8</v>
      </c>
      <c r="AK59" s="78" t="str">
        <f ca="1">IF($A58="","",ABS(T59)&amp;"@")</f>
        <v>1@</v>
      </c>
      <c r="AL59" s="78" t="str">
        <f ca="1">IF(U59&lt;&gt;"",$AK59&amp;U59&amp;",","")</f>
        <v>1@B,</v>
      </c>
      <c r="AM59" s="78" t="str">
        <f ca="1">IF($A58="","",ABS(Z59)&amp;"@")</f>
        <v>1@</v>
      </c>
      <c r="AN59" s="427" t="str">
        <f t="shared" ca="1" si="14"/>
        <v/>
      </c>
      <c r="AO59" s="20"/>
      <c r="AP59" s="20"/>
      <c r="AQ59" s="20"/>
      <c r="AR59" s="20"/>
      <c r="AS59" s="20"/>
      <c r="AT59" s="66"/>
      <c r="AU59" s="20"/>
      <c r="AV59" s="20"/>
      <c r="AW59" s="20"/>
      <c r="AX59" s="20"/>
      <c r="AY59" s="20"/>
      <c r="AZ59" s="20"/>
      <c r="BA59" s="20"/>
      <c r="BB59" s="65">
        <f t="shared" ca="1" si="1"/>
        <v>3</v>
      </c>
      <c r="BC59"/>
      <c r="BD59" s="65">
        <v>2</v>
      </c>
      <c r="BE59"/>
      <c r="BF59"/>
      <c r="BG59"/>
      <c r="BH59"/>
      <c r="BI59"/>
      <c r="BJ59"/>
      <c r="BK59"/>
      <c r="BL59"/>
      <c r="BM59" s="57"/>
      <c r="BN59"/>
      <c r="BO59"/>
      <c r="BP59" s="12">
        <v>1</v>
      </c>
      <c r="BQ59" s="12"/>
      <c r="BR59" s="48"/>
      <c r="BS59" s="19"/>
      <c r="BT59" s="19"/>
      <c r="BU59" s="19"/>
      <c r="BV59" s="19"/>
      <c r="BW59" s="19"/>
      <c r="BX59" s="19"/>
      <c r="BY59" s="49"/>
      <c r="BZ59" s="19"/>
      <c r="CA59" s="19"/>
      <c r="CB59" s="19"/>
      <c r="CC59" s="19"/>
      <c r="CD59" s="19"/>
      <c r="CE59" s="19"/>
      <c r="CF59" s="49"/>
      <c r="CG59" s="19"/>
      <c r="CH59" s="49"/>
      <c r="CI59" s="19"/>
      <c r="CJ59" s="19"/>
      <c r="CK59"/>
      <c r="CL59"/>
      <c r="CM59"/>
      <c r="CN59"/>
      <c r="CO59"/>
      <c r="CP59"/>
      <c r="CQ59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</row>
    <row r="60" spans="1:107" s="11" customFormat="1">
      <c r="A60" s="65">
        <f t="shared" ca="1" si="0"/>
        <v>7</v>
      </c>
      <c r="B60" s="23" t="str">
        <f ca="1">IF(A59="","",IF(AND(AL60="",AN60=""),"NB",AL60&amp;AN60))</f>
        <v>1@R,</v>
      </c>
      <c r="C60" s="6" t="str">
        <f t="shared" ca="1" si="3"/>
        <v/>
      </c>
      <c r="D60" s="56" t="str">
        <f ca="1">VLOOKUP($A60,$BC$5:$BN$45,8)</f>
        <v>R</v>
      </c>
      <c r="E60" s="344" t="str">
        <f t="shared" ca="1" si="16"/>
        <v>RRR</v>
      </c>
      <c r="F60" s="175">
        <v>1</v>
      </c>
      <c r="G60" s="459">
        <f ca="1">IF(G59&gt;=$AJ$3,1,IF(AND(J58="L",J59="L"),1,IF(I59="L",2,IF(I59="W",(2*G59-1),G59))))</f>
        <v>2</v>
      </c>
      <c r="H60" s="345" t="str">
        <f ca="1">IF($A59&lt;&gt;"",IF(OR($AH59&lt;&gt;0,$AI59&lt;&gt;0,E59="RRR"),"",IF(AND($D54="B",$D57="B"),"B",IF(AND($D56="B",$D58="B"),"B",IF(AND($D58=$D59,$D58="B"),"B","")))),"")</f>
        <v/>
      </c>
      <c r="I60" s="341" t="str">
        <f t="shared" ca="1" si="18"/>
        <v/>
      </c>
      <c r="J60" s="341">
        <f t="shared" ca="1" si="4"/>
        <v>0</v>
      </c>
      <c r="K60" s="343">
        <f t="shared" ca="1" si="5"/>
        <v>0</v>
      </c>
      <c r="L60" s="56" t="str">
        <f ca="1">VLOOKUP($A60,$BC$5:$BN$45,8)</f>
        <v>R</v>
      </c>
      <c r="M60" s="428">
        <f t="shared" ca="1" si="17"/>
        <v>2</v>
      </c>
      <c r="N60" s="175">
        <v>1</v>
      </c>
      <c r="O60" s="345" t="str">
        <f ca="1">IF($A59&lt;&gt;"",IF(OR($AH59&lt;&gt;0,$AI59&lt;&gt;0,E59="BBB",H60&lt;&gt;""),"",IF(AND($D54="R",$D57="R"),"R",IF(AND($D56="R",$D58="R"),"R",IF(AND($D58=$D59,$D58="R"),"R","")))),"")</f>
        <v>R</v>
      </c>
      <c r="P60" s="37" t="str">
        <f t="shared" ca="1" si="6"/>
        <v>W</v>
      </c>
      <c r="Q60" s="37">
        <f t="shared" ca="1" si="7"/>
        <v>1</v>
      </c>
      <c r="R60" s="23">
        <f ca="1">IF($A60&lt;&gt;"",IF(OR($AH59&lt;&gt;0,$AI59&lt;&gt;0),"0",SUM(Q60:Q60)),0)</f>
        <v>1</v>
      </c>
      <c r="S60" s="56" t="str">
        <f ca="1">VLOOKUP($A60,$BC$5:$BN$45,8)</f>
        <v>R</v>
      </c>
      <c r="T60" s="175">
        <v>1</v>
      </c>
      <c r="U60" s="345" t="str">
        <f ca="1">IF($A59&lt;&gt;"",IF(OR($AH59&lt;&gt;0,$AI59&lt;&gt;0,M59&gt;=$AJ$3),"",H60))</f>
        <v/>
      </c>
      <c r="V60" s="341" t="str">
        <f t="shared" ca="1" si="19"/>
        <v/>
      </c>
      <c r="W60" s="341">
        <f t="shared" ca="1" si="8"/>
        <v>0</v>
      </c>
      <c r="X60" s="343">
        <f t="shared" ca="1" si="9"/>
        <v>0</v>
      </c>
      <c r="Y60" s="56" t="str">
        <f ca="1">VLOOKUP($A60,$BC$5:$BN$45,8)</f>
        <v>R</v>
      </c>
      <c r="Z60" s="175">
        <v>1</v>
      </c>
      <c r="AA60" s="345" t="str">
        <f ca="1">IF($A59&lt;&gt;"",IF(OR($AH59&lt;&gt;0,$AI59&lt;&gt;0,U60&lt;&gt;""),"",O60))</f>
        <v>R</v>
      </c>
      <c r="AB60" s="37" t="str">
        <f t="shared" ca="1" si="10"/>
        <v>W</v>
      </c>
      <c r="AC60" s="37">
        <f t="shared" ca="1" si="11"/>
        <v>1</v>
      </c>
      <c r="AD60" s="23">
        <f ca="1">IF($A60&lt;&gt;"",IF(OR($AH59&lt;&gt;0,$AI59&lt;&gt;0),"0",SUM(AC60:AC60)),0)</f>
        <v>1</v>
      </c>
      <c r="AE60" s="90">
        <f ca="1">IF(A60&lt;&gt;"",W60+AC60,0)</f>
        <v>1</v>
      </c>
      <c r="AF60" s="87">
        <f ca="1">IF($A60&lt;&gt;"",AE60+AF59,0)</f>
        <v>3</v>
      </c>
      <c r="AG60" s="95">
        <f>T61</f>
        <v>1</v>
      </c>
      <c r="AH60" s="89">
        <f ca="1">IF($A60&lt;&gt;"",IF(AH59&lt;&gt;0,AH59,IF(AF60&gt;=$AJ$1,"Profit Target",0)),0)</f>
        <v>0</v>
      </c>
      <c r="AI60" s="91">
        <f ca="1">IF($A60&lt;&gt;"",IF(AI59&lt;&gt;0,AI59,IF(AF60&lt;=$AJ$2,"Stop Loss",0)))</f>
        <v>0</v>
      </c>
      <c r="AJ60" s="89">
        <f t="shared" ca="1" si="13"/>
        <v>8</v>
      </c>
      <c r="AK60" s="78" t="str">
        <f ca="1">IF($A59="","",ABS(T60)&amp;"@")</f>
        <v>1@</v>
      </c>
      <c r="AL60" s="78" t="str">
        <f ca="1">IF(U60&lt;&gt;"",$AK60&amp;U60&amp;",","")</f>
        <v/>
      </c>
      <c r="AM60" s="78" t="str">
        <f ca="1">IF($A59="","",ABS(Z60)&amp;"@")</f>
        <v>1@</v>
      </c>
      <c r="AN60" s="427" t="str">
        <f t="shared" ca="1" si="14"/>
        <v>1@R,</v>
      </c>
      <c r="AO60" s="20"/>
      <c r="AP60" s="20"/>
      <c r="AQ60" s="20"/>
      <c r="AR60" s="20"/>
      <c r="AS60" s="20"/>
      <c r="AT60" s="66"/>
      <c r="AU60" s="20"/>
      <c r="AV60" s="20"/>
      <c r="AW60" s="20"/>
      <c r="AX60" s="20"/>
      <c r="AY60" s="20"/>
      <c r="AZ60" s="20"/>
      <c r="BA60" s="20"/>
      <c r="BB60" s="65">
        <f t="shared" ca="1" si="1"/>
        <v>17</v>
      </c>
      <c r="BC60"/>
      <c r="BD60" s="65">
        <v>1</v>
      </c>
      <c r="BE60"/>
      <c r="BF60"/>
      <c r="BG60"/>
      <c r="BH60"/>
      <c r="BI60"/>
      <c r="BJ60"/>
      <c r="BK60"/>
      <c r="BL60"/>
      <c r="BM60" s="57"/>
      <c r="BN60"/>
      <c r="BO60"/>
      <c r="BP60" s="12">
        <v>2</v>
      </c>
      <c r="BQ60" s="12"/>
      <c r="BR60" s="48"/>
      <c r="BS60" s="19"/>
      <c r="BT60" s="19"/>
      <c r="BU60" s="19"/>
      <c r="BV60" s="19"/>
      <c r="BW60" s="19"/>
      <c r="BX60" s="19"/>
      <c r="BY60" s="49"/>
      <c r="BZ60" s="19"/>
      <c r="CA60" s="19"/>
      <c r="CB60" s="19"/>
      <c r="CC60" s="19"/>
      <c r="CD60" s="19"/>
      <c r="CE60" s="19"/>
      <c r="CF60" s="49"/>
      <c r="CG60" s="19"/>
      <c r="CH60" s="49"/>
      <c r="CI60" s="19"/>
      <c r="CJ60" s="19"/>
      <c r="CK60"/>
      <c r="CL60"/>
      <c r="CM60"/>
      <c r="CN60"/>
      <c r="CO60"/>
      <c r="CP60"/>
      <c r="CQ60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</row>
    <row r="61" spans="1:107" s="11" customFormat="1">
      <c r="A61" s="65">
        <f t="shared" ca="1" si="0"/>
        <v>5</v>
      </c>
      <c r="B61" s="23" t="str">
        <f ca="1">IF(A60="","",IF(AND(AL61="",AN61=""),"NB",AL61&amp;AN61))</f>
        <v>1@R,</v>
      </c>
      <c r="C61" s="6" t="str">
        <f t="shared" ca="1" si="3"/>
        <v/>
      </c>
      <c r="D61" s="56" t="str">
        <f ca="1">VLOOKUP($A61,$BC$5:$BN$45,8)</f>
        <v>R</v>
      </c>
      <c r="E61" s="344" t="str">
        <f t="shared" ca="1" si="16"/>
        <v>RRR</v>
      </c>
      <c r="F61" s="175">
        <v>1</v>
      </c>
      <c r="G61" s="459">
        <f ca="1">IF(G60&gt;=$AJ$3,1,IF(AND(J59="L",J60="L"),1,IF(I60="L",2,IF(I60="W",(2*G60-1),G60))))</f>
        <v>2</v>
      </c>
      <c r="H61" s="345" t="str">
        <f ca="1">IF($A60&lt;&gt;"",IF(OR($AH60&lt;&gt;0,$AI60&lt;&gt;0,E60="RRR"),"",IF(AND($D55="B",$D58="B"),"B",IF(AND($D57="B",$D59="B"),"B",IF(AND($D59=$D60,$D59="B"),"B","")))),"")</f>
        <v/>
      </c>
      <c r="I61" s="341" t="str">
        <f t="shared" ca="1" si="18"/>
        <v/>
      </c>
      <c r="J61" s="341">
        <f t="shared" ca="1" si="4"/>
        <v>0</v>
      </c>
      <c r="K61" s="343">
        <f t="shared" ca="1" si="5"/>
        <v>0</v>
      </c>
      <c r="L61" s="56" t="str">
        <f ca="1">VLOOKUP($A61,$BC$5:$BN$45,8)</f>
        <v>R</v>
      </c>
      <c r="M61" s="428">
        <f t="shared" ca="1" si="17"/>
        <v>2</v>
      </c>
      <c r="N61" s="175">
        <v>1</v>
      </c>
      <c r="O61" s="345" t="str">
        <f ca="1">IF($A60&lt;&gt;"",IF(OR($AH60&lt;&gt;0,$AI60&lt;&gt;0,E60="BBB",H61&lt;&gt;""),"",IF(AND($D55="R",$D58="R"),"R",IF(AND($D57="R",$D59="R"),"R",IF(AND($D59=$D60,$D59="R"),"R","")))),"")</f>
        <v>R</v>
      </c>
      <c r="P61" s="37" t="str">
        <f t="shared" ca="1" si="6"/>
        <v>W</v>
      </c>
      <c r="Q61" s="37">
        <f t="shared" ca="1" si="7"/>
        <v>1</v>
      </c>
      <c r="R61" s="23">
        <f ca="1">IF($A61&lt;&gt;"",IF(OR($AH60&lt;&gt;0,$AI60&lt;&gt;0),"0",SUM(Q61:Q61)),0)</f>
        <v>1</v>
      </c>
      <c r="S61" s="56" t="str">
        <f ca="1">VLOOKUP($A61,$BC$5:$BN$45,8)</f>
        <v>R</v>
      </c>
      <c r="T61" s="175">
        <v>1</v>
      </c>
      <c r="U61" s="345" t="str">
        <f ca="1">IF($A60&lt;&gt;"",IF(OR($AH60&lt;&gt;0,$AI60&lt;&gt;0,M60&gt;=$AJ$3),"",H61))</f>
        <v/>
      </c>
      <c r="V61" s="341" t="str">
        <f t="shared" ca="1" si="19"/>
        <v/>
      </c>
      <c r="W61" s="341">
        <f t="shared" ca="1" si="8"/>
        <v>0</v>
      </c>
      <c r="X61" s="343">
        <f t="shared" ca="1" si="9"/>
        <v>0</v>
      </c>
      <c r="Y61" s="56" t="str">
        <f ca="1">VLOOKUP($A61,$BC$5:$BN$45,8)</f>
        <v>R</v>
      </c>
      <c r="Z61" s="175">
        <v>1</v>
      </c>
      <c r="AA61" s="345" t="str">
        <f ca="1">IF($A60&lt;&gt;"",IF(OR($AH60&lt;&gt;0,$AI60&lt;&gt;0,U61&lt;&gt;""),"",O61))</f>
        <v>R</v>
      </c>
      <c r="AB61" s="37" t="str">
        <f t="shared" ca="1" si="10"/>
        <v>W</v>
      </c>
      <c r="AC61" s="37">
        <f t="shared" ca="1" si="11"/>
        <v>1</v>
      </c>
      <c r="AD61" s="23">
        <f ca="1">IF($A61&lt;&gt;"",IF(OR($AH60&lt;&gt;0,$AI60&lt;&gt;0),"0",SUM(AC61:AC61)),0)</f>
        <v>1</v>
      </c>
      <c r="AE61" s="90">
        <f ca="1">IF(A61&lt;&gt;"",W61+AC61,0)</f>
        <v>1</v>
      </c>
      <c r="AF61" s="87">
        <f t="shared" ref="AF61:AF77" ca="1" si="24">IF($A61&lt;&gt;"",AE61+AF60,0)</f>
        <v>4</v>
      </c>
      <c r="AG61" s="95">
        <f>T62</f>
        <v>1</v>
      </c>
      <c r="AH61" s="89">
        <f ca="1">IF($A61&lt;&gt;"",IF(AH60&lt;&gt;0,AH60,IF(AF61&gt;=$AJ$1,"Profit Target",0)),0)</f>
        <v>0</v>
      </c>
      <c r="AI61" s="91">
        <f ca="1">IF($A61&lt;&gt;"",IF(AI60&lt;&gt;0,AI60,IF(AF61&lt;=$AJ$2,"Stop Loss",0)))</f>
        <v>0</v>
      </c>
      <c r="AJ61" s="89">
        <f t="shared" ca="1" si="13"/>
        <v>8</v>
      </c>
      <c r="AK61" s="78" t="str">
        <f ca="1">IF($A60="","",ABS(T61)&amp;"@")</f>
        <v>1@</v>
      </c>
      <c r="AL61" s="78" t="str">
        <f ca="1">IF(U61&lt;&gt;"",$AK61&amp;U61&amp;",","")</f>
        <v/>
      </c>
      <c r="AM61" s="78" t="str">
        <f ca="1">IF($A60="","",ABS(Z61)&amp;"@")</f>
        <v>1@</v>
      </c>
      <c r="AN61" s="427" t="str">
        <f t="shared" ca="1" si="14"/>
        <v>1@R,</v>
      </c>
      <c r="AO61" s="20"/>
      <c r="AP61" s="20"/>
      <c r="AQ61" s="20"/>
      <c r="AR61" s="20"/>
      <c r="AS61" s="20"/>
      <c r="AT61" s="66"/>
      <c r="AU61" s="20"/>
      <c r="AV61" s="20"/>
      <c r="AW61" s="20"/>
      <c r="AX61" s="20"/>
      <c r="AY61" s="20"/>
      <c r="AZ61" s="20"/>
      <c r="BA61" s="20"/>
      <c r="BB61" s="65">
        <f t="shared" ca="1" si="1"/>
        <v>8</v>
      </c>
      <c r="BC61"/>
      <c r="BD61" s="65">
        <v>2</v>
      </c>
      <c r="BE61"/>
      <c r="BF61"/>
      <c r="BG61"/>
      <c r="BH61"/>
      <c r="BI61"/>
      <c r="BJ61"/>
      <c r="BK61"/>
      <c r="BL61"/>
      <c r="BM61" s="57"/>
      <c r="BN61"/>
      <c r="BO61"/>
      <c r="BP61" s="12">
        <v>2</v>
      </c>
      <c r="BQ61" s="12"/>
      <c r="BR61" s="48"/>
      <c r="BS61" s="19"/>
      <c r="BT61" s="19"/>
      <c r="BU61" s="19"/>
      <c r="BV61" s="19"/>
      <c r="BW61" s="19"/>
      <c r="BX61" s="19"/>
      <c r="BY61" s="49"/>
      <c r="BZ61" s="19"/>
      <c r="CA61" s="19"/>
      <c r="CB61" s="19"/>
      <c r="CC61" s="19"/>
      <c r="CD61" s="19"/>
      <c r="CE61" s="19"/>
      <c r="CF61" s="49"/>
      <c r="CG61" s="19"/>
      <c r="CH61" s="49"/>
      <c r="CI61" s="19"/>
      <c r="CJ61" s="19"/>
      <c r="CK61"/>
      <c r="CL61"/>
      <c r="CM61"/>
      <c r="CN61"/>
      <c r="CO61"/>
      <c r="CP61"/>
      <c r="CQ61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</row>
    <row r="62" spans="1:107" s="11" customFormat="1">
      <c r="A62" s="65">
        <f t="shared" ca="1" si="0"/>
        <v>31</v>
      </c>
      <c r="B62" s="23" t="str">
        <f ca="1">IF(A61="","",IF(AND(AL62="",AN62=""),"NB",AL62&amp;AN62))</f>
        <v>1@R,</v>
      </c>
      <c r="C62" s="6" t="str">
        <f t="shared" ca="1" si="3"/>
        <v/>
      </c>
      <c r="D62" s="56" t="str">
        <f ca="1">VLOOKUP($A62,$BC$5:$BN$45,8)</f>
        <v>B</v>
      </c>
      <c r="E62" s="344" t="str">
        <f t="shared" ca="1" si="16"/>
        <v>RRB</v>
      </c>
      <c r="F62" s="175">
        <v>1</v>
      </c>
      <c r="G62" s="459">
        <f ca="1">IF(G61&gt;=$AJ$3,1,IF(AND(J60="L",J61="L"),1,IF(I61="L",2,IF(I61="W",(2*G61-1),G61))))</f>
        <v>2</v>
      </c>
      <c r="H62" s="345" t="str">
        <f ca="1">IF($A61&lt;&gt;"",IF(OR($AH61&lt;&gt;0,$AI61&lt;&gt;0,E61="RRR"),"",IF(AND($D56="B",$D59="B"),"B",IF(AND($D58="B",$D60="B"),"B",IF(AND($D60=$D61,$D60="B"),"B","")))),"")</f>
        <v/>
      </c>
      <c r="I62" s="341" t="str">
        <f t="shared" ca="1" si="18"/>
        <v/>
      </c>
      <c r="J62" s="341">
        <f t="shared" ca="1" si="4"/>
        <v>0</v>
      </c>
      <c r="K62" s="343">
        <f t="shared" ca="1" si="5"/>
        <v>0</v>
      </c>
      <c r="L62" s="56" t="str">
        <f ca="1">VLOOKUP($A62,$BC$5:$BN$45,8)</f>
        <v>B</v>
      </c>
      <c r="M62" s="428">
        <f t="shared" ca="1" si="17"/>
        <v>2</v>
      </c>
      <c r="N62" s="175">
        <v>1</v>
      </c>
      <c r="O62" s="345" t="str">
        <f ca="1">IF($A61&lt;&gt;"",IF(OR($AH61&lt;&gt;0,$AI61&lt;&gt;0,E61="BBB",H62&lt;&gt;""),"",IF(AND($D56="R",$D59="R"),"R",IF(AND($D58="R",$D60="R"),"R",IF(AND($D60=$D61,$D60="R"),"R","")))),"")</f>
        <v>R</v>
      </c>
      <c r="P62" s="37" t="str">
        <f t="shared" ca="1" si="6"/>
        <v>L</v>
      </c>
      <c r="Q62" s="37">
        <f t="shared" ca="1" si="7"/>
        <v>-1</v>
      </c>
      <c r="R62" s="23">
        <f ca="1">IF($A62&lt;&gt;"",IF(OR($AH61&lt;&gt;0,$AI61&lt;&gt;0),"0",SUM(Q62:Q62)),0)</f>
        <v>-1</v>
      </c>
      <c r="S62" s="56" t="str">
        <f ca="1">VLOOKUP($A62,$BC$5:$BN$45,8)</f>
        <v>B</v>
      </c>
      <c r="T62" s="175">
        <v>1</v>
      </c>
      <c r="U62" s="345" t="str">
        <f ca="1">IF($A61&lt;&gt;"",IF(OR($AH61&lt;&gt;0,$AI61&lt;&gt;0,M61&gt;=$AJ$3),"",H62))</f>
        <v/>
      </c>
      <c r="V62" s="341" t="str">
        <f t="shared" ca="1" si="19"/>
        <v/>
      </c>
      <c r="W62" s="341">
        <f t="shared" ca="1" si="8"/>
        <v>0</v>
      </c>
      <c r="X62" s="343">
        <f t="shared" ca="1" si="9"/>
        <v>0</v>
      </c>
      <c r="Y62" s="56" t="str">
        <f ca="1">VLOOKUP($A62,$BC$5:$BN$45,8)</f>
        <v>B</v>
      </c>
      <c r="Z62" s="175">
        <v>1</v>
      </c>
      <c r="AA62" s="345" t="str">
        <f ca="1">IF($A61&lt;&gt;"",IF(OR($AH61&lt;&gt;0,$AI61&lt;&gt;0,U62&lt;&gt;""),"",O62))</f>
        <v>R</v>
      </c>
      <c r="AB62" s="37" t="str">
        <f t="shared" ca="1" si="10"/>
        <v>L</v>
      </c>
      <c r="AC62" s="37">
        <f t="shared" ca="1" si="11"/>
        <v>-1</v>
      </c>
      <c r="AD62" s="23">
        <f ca="1">IF($A62&lt;&gt;"",IF(OR($AH61&lt;&gt;0,$AI61&lt;&gt;0),"0",SUM(AC62:AC62)),0)</f>
        <v>-1</v>
      </c>
      <c r="AE62" s="90">
        <f ca="1">IF(A62&lt;&gt;"",W62+AC62,0)</f>
        <v>-1</v>
      </c>
      <c r="AF62" s="87">
        <f t="shared" ca="1" si="24"/>
        <v>3</v>
      </c>
      <c r="AG62" s="95">
        <f>T63</f>
        <v>1</v>
      </c>
      <c r="AH62" s="89">
        <f ca="1">IF($A62&lt;&gt;"",IF(AH61&lt;&gt;0,AH61,IF(AF62&gt;=$AJ$1,"Profit Target",0)),0)</f>
        <v>0</v>
      </c>
      <c r="AI62" s="91">
        <f ca="1">IF($A62&lt;&gt;"",IF(AI61&lt;&gt;0,AI61,IF(AF62&lt;=$AJ$2,"Stop Loss",0)))</f>
        <v>0</v>
      </c>
      <c r="AJ62" s="89">
        <f t="shared" ca="1" si="13"/>
        <v>8</v>
      </c>
      <c r="AK62" s="78" t="str">
        <f ca="1">IF($A61="","",ABS(T62)&amp;"@")</f>
        <v>1@</v>
      </c>
      <c r="AL62" s="78" t="str">
        <f ca="1">IF(U62&lt;&gt;"",$AK62&amp;U62&amp;",","")</f>
        <v/>
      </c>
      <c r="AM62" s="78" t="str">
        <f ca="1">IF($A61="","",ABS(Z62)&amp;"@")</f>
        <v>1@</v>
      </c>
      <c r="AN62" s="427" t="str">
        <f t="shared" ca="1" si="14"/>
        <v>1@R,</v>
      </c>
      <c r="AO62" s="20"/>
      <c r="AP62" s="20"/>
      <c r="AQ62" s="20"/>
      <c r="AR62" s="20"/>
      <c r="AS62" s="20"/>
      <c r="AT62" s="66"/>
      <c r="AU62" s="20"/>
      <c r="AV62" s="20"/>
      <c r="AW62" s="20"/>
      <c r="AX62" s="20"/>
      <c r="AY62" s="20"/>
      <c r="AZ62" s="20"/>
      <c r="BA62" s="20"/>
      <c r="BB62" s="65">
        <f t="shared" ca="1" si="1"/>
        <v>10</v>
      </c>
      <c r="BC62"/>
      <c r="BD62" s="65">
        <v>2</v>
      </c>
      <c r="BE62"/>
      <c r="BF62"/>
      <c r="BG62"/>
      <c r="BH62"/>
      <c r="BI62"/>
      <c r="BJ62"/>
      <c r="BK62"/>
      <c r="BL62"/>
      <c r="BM62" s="57"/>
      <c r="BN62"/>
      <c r="BO62"/>
      <c r="BP62" s="12">
        <v>2</v>
      </c>
      <c r="BQ62" s="12"/>
      <c r="BR62" s="48"/>
      <c r="BS62" s="19"/>
      <c r="BT62" s="19"/>
      <c r="BU62" s="19"/>
      <c r="BV62" s="19"/>
      <c r="BW62" s="19"/>
      <c r="BX62" s="19"/>
      <c r="BY62" s="49"/>
      <c r="BZ62" s="19"/>
      <c r="CA62" s="19"/>
      <c r="CB62" s="19"/>
      <c r="CC62" s="19"/>
      <c r="CD62" s="19"/>
      <c r="CE62" s="19"/>
      <c r="CF62" s="49"/>
      <c r="CG62" s="19"/>
      <c r="CH62" s="49"/>
      <c r="CI62" s="19"/>
      <c r="CJ62" s="19"/>
      <c r="CK62"/>
      <c r="CL62"/>
      <c r="CM62"/>
      <c r="CN62"/>
      <c r="CO62"/>
      <c r="CP62"/>
      <c r="CQ62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</row>
    <row r="63" spans="1:107" s="11" customFormat="1">
      <c r="A63" s="65">
        <f t="shared" ca="1" si="0"/>
        <v>24</v>
      </c>
      <c r="B63" s="23" t="str">
        <f ca="1">IF(A62="","",IF(AND(AL63="",AN63=""),"NB",AL63&amp;AN63))</f>
        <v>1@R,</v>
      </c>
      <c r="C63" s="6" t="str">
        <f t="shared" ca="1" si="3"/>
        <v/>
      </c>
      <c r="D63" s="56" t="str">
        <f ca="1">VLOOKUP($A63,$BC$5:$BN$45,8)</f>
        <v>B</v>
      </c>
      <c r="E63" s="344" t="str">
        <f t="shared" ca="1" si="16"/>
        <v>RBB</v>
      </c>
      <c r="F63" s="175">
        <v>1</v>
      </c>
      <c r="G63" s="459">
        <f ca="1">IF(G62&gt;=$AJ$3,1,IF(AND(J61="L",J62="L"),1,IF(I62="L",2,IF(I62="W",(2*G62-1),G62))))</f>
        <v>2</v>
      </c>
      <c r="H63" s="345" t="str">
        <f ca="1">IF($A62&lt;&gt;"",IF(OR($AH62&lt;&gt;0,$AI62&lt;&gt;0,E62="RRR"),"",IF(AND($D57="B",$D60="B"),"B",IF(AND($D59="B",$D61="B"),"B",IF(AND($D61=$D62,$D61="B"),"B","")))),"")</f>
        <v/>
      </c>
      <c r="I63" s="341" t="str">
        <f t="shared" ca="1" si="18"/>
        <v/>
      </c>
      <c r="J63" s="341">
        <f t="shared" ca="1" si="4"/>
        <v>0</v>
      </c>
      <c r="K63" s="343">
        <f t="shared" ca="1" si="5"/>
        <v>0</v>
      </c>
      <c r="L63" s="56" t="str">
        <f ca="1">VLOOKUP($A63,$BC$5:$BN$45,8)</f>
        <v>B</v>
      </c>
      <c r="M63" s="428">
        <f t="shared" ca="1" si="17"/>
        <v>2</v>
      </c>
      <c r="N63" s="175">
        <v>1</v>
      </c>
      <c r="O63" s="345" t="str">
        <f ca="1">IF($A62&lt;&gt;"",IF(OR($AH62&lt;&gt;0,$AI62&lt;&gt;0,E62="BBB",H63&lt;&gt;""),"",IF(AND($D57="R",$D60="R"),"R",IF(AND($D59="R",$D61="R"),"R",IF(AND($D61=$D62,$D61="R"),"R","")))),"")</f>
        <v>R</v>
      </c>
      <c r="P63" s="37" t="str">
        <f t="shared" ca="1" si="6"/>
        <v>L</v>
      </c>
      <c r="Q63" s="37">
        <f t="shared" ca="1" si="7"/>
        <v>-1</v>
      </c>
      <c r="R63" s="23">
        <f ca="1">IF($A63&lt;&gt;"",IF(OR($AH62&lt;&gt;0,$AI62&lt;&gt;0),"0",SUM(Q63:Q63)),0)</f>
        <v>-1</v>
      </c>
      <c r="S63" s="56" t="str">
        <f ca="1">VLOOKUP($A63,$BC$5:$BN$45,8)</f>
        <v>B</v>
      </c>
      <c r="T63" s="175">
        <v>1</v>
      </c>
      <c r="U63" s="345" t="str">
        <f ca="1">IF($A62&lt;&gt;"",IF(OR($AH62&lt;&gt;0,$AI62&lt;&gt;0,M62&gt;=$AJ$3),"",H63))</f>
        <v/>
      </c>
      <c r="V63" s="341" t="str">
        <f t="shared" ca="1" si="19"/>
        <v/>
      </c>
      <c r="W63" s="341">
        <f t="shared" ca="1" si="8"/>
        <v>0</v>
      </c>
      <c r="X63" s="343">
        <f t="shared" ca="1" si="9"/>
        <v>0</v>
      </c>
      <c r="Y63" s="56" t="str">
        <f ca="1">VLOOKUP($A63,$BC$5:$BN$45,8)</f>
        <v>B</v>
      </c>
      <c r="Z63" s="175">
        <v>1</v>
      </c>
      <c r="AA63" s="345" t="str">
        <f ca="1">IF($A62&lt;&gt;"",IF(OR($AH62&lt;&gt;0,$AI62&lt;&gt;0,U63&lt;&gt;""),"",O63))</f>
        <v>R</v>
      </c>
      <c r="AB63" s="37" t="str">
        <f t="shared" ca="1" si="10"/>
        <v>L</v>
      </c>
      <c r="AC63" s="37">
        <f t="shared" ca="1" si="11"/>
        <v>-1</v>
      </c>
      <c r="AD63" s="23">
        <f ca="1">IF($A63&lt;&gt;"",IF(OR($AH62&lt;&gt;0,$AI62&lt;&gt;0),"0",SUM(AC63:AC63)),0)</f>
        <v>-1</v>
      </c>
      <c r="AE63" s="90">
        <f ca="1">IF(A63&lt;&gt;"",W63+AC63,0)</f>
        <v>-1</v>
      </c>
      <c r="AF63" s="87">
        <f t="shared" ca="1" si="24"/>
        <v>2</v>
      </c>
      <c r="AG63" s="95">
        <f>T64</f>
        <v>1</v>
      </c>
      <c r="AH63" s="89">
        <f ca="1">IF($A63&lt;&gt;"",IF(AH62&lt;&gt;0,AH62,IF(AF63&gt;=$AJ$1,"Profit Target",0)),0)</f>
        <v>0</v>
      </c>
      <c r="AI63" s="91">
        <f ca="1">IF($A63&lt;&gt;"",IF(AI62&lt;&gt;0,AI62,IF(AF63&lt;=$AJ$2,"Stop Loss",0)))</f>
        <v>0</v>
      </c>
      <c r="AJ63" s="89">
        <f t="shared" ca="1" si="13"/>
        <v>8</v>
      </c>
      <c r="AK63" s="78" t="str">
        <f ca="1">IF($A62="","",ABS(T63)&amp;"@")</f>
        <v>1@</v>
      </c>
      <c r="AL63" s="78" t="str">
        <f ca="1">IF(U63&lt;&gt;"",$AK63&amp;U63&amp;",","")</f>
        <v/>
      </c>
      <c r="AM63" s="78" t="str">
        <f ca="1">IF($A62="","",ABS(Z63)&amp;"@")</f>
        <v>1@</v>
      </c>
      <c r="AN63" s="427" t="str">
        <f t="shared" ca="1" si="14"/>
        <v>1@R,</v>
      </c>
      <c r="AO63" s="20"/>
      <c r="AP63" s="20"/>
      <c r="AQ63" s="20"/>
      <c r="AR63" s="20"/>
      <c r="AS63" s="20"/>
      <c r="AT63" s="66"/>
      <c r="AU63" s="20"/>
      <c r="AV63" s="20"/>
      <c r="AW63" s="20"/>
      <c r="AX63" s="20"/>
      <c r="AY63" s="20"/>
      <c r="AZ63" s="20"/>
      <c r="BA63" s="20"/>
      <c r="BB63" s="65">
        <f t="shared" ca="1" si="1"/>
        <v>27</v>
      </c>
      <c r="BC63"/>
      <c r="BD63" s="65">
        <v>2</v>
      </c>
      <c r="BE63"/>
      <c r="BF63"/>
      <c r="BG63"/>
      <c r="BH63"/>
      <c r="BI63"/>
      <c r="BJ63"/>
      <c r="BK63"/>
      <c r="BL63"/>
      <c r="BM63" s="57"/>
      <c r="BN63"/>
      <c r="BO63"/>
      <c r="BP63" s="12">
        <v>1</v>
      </c>
      <c r="BQ63" s="12"/>
      <c r="BR63" s="48"/>
      <c r="BS63" s="19"/>
      <c r="BT63" s="19"/>
      <c r="BU63" s="19"/>
      <c r="BV63" s="19"/>
      <c r="BW63" s="19"/>
      <c r="BX63" s="19"/>
      <c r="BY63" s="49"/>
      <c r="BZ63" s="19"/>
      <c r="CA63" s="19"/>
      <c r="CB63" s="19"/>
      <c r="CC63" s="19"/>
      <c r="CD63" s="19"/>
      <c r="CE63" s="19"/>
      <c r="CF63" s="49"/>
      <c r="CG63" s="19"/>
      <c r="CH63" s="49"/>
      <c r="CI63" s="19"/>
      <c r="CJ63" s="19"/>
      <c r="CK63"/>
      <c r="CL63"/>
      <c r="CM63"/>
      <c r="CN63"/>
      <c r="CO63"/>
      <c r="CP63"/>
      <c r="CQ63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</row>
    <row r="64" spans="1:107" s="11" customFormat="1">
      <c r="A64" s="65">
        <f t="shared" ca="1" si="0"/>
        <v>35</v>
      </c>
      <c r="B64" s="23" t="str">
        <f ca="1">IF(A63="","",IF(AND(AL64="",AN64=""),"NB",AL64&amp;AN64))</f>
        <v>1@B,</v>
      </c>
      <c r="C64" s="6" t="str">
        <f t="shared" ca="1" si="3"/>
        <v/>
      </c>
      <c r="D64" s="56" t="str">
        <f ca="1">VLOOKUP($A64,$BC$5:$BN$45,8)</f>
        <v>B</v>
      </c>
      <c r="E64" s="344" t="str">
        <f t="shared" ca="1" si="16"/>
        <v>BBB</v>
      </c>
      <c r="F64" s="175">
        <v>1</v>
      </c>
      <c r="G64" s="459">
        <f ca="1">IF(G63&gt;=$AJ$3,1,IF(AND(J62="L",J63="L"),1,IF(I63="L",2,IF(I63="W",(2*G63-1),G63))))</f>
        <v>2</v>
      </c>
      <c r="H64" s="345" t="str">
        <f ca="1">IF($A63&lt;&gt;"",IF(OR($AH63&lt;&gt;0,$AI63&lt;&gt;0,E63="RRR"),"",IF(AND($D58="B",$D61="B"),"B",IF(AND($D60="B",$D62="B"),"B",IF(AND($D62=$D63,$D62="B"),"B","")))),"")</f>
        <v>B</v>
      </c>
      <c r="I64" s="341" t="str">
        <f t="shared" ca="1" si="18"/>
        <v>W</v>
      </c>
      <c r="J64" s="341">
        <f t="shared" ca="1" si="4"/>
        <v>1</v>
      </c>
      <c r="K64" s="343">
        <f t="shared" ca="1" si="5"/>
        <v>1</v>
      </c>
      <c r="L64" s="56" t="str">
        <f ca="1">VLOOKUP($A64,$BC$5:$BN$45,8)</f>
        <v>B</v>
      </c>
      <c r="M64" s="428">
        <f t="shared" ca="1" si="17"/>
        <v>0</v>
      </c>
      <c r="N64" s="175">
        <v>1</v>
      </c>
      <c r="O64" s="345" t="str">
        <f ca="1">IF($A63&lt;&gt;"",IF(OR($AH63&lt;&gt;0,$AI63&lt;&gt;0,E63="BBB",H64&lt;&gt;""),"",IF(AND($D58="R",$D61="R"),"R",IF(AND($D60="R",$D62="R"),"R",IF(AND($D62=$D63,$D62="R"),"R","")))),"")</f>
        <v/>
      </c>
      <c r="P64" s="37" t="str">
        <f t="shared" ca="1" si="6"/>
        <v/>
      </c>
      <c r="Q64" s="37">
        <f t="shared" ca="1" si="7"/>
        <v>0</v>
      </c>
      <c r="R64" s="23">
        <f ca="1">IF($A64&lt;&gt;"",IF(OR($AH63&lt;&gt;0,$AI63&lt;&gt;0),"0",SUM(Q64:Q64)),0)</f>
        <v>0</v>
      </c>
      <c r="S64" s="56" t="str">
        <f ca="1">VLOOKUP($A64,$BC$5:$BN$45,8)</f>
        <v>B</v>
      </c>
      <c r="T64" s="175">
        <v>1</v>
      </c>
      <c r="U64" s="345" t="str">
        <f ca="1">IF($A63&lt;&gt;"",IF(OR($AH63&lt;&gt;0,$AI63&lt;&gt;0,M63&gt;=$AJ$3),"",H64))</f>
        <v>B</v>
      </c>
      <c r="V64" s="341" t="str">
        <f t="shared" ca="1" si="19"/>
        <v>W</v>
      </c>
      <c r="W64" s="341">
        <f t="shared" ca="1" si="8"/>
        <v>1</v>
      </c>
      <c r="X64" s="343">
        <f t="shared" ca="1" si="9"/>
        <v>1</v>
      </c>
      <c r="Y64" s="56" t="str">
        <f ca="1">VLOOKUP($A64,$BC$5:$BN$45,8)</f>
        <v>B</v>
      </c>
      <c r="Z64" s="175">
        <v>1</v>
      </c>
      <c r="AA64" s="345" t="str">
        <f ca="1">IF($A63&lt;&gt;"",IF(OR($AH63&lt;&gt;0,$AI63&lt;&gt;0,U64&lt;&gt;""),"",O64))</f>
        <v/>
      </c>
      <c r="AB64" s="37" t="str">
        <f t="shared" ca="1" si="10"/>
        <v/>
      </c>
      <c r="AC64" s="37">
        <f t="shared" ca="1" si="11"/>
        <v>0</v>
      </c>
      <c r="AD64" s="23">
        <f ca="1">IF($A64&lt;&gt;"",IF(OR($AH63&lt;&gt;0,$AI63&lt;&gt;0),"0",SUM(AC64:AC64)),0)</f>
        <v>0</v>
      </c>
      <c r="AE64" s="90">
        <f ca="1">IF(A64&lt;&gt;"",W64+AC64,0)</f>
        <v>1</v>
      </c>
      <c r="AF64" s="87">
        <f t="shared" ca="1" si="24"/>
        <v>3</v>
      </c>
      <c r="AG64" s="95">
        <f>T65</f>
        <v>1</v>
      </c>
      <c r="AH64" s="89">
        <f ca="1">IF($A64&lt;&gt;"",IF(AH63&lt;&gt;0,AH63,IF(AF64&gt;=$AJ$1,"Profit Target",0)),0)</f>
        <v>0</v>
      </c>
      <c r="AI64" s="91">
        <f ca="1">IF($A64&lt;&gt;"",IF(AI63&lt;&gt;0,AI63,IF(AF64&lt;=$AJ$2,"Stop Loss",0)))</f>
        <v>0</v>
      </c>
      <c r="AJ64" s="89">
        <f t="shared" ca="1" si="13"/>
        <v>8</v>
      </c>
      <c r="AK64" s="78" t="str">
        <f ca="1">IF($A63="","",ABS(T64)&amp;"@")</f>
        <v>1@</v>
      </c>
      <c r="AL64" s="78" t="str">
        <f ca="1">IF(U64&lt;&gt;"",$AK64&amp;U64&amp;",","")</f>
        <v>1@B,</v>
      </c>
      <c r="AM64" s="78" t="str">
        <f ca="1">IF($A63="","",ABS(Z64)&amp;"@")</f>
        <v>1@</v>
      </c>
      <c r="AN64" s="427" t="str">
        <f t="shared" ca="1" si="14"/>
        <v/>
      </c>
      <c r="AO64" s="20"/>
      <c r="AP64" s="20"/>
      <c r="AQ64" s="20"/>
      <c r="AR64" s="20"/>
      <c r="AS64" s="20"/>
      <c r="AT64" s="66"/>
      <c r="AU64" s="20"/>
      <c r="AV64" s="20"/>
      <c r="AW64" s="20"/>
      <c r="AX64" s="20"/>
      <c r="AY64" s="20"/>
      <c r="AZ64" s="20"/>
      <c r="BA64" s="20"/>
      <c r="BB64" s="65">
        <f t="shared" ca="1" si="1"/>
        <v>10</v>
      </c>
      <c r="BC64"/>
      <c r="BD64" s="65">
        <v>1</v>
      </c>
      <c r="BE64"/>
      <c r="BF64"/>
      <c r="BG64"/>
      <c r="BH64"/>
      <c r="BI64"/>
      <c r="BJ64"/>
      <c r="BK64"/>
      <c r="BL64"/>
      <c r="BM64" s="57"/>
      <c r="BN64"/>
      <c r="BO64"/>
      <c r="BP64" s="12">
        <v>1</v>
      </c>
      <c r="BQ64" s="12"/>
      <c r="BR64" s="48"/>
      <c r="BS64" s="19"/>
      <c r="BT64" s="19"/>
      <c r="BU64" s="19"/>
      <c r="BV64" s="19"/>
      <c r="BW64" s="19"/>
      <c r="BX64" s="19"/>
      <c r="BY64" s="49"/>
      <c r="BZ64" s="19"/>
      <c r="CA64" s="19"/>
      <c r="CB64" s="19"/>
      <c r="CC64" s="19"/>
      <c r="CD64" s="19"/>
      <c r="CE64" s="19"/>
      <c r="CF64" s="49"/>
      <c r="CG64" s="19"/>
      <c r="CH64" s="49"/>
      <c r="CI64" s="19"/>
      <c r="CJ64" s="19"/>
      <c r="CK64"/>
      <c r="CL64"/>
      <c r="CM64"/>
      <c r="CN64"/>
      <c r="CO64"/>
      <c r="CP64"/>
      <c r="CQ6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</row>
    <row r="65" spans="1:95">
      <c r="A65" s="65">
        <f t="shared" ca="1" si="0"/>
        <v>25</v>
      </c>
      <c r="B65" s="23" t="str">
        <f ca="1">IF(A64="","",IF(AND(AL65="",AN65=""),"NB",AL65&amp;AN65))</f>
        <v>1@B,</v>
      </c>
      <c r="C65" s="6" t="str">
        <f t="shared" ca="1" si="3"/>
        <v/>
      </c>
      <c r="D65" s="56" t="str">
        <f ca="1">VLOOKUP($A65,$BC$5:$BN$45,8)</f>
        <v>R</v>
      </c>
      <c r="E65" s="344" t="str">
        <f t="shared" ca="1" si="16"/>
        <v>BBR</v>
      </c>
      <c r="F65" s="175">
        <v>1</v>
      </c>
      <c r="G65" s="459">
        <f ca="1">IF(G64&gt;=$AJ$3,1,IF(AND(J63="L",J64="L"),1,IF(I64="L",2,IF(I64="W",(2*G64-1),G64))))</f>
        <v>3</v>
      </c>
      <c r="H65" s="345" t="str">
        <f ca="1">IF($A64&lt;&gt;"",IF(OR($AH64&lt;&gt;0,$AI64&lt;&gt;0,E64="RRR"),"",IF(AND($D59="B",$D62="B"),"B",IF(AND($D61="B",$D63="B"),"B",IF(AND($D63=$D64,$D63="B"),"B","")))),"")</f>
        <v>B</v>
      </c>
      <c r="I65" s="341" t="str">
        <f t="shared" ca="1" si="18"/>
        <v>L</v>
      </c>
      <c r="J65" s="341">
        <f t="shared" ca="1" si="4"/>
        <v>-1</v>
      </c>
      <c r="K65" s="343">
        <f t="shared" ca="1" si="5"/>
        <v>-1</v>
      </c>
      <c r="L65" s="56" t="str">
        <f ca="1">VLOOKUP($A65,$BC$5:$BN$45,8)</f>
        <v>R</v>
      </c>
      <c r="M65" s="428">
        <f t="shared" ca="1" si="17"/>
        <v>1</v>
      </c>
      <c r="N65" s="175">
        <v>1</v>
      </c>
      <c r="O65" s="345" t="str">
        <f ca="1">IF($A64&lt;&gt;"",IF(OR($AH64&lt;&gt;0,$AI64&lt;&gt;0,E64="BBB",H65&lt;&gt;""),"",IF(AND($D59="R",$D62="R"),"R",IF(AND($D61="R",$D63="R"),"R",IF(AND($D63=$D64,$D63="R"),"R","")))),"")</f>
        <v/>
      </c>
      <c r="P65" s="37" t="str">
        <f t="shared" ca="1" si="6"/>
        <v/>
      </c>
      <c r="Q65" s="37">
        <f t="shared" ca="1" si="7"/>
        <v>0</v>
      </c>
      <c r="R65" s="23">
        <f ca="1">IF($A65&lt;&gt;"",IF(OR($AH64&lt;&gt;0,$AI64&lt;&gt;0),"0",SUM(Q65:Q65)),0)</f>
        <v>0</v>
      </c>
      <c r="S65" s="56" t="str">
        <f ca="1">VLOOKUP($A65,$BC$5:$BN$45,8)</f>
        <v>R</v>
      </c>
      <c r="T65" s="175">
        <v>1</v>
      </c>
      <c r="U65" s="345" t="str">
        <f ca="1">IF($A64&lt;&gt;"",IF(OR($AH64&lt;&gt;0,$AI64&lt;&gt;0,M64&gt;=$AJ$3),"",H65))</f>
        <v>B</v>
      </c>
      <c r="V65" s="341" t="str">
        <f t="shared" ca="1" si="19"/>
        <v>L</v>
      </c>
      <c r="W65" s="341">
        <f t="shared" ca="1" si="8"/>
        <v>-1</v>
      </c>
      <c r="X65" s="343">
        <f t="shared" ca="1" si="9"/>
        <v>-1</v>
      </c>
      <c r="Y65" s="56" t="str">
        <f ca="1">VLOOKUP($A65,$BC$5:$BN$45,8)</f>
        <v>R</v>
      </c>
      <c r="Z65" s="175">
        <v>1</v>
      </c>
      <c r="AA65" s="345" t="str">
        <f ca="1">IF($A64&lt;&gt;"",IF(OR($AH64&lt;&gt;0,$AI64&lt;&gt;0,U65&lt;&gt;""),"",O65))</f>
        <v/>
      </c>
      <c r="AB65" s="37" t="str">
        <f t="shared" ca="1" si="10"/>
        <v/>
      </c>
      <c r="AC65" s="37">
        <f t="shared" ca="1" si="11"/>
        <v>0</v>
      </c>
      <c r="AD65" s="23">
        <f ca="1">IF($A65&lt;&gt;"",IF(OR($AH64&lt;&gt;0,$AI64&lt;&gt;0),"0",SUM(AC65:AC65)),0)</f>
        <v>0</v>
      </c>
      <c r="AE65" s="90">
        <f ca="1">IF(A65&lt;&gt;"",W65+AC65,0)</f>
        <v>-1</v>
      </c>
      <c r="AF65" s="87">
        <f t="shared" ca="1" si="24"/>
        <v>2</v>
      </c>
      <c r="AG65" s="95">
        <f>T66</f>
        <v>1</v>
      </c>
      <c r="AH65" s="89">
        <f ca="1">IF($A65&lt;&gt;"",IF(AH64&lt;&gt;0,AH64,IF(AF65&gt;=$AJ$1,"Profit Target",0)),0)</f>
        <v>0</v>
      </c>
      <c r="AI65" s="91">
        <f ca="1">IF($A65&lt;&gt;"",IF(AI64&lt;&gt;0,AI64,IF(AF65&lt;=$AJ$2,"Stop Loss",0)))</f>
        <v>0</v>
      </c>
      <c r="AJ65" s="89">
        <f t="shared" ca="1" si="13"/>
        <v>8</v>
      </c>
      <c r="AK65" s="78" t="str">
        <f ca="1">IF($A64="","",ABS(T65)&amp;"@")</f>
        <v>1@</v>
      </c>
      <c r="AL65" s="78" t="str">
        <f ca="1">IF(U65&lt;&gt;"",$AK65&amp;U65&amp;",","")</f>
        <v>1@B,</v>
      </c>
      <c r="AM65" s="78" t="str">
        <f ca="1">IF($A64="","",ABS(Z65)&amp;"@")</f>
        <v>1@</v>
      </c>
      <c r="AN65" s="427" t="str">
        <f t="shared" ca="1" si="14"/>
        <v/>
      </c>
      <c r="AO65" s="20"/>
      <c r="AP65" s="20"/>
      <c r="AQ65" s="20"/>
      <c r="AR65" s="20"/>
      <c r="AS65" s="20"/>
      <c r="AT65" s="66"/>
      <c r="AU65" s="20"/>
      <c r="AV65" s="20"/>
      <c r="AW65" s="20"/>
      <c r="AX65" s="20"/>
      <c r="AY65" s="20"/>
      <c r="AZ65" s="20"/>
      <c r="BA65" s="20"/>
      <c r="BB65" s="65">
        <f t="shared" ca="1" si="1"/>
        <v>20</v>
      </c>
      <c r="BC65"/>
      <c r="BD65" s="65">
        <v>1</v>
      </c>
      <c r="BE65"/>
      <c r="BF65"/>
      <c r="BG65"/>
      <c r="BH65"/>
      <c r="BI65"/>
      <c r="BJ65"/>
      <c r="BK65"/>
      <c r="BL65"/>
      <c r="BM65" s="57"/>
      <c r="BN65"/>
      <c r="BO65"/>
      <c r="BP65" s="12">
        <v>1</v>
      </c>
      <c r="BR65" s="48"/>
      <c r="BS65" s="19"/>
      <c r="BT65" s="19"/>
      <c r="BU65" s="19"/>
      <c r="BV65" s="19"/>
      <c r="BW65" s="19"/>
      <c r="BX65" s="19"/>
      <c r="BY65" s="49"/>
      <c r="BZ65" s="19"/>
      <c r="CA65" s="19"/>
      <c r="CB65" s="19"/>
      <c r="CC65" s="19"/>
      <c r="CD65" s="19"/>
      <c r="CE65" s="19"/>
      <c r="CF65" s="49"/>
      <c r="CG65" s="19"/>
      <c r="CH65" s="49"/>
      <c r="CI65" s="19"/>
      <c r="CJ65" s="19"/>
      <c r="CK65"/>
      <c r="CL65"/>
      <c r="CM65"/>
      <c r="CN65"/>
      <c r="CO65"/>
      <c r="CP65"/>
      <c r="CQ65"/>
    </row>
    <row r="66" spans="1:95">
      <c r="A66" s="65">
        <f t="shared" ca="1" si="0"/>
        <v>23</v>
      </c>
      <c r="B66" s="23" t="str">
        <f ca="1">IF(A65="","",IF(AND(AL66="",AN66=""),"NB",AL66&amp;AN66))</f>
        <v>1@B,</v>
      </c>
      <c r="C66" s="6" t="str">
        <f t="shared" ca="1" si="3"/>
        <v/>
      </c>
      <c r="D66" s="56" t="str">
        <f ca="1">VLOOKUP($A66,$BC$5:$BN$45,8)</f>
        <v>R</v>
      </c>
      <c r="E66" s="344" t="str">
        <f t="shared" ca="1" si="16"/>
        <v>BRR</v>
      </c>
      <c r="F66" s="175">
        <v>1</v>
      </c>
      <c r="G66" s="459">
        <f ca="1">IF(G65&gt;=$AJ$3,1,IF(AND(J64="L",J65="L"),1,IF(I65="L",2,IF(I65="W",(2*G65-1),G65))))</f>
        <v>2</v>
      </c>
      <c r="H66" s="345" t="str">
        <f ca="1">IF($A65&lt;&gt;"",IF(OR($AH65&lt;&gt;0,$AI65&lt;&gt;0,E65="RRR"),"",IF(AND($D60="B",$D63="B"),"B",IF(AND($D62="B",$D64="B"),"B",IF(AND($D64=$D65,$D64="B"),"B","")))),"")</f>
        <v>B</v>
      </c>
      <c r="I66" s="341" t="str">
        <f t="shared" ca="1" si="18"/>
        <v>L</v>
      </c>
      <c r="J66" s="341">
        <f t="shared" ca="1" si="4"/>
        <v>-1</v>
      </c>
      <c r="K66" s="343">
        <f t="shared" ca="1" si="5"/>
        <v>-1</v>
      </c>
      <c r="L66" s="56" t="str">
        <f ca="1">VLOOKUP($A66,$BC$5:$BN$45,8)</f>
        <v>R</v>
      </c>
      <c r="M66" s="428">
        <f t="shared" ca="1" si="17"/>
        <v>2</v>
      </c>
      <c r="N66" s="175">
        <v>1</v>
      </c>
      <c r="O66" s="345" t="str">
        <f ca="1">IF($A65&lt;&gt;"",IF(OR($AH65&lt;&gt;0,$AI65&lt;&gt;0,E65="BBB",H66&lt;&gt;""),"",IF(AND($D60="R",$D63="R"),"R",IF(AND($D62="R",$D64="R"),"R",IF(AND($D64=$D65,$D64="R"),"R","")))),"")</f>
        <v/>
      </c>
      <c r="P66" s="37" t="str">
        <f t="shared" ca="1" si="6"/>
        <v/>
      </c>
      <c r="Q66" s="37">
        <f t="shared" ca="1" si="7"/>
        <v>0</v>
      </c>
      <c r="R66" s="23">
        <f ca="1">IF($A66&lt;&gt;"",IF(OR($AH65&lt;&gt;0,$AI65&lt;&gt;0),"0",SUM(Q66:Q66)),0)</f>
        <v>0</v>
      </c>
      <c r="S66" s="56" t="str">
        <f ca="1">VLOOKUP($A66,$BC$5:$BN$45,8)</f>
        <v>R</v>
      </c>
      <c r="T66" s="175">
        <v>1</v>
      </c>
      <c r="U66" s="345" t="str">
        <f ca="1">IF($A65&lt;&gt;"",IF(OR($AH65&lt;&gt;0,$AI65&lt;&gt;0,M65&gt;=$AJ$3),"",H66))</f>
        <v>B</v>
      </c>
      <c r="V66" s="341" t="str">
        <f t="shared" ca="1" si="19"/>
        <v>L</v>
      </c>
      <c r="W66" s="341">
        <f t="shared" ca="1" si="8"/>
        <v>-1</v>
      </c>
      <c r="X66" s="343">
        <f t="shared" ca="1" si="9"/>
        <v>-1</v>
      </c>
      <c r="Y66" s="56" t="str">
        <f ca="1">VLOOKUP($A66,$BC$5:$BN$45,8)</f>
        <v>R</v>
      </c>
      <c r="Z66" s="175">
        <v>1</v>
      </c>
      <c r="AA66" s="345" t="str">
        <f ca="1">IF($A65&lt;&gt;"",IF(OR($AH65&lt;&gt;0,$AI65&lt;&gt;0,U66&lt;&gt;""),"",O66))</f>
        <v/>
      </c>
      <c r="AB66" s="37" t="str">
        <f t="shared" ca="1" si="10"/>
        <v/>
      </c>
      <c r="AC66" s="37">
        <f t="shared" ca="1" si="11"/>
        <v>0</v>
      </c>
      <c r="AD66" s="23">
        <f ca="1">IF($A66&lt;&gt;"",IF(OR($AH65&lt;&gt;0,$AI65&lt;&gt;0),"0",SUM(AC66:AC66)),0)</f>
        <v>0</v>
      </c>
      <c r="AE66" s="90">
        <f ca="1">IF(A66&lt;&gt;"",W66+AC66,0)</f>
        <v>-1</v>
      </c>
      <c r="AF66" s="87">
        <f t="shared" ca="1" si="24"/>
        <v>1</v>
      </c>
      <c r="AG66" s="95">
        <f>T67</f>
        <v>1</v>
      </c>
      <c r="AH66" s="89">
        <f ca="1">IF($A66&lt;&gt;"",IF(AH65&lt;&gt;0,AH65,IF(AF66&gt;=$AJ$1,"Profit Target",0)),0)</f>
        <v>0</v>
      </c>
      <c r="AI66" s="91">
        <f ca="1">IF($A66&lt;&gt;"",IF(AI65&lt;&gt;0,AI65,IF(AF66&lt;=$AJ$2,"Stop Loss",0)))</f>
        <v>0</v>
      </c>
      <c r="AJ66" s="89">
        <f t="shared" ca="1" si="13"/>
        <v>8</v>
      </c>
      <c r="AK66" s="78" t="str">
        <f ca="1">IF($A65="","",ABS(T66)&amp;"@")</f>
        <v>1@</v>
      </c>
      <c r="AL66" s="78" t="str">
        <f ca="1">IF(U66&lt;&gt;"",$AK66&amp;U66&amp;",","")</f>
        <v>1@B,</v>
      </c>
      <c r="AM66" s="78" t="str">
        <f ca="1">IF($A65="","",ABS(Z66)&amp;"@")</f>
        <v>1@</v>
      </c>
      <c r="AN66" s="427" t="str">
        <f t="shared" ca="1" si="14"/>
        <v/>
      </c>
      <c r="AO66" s="20"/>
      <c r="AP66" s="20"/>
      <c r="AQ66" s="20"/>
      <c r="AR66" s="20"/>
      <c r="AS66" s="20"/>
      <c r="AT66" s="66"/>
      <c r="AU66" s="20"/>
      <c r="AV66" s="20"/>
      <c r="AW66" s="20"/>
      <c r="AX66" s="20"/>
      <c r="AY66" s="20"/>
      <c r="AZ66" s="20"/>
      <c r="BA66" s="20"/>
      <c r="BB66" s="65">
        <f t="shared" ca="1" si="1"/>
        <v>13</v>
      </c>
      <c r="BC66"/>
      <c r="BD66" s="65">
        <v>1</v>
      </c>
      <c r="BE66"/>
      <c r="BF66"/>
      <c r="BG66"/>
      <c r="BH66"/>
      <c r="BI66"/>
      <c r="BJ66"/>
      <c r="BK66"/>
      <c r="BL66"/>
      <c r="BM66" s="57"/>
      <c r="BN66"/>
      <c r="BO66"/>
      <c r="BP66" s="12"/>
      <c r="BR66" s="48"/>
      <c r="BS66" s="19"/>
      <c r="BT66" s="19"/>
      <c r="BU66" s="19"/>
      <c r="BV66" s="19"/>
      <c r="BW66" s="19"/>
      <c r="BX66" s="19"/>
      <c r="BY66" s="49"/>
      <c r="BZ66" s="19"/>
      <c r="CA66" s="19"/>
      <c r="CB66" s="19"/>
      <c r="CC66" s="19"/>
      <c r="CD66" s="19"/>
      <c r="CE66" s="19"/>
      <c r="CF66" s="49"/>
      <c r="CG66" s="19"/>
      <c r="CH66" s="49"/>
      <c r="CI66" s="19"/>
      <c r="CJ66" s="19"/>
      <c r="CK66"/>
      <c r="CL66"/>
      <c r="CM66"/>
      <c r="CN66"/>
      <c r="CO66"/>
      <c r="CP66"/>
      <c r="CQ66"/>
    </row>
    <row r="67" spans="1:95">
      <c r="A67" s="65">
        <f t="shared" ca="1" si="0"/>
        <v>12</v>
      </c>
      <c r="B67" s="23" t="str">
        <f ca="1">IF(A66="","",IF(AND(AL67="",AN67=""),"NB",AL67&amp;AN67))</f>
        <v>1@R,</v>
      </c>
      <c r="C67" s="6" t="str">
        <f t="shared" ca="1" si="3"/>
        <v/>
      </c>
      <c r="D67" s="56" t="str">
        <f ca="1">VLOOKUP($A67,$BC$5:$BN$45,8)</f>
        <v>R</v>
      </c>
      <c r="E67" s="344" t="str">
        <f t="shared" ca="1" si="16"/>
        <v>RRR</v>
      </c>
      <c r="F67" s="175">
        <v>1</v>
      </c>
      <c r="G67" s="459">
        <f ca="1">IF(G66&gt;=$AJ$3,1,IF(AND(J65="L",J66="L"),1,IF(I66="L",2,IF(I66="W",(2*G66-1),G66))))</f>
        <v>2</v>
      </c>
      <c r="H67" s="345" t="str">
        <f ca="1">IF($A66&lt;&gt;"",IF(OR($AH66&lt;&gt;0,$AI66&lt;&gt;0,E66="RRR"),"",IF(AND($D61="B",$D64="B"),"B",IF(AND($D63="B",$D65="B"),"B",IF(AND($D65=$D66,$D65="B"),"B","")))),"")</f>
        <v/>
      </c>
      <c r="I67" s="341" t="str">
        <f t="shared" ca="1" si="18"/>
        <v/>
      </c>
      <c r="J67" s="341">
        <f t="shared" ca="1" si="4"/>
        <v>0</v>
      </c>
      <c r="K67" s="343">
        <f t="shared" ca="1" si="5"/>
        <v>0</v>
      </c>
      <c r="L67" s="56" t="str">
        <f ca="1">VLOOKUP($A67,$BC$5:$BN$45,8)</f>
        <v>R</v>
      </c>
      <c r="M67" s="428">
        <f t="shared" ca="1" si="17"/>
        <v>2</v>
      </c>
      <c r="N67" s="175">
        <v>1</v>
      </c>
      <c r="O67" s="345" t="str">
        <f ca="1">IF($A66&lt;&gt;"",IF(OR($AH66&lt;&gt;0,$AI66&lt;&gt;0,E66="BBB",H67&lt;&gt;""),"",IF(AND($D61="R",$D64="R"),"R",IF(AND($D63="R",$D65="R"),"R",IF(AND($D65=$D66,$D65="R"),"R","")))),"")</f>
        <v>R</v>
      </c>
      <c r="P67" s="37" t="str">
        <f t="shared" ca="1" si="6"/>
        <v>W</v>
      </c>
      <c r="Q67" s="37">
        <f t="shared" ca="1" si="7"/>
        <v>1</v>
      </c>
      <c r="R67" s="23">
        <f ca="1">IF($A67&lt;&gt;"",IF(OR($AH66&lt;&gt;0,$AI66&lt;&gt;0),"0",SUM(Q67:Q67)),0)</f>
        <v>1</v>
      </c>
      <c r="S67" s="56" t="str">
        <f ca="1">VLOOKUP($A67,$BC$5:$BN$45,8)</f>
        <v>R</v>
      </c>
      <c r="T67" s="175">
        <v>1</v>
      </c>
      <c r="U67" s="345" t="str">
        <f ca="1">IF($A66&lt;&gt;"",IF(OR($AH66&lt;&gt;0,$AI66&lt;&gt;0,M66&gt;=$AJ$3),"",H67))</f>
        <v/>
      </c>
      <c r="V67" s="341" t="str">
        <f t="shared" ca="1" si="19"/>
        <v/>
      </c>
      <c r="W67" s="341">
        <f t="shared" ca="1" si="8"/>
        <v>0</v>
      </c>
      <c r="X67" s="343">
        <f t="shared" ca="1" si="9"/>
        <v>0</v>
      </c>
      <c r="Y67" s="56" t="str">
        <f ca="1">VLOOKUP($A67,$BC$5:$BN$45,8)</f>
        <v>R</v>
      </c>
      <c r="Z67" s="175">
        <v>1</v>
      </c>
      <c r="AA67" s="345" t="str">
        <f ca="1">IF($A66&lt;&gt;"",IF(OR($AH66&lt;&gt;0,$AI66&lt;&gt;0,U67&lt;&gt;""),"",O67))</f>
        <v>R</v>
      </c>
      <c r="AB67" s="37" t="str">
        <f t="shared" ca="1" si="10"/>
        <v>W</v>
      </c>
      <c r="AC67" s="37">
        <f t="shared" ca="1" si="11"/>
        <v>1</v>
      </c>
      <c r="AD67" s="23">
        <f ca="1">IF($A67&lt;&gt;"",IF(OR($AH66&lt;&gt;0,$AI66&lt;&gt;0),"0",SUM(AC67:AC67)),0)</f>
        <v>1</v>
      </c>
      <c r="AE67" s="90">
        <f ca="1">IF(A67&lt;&gt;"",W67+AC67,0)</f>
        <v>1</v>
      </c>
      <c r="AF67" s="87">
        <f t="shared" ca="1" si="24"/>
        <v>2</v>
      </c>
      <c r="AG67" s="95">
        <f>T68</f>
        <v>1</v>
      </c>
      <c r="AH67" s="89">
        <f ca="1">IF($A67&lt;&gt;"",IF(AH66&lt;&gt;0,AH66,IF(AF67&gt;=$AJ$1,"Profit Target",0)),0)</f>
        <v>0</v>
      </c>
      <c r="AI67" s="91">
        <f ca="1">IF($A67&lt;&gt;"",IF(AI66&lt;&gt;0,AI66,IF(AF67&lt;=$AJ$2,"Stop Loss",0)))</f>
        <v>0</v>
      </c>
      <c r="AJ67" s="89">
        <f t="shared" ca="1" si="13"/>
        <v>8</v>
      </c>
      <c r="AK67" s="78" t="str">
        <f ca="1">IF($A66="","",ABS(T67)&amp;"@")</f>
        <v>1@</v>
      </c>
      <c r="AL67" s="78" t="str">
        <f ca="1">IF(U67&lt;&gt;"",$AK67&amp;U67&amp;",","")</f>
        <v/>
      </c>
      <c r="AM67" s="78" t="str">
        <f ca="1">IF($A66="","",ABS(Z67)&amp;"@")</f>
        <v>1@</v>
      </c>
      <c r="AN67" s="427" t="str">
        <f t="shared" ca="1" si="14"/>
        <v>1@R,</v>
      </c>
      <c r="AO67" s="20"/>
      <c r="AP67" s="20"/>
      <c r="AQ67" s="20"/>
      <c r="AR67" s="20"/>
      <c r="AS67" s="20"/>
      <c r="AT67" s="66"/>
      <c r="AU67" s="20"/>
      <c r="AV67" s="20"/>
      <c r="AW67" s="20"/>
      <c r="AX67" s="20"/>
      <c r="AY67" s="20"/>
      <c r="AZ67" s="20"/>
      <c r="BA67" s="20"/>
      <c r="BB67" s="65">
        <f t="shared" ca="1" si="1"/>
        <v>1</v>
      </c>
      <c r="BC67"/>
      <c r="BD67" s="65">
        <v>1</v>
      </c>
      <c r="BE67"/>
      <c r="BF67"/>
      <c r="BG67"/>
      <c r="BH67"/>
      <c r="BI67"/>
      <c r="BJ67"/>
      <c r="BK67"/>
      <c r="BL67"/>
      <c r="BM67" s="57"/>
      <c r="BN67"/>
      <c r="BO67"/>
      <c r="BP67" s="12"/>
      <c r="BR67" s="48"/>
      <c r="BS67" s="19"/>
      <c r="BT67" s="19"/>
      <c r="BU67" s="19"/>
      <c r="BV67" s="19"/>
      <c r="BW67" s="19"/>
      <c r="BX67" s="19"/>
      <c r="BY67" s="49"/>
      <c r="BZ67" s="19"/>
      <c r="CA67" s="19"/>
      <c r="CB67" s="19"/>
      <c r="CC67" s="19"/>
      <c r="CD67" s="19"/>
      <c r="CE67" s="19"/>
      <c r="CF67" s="49"/>
      <c r="CG67" s="19"/>
      <c r="CH67" s="49"/>
      <c r="CI67" s="19"/>
      <c r="CJ67" s="19"/>
      <c r="CK67"/>
      <c r="CL67"/>
      <c r="CM67"/>
      <c r="CN67"/>
      <c r="CO67"/>
      <c r="CP67"/>
      <c r="CQ67"/>
    </row>
    <row r="68" spans="1:95">
      <c r="A68" s="65">
        <f t="shared" ca="1" si="0"/>
        <v>33</v>
      </c>
      <c r="B68" s="23" t="str">
        <f ca="1">IF(A67="","",IF(AND(AL68="",AN68=""),"NB",AL68&amp;AN68))</f>
        <v>1@R,</v>
      </c>
      <c r="C68" s="6" t="str">
        <f t="shared" ca="1" si="3"/>
        <v/>
      </c>
      <c r="D68" s="56" t="str">
        <f ca="1">VLOOKUP($A68,$BC$5:$BN$45,8)</f>
        <v>B</v>
      </c>
      <c r="E68" s="344" t="str">
        <f t="shared" ca="1" si="16"/>
        <v>RRB</v>
      </c>
      <c r="F68" s="175">
        <v>1</v>
      </c>
      <c r="G68" s="459">
        <f ca="1">IF(G67&gt;=$AJ$3,1,IF(AND(J66="L",J67="L"),1,IF(I67="L",2,IF(I67="W",(2*G67-1),G67))))</f>
        <v>2</v>
      </c>
      <c r="H68" s="345" t="str">
        <f ca="1">IF($A67&lt;&gt;"",IF(OR($AH67&lt;&gt;0,$AI67&lt;&gt;0,E67="RRR"),"",IF(AND($D62="B",$D65="B"),"B",IF(AND($D64="B",$D66="B"),"B",IF(AND($D66=$D67,$D66="B"),"B","")))),"")</f>
        <v/>
      </c>
      <c r="I68" s="341" t="str">
        <f t="shared" ca="1" si="18"/>
        <v/>
      </c>
      <c r="J68" s="341">
        <f t="shared" ca="1" si="4"/>
        <v>0</v>
      </c>
      <c r="K68" s="343">
        <f t="shared" ca="1" si="5"/>
        <v>0</v>
      </c>
      <c r="L68" s="56" t="str">
        <f ca="1">VLOOKUP($A68,$BC$5:$BN$45,8)</f>
        <v>B</v>
      </c>
      <c r="M68" s="428">
        <f t="shared" ca="1" si="17"/>
        <v>2</v>
      </c>
      <c r="N68" s="175">
        <v>1</v>
      </c>
      <c r="O68" s="345" t="str">
        <f ca="1">IF($A67&lt;&gt;"",IF(OR($AH67&lt;&gt;0,$AI67&lt;&gt;0,E67="BBB",H68&lt;&gt;""),"",IF(AND($D62="R",$D65="R"),"R",IF(AND($D64="R",$D66="R"),"R",IF(AND($D66=$D67,$D66="R"),"R","")))),"")</f>
        <v>R</v>
      </c>
      <c r="P68" s="37" t="str">
        <f t="shared" ca="1" si="6"/>
        <v>L</v>
      </c>
      <c r="Q68" s="37">
        <f t="shared" ca="1" si="7"/>
        <v>-1</v>
      </c>
      <c r="R68" s="23">
        <f ca="1">IF($A68&lt;&gt;"",IF(OR($AH67&lt;&gt;0,$AI67&lt;&gt;0),"0",SUM(Q68:Q68)),0)</f>
        <v>-1</v>
      </c>
      <c r="S68" s="56" t="str">
        <f ca="1">VLOOKUP($A68,$BC$5:$BN$45,8)</f>
        <v>B</v>
      </c>
      <c r="T68" s="175">
        <v>1</v>
      </c>
      <c r="U68" s="345" t="str">
        <f ca="1">IF($A67&lt;&gt;"",IF(OR($AH67&lt;&gt;0,$AI67&lt;&gt;0,M67&gt;=$AJ$3),"",H68))</f>
        <v/>
      </c>
      <c r="V68" s="341" t="str">
        <f t="shared" ca="1" si="19"/>
        <v/>
      </c>
      <c r="W68" s="341">
        <f t="shared" ca="1" si="8"/>
        <v>0</v>
      </c>
      <c r="X68" s="343">
        <f t="shared" ca="1" si="9"/>
        <v>0</v>
      </c>
      <c r="Y68" s="56" t="str">
        <f ca="1">VLOOKUP($A68,$BC$5:$BN$45,8)</f>
        <v>B</v>
      </c>
      <c r="Z68" s="175">
        <v>1</v>
      </c>
      <c r="AA68" s="345" t="str">
        <f ca="1">IF($A67&lt;&gt;"",IF(OR($AH67&lt;&gt;0,$AI67&lt;&gt;0,U68&lt;&gt;""),"",O68))</f>
        <v>R</v>
      </c>
      <c r="AB68" s="37" t="str">
        <f t="shared" ca="1" si="10"/>
        <v>L</v>
      </c>
      <c r="AC68" s="37">
        <f t="shared" ca="1" si="11"/>
        <v>-1</v>
      </c>
      <c r="AD68" s="23">
        <f ca="1">IF($A68&lt;&gt;"",IF(OR($AH67&lt;&gt;0,$AI67&lt;&gt;0),"0",SUM(AC68:AC68)),0)</f>
        <v>-1</v>
      </c>
      <c r="AE68" s="90">
        <f ca="1">IF(A68&lt;&gt;"",W68+AC68,0)</f>
        <v>-1</v>
      </c>
      <c r="AF68" s="87">
        <f t="shared" ca="1" si="24"/>
        <v>1</v>
      </c>
      <c r="AG68" s="95">
        <f>T69</f>
        <v>1</v>
      </c>
      <c r="AH68" s="89">
        <f ca="1">IF($A68&lt;&gt;"",IF(AH67&lt;&gt;0,AH67,IF(AF68&gt;=$AJ$1,"Profit Target",0)),0)</f>
        <v>0</v>
      </c>
      <c r="AI68" s="91">
        <f ca="1">IF($A68&lt;&gt;"",IF(AI67&lt;&gt;0,AI67,IF(AF68&lt;=$AJ$2,"Stop Loss",0)))</f>
        <v>0</v>
      </c>
      <c r="AJ68" s="89">
        <f t="shared" ca="1" si="13"/>
        <v>8</v>
      </c>
      <c r="AK68" s="78" t="str">
        <f ca="1">IF($A67="","",ABS(T68)&amp;"@")</f>
        <v>1@</v>
      </c>
      <c r="AL68" s="78" t="str">
        <f ca="1">IF(U68&lt;&gt;"",$AK68&amp;U68&amp;",","")</f>
        <v/>
      </c>
      <c r="AM68" s="78" t="str">
        <f ca="1">IF($A67="","",ABS(Z68)&amp;"@")</f>
        <v>1@</v>
      </c>
      <c r="AN68" s="427" t="str">
        <f t="shared" ca="1" si="14"/>
        <v>1@R,</v>
      </c>
      <c r="AO68" s="20"/>
      <c r="AP68" s="20"/>
      <c r="AQ68" s="20"/>
      <c r="AR68" s="20"/>
      <c r="AS68" s="20"/>
      <c r="AT68" s="66"/>
      <c r="AU68" s="20"/>
      <c r="AV68" s="20"/>
      <c r="AW68" s="20"/>
      <c r="AX68" s="20"/>
      <c r="AY68" s="20"/>
      <c r="AZ68" s="20"/>
      <c r="BA68" s="20"/>
      <c r="BB68" s="65">
        <f t="shared" ca="1" si="1"/>
        <v>12</v>
      </c>
      <c r="BC68"/>
      <c r="BD68" s="65">
        <v>1</v>
      </c>
      <c r="BE68"/>
      <c r="BF68"/>
      <c r="BG68"/>
      <c r="BH68"/>
      <c r="BI68"/>
      <c r="BJ68"/>
      <c r="BK68"/>
      <c r="BL68"/>
      <c r="BM68" s="57"/>
      <c r="BN68"/>
      <c r="BO68"/>
      <c r="BP68" s="12"/>
      <c r="BR68" s="48"/>
      <c r="BS68" s="19"/>
      <c r="BT68" s="19"/>
      <c r="BU68" s="19"/>
      <c r="BV68" s="19"/>
      <c r="BW68" s="19"/>
      <c r="BX68" s="19"/>
      <c r="BY68" s="49"/>
      <c r="BZ68" s="19"/>
      <c r="CA68" s="19"/>
      <c r="CB68" s="19"/>
      <c r="CC68" s="19"/>
      <c r="CD68" s="19"/>
      <c r="CE68" s="19"/>
      <c r="CF68" s="49"/>
      <c r="CG68" s="19"/>
      <c r="CH68" s="49"/>
      <c r="CI68" s="19"/>
      <c r="CJ68" s="19"/>
      <c r="CK68"/>
      <c r="CL68"/>
      <c r="CM68"/>
      <c r="CN68"/>
      <c r="CO68"/>
      <c r="CP68"/>
      <c r="CQ68"/>
    </row>
    <row r="69" spans="1:95">
      <c r="A69" s="65">
        <f t="shared" ref="A69:A132" ca="1" si="25">IF($A$2="no",INT(RAND()*36+1),INT(RAND()*37))</f>
        <v>17</v>
      </c>
      <c r="B69" s="23" t="str">
        <f ca="1">IF(A68="","",IF(AND(AL69="",AN69=""),"NB",AL69&amp;AN69))</f>
        <v>1@R,</v>
      </c>
      <c r="C69" s="6" t="str">
        <f t="shared" ca="1" si="3"/>
        <v/>
      </c>
      <c r="D69" s="56" t="str">
        <f ca="1">VLOOKUP($A69,$BC$5:$BN$45,8)</f>
        <v>B</v>
      </c>
      <c r="E69" s="344" t="str">
        <f t="shared" ca="1" si="16"/>
        <v>RBB</v>
      </c>
      <c r="F69" s="175">
        <v>1</v>
      </c>
      <c r="G69" s="459">
        <f ca="1">IF(G68&gt;=$AJ$3,1,IF(AND(J67="L",J68="L"),1,IF(I68="L",2,IF(I68="W",(2*G68-1),G68))))</f>
        <v>2</v>
      </c>
      <c r="H69" s="345" t="str">
        <f ca="1">IF($A68&lt;&gt;"",IF(OR($AH68&lt;&gt;0,$AI68&lt;&gt;0,E68="RRR"),"",IF(AND($D63="B",$D66="B"),"B",IF(AND($D65="B",$D67="B"),"B",IF(AND($D67=$D68,$D67="B"),"B","")))),"")</f>
        <v/>
      </c>
      <c r="I69" s="341" t="str">
        <f t="shared" ca="1" si="18"/>
        <v/>
      </c>
      <c r="J69" s="341">
        <f t="shared" ca="1" si="4"/>
        <v>0</v>
      </c>
      <c r="K69" s="343">
        <f t="shared" ca="1" si="5"/>
        <v>0</v>
      </c>
      <c r="L69" s="56" t="str">
        <f ca="1">VLOOKUP($A69,$BC$5:$BN$45,8)</f>
        <v>B</v>
      </c>
      <c r="M69" s="428">
        <f t="shared" ca="1" si="17"/>
        <v>2</v>
      </c>
      <c r="N69" s="175">
        <v>1</v>
      </c>
      <c r="O69" s="345" t="str">
        <f ca="1">IF($A68&lt;&gt;"",IF(OR($AH68&lt;&gt;0,$AI68&lt;&gt;0,E68="BBB",H69&lt;&gt;""),"",IF(AND($D63="R",$D66="R"),"R",IF(AND($D65="R",$D67="R"),"R",IF(AND($D67=$D68,$D67="R"),"R","")))),"")</f>
        <v>R</v>
      </c>
      <c r="P69" s="37" t="str">
        <f t="shared" ca="1" si="6"/>
        <v>L</v>
      </c>
      <c r="Q69" s="37">
        <f t="shared" ca="1" si="7"/>
        <v>-1</v>
      </c>
      <c r="R69" s="23">
        <f ca="1">IF($A69&lt;&gt;"",IF(OR($AH68&lt;&gt;0,$AI68&lt;&gt;0),"0",SUM(Q69:Q69)),0)</f>
        <v>-1</v>
      </c>
      <c r="S69" s="56" t="str">
        <f ca="1">VLOOKUP($A69,$BC$5:$BN$45,8)</f>
        <v>B</v>
      </c>
      <c r="T69" s="175">
        <v>1</v>
      </c>
      <c r="U69" s="345" t="str">
        <f ca="1">IF($A68&lt;&gt;"",IF(OR($AH68&lt;&gt;0,$AI68&lt;&gt;0,M68&gt;=$AJ$3),"",H69))</f>
        <v/>
      </c>
      <c r="V69" s="341" t="str">
        <f t="shared" ca="1" si="19"/>
        <v/>
      </c>
      <c r="W69" s="341">
        <f t="shared" ca="1" si="8"/>
        <v>0</v>
      </c>
      <c r="X69" s="343">
        <f t="shared" ca="1" si="9"/>
        <v>0</v>
      </c>
      <c r="Y69" s="56" t="str">
        <f ca="1">VLOOKUP($A69,$BC$5:$BN$45,8)</f>
        <v>B</v>
      </c>
      <c r="Z69" s="175">
        <v>1</v>
      </c>
      <c r="AA69" s="345" t="str">
        <f ca="1">IF($A68&lt;&gt;"",IF(OR($AH68&lt;&gt;0,$AI68&lt;&gt;0,U69&lt;&gt;""),"",O69))</f>
        <v>R</v>
      </c>
      <c r="AB69" s="37" t="str">
        <f t="shared" ca="1" si="10"/>
        <v>L</v>
      </c>
      <c r="AC69" s="37">
        <f t="shared" ca="1" si="11"/>
        <v>-1</v>
      </c>
      <c r="AD69" s="23">
        <f ca="1">IF($A69&lt;&gt;"",IF(OR($AH68&lt;&gt;0,$AI68&lt;&gt;0),"0",SUM(AC69:AC69)),0)</f>
        <v>-1</v>
      </c>
      <c r="AE69" s="90">
        <f ca="1">IF(A69&lt;&gt;"",W69+AC69,0)</f>
        <v>-1</v>
      </c>
      <c r="AF69" s="87">
        <f t="shared" ca="1" si="24"/>
        <v>0</v>
      </c>
      <c r="AG69" s="95">
        <f>T70</f>
        <v>1</v>
      </c>
      <c r="AH69" s="89">
        <f ca="1">IF($A69&lt;&gt;"",IF(AH68&lt;&gt;0,AH68,IF(AF69&gt;=$AJ$1,"Profit Target",0)),0)</f>
        <v>0</v>
      </c>
      <c r="AI69" s="91">
        <f ca="1">IF($A69&lt;&gt;"",IF(AI68&lt;&gt;0,AI68,IF(AF69&lt;=$AJ$2,"Stop Loss",0)))</f>
        <v>0</v>
      </c>
      <c r="AJ69" s="89">
        <f t="shared" ca="1" si="13"/>
        <v>8</v>
      </c>
      <c r="AK69" s="78" t="str">
        <f ca="1">IF($A68="","",ABS(T69)&amp;"@")</f>
        <v>1@</v>
      </c>
      <c r="AL69" s="78" t="str">
        <f ca="1">IF(U69&lt;&gt;"",$AK69&amp;U69&amp;",","")</f>
        <v/>
      </c>
      <c r="AM69" s="78" t="str">
        <f ca="1">IF($A68="","",ABS(Z69)&amp;"@")</f>
        <v>1@</v>
      </c>
      <c r="AN69" s="427" t="str">
        <f t="shared" ca="1" si="14"/>
        <v>1@R,</v>
      </c>
      <c r="AO69" s="20"/>
      <c r="AP69" s="20"/>
      <c r="AQ69" s="20"/>
      <c r="AR69" s="20"/>
      <c r="AS69" s="20"/>
      <c r="AT69" s="66"/>
      <c r="AU69" s="20"/>
      <c r="AV69" s="20"/>
      <c r="AW69" s="20"/>
      <c r="AX69" s="20"/>
      <c r="AY69" s="20"/>
      <c r="AZ69" s="20"/>
      <c r="BA69" s="20"/>
      <c r="BB69" s="65">
        <f t="shared" ref="BB69:BB132" ca="1" si="26">IF($A$2="no",INT(RAND()*36+1),INT(RAND()*37))</f>
        <v>4</v>
      </c>
      <c r="BC69"/>
      <c r="BD69" s="65">
        <v>2</v>
      </c>
      <c r="BE69"/>
      <c r="BF69"/>
      <c r="BG69"/>
      <c r="BH69"/>
      <c r="BI69"/>
      <c r="BJ69"/>
      <c r="BK69"/>
      <c r="BL69"/>
      <c r="BM69" s="57"/>
      <c r="BN69"/>
      <c r="BO69"/>
      <c r="BP69" s="12"/>
      <c r="BR69" s="48"/>
      <c r="BS69" s="19"/>
      <c r="BT69" s="19"/>
      <c r="BU69" s="19"/>
      <c r="BV69" s="19"/>
      <c r="BW69" s="19"/>
      <c r="BX69" s="19"/>
      <c r="BY69" s="49"/>
      <c r="BZ69" s="19"/>
      <c r="CA69" s="19"/>
      <c r="CB69" s="19"/>
      <c r="CC69" s="19"/>
      <c r="CD69" s="19"/>
      <c r="CE69" s="19"/>
      <c r="CF69" s="49"/>
      <c r="CG69" s="19"/>
      <c r="CH69" s="49"/>
      <c r="CI69" s="19"/>
      <c r="CJ69" s="19"/>
      <c r="CK69"/>
      <c r="CL69"/>
      <c r="CM69"/>
      <c r="CN69"/>
      <c r="CO69"/>
      <c r="CP69"/>
      <c r="CQ69"/>
    </row>
    <row r="70" spans="1:95">
      <c r="A70" s="65">
        <f t="shared" ca="1" si="25"/>
        <v>18</v>
      </c>
      <c r="B70" s="23" t="str">
        <f ca="1">IF(A69="","",IF(AND(AL70="",AN70=""),"NB",AL70&amp;AN70))</f>
        <v>1@B,</v>
      </c>
      <c r="C70" s="6" t="str">
        <f t="shared" ca="1" si="3"/>
        <v/>
      </c>
      <c r="D70" s="56" t="str">
        <f ca="1">VLOOKUP($A70,$BC$5:$BN$45,8)</f>
        <v>R</v>
      </c>
      <c r="E70" s="344" t="str">
        <f t="shared" ca="1" si="16"/>
        <v>BBR</v>
      </c>
      <c r="F70" s="175">
        <v>1</v>
      </c>
      <c r="G70" s="459">
        <f ca="1">IF(G69&gt;=$AJ$3,1,IF(AND(J68="L",J69="L"),1,IF(I69="L",2,IF(I69="W",(2*G69-1),G69))))</f>
        <v>2</v>
      </c>
      <c r="H70" s="345" t="str">
        <f ca="1">IF($A69&lt;&gt;"",IF(OR($AH69&lt;&gt;0,$AI69&lt;&gt;0,E69="RRR"),"",IF(AND($D64="B",$D67="B"),"B",IF(AND($D66="B",$D68="B"),"B",IF(AND($D68=$D69,$D68="B"),"B","")))),"")</f>
        <v>B</v>
      </c>
      <c r="I70" s="341" t="str">
        <f t="shared" ca="1" si="18"/>
        <v>L</v>
      </c>
      <c r="J70" s="341">
        <f t="shared" ca="1" si="4"/>
        <v>-1</v>
      </c>
      <c r="K70" s="343">
        <f t="shared" ca="1" si="5"/>
        <v>-1</v>
      </c>
      <c r="L70" s="56" t="str">
        <f ca="1">VLOOKUP($A70,$BC$5:$BN$45,8)</f>
        <v>R</v>
      </c>
      <c r="M70" s="428">
        <f t="shared" ca="1" si="17"/>
        <v>3</v>
      </c>
      <c r="N70" s="175">
        <v>1</v>
      </c>
      <c r="O70" s="345" t="str">
        <f ca="1">IF($A69&lt;&gt;"",IF(OR($AH69&lt;&gt;0,$AI69&lt;&gt;0,E69="BBB",H70&lt;&gt;""),"",IF(AND($D64="R",$D67="R"),"R",IF(AND($D66="R",$D68="R"),"R",IF(AND($D68=$D69,$D68="R"),"R","")))),"")</f>
        <v/>
      </c>
      <c r="P70" s="37" t="str">
        <f t="shared" ca="1" si="6"/>
        <v/>
      </c>
      <c r="Q70" s="37">
        <f t="shared" ca="1" si="7"/>
        <v>0</v>
      </c>
      <c r="R70" s="23">
        <f ca="1">IF($A70&lt;&gt;"",IF(OR($AH69&lt;&gt;0,$AI69&lt;&gt;0),"0",SUM(Q70:Q70)),0)</f>
        <v>0</v>
      </c>
      <c r="S70" s="56" t="str">
        <f ca="1">VLOOKUP($A70,$BC$5:$BN$45,8)</f>
        <v>R</v>
      </c>
      <c r="T70" s="175">
        <v>1</v>
      </c>
      <c r="U70" s="345" t="str">
        <f ca="1">IF($A69&lt;&gt;"",IF(OR($AH69&lt;&gt;0,$AI69&lt;&gt;0,M69&gt;=$AJ$3),"",H70))</f>
        <v>B</v>
      </c>
      <c r="V70" s="341" t="str">
        <f t="shared" ca="1" si="19"/>
        <v>L</v>
      </c>
      <c r="W70" s="341">
        <f t="shared" ca="1" si="8"/>
        <v>-1</v>
      </c>
      <c r="X70" s="343">
        <f t="shared" ca="1" si="9"/>
        <v>-1</v>
      </c>
      <c r="Y70" s="56" t="str">
        <f ca="1">VLOOKUP($A70,$BC$5:$BN$45,8)</f>
        <v>R</v>
      </c>
      <c r="Z70" s="175">
        <v>1</v>
      </c>
      <c r="AA70" s="345" t="str">
        <f ca="1">IF($A69&lt;&gt;"",IF(OR($AH69&lt;&gt;0,$AI69&lt;&gt;0,U70&lt;&gt;""),"",O70))</f>
        <v/>
      </c>
      <c r="AB70" s="37" t="str">
        <f t="shared" ca="1" si="10"/>
        <v/>
      </c>
      <c r="AC70" s="37">
        <f t="shared" ca="1" si="11"/>
        <v>0</v>
      </c>
      <c r="AD70" s="23">
        <f ca="1">IF($A70&lt;&gt;"",IF(OR($AH69&lt;&gt;0,$AI69&lt;&gt;0),"0",SUM(AC70:AC70)),0)</f>
        <v>0</v>
      </c>
      <c r="AE70" s="90">
        <f ca="1">IF(A70&lt;&gt;"",W70+AC70,0)</f>
        <v>-1</v>
      </c>
      <c r="AF70" s="87">
        <f t="shared" ca="1" si="24"/>
        <v>-1</v>
      </c>
      <c r="AG70" s="95">
        <f>T71</f>
        <v>1</v>
      </c>
      <c r="AH70" s="89">
        <f ca="1">IF($A70&lt;&gt;"",IF(AH69&lt;&gt;0,AH69,IF(AF70&gt;=$AJ$1,"Profit Target",0)),0)</f>
        <v>0</v>
      </c>
      <c r="AI70" s="91">
        <f ca="1">IF($A70&lt;&gt;"",IF(AI69&lt;&gt;0,AI69,IF(AF70&lt;=$AJ$2,"Stop Loss",0)))</f>
        <v>0</v>
      </c>
      <c r="AJ70" s="89">
        <f t="shared" ca="1" si="13"/>
        <v>8</v>
      </c>
      <c r="AK70" s="78" t="str">
        <f ca="1">IF($A69="","",ABS(T70)&amp;"@")</f>
        <v>1@</v>
      </c>
      <c r="AL70" s="78" t="str">
        <f ca="1">IF(U70&lt;&gt;"",$AK70&amp;U70&amp;",","")</f>
        <v>1@B,</v>
      </c>
      <c r="AM70" s="78" t="str">
        <f ca="1">IF($A69="","",ABS(Z70)&amp;"@")</f>
        <v>1@</v>
      </c>
      <c r="AN70" s="427" t="str">
        <f t="shared" ca="1" si="14"/>
        <v/>
      </c>
      <c r="AO70" s="20"/>
      <c r="AP70" s="20"/>
      <c r="AQ70" s="20"/>
      <c r="AR70" s="20"/>
      <c r="AS70" s="20"/>
      <c r="AT70" s="66"/>
      <c r="AU70" s="20"/>
      <c r="AV70" s="20"/>
      <c r="AW70" s="20"/>
      <c r="AX70" s="20"/>
      <c r="AY70" s="20"/>
      <c r="AZ70" s="20"/>
      <c r="BA70" s="20"/>
      <c r="BB70" s="65">
        <f t="shared" ca="1" si="26"/>
        <v>5</v>
      </c>
      <c r="BC70"/>
      <c r="BD70" s="65">
        <v>1</v>
      </c>
      <c r="BE70"/>
      <c r="BF70"/>
      <c r="BG70"/>
      <c r="BH70"/>
      <c r="BI70"/>
      <c r="BJ70"/>
      <c r="BK70"/>
      <c r="BL70"/>
      <c r="BM70" s="57"/>
      <c r="BN70"/>
      <c r="BO70"/>
      <c r="BP70" s="12"/>
      <c r="BR70" s="48"/>
      <c r="BS70" s="19"/>
      <c r="BT70" s="19"/>
      <c r="BU70" s="19"/>
      <c r="BV70" s="19"/>
      <c r="BW70" s="19"/>
      <c r="BX70" s="19"/>
      <c r="BY70" s="49"/>
      <c r="BZ70" s="19"/>
      <c r="CA70" s="19"/>
      <c r="CB70" s="19"/>
      <c r="CC70" s="19"/>
      <c r="CD70" s="19"/>
      <c r="CE70" s="19"/>
      <c r="CF70" s="49"/>
      <c r="CG70" s="19"/>
      <c r="CH70" s="49"/>
      <c r="CI70" s="19"/>
      <c r="CJ70" s="19"/>
      <c r="CK70"/>
      <c r="CL70"/>
      <c r="CM70"/>
      <c r="CN70"/>
      <c r="CO70"/>
      <c r="CP70"/>
      <c r="CQ70"/>
    </row>
    <row r="71" spans="1:95">
      <c r="A71" s="65">
        <f t="shared" ca="1" si="25"/>
        <v>8</v>
      </c>
      <c r="B71" s="23" t="str">
        <f ca="1">IF(A70="","",IF(AND(AL71="",AN71=""),"NB",AL71&amp;AN71))</f>
        <v>NB</v>
      </c>
      <c r="C71" s="6" t="str">
        <f t="shared" ref="C71:C134" ca="1" si="27">IF(AH71="Profit Target","profit target",IF(AI71="Stop Loss","stop loss",""))</f>
        <v/>
      </c>
      <c r="D71" s="56" t="str">
        <f ca="1">VLOOKUP($A71,$BC$5:$BN$45,8)</f>
        <v>B</v>
      </c>
      <c r="E71" s="344" t="str">
        <f t="shared" ca="1" si="16"/>
        <v>BRB</v>
      </c>
      <c r="F71" s="175">
        <v>1</v>
      </c>
      <c r="G71" s="459">
        <f ca="1">IF(G70&gt;=$AJ$3,1,IF(AND(J69="L",J70="L"),1,IF(I70="L",2,IF(I70="W",(2*G70-1),G70))))</f>
        <v>2</v>
      </c>
      <c r="H71" s="345" t="str">
        <f ca="1">IF($A70&lt;&gt;"",IF(OR($AH70&lt;&gt;0,$AI70&lt;&gt;0,E70="RRR"),"",IF(AND($D65="B",$D68="B"),"B",IF(AND($D67="B",$D69="B"),"B",IF(AND($D69=$D70,$D69="B"),"B","")))),"")</f>
        <v/>
      </c>
      <c r="I71" s="341" t="str">
        <f t="shared" ca="1" si="18"/>
        <v/>
      </c>
      <c r="J71" s="341">
        <f t="shared" ref="J71:J134" ca="1" si="28">IF(H71&lt;&gt;"",IF(H71=$D71,1*$F71,-1*$F71),0)</f>
        <v>0</v>
      </c>
      <c r="K71" s="343">
        <f t="shared" ref="K71:K134" ca="1" si="29">IF($A71&lt;&gt;"",SUM(J71:J71),0)</f>
        <v>0</v>
      </c>
      <c r="L71" s="56" t="str">
        <f ca="1">VLOOKUP($A71,$BC$5:$BN$45,8)</f>
        <v>B</v>
      </c>
      <c r="M71" s="428">
        <f t="shared" ca="1" si="17"/>
        <v>3</v>
      </c>
      <c r="N71" s="175">
        <v>1</v>
      </c>
      <c r="O71" s="345" t="str">
        <f ca="1">IF($A70&lt;&gt;"",IF(OR($AH70&lt;&gt;0,$AI70&lt;&gt;0,E70="BBB",H71&lt;&gt;""),"",IF(AND($D65="R",$D68="R"),"R",IF(AND($D67="R",$D69="R"),"R",IF(AND($D69=$D70,$D69="R"),"R","")))),"")</f>
        <v/>
      </c>
      <c r="P71" s="37" t="str">
        <f t="shared" ref="P71:P134" ca="1" si="30">IF(ABS(R71)=0,"",IF($A71=0,"L",IF(R71&gt;0,"W",IF(R71&lt;0,"L",""))))</f>
        <v/>
      </c>
      <c r="Q71" s="37">
        <f t="shared" ref="Q71:Q134" ca="1" si="31">IF(O71&lt;&gt;"",IF(O71=$S71,1*$T71,-1*$T71),0)</f>
        <v>0</v>
      </c>
      <c r="R71" s="23">
        <f ca="1">IF($A71&lt;&gt;"",IF(OR($AH70&lt;&gt;0,$AI70&lt;&gt;0),"0",SUM(Q71:Q71)),0)</f>
        <v>0</v>
      </c>
      <c r="S71" s="56" t="str">
        <f ca="1">VLOOKUP($A71,$BC$5:$BN$45,8)</f>
        <v>B</v>
      </c>
      <c r="T71" s="175">
        <v>1</v>
      </c>
      <c r="U71" s="345" t="str">
        <f ca="1">IF($A70&lt;&gt;"",IF(OR($AH70&lt;&gt;0,$AI70&lt;&gt;0,M70&gt;=$AJ$3),"",H71))</f>
        <v/>
      </c>
      <c r="V71" s="341" t="str">
        <f t="shared" ca="1" si="19"/>
        <v/>
      </c>
      <c r="W71" s="341">
        <f t="shared" ref="W71:W134" ca="1" si="32">IF(U71&lt;&gt;"",IF(U71=$D71,1*$F71,-1*$F71),0)</f>
        <v>0</v>
      </c>
      <c r="X71" s="343">
        <f t="shared" ref="X71:X134" ca="1" si="33">IF($A71&lt;&gt;"",SUM(W71:W71),0)</f>
        <v>0</v>
      </c>
      <c r="Y71" s="56" t="str">
        <f ca="1">VLOOKUP($A71,$BC$5:$BN$45,8)</f>
        <v>B</v>
      </c>
      <c r="Z71" s="175">
        <v>1</v>
      </c>
      <c r="AA71" s="345" t="str">
        <f ca="1">IF($A70&lt;&gt;"",IF(OR($AH70&lt;&gt;0,$AI70&lt;&gt;0,U71&lt;&gt;""),"",O71))</f>
        <v/>
      </c>
      <c r="AB71" s="37" t="str">
        <f t="shared" ref="AB71:AB134" ca="1" si="34">IF(ABS(AD71)=0,"",IF($A71=0,"L",IF(AD71&gt;0,"W",IF(AD71&lt;0,"L",""))))</f>
        <v/>
      </c>
      <c r="AC71" s="37">
        <f t="shared" ref="AC71:AC134" ca="1" si="35">IF(AA71&lt;&gt;"",IF(AA71=$S71,1*$T71,-1*$T71),0)</f>
        <v>0</v>
      </c>
      <c r="AD71" s="23">
        <f ca="1">IF($A71&lt;&gt;"",IF(OR($AH70&lt;&gt;0,$AI70&lt;&gt;0),"0",SUM(AC71:AC71)),0)</f>
        <v>0</v>
      </c>
      <c r="AE71" s="90">
        <f ca="1">IF(A71&lt;&gt;"",W71+AC71,0)</f>
        <v>0</v>
      </c>
      <c r="AF71" s="87">
        <f t="shared" ca="1" si="24"/>
        <v>-1</v>
      </c>
      <c r="AG71" s="95">
        <f>T72</f>
        <v>1</v>
      </c>
      <c r="AH71" s="89">
        <f ca="1">IF($A71&lt;&gt;"",IF(AH70&lt;&gt;0,AH70,IF(AF71&gt;=$AJ$1,"Profit Target",0)),0)</f>
        <v>0</v>
      </c>
      <c r="AI71" s="91">
        <f ca="1">IF($A71&lt;&gt;"",IF(AI70&lt;&gt;0,AI70,IF(AF71&lt;=$AJ$2,"Stop Loss",0)))</f>
        <v>0</v>
      </c>
      <c r="AJ71" s="89">
        <f t="shared" ref="AJ71:AJ134" ca="1" si="36">IF(AF71&gt;AJ70,AF71,AJ70)</f>
        <v>8</v>
      </c>
      <c r="AK71" s="78" t="str">
        <f ca="1">IF($A70="","",ABS(T71)&amp;"@")</f>
        <v>1@</v>
      </c>
      <c r="AL71" s="78" t="str">
        <f ca="1">IF(U71&lt;&gt;"",$AK71&amp;U71&amp;",","")</f>
        <v/>
      </c>
      <c r="AM71" s="78" t="str">
        <f ca="1">IF($A70="","",ABS(Z71)&amp;"@")</f>
        <v>1@</v>
      </c>
      <c r="AN71" s="427" t="str">
        <f t="shared" ref="AN71:AN134" ca="1" si="37">IF(AA71&lt;&gt;"",$AM71&amp;AA71&amp;",","")</f>
        <v/>
      </c>
      <c r="AO71" s="20"/>
      <c r="AP71" s="20"/>
      <c r="AQ71" s="20"/>
      <c r="AR71" s="20"/>
      <c r="AS71" s="20"/>
      <c r="AT71" s="66"/>
      <c r="AU71" s="20"/>
      <c r="AV71" s="20"/>
      <c r="AW71" s="20"/>
      <c r="AX71" s="20"/>
      <c r="AY71" s="20"/>
      <c r="AZ71" s="20"/>
      <c r="BA71" s="20"/>
      <c r="BB71" s="65">
        <f t="shared" ca="1" si="26"/>
        <v>7</v>
      </c>
      <c r="BC71"/>
      <c r="BD71" s="65">
        <v>2</v>
      </c>
      <c r="BE71"/>
      <c r="BF71"/>
      <c r="BG71"/>
      <c r="BH71"/>
      <c r="BI71"/>
      <c r="BJ71"/>
      <c r="BK71"/>
      <c r="BL71"/>
      <c r="BM71" s="57"/>
      <c r="BN71"/>
      <c r="BO71"/>
      <c r="BP71" s="12"/>
      <c r="BR71" s="48"/>
      <c r="BS71" s="19"/>
      <c r="BT71" s="19"/>
      <c r="BU71" s="19"/>
      <c r="BV71" s="19"/>
      <c r="BW71" s="19"/>
      <c r="BX71" s="19"/>
      <c r="BY71" s="49"/>
      <c r="BZ71" s="19"/>
      <c r="CA71" s="19"/>
      <c r="CB71" s="19"/>
      <c r="CC71" s="19"/>
      <c r="CD71" s="19"/>
      <c r="CE71" s="19"/>
      <c r="CF71" s="49"/>
      <c r="CG71" s="19"/>
      <c r="CH71" s="49"/>
      <c r="CI71" s="19"/>
      <c r="CJ71" s="19"/>
      <c r="CK71"/>
      <c r="CL71"/>
      <c r="CM71"/>
      <c r="CN71"/>
      <c r="CO71"/>
      <c r="CP71"/>
      <c r="CQ71"/>
    </row>
    <row r="72" spans="1:95">
      <c r="A72" s="65">
        <f t="shared" ca="1" si="25"/>
        <v>27</v>
      </c>
      <c r="B72" s="23" t="str">
        <f ca="1">IF(A71="","",IF(AND(AL72="",AN72=""),"NB",AL72&amp;AN72))</f>
        <v>NB</v>
      </c>
      <c r="C72" s="6" t="str">
        <f t="shared" ca="1" si="27"/>
        <v/>
      </c>
      <c r="D72" s="56" t="str">
        <f ca="1">VLOOKUP($A72,$BC$5:$BN$45,8)</f>
        <v>R</v>
      </c>
      <c r="E72" s="344" t="str">
        <f t="shared" ref="E72:E135" ca="1" si="38">D70&amp;D71&amp;D72</f>
        <v>RBR</v>
      </c>
      <c r="F72" s="175">
        <v>1</v>
      </c>
      <c r="G72" s="459">
        <f ca="1">IF(G71&gt;=$AJ$3,1,IF(AND(J70="L",J71="L"),1,IF(I71="L",2,IF(I71="W",(2*G71-1),G71))))</f>
        <v>2</v>
      </c>
      <c r="H72" s="345" t="str">
        <f ca="1">IF($A71&lt;&gt;"",IF(OR($AH71&lt;&gt;0,$AI71&lt;&gt;0,E71="RRR"),"",IF(AND($D66="B",$D69="B"),"B",IF(AND($D68="B",$D70="B"),"B",IF(AND($D70=$D71,$D70="B"),"B","")))),"")</f>
        <v/>
      </c>
      <c r="I72" s="341" t="str">
        <f t="shared" ca="1" si="18"/>
        <v/>
      </c>
      <c r="J72" s="341">
        <f t="shared" ca="1" si="28"/>
        <v>0</v>
      </c>
      <c r="K72" s="343">
        <f t="shared" ca="1" si="29"/>
        <v>0</v>
      </c>
      <c r="L72" s="56" t="str">
        <f ca="1">VLOOKUP($A72,$BC$5:$BN$45,8)</f>
        <v>R</v>
      </c>
      <c r="M72" s="428">
        <f t="shared" ref="M72:M135" ca="1" si="39">IF(J72&gt;0,0,IF(J72&lt;0,M71+1,M71))</f>
        <v>3</v>
      </c>
      <c r="N72" s="175">
        <v>1</v>
      </c>
      <c r="O72" s="345" t="str">
        <f ca="1">IF($A71&lt;&gt;"",IF(OR($AH71&lt;&gt;0,$AI71&lt;&gt;0,E71="BBB",H72&lt;&gt;""),"",IF(AND($D66="R",$D69="R"),"R",IF(AND($D68="R",$D70="R"),"R",IF(AND($D70=$D71,$D70="R"),"R","")))),"")</f>
        <v/>
      </c>
      <c r="P72" s="37" t="str">
        <f t="shared" ca="1" si="30"/>
        <v/>
      </c>
      <c r="Q72" s="37">
        <f t="shared" ca="1" si="31"/>
        <v>0</v>
      </c>
      <c r="R72" s="23">
        <f ca="1">IF($A72&lt;&gt;"",IF(OR($AH71&lt;&gt;0,$AI71&lt;&gt;0),"0",SUM(Q72:Q72)),0)</f>
        <v>0</v>
      </c>
      <c r="S72" s="56" t="str">
        <f ca="1">VLOOKUP($A72,$BC$5:$BN$45,8)</f>
        <v>R</v>
      </c>
      <c r="T72" s="175">
        <v>1</v>
      </c>
      <c r="U72" s="345" t="str">
        <f ca="1">IF($A71&lt;&gt;"",IF(OR($AH71&lt;&gt;0,$AI71&lt;&gt;0,M71&gt;=$AJ$3),"",H72))</f>
        <v/>
      </c>
      <c r="V72" s="341" t="str">
        <f t="shared" ca="1" si="19"/>
        <v/>
      </c>
      <c r="W72" s="341">
        <f t="shared" ca="1" si="32"/>
        <v>0</v>
      </c>
      <c r="X72" s="343">
        <f t="shared" ca="1" si="33"/>
        <v>0</v>
      </c>
      <c r="Y72" s="56" t="str">
        <f ca="1">VLOOKUP($A72,$BC$5:$BN$45,8)</f>
        <v>R</v>
      </c>
      <c r="Z72" s="175">
        <v>1</v>
      </c>
      <c r="AA72" s="345" t="str">
        <f ca="1">IF($A71&lt;&gt;"",IF(OR($AH71&lt;&gt;0,$AI71&lt;&gt;0,U72&lt;&gt;""),"",O72))</f>
        <v/>
      </c>
      <c r="AB72" s="37" t="str">
        <f t="shared" ca="1" si="34"/>
        <v/>
      </c>
      <c r="AC72" s="37">
        <f t="shared" ca="1" si="35"/>
        <v>0</v>
      </c>
      <c r="AD72" s="23">
        <f ca="1">IF($A72&lt;&gt;"",IF(OR($AH71&lt;&gt;0,$AI71&lt;&gt;0),"0",SUM(AC72:AC72)),0)</f>
        <v>0</v>
      </c>
      <c r="AE72" s="90">
        <f ca="1">IF(A72&lt;&gt;"",W72+AC72,0)</f>
        <v>0</v>
      </c>
      <c r="AF72" s="87">
        <f t="shared" ca="1" si="24"/>
        <v>-1</v>
      </c>
      <c r="AG72" s="95">
        <f>T73</f>
        <v>1</v>
      </c>
      <c r="AH72" s="89">
        <f ca="1">IF($A72&lt;&gt;"",IF(AH71&lt;&gt;0,AH71,IF(AF72&gt;=$AJ$1,"Profit Target",0)),0)</f>
        <v>0</v>
      </c>
      <c r="AI72" s="91">
        <f ca="1">IF($A72&lt;&gt;"",IF(AI71&lt;&gt;0,AI71,IF(AF72&lt;=$AJ$2,"Stop Loss",0)))</f>
        <v>0</v>
      </c>
      <c r="AJ72" s="89">
        <f t="shared" ca="1" si="36"/>
        <v>8</v>
      </c>
      <c r="AK72" s="78" t="str">
        <f ca="1">IF($A71="","",ABS(T72)&amp;"@")</f>
        <v>1@</v>
      </c>
      <c r="AL72" s="78" t="str">
        <f ca="1">IF(U72&lt;&gt;"",$AK72&amp;U72&amp;",","")</f>
        <v/>
      </c>
      <c r="AM72" s="78" t="str">
        <f ca="1">IF($A71="","",ABS(Z72)&amp;"@")</f>
        <v>1@</v>
      </c>
      <c r="AN72" s="427" t="str">
        <f t="shared" ca="1" si="37"/>
        <v/>
      </c>
      <c r="AO72" s="20"/>
      <c r="AP72" s="20"/>
      <c r="AQ72" s="20"/>
      <c r="AR72" s="20"/>
      <c r="AS72" s="20"/>
      <c r="AT72" s="66"/>
      <c r="AU72" s="20"/>
      <c r="AV72" s="20"/>
      <c r="AW72" s="20"/>
      <c r="AX72" s="20"/>
      <c r="AY72" s="20"/>
      <c r="AZ72" s="20"/>
      <c r="BA72" s="20"/>
      <c r="BB72" s="65">
        <f t="shared" ca="1" si="26"/>
        <v>35</v>
      </c>
      <c r="BC72"/>
      <c r="BD72" s="65">
        <v>2</v>
      </c>
      <c r="BE72"/>
      <c r="BF72"/>
      <c r="BG72"/>
      <c r="BH72"/>
      <c r="BI72"/>
      <c r="BJ72"/>
      <c r="BK72"/>
      <c r="BL72"/>
      <c r="BM72" s="57"/>
      <c r="BN72"/>
      <c r="BO72"/>
      <c r="BP72" s="12"/>
      <c r="BR72" s="48"/>
      <c r="BS72" s="19"/>
      <c r="BT72" s="19"/>
      <c r="BU72" s="19"/>
      <c r="BV72" s="19"/>
      <c r="BW72" s="19"/>
      <c r="BX72" s="19"/>
      <c r="BY72" s="49"/>
      <c r="BZ72" s="19"/>
      <c r="CA72" s="19"/>
      <c r="CB72" s="19"/>
      <c r="CC72" s="19"/>
      <c r="CD72" s="19"/>
      <c r="CE72" s="19"/>
      <c r="CF72" s="49"/>
      <c r="CG72" s="19"/>
      <c r="CH72" s="49"/>
      <c r="CI72" s="19"/>
      <c r="CJ72" s="19"/>
      <c r="CK72"/>
      <c r="CL72"/>
      <c r="CM72"/>
      <c r="CN72"/>
      <c r="CO72"/>
      <c r="CP72"/>
      <c r="CQ72"/>
    </row>
    <row r="73" spans="1:95">
      <c r="A73" s="65">
        <f t="shared" ca="1" si="25"/>
        <v>25</v>
      </c>
      <c r="B73" s="23" t="str">
        <f ca="1">IF(A72="","",IF(AND(AL73="",AN73=""),"NB",AL73&amp;AN73))</f>
        <v>1@B,</v>
      </c>
      <c r="C73" s="6" t="str">
        <f t="shared" ca="1" si="27"/>
        <v/>
      </c>
      <c r="D73" s="56" t="str">
        <f ca="1">VLOOKUP($A73,$BC$5:$BN$45,8)</f>
        <v>R</v>
      </c>
      <c r="E73" s="344" t="str">
        <f t="shared" ca="1" si="38"/>
        <v>BRR</v>
      </c>
      <c r="F73" s="175">
        <v>1</v>
      </c>
      <c r="G73" s="459">
        <f ca="1">IF(G72&gt;=$AJ$3,1,IF(AND(J71="L",J72="L"),1,IF(I72="L",2,IF(I72="W",(2*G72-1),G72))))</f>
        <v>2</v>
      </c>
      <c r="H73" s="345" t="str">
        <f ca="1">IF($A72&lt;&gt;"",IF(OR($AH72&lt;&gt;0,$AI72&lt;&gt;0,E72="RRR"),"",IF(AND($D67="B",$D70="B"),"B",IF(AND($D69="B",$D71="B"),"B",IF(AND($D71=$D72,$D71="B"),"B","")))),"")</f>
        <v>B</v>
      </c>
      <c r="I73" s="341" t="str">
        <f t="shared" ref="I73:I136" ca="1" si="40">IF(ABS(K73)=0,"",IF($A73=0,"L",IF(K73&gt;0,"W",IF(K73&lt;0,"L",""))))</f>
        <v>L</v>
      </c>
      <c r="J73" s="341">
        <f t="shared" ca="1" si="28"/>
        <v>-1</v>
      </c>
      <c r="K73" s="343">
        <f t="shared" ca="1" si="29"/>
        <v>-1</v>
      </c>
      <c r="L73" s="56" t="str">
        <f ca="1">VLOOKUP($A73,$BC$5:$BN$45,8)</f>
        <v>R</v>
      </c>
      <c r="M73" s="428">
        <f t="shared" ca="1" si="39"/>
        <v>4</v>
      </c>
      <c r="N73" s="175">
        <v>1</v>
      </c>
      <c r="O73" s="345" t="str">
        <f ca="1">IF($A72&lt;&gt;"",IF(OR($AH72&lt;&gt;0,$AI72&lt;&gt;0,E72="BBB",H73&lt;&gt;""),"",IF(AND($D67="R",$D70="R"),"R",IF(AND($D69="R",$D71="R"),"R",IF(AND($D71=$D72,$D71="R"),"R","")))),"")</f>
        <v/>
      </c>
      <c r="P73" s="37" t="str">
        <f t="shared" ca="1" si="30"/>
        <v/>
      </c>
      <c r="Q73" s="37">
        <f t="shared" ca="1" si="31"/>
        <v>0</v>
      </c>
      <c r="R73" s="23">
        <f ca="1">IF($A73&lt;&gt;"",IF(OR($AH72&lt;&gt;0,$AI72&lt;&gt;0),"0",SUM(Q73:Q73)),0)</f>
        <v>0</v>
      </c>
      <c r="S73" s="56" t="str">
        <f ca="1">VLOOKUP($A73,$BC$5:$BN$45,8)</f>
        <v>R</v>
      </c>
      <c r="T73" s="175">
        <v>1</v>
      </c>
      <c r="U73" s="345" t="str">
        <f ca="1">IF($A72&lt;&gt;"",IF(OR($AH72&lt;&gt;0,$AI72&lt;&gt;0,M72&gt;=$AJ$3),"",H73))</f>
        <v>B</v>
      </c>
      <c r="V73" s="341" t="str">
        <f t="shared" ref="V73:V136" ca="1" si="41">IF(ABS(X73)=0,"",IF($A73=0,"L",IF(X73&gt;0,"W",IF(X73&lt;0,"L",""))))</f>
        <v>L</v>
      </c>
      <c r="W73" s="341">
        <f t="shared" ca="1" si="32"/>
        <v>-1</v>
      </c>
      <c r="X73" s="343">
        <f t="shared" ca="1" si="33"/>
        <v>-1</v>
      </c>
      <c r="Y73" s="56" t="str">
        <f ca="1">VLOOKUP($A73,$BC$5:$BN$45,8)</f>
        <v>R</v>
      </c>
      <c r="Z73" s="175">
        <v>1</v>
      </c>
      <c r="AA73" s="345" t="str">
        <f ca="1">IF($A72&lt;&gt;"",IF(OR($AH72&lt;&gt;0,$AI72&lt;&gt;0,U73&lt;&gt;""),"",O73))</f>
        <v/>
      </c>
      <c r="AB73" s="37" t="str">
        <f t="shared" ca="1" si="34"/>
        <v/>
      </c>
      <c r="AC73" s="37">
        <f t="shared" ca="1" si="35"/>
        <v>0</v>
      </c>
      <c r="AD73" s="23">
        <f ca="1">IF($A73&lt;&gt;"",IF(OR($AH72&lt;&gt;0,$AI72&lt;&gt;0),"0",SUM(AC73:AC73)),0)</f>
        <v>0</v>
      </c>
      <c r="AE73" s="90">
        <f ca="1">IF(A73&lt;&gt;"",W73+AC73,0)</f>
        <v>-1</v>
      </c>
      <c r="AF73" s="87">
        <f t="shared" ca="1" si="24"/>
        <v>-2</v>
      </c>
      <c r="AG73" s="95">
        <f>T74</f>
        <v>1</v>
      </c>
      <c r="AH73" s="89">
        <f ca="1">IF($A73&lt;&gt;"",IF(AH72&lt;&gt;0,AH72,IF(AF73&gt;=$AJ$1,"Profit Target",0)),0)</f>
        <v>0</v>
      </c>
      <c r="AI73" s="91">
        <f ca="1">IF($A73&lt;&gt;"",IF(AI72&lt;&gt;0,AI72,IF(AF73&lt;=$AJ$2,"Stop Loss",0)))</f>
        <v>0</v>
      </c>
      <c r="AJ73" s="89">
        <f t="shared" ca="1" si="36"/>
        <v>8</v>
      </c>
      <c r="AK73" s="78" t="str">
        <f ca="1">IF($A72="","",ABS(T73)&amp;"@")</f>
        <v>1@</v>
      </c>
      <c r="AL73" s="78" t="str">
        <f ca="1">IF(U73&lt;&gt;"",$AK73&amp;U73&amp;",","")</f>
        <v>1@B,</v>
      </c>
      <c r="AM73" s="78" t="str">
        <f ca="1">IF($A72="","",ABS(Z73)&amp;"@")</f>
        <v>1@</v>
      </c>
      <c r="AN73" s="427" t="str">
        <f t="shared" ca="1" si="37"/>
        <v/>
      </c>
      <c r="AO73" s="20"/>
      <c r="AP73" s="20"/>
      <c r="AQ73" s="20"/>
      <c r="AR73" s="20"/>
      <c r="AS73" s="20"/>
      <c r="AT73" s="66"/>
      <c r="AU73" s="20"/>
      <c r="AV73" s="20"/>
      <c r="AW73" s="20"/>
      <c r="AX73" s="20"/>
      <c r="AY73" s="20"/>
      <c r="AZ73" s="20"/>
      <c r="BA73" s="20"/>
      <c r="BB73" s="65">
        <f t="shared" ca="1" si="26"/>
        <v>4</v>
      </c>
      <c r="BC73"/>
      <c r="BD73" s="65">
        <v>1</v>
      </c>
      <c r="BE73"/>
      <c r="BF73"/>
      <c r="BG73"/>
      <c r="BH73"/>
      <c r="BI73"/>
      <c r="BJ73"/>
      <c r="BK73"/>
      <c r="BL73"/>
      <c r="BM73" s="57"/>
      <c r="BN73"/>
      <c r="BO73"/>
      <c r="BP73" s="12"/>
      <c r="BR73" s="48"/>
      <c r="BS73" s="19"/>
      <c r="BT73" s="19"/>
      <c r="BU73" s="19"/>
      <c r="BV73" s="19"/>
      <c r="BW73" s="19"/>
      <c r="BX73" s="19"/>
      <c r="BY73" s="49"/>
      <c r="BZ73" s="19"/>
      <c r="CA73" s="19"/>
      <c r="CB73" s="19"/>
      <c r="CC73" s="19"/>
      <c r="CD73" s="19"/>
      <c r="CE73" s="19"/>
      <c r="CF73" s="49"/>
      <c r="CG73" s="19"/>
      <c r="CH73" s="49"/>
      <c r="CI73" s="19"/>
      <c r="CJ73" s="19"/>
      <c r="CK73"/>
      <c r="CL73"/>
      <c r="CM73"/>
      <c r="CN73"/>
      <c r="CO73"/>
      <c r="CP73"/>
      <c r="CQ73"/>
    </row>
    <row r="74" spans="1:95">
      <c r="A74" s="65">
        <f t="shared" ca="1" si="25"/>
        <v>10</v>
      </c>
      <c r="B74" s="23" t="str">
        <f ca="1">IF(A73="","",IF(AND(AL74="",AN74=""),"NB",AL74&amp;AN74))</f>
        <v>1@B,</v>
      </c>
      <c r="C74" s="6" t="str">
        <f t="shared" ca="1" si="27"/>
        <v/>
      </c>
      <c r="D74" s="56" t="str">
        <f ca="1">VLOOKUP($A74,$BC$5:$BN$45,8)</f>
        <v>B</v>
      </c>
      <c r="E74" s="344" t="str">
        <f t="shared" ca="1" si="38"/>
        <v>RRB</v>
      </c>
      <c r="F74" s="175">
        <v>1</v>
      </c>
      <c r="G74" s="459">
        <f ca="1">IF(G73&gt;=$AJ$3,1,IF(AND(J72="L",J73="L"),1,IF(I73="L",2,IF(I73="W",(2*G73-1),G73))))</f>
        <v>2</v>
      </c>
      <c r="H74" s="345" t="str">
        <f ca="1">IF($A73&lt;&gt;"",IF(OR($AH73&lt;&gt;0,$AI73&lt;&gt;0,E73="RRR"),"",IF(AND($D68="B",$D71="B"),"B",IF(AND($D70="B",$D72="B"),"B",IF(AND($D72=$D73,$D72="B"),"B","")))),"")</f>
        <v>B</v>
      </c>
      <c r="I74" s="341" t="str">
        <f t="shared" ca="1" si="40"/>
        <v>W</v>
      </c>
      <c r="J74" s="341">
        <f t="shared" ca="1" si="28"/>
        <v>1</v>
      </c>
      <c r="K74" s="343">
        <f t="shared" ca="1" si="29"/>
        <v>1</v>
      </c>
      <c r="L74" s="56" t="str">
        <f ca="1">VLOOKUP($A74,$BC$5:$BN$45,8)</f>
        <v>B</v>
      </c>
      <c r="M74" s="428">
        <f t="shared" ca="1" si="39"/>
        <v>0</v>
      </c>
      <c r="N74" s="175">
        <v>1</v>
      </c>
      <c r="O74" s="345" t="str">
        <f ca="1">IF($A73&lt;&gt;"",IF(OR($AH73&lt;&gt;0,$AI73&lt;&gt;0,E73="BBB",H74&lt;&gt;""),"",IF(AND($D68="R",$D71="R"),"R",IF(AND($D70="R",$D72="R"),"R",IF(AND($D72=$D73,$D72="R"),"R","")))),"")</f>
        <v/>
      </c>
      <c r="P74" s="37" t="str">
        <f t="shared" ca="1" si="30"/>
        <v/>
      </c>
      <c r="Q74" s="37">
        <f t="shared" ca="1" si="31"/>
        <v>0</v>
      </c>
      <c r="R74" s="23">
        <f ca="1">IF($A74&lt;&gt;"",IF(OR($AH73&lt;&gt;0,$AI73&lt;&gt;0),"0",SUM(Q74:Q74)),0)</f>
        <v>0</v>
      </c>
      <c r="S74" s="56" t="str">
        <f ca="1">VLOOKUP($A74,$BC$5:$BN$45,8)</f>
        <v>B</v>
      </c>
      <c r="T74" s="175">
        <v>1</v>
      </c>
      <c r="U74" s="345" t="str">
        <f ca="1">IF($A73&lt;&gt;"",IF(OR($AH73&lt;&gt;0,$AI73&lt;&gt;0,M73&gt;=$AJ$3),"",H74))</f>
        <v>B</v>
      </c>
      <c r="V74" s="341" t="str">
        <f t="shared" ca="1" si="41"/>
        <v>W</v>
      </c>
      <c r="W74" s="341">
        <f t="shared" ca="1" si="32"/>
        <v>1</v>
      </c>
      <c r="X74" s="343">
        <f t="shared" ca="1" si="33"/>
        <v>1</v>
      </c>
      <c r="Y74" s="56" t="str">
        <f ca="1">VLOOKUP($A74,$BC$5:$BN$45,8)</f>
        <v>B</v>
      </c>
      <c r="Z74" s="175">
        <v>1</v>
      </c>
      <c r="AA74" s="345" t="str">
        <f ca="1">IF($A73&lt;&gt;"",IF(OR($AH73&lt;&gt;0,$AI73&lt;&gt;0,U74&lt;&gt;""),"",O74))</f>
        <v/>
      </c>
      <c r="AB74" s="37" t="str">
        <f t="shared" ca="1" si="34"/>
        <v/>
      </c>
      <c r="AC74" s="37">
        <f t="shared" ca="1" si="35"/>
        <v>0</v>
      </c>
      <c r="AD74" s="23">
        <f ca="1">IF($A74&lt;&gt;"",IF(OR($AH73&lt;&gt;0,$AI73&lt;&gt;0),"0",SUM(AC74:AC74)),0)</f>
        <v>0</v>
      </c>
      <c r="AE74" s="90">
        <f ca="1">IF(A74&lt;&gt;"",W74+AC74,0)</f>
        <v>1</v>
      </c>
      <c r="AF74" s="87">
        <f t="shared" ca="1" si="24"/>
        <v>-1</v>
      </c>
      <c r="AG74" s="95">
        <f>T75</f>
        <v>1</v>
      </c>
      <c r="AH74" s="89">
        <f ca="1">IF($A74&lt;&gt;"",IF(AH73&lt;&gt;0,AH73,IF(AF74&gt;=$AJ$1,"Profit Target",0)),0)</f>
        <v>0</v>
      </c>
      <c r="AI74" s="91">
        <f ca="1">IF($A74&lt;&gt;"",IF(AI73&lt;&gt;0,AI73,IF(AF74&lt;=$AJ$2,"Stop Loss",0)))</f>
        <v>0</v>
      </c>
      <c r="AJ74" s="89">
        <f t="shared" ca="1" si="36"/>
        <v>8</v>
      </c>
      <c r="AK74" s="78" t="str">
        <f ca="1">IF($A73="","",ABS(T74)&amp;"@")</f>
        <v>1@</v>
      </c>
      <c r="AL74" s="78" t="str">
        <f ca="1">IF(U74&lt;&gt;"",$AK74&amp;U74&amp;",","")</f>
        <v>1@B,</v>
      </c>
      <c r="AM74" s="78" t="str">
        <f ca="1">IF($A73="","",ABS(Z74)&amp;"@")</f>
        <v>1@</v>
      </c>
      <c r="AN74" s="427" t="str">
        <f t="shared" ca="1" si="37"/>
        <v/>
      </c>
      <c r="AO74" s="20"/>
      <c r="AP74" s="20"/>
      <c r="AQ74" s="20"/>
      <c r="AR74" s="20"/>
      <c r="AS74" s="20"/>
      <c r="AT74" s="66"/>
      <c r="AU74" s="20"/>
      <c r="AV74" s="20"/>
      <c r="AW74" s="20"/>
      <c r="AX74" s="20"/>
      <c r="AY74" s="20"/>
      <c r="AZ74" s="20"/>
      <c r="BA74" s="20"/>
      <c r="BB74" s="65">
        <f t="shared" ca="1" si="26"/>
        <v>15</v>
      </c>
      <c r="BC74"/>
      <c r="BD74" s="65">
        <v>2</v>
      </c>
      <c r="BE74"/>
      <c r="BF74"/>
      <c r="BG74"/>
      <c r="BH74"/>
      <c r="BI74"/>
      <c r="BJ74"/>
      <c r="BK74"/>
      <c r="BL74"/>
      <c r="BM74" s="57"/>
      <c r="BN74"/>
      <c r="BO74"/>
      <c r="BP74"/>
      <c r="BR74" s="48"/>
      <c r="BS74" s="19"/>
      <c r="BT74" s="19"/>
      <c r="BU74" s="19"/>
      <c r="BV74" s="19"/>
      <c r="BW74" s="19"/>
      <c r="BX74" s="19"/>
      <c r="BY74" s="49"/>
      <c r="BZ74" s="19"/>
      <c r="CA74" s="19"/>
      <c r="CB74" s="19"/>
      <c r="CC74" s="19"/>
      <c r="CD74" s="19"/>
      <c r="CE74" s="19"/>
      <c r="CF74" s="49"/>
      <c r="CG74" s="19"/>
      <c r="CH74" s="49"/>
      <c r="CI74" s="19"/>
      <c r="CJ74" s="19"/>
      <c r="CK74"/>
      <c r="CL74"/>
      <c r="CM74"/>
      <c r="CN74"/>
      <c r="CO74"/>
      <c r="CP74"/>
      <c r="CQ74"/>
    </row>
    <row r="75" spans="1:95">
      <c r="A75" s="65">
        <f t="shared" ca="1" si="25"/>
        <v>26</v>
      </c>
      <c r="B75" s="23" t="str">
        <f ca="1">IF(A74="","",IF(AND(AL75="",AN75=""),"NB",AL75&amp;AN75))</f>
        <v>NB</v>
      </c>
      <c r="C75" s="6" t="str">
        <f t="shared" ca="1" si="27"/>
        <v/>
      </c>
      <c r="D75" s="56" t="str">
        <f ca="1">VLOOKUP($A75,$BC$5:$BN$45,8)</f>
        <v>B</v>
      </c>
      <c r="E75" s="344" t="str">
        <f t="shared" ca="1" si="38"/>
        <v>RBB</v>
      </c>
      <c r="F75" s="175">
        <v>1</v>
      </c>
      <c r="G75" s="459">
        <f ca="1">IF(G74&gt;=$AJ$3,1,IF(AND(J73="L",J74="L"),1,IF(I74="L",2,IF(I74="W",(2*G74-1),G74))))</f>
        <v>3</v>
      </c>
      <c r="H75" s="345" t="str">
        <f ca="1">IF($A74&lt;&gt;"",IF(OR($AH74&lt;&gt;0,$AI74&lt;&gt;0,E74="RRR"),"",IF(AND($D69="B",$D72="B"),"B",IF(AND($D71="B",$D73="B"),"B",IF(AND($D73=$D74,$D73="B"),"B","")))),"")</f>
        <v/>
      </c>
      <c r="I75" s="341" t="str">
        <f t="shared" ca="1" si="40"/>
        <v/>
      </c>
      <c r="J75" s="341">
        <f t="shared" ca="1" si="28"/>
        <v>0</v>
      </c>
      <c r="K75" s="343">
        <f t="shared" ca="1" si="29"/>
        <v>0</v>
      </c>
      <c r="L75" s="56" t="str">
        <f ca="1">VLOOKUP($A75,$BC$5:$BN$45,8)</f>
        <v>B</v>
      </c>
      <c r="M75" s="428">
        <f t="shared" ca="1" si="39"/>
        <v>0</v>
      </c>
      <c r="N75" s="175">
        <v>1</v>
      </c>
      <c r="O75" s="345" t="str">
        <f ca="1">IF($A74&lt;&gt;"",IF(OR($AH74&lt;&gt;0,$AI74&lt;&gt;0,E74="BBB",H75&lt;&gt;""),"",IF(AND($D69="R",$D72="R"),"R",IF(AND($D71="R",$D73="R"),"R",IF(AND($D73=$D74,$D73="R"),"R","")))),"")</f>
        <v/>
      </c>
      <c r="P75" s="37" t="str">
        <f t="shared" ca="1" si="30"/>
        <v/>
      </c>
      <c r="Q75" s="37">
        <f t="shared" ca="1" si="31"/>
        <v>0</v>
      </c>
      <c r="R75" s="23">
        <f ca="1">IF($A75&lt;&gt;"",IF(OR($AH74&lt;&gt;0,$AI74&lt;&gt;0),"0",SUM(Q75:Q75)),0)</f>
        <v>0</v>
      </c>
      <c r="S75" s="56" t="str">
        <f ca="1">VLOOKUP($A75,$BC$5:$BN$45,8)</f>
        <v>B</v>
      </c>
      <c r="T75" s="175">
        <v>1</v>
      </c>
      <c r="U75" s="345" t="str">
        <f ca="1">IF($A74&lt;&gt;"",IF(OR($AH74&lt;&gt;0,$AI74&lt;&gt;0,M74&gt;=$AJ$3),"",H75))</f>
        <v/>
      </c>
      <c r="V75" s="341" t="str">
        <f t="shared" ca="1" si="41"/>
        <v/>
      </c>
      <c r="W75" s="341">
        <f t="shared" ca="1" si="32"/>
        <v>0</v>
      </c>
      <c r="X75" s="343">
        <f t="shared" ca="1" si="33"/>
        <v>0</v>
      </c>
      <c r="Y75" s="56" t="str">
        <f ca="1">VLOOKUP($A75,$BC$5:$BN$45,8)</f>
        <v>B</v>
      </c>
      <c r="Z75" s="175">
        <v>1</v>
      </c>
      <c r="AA75" s="345" t="str">
        <f ca="1">IF($A74&lt;&gt;"",IF(OR($AH74&lt;&gt;0,$AI74&lt;&gt;0,U75&lt;&gt;""),"",O75))</f>
        <v/>
      </c>
      <c r="AB75" s="37" t="str">
        <f t="shared" ca="1" si="34"/>
        <v/>
      </c>
      <c r="AC75" s="37">
        <f t="shared" ca="1" si="35"/>
        <v>0</v>
      </c>
      <c r="AD75" s="23">
        <f ca="1">IF($A75&lt;&gt;"",IF(OR($AH74&lt;&gt;0,$AI74&lt;&gt;0),"0",SUM(AC75:AC75)),0)</f>
        <v>0</v>
      </c>
      <c r="AE75" s="90">
        <f ca="1">IF(A75&lt;&gt;"",W75+AC75,0)</f>
        <v>0</v>
      </c>
      <c r="AF75" s="87">
        <f t="shared" ca="1" si="24"/>
        <v>-1</v>
      </c>
      <c r="AG75" s="95">
        <f>T76</f>
        <v>1</v>
      </c>
      <c r="AH75" s="89">
        <f ca="1">IF($A75&lt;&gt;"",IF(AH74&lt;&gt;0,AH74,IF(AF75&gt;=$AJ$1,"Profit Target",0)),0)</f>
        <v>0</v>
      </c>
      <c r="AI75" s="91">
        <f ca="1">IF($A75&lt;&gt;"",IF(AI74&lt;&gt;0,AI74,IF(AF75&lt;=$AJ$2,"Stop Loss",0)))</f>
        <v>0</v>
      </c>
      <c r="AJ75" s="89">
        <f t="shared" ca="1" si="36"/>
        <v>8</v>
      </c>
      <c r="AK75" s="78" t="str">
        <f ca="1">IF($A74="","",ABS(T75)&amp;"@")</f>
        <v>1@</v>
      </c>
      <c r="AL75" s="78" t="str">
        <f ca="1">IF(U75&lt;&gt;"",$AK75&amp;U75&amp;",","")</f>
        <v/>
      </c>
      <c r="AM75" s="78" t="str">
        <f ca="1">IF($A74="","",ABS(Z75)&amp;"@")</f>
        <v>1@</v>
      </c>
      <c r="AN75" s="427" t="str">
        <f t="shared" ca="1" si="37"/>
        <v/>
      </c>
      <c r="AO75" s="20"/>
      <c r="AP75" s="20"/>
      <c r="AQ75" s="20"/>
      <c r="AR75" s="20"/>
      <c r="AS75" s="20"/>
      <c r="AT75" s="66"/>
      <c r="AU75" s="20"/>
      <c r="AV75" s="20"/>
      <c r="AW75" s="20"/>
      <c r="AX75" s="20"/>
      <c r="AY75" s="20"/>
      <c r="AZ75" s="20"/>
      <c r="BA75" s="20"/>
      <c r="BB75" s="65">
        <f t="shared" ca="1" si="26"/>
        <v>31</v>
      </c>
      <c r="BC75"/>
      <c r="BD75" s="65">
        <v>2</v>
      </c>
      <c r="BE75"/>
      <c r="BF75"/>
      <c r="BG75"/>
      <c r="BH75"/>
      <c r="BI75"/>
      <c r="BJ75"/>
      <c r="BK75"/>
      <c r="BL75"/>
      <c r="BM75" s="57"/>
      <c r="BN75"/>
      <c r="BO75"/>
      <c r="BP75"/>
      <c r="BR75" s="48"/>
      <c r="BS75" s="19"/>
      <c r="BT75" s="19"/>
      <c r="BU75" s="19"/>
      <c r="BV75" s="19"/>
      <c r="BW75" s="19"/>
      <c r="BX75" s="19"/>
      <c r="BY75" s="49"/>
      <c r="BZ75" s="19"/>
      <c r="CA75" s="19"/>
      <c r="CB75" s="19"/>
      <c r="CC75" s="19"/>
      <c r="CD75" s="19"/>
      <c r="CE75" s="19"/>
      <c r="CF75" s="49"/>
      <c r="CG75" s="19"/>
      <c r="CH75" s="49"/>
      <c r="CI75" s="19"/>
      <c r="CJ75" s="19"/>
      <c r="CK75"/>
      <c r="CL75"/>
      <c r="CM75"/>
      <c r="CN75"/>
      <c r="CO75"/>
      <c r="CP75"/>
      <c r="CQ75"/>
    </row>
    <row r="76" spans="1:95">
      <c r="A76" s="65">
        <f t="shared" ca="1" si="25"/>
        <v>10</v>
      </c>
      <c r="B76" s="23" t="str">
        <f ca="1">IF(A75="","",IF(AND(AL76="",AN76=""),"NB",AL76&amp;AN76))</f>
        <v>1@B,</v>
      </c>
      <c r="C76" s="6" t="str">
        <f t="shared" ca="1" si="27"/>
        <v/>
      </c>
      <c r="D76" s="56" t="str">
        <f ca="1">VLOOKUP($A76,$BC$5:$BN$45,8)</f>
        <v>B</v>
      </c>
      <c r="E76" s="344" t="str">
        <f t="shared" ca="1" si="38"/>
        <v>BBB</v>
      </c>
      <c r="F76" s="175">
        <v>1</v>
      </c>
      <c r="G76" s="459">
        <f ca="1">IF(G75&gt;=$AJ$3,1,IF(AND(J74="L",J75="L"),1,IF(I75="L",2,IF(I75="W",(2*G75-1),G75))))</f>
        <v>3</v>
      </c>
      <c r="H76" s="345" t="str">
        <f ca="1">IF($A75&lt;&gt;"",IF(OR($AH75&lt;&gt;0,$AI75&lt;&gt;0,E75="RRR"),"",IF(AND($D70="B",$D73="B"),"B",IF(AND($D72="B",$D74="B"),"B",IF(AND($D74=$D75,$D74="B"),"B","")))),"")</f>
        <v>B</v>
      </c>
      <c r="I76" s="341" t="str">
        <f t="shared" ca="1" si="40"/>
        <v>W</v>
      </c>
      <c r="J76" s="341">
        <f t="shared" ca="1" si="28"/>
        <v>1</v>
      </c>
      <c r="K76" s="343">
        <f t="shared" ca="1" si="29"/>
        <v>1</v>
      </c>
      <c r="L76" s="56" t="str">
        <f ca="1">VLOOKUP($A76,$BC$5:$BN$45,8)</f>
        <v>B</v>
      </c>
      <c r="M76" s="428">
        <f t="shared" ca="1" si="39"/>
        <v>0</v>
      </c>
      <c r="N76" s="175">
        <v>1</v>
      </c>
      <c r="O76" s="345" t="str">
        <f ca="1">IF($A75&lt;&gt;"",IF(OR($AH75&lt;&gt;0,$AI75&lt;&gt;0,E75="BBB",H76&lt;&gt;""),"",IF(AND($D70="R",$D73="R"),"R",IF(AND($D72="R",$D74="R"),"R",IF(AND($D74=$D75,$D74="R"),"R","")))),"")</f>
        <v/>
      </c>
      <c r="P76" s="37" t="str">
        <f t="shared" ca="1" si="30"/>
        <v/>
      </c>
      <c r="Q76" s="37">
        <f t="shared" ca="1" si="31"/>
        <v>0</v>
      </c>
      <c r="R76" s="23">
        <f ca="1">IF($A76&lt;&gt;"",IF(OR($AH75&lt;&gt;0,$AI75&lt;&gt;0),"0",SUM(Q76:Q76)),0)</f>
        <v>0</v>
      </c>
      <c r="S76" s="56" t="str">
        <f ca="1">VLOOKUP($A76,$BC$5:$BN$45,8)</f>
        <v>B</v>
      </c>
      <c r="T76" s="175">
        <v>1</v>
      </c>
      <c r="U76" s="345" t="str">
        <f ca="1">IF($A75&lt;&gt;"",IF(OR($AH75&lt;&gt;0,$AI75&lt;&gt;0,M75&gt;=$AJ$3),"",H76))</f>
        <v>B</v>
      </c>
      <c r="V76" s="341" t="str">
        <f t="shared" ca="1" si="41"/>
        <v>W</v>
      </c>
      <c r="W76" s="341">
        <f t="shared" ca="1" si="32"/>
        <v>1</v>
      </c>
      <c r="X76" s="343">
        <f t="shared" ca="1" si="33"/>
        <v>1</v>
      </c>
      <c r="Y76" s="56" t="str">
        <f ca="1">VLOOKUP($A76,$BC$5:$BN$45,8)</f>
        <v>B</v>
      </c>
      <c r="Z76" s="175">
        <v>1</v>
      </c>
      <c r="AA76" s="345" t="str">
        <f ca="1">IF($A75&lt;&gt;"",IF(OR($AH75&lt;&gt;0,$AI75&lt;&gt;0,U76&lt;&gt;""),"",O76))</f>
        <v/>
      </c>
      <c r="AB76" s="37" t="str">
        <f t="shared" ca="1" si="34"/>
        <v/>
      </c>
      <c r="AC76" s="37">
        <f t="shared" ca="1" si="35"/>
        <v>0</v>
      </c>
      <c r="AD76" s="23">
        <f ca="1">IF($A76&lt;&gt;"",IF(OR($AH75&lt;&gt;0,$AI75&lt;&gt;0),"0",SUM(AC76:AC76)),0)</f>
        <v>0</v>
      </c>
      <c r="AE76" s="90">
        <f ca="1">IF(A76&lt;&gt;"",W76+AC76,0)</f>
        <v>1</v>
      </c>
      <c r="AF76" s="87">
        <f t="shared" ca="1" si="24"/>
        <v>0</v>
      </c>
      <c r="AG76" s="95">
        <f>T77</f>
        <v>1</v>
      </c>
      <c r="AH76" s="89">
        <f ca="1">IF($A76&lt;&gt;"",IF(AH75&lt;&gt;0,AH75,IF(AF76&gt;=$AJ$1,"Profit Target",0)),0)</f>
        <v>0</v>
      </c>
      <c r="AI76" s="91">
        <f ca="1">IF($A76&lt;&gt;"",IF(AI75&lt;&gt;0,AI75,IF(AF76&lt;=$AJ$2,"Stop Loss",0)))</f>
        <v>0</v>
      </c>
      <c r="AJ76" s="89">
        <f t="shared" ca="1" si="36"/>
        <v>8</v>
      </c>
      <c r="AK76" s="78" t="str">
        <f ca="1">IF($A75="","",ABS(T76)&amp;"@")</f>
        <v>1@</v>
      </c>
      <c r="AL76" s="78" t="str">
        <f ca="1">IF(U76&lt;&gt;"",$AK76&amp;U76&amp;",","")</f>
        <v>1@B,</v>
      </c>
      <c r="AM76" s="78" t="str">
        <f ca="1">IF($A75="","",ABS(Z76)&amp;"@")</f>
        <v>1@</v>
      </c>
      <c r="AN76" s="427" t="str">
        <f t="shared" ca="1" si="37"/>
        <v/>
      </c>
      <c r="AO76" s="20"/>
      <c r="AP76" s="20"/>
      <c r="AQ76" s="20"/>
      <c r="AR76" s="20"/>
      <c r="AS76" s="20"/>
      <c r="AT76" s="66"/>
      <c r="AU76" s="20"/>
      <c r="AV76" s="20"/>
      <c r="AW76" s="20"/>
      <c r="AX76" s="20"/>
      <c r="AY76" s="20"/>
      <c r="AZ76" s="20"/>
      <c r="BA76" s="20"/>
      <c r="BB76" s="65">
        <f t="shared" ca="1" si="26"/>
        <v>22</v>
      </c>
      <c r="BC76"/>
      <c r="BD76" s="65">
        <v>2</v>
      </c>
      <c r="BE76"/>
      <c r="BF76"/>
      <c r="BG76"/>
      <c r="BH76"/>
      <c r="BI76"/>
      <c r="BJ76"/>
      <c r="BK76"/>
      <c r="BL76"/>
      <c r="BM76" s="57"/>
      <c r="BN76"/>
      <c r="BO76"/>
      <c r="BP76"/>
      <c r="BR76" s="48"/>
      <c r="BS76" s="19"/>
      <c r="BT76" s="19"/>
      <c r="BU76" s="19"/>
      <c r="BV76" s="19"/>
      <c r="BW76" s="19"/>
      <c r="BX76" s="19"/>
      <c r="BY76" s="49"/>
      <c r="BZ76" s="19"/>
      <c r="CA76" s="19"/>
      <c r="CB76" s="19"/>
      <c r="CC76" s="19"/>
      <c r="CD76" s="19"/>
      <c r="CE76" s="19"/>
      <c r="CF76" s="49"/>
      <c r="CG76" s="19"/>
      <c r="CH76" s="49"/>
      <c r="CI76" s="19"/>
      <c r="CJ76" s="19"/>
      <c r="CK76"/>
      <c r="CL76"/>
      <c r="CM76"/>
      <c r="CN76"/>
      <c r="CO76"/>
      <c r="CP76"/>
      <c r="CQ76"/>
    </row>
    <row r="77" spans="1:95">
      <c r="A77" s="65">
        <f t="shared" ca="1" si="25"/>
        <v>21</v>
      </c>
      <c r="B77" s="23" t="str">
        <f ca="1">IF(A76="","",IF(AND(AL77="",AN77=""),"NB",AL77&amp;AN77))</f>
        <v>1@B,</v>
      </c>
      <c r="C77" s="6" t="str">
        <f t="shared" ca="1" si="27"/>
        <v/>
      </c>
      <c r="D77" s="56" t="str">
        <f ca="1">VLOOKUP($A77,$BC$5:$BN$45,8)</f>
        <v>R</v>
      </c>
      <c r="E77" s="344" t="str">
        <f t="shared" ca="1" si="38"/>
        <v>BBR</v>
      </c>
      <c r="F77" s="175">
        <v>1</v>
      </c>
      <c r="G77" s="459">
        <f ca="1">IF(G76&gt;=$AJ$3,1,IF(AND(J75="L",J76="L"),1,IF(I76="L",2,IF(I76="W",(2*G76-1),G76))))</f>
        <v>5</v>
      </c>
      <c r="H77" s="345" t="str">
        <f ca="1">IF($A76&lt;&gt;"",IF(OR($AH76&lt;&gt;0,$AI76&lt;&gt;0,E76="RRR"),"",IF(AND($D71="B",$D74="B"),"B",IF(AND($D73="B",$D75="B"),"B",IF(AND($D75=$D76,$D75="B"),"B","")))),"")</f>
        <v>B</v>
      </c>
      <c r="I77" s="341" t="str">
        <f t="shared" ca="1" si="40"/>
        <v>L</v>
      </c>
      <c r="J77" s="341">
        <f t="shared" ca="1" si="28"/>
        <v>-1</v>
      </c>
      <c r="K77" s="343">
        <f t="shared" ca="1" si="29"/>
        <v>-1</v>
      </c>
      <c r="L77" s="56" t="str">
        <f ca="1">VLOOKUP($A77,$BC$5:$BN$45,8)</f>
        <v>R</v>
      </c>
      <c r="M77" s="428">
        <f t="shared" ca="1" si="39"/>
        <v>1</v>
      </c>
      <c r="N77" s="175">
        <v>1</v>
      </c>
      <c r="O77" s="345" t="str">
        <f ca="1">IF($A76&lt;&gt;"",IF(OR($AH76&lt;&gt;0,$AI76&lt;&gt;0,E76="BBB",H77&lt;&gt;""),"",IF(AND($D71="R",$D74="R"),"R",IF(AND($D73="R",$D75="R"),"R",IF(AND($D75=$D76,$D75="R"),"R","")))),"")</f>
        <v/>
      </c>
      <c r="P77" s="37" t="str">
        <f t="shared" ca="1" si="30"/>
        <v/>
      </c>
      <c r="Q77" s="37">
        <f t="shared" ca="1" si="31"/>
        <v>0</v>
      </c>
      <c r="R77" s="23">
        <f ca="1">IF($A77&lt;&gt;"",IF(OR($AH76&lt;&gt;0,$AI76&lt;&gt;0),"0",SUM(Q77:Q77)),0)</f>
        <v>0</v>
      </c>
      <c r="S77" s="56" t="str">
        <f ca="1">VLOOKUP($A77,$BC$5:$BN$45,8)</f>
        <v>R</v>
      </c>
      <c r="T77" s="175">
        <v>1</v>
      </c>
      <c r="U77" s="345" t="str">
        <f ca="1">IF($A76&lt;&gt;"",IF(OR($AH76&lt;&gt;0,$AI76&lt;&gt;0,M76&gt;=$AJ$3),"",H77))</f>
        <v>B</v>
      </c>
      <c r="V77" s="341" t="str">
        <f t="shared" ca="1" si="41"/>
        <v>L</v>
      </c>
      <c r="W77" s="341">
        <f t="shared" ca="1" si="32"/>
        <v>-1</v>
      </c>
      <c r="X77" s="343">
        <f t="shared" ca="1" si="33"/>
        <v>-1</v>
      </c>
      <c r="Y77" s="56" t="str">
        <f ca="1">VLOOKUP($A77,$BC$5:$BN$45,8)</f>
        <v>R</v>
      </c>
      <c r="Z77" s="175">
        <v>1</v>
      </c>
      <c r="AA77" s="345" t="str">
        <f ca="1">IF($A76&lt;&gt;"",IF(OR($AH76&lt;&gt;0,$AI76&lt;&gt;0,U77&lt;&gt;""),"",O77))</f>
        <v/>
      </c>
      <c r="AB77" s="37" t="str">
        <f t="shared" ca="1" si="34"/>
        <v/>
      </c>
      <c r="AC77" s="37">
        <f t="shared" ca="1" si="35"/>
        <v>0</v>
      </c>
      <c r="AD77" s="23">
        <f ca="1">IF($A77&lt;&gt;"",IF(OR($AH76&lt;&gt;0,$AI76&lt;&gt;0),"0",SUM(AC77:AC77)),0)</f>
        <v>0</v>
      </c>
      <c r="AE77" s="90">
        <f ca="1">IF(A77&lt;&gt;"",W77+AC77,0)</f>
        <v>-1</v>
      </c>
      <c r="AF77" s="172">
        <f t="shared" ca="1" si="24"/>
        <v>-1</v>
      </c>
      <c r="AG77" s="95">
        <f>T78</f>
        <v>1</v>
      </c>
      <c r="AH77" s="89">
        <f ca="1">IF($A77&lt;&gt;"",IF(AH76&lt;&gt;0,AH76,IF(AF77&gt;=$AJ$1,"Profit Target",0)),0)</f>
        <v>0</v>
      </c>
      <c r="AI77" s="91">
        <f ca="1">IF($A77&lt;&gt;"",IF(AI76&lt;&gt;0,AI76,IF(AF77&lt;=$AJ$2,"Stop Loss",0)))</f>
        <v>0</v>
      </c>
      <c r="AJ77" s="89">
        <f t="shared" ca="1" si="36"/>
        <v>8</v>
      </c>
      <c r="AK77" s="78" t="str">
        <f ca="1">IF($A76="","",ABS(T77)&amp;"@")</f>
        <v>1@</v>
      </c>
      <c r="AL77" s="78" t="str">
        <f ca="1">IF(U77&lt;&gt;"",$AK77&amp;U77&amp;",","")</f>
        <v>1@B,</v>
      </c>
      <c r="AM77" s="78" t="str">
        <f ca="1">IF($A76="","",ABS(Z77)&amp;"@")</f>
        <v>1@</v>
      </c>
      <c r="AN77" s="427" t="str">
        <f t="shared" ca="1" si="37"/>
        <v/>
      </c>
      <c r="AO77" s="20"/>
      <c r="AP77" s="20"/>
      <c r="AQ77" s="20"/>
      <c r="AR77" s="20"/>
      <c r="AS77" s="20"/>
      <c r="AT77" s="66"/>
      <c r="AU77" s="20"/>
      <c r="AV77" s="20"/>
      <c r="AW77" s="20"/>
      <c r="AX77" s="20"/>
      <c r="AY77" s="20"/>
      <c r="AZ77" s="20"/>
      <c r="BA77" s="20"/>
      <c r="BB77" s="65">
        <f t="shared" ca="1" si="26"/>
        <v>18</v>
      </c>
      <c r="BC77"/>
      <c r="BD77" s="65">
        <v>2</v>
      </c>
      <c r="BE77"/>
      <c r="BF77"/>
      <c r="BG77"/>
      <c r="BH77"/>
      <c r="BI77"/>
      <c r="BJ77"/>
      <c r="BK77"/>
      <c r="BL77"/>
      <c r="BM77" s="57"/>
      <c r="BN77"/>
      <c r="BO77"/>
      <c r="BP77"/>
      <c r="BR77" s="48"/>
      <c r="BS77" s="19"/>
      <c r="BT77" s="19"/>
      <c r="BU77" s="19"/>
      <c r="BV77" s="19"/>
      <c r="BW77" s="19"/>
      <c r="BX77" s="19"/>
      <c r="BY77" s="49"/>
      <c r="BZ77" s="19"/>
      <c r="CA77" s="19"/>
      <c r="CB77" s="19"/>
      <c r="CC77" s="19"/>
      <c r="CD77" s="19"/>
      <c r="CE77" s="19"/>
      <c r="CF77" s="49"/>
      <c r="CG77" s="19"/>
      <c r="CH77" s="49"/>
      <c r="CI77" s="19"/>
      <c r="CJ77" s="19"/>
      <c r="CK77"/>
      <c r="CL77"/>
      <c r="CM77"/>
      <c r="CN77"/>
      <c r="CO77"/>
      <c r="CP77"/>
      <c r="CQ77"/>
    </row>
    <row r="78" spans="1:95">
      <c r="A78" s="65">
        <f t="shared" ca="1" si="25"/>
        <v>23</v>
      </c>
      <c r="B78" s="23" t="str">
        <f ca="1">IF(A77="","",IF(AND(AL78="",AN78=""),"NB",AL78&amp;AN78))</f>
        <v>1@B,</v>
      </c>
      <c r="C78" s="6" t="str">
        <f t="shared" ca="1" si="27"/>
        <v/>
      </c>
      <c r="D78" s="56" t="str">
        <f ca="1">VLOOKUP($A78,$BC$5:$BN$45,8)</f>
        <v>R</v>
      </c>
      <c r="E78" s="344" t="str">
        <f t="shared" ca="1" si="38"/>
        <v>BRR</v>
      </c>
      <c r="F78" s="175">
        <v>1</v>
      </c>
      <c r="G78" s="459">
        <f ca="1">IF(G77&gt;=$AJ$3,1,IF(AND(J76="L",J77="L"),1,IF(I77="L",2,IF(I77="W",(2*G77-1),G77))))</f>
        <v>2</v>
      </c>
      <c r="H78" s="345" t="str">
        <f ca="1">IF($A77&lt;&gt;"",IF(OR($AH77&lt;&gt;0,$AI77&lt;&gt;0,E77="RRR"),"",IF(AND($D72="B",$D75="B"),"B",IF(AND($D74="B",$D76="B"),"B",IF(AND($D76=$D77,$D76="B"),"B","")))),"")</f>
        <v>B</v>
      </c>
      <c r="I78" s="341" t="str">
        <f t="shared" ca="1" si="40"/>
        <v>L</v>
      </c>
      <c r="J78" s="341">
        <f t="shared" ca="1" si="28"/>
        <v>-1</v>
      </c>
      <c r="K78" s="343">
        <f t="shared" ca="1" si="29"/>
        <v>-1</v>
      </c>
      <c r="L78" s="56" t="str">
        <f ca="1">VLOOKUP($A78,$BC$5:$BN$45,8)</f>
        <v>R</v>
      </c>
      <c r="M78" s="428">
        <f t="shared" ca="1" si="39"/>
        <v>2</v>
      </c>
      <c r="N78" s="175">
        <v>1</v>
      </c>
      <c r="O78" s="345" t="str">
        <f ca="1">IF($A77&lt;&gt;"",IF(OR($AH77&lt;&gt;0,$AI77&lt;&gt;0,E77="BBB",H78&lt;&gt;""),"",IF(AND($D72="R",$D75="R"),"R",IF(AND($D74="R",$D76="R"),"R",IF(AND($D76=$D77,$D76="R"),"R","")))),"")</f>
        <v/>
      </c>
      <c r="P78" s="37" t="str">
        <f t="shared" ca="1" si="30"/>
        <v/>
      </c>
      <c r="Q78" s="37">
        <f t="shared" ca="1" si="31"/>
        <v>0</v>
      </c>
      <c r="R78" s="23">
        <f ca="1">IF($A78&lt;&gt;"",IF(OR($AH77&lt;&gt;0,$AI77&lt;&gt;0),"0",SUM(Q78:Q78)),0)</f>
        <v>0</v>
      </c>
      <c r="S78" s="56" t="str">
        <f ca="1">VLOOKUP($A78,$BC$5:$BN$45,8)</f>
        <v>R</v>
      </c>
      <c r="T78" s="175">
        <v>1</v>
      </c>
      <c r="U78" s="345" t="str">
        <f ca="1">IF($A77&lt;&gt;"",IF(OR($AH77&lt;&gt;0,$AI77&lt;&gt;0,M77&gt;=$AJ$3),"",H78))</f>
        <v>B</v>
      </c>
      <c r="V78" s="341" t="str">
        <f t="shared" ca="1" si="41"/>
        <v>L</v>
      </c>
      <c r="W78" s="341">
        <f t="shared" ca="1" si="32"/>
        <v>-1</v>
      </c>
      <c r="X78" s="343">
        <f t="shared" ca="1" si="33"/>
        <v>-1</v>
      </c>
      <c r="Y78" s="56" t="str">
        <f ca="1">VLOOKUP($A78,$BC$5:$BN$45,8)</f>
        <v>R</v>
      </c>
      <c r="Z78" s="175">
        <v>1</v>
      </c>
      <c r="AA78" s="345" t="str">
        <f ca="1">IF($A77&lt;&gt;"",IF(OR($AH77&lt;&gt;0,$AI77&lt;&gt;0,U78&lt;&gt;""),"",O78))</f>
        <v/>
      </c>
      <c r="AB78" s="37" t="str">
        <f t="shared" ca="1" si="34"/>
        <v/>
      </c>
      <c r="AC78" s="37">
        <f t="shared" ca="1" si="35"/>
        <v>0</v>
      </c>
      <c r="AD78" s="23">
        <f ca="1">IF($A78&lt;&gt;"",IF(OR($AH77&lt;&gt;0,$AI77&lt;&gt;0),"0",SUM(AC78:AC78)),0)</f>
        <v>0</v>
      </c>
      <c r="AE78" s="90">
        <f ca="1">IF(A78&lt;&gt;"",W78+AC78,0)</f>
        <v>-1</v>
      </c>
      <c r="AF78" s="87">
        <f ca="1">IF($A78&lt;&gt;"",AE78+AF77,0)</f>
        <v>-2</v>
      </c>
      <c r="AG78" s="95">
        <f>T79</f>
        <v>1</v>
      </c>
      <c r="AH78" s="89">
        <f ca="1">IF($A78&lt;&gt;"",IF(AH77&lt;&gt;0,AH77,IF(AF78&gt;=$AJ$1,"Profit Target",0)),0)</f>
        <v>0</v>
      </c>
      <c r="AI78" s="91">
        <f ca="1">IF($A78&lt;&gt;"",IF(AI77&lt;&gt;0,AI77,IF(AF78&lt;=$AJ$2,"Stop Loss",0)))</f>
        <v>0</v>
      </c>
      <c r="AJ78" s="89">
        <f t="shared" ca="1" si="36"/>
        <v>8</v>
      </c>
      <c r="AK78" s="78" t="str">
        <f ca="1">IF($A77="","",ABS(T78)&amp;"@")</f>
        <v>1@</v>
      </c>
      <c r="AL78" s="78" t="str">
        <f ca="1">IF(U78&lt;&gt;"",$AK78&amp;U78&amp;",","")</f>
        <v>1@B,</v>
      </c>
      <c r="AM78" s="78" t="str">
        <f ca="1">IF($A77="","",ABS(Z78)&amp;"@")</f>
        <v>1@</v>
      </c>
      <c r="AN78" s="427" t="str">
        <f t="shared" ca="1" si="37"/>
        <v/>
      </c>
      <c r="AO78" s="20"/>
      <c r="AP78" s="20"/>
      <c r="AQ78" s="20"/>
      <c r="AR78" s="20"/>
      <c r="AS78" s="20"/>
      <c r="AT78" s="66"/>
      <c r="AU78" s="20"/>
      <c r="AV78" s="20"/>
      <c r="AW78" s="20"/>
      <c r="AX78" s="20"/>
      <c r="AY78" s="20"/>
      <c r="AZ78" s="20"/>
      <c r="BA78" s="20"/>
      <c r="BB78" s="65">
        <f t="shared" ca="1" si="26"/>
        <v>36</v>
      </c>
      <c r="BC78"/>
      <c r="BD78" s="65">
        <v>2</v>
      </c>
      <c r="BE78"/>
      <c r="BF78"/>
      <c r="BG78"/>
      <c r="BH78"/>
      <c r="BI78"/>
      <c r="BJ78"/>
      <c r="BK78"/>
      <c r="BL78"/>
      <c r="BM78" s="57"/>
      <c r="BN78"/>
      <c r="BO78"/>
      <c r="BP78"/>
      <c r="BR78" s="48"/>
      <c r="BS78" s="19"/>
      <c r="BT78" s="19"/>
      <c r="BU78" s="19"/>
      <c r="BV78" s="19"/>
      <c r="BW78" s="19"/>
      <c r="BX78" s="19"/>
      <c r="BY78" s="49"/>
      <c r="BZ78" s="19"/>
      <c r="CA78" s="19"/>
      <c r="CB78" s="19"/>
      <c r="CC78" s="19"/>
      <c r="CD78" s="19"/>
      <c r="CE78" s="19"/>
      <c r="CF78" s="49"/>
      <c r="CG78" s="19"/>
      <c r="CH78" s="49"/>
      <c r="CI78" s="19"/>
      <c r="CJ78" s="19"/>
      <c r="CK78"/>
      <c r="CL78"/>
      <c r="CM78"/>
      <c r="CN78"/>
      <c r="CO78"/>
      <c r="CP78"/>
      <c r="CQ78"/>
    </row>
    <row r="79" spans="1:95">
      <c r="A79" s="65">
        <f t="shared" ca="1" si="25"/>
        <v>31</v>
      </c>
      <c r="B79" s="23" t="str">
        <f ca="1">IF(A78="","",IF(AND(AL79="",AN79=""),"NB",AL79&amp;AN79))</f>
        <v>1@R,</v>
      </c>
      <c r="C79" s="6" t="str">
        <f t="shared" ca="1" si="27"/>
        <v/>
      </c>
      <c r="D79" s="56" t="str">
        <f ca="1">VLOOKUP($A79,$BC$5:$BN$45,8)</f>
        <v>B</v>
      </c>
      <c r="E79" s="344" t="str">
        <f t="shared" ca="1" si="38"/>
        <v>RRB</v>
      </c>
      <c r="F79" s="175">
        <v>1</v>
      </c>
      <c r="G79" s="459">
        <f ca="1">IF(G78&gt;=$AJ$3,1,IF(AND(J77="L",J78="L"),1,IF(I78="L",2,IF(I78="W",(2*G78-1),G78))))</f>
        <v>2</v>
      </c>
      <c r="H79" s="345" t="str">
        <f ca="1">IF($A78&lt;&gt;"",IF(OR($AH78&lt;&gt;0,$AI78&lt;&gt;0,E78="RRR"),"",IF(AND($D73="B",$D76="B"),"B",IF(AND($D75="B",$D77="B"),"B",IF(AND($D77=$D78,$D77="B"),"B","")))),"")</f>
        <v/>
      </c>
      <c r="I79" s="341" t="str">
        <f t="shared" ca="1" si="40"/>
        <v/>
      </c>
      <c r="J79" s="341">
        <f t="shared" ca="1" si="28"/>
        <v>0</v>
      </c>
      <c r="K79" s="343">
        <f t="shared" ca="1" si="29"/>
        <v>0</v>
      </c>
      <c r="L79" s="56" t="str">
        <f ca="1">VLOOKUP($A79,$BC$5:$BN$45,8)</f>
        <v>B</v>
      </c>
      <c r="M79" s="428">
        <f t="shared" ca="1" si="39"/>
        <v>2</v>
      </c>
      <c r="N79" s="175">
        <v>1</v>
      </c>
      <c r="O79" s="345" t="str">
        <f ca="1">IF($A78&lt;&gt;"",IF(OR($AH78&lt;&gt;0,$AI78&lt;&gt;0,E78="BBB",H79&lt;&gt;""),"",IF(AND($D73="R",$D76="R"),"R",IF(AND($D75="R",$D77="R"),"R",IF(AND($D77=$D78,$D77="R"),"R","")))),"")</f>
        <v>R</v>
      </c>
      <c r="P79" s="37" t="str">
        <f t="shared" ca="1" si="30"/>
        <v>L</v>
      </c>
      <c r="Q79" s="37">
        <f t="shared" ca="1" si="31"/>
        <v>-1</v>
      </c>
      <c r="R79" s="23">
        <f ca="1">IF($A79&lt;&gt;"",IF(OR($AH78&lt;&gt;0,$AI78&lt;&gt;0),"0",SUM(Q79:Q79)),0)</f>
        <v>-1</v>
      </c>
      <c r="S79" s="56" t="str">
        <f ca="1">VLOOKUP($A79,$BC$5:$BN$45,8)</f>
        <v>B</v>
      </c>
      <c r="T79" s="175">
        <v>1</v>
      </c>
      <c r="U79" s="345" t="str">
        <f ca="1">IF($A78&lt;&gt;"",IF(OR($AH78&lt;&gt;0,$AI78&lt;&gt;0,M78&gt;=$AJ$3),"",H79))</f>
        <v/>
      </c>
      <c r="V79" s="341" t="str">
        <f t="shared" ca="1" si="41"/>
        <v/>
      </c>
      <c r="W79" s="341">
        <f t="shared" ca="1" si="32"/>
        <v>0</v>
      </c>
      <c r="X79" s="343">
        <f t="shared" ca="1" si="33"/>
        <v>0</v>
      </c>
      <c r="Y79" s="56" t="str">
        <f ca="1">VLOOKUP($A79,$BC$5:$BN$45,8)</f>
        <v>B</v>
      </c>
      <c r="Z79" s="175">
        <v>1</v>
      </c>
      <c r="AA79" s="345" t="str">
        <f ca="1">IF($A78&lt;&gt;"",IF(OR($AH78&lt;&gt;0,$AI78&lt;&gt;0,U79&lt;&gt;""),"",O79))</f>
        <v>R</v>
      </c>
      <c r="AB79" s="37" t="str">
        <f t="shared" ca="1" si="34"/>
        <v>L</v>
      </c>
      <c r="AC79" s="37">
        <f t="shared" ca="1" si="35"/>
        <v>-1</v>
      </c>
      <c r="AD79" s="23">
        <f ca="1">IF($A79&lt;&gt;"",IF(OR($AH78&lt;&gt;0,$AI78&lt;&gt;0),"0",SUM(AC79:AC79)),0)</f>
        <v>-1</v>
      </c>
      <c r="AE79" s="90">
        <f ca="1">IF(A79&lt;&gt;"",W79+AC79,0)</f>
        <v>-1</v>
      </c>
      <c r="AF79" s="87">
        <f t="shared" ref="AF79:AF95" ca="1" si="42">IF($A79&lt;&gt;"",AE79+AF78,0)</f>
        <v>-3</v>
      </c>
      <c r="AG79" s="95">
        <f>T80</f>
        <v>1</v>
      </c>
      <c r="AH79" s="89">
        <f ca="1">IF($A79&lt;&gt;"",IF(AH78&lt;&gt;0,AH78,IF(AF79&gt;=$AJ$1,"Profit Target",0)),0)</f>
        <v>0</v>
      </c>
      <c r="AI79" s="91">
        <f ca="1">IF($A79&lt;&gt;"",IF(AI78&lt;&gt;0,AI78,IF(AF79&lt;=$AJ$2,"Stop Loss",0)))</f>
        <v>0</v>
      </c>
      <c r="AJ79" s="89">
        <f t="shared" ca="1" si="36"/>
        <v>8</v>
      </c>
      <c r="AK79" s="78" t="str">
        <f ca="1">IF($A78="","",ABS(T79)&amp;"@")</f>
        <v>1@</v>
      </c>
      <c r="AL79" s="78" t="str">
        <f ca="1">IF(U79&lt;&gt;"",$AK79&amp;U79&amp;",","")</f>
        <v/>
      </c>
      <c r="AM79" s="78" t="str">
        <f ca="1">IF($A78="","",ABS(Z79)&amp;"@")</f>
        <v>1@</v>
      </c>
      <c r="AN79" s="427" t="str">
        <f t="shared" ca="1" si="37"/>
        <v>1@R,</v>
      </c>
      <c r="AO79" s="20"/>
      <c r="AP79" s="20"/>
      <c r="AQ79" s="20"/>
      <c r="AR79" s="20"/>
      <c r="AS79" s="20"/>
      <c r="AT79" s="66"/>
      <c r="AU79" s="20"/>
      <c r="AV79" s="20"/>
      <c r="AW79" s="20"/>
      <c r="AX79" s="20"/>
      <c r="AY79" s="20"/>
      <c r="AZ79" s="20"/>
      <c r="BA79" s="20"/>
      <c r="BB79" s="65">
        <f t="shared" ca="1" si="26"/>
        <v>25</v>
      </c>
      <c r="BC79"/>
      <c r="BD79" s="65">
        <v>1</v>
      </c>
      <c r="BE79"/>
      <c r="BF79"/>
      <c r="BG79"/>
      <c r="BH79"/>
      <c r="BI79"/>
      <c r="BJ79"/>
      <c r="BK79"/>
      <c r="BL79"/>
      <c r="BM79" s="57"/>
      <c r="BN79"/>
      <c r="BO79"/>
      <c r="BP79"/>
      <c r="BR79" s="48"/>
      <c r="BS79" s="19"/>
      <c r="BT79" s="19"/>
      <c r="BU79" s="19"/>
      <c r="BV79" s="19"/>
      <c r="BW79" s="19"/>
      <c r="BX79" s="19"/>
      <c r="BY79" s="49"/>
      <c r="BZ79" s="19"/>
      <c r="CA79" s="19"/>
      <c r="CB79" s="19"/>
      <c r="CC79" s="19"/>
      <c r="CD79" s="19"/>
      <c r="CE79" s="19"/>
      <c r="CF79" s="49"/>
      <c r="CG79" s="19"/>
      <c r="CH79" s="49"/>
      <c r="CI79" s="19"/>
      <c r="CJ79" s="19"/>
      <c r="CK79"/>
      <c r="CL79"/>
      <c r="CM79"/>
      <c r="CN79"/>
      <c r="CO79"/>
      <c r="CP79"/>
      <c r="CQ79"/>
    </row>
    <row r="80" spans="1:95">
      <c r="A80" s="65">
        <f t="shared" ca="1" si="25"/>
        <v>30</v>
      </c>
      <c r="B80" s="23" t="str">
        <f ca="1">IF(A79="","",IF(AND(AL80="",AN80=""),"NB",AL80&amp;AN80))</f>
        <v>NB</v>
      </c>
      <c r="C80" s="6" t="str">
        <f t="shared" ca="1" si="27"/>
        <v/>
      </c>
      <c r="D80" s="56" t="str">
        <f ca="1">VLOOKUP($A80,$BC$5:$BN$45,8)</f>
        <v>R</v>
      </c>
      <c r="E80" s="344" t="str">
        <f t="shared" ca="1" si="38"/>
        <v>RBR</v>
      </c>
      <c r="F80" s="175">
        <v>1</v>
      </c>
      <c r="G80" s="459">
        <f ca="1">IF(G79&gt;=$AJ$3,1,IF(AND(J78="L",J79="L"),1,IF(I79="L",2,IF(I79="W",(2*G79-1),G79))))</f>
        <v>2</v>
      </c>
      <c r="H80" s="345" t="str">
        <f ca="1">IF($A79&lt;&gt;"",IF(OR($AH79&lt;&gt;0,$AI79&lt;&gt;0,E79="RRR"),"",IF(AND($D74="B",$D77="B"),"B",IF(AND($D76="B",$D78="B"),"B",IF(AND($D78=$D79,$D78="B"),"B","")))),"")</f>
        <v/>
      </c>
      <c r="I80" s="341" t="str">
        <f t="shared" ca="1" si="40"/>
        <v/>
      </c>
      <c r="J80" s="341">
        <f t="shared" ca="1" si="28"/>
        <v>0</v>
      </c>
      <c r="K80" s="343">
        <f t="shared" ca="1" si="29"/>
        <v>0</v>
      </c>
      <c r="L80" s="56" t="str">
        <f ca="1">VLOOKUP($A80,$BC$5:$BN$45,8)</f>
        <v>R</v>
      </c>
      <c r="M80" s="428">
        <f t="shared" ca="1" si="39"/>
        <v>2</v>
      </c>
      <c r="N80" s="175">
        <v>1</v>
      </c>
      <c r="O80" s="345" t="str">
        <f ca="1">IF($A79&lt;&gt;"",IF(OR($AH79&lt;&gt;0,$AI79&lt;&gt;0,E79="BBB",H80&lt;&gt;""),"",IF(AND($D74="R",$D77="R"),"R",IF(AND($D76="R",$D78="R"),"R",IF(AND($D78=$D79,$D78="R"),"R","")))),"")</f>
        <v/>
      </c>
      <c r="P80" s="37" t="str">
        <f t="shared" ca="1" si="30"/>
        <v/>
      </c>
      <c r="Q80" s="37">
        <f t="shared" ca="1" si="31"/>
        <v>0</v>
      </c>
      <c r="R80" s="23">
        <f ca="1">IF($A80&lt;&gt;"",IF(OR($AH79&lt;&gt;0,$AI79&lt;&gt;0),"0",SUM(Q80:Q80)),0)</f>
        <v>0</v>
      </c>
      <c r="S80" s="56" t="str">
        <f ca="1">VLOOKUP($A80,$BC$5:$BN$45,8)</f>
        <v>R</v>
      </c>
      <c r="T80" s="175">
        <v>1</v>
      </c>
      <c r="U80" s="345" t="str">
        <f ca="1">IF($A79&lt;&gt;"",IF(OR($AH79&lt;&gt;0,$AI79&lt;&gt;0,M79&gt;=$AJ$3),"",H80))</f>
        <v/>
      </c>
      <c r="V80" s="341" t="str">
        <f t="shared" ca="1" si="41"/>
        <v/>
      </c>
      <c r="W80" s="341">
        <f t="shared" ca="1" si="32"/>
        <v>0</v>
      </c>
      <c r="X80" s="343">
        <f t="shared" ca="1" si="33"/>
        <v>0</v>
      </c>
      <c r="Y80" s="56" t="str">
        <f ca="1">VLOOKUP($A80,$BC$5:$BN$45,8)</f>
        <v>R</v>
      </c>
      <c r="Z80" s="175">
        <v>1</v>
      </c>
      <c r="AA80" s="345" t="str">
        <f ca="1">IF($A79&lt;&gt;"",IF(OR($AH79&lt;&gt;0,$AI79&lt;&gt;0,U80&lt;&gt;""),"",O80))</f>
        <v/>
      </c>
      <c r="AB80" s="37" t="str">
        <f t="shared" ca="1" si="34"/>
        <v/>
      </c>
      <c r="AC80" s="37">
        <f t="shared" ca="1" si="35"/>
        <v>0</v>
      </c>
      <c r="AD80" s="23">
        <f ca="1">IF($A80&lt;&gt;"",IF(OR($AH79&lt;&gt;0,$AI79&lt;&gt;0),"0",SUM(AC80:AC80)),0)</f>
        <v>0</v>
      </c>
      <c r="AE80" s="90">
        <f ca="1">IF(A80&lt;&gt;"",W80+AC80,0)</f>
        <v>0</v>
      </c>
      <c r="AF80" s="87">
        <f t="shared" ca="1" si="42"/>
        <v>-3</v>
      </c>
      <c r="AG80" s="95">
        <f>T81</f>
        <v>1</v>
      </c>
      <c r="AH80" s="89">
        <f ca="1">IF($A80&lt;&gt;"",IF(AH79&lt;&gt;0,AH79,IF(AF80&gt;=$AJ$1,"Profit Target",0)),0)</f>
        <v>0</v>
      </c>
      <c r="AI80" s="91">
        <f ca="1">IF($A80&lt;&gt;"",IF(AI79&lt;&gt;0,AI79,IF(AF80&lt;=$AJ$2,"Stop Loss",0)))</f>
        <v>0</v>
      </c>
      <c r="AJ80" s="89">
        <f t="shared" ca="1" si="36"/>
        <v>8</v>
      </c>
      <c r="AK80" s="78" t="str">
        <f ca="1">IF($A79="","",ABS(T80)&amp;"@")</f>
        <v>1@</v>
      </c>
      <c r="AL80" s="78" t="str">
        <f ca="1">IF(U80&lt;&gt;"",$AK80&amp;U80&amp;",","")</f>
        <v/>
      </c>
      <c r="AM80" s="78" t="str">
        <f ca="1">IF($A79="","",ABS(Z80)&amp;"@")</f>
        <v>1@</v>
      </c>
      <c r="AN80" s="427" t="str">
        <f t="shared" ca="1" si="37"/>
        <v/>
      </c>
      <c r="AO80" s="20"/>
      <c r="AP80" s="20"/>
      <c r="AQ80" s="20"/>
      <c r="AR80" s="20"/>
      <c r="AS80" s="20"/>
      <c r="AT80" s="66"/>
      <c r="AU80" s="20"/>
      <c r="AV80" s="20"/>
      <c r="AW80" s="20"/>
      <c r="AX80" s="20"/>
      <c r="AY80" s="20"/>
      <c r="AZ80" s="20"/>
      <c r="BA80" s="20"/>
      <c r="BB80" s="65">
        <f t="shared" ca="1" si="26"/>
        <v>36</v>
      </c>
      <c r="BC80"/>
      <c r="BD80" s="65">
        <v>2</v>
      </c>
      <c r="BE80"/>
      <c r="BF80"/>
      <c r="BG80"/>
      <c r="BH80"/>
      <c r="BI80"/>
      <c r="BJ80"/>
      <c r="BK80"/>
      <c r="BL80"/>
      <c r="BM80" s="57"/>
      <c r="BN80"/>
      <c r="BO80"/>
      <c r="BP80"/>
      <c r="BR80" s="48"/>
      <c r="BS80" s="19"/>
      <c r="BT80" s="19"/>
      <c r="BU80" s="19"/>
      <c r="BV80" s="19"/>
      <c r="BW80" s="19"/>
      <c r="BX80" s="19"/>
      <c r="BY80" s="49"/>
      <c r="BZ80" s="19"/>
      <c r="CA80" s="19"/>
      <c r="CB80" s="19"/>
      <c r="CC80" s="19"/>
      <c r="CD80" s="19"/>
      <c r="CE80" s="19"/>
      <c r="CF80" s="49"/>
      <c r="CG80" s="19"/>
      <c r="CH80" s="49"/>
      <c r="CI80" s="19"/>
      <c r="CJ80" s="19"/>
      <c r="CK80"/>
      <c r="CL80"/>
      <c r="CM80"/>
      <c r="CN80"/>
      <c r="CO80"/>
      <c r="CP80"/>
      <c r="CQ80"/>
    </row>
    <row r="81" spans="1:95">
      <c r="A81" s="65">
        <f t="shared" ca="1" si="25"/>
        <v>12</v>
      </c>
      <c r="B81" s="23" t="str">
        <f ca="1">IF(A80="","",IF(AND(AL81="",AN81=""),"NB",AL81&amp;AN81))</f>
        <v>NB</v>
      </c>
      <c r="C81" s="6" t="str">
        <f t="shared" ca="1" si="27"/>
        <v/>
      </c>
      <c r="D81" s="56" t="str">
        <f ca="1">VLOOKUP($A81,$BC$5:$BN$45,8)</f>
        <v>R</v>
      </c>
      <c r="E81" s="344" t="str">
        <f t="shared" ca="1" si="38"/>
        <v>BRR</v>
      </c>
      <c r="F81" s="175">
        <v>1</v>
      </c>
      <c r="G81" s="459">
        <f ca="1">IF(G80&gt;=$AJ$3,1,IF(AND(J79="L",J80="L"),1,IF(I80="L",2,IF(I80="W",(2*G80-1),G80))))</f>
        <v>2</v>
      </c>
      <c r="H81" s="345" t="str">
        <f ca="1">IF($A80&lt;&gt;"",IF(OR($AH80&lt;&gt;0,$AI80&lt;&gt;0,E80="RRR"),"",IF(AND($D75="B",$D78="B"),"B",IF(AND($D77="B",$D79="B"),"B",IF(AND($D79=$D80,$D79="B"),"B","")))),"")</f>
        <v/>
      </c>
      <c r="I81" s="341" t="str">
        <f t="shared" ca="1" si="40"/>
        <v/>
      </c>
      <c r="J81" s="341">
        <f t="shared" ca="1" si="28"/>
        <v>0</v>
      </c>
      <c r="K81" s="343">
        <f t="shared" ca="1" si="29"/>
        <v>0</v>
      </c>
      <c r="L81" s="56" t="str">
        <f ca="1">VLOOKUP($A81,$BC$5:$BN$45,8)</f>
        <v>R</v>
      </c>
      <c r="M81" s="428">
        <f t="shared" ca="1" si="39"/>
        <v>2</v>
      </c>
      <c r="N81" s="175">
        <v>1</v>
      </c>
      <c r="O81" s="345" t="str">
        <f ca="1">IF($A80&lt;&gt;"",IF(OR($AH80&lt;&gt;0,$AI80&lt;&gt;0,E80="BBB",H81&lt;&gt;""),"",IF(AND($D75="R",$D78="R"),"R",IF(AND($D77="R",$D79="R"),"R",IF(AND($D79=$D80,$D79="R"),"R","")))),"")</f>
        <v/>
      </c>
      <c r="P81" s="37" t="str">
        <f t="shared" ca="1" si="30"/>
        <v/>
      </c>
      <c r="Q81" s="37">
        <f t="shared" ca="1" si="31"/>
        <v>0</v>
      </c>
      <c r="R81" s="23">
        <f ca="1">IF($A81&lt;&gt;"",IF(OR($AH80&lt;&gt;0,$AI80&lt;&gt;0),"0",SUM(Q81:Q81)),0)</f>
        <v>0</v>
      </c>
      <c r="S81" s="56" t="str">
        <f ca="1">VLOOKUP($A81,$BC$5:$BN$45,8)</f>
        <v>R</v>
      </c>
      <c r="T81" s="175">
        <v>1</v>
      </c>
      <c r="U81" s="345" t="str">
        <f ca="1">IF($A80&lt;&gt;"",IF(OR($AH80&lt;&gt;0,$AI80&lt;&gt;0,M80&gt;=$AJ$3),"",H81))</f>
        <v/>
      </c>
      <c r="V81" s="341" t="str">
        <f t="shared" ca="1" si="41"/>
        <v/>
      </c>
      <c r="W81" s="341">
        <f t="shared" ca="1" si="32"/>
        <v>0</v>
      </c>
      <c r="X81" s="343">
        <f t="shared" ca="1" si="33"/>
        <v>0</v>
      </c>
      <c r="Y81" s="56" t="str">
        <f ca="1">VLOOKUP($A81,$BC$5:$BN$45,8)</f>
        <v>R</v>
      </c>
      <c r="Z81" s="175">
        <v>1</v>
      </c>
      <c r="AA81" s="345" t="str">
        <f ca="1">IF($A80&lt;&gt;"",IF(OR($AH80&lt;&gt;0,$AI80&lt;&gt;0,U81&lt;&gt;""),"",O81))</f>
        <v/>
      </c>
      <c r="AB81" s="37" t="str">
        <f t="shared" ca="1" si="34"/>
        <v/>
      </c>
      <c r="AC81" s="37">
        <f t="shared" ca="1" si="35"/>
        <v>0</v>
      </c>
      <c r="AD81" s="23">
        <f ca="1">IF($A81&lt;&gt;"",IF(OR($AH80&lt;&gt;0,$AI80&lt;&gt;0),"0",SUM(AC81:AC81)),0)</f>
        <v>0</v>
      </c>
      <c r="AE81" s="90">
        <f ca="1">IF(A81&lt;&gt;"",W81+AC81,0)</f>
        <v>0</v>
      </c>
      <c r="AF81" s="87">
        <f t="shared" ca="1" si="42"/>
        <v>-3</v>
      </c>
      <c r="AG81" s="95">
        <f>T82</f>
        <v>1</v>
      </c>
      <c r="AH81" s="89">
        <f ca="1">IF($A81&lt;&gt;"",IF(AH80&lt;&gt;0,AH80,IF(AF81&gt;=$AJ$1,"Profit Target",0)),0)</f>
        <v>0</v>
      </c>
      <c r="AI81" s="91">
        <f ca="1">IF($A81&lt;&gt;"",IF(AI80&lt;&gt;0,AI80,IF(AF81&lt;=$AJ$2,"Stop Loss",0)))</f>
        <v>0</v>
      </c>
      <c r="AJ81" s="89">
        <f t="shared" ca="1" si="36"/>
        <v>8</v>
      </c>
      <c r="AK81" s="78" t="str">
        <f ca="1">IF($A80="","",ABS(T81)&amp;"@")</f>
        <v>1@</v>
      </c>
      <c r="AL81" s="78" t="str">
        <f ca="1">IF(U81&lt;&gt;"",$AK81&amp;U81&amp;",","")</f>
        <v/>
      </c>
      <c r="AM81" s="78" t="str">
        <f ca="1">IF($A80="","",ABS(Z81)&amp;"@")</f>
        <v>1@</v>
      </c>
      <c r="AN81" s="427" t="str">
        <f t="shared" ca="1" si="37"/>
        <v/>
      </c>
      <c r="AO81" s="20"/>
      <c r="AP81" s="20"/>
      <c r="AQ81" s="20"/>
      <c r="AR81" s="20"/>
      <c r="AS81" s="20"/>
      <c r="AT81" s="66"/>
      <c r="AU81" s="20"/>
      <c r="AV81" s="20"/>
      <c r="AW81" s="20"/>
      <c r="AX81" s="20"/>
      <c r="AY81" s="20"/>
      <c r="AZ81" s="20"/>
      <c r="BA81" s="20"/>
      <c r="BB81" s="65">
        <f t="shared" ca="1" si="26"/>
        <v>34</v>
      </c>
      <c r="BC81"/>
      <c r="BD81" s="65">
        <v>2</v>
      </c>
      <c r="BE81"/>
      <c r="BF81"/>
      <c r="BG81"/>
      <c r="BH81"/>
      <c r="BI81"/>
      <c r="BJ81"/>
      <c r="BK81"/>
      <c r="BL81"/>
      <c r="BM81" s="57"/>
      <c r="BN81"/>
      <c r="BO81"/>
      <c r="BP81"/>
      <c r="BR81" s="48"/>
      <c r="BS81" s="19"/>
      <c r="BT81" s="19"/>
      <c r="BU81" s="19"/>
      <c r="BV81" s="19"/>
      <c r="BW81" s="19"/>
      <c r="BX81" s="19"/>
      <c r="BY81" s="49"/>
      <c r="BZ81" s="19"/>
      <c r="CA81" s="19"/>
      <c r="CB81" s="19"/>
      <c r="CC81" s="19"/>
      <c r="CD81" s="19"/>
      <c r="CE81" s="19"/>
      <c r="CF81" s="49"/>
      <c r="CG81" s="19"/>
      <c r="CH81" s="49"/>
      <c r="CI81" s="19"/>
      <c r="CJ81" s="19"/>
      <c r="CK81"/>
      <c r="CL81"/>
      <c r="CM81"/>
      <c r="CN81"/>
      <c r="CO81"/>
      <c r="CP81"/>
      <c r="CQ81"/>
    </row>
    <row r="82" spans="1:95">
      <c r="A82" s="65">
        <f t="shared" ca="1" si="25"/>
        <v>32</v>
      </c>
      <c r="B82" s="23" t="str">
        <f ca="1">IF(A81="","",IF(AND(AL82="",AN82=""),"NB",AL82&amp;AN82))</f>
        <v>1@B,</v>
      </c>
      <c r="C82" s="6" t="str">
        <f t="shared" ca="1" si="27"/>
        <v/>
      </c>
      <c r="D82" s="56" t="str">
        <f ca="1">VLOOKUP($A82,$BC$5:$BN$45,8)</f>
        <v>R</v>
      </c>
      <c r="E82" s="344" t="str">
        <f t="shared" ca="1" si="38"/>
        <v>RRR</v>
      </c>
      <c r="F82" s="175">
        <v>1</v>
      </c>
      <c r="G82" s="459">
        <f ca="1">IF(G81&gt;=$AJ$3,1,IF(AND(J80="L",J81="L"),1,IF(I81="L",2,IF(I81="W",(2*G81-1),G81))))</f>
        <v>2</v>
      </c>
      <c r="H82" s="345" t="str">
        <f ca="1">IF($A81&lt;&gt;"",IF(OR($AH81&lt;&gt;0,$AI81&lt;&gt;0,E81="RRR"),"",IF(AND($D76="B",$D79="B"),"B",IF(AND($D78="B",$D80="B"),"B",IF(AND($D80=$D81,$D80="B"),"B","")))),"")</f>
        <v>B</v>
      </c>
      <c r="I82" s="341" t="str">
        <f t="shared" ca="1" si="40"/>
        <v>L</v>
      </c>
      <c r="J82" s="341">
        <f t="shared" ca="1" si="28"/>
        <v>-1</v>
      </c>
      <c r="K82" s="343">
        <f t="shared" ca="1" si="29"/>
        <v>-1</v>
      </c>
      <c r="L82" s="56" t="str">
        <f ca="1">VLOOKUP($A82,$BC$5:$BN$45,8)</f>
        <v>R</v>
      </c>
      <c r="M82" s="428">
        <f t="shared" ca="1" si="39"/>
        <v>3</v>
      </c>
      <c r="N82" s="175">
        <v>1</v>
      </c>
      <c r="O82" s="345" t="str">
        <f ca="1">IF($A81&lt;&gt;"",IF(OR($AH81&lt;&gt;0,$AI81&lt;&gt;0,E81="BBB",H82&lt;&gt;""),"",IF(AND($D76="R",$D79="R"),"R",IF(AND($D78="R",$D80="R"),"R",IF(AND($D80=$D81,$D80="R"),"R","")))),"")</f>
        <v/>
      </c>
      <c r="P82" s="37" t="str">
        <f t="shared" ca="1" si="30"/>
        <v/>
      </c>
      <c r="Q82" s="37">
        <f t="shared" ca="1" si="31"/>
        <v>0</v>
      </c>
      <c r="R82" s="23">
        <f ca="1">IF($A82&lt;&gt;"",IF(OR($AH81&lt;&gt;0,$AI81&lt;&gt;0),"0",SUM(Q82:Q82)),0)</f>
        <v>0</v>
      </c>
      <c r="S82" s="56" t="str">
        <f ca="1">VLOOKUP($A82,$BC$5:$BN$45,8)</f>
        <v>R</v>
      </c>
      <c r="T82" s="175">
        <v>1</v>
      </c>
      <c r="U82" s="345" t="str">
        <f ca="1">IF($A81&lt;&gt;"",IF(OR($AH81&lt;&gt;0,$AI81&lt;&gt;0,M81&gt;=$AJ$3),"",H82))</f>
        <v>B</v>
      </c>
      <c r="V82" s="341" t="str">
        <f t="shared" ca="1" si="41"/>
        <v>L</v>
      </c>
      <c r="W82" s="341">
        <f t="shared" ca="1" si="32"/>
        <v>-1</v>
      </c>
      <c r="X82" s="343">
        <f t="shared" ca="1" si="33"/>
        <v>-1</v>
      </c>
      <c r="Y82" s="56" t="str">
        <f ca="1">VLOOKUP($A82,$BC$5:$BN$45,8)</f>
        <v>R</v>
      </c>
      <c r="Z82" s="175">
        <v>1</v>
      </c>
      <c r="AA82" s="345" t="str">
        <f ca="1">IF($A81&lt;&gt;"",IF(OR($AH81&lt;&gt;0,$AI81&lt;&gt;0,U82&lt;&gt;""),"",O82))</f>
        <v/>
      </c>
      <c r="AB82" s="37" t="str">
        <f t="shared" ca="1" si="34"/>
        <v/>
      </c>
      <c r="AC82" s="37">
        <f t="shared" ca="1" si="35"/>
        <v>0</v>
      </c>
      <c r="AD82" s="23">
        <f ca="1">IF($A82&lt;&gt;"",IF(OR($AH81&lt;&gt;0,$AI81&lt;&gt;0),"0",SUM(AC82:AC82)),0)</f>
        <v>0</v>
      </c>
      <c r="AE82" s="90">
        <f ca="1">IF(A82&lt;&gt;"",W82+AC82,0)</f>
        <v>-1</v>
      </c>
      <c r="AF82" s="87">
        <f t="shared" ca="1" si="42"/>
        <v>-4</v>
      </c>
      <c r="AG82" s="95">
        <f>T83</f>
        <v>1</v>
      </c>
      <c r="AH82" s="89">
        <f ca="1">IF($A82&lt;&gt;"",IF(AH81&lt;&gt;0,AH81,IF(AF82&gt;=$AJ$1,"Profit Target",0)),0)</f>
        <v>0</v>
      </c>
      <c r="AI82" s="91">
        <f ca="1">IF($A82&lt;&gt;"",IF(AI81&lt;&gt;0,AI81,IF(AF82&lt;=$AJ$2,"Stop Loss",0)))</f>
        <v>0</v>
      </c>
      <c r="AJ82" s="89">
        <f t="shared" ca="1" si="36"/>
        <v>8</v>
      </c>
      <c r="AK82" s="78" t="str">
        <f ca="1">IF($A81="","",ABS(T82)&amp;"@")</f>
        <v>1@</v>
      </c>
      <c r="AL82" s="78" t="str">
        <f ca="1">IF(U82&lt;&gt;"",$AK82&amp;U82&amp;",","")</f>
        <v>1@B,</v>
      </c>
      <c r="AM82" s="78" t="str">
        <f ca="1">IF($A81="","",ABS(Z82)&amp;"@")</f>
        <v>1@</v>
      </c>
      <c r="AN82" s="427" t="str">
        <f t="shared" ca="1" si="37"/>
        <v/>
      </c>
      <c r="AO82" s="20"/>
      <c r="AP82" s="20"/>
      <c r="AQ82" s="20"/>
      <c r="AR82" s="20"/>
      <c r="AS82" s="20"/>
      <c r="AT82" s="66"/>
      <c r="AU82" s="20"/>
      <c r="AV82" s="20"/>
      <c r="AW82" s="20"/>
      <c r="AX82" s="20"/>
      <c r="AY82" s="20"/>
      <c r="AZ82" s="20"/>
      <c r="BA82" s="20"/>
      <c r="BB82" s="65">
        <f t="shared" ca="1" si="26"/>
        <v>23</v>
      </c>
      <c r="BC82"/>
      <c r="BD82" s="65">
        <v>2</v>
      </c>
      <c r="BE82"/>
      <c r="BF82"/>
      <c r="BG82"/>
      <c r="BH82"/>
      <c r="BI82"/>
      <c r="BJ82"/>
      <c r="BK82"/>
      <c r="BL82"/>
      <c r="BM82" s="57"/>
      <c r="BN82"/>
      <c r="BO82"/>
      <c r="BP82"/>
      <c r="BR82" s="48"/>
      <c r="BS82" s="19"/>
      <c r="BT82" s="19"/>
      <c r="BU82" s="19"/>
      <c r="BV82" s="19"/>
      <c r="BW82" s="19"/>
      <c r="BX82" s="19"/>
      <c r="BY82" s="49"/>
      <c r="BZ82" s="19"/>
      <c r="CA82" s="19"/>
      <c r="CB82" s="19"/>
      <c r="CC82" s="19"/>
      <c r="CD82" s="19"/>
      <c r="CE82" s="19"/>
      <c r="CF82" s="49"/>
      <c r="CG82" s="19"/>
      <c r="CH82" s="49"/>
      <c r="CI82" s="19"/>
      <c r="CJ82" s="19"/>
      <c r="CK82"/>
      <c r="CL82"/>
      <c r="CM82"/>
      <c r="CN82"/>
      <c r="CO82"/>
      <c r="CP82"/>
      <c r="CQ82"/>
    </row>
    <row r="83" spans="1:95">
      <c r="A83" s="65">
        <f t="shared" ca="1" si="25"/>
        <v>3</v>
      </c>
      <c r="B83" s="23" t="str">
        <f ca="1">IF(A82="","",IF(AND(AL83="",AN83=""),"NB",AL83&amp;AN83))</f>
        <v>1@R,</v>
      </c>
      <c r="C83" s="6" t="str">
        <f t="shared" ca="1" si="27"/>
        <v/>
      </c>
      <c r="D83" s="56" t="str">
        <f ca="1">VLOOKUP($A83,$BC$5:$BN$45,8)</f>
        <v>R</v>
      </c>
      <c r="E83" s="344" t="str">
        <f t="shared" ca="1" si="38"/>
        <v>RRR</v>
      </c>
      <c r="F83" s="175">
        <v>1</v>
      </c>
      <c r="G83" s="459">
        <f ca="1">IF(G82&gt;=$AJ$3,1,IF(AND(J81="L",J82="L"),1,IF(I82="L",2,IF(I82="W",(2*G82-1),G82))))</f>
        <v>2</v>
      </c>
      <c r="H83" s="345" t="str">
        <f ca="1">IF($A82&lt;&gt;"",IF(OR($AH82&lt;&gt;0,$AI82&lt;&gt;0,E82="RRR"),"",IF(AND($D77="B",$D80="B"),"B",IF(AND($D79="B",$D81="B"),"B",IF(AND($D81=$D82,$D81="B"),"B","")))),"")</f>
        <v/>
      </c>
      <c r="I83" s="341" t="str">
        <f t="shared" ca="1" si="40"/>
        <v/>
      </c>
      <c r="J83" s="341">
        <f t="shared" ca="1" si="28"/>
        <v>0</v>
      </c>
      <c r="K83" s="343">
        <f t="shared" ca="1" si="29"/>
        <v>0</v>
      </c>
      <c r="L83" s="56" t="str">
        <f ca="1">VLOOKUP($A83,$BC$5:$BN$45,8)</f>
        <v>R</v>
      </c>
      <c r="M83" s="428">
        <f t="shared" ca="1" si="39"/>
        <v>3</v>
      </c>
      <c r="N83" s="175">
        <v>1</v>
      </c>
      <c r="O83" s="345" t="str">
        <f ca="1">IF($A82&lt;&gt;"",IF(OR($AH82&lt;&gt;0,$AI82&lt;&gt;0,E82="BBB",H83&lt;&gt;""),"",IF(AND($D77="R",$D80="R"),"R",IF(AND($D79="R",$D81="R"),"R",IF(AND($D81=$D82,$D81="R"),"R","")))),"")</f>
        <v>R</v>
      </c>
      <c r="P83" s="37" t="str">
        <f t="shared" ca="1" si="30"/>
        <v>W</v>
      </c>
      <c r="Q83" s="37">
        <f t="shared" ca="1" si="31"/>
        <v>1</v>
      </c>
      <c r="R83" s="23">
        <f ca="1">IF($A83&lt;&gt;"",IF(OR($AH82&lt;&gt;0,$AI82&lt;&gt;0),"0",SUM(Q83:Q83)),0)</f>
        <v>1</v>
      </c>
      <c r="S83" s="56" t="str">
        <f ca="1">VLOOKUP($A83,$BC$5:$BN$45,8)</f>
        <v>R</v>
      </c>
      <c r="T83" s="175">
        <v>1</v>
      </c>
      <c r="U83" s="345" t="str">
        <f ca="1">IF($A82&lt;&gt;"",IF(OR($AH82&lt;&gt;0,$AI82&lt;&gt;0,M82&gt;=$AJ$3),"",H83))</f>
        <v/>
      </c>
      <c r="V83" s="341" t="str">
        <f t="shared" ca="1" si="41"/>
        <v/>
      </c>
      <c r="W83" s="341">
        <f t="shared" ca="1" si="32"/>
        <v>0</v>
      </c>
      <c r="X83" s="343">
        <f t="shared" ca="1" si="33"/>
        <v>0</v>
      </c>
      <c r="Y83" s="56" t="str">
        <f ca="1">VLOOKUP($A83,$BC$5:$BN$45,8)</f>
        <v>R</v>
      </c>
      <c r="Z83" s="175">
        <v>1</v>
      </c>
      <c r="AA83" s="345" t="str">
        <f ca="1">IF($A82&lt;&gt;"",IF(OR($AH82&lt;&gt;0,$AI82&lt;&gt;0,U83&lt;&gt;""),"",O83))</f>
        <v>R</v>
      </c>
      <c r="AB83" s="37" t="str">
        <f t="shared" ca="1" si="34"/>
        <v>W</v>
      </c>
      <c r="AC83" s="37">
        <f t="shared" ca="1" si="35"/>
        <v>1</v>
      </c>
      <c r="AD83" s="23">
        <f ca="1">IF($A83&lt;&gt;"",IF(OR($AH82&lt;&gt;0,$AI82&lt;&gt;0),"0",SUM(AC83:AC83)),0)</f>
        <v>1</v>
      </c>
      <c r="AE83" s="90">
        <f ca="1">IF(A83&lt;&gt;"",W83+AC83,0)</f>
        <v>1</v>
      </c>
      <c r="AF83" s="87">
        <f t="shared" ca="1" si="42"/>
        <v>-3</v>
      </c>
      <c r="AG83" s="95">
        <f>T84</f>
        <v>1</v>
      </c>
      <c r="AH83" s="89">
        <f ca="1">IF($A83&lt;&gt;"",IF(AH82&lt;&gt;0,AH82,IF(AF83&gt;=$AJ$1,"Profit Target",0)),0)</f>
        <v>0</v>
      </c>
      <c r="AI83" s="91">
        <f ca="1">IF($A83&lt;&gt;"",IF(AI82&lt;&gt;0,AI82,IF(AF83&lt;=$AJ$2,"Stop Loss",0)))</f>
        <v>0</v>
      </c>
      <c r="AJ83" s="89">
        <f t="shared" ca="1" si="36"/>
        <v>8</v>
      </c>
      <c r="AK83" s="78" t="str">
        <f ca="1">IF($A82="","",ABS(T83)&amp;"@")</f>
        <v>1@</v>
      </c>
      <c r="AL83" s="78" t="str">
        <f ca="1">IF(U83&lt;&gt;"",$AK83&amp;U83&amp;",","")</f>
        <v/>
      </c>
      <c r="AM83" s="78" t="str">
        <f ca="1">IF($A82="","",ABS(Z83)&amp;"@")</f>
        <v>1@</v>
      </c>
      <c r="AN83" s="427" t="str">
        <f t="shared" ca="1" si="37"/>
        <v>1@R,</v>
      </c>
      <c r="AO83" s="20"/>
      <c r="AP83" s="20"/>
      <c r="AQ83" s="20"/>
      <c r="AR83" s="20"/>
      <c r="AS83" s="20"/>
      <c r="AT83" s="66"/>
      <c r="AU83" s="20"/>
      <c r="AV83" s="20"/>
      <c r="AW83" s="20"/>
      <c r="AX83" s="20"/>
      <c r="AY83" s="20"/>
      <c r="AZ83" s="20"/>
      <c r="BA83" s="20"/>
      <c r="BB83" s="65">
        <f t="shared" ca="1" si="26"/>
        <v>6</v>
      </c>
      <c r="BC83"/>
      <c r="BD83" s="65">
        <v>1</v>
      </c>
      <c r="BE83"/>
      <c r="BF83"/>
      <c r="BG83"/>
      <c r="BH83"/>
      <c r="BI83"/>
      <c r="BJ83"/>
      <c r="BK83"/>
      <c r="BL83"/>
      <c r="BM83" s="57"/>
      <c r="BN83"/>
      <c r="BO83"/>
      <c r="BP83"/>
      <c r="BR83" s="48"/>
      <c r="BS83" s="19"/>
      <c r="BT83" s="19"/>
      <c r="BU83" s="19"/>
      <c r="BV83" s="19"/>
      <c r="BW83" s="19"/>
      <c r="BX83" s="19"/>
      <c r="BY83" s="49"/>
      <c r="BZ83" s="19"/>
      <c r="CA83" s="19"/>
      <c r="CB83" s="19"/>
      <c r="CC83" s="19"/>
      <c r="CD83" s="19"/>
      <c r="CE83" s="19"/>
      <c r="CF83" s="49"/>
      <c r="CG83" s="19"/>
      <c r="CH83" s="49"/>
      <c r="CI83" s="19"/>
      <c r="CJ83" s="19"/>
      <c r="CK83"/>
      <c r="CL83"/>
      <c r="CM83"/>
      <c r="CN83"/>
      <c r="CO83"/>
      <c r="CP83"/>
      <c r="CQ83"/>
    </row>
    <row r="84" spans="1:95">
      <c r="A84" s="65">
        <f t="shared" ca="1" si="25"/>
        <v>13</v>
      </c>
      <c r="B84" s="23" t="str">
        <f ca="1">IF(A83="","",IF(AND(AL84="",AN84=""),"NB",AL84&amp;AN84))</f>
        <v>1@R,</v>
      </c>
      <c r="C84" s="6" t="str">
        <f t="shared" ca="1" si="27"/>
        <v/>
      </c>
      <c r="D84" s="56" t="str">
        <f ca="1">VLOOKUP($A84,$BC$5:$BN$45,8)</f>
        <v>B</v>
      </c>
      <c r="E84" s="344" t="str">
        <f t="shared" ca="1" si="38"/>
        <v>RRB</v>
      </c>
      <c r="F84" s="175">
        <v>1</v>
      </c>
      <c r="G84" s="459">
        <f ca="1">IF(G83&gt;=$AJ$3,1,IF(AND(J82="L",J83="L"),1,IF(I83="L",2,IF(I83="W",(2*G83-1),G83))))</f>
        <v>2</v>
      </c>
      <c r="H84" s="345" t="str">
        <f ca="1">IF($A83&lt;&gt;"",IF(OR($AH83&lt;&gt;0,$AI83&lt;&gt;0,E83="RRR"),"",IF(AND($D78="B",$D81="B"),"B",IF(AND($D80="B",$D82="B"),"B",IF(AND($D82=$D83,$D82="B"),"B","")))),"")</f>
        <v/>
      </c>
      <c r="I84" s="341" t="str">
        <f t="shared" ca="1" si="40"/>
        <v/>
      </c>
      <c r="J84" s="341">
        <f t="shared" ca="1" si="28"/>
        <v>0</v>
      </c>
      <c r="K84" s="343">
        <f t="shared" ca="1" si="29"/>
        <v>0</v>
      </c>
      <c r="L84" s="56" t="str">
        <f ca="1">VLOOKUP($A84,$BC$5:$BN$45,8)</f>
        <v>B</v>
      </c>
      <c r="M84" s="428">
        <f t="shared" ca="1" si="39"/>
        <v>3</v>
      </c>
      <c r="N84" s="175">
        <v>1</v>
      </c>
      <c r="O84" s="345" t="str">
        <f ca="1">IF($A83&lt;&gt;"",IF(OR($AH83&lt;&gt;0,$AI83&lt;&gt;0,E83="BBB",H84&lt;&gt;""),"",IF(AND($D78="R",$D81="R"),"R",IF(AND($D80="R",$D82="R"),"R",IF(AND($D82=$D83,$D82="R"),"R","")))),"")</f>
        <v>R</v>
      </c>
      <c r="P84" s="37" t="str">
        <f t="shared" ca="1" si="30"/>
        <v>L</v>
      </c>
      <c r="Q84" s="37">
        <f t="shared" ca="1" si="31"/>
        <v>-1</v>
      </c>
      <c r="R84" s="23">
        <f ca="1">IF($A84&lt;&gt;"",IF(OR($AH83&lt;&gt;0,$AI83&lt;&gt;0),"0",SUM(Q84:Q84)),0)</f>
        <v>-1</v>
      </c>
      <c r="S84" s="56" t="str">
        <f ca="1">VLOOKUP($A84,$BC$5:$BN$45,8)</f>
        <v>B</v>
      </c>
      <c r="T84" s="175">
        <v>1</v>
      </c>
      <c r="U84" s="345" t="str">
        <f ca="1">IF($A83&lt;&gt;"",IF(OR($AH83&lt;&gt;0,$AI83&lt;&gt;0,M83&gt;=$AJ$3),"",H84))</f>
        <v/>
      </c>
      <c r="V84" s="341" t="str">
        <f t="shared" ca="1" si="41"/>
        <v/>
      </c>
      <c r="W84" s="341">
        <f t="shared" ca="1" si="32"/>
        <v>0</v>
      </c>
      <c r="X84" s="343">
        <f t="shared" ca="1" si="33"/>
        <v>0</v>
      </c>
      <c r="Y84" s="56" t="str">
        <f ca="1">VLOOKUP($A84,$BC$5:$BN$45,8)</f>
        <v>B</v>
      </c>
      <c r="Z84" s="175">
        <v>1</v>
      </c>
      <c r="AA84" s="345" t="str">
        <f ca="1">IF($A83&lt;&gt;"",IF(OR($AH83&lt;&gt;0,$AI83&lt;&gt;0,U84&lt;&gt;""),"",O84))</f>
        <v>R</v>
      </c>
      <c r="AB84" s="37" t="str">
        <f t="shared" ca="1" si="34"/>
        <v>L</v>
      </c>
      <c r="AC84" s="37">
        <f t="shared" ca="1" si="35"/>
        <v>-1</v>
      </c>
      <c r="AD84" s="23">
        <f ca="1">IF($A84&lt;&gt;"",IF(OR($AH83&lt;&gt;0,$AI83&lt;&gt;0),"0",SUM(AC84:AC84)),0)</f>
        <v>-1</v>
      </c>
      <c r="AE84" s="90">
        <f ca="1">IF(A84&lt;&gt;"",W84+AC84,0)</f>
        <v>-1</v>
      </c>
      <c r="AF84" s="87">
        <f t="shared" ca="1" si="42"/>
        <v>-4</v>
      </c>
      <c r="AG84" s="95">
        <f>T85</f>
        <v>1</v>
      </c>
      <c r="AH84" s="89">
        <f ca="1">IF($A84&lt;&gt;"",IF(AH83&lt;&gt;0,AH83,IF(AF84&gt;=$AJ$1,"Profit Target",0)),0)</f>
        <v>0</v>
      </c>
      <c r="AI84" s="91">
        <f ca="1">IF($A84&lt;&gt;"",IF(AI83&lt;&gt;0,AI83,IF(AF84&lt;=$AJ$2,"Stop Loss",0)))</f>
        <v>0</v>
      </c>
      <c r="AJ84" s="89">
        <f t="shared" ca="1" si="36"/>
        <v>8</v>
      </c>
      <c r="AK84" s="78" t="str">
        <f ca="1">IF($A83="","",ABS(T84)&amp;"@")</f>
        <v>1@</v>
      </c>
      <c r="AL84" s="78" t="str">
        <f ca="1">IF(U84&lt;&gt;"",$AK84&amp;U84&amp;",","")</f>
        <v/>
      </c>
      <c r="AM84" s="78" t="str">
        <f ca="1">IF($A83="","",ABS(Z84)&amp;"@")</f>
        <v>1@</v>
      </c>
      <c r="AN84" s="427" t="str">
        <f t="shared" ca="1" si="37"/>
        <v>1@R,</v>
      </c>
      <c r="AO84" s="20"/>
      <c r="AP84" s="20"/>
      <c r="AQ84" s="20"/>
      <c r="AR84" s="20"/>
      <c r="AS84" s="20"/>
      <c r="AT84" s="66"/>
      <c r="AU84" s="20"/>
      <c r="AV84" s="20"/>
      <c r="AW84" s="20"/>
      <c r="AX84" s="20"/>
      <c r="AY84" s="20"/>
      <c r="AZ84" s="20"/>
      <c r="BA84" s="20"/>
      <c r="BB84" s="65">
        <f t="shared" ca="1" si="26"/>
        <v>16</v>
      </c>
      <c r="BC84"/>
      <c r="BD84" s="65">
        <v>1</v>
      </c>
      <c r="BE84"/>
      <c r="BF84"/>
      <c r="BG84"/>
      <c r="BH84"/>
      <c r="BI84"/>
      <c r="BJ84"/>
      <c r="BK84"/>
      <c r="BL84"/>
      <c r="BM84" s="57"/>
      <c r="BN84"/>
      <c r="BO84"/>
      <c r="BP84"/>
      <c r="BR84" s="48"/>
      <c r="BS84" s="19"/>
      <c r="BT84" s="19"/>
      <c r="BU84" s="19"/>
      <c r="BV84" s="19"/>
      <c r="BW84" s="19"/>
      <c r="BX84" s="19"/>
      <c r="BY84" s="49"/>
      <c r="BZ84" s="19"/>
      <c r="CA84" s="19"/>
      <c r="CB84" s="19"/>
      <c r="CC84" s="19"/>
      <c r="CD84" s="19"/>
      <c r="CE84" s="19"/>
      <c r="CF84" s="49"/>
      <c r="CG84" s="19"/>
      <c r="CH84" s="49"/>
      <c r="CI84" s="19"/>
      <c r="CJ84" s="19"/>
      <c r="CK84"/>
      <c r="CL84"/>
      <c r="CM84"/>
      <c r="CN84"/>
      <c r="CO84"/>
      <c r="CP84"/>
      <c r="CQ84"/>
    </row>
    <row r="85" spans="1:95">
      <c r="A85" s="65">
        <f t="shared" ca="1" si="25"/>
        <v>23</v>
      </c>
      <c r="B85" s="23" t="str">
        <f ca="1">IF(A84="","",IF(AND(AL85="",AN85=""),"NB",AL85&amp;AN85))</f>
        <v>1@R,</v>
      </c>
      <c r="C85" s="6" t="str">
        <f t="shared" ca="1" si="27"/>
        <v/>
      </c>
      <c r="D85" s="56" t="str">
        <f ca="1">VLOOKUP($A85,$BC$5:$BN$45,8)</f>
        <v>R</v>
      </c>
      <c r="E85" s="344" t="str">
        <f t="shared" ca="1" si="38"/>
        <v>RBR</v>
      </c>
      <c r="F85" s="175">
        <v>1</v>
      </c>
      <c r="G85" s="459">
        <f ca="1">IF(G84&gt;=$AJ$3,1,IF(AND(J83="L",J84="L"),1,IF(I84="L",2,IF(I84="W",(2*G84-1),G84))))</f>
        <v>2</v>
      </c>
      <c r="H85" s="345" t="str">
        <f ca="1">IF($A84&lt;&gt;"",IF(OR($AH84&lt;&gt;0,$AI84&lt;&gt;0,E84="RRR"),"",IF(AND($D79="B",$D82="B"),"B",IF(AND($D81="B",$D83="B"),"B",IF(AND($D83=$D84,$D83="B"),"B","")))),"")</f>
        <v/>
      </c>
      <c r="I85" s="341" t="str">
        <f t="shared" ca="1" si="40"/>
        <v/>
      </c>
      <c r="J85" s="341">
        <f t="shared" ca="1" si="28"/>
        <v>0</v>
      </c>
      <c r="K85" s="343">
        <f t="shared" ca="1" si="29"/>
        <v>0</v>
      </c>
      <c r="L85" s="56" t="str">
        <f ca="1">VLOOKUP($A85,$BC$5:$BN$45,8)</f>
        <v>R</v>
      </c>
      <c r="M85" s="428">
        <f t="shared" ca="1" si="39"/>
        <v>3</v>
      </c>
      <c r="N85" s="175">
        <v>1</v>
      </c>
      <c r="O85" s="345" t="str">
        <f ca="1">IF($A84&lt;&gt;"",IF(OR($AH84&lt;&gt;0,$AI84&lt;&gt;0,E84="BBB",H85&lt;&gt;""),"",IF(AND($D79="R",$D82="R"),"R",IF(AND($D81="R",$D83="R"),"R",IF(AND($D83=$D84,$D83="R"),"R","")))),"")</f>
        <v>R</v>
      </c>
      <c r="P85" s="37" t="str">
        <f t="shared" ca="1" si="30"/>
        <v>W</v>
      </c>
      <c r="Q85" s="37">
        <f t="shared" ca="1" si="31"/>
        <v>1</v>
      </c>
      <c r="R85" s="23">
        <f ca="1">IF($A85&lt;&gt;"",IF(OR($AH84&lt;&gt;0,$AI84&lt;&gt;0),"0",SUM(Q85:Q85)),0)</f>
        <v>1</v>
      </c>
      <c r="S85" s="56" t="str">
        <f ca="1">VLOOKUP($A85,$BC$5:$BN$45,8)</f>
        <v>R</v>
      </c>
      <c r="T85" s="175">
        <v>1</v>
      </c>
      <c r="U85" s="345" t="str">
        <f ca="1">IF($A84&lt;&gt;"",IF(OR($AH84&lt;&gt;0,$AI84&lt;&gt;0,M84&gt;=$AJ$3),"",H85))</f>
        <v/>
      </c>
      <c r="V85" s="341" t="str">
        <f t="shared" ca="1" si="41"/>
        <v/>
      </c>
      <c r="W85" s="341">
        <f t="shared" ca="1" si="32"/>
        <v>0</v>
      </c>
      <c r="X85" s="343">
        <f t="shared" ca="1" si="33"/>
        <v>0</v>
      </c>
      <c r="Y85" s="56" t="str">
        <f ca="1">VLOOKUP($A85,$BC$5:$BN$45,8)</f>
        <v>R</v>
      </c>
      <c r="Z85" s="175">
        <v>1</v>
      </c>
      <c r="AA85" s="345" t="str">
        <f ca="1">IF($A84&lt;&gt;"",IF(OR($AH84&lt;&gt;0,$AI84&lt;&gt;0,U85&lt;&gt;""),"",O85))</f>
        <v>R</v>
      </c>
      <c r="AB85" s="37" t="str">
        <f t="shared" ca="1" si="34"/>
        <v>W</v>
      </c>
      <c r="AC85" s="37">
        <f t="shared" ca="1" si="35"/>
        <v>1</v>
      </c>
      <c r="AD85" s="23">
        <f ca="1">IF($A85&lt;&gt;"",IF(OR($AH84&lt;&gt;0,$AI84&lt;&gt;0),"0",SUM(AC85:AC85)),0)</f>
        <v>1</v>
      </c>
      <c r="AE85" s="90">
        <f ca="1">IF(A85&lt;&gt;"",W85+AC85,0)</f>
        <v>1</v>
      </c>
      <c r="AF85" s="87">
        <f t="shared" ca="1" si="42"/>
        <v>-3</v>
      </c>
      <c r="AG85" s="95">
        <f>T86</f>
        <v>1</v>
      </c>
      <c r="AH85" s="89">
        <f ca="1">IF($A85&lt;&gt;"",IF(AH84&lt;&gt;0,AH84,IF(AF85&gt;=$AJ$1,"Profit Target",0)),0)</f>
        <v>0</v>
      </c>
      <c r="AI85" s="91">
        <f ca="1">IF($A85&lt;&gt;"",IF(AI84&lt;&gt;0,AI84,IF(AF85&lt;=$AJ$2,"Stop Loss",0)))</f>
        <v>0</v>
      </c>
      <c r="AJ85" s="89">
        <f t="shared" ca="1" si="36"/>
        <v>8</v>
      </c>
      <c r="AK85" s="78" t="str">
        <f ca="1">IF($A84="","",ABS(T85)&amp;"@")</f>
        <v>1@</v>
      </c>
      <c r="AL85" s="78" t="str">
        <f ca="1">IF(U85&lt;&gt;"",$AK85&amp;U85&amp;",","")</f>
        <v/>
      </c>
      <c r="AM85" s="78" t="str">
        <f ca="1">IF($A84="","",ABS(Z85)&amp;"@")</f>
        <v>1@</v>
      </c>
      <c r="AN85" s="427" t="str">
        <f t="shared" ca="1" si="37"/>
        <v>1@R,</v>
      </c>
      <c r="AO85" s="20"/>
      <c r="AP85" s="20"/>
      <c r="AQ85" s="20"/>
      <c r="AR85" s="20"/>
      <c r="AS85" s="20"/>
      <c r="AT85" s="66"/>
      <c r="AU85" s="20"/>
      <c r="AV85" s="20"/>
      <c r="AW85" s="20"/>
      <c r="AX85" s="20"/>
      <c r="AY85" s="20"/>
      <c r="AZ85" s="20"/>
      <c r="BA85" s="20"/>
      <c r="BB85" s="65">
        <f t="shared" ca="1" si="26"/>
        <v>21</v>
      </c>
      <c r="BC85"/>
      <c r="BD85" s="65">
        <v>2</v>
      </c>
      <c r="BE85"/>
      <c r="BF85"/>
      <c r="BG85"/>
      <c r="BH85"/>
      <c r="BI85"/>
      <c r="BJ85"/>
      <c r="BK85"/>
      <c r="BL85"/>
      <c r="BM85" s="57"/>
      <c r="BN85"/>
      <c r="BO85"/>
      <c r="BP85"/>
      <c r="BR85" s="48"/>
      <c r="BS85" s="19"/>
      <c r="BT85" s="19"/>
      <c r="BU85" s="19"/>
      <c r="BV85" s="19"/>
      <c r="BW85" s="19"/>
      <c r="BX85" s="19"/>
      <c r="BY85" s="49"/>
      <c r="BZ85" s="19"/>
      <c r="CA85" s="19"/>
      <c r="CB85" s="19"/>
      <c r="CC85" s="19"/>
      <c r="CD85" s="19"/>
      <c r="CE85" s="19"/>
      <c r="CF85" s="49"/>
      <c r="CG85" s="19"/>
      <c r="CH85" s="49"/>
      <c r="CI85" s="19"/>
      <c r="CJ85" s="19"/>
      <c r="CK85"/>
      <c r="CL85"/>
      <c r="CM85"/>
      <c r="CN85"/>
      <c r="CO85"/>
      <c r="CP85"/>
      <c r="CQ85"/>
    </row>
    <row r="86" spans="1:95">
      <c r="A86" s="65">
        <f t="shared" ca="1" si="25"/>
        <v>1</v>
      </c>
      <c r="B86" s="23" t="str">
        <f ca="1">IF(A85="","",IF(AND(AL86="",AN86=""),"NB",AL86&amp;AN86))</f>
        <v>1@R,</v>
      </c>
      <c r="C86" s="6" t="str">
        <f t="shared" ca="1" si="27"/>
        <v/>
      </c>
      <c r="D86" s="56" t="str">
        <f ca="1">VLOOKUP($A86,$BC$5:$BN$45,8)</f>
        <v>R</v>
      </c>
      <c r="E86" s="344" t="str">
        <f t="shared" ca="1" si="38"/>
        <v>BRR</v>
      </c>
      <c r="F86" s="175">
        <v>1</v>
      </c>
      <c r="G86" s="459">
        <f ca="1">IF(G85&gt;=$AJ$3,1,IF(AND(J84="L",J85="L"),1,IF(I85="L",2,IF(I85="W",(2*G85-1),G85))))</f>
        <v>2</v>
      </c>
      <c r="H86" s="345" t="str">
        <f ca="1">IF($A85&lt;&gt;"",IF(OR($AH85&lt;&gt;0,$AI85&lt;&gt;0,E85="RRR"),"",IF(AND($D80="B",$D83="B"),"B",IF(AND($D82="B",$D84="B"),"B",IF(AND($D84=$D85,$D84="B"),"B","")))),"")</f>
        <v/>
      </c>
      <c r="I86" s="341" t="str">
        <f t="shared" ca="1" si="40"/>
        <v/>
      </c>
      <c r="J86" s="341">
        <f t="shared" ca="1" si="28"/>
        <v>0</v>
      </c>
      <c r="K86" s="343">
        <f t="shared" ca="1" si="29"/>
        <v>0</v>
      </c>
      <c r="L86" s="56" t="str">
        <f ca="1">VLOOKUP($A86,$BC$5:$BN$45,8)</f>
        <v>R</v>
      </c>
      <c r="M86" s="428">
        <f t="shared" ca="1" si="39"/>
        <v>3</v>
      </c>
      <c r="N86" s="175">
        <v>1</v>
      </c>
      <c r="O86" s="345" t="str">
        <f ca="1">IF($A85&lt;&gt;"",IF(OR($AH85&lt;&gt;0,$AI85&lt;&gt;0,E85="BBB",H86&lt;&gt;""),"",IF(AND($D80="R",$D83="R"),"R",IF(AND($D82="R",$D84="R"),"R",IF(AND($D84=$D85,$D84="R"),"R","")))),"")</f>
        <v>R</v>
      </c>
      <c r="P86" s="37" t="str">
        <f t="shared" ca="1" si="30"/>
        <v>W</v>
      </c>
      <c r="Q86" s="37">
        <f t="shared" ca="1" si="31"/>
        <v>1</v>
      </c>
      <c r="R86" s="23">
        <f ca="1">IF($A86&lt;&gt;"",IF(OR($AH85&lt;&gt;0,$AI85&lt;&gt;0),"0",SUM(Q86:Q86)),0)</f>
        <v>1</v>
      </c>
      <c r="S86" s="56" t="str">
        <f ca="1">VLOOKUP($A86,$BC$5:$BN$45,8)</f>
        <v>R</v>
      </c>
      <c r="T86" s="175">
        <v>1</v>
      </c>
      <c r="U86" s="345" t="str">
        <f ca="1">IF($A85&lt;&gt;"",IF(OR($AH85&lt;&gt;0,$AI85&lt;&gt;0,M85&gt;=$AJ$3),"",H86))</f>
        <v/>
      </c>
      <c r="V86" s="341" t="str">
        <f t="shared" ca="1" si="41"/>
        <v/>
      </c>
      <c r="W86" s="341">
        <f t="shared" ca="1" si="32"/>
        <v>0</v>
      </c>
      <c r="X86" s="343">
        <f t="shared" ca="1" si="33"/>
        <v>0</v>
      </c>
      <c r="Y86" s="56" t="str">
        <f ca="1">VLOOKUP($A86,$BC$5:$BN$45,8)</f>
        <v>R</v>
      </c>
      <c r="Z86" s="175">
        <v>1</v>
      </c>
      <c r="AA86" s="345" t="str">
        <f ca="1">IF($A85&lt;&gt;"",IF(OR($AH85&lt;&gt;0,$AI85&lt;&gt;0,U86&lt;&gt;""),"",O86))</f>
        <v>R</v>
      </c>
      <c r="AB86" s="37" t="str">
        <f t="shared" ca="1" si="34"/>
        <v>W</v>
      </c>
      <c r="AC86" s="37">
        <f t="shared" ca="1" si="35"/>
        <v>1</v>
      </c>
      <c r="AD86" s="23">
        <f ca="1">IF($A86&lt;&gt;"",IF(OR($AH85&lt;&gt;0,$AI85&lt;&gt;0),"0",SUM(AC86:AC86)),0)</f>
        <v>1</v>
      </c>
      <c r="AE86" s="90">
        <f ca="1">IF(A86&lt;&gt;"",W86+AC86,0)</f>
        <v>1</v>
      </c>
      <c r="AF86" s="87">
        <f t="shared" ca="1" si="42"/>
        <v>-2</v>
      </c>
      <c r="AG86" s="95">
        <f>T87</f>
        <v>1</v>
      </c>
      <c r="AH86" s="89">
        <f ca="1">IF($A86&lt;&gt;"",IF(AH85&lt;&gt;0,AH85,IF(AF86&gt;=$AJ$1,"Profit Target",0)),0)</f>
        <v>0</v>
      </c>
      <c r="AI86" s="91">
        <f ca="1">IF($A86&lt;&gt;"",IF(AI85&lt;&gt;0,AI85,IF(AF86&lt;=$AJ$2,"Stop Loss",0)))</f>
        <v>0</v>
      </c>
      <c r="AJ86" s="89">
        <f t="shared" ca="1" si="36"/>
        <v>8</v>
      </c>
      <c r="AK86" s="78" t="str">
        <f ca="1">IF($A85="","",ABS(T86)&amp;"@")</f>
        <v>1@</v>
      </c>
      <c r="AL86" s="78" t="str">
        <f ca="1">IF(U86&lt;&gt;"",$AK86&amp;U86&amp;",","")</f>
        <v/>
      </c>
      <c r="AM86" s="78" t="str">
        <f ca="1">IF($A85="","",ABS(Z86)&amp;"@")</f>
        <v>1@</v>
      </c>
      <c r="AN86" s="427" t="str">
        <f t="shared" ca="1" si="37"/>
        <v>1@R,</v>
      </c>
      <c r="AO86" s="20"/>
      <c r="AP86" s="20"/>
      <c r="AQ86" s="20"/>
      <c r="AR86" s="20"/>
      <c r="AS86" s="20"/>
      <c r="AT86" s="66"/>
      <c r="AU86" s="20"/>
      <c r="AV86" s="20"/>
      <c r="AW86" s="20"/>
      <c r="AX86" s="20"/>
      <c r="AY86" s="20"/>
      <c r="AZ86" s="20"/>
      <c r="BA86" s="20"/>
      <c r="BB86" s="65">
        <f t="shared" ca="1" si="26"/>
        <v>27</v>
      </c>
      <c r="BC86"/>
      <c r="BD86" s="65">
        <v>1</v>
      </c>
      <c r="BE86"/>
      <c r="BF86"/>
      <c r="BG86"/>
      <c r="BH86"/>
      <c r="BI86"/>
      <c r="BJ86"/>
      <c r="BK86"/>
      <c r="BL86"/>
      <c r="BM86" s="57"/>
      <c r="BN86"/>
      <c r="BO86"/>
      <c r="BP86"/>
      <c r="BR86" s="48"/>
      <c r="BS86" s="19"/>
      <c r="BT86" s="19"/>
      <c r="BU86" s="19"/>
      <c r="BV86" s="19"/>
      <c r="BW86" s="19"/>
      <c r="BX86" s="19"/>
      <c r="BY86" s="49"/>
      <c r="BZ86" s="19"/>
      <c r="CA86" s="19"/>
      <c r="CB86" s="19"/>
      <c r="CC86" s="19"/>
      <c r="CD86" s="19"/>
      <c r="CE86" s="19"/>
      <c r="CF86" s="49"/>
      <c r="CG86" s="19"/>
      <c r="CH86" s="49"/>
      <c r="CI86" s="19"/>
      <c r="CJ86" s="19"/>
      <c r="CK86"/>
      <c r="CL86"/>
      <c r="CM86"/>
      <c r="CN86"/>
      <c r="CO86"/>
      <c r="CP86"/>
      <c r="CQ86"/>
    </row>
    <row r="87" spans="1:95">
      <c r="A87" s="65">
        <f t="shared" ca="1" si="25"/>
        <v>30</v>
      </c>
      <c r="B87" s="23" t="str">
        <f ca="1">IF(A86="","",IF(AND(AL87="",AN87=""),"NB",AL87&amp;AN87))</f>
        <v>1@R,</v>
      </c>
      <c r="C87" s="6" t="str">
        <f t="shared" ca="1" si="27"/>
        <v/>
      </c>
      <c r="D87" s="56" t="str">
        <f ca="1">VLOOKUP($A87,$BC$5:$BN$45,8)</f>
        <v>R</v>
      </c>
      <c r="E87" s="344" t="str">
        <f t="shared" ca="1" si="38"/>
        <v>RRR</v>
      </c>
      <c r="F87" s="175">
        <v>1</v>
      </c>
      <c r="G87" s="459">
        <f ca="1">IF(G86&gt;=$AJ$3,1,IF(AND(J85="L",J86="L"),1,IF(I86="L",2,IF(I86="W",(2*G86-1),G86))))</f>
        <v>2</v>
      </c>
      <c r="H87" s="345" t="str">
        <f ca="1">IF($A86&lt;&gt;"",IF(OR($AH86&lt;&gt;0,$AI86&lt;&gt;0,E86="RRR"),"",IF(AND($D81="B",$D84="B"),"B",IF(AND($D83="B",$D85="B"),"B",IF(AND($D85=$D86,$D85="B"),"B","")))),"")</f>
        <v/>
      </c>
      <c r="I87" s="341" t="str">
        <f t="shared" ca="1" si="40"/>
        <v/>
      </c>
      <c r="J87" s="341">
        <f t="shared" ca="1" si="28"/>
        <v>0</v>
      </c>
      <c r="K87" s="343">
        <f t="shared" ca="1" si="29"/>
        <v>0</v>
      </c>
      <c r="L87" s="56" t="str">
        <f ca="1">VLOOKUP($A87,$BC$5:$BN$45,8)</f>
        <v>R</v>
      </c>
      <c r="M87" s="428">
        <f t="shared" ca="1" si="39"/>
        <v>3</v>
      </c>
      <c r="N87" s="175">
        <v>1</v>
      </c>
      <c r="O87" s="345" t="str">
        <f ca="1">IF($A86&lt;&gt;"",IF(OR($AH86&lt;&gt;0,$AI86&lt;&gt;0,E86="BBB",H87&lt;&gt;""),"",IF(AND($D81="R",$D84="R"),"R",IF(AND($D83="R",$D85="R"),"R",IF(AND($D85=$D86,$D85="R"),"R","")))),"")</f>
        <v>R</v>
      </c>
      <c r="P87" s="37" t="str">
        <f t="shared" ca="1" si="30"/>
        <v>W</v>
      </c>
      <c r="Q87" s="37">
        <f t="shared" ca="1" si="31"/>
        <v>1</v>
      </c>
      <c r="R87" s="23">
        <f ca="1">IF($A87&lt;&gt;"",IF(OR($AH86&lt;&gt;0,$AI86&lt;&gt;0),"0",SUM(Q87:Q87)),0)</f>
        <v>1</v>
      </c>
      <c r="S87" s="56" t="str">
        <f ca="1">VLOOKUP($A87,$BC$5:$BN$45,8)</f>
        <v>R</v>
      </c>
      <c r="T87" s="175">
        <v>1</v>
      </c>
      <c r="U87" s="345" t="str">
        <f ca="1">IF($A86&lt;&gt;"",IF(OR($AH86&lt;&gt;0,$AI86&lt;&gt;0,M86&gt;=$AJ$3),"",H87))</f>
        <v/>
      </c>
      <c r="V87" s="341" t="str">
        <f t="shared" ca="1" si="41"/>
        <v/>
      </c>
      <c r="W87" s="341">
        <f t="shared" ca="1" si="32"/>
        <v>0</v>
      </c>
      <c r="X87" s="343">
        <f t="shared" ca="1" si="33"/>
        <v>0</v>
      </c>
      <c r="Y87" s="56" t="str">
        <f ca="1">VLOOKUP($A87,$BC$5:$BN$45,8)</f>
        <v>R</v>
      </c>
      <c r="Z87" s="175">
        <v>1</v>
      </c>
      <c r="AA87" s="345" t="str">
        <f ca="1">IF($A86&lt;&gt;"",IF(OR($AH86&lt;&gt;0,$AI86&lt;&gt;0,U87&lt;&gt;""),"",O87))</f>
        <v>R</v>
      </c>
      <c r="AB87" s="37" t="str">
        <f t="shared" ca="1" si="34"/>
        <v>W</v>
      </c>
      <c r="AC87" s="37">
        <f t="shared" ca="1" si="35"/>
        <v>1</v>
      </c>
      <c r="AD87" s="23">
        <f ca="1">IF($A87&lt;&gt;"",IF(OR($AH86&lt;&gt;0,$AI86&lt;&gt;0),"0",SUM(AC87:AC87)),0)</f>
        <v>1</v>
      </c>
      <c r="AE87" s="90">
        <f ca="1">IF(A87&lt;&gt;"",W87+AC87,0)</f>
        <v>1</v>
      </c>
      <c r="AF87" s="87">
        <f t="shared" ca="1" si="42"/>
        <v>-1</v>
      </c>
      <c r="AG87" s="95">
        <f>T88</f>
        <v>1</v>
      </c>
      <c r="AH87" s="89">
        <f ca="1">IF($A87&lt;&gt;"",IF(AH86&lt;&gt;0,AH86,IF(AF87&gt;=$AJ$1,"Profit Target",0)),0)</f>
        <v>0</v>
      </c>
      <c r="AI87" s="91">
        <f ca="1">IF($A87&lt;&gt;"",IF(AI86&lt;&gt;0,AI86,IF(AF87&lt;=$AJ$2,"Stop Loss",0)))</f>
        <v>0</v>
      </c>
      <c r="AJ87" s="89">
        <f t="shared" ca="1" si="36"/>
        <v>8</v>
      </c>
      <c r="AK87" s="78" t="str">
        <f ca="1">IF($A86="","",ABS(T87)&amp;"@")</f>
        <v>1@</v>
      </c>
      <c r="AL87" s="78" t="str">
        <f ca="1">IF(U87&lt;&gt;"",$AK87&amp;U87&amp;",","")</f>
        <v/>
      </c>
      <c r="AM87" s="78" t="str">
        <f ca="1">IF($A86="","",ABS(Z87)&amp;"@")</f>
        <v>1@</v>
      </c>
      <c r="AN87" s="427" t="str">
        <f t="shared" ca="1" si="37"/>
        <v>1@R,</v>
      </c>
      <c r="AO87" s="20"/>
      <c r="AP87" s="20"/>
      <c r="AQ87" s="20"/>
      <c r="AR87" s="20"/>
      <c r="AS87" s="20"/>
      <c r="AT87" s="66"/>
      <c r="AU87" s="20"/>
      <c r="AV87" s="20"/>
      <c r="AW87" s="20"/>
      <c r="AX87" s="20"/>
      <c r="AY87" s="20"/>
      <c r="AZ87" s="20"/>
      <c r="BA87" s="20"/>
      <c r="BB87" s="65">
        <f t="shared" ca="1" si="26"/>
        <v>17</v>
      </c>
      <c r="BC87"/>
      <c r="BD87" s="65">
        <v>2</v>
      </c>
      <c r="BE87"/>
      <c r="BF87"/>
      <c r="BG87"/>
      <c r="BH87"/>
      <c r="BI87"/>
      <c r="BJ87"/>
      <c r="BK87"/>
      <c r="BL87"/>
      <c r="BM87" s="57"/>
      <c r="BN87"/>
      <c r="BO87"/>
      <c r="BP87"/>
      <c r="BR87" s="48"/>
      <c r="BS87" s="19"/>
      <c r="BT87" s="19"/>
      <c r="BU87" s="19"/>
      <c r="BV87" s="19"/>
      <c r="BW87" s="19"/>
      <c r="BX87" s="19"/>
      <c r="BY87" s="49"/>
      <c r="BZ87" s="19"/>
      <c r="CA87" s="19"/>
      <c r="CB87" s="19"/>
      <c r="CC87" s="19"/>
      <c r="CD87" s="19"/>
      <c r="CE87" s="19"/>
      <c r="CF87" s="49"/>
      <c r="CG87" s="19"/>
      <c r="CH87" s="49"/>
      <c r="CI87" s="19"/>
      <c r="CJ87" s="19"/>
      <c r="CK87"/>
      <c r="CL87"/>
      <c r="CM87"/>
      <c r="CN87"/>
      <c r="CO87"/>
      <c r="CP87"/>
      <c r="CQ87"/>
    </row>
    <row r="88" spans="1:95">
      <c r="A88" s="65">
        <f t="shared" ca="1" si="25"/>
        <v>20</v>
      </c>
      <c r="B88" s="23" t="str">
        <f ca="1">IF(A87="","",IF(AND(AL88="",AN88=""),"NB",AL88&amp;AN88))</f>
        <v>1@R,</v>
      </c>
      <c r="C88" s="6" t="str">
        <f t="shared" ca="1" si="27"/>
        <v/>
      </c>
      <c r="D88" s="56" t="str">
        <f ca="1">VLOOKUP($A88,$BC$5:$BN$45,8)</f>
        <v>B</v>
      </c>
      <c r="E88" s="344" t="str">
        <f t="shared" ca="1" si="38"/>
        <v>RRB</v>
      </c>
      <c r="F88" s="175">
        <v>1</v>
      </c>
      <c r="G88" s="459">
        <f ca="1">IF(G87&gt;=$AJ$3,1,IF(AND(J86="L",J87="L"),1,IF(I87="L",2,IF(I87="W",(2*G87-1),G87))))</f>
        <v>2</v>
      </c>
      <c r="H88" s="345" t="str">
        <f ca="1">IF($A87&lt;&gt;"",IF(OR($AH87&lt;&gt;0,$AI87&lt;&gt;0,E87="RRR"),"",IF(AND($D82="B",$D85="B"),"B",IF(AND($D84="B",$D86="B"),"B",IF(AND($D86=$D87,$D86="B"),"B","")))),"")</f>
        <v/>
      </c>
      <c r="I88" s="341" t="str">
        <f t="shared" ca="1" si="40"/>
        <v/>
      </c>
      <c r="J88" s="341">
        <f t="shared" ca="1" si="28"/>
        <v>0</v>
      </c>
      <c r="K88" s="343">
        <f t="shared" ca="1" si="29"/>
        <v>0</v>
      </c>
      <c r="L88" s="56" t="str">
        <f ca="1">VLOOKUP($A88,$BC$5:$BN$45,8)</f>
        <v>B</v>
      </c>
      <c r="M88" s="428">
        <f t="shared" ca="1" si="39"/>
        <v>3</v>
      </c>
      <c r="N88" s="175">
        <v>1</v>
      </c>
      <c r="O88" s="345" t="str">
        <f ca="1">IF($A87&lt;&gt;"",IF(OR($AH87&lt;&gt;0,$AI87&lt;&gt;0,E87="BBB",H88&lt;&gt;""),"",IF(AND($D82="R",$D85="R"),"R",IF(AND($D84="R",$D86="R"),"R",IF(AND($D86=$D87,$D86="R"),"R","")))),"")</f>
        <v>R</v>
      </c>
      <c r="P88" s="37" t="str">
        <f t="shared" ca="1" si="30"/>
        <v>L</v>
      </c>
      <c r="Q88" s="37">
        <f t="shared" ca="1" si="31"/>
        <v>-1</v>
      </c>
      <c r="R88" s="23">
        <f ca="1">IF($A88&lt;&gt;"",IF(OR($AH87&lt;&gt;0,$AI87&lt;&gt;0),"0",SUM(Q88:Q88)),0)</f>
        <v>-1</v>
      </c>
      <c r="S88" s="56" t="str">
        <f ca="1">VLOOKUP($A88,$BC$5:$BN$45,8)</f>
        <v>B</v>
      </c>
      <c r="T88" s="175">
        <v>1</v>
      </c>
      <c r="U88" s="345" t="str">
        <f ca="1">IF($A87&lt;&gt;"",IF(OR($AH87&lt;&gt;0,$AI87&lt;&gt;0,M87&gt;=$AJ$3),"",H88))</f>
        <v/>
      </c>
      <c r="V88" s="341" t="str">
        <f t="shared" ca="1" si="41"/>
        <v/>
      </c>
      <c r="W88" s="341">
        <f t="shared" ca="1" si="32"/>
        <v>0</v>
      </c>
      <c r="X88" s="343">
        <f t="shared" ca="1" si="33"/>
        <v>0</v>
      </c>
      <c r="Y88" s="56" t="str">
        <f ca="1">VLOOKUP($A88,$BC$5:$BN$45,8)</f>
        <v>B</v>
      </c>
      <c r="Z88" s="175">
        <v>1</v>
      </c>
      <c r="AA88" s="345" t="str">
        <f ca="1">IF($A87&lt;&gt;"",IF(OR($AH87&lt;&gt;0,$AI87&lt;&gt;0,U88&lt;&gt;""),"",O88))</f>
        <v>R</v>
      </c>
      <c r="AB88" s="37" t="str">
        <f t="shared" ca="1" si="34"/>
        <v>L</v>
      </c>
      <c r="AC88" s="37">
        <f t="shared" ca="1" si="35"/>
        <v>-1</v>
      </c>
      <c r="AD88" s="23">
        <f ca="1">IF($A88&lt;&gt;"",IF(OR($AH87&lt;&gt;0,$AI87&lt;&gt;0),"0",SUM(AC88:AC88)),0)</f>
        <v>-1</v>
      </c>
      <c r="AE88" s="90">
        <f ca="1">IF(A88&lt;&gt;"",W88+AC88,0)</f>
        <v>-1</v>
      </c>
      <c r="AF88" s="87">
        <f t="shared" ca="1" si="42"/>
        <v>-2</v>
      </c>
      <c r="AG88" s="95">
        <f>T89</f>
        <v>1</v>
      </c>
      <c r="AH88" s="89">
        <f ca="1">IF($A88&lt;&gt;"",IF(AH87&lt;&gt;0,AH87,IF(AF88&gt;=$AJ$1,"Profit Target",0)),0)</f>
        <v>0</v>
      </c>
      <c r="AI88" s="91">
        <f ca="1">IF($A88&lt;&gt;"",IF(AI87&lt;&gt;0,AI87,IF(AF88&lt;=$AJ$2,"Stop Loss",0)))</f>
        <v>0</v>
      </c>
      <c r="AJ88" s="89">
        <f t="shared" ca="1" si="36"/>
        <v>8</v>
      </c>
      <c r="AK88" s="78" t="str">
        <f ca="1">IF($A87="","",ABS(T88)&amp;"@")</f>
        <v>1@</v>
      </c>
      <c r="AL88" s="78" t="str">
        <f ca="1">IF(U88&lt;&gt;"",$AK88&amp;U88&amp;",","")</f>
        <v/>
      </c>
      <c r="AM88" s="78" t="str">
        <f ca="1">IF($A87="","",ABS(Z88)&amp;"@")</f>
        <v>1@</v>
      </c>
      <c r="AN88" s="427" t="str">
        <f t="shared" ca="1" si="37"/>
        <v>1@R,</v>
      </c>
      <c r="AO88" s="20"/>
      <c r="AP88" s="20"/>
      <c r="AQ88" s="20"/>
      <c r="AR88" s="20"/>
      <c r="AS88" s="20"/>
      <c r="AT88" s="66"/>
      <c r="AU88" s="20"/>
      <c r="AV88" s="20"/>
      <c r="AW88" s="20"/>
      <c r="AX88" s="20"/>
      <c r="AY88" s="20"/>
      <c r="AZ88" s="20"/>
      <c r="BA88" s="20"/>
      <c r="BB88" s="65">
        <f t="shared" ca="1" si="26"/>
        <v>7</v>
      </c>
      <c r="BC88"/>
      <c r="BD88" s="65">
        <v>1</v>
      </c>
      <c r="BE88"/>
      <c r="BF88"/>
      <c r="BG88"/>
      <c r="BH88"/>
      <c r="BI88"/>
      <c r="BJ88"/>
      <c r="BK88"/>
      <c r="BL88"/>
      <c r="BM88" s="57"/>
      <c r="BN88"/>
      <c r="BO88"/>
      <c r="BP88"/>
      <c r="BR88" s="48"/>
      <c r="BS88" s="19"/>
      <c r="BT88" s="19"/>
      <c r="BU88" s="19"/>
      <c r="BV88" s="19"/>
      <c r="BW88" s="19"/>
      <c r="BX88" s="19"/>
      <c r="BY88" s="49"/>
      <c r="BZ88" s="19"/>
      <c r="CA88" s="19"/>
      <c r="CB88" s="19"/>
      <c r="CC88" s="19"/>
      <c r="CD88" s="19"/>
      <c r="CE88" s="19"/>
      <c r="CF88" s="49"/>
      <c r="CG88" s="19"/>
      <c r="CH88" s="49"/>
      <c r="CI88" s="19"/>
      <c r="CJ88" s="19"/>
      <c r="CK88"/>
      <c r="CL88"/>
      <c r="CM88"/>
      <c r="CN88"/>
      <c r="CO88"/>
      <c r="CP88"/>
      <c r="CQ88"/>
    </row>
    <row r="89" spans="1:95">
      <c r="A89" s="65">
        <f t="shared" ca="1" si="25"/>
        <v>3</v>
      </c>
      <c r="B89" s="23" t="str">
        <f ca="1">IF(A88="","",IF(AND(AL89="",AN89=""),"NB",AL89&amp;AN89))</f>
        <v>1@R,</v>
      </c>
      <c r="C89" s="6" t="str">
        <f t="shared" ca="1" si="27"/>
        <v/>
      </c>
      <c r="D89" s="56" t="str">
        <f ca="1">VLOOKUP($A89,$BC$5:$BN$45,8)</f>
        <v>R</v>
      </c>
      <c r="E89" s="344" t="str">
        <f t="shared" ca="1" si="38"/>
        <v>RBR</v>
      </c>
      <c r="F89" s="175">
        <v>1</v>
      </c>
      <c r="G89" s="459">
        <f ca="1">IF(G88&gt;=$AJ$3,1,IF(AND(J87="L",J88="L"),1,IF(I88="L",2,IF(I88="W",(2*G88-1),G88))))</f>
        <v>2</v>
      </c>
      <c r="H89" s="345" t="str">
        <f ca="1">IF($A88&lt;&gt;"",IF(OR($AH88&lt;&gt;0,$AI88&lt;&gt;0,E88="RRR"),"",IF(AND($D83="B",$D86="B"),"B",IF(AND($D85="B",$D87="B"),"B",IF(AND($D87=$D88,$D87="B"),"B","")))),"")</f>
        <v/>
      </c>
      <c r="I89" s="341" t="str">
        <f t="shared" ca="1" si="40"/>
        <v/>
      </c>
      <c r="J89" s="341">
        <f t="shared" ca="1" si="28"/>
        <v>0</v>
      </c>
      <c r="K89" s="343">
        <f t="shared" ca="1" si="29"/>
        <v>0</v>
      </c>
      <c r="L89" s="56" t="str">
        <f ca="1">VLOOKUP($A89,$BC$5:$BN$45,8)</f>
        <v>R</v>
      </c>
      <c r="M89" s="428">
        <f t="shared" ca="1" si="39"/>
        <v>3</v>
      </c>
      <c r="N89" s="175">
        <v>1</v>
      </c>
      <c r="O89" s="345" t="str">
        <f ca="1">IF($A88&lt;&gt;"",IF(OR($AH88&lt;&gt;0,$AI88&lt;&gt;0,E88="BBB",H89&lt;&gt;""),"",IF(AND($D83="R",$D86="R"),"R",IF(AND($D85="R",$D87="R"),"R",IF(AND($D87=$D88,$D87="R"),"R","")))),"")</f>
        <v>R</v>
      </c>
      <c r="P89" s="37" t="str">
        <f t="shared" ca="1" si="30"/>
        <v>W</v>
      </c>
      <c r="Q89" s="37">
        <f t="shared" ca="1" si="31"/>
        <v>1</v>
      </c>
      <c r="R89" s="23">
        <f ca="1">IF($A89&lt;&gt;"",IF(OR($AH88&lt;&gt;0,$AI88&lt;&gt;0),"0",SUM(Q89:Q89)),0)</f>
        <v>1</v>
      </c>
      <c r="S89" s="56" t="str">
        <f ca="1">VLOOKUP($A89,$BC$5:$BN$45,8)</f>
        <v>R</v>
      </c>
      <c r="T89" s="175">
        <v>1</v>
      </c>
      <c r="U89" s="345" t="str">
        <f ca="1">IF($A88&lt;&gt;"",IF(OR($AH88&lt;&gt;0,$AI88&lt;&gt;0,M88&gt;=$AJ$3),"",H89))</f>
        <v/>
      </c>
      <c r="V89" s="341" t="str">
        <f t="shared" ca="1" si="41"/>
        <v/>
      </c>
      <c r="W89" s="341">
        <f t="shared" ca="1" si="32"/>
        <v>0</v>
      </c>
      <c r="X89" s="343">
        <f t="shared" ca="1" si="33"/>
        <v>0</v>
      </c>
      <c r="Y89" s="56" t="str">
        <f ca="1">VLOOKUP($A89,$BC$5:$BN$45,8)</f>
        <v>R</v>
      </c>
      <c r="Z89" s="175">
        <v>1</v>
      </c>
      <c r="AA89" s="345" t="str">
        <f ca="1">IF($A88&lt;&gt;"",IF(OR($AH88&lt;&gt;0,$AI88&lt;&gt;0,U89&lt;&gt;""),"",O89))</f>
        <v>R</v>
      </c>
      <c r="AB89" s="37" t="str">
        <f t="shared" ca="1" si="34"/>
        <v>W</v>
      </c>
      <c r="AC89" s="37">
        <f t="shared" ca="1" si="35"/>
        <v>1</v>
      </c>
      <c r="AD89" s="23">
        <f ca="1">IF($A89&lt;&gt;"",IF(OR($AH88&lt;&gt;0,$AI88&lt;&gt;0),"0",SUM(AC89:AC89)),0)</f>
        <v>1</v>
      </c>
      <c r="AE89" s="90">
        <f ca="1">IF(A89&lt;&gt;"",W89+AC89,0)</f>
        <v>1</v>
      </c>
      <c r="AF89" s="87">
        <f t="shared" ca="1" si="42"/>
        <v>-1</v>
      </c>
      <c r="AG89" s="95">
        <f>T90</f>
        <v>1</v>
      </c>
      <c r="AH89" s="89">
        <f ca="1">IF($A89&lt;&gt;"",IF(AH88&lt;&gt;0,AH88,IF(AF89&gt;=$AJ$1,"Profit Target",0)),0)</f>
        <v>0</v>
      </c>
      <c r="AI89" s="91">
        <f ca="1">IF($A89&lt;&gt;"",IF(AI88&lt;&gt;0,AI88,IF(AF89&lt;=$AJ$2,"Stop Loss",0)))</f>
        <v>0</v>
      </c>
      <c r="AJ89" s="89">
        <f t="shared" ca="1" si="36"/>
        <v>8</v>
      </c>
      <c r="AK89" s="78" t="str">
        <f ca="1">IF($A88="","",ABS(T89)&amp;"@")</f>
        <v>1@</v>
      </c>
      <c r="AL89" s="78" t="str">
        <f ca="1">IF(U89&lt;&gt;"",$AK89&amp;U89&amp;",","")</f>
        <v/>
      </c>
      <c r="AM89" s="78" t="str">
        <f ca="1">IF($A88="","",ABS(Z89)&amp;"@")</f>
        <v>1@</v>
      </c>
      <c r="AN89" s="427" t="str">
        <f t="shared" ca="1" si="37"/>
        <v>1@R,</v>
      </c>
      <c r="AO89" s="20"/>
      <c r="AP89" s="20"/>
      <c r="AQ89" s="20"/>
      <c r="AR89" s="20"/>
      <c r="AS89" s="20"/>
      <c r="AT89" s="66"/>
      <c r="AU89" s="20"/>
      <c r="AV89" s="20"/>
      <c r="AW89" s="20"/>
      <c r="AX89" s="20"/>
      <c r="AY89" s="20"/>
      <c r="AZ89" s="20"/>
      <c r="BA89" s="20"/>
      <c r="BB89" s="65">
        <f t="shared" ca="1" si="26"/>
        <v>24</v>
      </c>
      <c r="BC89"/>
      <c r="BD89" s="65">
        <v>2</v>
      </c>
      <c r="BE89"/>
      <c r="BF89"/>
      <c r="BG89"/>
      <c r="BH89"/>
      <c r="BI89"/>
      <c r="BJ89"/>
      <c r="BK89"/>
      <c r="BL89"/>
      <c r="BM89" s="57"/>
      <c r="BN89"/>
      <c r="BO89"/>
      <c r="BP89"/>
      <c r="BR89" s="48"/>
      <c r="BS89" s="19"/>
      <c r="BT89" s="19"/>
      <c r="BU89" s="19"/>
      <c r="BV89" s="19"/>
      <c r="BW89" s="19"/>
      <c r="BX89" s="19"/>
      <c r="BY89" s="49"/>
      <c r="BZ89" s="19"/>
      <c r="CA89" s="19"/>
      <c r="CB89" s="19"/>
      <c r="CC89" s="19"/>
      <c r="CD89" s="19"/>
      <c r="CE89" s="19"/>
      <c r="CF89" s="49"/>
      <c r="CG89" s="19"/>
      <c r="CH89" s="49"/>
      <c r="CI89" s="19"/>
      <c r="CJ89" s="19"/>
      <c r="CK89"/>
      <c r="CL89"/>
      <c r="CM89"/>
      <c r="CN89"/>
      <c r="CO89"/>
      <c r="CP89"/>
      <c r="CQ89"/>
    </row>
    <row r="90" spans="1:95">
      <c r="A90" s="65">
        <f t="shared" ca="1" si="25"/>
        <v>28</v>
      </c>
      <c r="B90" s="23" t="str">
        <f ca="1">IF(A89="","",IF(AND(AL90="",AN90=""),"NB",AL90&amp;AN90))</f>
        <v>NB</v>
      </c>
      <c r="C90" s="6" t="str">
        <f t="shared" ca="1" si="27"/>
        <v/>
      </c>
      <c r="D90" s="56" t="str">
        <f ca="1">VLOOKUP($A90,$BC$5:$BN$45,8)</f>
        <v>B</v>
      </c>
      <c r="E90" s="344" t="str">
        <f t="shared" ca="1" si="38"/>
        <v>BRB</v>
      </c>
      <c r="F90" s="175">
        <v>1</v>
      </c>
      <c r="G90" s="459">
        <f ca="1">IF(G89&gt;=$AJ$3,1,IF(AND(J88="L",J89="L"),1,IF(I89="L",2,IF(I89="W",(2*G89-1),G89))))</f>
        <v>2</v>
      </c>
      <c r="H90" s="345" t="str">
        <f ca="1">IF($A89&lt;&gt;"",IF(OR($AH89&lt;&gt;0,$AI89&lt;&gt;0,E89="RRR"),"",IF(AND($D84="B",$D87="B"),"B",IF(AND($D86="B",$D88="B"),"B",IF(AND($D88=$D89,$D88="B"),"B","")))),"")</f>
        <v/>
      </c>
      <c r="I90" s="341" t="str">
        <f t="shared" ca="1" si="40"/>
        <v/>
      </c>
      <c r="J90" s="341">
        <f t="shared" ca="1" si="28"/>
        <v>0</v>
      </c>
      <c r="K90" s="343">
        <f t="shared" ca="1" si="29"/>
        <v>0</v>
      </c>
      <c r="L90" s="56" t="str">
        <f ca="1">VLOOKUP($A90,$BC$5:$BN$45,8)</f>
        <v>B</v>
      </c>
      <c r="M90" s="428">
        <f t="shared" ca="1" si="39"/>
        <v>3</v>
      </c>
      <c r="N90" s="175">
        <v>1</v>
      </c>
      <c r="O90" s="345" t="str">
        <f ca="1">IF($A89&lt;&gt;"",IF(OR($AH89&lt;&gt;0,$AI89&lt;&gt;0,E89="BBB",H90&lt;&gt;""),"",IF(AND($D84="R",$D87="R"),"R",IF(AND($D86="R",$D88="R"),"R",IF(AND($D88=$D89,$D88="R"),"R","")))),"")</f>
        <v/>
      </c>
      <c r="P90" s="37" t="str">
        <f t="shared" ca="1" si="30"/>
        <v/>
      </c>
      <c r="Q90" s="37">
        <f t="shared" ca="1" si="31"/>
        <v>0</v>
      </c>
      <c r="R90" s="23">
        <f ca="1">IF($A90&lt;&gt;"",IF(OR($AH89&lt;&gt;0,$AI89&lt;&gt;0),"0",SUM(Q90:Q90)),0)</f>
        <v>0</v>
      </c>
      <c r="S90" s="56" t="str">
        <f ca="1">VLOOKUP($A90,$BC$5:$BN$45,8)</f>
        <v>B</v>
      </c>
      <c r="T90" s="175">
        <v>1</v>
      </c>
      <c r="U90" s="345" t="str">
        <f ca="1">IF($A89&lt;&gt;"",IF(OR($AH89&lt;&gt;0,$AI89&lt;&gt;0,M89&gt;=$AJ$3),"",H90))</f>
        <v/>
      </c>
      <c r="V90" s="341" t="str">
        <f t="shared" ca="1" si="41"/>
        <v/>
      </c>
      <c r="W90" s="341">
        <f t="shared" ca="1" si="32"/>
        <v>0</v>
      </c>
      <c r="X90" s="343">
        <f t="shared" ca="1" si="33"/>
        <v>0</v>
      </c>
      <c r="Y90" s="56" t="str">
        <f ca="1">VLOOKUP($A90,$BC$5:$BN$45,8)</f>
        <v>B</v>
      </c>
      <c r="Z90" s="175">
        <v>1</v>
      </c>
      <c r="AA90" s="345" t="str">
        <f ca="1">IF($A89&lt;&gt;"",IF(OR($AH89&lt;&gt;0,$AI89&lt;&gt;0,U90&lt;&gt;""),"",O90))</f>
        <v/>
      </c>
      <c r="AB90" s="37" t="str">
        <f t="shared" ca="1" si="34"/>
        <v/>
      </c>
      <c r="AC90" s="37">
        <f t="shared" ca="1" si="35"/>
        <v>0</v>
      </c>
      <c r="AD90" s="23">
        <f ca="1">IF($A90&lt;&gt;"",IF(OR($AH89&lt;&gt;0,$AI89&lt;&gt;0),"0",SUM(AC90:AC90)),0)</f>
        <v>0</v>
      </c>
      <c r="AE90" s="90">
        <f ca="1">IF(A90&lt;&gt;"",W90+AC90,0)</f>
        <v>0</v>
      </c>
      <c r="AF90" s="87">
        <f t="shared" ca="1" si="42"/>
        <v>-1</v>
      </c>
      <c r="AG90" s="95">
        <f>T91</f>
        <v>1</v>
      </c>
      <c r="AH90" s="89">
        <f ca="1">IF($A90&lt;&gt;"",IF(AH89&lt;&gt;0,AH89,IF(AF90&gt;=$AJ$1,"Profit Target",0)),0)</f>
        <v>0</v>
      </c>
      <c r="AI90" s="91">
        <f ca="1">IF($A90&lt;&gt;"",IF(AI89&lt;&gt;0,AI89,IF(AF90&lt;=$AJ$2,"Stop Loss",0)))</f>
        <v>0</v>
      </c>
      <c r="AJ90" s="89">
        <f t="shared" ca="1" si="36"/>
        <v>8</v>
      </c>
      <c r="AK90" s="78" t="str">
        <f ca="1">IF($A89="","",ABS(T90)&amp;"@")</f>
        <v>1@</v>
      </c>
      <c r="AL90" s="78" t="str">
        <f ca="1">IF(U90&lt;&gt;"",$AK90&amp;U90&amp;",","")</f>
        <v/>
      </c>
      <c r="AM90" s="78" t="str">
        <f ca="1">IF($A89="","",ABS(Z90)&amp;"@")</f>
        <v>1@</v>
      </c>
      <c r="AN90" s="427" t="str">
        <f t="shared" ca="1" si="37"/>
        <v/>
      </c>
      <c r="AO90" s="20"/>
      <c r="AP90" s="20"/>
      <c r="AQ90" s="20"/>
      <c r="AR90" s="20"/>
      <c r="AS90" s="20"/>
      <c r="AT90" s="66"/>
      <c r="AU90" s="20"/>
      <c r="AV90" s="20"/>
      <c r="AW90" s="20"/>
      <c r="AX90" s="20"/>
      <c r="AY90" s="20"/>
      <c r="AZ90" s="20"/>
      <c r="BA90" s="20"/>
      <c r="BB90" s="65">
        <f t="shared" ca="1" si="26"/>
        <v>21</v>
      </c>
      <c r="BC90"/>
      <c r="BD90" s="65">
        <v>1</v>
      </c>
      <c r="BE90"/>
      <c r="BF90"/>
      <c r="BG90"/>
      <c r="BH90"/>
      <c r="BI90"/>
      <c r="BJ90"/>
      <c r="BK90"/>
      <c r="BL90"/>
      <c r="BM90" s="57"/>
      <c r="BN90"/>
      <c r="BO90"/>
      <c r="BP90"/>
      <c r="BR90" s="48"/>
      <c r="BS90" s="19"/>
      <c r="BT90" s="19"/>
      <c r="BU90" s="19"/>
      <c r="BV90" s="19"/>
      <c r="BW90" s="19"/>
      <c r="BX90" s="19"/>
      <c r="BY90" s="49"/>
      <c r="BZ90" s="19"/>
      <c r="CA90" s="19"/>
      <c r="CB90" s="19"/>
      <c r="CC90" s="19"/>
      <c r="CD90" s="19"/>
      <c r="CE90" s="19"/>
      <c r="CF90" s="49"/>
      <c r="CG90" s="19"/>
      <c r="CH90" s="49"/>
      <c r="CI90" s="19"/>
      <c r="CJ90" s="19"/>
      <c r="CK90"/>
      <c r="CL90"/>
      <c r="CM90"/>
      <c r="CN90"/>
      <c r="CO90"/>
      <c r="CP90"/>
      <c r="CQ90"/>
    </row>
    <row r="91" spans="1:95">
      <c r="A91" s="65">
        <f t="shared" ca="1" si="25"/>
        <v>36</v>
      </c>
      <c r="B91" s="23" t="str">
        <f ca="1">IF(A90="","",IF(AND(AL91="",AN91=""),"NB",AL91&amp;AN91))</f>
        <v>1@R,</v>
      </c>
      <c r="C91" s="6" t="str">
        <f t="shared" ca="1" si="27"/>
        <v/>
      </c>
      <c r="D91" s="56" t="str">
        <f ca="1">VLOOKUP($A91,$BC$5:$BN$45,8)</f>
        <v>R</v>
      </c>
      <c r="E91" s="344" t="str">
        <f t="shared" ca="1" si="38"/>
        <v>RBR</v>
      </c>
      <c r="F91" s="175">
        <v>1</v>
      </c>
      <c r="G91" s="459">
        <f ca="1">IF(G90&gt;=$AJ$3,1,IF(AND(J89="L",J90="L"),1,IF(I90="L",2,IF(I90="W",(2*G90-1),G90))))</f>
        <v>2</v>
      </c>
      <c r="H91" s="345" t="str">
        <f ca="1">IF($A90&lt;&gt;"",IF(OR($AH90&lt;&gt;0,$AI90&lt;&gt;0,E90="RRR"),"",IF(AND($D85="B",$D88="B"),"B",IF(AND($D87="B",$D89="B"),"B",IF(AND($D89=$D90,$D89="B"),"B","")))),"")</f>
        <v/>
      </c>
      <c r="I91" s="341" t="str">
        <f t="shared" ca="1" si="40"/>
        <v/>
      </c>
      <c r="J91" s="341">
        <f t="shared" ca="1" si="28"/>
        <v>0</v>
      </c>
      <c r="K91" s="343">
        <f t="shared" ca="1" si="29"/>
        <v>0</v>
      </c>
      <c r="L91" s="56" t="str">
        <f ca="1">VLOOKUP($A91,$BC$5:$BN$45,8)</f>
        <v>R</v>
      </c>
      <c r="M91" s="428">
        <f t="shared" ca="1" si="39"/>
        <v>3</v>
      </c>
      <c r="N91" s="175">
        <v>1</v>
      </c>
      <c r="O91" s="345" t="str">
        <f ca="1">IF($A90&lt;&gt;"",IF(OR($AH90&lt;&gt;0,$AI90&lt;&gt;0,E90="BBB",H91&lt;&gt;""),"",IF(AND($D85="R",$D88="R"),"R",IF(AND($D87="R",$D89="R"),"R",IF(AND($D89=$D90,$D89="R"),"R","")))),"")</f>
        <v>R</v>
      </c>
      <c r="P91" s="37" t="str">
        <f t="shared" ca="1" si="30"/>
        <v>W</v>
      </c>
      <c r="Q91" s="37">
        <f t="shared" ca="1" si="31"/>
        <v>1</v>
      </c>
      <c r="R91" s="23">
        <f ca="1">IF($A91&lt;&gt;"",IF(OR($AH90&lt;&gt;0,$AI90&lt;&gt;0),"0",SUM(Q91:Q91)),0)</f>
        <v>1</v>
      </c>
      <c r="S91" s="56" t="str">
        <f ca="1">VLOOKUP($A91,$BC$5:$BN$45,8)</f>
        <v>R</v>
      </c>
      <c r="T91" s="175">
        <v>1</v>
      </c>
      <c r="U91" s="345" t="str">
        <f ca="1">IF($A90&lt;&gt;"",IF(OR($AH90&lt;&gt;0,$AI90&lt;&gt;0,M90&gt;=$AJ$3),"",H91))</f>
        <v/>
      </c>
      <c r="V91" s="341" t="str">
        <f t="shared" ca="1" si="41"/>
        <v/>
      </c>
      <c r="W91" s="341">
        <f t="shared" ca="1" si="32"/>
        <v>0</v>
      </c>
      <c r="X91" s="343">
        <f t="shared" ca="1" si="33"/>
        <v>0</v>
      </c>
      <c r="Y91" s="56" t="str">
        <f ca="1">VLOOKUP($A91,$BC$5:$BN$45,8)</f>
        <v>R</v>
      </c>
      <c r="Z91" s="175">
        <v>1</v>
      </c>
      <c r="AA91" s="345" t="str">
        <f ca="1">IF($A90&lt;&gt;"",IF(OR($AH90&lt;&gt;0,$AI90&lt;&gt;0,U91&lt;&gt;""),"",O91))</f>
        <v>R</v>
      </c>
      <c r="AB91" s="37" t="str">
        <f t="shared" ca="1" si="34"/>
        <v>W</v>
      </c>
      <c r="AC91" s="37">
        <f t="shared" ca="1" si="35"/>
        <v>1</v>
      </c>
      <c r="AD91" s="23">
        <f ca="1">IF($A91&lt;&gt;"",IF(OR($AH90&lt;&gt;0,$AI90&lt;&gt;0),"0",SUM(AC91:AC91)),0)</f>
        <v>1</v>
      </c>
      <c r="AE91" s="90">
        <f ca="1">IF(A91&lt;&gt;"",W91+AC91,0)</f>
        <v>1</v>
      </c>
      <c r="AF91" s="87">
        <f t="shared" ca="1" si="42"/>
        <v>0</v>
      </c>
      <c r="AG91" s="95">
        <f>T92</f>
        <v>1</v>
      </c>
      <c r="AH91" s="89">
        <f ca="1">IF($A91&lt;&gt;"",IF(AH90&lt;&gt;0,AH90,IF(AF91&gt;=$AJ$1,"Profit Target",0)),0)</f>
        <v>0</v>
      </c>
      <c r="AI91" s="91">
        <f ca="1">IF($A91&lt;&gt;"",IF(AI90&lt;&gt;0,AI90,IF(AF91&lt;=$AJ$2,"Stop Loss",0)))</f>
        <v>0</v>
      </c>
      <c r="AJ91" s="89">
        <f t="shared" ca="1" si="36"/>
        <v>8</v>
      </c>
      <c r="AK91" s="78" t="str">
        <f ca="1">IF($A90="","",ABS(T91)&amp;"@")</f>
        <v>1@</v>
      </c>
      <c r="AL91" s="78" t="str">
        <f ca="1">IF(U91&lt;&gt;"",$AK91&amp;U91&amp;",","")</f>
        <v/>
      </c>
      <c r="AM91" s="78" t="str">
        <f ca="1">IF($A90="","",ABS(Z91)&amp;"@")</f>
        <v>1@</v>
      </c>
      <c r="AN91" s="427" t="str">
        <f t="shared" ca="1" si="37"/>
        <v>1@R,</v>
      </c>
      <c r="AO91" s="20"/>
      <c r="AP91" s="20"/>
      <c r="AQ91" s="20"/>
      <c r="AR91" s="20"/>
      <c r="AS91" s="20"/>
      <c r="AT91" s="66"/>
      <c r="AU91" s="20"/>
      <c r="AV91" s="20"/>
      <c r="AW91" s="20"/>
      <c r="AX91" s="20"/>
      <c r="AY91" s="20"/>
      <c r="AZ91" s="20"/>
      <c r="BA91" s="20"/>
      <c r="BB91" s="65">
        <f t="shared" ca="1" si="26"/>
        <v>19</v>
      </c>
      <c r="BC91"/>
      <c r="BD91" s="65">
        <v>1</v>
      </c>
      <c r="BE91"/>
      <c r="BF91"/>
      <c r="BG91"/>
      <c r="BH91"/>
      <c r="BI91"/>
      <c r="BJ91"/>
      <c r="BK91"/>
      <c r="BL91"/>
      <c r="BM91" s="57"/>
      <c r="BN91"/>
      <c r="BO91"/>
      <c r="BP91"/>
      <c r="BR91" s="48"/>
      <c r="BS91" s="19"/>
      <c r="BT91" s="19"/>
      <c r="BU91" s="19"/>
      <c r="BV91" s="19"/>
      <c r="BW91" s="19"/>
      <c r="BX91" s="19"/>
      <c r="BY91" s="49"/>
      <c r="BZ91" s="19"/>
      <c r="CA91" s="19"/>
      <c r="CB91" s="19"/>
      <c r="CC91" s="19"/>
      <c r="CD91" s="19"/>
      <c r="CE91" s="19"/>
      <c r="CF91" s="49"/>
      <c r="CG91" s="19"/>
      <c r="CH91" s="49"/>
      <c r="CI91" s="19"/>
      <c r="CJ91" s="19"/>
      <c r="CK91"/>
      <c r="CL91"/>
      <c r="CM91"/>
      <c r="CN91"/>
      <c r="CO91"/>
      <c r="CP91"/>
      <c r="CQ91"/>
    </row>
    <row r="92" spans="1:95">
      <c r="A92" s="65">
        <f t="shared" ca="1" si="25"/>
        <v>3</v>
      </c>
      <c r="B92" s="23" t="str">
        <f ca="1">IF(A91="","",IF(AND(AL92="",AN92=""),"NB",AL92&amp;AN92))</f>
        <v>1@B,</v>
      </c>
      <c r="C92" s="6" t="str">
        <f t="shared" ca="1" si="27"/>
        <v/>
      </c>
      <c r="D92" s="56" t="str">
        <f ca="1">VLOOKUP($A92,$BC$5:$BN$45,8)</f>
        <v>R</v>
      </c>
      <c r="E92" s="344" t="str">
        <f t="shared" ca="1" si="38"/>
        <v>BRR</v>
      </c>
      <c r="F92" s="175">
        <v>1</v>
      </c>
      <c r="G92" s="459">
        <f ca="1">IF(G91&gt;=$AJ$3,1,IF(AND(J90="L",J91="L"),1,IF(I91="L",2,IF(I91="W",(2*G91-1),G91))))</f>
        <v>2</v>
      </c>
      <c r="H92" s="345" t="str">
        <f ca="1">IF($A91&lt;&gt;"",IF(OR($AH91&lt;&gt;0,$AI91&lt;&gt;0,E91="RRR"),"",IF(AND($D86="B",$D89="B"),"B",IF(AND($D88="B",$D90="B"),"B",IF(AND($D90=$D91,$D90="B"),"B","")))),"")</f>
        <v>B</v>
      </c>
      <c r="I92" s="341" t="str">
        <f t="shared" ca="1" si="40"/>
        <v>L</v>
      </c>
      <c r="J92" s="341">
        <f t="shared" ca="1" si="28"/>
        <v>-1</v>
      </c>
      <c r="K92" s="343">
        <f t="shared" ca="1" si="29"/>
        <v>-1</v>
      </c>
      <c r="L92" s="56" t="str">
        <f ca="1">VLOOKUP($A92,$BC$5:$BN$45,8)</f>
        <v>R</v>
      </c>
      <c r="M92" s="428">
        <f t="shared" ca="1" si="39"/>
        <v>4</v>
      </c>
      <c r="N92" s="175">
        <v>1</v>
      </c>
      <c r="O92" s="345" t="str">
        <f ca="1">IF($A91&lt;&gt;"",IF(OR($AH91&lt;&gt;0,$AI91&lt;&gt;0,E91="BBB",H92&lt;&gt;""),"",IF(AND($D86="R",$D89="R"),"R",IF(AND($D88="R",$D90="R"),"R",IF(AND($D90=$D91,$D90="R"),"R","")))),"")</f>
        <v/>
      </c>
      <c r="P92" s="37" t="str">
        <f t="shared" ca="1" si="30"/>
        <v/>
      </c>
      <c r="Q92" s="37">
        <f t="shared" ca="1" si="31"/>
        <v>0</v>
      </c>
      <c r="R92" s="23">
        <f ca="1">IF($A92&lt;&gt;"",IF(OR($AH91&lt;&gt;0,$AI91&lt;&gt;0),"0",SUM(Q92:Q92)),0)</f>
        <v>0</v>
      </c>
      <c r="S92" s="56" t="str">
        <f ca="1">VLOOKUP($A92,$BC$5:$BN$45,8)</f>
        <v>R</v>
      </c>
      <c r="T92" s="175">
        <v>1</v>
      </c>
      <c r="U92" s="345" t="str">
        <f ca="1">IF($A91&lt;&gt;"",IF(OR($AH91&lt;&gt;0,$AI91&lt;&gt;0,M91&gt;=$AJ$3),"",H92))</f>
        <v>B</v>
      </c>
      <c r="V92" s="341" t="str">
        <f t="shared" ca="1" si="41"/>
        <v>L</v>
      </c>
      <c r="W92" s="341">
        <f t="shared" ca="1" si="32"/>
        <v>-1</v>
      </c>
      <c r="X92" s="343">
        <f t="shared" ca="1" si="33"/>
        <v>-1</v>
      </c>
      <c r="Y92" s="56" t="str">
        <f ca="1">VLOOKUP($A92,$BC$5:$BN$45,8)</f>
        <v>R</v>
      </c>
      <c r="Z92" s="175">
        <v>1</v>
      </c>
      <c r="AA92" s="345" t="str">
        <f ca="1">IF($A91&lt;&gt;"",IF(OR($AH91&lt;&gt;0,$AI91&lt;&gt;0,U92&lt;&gt;""),"",O92))</f>
        <v/>
      </c>
      <c r="AB92" s="37" t="str">
        <f t="shared" ca="1" si="34"/>
        <v/>
      </c>
      <c r="AC92" s="37">
        <f t="shared" ca="1" si="35"/>
        <v>0</v>
      </c>
      <c r="AD92" s="23">
        <f ca="1">IF($A92&lt;&gt;"",IF(OR($AH91&lt;&gt;0,$AI91&lt;&gt;0),"0",SUM(AC92:AC92)),0)</f>
        <v>0</v>
      </c>
      <c r="AE92" s="90">
        <f ca="1">IF(A92&lt;&gt;"",W92+AC92,0)</f>
        <v>-1</v>
      </c>
      <c r="AF92" s="87">
        <f t="shared" ca="1" si="42"/>
        <v>-1</v>
      </c>
      <c r="AG92" s="95">
        <f>T93</f>
        <v>1</v>
      </c>
      <c r="AH92" s="89">
        <f ca="1">IF($A92&lt;&gt;"",IF(AH91&lt;&gt;0,AH91,IF(AF92&gt;=$AJ$1,"Profit Target",0)),0)</f>
        <v>0</v>
      </c>
      <c r="AI92" s="91">
        <f ca="1">IF($A92&lt;&gt;"",IF(AI91&lt;&gt;0,AI91,IF(AF92&lt;=$AJ$2,"Stop Loss",0)))</f>
        <v>0</v>
      </c>
      <c r="AJ92" s="89">
        <f t="shared" ca="1" si="36"/>
        <v>8</v>
      </c>
      <c r="AK92" s="78" t="str">
        <f ca="1">IF($A91="","",ABS(T92)&amp;"@")</f>
        <v>1@</v>
      </c>
      <c r="AL92" s="78" t="str">
        <f ca="1">IF(U92&lt;&gt;"",$AK92&amp;U92&amp;",","")</f>
        <v>1@B,</v>
      </c>
      <c r="AM92" s="78" t="str">
        <f ca="1">IF($A91="","",ABS(Z92)&amp;"@")</f>
        <v>1@</v>
      </c>
      <c r="AN92" s="427" t="str">
        <f t="shared" ca="1" si="37"/>
        <v/>
      </c>
      <c r="AO92" s="20"/>
      <c r="AP92" s="20"/>
      <c r="AQ92" s="20"/>
      <c r="AR92" s="20"/>
      <c r="AS92" s="20"/>
      <c r="AT92" s="66"/>
      <c r="AU92" s="20"/>
      <c r="AV92" s="20"/>
      <c r="AW92" s="20"/>
      <c r="AX92" s="20"/>
      <c r="AY92" s="20"/>
      <c r="AZ92" s="20"/>
      <c r="BA92" s="20"/>
      <c r="BB92" s="65">
        <f t="shared" ca="1" si="26"/>
        <v>26</v>
      </c>
      <c r="BC92"/>
      <c r="BD92" s="65">
        <v>2</v>
      </c>
      <c r="BE92"/>
      <c r="BF92"/>
      <c r="BG92"/>
      <c r="BH92"/>
      <c r="BI92"/>
      <c r="BJ92"/>
      <c r="BK92"/>
      <c r="BL92"/>
      <c r="BM92" s="57"/>
      <c r="BN92"/>
      <c r="BO92"/>
      <c r="BP92"/>
      <c r="BR92" s="48"/>
      <c r="BS92" s="19"/>
      <c r="BT92" s="19"/>
      <c r="BU92" s="19"/>
      <c r="BV92" s="19"/>
      <c r="BW92" s="19"/>
      <c r="BX92" s="19"/>
      <c r="BY92" s="49"/>
      <c r="BZ92" s="19"/>
      <c r="CA92" s="19"/>
      <c r="CB92" s="19"/>
      <c r="CC92" s="19"/>
      <c r="CD92" s="19"/>
      <c r="CE92" s="19"/>
      <c r="CF92" s="49"/>
      <c r="CG92" s="19"/>
      <c r="CH92" s="49"/>
      <c r="CI92" s="19"/>
      <c r="CJ92" s="19"/>
      <c r="CK92"/>
      <c r="CL92"/>
      <c r="CM92"/>
      <c r="CN92"/>
      <c r="CO92"/>
      <c r="CP92"/>
      <c r="CQ92"/>
    </row>
    <row r="93" spans="1:95">
      <c r="A93" s="65">
        <f t="shared" ca="1" si="25"/>
        <v>10</v>
      </c>
      <c r="B93" s="23" t="str">
        <f ca="1">IF(A92="","",IF(AND(AL93="",AN93=""),"NB",AL93&amp;AN93))</f>
        <v>1@R,</v>
      </c>
      <c r="C93" s="6" t="str">
        <f t="shared" ca="1" si="27"/>
        <v/>
      </c>
      <c r="D93" s="56" t="str">
        <f ca="1">VLOOKUP($A93,$BC$5:$BN$45,8)</f>
        <v>B</v>
      </c>
      <c r="E93" s="344" t="str">
        <f t="shared" ca="1" si="38"/>
        <v>RRB</v>
      </c>
      <c r="F93" s="175">
        <v>1</v>
      </c>
      <c r="G93" s="459">
        <f ca="1">IF(G92&gt;=$AJ$3,1,IF(AND(J91="L",J92="L"),1,IF(I92="L",2,IF(I92="W",(2*G92-1),G92))))</f>
        <v>2</v>
      </c>
      <c r="H93" s="345" t="str">
        <f ca="1">IF($A92&lt;&gt;"",IF(OR($AH92&lt;&gt;0,$AI92&lt;&gt;0,E92="RRR"),"",IF(AND($D87="B",$D90="B"),"B",IF(AND($D89="B",$D91="B"),"B",IF(AND($D91=$D92,$D91="B"),"B","")))),"")</f>
        <v/>
      </c>
      <c r="I93" s="341" t="str">
        <f t="shared" ca="1" si="40"/>
        <v/>
      </c>
      <c r="J93" s="341">
        <f t="shared" ca="1" si="28"/>
        <v>0</v>
      </c>
      <c r="K93" s="343">
        <f t="shared" ca="1" si="29"/>
        <v>0</v>
      </c>
      <c r="L93" s="56" t="str">
        <f ca="1">VLOOKUP($A93,$BC$5:$BN$45,8)</f>
        <v>B</v>
      </c>
      <c r="M93" s="428">
        <f t="shared" ca="1" si="39"/>
        <v>4</v>
      </c>
      <c r="N93" s="175">
        <v>1</v>
      </c>
      <c r="O93" s="345" t="str">
        <f ca="1">IF($A92&lt;&gt;"",IF(OR($AH92&lt;&gt;0,$AI92&lt;&gt;0,E92="BBB",H93&lt;&gt;""),"",IF(AND($D87="R",$D90="R"),"R",IF(AND($D89="R",$D91="R"),"R",IF(AND($D91=$D92,$D91="R"),"R","")))),"")</f>
        <v>R</v>
      </c>
      <c r="P93" s="37" t="str">
        <f t="shared" ca="1" si="30"/>
        <v>L</v>
      </c>
      <c r="Q93" s="37">
        <f t="shared" ca="1" si="31"/>
        <v>-1</v>
      </c>
      <c r="R93" s="23">
        <f ca="1">IF($A93&lt;&gt;"",IF(OR($AH92&lt;&gt;0,$AI92&lt;&gt;0),"0",SUM(Q93:Q93)),0)</f>
        <v>-1</v>
      </c>
      <c r="S93" s="56" t="str">
        <f ca="1">VLOOKUP($A93,$BC$5:$BN$45,8)</f>
        <v>B</v>
      </c>
      <c r="T93" s="175">
        <v>1</v>
      </c>
      <c r="U93" s="345" t="str">
        <f ca="1">IF($A92&lt;&gt;"",IF(OR($AH92&lt;&gt;0,$AI92&lt;&gt;0,M92&gt;=$AJ$3),"",H93))</f>
        <v/>
      </c>
      <c r="V93" s="341" t="str">
        <f t="shared" ca="1" si="41"/>
        <v/>
      </c>
      <c r="W93" s="341">
        <f t="shared" ca="1" si="32"/>
        <v>0</v>
      </c>
      <c r="X93" s="343">
        <f t="shared" ca="1" si="33"/>
        <v>0</v>
      </c>
      <c r="Y93" s="56" t="str">
        <f ca="1">VLOOKUP($A93,$BC$5:$BN$45,8)</f>
        <v>B</v>
      </c>
      <c r="Z93" s="175">
        <v>1</v>
      </c>
      <c r="AA93" s="345" t="str">
        <f ca="1">IF($A92&lt;&gt;"",IF(OR($AH92&lt;&gt;0,$AI92&lt;&gt;0,U93&lt;&gt;""),"",O93))</f>
        <v>R</v>
      </c>
      <c r="AB93" s="37" t="str">
        <f t="shared" ca="1" si="34"/>
        <v>L</v>
      </c>
      <c r="AC93" s="37">
        <f t="shared" ca="1" si="35"/>
        <v>-1</v>
      </c>
      <c r="AD93" s="23">
        <f ca="1">IF($A93&lt;&gt;"",IF(OR($AH92&lt;&gt;0,$AI92&lt;&gt;0),"0",SUM(AC93:AC93)),0)</f>
        <v>-1</v>
      </c>
      <c r="AE93" s="90">
        <f ca="1">IF(A93&lt;&gt;"",W93+AC93,0)</f>
        <v>-1</v>
      </c>
      <c r="AF93" s="87">
        <f t="shared" ca="1" si="42"/>
        <v>-2</v>
      </c>
      <c r="AG93" s="95">
        <f>T94</f>
        <v>1</v>
      </c>
      <c r="AH93" s="89">
        <f ca="1">IF($A93&lt;&gt;"",IF(AH92&lt;&gt;0,AH92,IF(AF93&gt;=$AJ$1,"Profit Target",0)),0)</f>
        <v>0</v>
      </c>
      <c r="AI93" s="91">
        <f ca="1">IF($A93&lt;&gt;"",IF(AI92&lt;&gt;0,AI92,IF(AF93&lt;=$AJ$2,"Stop Loss",0)))</f>
        <v>0</v>
      </c>
      <c r="AJ93" s="89">
        <f t="shared" ca="1" si="36"/>
        <v>8</v>
      </c>
      <c r="AK93" s="78" t="str">
        <f ca="1">IF($A92="","",ABS(T93)&amp;"@")</f>
        <v>1@</v>
      </c>
      <c r="AL93" s="78" t="str">
        <f ca="1">IF(U93&lt;&gt;"",$AK93&amp;U93&amp;",","")</f>
        <v/>
      </c>
      <c r="AM93" s="78" t="str">
        <f ca="1">IF($A92="","",ABS(Z93)&amp;"@")</f>
        <v>1@</v>
      </c>
      <c r="AN93" s="427" t="str">
        <f t="shared" ca="1" si="37"/>
        <v>1@R,</v>
      </c>
      <c r="AO93" s="20"/>
      <c r="AP93" s="20"/>
      <c r="AQ93" s="20"/>
      <c r="AR93" s="20"/>
      <c r="AS93" s="20"/>
      <c r="AT93" s="66"/>
      <c r="AU93" s="20"/>
      <c r="AV93" s="20"/>
      <c r="AW93" s="20"/>
      <c r="AX93" s="20"/>
      <c r="AY93" s="20"/>
      <c r="AZ93" s="20"/>
      <c r="BA93" s="20"/>
      <c r="BB93" s="65">
        <f t="shared" ca="1" si="26"/>
        <v>1</v>
      </c>
      <c r="BC93"/>
      <c r="BD93" s="65">
        <v>2</v>
      </c>
      <c r="BE93"/>
      <c r="BF93"/>
      <c r="BG93"/>
      <c r="BH93"/>
      <c r="BI93"/>
      <c r="BJ93"/>
      <c r="BK93"/>
      <c r="BL93"/>
      <c r="BM93" s="57"/>
      <c r="BN93"/>
      <c r="BO93"/>
      <c r="BP93"/>
      <c r="BR93" s="48"/>
      <c r="BS93" s="19"/>
      <c r="BT93" s="19"/>
      <c r="BU93" s="19"/>
      <c r="BV93" s="19"/>
      <c r="BW93" s="19"/>
      <c r="BX93" s="19"/>
      <c r="BY93" s="49"/>
      <c r="BZ93" s="19"/>
      <c r="CA93" s="19"/>
      <c r="CB93" s="19"/>
      <c r="CC93" s="19"/>
      <c r="CD93" s="19"/>
      <c r="CE93" s="19"/>
      <c r="CF93" s="49"/>
      <c r="CG93" s="19"/>
      <c r="CH93" s="49"/>
      <c r="CI93" s="19"/>
      <c r="CJ93" s="19"/>
      <c r="CK93"/>
      <c r="CL93"/>
      <c r="CM93"/>
      <c r="CN93"/>
      <c r="CO93"/>
      <c r="CP93"/>
      <c r="CQ93"/>
    </row>
    <row r="94" spans="1:95">
      <c r="A94" s="65">
        <f t="shared" ca="1" si="25"/>
        <v>26</v>
      </c>
      <c r="B94" s="23" t="str">
        <f ca="1">IF(A93="","",IF(AND(AL94="",AN94=""),"NB",AL94&amp;AN94))</f>
        <v>NB</v>
      </c>
      <c r="C94" s="6" t="str">
        <f t="shared" ca="1" si="27"/>
        <v/>
      </c>
      <c r="D94" s="56" t="str">
        <f ca="1">VLOOKUP($A94,$BC$5:$BN$45,8)</f>
        <v>B</v>
      </c>
      <c r="E94" s="344" t="str">
        <f t="shared" ca="1" si="38"/>
        <v>RBB</v>
      </c>
      <c r="F94" s="175">
        <v>1</v>
      </c>
      <c r="G94" s="459">
        <f ca="1">IF(G93&gt;=$AJ$3,1,IF(AND(J92="L",J93="L"),1,IF(I93="L",2,IF(I93="W",(2*G93-1),G93))))</f>
        <v>2</v>
      </c>
      <c r="H94" s="345" t="str">
        <f ca="1">IF($A93&lt;&gt;"",IF(OR($AH93&lt;&gt;0,$AI93&lt;&gt;0,E93="RRR"),"",IF(AND($D88="B",$D91="B"),"B",IF(AND($D90="B",$D92="B"),"B",IF(AND($D92=$D93,$D92="B"),"B","")))),"")</f>
        <v/>
      </c>
      <c r="I94" s="341" t="str">
        <f t="shared" ca="1" si="40"/>
        <v/>
      </c>
      <c r="J94" s="341">
        <f t="shared" ca="1" si="28"/>
        <v>0</v>
      </c>
      <c r="K94" s="343">
        <f t="shared" ca="1" si="29"/>
        <v>0</v>
      </c>
      <c r="L94" s="56" t="str">
        <f ca="1">VLOOKUP($A94,$BC$5:$BN$45,8)</f>
        <v>B</v>
      </c>
      <c r="M94" s="428">
        <f t="shared" ca="1" si="39"/>
        <v>4</v>
      </c>
      <c r="N94" s="175">
        <v>1</v>
      </c>
      <c r="O94" s="345" t="str">
        <f ca="1">IF($A93&lt;&gt;"",IF(OR($AH93&lt;&gt;0,$AI93&lt;&gt;0,E93="BBB",H94&lt;&gt;""),"",IF(AND($D88="R",$D91="R"),"R",IF(AND($D90="R",$D92="R"),"R",IF(AND($D92=$D93,$D92="R"),"R","")))),"")</f>
        <v/>
      </c>
      <c r="P94" s="37" t="str">
        <f t="shared" ca="1" si="30"/>
        <v/>
      </c>
      <c r="Q94" s="37">
        <f t="shared" ca="1" si="31"/>
        <v>0</v>
      </c>
      <c r="R94" s="23">
        <f ca="1">IF($A94&lt;&gt;"",IF(OR($AH93&lt;&gt;0,$AI93&lt;&gt;0),"0",SUM(Q94:Q94)),0)</f>
        <v>0</v>
      </c>
      <c r="S94" s="56" t="str">
        <f ca="1">VLOOKUP($A94,$BC$5:$BN$45,8)</f>
        <v>B</v>
      </c>
      <c r="T94" s="175">
        <v>1</v>
      </c>
      <c r="U94" s="345" t="str">
        <f ca="1">IF($A93&lt;&gt;"",IF(OR($AH93&lt;&gt;0,$AI93&lt;&gt;0,M93&gt;=$AJ$3),"",H94))</f>
        <v/>
      </c>
      <c r="V94" s="341" t="str">
        <f t="shared" ca="1" si="41"/>
        <v/>
      </c>
      <c r="W94" s="341">
        <f t="shared" ca="1" si="32"/>
        <v>0</v>
      </c>
      <c r="X94" s="343">
        <f t="shared" ca="1" si="33"/>
        <v>0</v>
      </c>
      <c r="Y94" s="56" t="str">
        <f ca="1">VLOOKUP($A94,$BC$5:$BN$45,8)</f>
        <v>B</v>
      </c>
      <c r="Z94" s="175">
        <v>1</v>
      </c>
      <c r="AA94" s="345" t="str">
        <f ca="1">IF($A93&lt;&gt;"",IF(OR($AH93&lt;&gt;0,$AI93&lt;&gt;0,U94&lt;&gt;""),"",O94))</f>
        <v/>
      </c>
      <c r="AB94" s="37" t="str">
        <f t="shared" ca="1" si="34"/>
        <v/>
      </c>
      <c r="AC94" s="37">
        <f t="shared" ca="1" si="35"/>
        <v>0</v>
      </c>
      <c r="AD94" s="23">
        <f ca="1">IF($A94&lt;&gt;"",IF(OR($AH93&lt;&gt;0,$AI93&lt;&gt;0),"0",SUM(AC94:AC94)),0)</f>
        <v>0</v>
      </c>
      <c r="AE94" s="90">
        <f ca="1">IF(A94&lt;&gt;"",W94+AC94,0)</f>
        <v>0</v>
      </c>
      <c r="AF94" s="87">
        <f t="shared" ca="1" si="42"/>
        <v>-2</v>
      </c>
      <c r="AG94" s="95">
        <f>T95</f>
        <v>1</v>
      </c>
      <c r="AH94" s="89">
        <f ca="1">IF($A94&lt;&gt;"",IF(AH93&lt;&gt;0,AH93,IF(AF94&gt;=$AJ$1,"Profit Target",0)),0)</f>
        <v>0</v>
      </c>
      <c r="AI94" s="91">
        <f ca="1">IF($A94&lt;&gt;"",IF(AI93&lt;&gt;0,AI93,IF(AF94&lt;=$AJ$2,"Stop Loss",0)))</f>
        <v>0</v>
      </c>
      <c r="AJ94" s="89">
        <f t="shared" ca="1" si="36"/>
        <v>8</v>
      </c>
      <c r="AK94" s="78" t="str">
        <f ca="1">IF($A93="","",ABS(T94)&amp;"@")</f>
        <v>1@</v>
      </c>
      <c r="AL94" s="78" t="str">
        <f ca="1">IF(U94&lt;&gt;"",$AK94&amp;U94&amp;",","")</f>
        <v/>
      </c>
      <c r="AM94" s="78" t="str">
        <f ca="1">IF($A93="","",ABS(Z94)&amp;"@")</f>
        <v>1@</v>
      </c>
      <c r="AN94" s="427" t="str">
        <f t="shared" ca="1" si="37"/>
        <v/>
      </c>
      <c r="AO94" s="20"/>
      <c r="AP94" s="20"/>
      <c r="AQ94" s="20"/>
      <c r="AR94" s="20"/>
      <c r="AS94" s="20"/>
      <c r="AT94" s="66"/>
      <c r="AU94" s="20"/>
      <c r="AV94" s="20"/>
      <c r="AW94" s="20"/>
      <c r="AX94" s="20"/>
      <c r="AY94" s="20"/>
      <c r="AZ94" s="20"/>
      <c r="BA94" s="20"/>
      <c r="BB94" s="65">
        <f t="shared" ca="1" si="26"/>
        <v>26</v>
      </c>
      <c r="BC94"/>
      <c r="BD94" s="65">
        <v>1</v>
      </c>
      <c r="BE94"/>
      <c r="BF94"/>
      <c r="BG94"/>
      <c r="BH94"/>
      <c r="BI94"/>
      <c r="BJ94"/>
      <c r="BK94"/>
      <c r="BL94"/>
      <c r="BM94" s="57"/>
      <c r="BN94"/>
      <c r="BO94"/>
      <c r="BP94"/>
      <c r="BR94" s="48"/>
      <c r="BS94" s="19"/>
      <c r="BT94" s="19"/>
      <c r="BU94" s="19"/>
      <c r="BV94" s="19"/>
      <c r="BW94" s="19"/>
      <c r="BX94" s="19"/>
      <c r="BY94" s="49"/>
      <c r="BZ94" s="19"/>
      <c r="CA94" s="19"/>
      <c r="CB94" s="19"/>
      <c r="CC94" s="19"/>
      <c r="CD94" s="19"/>
      <c r="CE94" s="19"/>
      <c r="CF94" s="49"/>
      <c r="CG94" s="19"/>
      <c r="CH94" s="49"/>
      <c r="CI94" s="19"/>
      <c r="CJ94" s="19"/>
      <c r="CK94"/>
      <c r="CL94"/>
      <c r="CM94"/>
      <c r="CN94"/>
      <c r="CO94"/>
      <c r="CP94"/>
      <c r="CQ94"/>
    </row>
    <row r="95" spans="1:95">
      <c r="A95" s="65">
        <f t="shared" ca="1" si="25"/>
        <v>24</v>
      </c>
      <c r="B95" s="23" t="str">
        <f ca="1">IF(A94="","",IF(AND(AL95="",AN95=""),"NB",AL95&amp;AN95))</f>
        <v>1@B,</v>
      </c>
      <c r="C95" s="6" t="str">
        <f t="shared" ca="1" si="27"/>
        <v/>
      </c>
      <c r="D95" s="56" t="str">
        <f ca="1">VLOOKUP($A95,$BC$5:$BN$45,8)</f>
        <v>B</v>
      </c>
      <c r="E95" s="344" t="str">
        <f t="shared" ca="1" si="38"/>
        <v>BBB</v>
      </c>
      <c r="F95" s="175">
        <v>1</v>
      </c>
      <c r="G95" s="459">
        <f ca="1">IF(G94&gt;=$AJ$3,1,IF(AND(J93="L",J94="L"),1,IF(I94="L",2,IF(I94="W",(2*G94-1),G94))))</f>
        <v>2</v>
      </c>
      <c r="H95" s="345" t="str">
        <f ca="1">IF($A94&lt;&gt;"",IF(OR($AH94&lt;&gt;0,$AI94&lt;&gt;0,E94="RRR"),"",IF(AND($D89="B",$D92="B"),"B",IF(AND($D91="B",$D93="B"),"B",IF(AND($D93=$D94,$D93="B"),"B","")))),"")</f>
        <v>B</v>
      </c>
      <c r="I95" s="341" t="str">
        <f t="shared" ca="1" si="40"/>
        <v>W</v>
      </c>
      <c r="J95" s="341">
        <f t="shared" ca="1" si="28"/>
        <v>1</v>
      </c>
      <c r="K95" s="343">
        <f t="shared" ca="1" si="29"/>
        <v>1</v>
      </c>
      <c r="L95" s="56" t="str">
        <f ca="1">VLOOKUP($A95,$BC$5:$BN$45,8)</f>
        <v>B</v>
      </c>
      <c r="M95" s="428">
        <f t="shared" ca="1" si="39"/>
        <v>0</v>
      </c>
      <c r="N95" s="175">
        <v>1</v>
      </c>
      <c r="O95" s="345" t="str">
        <f ca="1">IF($A94&lt;&gt;"",IF(OR($AH94&lt;&gt;0,$AI94&lt;&gt;0,E94="BBB",H95&lt;&gt;""),"",IF(AND($D89="R",$D92="R"),"R",IF(AND($D91="R",$D93="R"),"R",IF(AND($D93=$D94,$D93="R"),"R","")))),"")</f>
        <v/>
      </c>
      <c r="P95" s="37" t="str">
        <f t="shared" ca="1" si="30"/>
        <v/>
      </c>
      <c r="Q95" s="37">
        <f t="shared" ca="1" si="31"/>
        <v>0</v>
      </c>
      <c r="R95" s="23">
        <f ca="1">IF($A95&lt;&gt;"",IF(OR($AH94&lt;&gt;0,$AI94&lt;&gt;0),"0",SUM(Q95:Q95)),0)</f>
        <v>0</v>
      </c>
      <c r="S95" s="56" t="str">
        <f ca="1">VLOOKUP($A95,$BC$5:$BN$45,8)</f>
        <v>B</v>
      </c>
      <c r="T95" s="175">
        <v>1</v>
      </c>
      <c r="U95" s="345" t="str">
        <f ca="1">IF($A94&lt;&gt;"",IF(OR($AH94&lt;&gt;0,$AI94&lt;&gt;0,M94&gt;=$AJ$3),"",H95))</f>
        <v>B</v>
      </c>
      <c r="V95" s="341" t="str">
        <f t="shared" ca="1" si="41"/>
        <v>W</v>
      </c>
      <c r="W95" s="341">
        <f t="shared" ca="1" si="32"/>
        <v>1</v>
      </c>
      <c r="X95" s="343">
        <f t="shared" ca="1" si="33"/>
        <v>1</v>
      </c>
      <c r="Y95" s="56" t="str">
        <f ca="1">VLOOKUP($A95,$BC$5:$BN$45,8)</f>
        <v>B</v>
      </c>
      <c r="Z95" s="175">
        <v>1</v>
      </c>
      <c r="AA95" s="345" t="str">
        <f ca="1">IF($A94&lt;&gt;"",IF(OR($AH94&lt;&gt;0,$AI94&lt;&gt;0,U95&lt;&gt;""),"",O95))</f>
        <v/>
      </c>
      <c r="AB95" s="37" t="str">
        <f t="shared" ca="1" si="34"/>
        <v/>
      </c>
      <c r="AC95" s="37">
        <f t="shared" ca="1" si="35"/>
        <v>0</v>
      </c>
      <c r="AD95" s="23">
        <f ca="1">IF($A95&lt;&gt;"",IF(OR($AH94&lt;&gt;0,$AI94&lt;&gt;0),"0",SUM(AC95:AC95)),0)</f>
        <v>0</v>
      </c>
      <c r="AE95" s="90">
        <f ca="1">IF(A95&lt;&gt;"",W95+AC95,0)</f>
        <v>1</v>
      </c>
      <c r="AF95" s="172">
        <f t="shared" ca="1" si="42"/>
        <v>-1</v>
      </c>
      <c r="AG95" s="95">
        <f>T96</f>
        <v>1</v>
      </c>
      <c r="AH95" s="89">
        <f ca="1">IF($A95&lt;&gt;"",IF(AH94&lt;&gt;0,AH94,IF(AF95&gt;=$AJ$1,"Profit Target",0)),0)</f>
        <v>0</v>
      </c>
      <c r="AI95" s="91">
        <f ca="1">IF($A95&lt;&gt;"",IF(AI94&lt;&gt;0,AI94,IF(AF95&lt;=$AJ$2,"Stop Loss",0)))</f>
        <v>0</v>
      </c>
      <c r="AJ95" s="89">
        <f t="shared" ca="1" si="36"/>
        <v>8</v>
      </c>
      <c r="AK95" s="78" t="str">
        <f ca="1">IF($A94="","",ABS(T95)&amp;"@")</f>
        <v>1@</v>
      </c>
      <c r="AL95" s="78" t="str">
        <f ca="1">IF(U95&lt;&gt;"",$AK95&amp;U95&amp;",","")</f>
        <v>1@B,</v>
      </c>
      <c r="AM95" s="78" t="str">
        <f ca="1">IF($A94="","",ABS(Z95)&amp;"@")</f>
        <v>1@</v>
      </c>
      <c r="AN95" s="427" t="str">
        <f t="shared" ca="1" si="37"/>
        <v/>
      </c>
      <c r="AO95" s="20"/>
      <c r="AP95" s="20"/>
      <c r="AQ95" s="20"/>
      <c r="AR95" s="20"/>
      <c r="AS95" s="20"/>
      <c r="AT95" s="66"/>
      <c r="AU95" s="20"/>
      <c r="AV95" s="20"/>
      <c r="AW95" s="20"/>
      <c r="AX95" s="20"/>
      <c r="AY95" s="20"/>
      <c r="AZ95" s="20"/>
      <c r="BA95" s="20"/>
      <c r="BB95" s="65">
        <f t="shared" ca="1" si="26"/>
        <v>35</v>
      </c>
      <c r="BC95"/>
      <c r="BD95" s="65">
        <v>1</v>
      </c>
      <c r="BE95"/>
      <c r="BF95"/>
      <c r="BG95"/>
      <c r="BH95"/>
      <c r="BI95"/>
      <c r="BJ95"/>
      <c r="BK95"/>
      <c r="BL95"/>
      <c r="BM95" s="57"/>
      <c r="BN95"/>
      <c r="BO95"/>
      <c r="BP95"/>
      <c r="BR95" s="48"/>
      <c r="BS95" s="19"/>
      <c r="BT95" s="19"/>
      <c r="BU95" s="19"/>
      <c r="BV95" s="19"/>
      <c r="BW95" s="19"/>
      <c r="BX95" s="19"/>
      <c r="BY95" s="49"/>
      <c r="BZ95" s="19"/>
      <c r="CA95" s="19"/>
      <c r="CB95" s="19"/>
      <c r="CC95" s="19"/>
      <c r="CD95" s="19"/>
      <c r="CE95" s="19"/>
      <c r="CF95" s="49"/>
      <c r="CG95" s="19"/>
      <c r="CH95" s="49"/>
      <c r="CI95" s="19"/>
      <c r="CJ95" s="19"/>
      <c r="CK95"/>
      <c r="CL95"/>
      <c r="CM95"/>
      <c r="CN95"/>
      <c r="CO95"/>
      <c r="CP95"/>
      <c r="CQ95"/>
    </row>
    <row r="96" spans="1:95">
      <c r="A96" s="65">
        <f t="shared" ca="1" si="25"/>
        <v>4</v>
      </c>
      <c r="B96" s="23" t="str">
        <f ca="1">IF(A95="","",IF(AND(AL96="",AN96=""),"NB",AL96&amp;AN96))</f>
        <v>1@B,</v>
      </c>
      <c r="C96" s="6" t="str">
        <f t="shared" ca="1" si="27"/>
        <v/>
      </c>
      <c r="D96" s="56" t="str">
        <f ca="1">VLOOKUP($A96,$BC$5:$BN$45,8)</f>
        <v>B</v>
      </c>
      <c r="E96" s="344" t="str">
        <f t="shared" ca="1" si="38"/>
        <v>BBB</v>
      </c>
      <c r="F96" s="175">
        <v>1</v>
      </c>
      <c r="G96" s="459">
        <f ca="1">IF(G95&gt;=$AJ$3,1,IF(AND(J94="L",J95="L"),1,IF(I95="L",2,IF(I95="W",(2*G95-1),G95))))</f>
        <v>3</v>
      </c>
      <c r="H96" s="345" t="str">
        <f ca="1">IF($A95&lt;&gt;"",IF(OR($AH95&lt;&gt;0,$AI95&lt;&gt;0,E95="RRR"),"",IF(AND($D90="B",$D93="B"),"B",IF(AND($D92="B",$D94="B"),"B",IF(AND($D94=$D95,$D94="B"),"B","")))),"")</f>
        <v>B</v>
      </c>
      <c r="I96" s="341" t="str">
        <f t="shared" ca="1" si="40"/>
        <v>W</v>
      </c>
      <c r="J96" s="341">
        <f t="shared" ca="1" si="28"/>
        <v>1</v>
      </c>
      <c r="K96" s="343">
        <f t="shared" ca="1" si="29"/>
        <v>1</v>
      </c>
      <c r="L96" s="56" t="str">
        <f ca="1">VLOOKUP($A96,$BC$5:$BN$45,8)</f>
        <v>B</v>
      </c>
      <c r="M96" s="428">
        <f t="shared" ca="1" si="39"/>
        <v>0</v>
      </c>
      <c r="N96" s="175">
        <v>1</v>
      </c>
      <c r="O96" s="345" t="str">
        <f ca="1">IF($A95&lt;&gt;"",IF(OR($AH95&lt;&gt;0,$AI95&lt;&gt;0,E95="BBB",H96&lt;&gt;""),"",IF(AND($D90="R",$D93="R"),"R",IF(AND($D92="R",$D94="R"),"R",IF(AND($D94=$D95,$D94="R"),"R","")))),"")</f>
        <v/>
      </c>
      <c r="P96" s="37" t="str">
        <f t="shared" ca="1" si="30"/>
        <v/>
      </c>
      <c r="Q96" s="37">
        <f t="shared" ca="1" si="31"/>
        <v>0</v>
      </c>
      <c r="R96" s="23">
        <f ca="1">IF($A96&lt;&gt;"",IF(OR($AH95&lt;&gt;0,$AI95&lt;&gt;0),"0",SUM(Q96:Q96)),0)</f>
        <v>0</v>
      </c>
      <c r="S96" s="56" t="str">
        <f ca="1">VLOOKUP($A96,$BC$5:$BN$45,8)</f>
        <v>B</v>
      </c>
      <c r="T96" s="175">
        <v>1</v>
      </c>
      <c r="U96" s="345" t="str">
        <f ca="1">IF($A95&lt;&gt;"",IF(OR($AH95&lt;&gt;0,$AI95&lt;&gt;0,M95&gt;=$AJ$3),"",H96))</f>
        <v>B</v>
      </c>
      <c r="V96" s="341" t="str">
        <f t="shared" ca="1" si="41"/>
        <v>W</v>
      </c>
      <c r="W96" s="341">
        <f t="shared" ca="1" si="32"/>
        <v>1</v>
      </c>
      <c r="X96" s="343">
        <f t="shared" ca="1" si="33"/>
        <v>1</v>
      </c>
      <c r="Y96" s="56" t="str">
        <f ca="1">VLOOKUP($A96,$BC$5:$BN$45,8)</f>
        <v>B</v>
      </c>
      <c r="Z96" s="175">
        <v>1</v>
      </c>
      <c r="AA96" s="345" t="str">
        <f ca="1">IF($A95&lt;&gt;"",IF(OR($AH95&lt;&gt;0,$AI95&lt;&gt;0,U96&lt;&gt;""),"",O96))</f>
        <v/>
      </c>
      <c r="AB96" s="37" t="str">
        <f t="shared" ca="1" si="34"/>
        <v/>
      </c>
      <c r="AC96" s="37">
        <f t="shared" ca="1" si="35"/>
        <v>0</v>
      </c>
      <c r="AD96" s="23">
        <f ca="1">IF($A96&lt;&gt;"",IF(OR($AH95&lt;&gt;0,$AI95&lt;&gt;0),"0",SUM(AC96:AC96)),0)</f>
        <v>0</v>
      </c>
      <c r="AE96" s="90">
        <f ca="1">IF(A96&lt;&gt;"",W96+AC96,0)</f>
        <v>1</v>
      </c>
      <c r="AF96" s="87">
        <f ca="1">IF($A96&lt;&gt;"",AE96+AF95,0)</f>
        <v>0</v>
      </c>
      <c r="AG96" s="95">
        <f>T97</f>
        <v>1</v>
      </c>
      <c r="AH96" s="89">
        <f ca="1">IF($A96&lt;&gt;"",IF(AH95&lt;&gt;0,AH95,IF(AF96&gt;=$AJ$1,"Profit Target",0)),0)</f>
        <v>0</v>
      </c>
      <c r="AI96" s="91">
        <f ca="1">IF($A96&lt;&gt;"",IF(AI95&lt;&gt;0,AI95,IF(AF96&lt;=$AJ$2,"Stop Loss",0)))</f>
        <v>0</v>
      </c>
      <c r="AJ96" s="89">
        <f t="shared" ca="1" si="36"/>
        <v>8</v>
      </c>
      <c r="AK96" s="78" t="str">
        <f ca="1">IF($A95="","",ABS(T96)&amp;"@")</f>
        <v>1@</v>
      </c>
      <c r="AL96" s="78" t="str">
        <f ca="1">IF(U96&lt;&gt;"",$AK96&amp;U96&amp;",","")</f>
        <v>1@B,</v>
      </c>
      <c r="AM96" s="78" t="str">
        <f ca="1">IF($A95="","",ABS(Z96)&amp;"@")</f>
        <v>1@</v>
      </c>
      <c r="AN96" s="427" t="str">
        <f t="shared" ca="1" si="37"/>
        <v/>
      </c>
      <c r="AO96" s="20"/>
      <c r="AP96" s="20"/>
      <c r="AQ96" s="20"/>
      <c r="AR96" s="20"/>
      <c r="AS96" s="20"/>
      <c r="AT96" s="66"/>
      <c r="AU96" s="20"/>
      <c r="AV96" s="20"/>
      <c r="AW96" s="20"/>
      <c r="AX96" s="20"/>
      <c r="AY96" s="20"/>
      <c r="AZ96" s="20"/>
      <c r="BA96" s="20"/>
      <c r="BB96" s="65">
        <f t="shared" ca="1" si="26"/>
        <v>36</v>
      </c>
      <c r="BC96"/>
      <c r="BD96" s="65">
        <v>1</v>
      </c>
      <c r="BE96"/>
      <c r="BF96"/>
      <c r="BG96"/>
      <c r="BH96"/>
      <c r="BI96"/>
      <c r="BJ96"/>
      <c r="BK96"/>
      <c r="BL96"/>
      <c r="BM96" s="57"/>
      <c r="BN96"/>
      <c r="BO96"/>
      <c r="BP96"/>
      <c r="BR96" s="48"/>
      <c r="BS96" s="19"/>
      <c r="BT96" s="19"/>
      <c r="BU96" s="19"/>
      <c r="BV96" s="19"/>
      <c r="BW96" s="19"/>
      <c r="BX96" s="19"/>
      <c r="BY96" s="49"/>
      <c r="BZ96" s="19"/>
      <c r="CA96" s="19"/>
      <c r="CB96" s="19"/>
      <c r="CC96" s="19"/>
      <c r="CD96" s="19"/>
      <c r="CE96" s="19"/>
      <c r="CF96" s="49"/>
      <c r="CG96" s="19"/>
      <c r="CH96" s="49"/>
      <c r="CI96" s="19"/>
      <c r="CJ96" s="19"/>
      <c r="CK96"/>
      <c r="CL96"/>
      <c r="CM96"/>
      <c r="CN96"/>
      <c r="CO96"/>
      <c r="CP96"/>
      <c r="CQ96"/>
    </row>
    <row r="97" spans="1:95">
      <c r="A97" s="65">
        <f t="shared" ca="1" si="25"/>
        <v>25</v>
      </c>
      <c r="B97" s="23" t="str">
        <f ca="1">IF(A96="","",IF(AND(AL97="",AN97=""),"NB",AL97&amp;AN97))</f>
        <v>1@B,</v>
      </c>
      <c r="C97" s="6" t="str">
        <f t="shared" ca="1" si="27"/>
        <v/>
      </c>
      <c r="D97" s="56" t="str">
        <f ca="1">VLOOKUP($A97,$BC$5:$BN$45,8)</f>
        <v>R</v>
      </c>
      <c r="E97" s="344" t="str">
        <f t="shared" ca="1" si="38"/>
        <v>BBR</v>
      </c>
      <c r="F97" s="175">
        <v>1</v>
      </c>
      <c r="G97" s="459">
        <f ca="1">IF(G96&gt;=$AJ$3,1,IF(AND(J95="L",J96="L"),1,IF(I96="L",2,IF(I96="W",(2*G96-1),G96))))</f>
        <v>5</v>
      </c>
      <c r="H97" s="345" t="str">
        <f ca="1">IF($A96&lt;&gt;"",IF(OR($AH96&lt;&gt;0,$AI96&lt;&gt;0,E96="RRR"),"",IF(AND($D91="B",$D94="B"),"B",IF(AND($D93="B",$D95="B"),"B",IF(AND($D95=$D96,$D95="B"),"B","")))),"")</f>
        <v>B</v>
      </c>
      <c r="I97" s="341" t="str">
        <f t="shared" ca="1" si="40"/>
        <v>L</v>
      </c>
      <c r="J97" s="341">
        <f t="shared" ca="1" si="28"/>
        <v>-1</v>
      </c>
      <c r="K97" s="343">
        <f t="shared" ca="1" si="29"/>
        <v>-1</v>
      </c>
      <c r="L97" s="56" t="str">
        <f ca="1">VLOOKUP($A97,$BC$5:$BN$45,8)</f>
        <v>R</v>
      </c>
      <c r="M97" s="428">
        <f t="shared" ca="1" si="39"/>
        <v>1</v>
      </c>
      <c r="N97" s="175">
        <v>1</v>
      </c>
      <c r="O97" s="345" t="str">
        <f ca="1">IF($A96&lt;&gt;"",IF(OR($AH96&lt;&gt;0,$AI96&lt;&gt;0,E96="BBB",H97&lt;&gt;""),"",IF(AND($D91="R",$D94="R"),"R",IF(AND($D93="R",$D95="R"),"R",IF(AND($D95=$D96,$D95="R"),"R","")))),"")</f>
        <v/>
      </c>
      <c r="P97" s="37" t="str">
        <f t="shared" ca="1" si="30"/>
        <v/>
      </c>
      <c r="Q97" s="37">
        <f t="shared" ca="1" si="31"/>
        <v>0</v>
      </c>
      <c r="R97" s="23">
        <f ca="1">IF($A97&lt;&gt;"",IF(OR($AH96&lt;&gt;0,$AI96&lt;&gt;0),"0",SUM(Q97:Q97)),0)</f>
        <v>0</v>
      </c>
      <c r="S97" s="56" t="str">
        <f ca="1">VLOOKUP($A97,$BC$5:$BN$45,8)</f>
        <v>R</v>
      </c>
      <c r="T97" s="175">
        <v>1</v>
      </c>
      <c r="U97" s="345" t="str">
        <f ca="1">IF($A96&lt;&gt;"",IF(OR($AH96&lt;&gt;0,$AI96&lt;&gt;0,M96&gt;=$AJ$3),"",H97))</f>
        <v>B</v>
      </c>
      <c r="V97" s="341" t="str">
        <f t="shared" ca="1" si="41"/>
        <v>L</v>
      </c>
      <c r="W97" s="341">
        <f t="shared" ca="1" si="32"/>
        <v>-1</v>
      </c>
      <c r="X97" s="343">
        <f t="shared" ca="1" si="33"/>
        <v>-1</v>
      </c>
      <c r="Y97" s="56" t="str">
        <f ca="1">VLOOKUP($A97,$BC$5:$BN$45,8)</f>
        <v>R</v>
      </c>
      <c r="Z97" s="175">
        <v>1</v>
      </c>
      <c r="AA97" s="345" t="str">
        <f ca="1">IF($A96&lt;&gt;"",IF(OR($AH96&lt;&gt;0,$AI96&lt;&gt;0,U97&lt;&gt;""),"",O97))</f>
        <v/>
      </c>
      <c r="AB97" s="37" t="str">
        <f t="shared" ca="1" si="34"/>
        <v/>
      </c>
      <c r="AC97" s="37">
        <f t="shared" ca="1" si="35"/>
        <v>0</v>
      </c>
      <c r="AD97" s="23">
        <f ca="1">IF($A97&lt;&gt;"",IF(OR($AH96&lt;&gt;0,$AI96&lt;&gt;0),"0",SUM(AC97:AC97)),0)</f>
        <v>0</v>
      </c>
      <c r="AE97" s="90">
        <f ca="1">IF(A97&lt;&gt;"",W97+AC97,0)</f>
        <v>-1</v>
      </c>
      <c r="AF97" s="87">
        <f t="shared" ref="AF97:AF125" ca="1" si="43">IF($A97&lt;&gt;"",AE97+AF96,0)</f>
        <v>-1</v>
      </c>
      <c r="AG97" s="95">
        <f>T98</f>
        <v>1</v>
      </c>
      <c r="AH97" s="89">
        <f ca="1">IF($A97&lt;&gt;"",IF(AH96&lt;&gt;0,AH96,IF(AF97&gt;=$AJ$1,"Profit Target",0)),0)</f>
        <v>0</v>
      </c>
      <c r="AI97" s="91">
        <f ca="1">IF($A97&lt;&gt;"",IF(AI96&lt;&gt;0,AI96,IF(AF97&lt;=$AJ$2,"Stop Loss",0)))</f>
        <v>0</v>
      </c>
      <c r="AJ97" s="89">
        <f t="shared" ca="1" si="36"/>
        <v>8</v>
      </c>
      <c r="AK97" s="78" t="str">
        <f ca="1">IF($A96="","",ABS(T97)&amp;"@")</f>
        <v>1@</v>
      </c>
      <c r="AL97" s="78" t="str">
        <f ca="1">IF(U97&lt;&gt;"",$AK97&amp;U97&amp;",","")</f>
        <v>1@B,</v>
      </c>
      <c r="AM97" s="78" t="str">
        <f ca="1">IF($A96="","",ABS(Z97)&amp;"@")</f>
        <v>1@</v>
      </c>
      <c r="AN97" s="427" t="str">
        <f t="shared" ca="1" si="37"/>
        <v/>
      </c>
      <c r="AO97" s="20"/>
      <c r="AP97" s="20"/>
      <c r="AQ97" s="20"/>
      <c r="AR97" s="20"/>
      <c r="AS97" s="20"/>
      <c r="AT97" s="66"/>
      <c r="AU97" s="20"/>
      <c r="AV97" s="20"/>
      <c r="AW97" s="20"/>
      <c r="AX97" s="20"/>
      <c r="AY97" s="20"/>
      <c r="AZ97" s="20"/>
      <c r="BA97" s="20"/>
      <c r="BB97" s="65">
        <f t="shared" ca="1" si="26"/>
        <v>14</v>
      </c>
      <c r="BC97"/>
      <c r="BD97" s="65"/>
      <c r="BE97"/>
      <c r="BF97"/>
      <c r="BG97"/>
      <c r="BH97"/>
      <c r="BI97"/>
      <c r="BJ97"/>
      <c r="BK97"/>
      <c r="BL97"/>
      <c r="BM97" s="57"/>
      <c r="BN97"/>
      <c r="BO97"/>
      <c r="BP97"/>
      <c r="BR97" s="48"/>
      <c r="BS97" s="19"/>
      <c r="BT97" s="19"/>
      <c r="BU97" s="19"/>
      <c r="BV97" s="19"/>
      <c r="BW97" s="19"/>
      <c r="BX97" s="19"/>
      <c r="BY97" s="49"/>
      <c r="BZ97" s="19"/>
      <c r="CA97" s="19"/>
      <c r="CB97" s="19"/>
      <c r="CC97" s="19"/>
      <c r="CD97" s="19"/>
      <c r="CE97" s="19"/>
      <c r="CF97" s="49"/>
      <c r="CG97" s="19"/>
      <c r="CH97" s="49"/>
      <c r="CI97" s="19"/>
      <c r="CJ97" s="19"/>
      <c r="CK97"/>
      <c r="CL97"/>
      <c r="CM97"/>
      <c r="CN97"/>
      <c r="CO97"/>
      <c r="CP97"/>
      <c r="CQ97"/>
    </row>
    <row r="98" spans="1:95">
      <c r="A98" s="65">
        <f t="shared" ca="1" si="25"/>
        <v>3</v>
      </c>
      <c r="B98" s="23" t="str">
        <f ca="1">IF(A97="","",IF(AND(AL98="",AN98=""),"NB",AL98&amp;AN98))</f>
        <v>1@B,</v>
      </c>
      <c r="C98" s="6" t="str">
        <f t="shared" ca="1" si="27"/>
        <v/>
      </c>
      <c r="D98" s="56" t="str">
        <f ca="1">VLOOKUP($A98,$BC$5:$BN$45,8)</f>
        <v>R</v>
      </c>
      <c r="E98" s="344" t="str">
        <f t="shared" ca="1" si="38"/>
        <v>BRR</v>
      </c>
      <c r="F98" s="175">
        <v>1</v>
      </c>
      <c r="G98" s="459">
        <f ca="1">IF(G97&gt;=$AJ$3,1,IF(AND(J96="L",J97="L"),1,IF(I97="L",2,IF(I97="W",(2*G97-1),G97))))</f>
        <v>2</v>
      </c>
      <c r="H98" s="345" t="str">
        <f ca="1">IF($A97&lt;&gt;"",IF(OR($AH97&lt;&gt;0,$AI97&lt;&gt;0,E97="RRR"),"",IF(AND($D92="B",$D95="B"),"B",IF(AND($D94="B",$D96="B"),"B",IF(AND($D96=$D97,$D96="B"),"B","")))),"")</f>
        <v>B</v>
      </c>
      <c r="I98" s="341" t="str">
        <f t="shared" ca="1" si="40"/>
        <v>L</v>
      </c>
      <c r="J98" s="341">
        <f t="shared" ca="1" si="28"/>
        <v>-1</v>
      </c>
      <c r="K98" s="343">
        <f t="shared" ca="1" si="29"/>
        <v>-1</v>
      </c>
      <c r="L98" s="56" t="str">
        <f ca="1">VLOOKUP($A98,$BC$5:$BN$45,8)</f>
        <v>R</v>
      </c>
      <c r="M98" s="428">
        <f t="shared" ca="1" si="39"/>
        <v>2</v>
      </c>
      <c r="N98" s="175">
        <v>1</v>
      </c>
      <c r="O98" s="345" t="str">
        <f ca="1">IF($A97&lt;&gt;"",IF(OR($AH97&lt;&gt;0,$AI97&lt;&gt;0,E97="BBB",H98&lt;&gt;""),"",IF(AND($D92="R",$D95="R"),"R",IF(AND($D94="R",$D96="R"),"R",IF(AND($D96=$D97,$D96="R"),"R","")))),"")</f>
        <v/>
      </c>
      <c r="P98" s="37" t="str">
        <f t="shared" ca="1" si="30"/>
        <v/>
      </c>
      <c r="Q98" s="37">
        <f t="shared" ca="1" si="31"/>
        <v>0</v>
      </c>
      <c r="R98" s="23">
        <f ca="1">IF($A98&lt;&gt;"",IF(OR($AH97&lt;&gt;0,$AI97&lt;&gt;0),"0",SUM(Q98:Q98)),0)</f>
        <v>0</v>
      </c>
      <c r="S98" s="56" t="str">
        <f ca="1">VLOOKUP($A98,$BC$5:$BN$45,8)</f>
        <v>R</v>
      </c>
      <c r="T98" s="175">
        <v>1</v>
      </c>
      <c r="U98" s="345" t="str">
        <f ca="1">IF($A97&lt;&gt;"",IF(OR($AH97&lt;&gt;0,$AI97&lt;&gt;0,M97&gt;=$AJ$3),"",H98))</f>
        <v>B</v>
      </c>
      <c r="V98" s="341" t="str">
        <f t="shared" ca="1" si="41"/>
        <v>L</v>
      </c>
      <c r="W98" s="341">
        <f t="shared" ca="1" si="32"/>
        <v>-1</v>
      </c>
      <c r="X98" s="343">
        <f t="shared" ca="1" si="33"/>
        <v>-1</v>
      </c>
      <c r="Y98" s="56" t="str">
        <f ca="1">VLOOKUP($A98,$BC$5:$BN$45,8)</f>
        <v>R</v>
      </c>
      <c r="Z98" s="175">
        <v>1</v>
      </c>
      <c r="AA98" s="345" t="str">
        <f ca="1">IF($A97&lt;&gt;"",IF(OR($AH97&lt;&gt;0,$AI97&lt;&gt;0,U98&lt;&gt;""),"",O98))</f>
        <v/>
      </c>
      <c r="AB98" s="37" t="str">
        <f t="shared" ca="1" si="34"/>
        <v/>
      </c>
      <c r="AC98" s="37">
        <f t="shared" ca="1" si="35"/>
        <v>0</v>
      </c>
      <c r="AD98" s="23">
        <f ca="1">IF($A98&lt;&gt;"",IF(OR($AH97&lt;&gt;0,$AI97&lt;&gt;0),"0",SUM(AC98:AC98)),0)</f>
        <v>0</v>
      </c>
      <c r="AE98" s="90">
        <f ca="1">IF(A98&lt;&gt;"",W98+AC98,0)</f>
        <v>-1</v>
      </c>
      <c r="AF98" s="87">
        <f t="shared" ca="1" si="43"/>
        <v>-2</v>
      </c>
      <c r="AG98" s="95">
        <f>T99</f>
        <v>1</v>
      </c>
      <c r="AH98" s="89">
        <f ca="1">IF($A98&lt;&gt;"",IF(AH97&lt;&gt;0,AH97,IF(AF98&gt;=$AJ$1,"Profit Target",0)),0)</f>
        <v>0</v>
      </c>
      <c r="AI98" s="91">
        <f ca="1">IF($A98&lt;&gt;"",IF(AI97&lt;&gt;0,AI97,IF(AF98&lt;=$AJ$2,"Stop Loss",0)))</f>
        <v>0</v>
      </c>
      <c r="AJ98" s="89">
        <f t="shared" ca="1" si="36"/>
        <v>8</v>
      </c>
      <c r="AK98" s="78" t="str">
        <f ca="1">IF($A97="","",ABS(T98)&amp;"@")</f>
        <v>1@</v>
      </c>
      <c r="AL98" s="78" t="str">
        <f ca="1">IF(U98&lt;&gt;"",$AK98&amp;U98&amp;",","")</f>
        <v>1@B,</v>
      </c>
      <c r="AM98" s="78" t="str">
        <f ca="1">IF($A97="","",ABS(Z98)&amp;"@")</f>
        <v>1@</v>
      </c>
      <c r="AN98" s="427" t="str">
        <f t="shared" ca="1" si="37"/>
        <v/>
      </c>
      <c r="AO98" s="20"/>
      <c r="AP98" s="20"/>
      <c r="AQ98" s="20"/>
      <c r="AR98" s="20"/>
      <c r="AS98" s="20"/>
      <c r="AT98" s="66"/>
      <c r="AU98" s="20"/>
      <c r="AV98" s="20"/>
      <c r="AW98" s="20"/>
      <c r="AX98" s="20"/>
      <c r="AY98" s="20"/>
      <c r="AZ98" s="20"/>
      <c r="BA98" s="20"/>
      <c r="BB98" s="65">
        <f t="shared" ca="1" si="26"/>
        <v>32</v>
      </c>
      <c r="BC98"/>
      <c r="BD98" s="65"/>
      <c r="BE98"/>
      <c r="BF98"/>
      <c r="BG98"/>
      <c r="BH98"/>
      <c r="BI98"/>
      <c r="BJ98"/>
      <c r="BK98"/>
      <c r="BL98"/>
      <c r="BM98" s="57"/>
      <c r="BN98"/>
      <c r="BO98"/>
      <c r="BP98"/>
      <c r="BR98" s="48"/>
      <c r="BS98" s="19"/>
      <c r="BT98" s="19"/>
      <c r="BU98" s="19"/>
      <c r="BV98" s="19"/>
      <c r="BW98" s="19"/>
      <c r="BX98" s="19"/>
      <c r="BY98" s="49"/>
      <c r="BZ98" s="19"/>
      <c r="CA98" s="19"/>
      <c r="CB98" s="19"/>
      <c r="CC98" s="19"/>
      <c r="CD98" s="19"/>
      <c r="CE98" s="19"/>
      <c r="CF98" s="49"/>
      <c r="CG98" s="19"/>
      <c r="CH98" s="49"/>
      <c r="CI98" s="19"/>
      <c r="CJ98" s="19"/>
      <c r="CK98"/>
      <c r="CL98"/>
      <c r="CM98"/>
      <c r="CN98"/>
      <c r="CO98"/>
      <c r="CP98"/>
      <c r="CQ98"/>
    </row>
    <row r="99" spans="1:95">
      <c r="A99" s="65">
        <f t="shared" ca="1" si="25"/>
        <v>30</v>
      </c>
      <c r="B99" s="23" t="str">
        <f ca="1">IF(A98="","",IF(AND(AL99="",AN99=""),"NB",AL99&amp;AN99))</f>
        <v>1@B,</v>
      </c>
      <c r="C99" s="6" t="str">
        <f t="shared" ca="1" si="27"/>
        <v/>
      </c>
      <c r="D99" s="56" t="str">
        <f ca="1">VLOOKUP($A99,$BC$5:$BN$45,8)</f>
        <v>R</v>
      </c>
      <c r="E99" s="344" t="str">
        <f t="shared" ca="1" si="38"/>
        <v>RRR</v>
      </c>
      <c r="F99" s="175">
        <v>1</v>
      </c>
      <c r="G99" s="459">
        <f ca="1">IF(G98&gt;=$AJ$3,1,IF(AND(J97="L",J98="L"),1,IF(I98="L",2,IF(I98="W",(2*G98-1),G98))))</f>
        <v>2</v>
      </c>
      <c r="H99" s="345" t="str">
        <f ca="1">IF($A98&lt;&gt;"",IF(OR($AH98&lt;&gt;0,$AI98&lt;&gt;0,E98="RRR"),"",IF(AND($D93="B",$D96="B"),"B",IF(AND($D95="B",$D97="B"),"B",IF(AND($D97=$D98,$D97="B"),"B","")))),"")</f>
        <v>B</v>
      </c>
      <c r="I99" s="341" t="str">
        <f t="shared" ca="1" si="40"/>
        <v>L</v>
      </c>
      <c r="J99" s="341">
        <f t="shared" ca="1" si="28"/>
        <v>-1</v>
      </c>
      <c r="K99" s="343">
        <f t="shared" ca="1" si="29"/>
        <v>-1</v>
      </c>
      <c r="L99" s="56" t="str">
        <f ca="1">VLOOKUP($A99,$BC$5:$BN$45,8)</f>
        <v>R</v>
      </c>
      <c r="M99" s="428">
        <f t="shared" ca="1" si="39"/>
        <v>3</v>
      </c>
      <c r="N99" s="175">
        <v>1</v>
      </c>
      <c r="O99" s="345" t="str">
        <f ca="1">IF($A98&lt;&gt;"",IF(OR($AH98&lt;&gt;0,$AI98&lt;&gt;0,E98="BBB",H99&lt;&gt;""),"",IF(AND($D93="R",$D96="R"),"R",IF(AND($D95="R",$D97="R"),"R",IF(AND($D97=$D98,$D97="R"),"R","")))),"")</f>
        <v/>
      </c>
      <c r="P99" s="37" t="str">
        <f t="shared" ca="1" si="30"/>
        <v/>
      </c>
      <c r="Q99" s="37">
        <f t="shared" ca="1" si="31"/>
        <v>0</v>
      </c>
      <c r="R99" s="23">
        <f ca="1">IF($A99&lt;&gt;"",IF(OR($AH98&lt;&gt;0,$AI98&lt;&gt;0),"0",SUM(Q99:Q99)),0)</f>
        <v>0</v>
      </c>
      <c r="S99" s="56" t="str">
        <f ca="1">VLOOKUP($A99,$BC$5:$BN$45,8)</f>
        <v>R</v>
      </c>
      <c r="T99" s="175">
        <v>1</v>
      </c>
      <c r="U99" s="345" t="str">
        <f ca="1">IF($A98&lt;&gt;"",IF(OR($AH98&lt;&gt;0,$AI98&lt;&gt;0,M98&gt;=$AJ$3),"",H99))</f>
        <v>B</v>
      </c>
      <c r="V99" s="341" t="str">
        <f t="shared" ca="1" si="41"/>
        <v>L</v>
      </c>
      <c r="W99" s="341">
        <f t="shared" ca="1" si="32"/>
        <v>-1</v>
      </c>
      <c r="X99" s="343">
        <f t="shared" ca="1" si="33"/>
        <v>-1</v>
      </c>
      <c r="Y99" s="56" t="str">
        <f ca="1">VLOOKUP($A99,$BC$5:$BN$45,8)</f>
        <v>R</v>
      </c>
      <c r="Z99" s="175">
        <v>1</v>
      </c>
      <c r="AA99" s="345" t="str">
        <f ca="1">IF($A98&lt;&gt;"",IF(OR($AH98&lt;&gt;0,$AI98&lt;&gt;0,U99&lt;&gt;""),"",O99))</f>
        <v/>
      </c>
      <c r="AB99" s="37" t="str">
        <f t="shared" ca="1" si="34"/>
        <v/>
      </c>
      <c r="AC99" s="37">
        <f t="shared" ca="1" si="35"/>
        <v>0</v>
      </c>
      <c r="AD99" s="23">
        <f ca="1">IF($A99&lt;&gt;"",IF(OR($AH98&lt;&gt;0,$AI98&lt;&gt;0),"0",SUM(AC99:AC99)),0)</f>
        <v>0</v>
      </c>
      <c r="AE99" s="90">
        <f ca="1">IF(A99&lt;&gt;"",W99+AC99,0)</f>
        <v>-1</v>
      </c>
      <c r="AF99" s="87">
        <f t="shared" ca="1" si="43"/>
        <v>-3</v>
      </c>
      <c r="AG99" s="95">
        <f>T100</f>
        <v>1</v>
      </c>
      <c r="AH99" s="89">
        <f ca="1">IF($A99&lt;&gt;"",IF(AH98&lt;&gt;0,AH98,IF(AF99&gt;=$AJ$1,"Profit Target",0)),0)</f>
        <v>0</v>
      </c>
      <c r="AI99" s="91">
        <f ca="1">IF($A99&lt;&gt;"",IF(AI98&lt;&gt;0,AI98,IF(AF99&lt;=$AJ$2,"Stop Loss",0)))</f>
        <v>0</v>
      </c>
      <c r="AJ99" s="89">
        <f t="shared" ca="1" si="36"/>
        <v>8</v>
      </c>
      <c r="AK99" s="78" t="str">
        <f ca="1">IF($A98="","",ABS(T99)&amp;"@")</f>
        <v>1@</v>
      </c>
      <c r="AL99" s="78" t="str">
        <f ca="1">IF(U99&lt;&gt;"",$AK99&amp;U99&amp;",","")</f>
        <v>1@B,</v>
      </c>
      <c r="AM99" s="78" t="str">
        <f ca="1">IF($A98="","",ABS(Z99)&amp;"@")</f>
        <v>1@</v>
      </c>
      <c r="AN99" s="427" t="str">
        <f t="shared" ca="1" si="37"/>
        <v/>
      </c>
      <c r="AO99" s="20"/>
      <c r="AP99" s="20"/>
      <c r="AQ99" s="20"/>
      <c r="AR99" s="20"/>
      <c r="AS99" s="20"/>
      <c r="AT99" s="66"/>
      <c r="AU99" s="20"/>
      <c r="AV99" s="20"/>
      <c r="AW99" s="20"/>
      <c r="AX99" s="20"/>
      <c r="AY99" s="20"/>
      <c r="AZ99" s="20"/>
      <c r="BA99" s="20"/>
      <c r="BB99" s="65">
        <f t="shared" ca="1" si="26"/>
        <v>3</v>
      </c>
      <c r="BC99"/>
      <c r="BD99" s="65"/>
      <c r="BE99"/>
      <c r="BF99"/>
      <c r="BG99"/>
      <c r="BH99"/>
      <c r="BI99"/>
      <c r="BJ99"/>
      <c r="BK99"/>
      <c r="BL99"/>
      <c r="BM99" s="57"/>
      <c r="BN99"/>
      <c r="BO99"/>
      <c r="BP99"/>
      <c r="BR99" s="48"/>
      <c r="BS99" s="19"/>
      <c r="BT99" s="19"/>
      <c r="BU99" s="19"/>
      <c r="BV99" s="19"/>
      <c r="BW99" s="19"/>
      <c r="BX99" s="19"/>
      <c r="BY99" s="49"/>
      <c r="BZ99" s="19"/>
      <c r="CA99" s="19"/>
      <c r="CB99" s="19"/>
      <c r="CC99" s="19"/>
      <c r="CD99" s="19"/>
      <c r="CE99" s="19"/>
      <c r="CF99" s="49"/>
      <c r="CG99" s="19"/>
      <c r="CH99" s="49"/>
      <c r="CI99" s="19"/>
      <c r="CJ99" s="19"/>
      <c r="CK99"/>
      <c r="CL99"/>
      <c r="CM99"/>
      <c r="CN99"/>
      <c r="CO99"/>
      <c r="CP99"/>
      <c r="CQ99"/>
    </row>
    <row r="100" spans="1:95">
      <c r="A100" s="65">
        <f t="shared" ca="1" si="25"/>
        <v>4</v>
      </c>
      <c r="B100" s="23" t="str">
        <f ca="1">IF(A99="","",IF(AND(AL100="",AN100=""),"NB",AL100&amp;AN100))</f>
        <v>1@R,</v>
      </c>
      <c r="C100" s="6" t="str">
        <f t="shared" ca="1" si="27"/>
        <v/>
      </c>
      <c r="D100" s="56" t="str">
        <f ca="1">VLOOKUP($A100,$BC$5:$BN$45,8)</f>
        <v>B</v>
      </c>
      <c r="E100" s="344" t="str">
        <f t="shared" ca="1" si="38"/>
        <v>RRB</v>
      </c>
      <c r="F100" s="175">
        <v>1</v>
      </c>
      <c r="G100" s="459">
        <f ca="1">IF(G99&gt;=$AJ$3,1,IF(AND(J98="L",J99="L"),1,IF(I99="L",2,IF(I99="W",(2*G99-1),G99))))</f>
        <v>2</v>
      </c>
      <c r="H100" s="345" t="str">
        <f ca="1">IF($A99&lt;&gt;"",IF(OR($AH99&lt;&gt;0,$AI99&lt;&gt;0,E99="RRR"),"",IF(AND($D94="B",$D97="B"),"B",IF(AND($D96="B",$D98="B"),"B",IF(AND($D98=$D99,$D98="B"),"B","")))),"")</f>
        <v/>
      </c>
      <c r="I100" s="341" t="str">
        <f t="shared" ca="1" si="40"/>
        <v/>
      </c>
      <c r="J100" s="341">
        <f t="shared" ca="1" si="28"/>
        <v>0</v>
      </c>
      <c r="K100" s="343">
        <f t="shared" ca="1" si="29"/>
        <v>0</v>
      </c>
      <c r="L100" s="56" t="str">
        <f ca="1">VLOOKUP($A100,$BC$5:$BN$45,8)</f>
        <v>B</v>
      </c>
      <c r="M100" s="428">
        <f t="shared" ca="1" si="39"/>
        <v>3</v>
      </c>
      <c r="N100" s="175">
        <v>1</v>
      </c>
      <c r="O100" s="345" t="str">
        <f ca="1">IF($A99&lt;&gt;"",IF(OR($AH99&lt;&gt;0,$AI99&lt;&gt;0,E99="BBB",H100&lt;&gt;""),"",IF(AND($D94="R",$D97="R"),"R",IF(AND($D96="R",$D98="R"),"R",IF(AND($D98=$D99,$D98="R"),"R","")))),"")</f>
        <v>R</v>
      </c>
      <c r="P100" s="37" t="str">
        <f t="shared" ca="1" si="30"/>
        <v>L</v>
      </c>
      <c r="Q100" s="37">
        <f t="shared" ca="1" si="31"/>
        <v>-1</v>
      </c>
      <c r="R100" s="23">
        <f ca="1">IF($A100&lt;&gt;"",IF(OR($AH99&lt;&gt;0,$AI99&lt;&gt;0),"0",SUM(Q100:Q100)),0)</f>
        <v>-1</v>
      </c>
      <c r="S100" s="56" t="str">
        <f ca="1">VLOOKUP($A100,$BC$5:$BN$45,8)</f>
        <v>B</v>
      </c>
      <c r="T100" s="175">
        <v>1</v>
      </c>
      <c r="U100" s="345" t="str">
        <f ca="1">IF($A99&lt;&gt;"",IF(OR($AH99&lt;&gt;0,$AI99&lt;&gt;0,M99&gt;=$AJ$3),"",H100))</f>
        <v/>
      </c>
      <c r="V100" s="341" t="str">
        <f t="shared" ca="1" si="41"/>
        <v/>
      </c>
      <c r="W100" s="341">
        <f t="shared" ca="1" si="32"/>
        <v>0</v>
      </c>
      <c r="X100" s="343">
        <f t="shared" ca="1" si="33"/>
        <v>0</v>
      </c>
      <c r="Y100" s="56" t="str">
        <f ca="1">VLOOKUP($A100,$BC$5:$BN$45,8)</f>
        <v>B</v>
      </c>
      <c r="Z100" s="175">
        <v>1</v>
      </c>
      <c r="AA100" s="345" t="str">
        <f ca="1">IF($A99&lt;&gt;"",IF(OR($AH99&lt;&gt;0,$AI99&lt;&gt;0,U100&lt;&gt;""),"",O100))</f>
        <v>R</v>
      </c>
      <c r="AB100" s="37" t="str">
        <f t="shared" ca="1" si="34"/>
        <v>L</v>
      </c>
      <c r="AC100" s="37">
        <f t="shared" ca="1" si="35"/>
        <v>-1</v>
      </c>
      <c r="AD100" s="23">
        <f ca="1">IF($A100&lt;&gt;"",IF(OR($AH99&lt;&gt;0,$AI99&lt;&gt;0),"0",SUM(AC100:AC100)),0)</f>
        <v>-1</v>
      </c>
      <c r="AE100" s="90">
        <f ca="1">IF(A100&lt;&gt;"",W100+AC100,0)</f>
        <v>-1</v>
      </c>
      <c r="AF100" s="87">
        <f t="shared" ca="1" si="43"/>
        <v>-4</v>
      </c>
      <c r="AG100" s="95">
        <f>T101</f>
        <v>1</v>
      </c>
      <c r="AH100" s="89">
        <f ca="1">IF($A100&lt;&gt;"",IF(AH99&lt;&gt;0,AH99,IF(AF100&gt;=$AJ$1,"Profit Target",0)),0)</f>
        <v>0</v>
      </c>
      <c r="AI100" s="91">
        <f ca="1">IF($A100&lt;&gt;"",IF(AI99&lt;&gt;0,AI99,IF(AF100&lt;=$AJ$2,"Stop Loss",0)))</f>
        <v>0</v>
      </c>
      <c r="AJ100" s="89">
        <f t="shared" ca="1" si="36"/>
        <v>8</v>
      </c>
      <c r="AK100" s="78" t="str">
        <f ca="1">IF($A99="","",ABS(T100)&amp;"@")</f>
        <v>1@</v>
      </c>
      <c r="AL100" s="78" t="str">
        <f ca="1">IF(U100&lt;&gt;"",$AK100&amp;U100&amp;",","")</f>
        <v/>
      </c>
      <c r="AM100" s="78" t="str">
        <f ca="1">IF($A99="","",ABS(Z100)&amp;"@")</f>
        <v>1@</v>
      </c>
      <c r="AN100" s="427" t="str">
        <f t="shared" ca="1" si="37"/>
        <v>1@R,</v>
      </c>
      <c r="AO100" s="20"/>
      <c r="AP100" s="20"/>
      <c r="AQ100" s="20"/>
      <c r="AR100" s="20"/>
      <c r="AS100" s="20"/>
      <c r="AT100" s="66"/>
      <c r="AU100" s="20"/>
      <c r="AV100" s="20"/>
      <c r="AW100" s="20"/>
      <c r="AX100" s="20"/>
      <c r="AY100" s="20"/>
      <c r="AZ100" s="20"/>
      <c r="BA100" s="20"/>
      <c r="BB100" s="65">
        <f t="shared" ca="1" si="26"/>
        <v>27</v>
      </c>
      <c r="BC100"/>
      <c r="BD100" s="65"/>
      <c r="BE100"/>
      <c r="BF100"/>
      <c r="BG100"/>
      <c r="BH100"/>
      <c r="BI100"/>
      <c r="BJ100"/>
      <c r="BK100"/>
      <c r="BL100"/>
      <c r="BM100" s="57"/>
      <c r="BN100"/>
      <c r="BO100"/>
      <c r="BP100"/>
      <c r="BR100" s="48"/>
      <c r="BS100" s="19"/>
      <c r="BT100" s="19"/>
      <c r="BU100" s="19"/>
      <c r="BV100" s="19"/>
      <c r="BW100" s="19"/>
      <c r="BX100" s="19"/>
      <c r="BY100" s="49"/>
      <c r="BZ100" s="19"/>
      <c r="CA100" s="19"/>
      <c r="CB100" s="19"/>
      <c r="CC100" s="19"/>
      <c r="CD100" s="19"/>
      <c r="CE100" s="19"/>
      <c r="CF100" s="49"/>
      <c r="CG100" s="19"/>
      <c r="CH100" s="49"/>
      <c r="CI100" s="19"/>
      <c r="CJ100" s="19"/>
      <c r="CK100"/>
      <c r="CL100"/>
      <c r="CM100"/>
      <c r="CN100"/>
      <c r="CO100"/>
      <c r="CP100"/>
      <c r="CQ100"/>
    </row>
    <row r="101" spans="1:95">
      <c r="A101" s="65">
        <f t="shared" ca="1" si="25"/>
        <v>11</v>
      </c>
      <c r="B101" s="23" t="str">
        <f ca="1">IF(A100="","",IF(AND(AL101="",AN101=""),"NB",AL101&amp;AN101))</f>
        <v>1@R,</v>
      </c>
      <c r="C101" s="6" t="str">
        <f t="shared" ca="1" si="27"/>
        <v/>
      </c>
      <c r="D101" s="56" t="str">
        <f ca="1">VLOOKUP($A101,$BC$5:$BN$45,8)</f>
        <v>B</v>
      </c>
      <c r="E101" s="344" t="str">
        <f t="shared" ca="1" si="38"/>
        <v>RBB</v>
      </c>
      <c r="F101" s="175">
        <v>1</v>
      </c>
      <c r="G101" s="459">
        <f ca="1">IF(G100&gt;=$AJ$3,1,IF(AND(J99="L",J100="L"),1,IF(I100="L",2,IF(I100="W",(2*G100-1),G100))))</f>
        <v>2</v>
      </c>
      <c r="H101" s="345" t="str">
        <f ca="1">IF($A100&lt;&gt;"",IF(OR($AH100&lt;&gt;0,$AI100&lt;&gt;0,E100="RRR"),"",IF(AND($D95="B",$D98="B"),"B",IF(AND($D97="B",$D99="B"),"B",IF(AND($D99=$D100,$D99="B"),"B","")))),"")</f>
        <v/>
      </c>
      <c r="I101" s="341" t="str">
        <f t="shared" ca="1" si="40"/>
        <v/>
      </c>
      <c r="J101" s="341">
        <f t="shared" ca="1" si="28"/>
        <v>0</v>
      </c>
      <c r="K101" s="343">
        <f t="shared" ca="1" si="29"/>
        <v>0</v>
      </c>
      <c r="L101" s="56" t="str">
        <f ca="1">VLOOKUP($A101,$BC$5:$BN$45,8)</f>
        <v>B</v>
      </c>
      <c r="M101" s="428">
        <f t="shared" ca="1" si="39"/>
        <v>3</v>
      </c>
      <c r="N101" s="175">
        <v>1</v>
      </c>
      <c r="O101" s="345" t="str">
        <f ca="1">IF($A100&lt;&gt;"",IF(OR($AH100&lt;&gt;0,$AI100&lt;&gt;0,E100="BBB",H101&lt;&gt;""),"",IF(AND($D95="R",$D98="R"),"R",IF(AND($D97="R",$D99="R"),"R",IF(AND($D99=$D100,$D99="R"),"R","")))),"")</f>
        <v>R</v>
      </c>
      <c r="P101" s="37" t="str">
        <f t="shared" ca="1" si="30"/>
        <v>L</v>
      </c>
      <c r="Q101" s="37">
        <f t="shared" ca="1" si="31"/>
        <v>-1</v>
      </c>
      <c r="R101" s="23">
        <f ca="1">IF($A101&lt;&gt;"",IF(OR($AH100&lt;&gt;0,$AI100&lt;&gt;0),"0",SUM(Q101:Q101)),0)</f>
        <v>-1</v>
      </c>
      <c r="S101" s="56" t="str">
        <f ca="1">VLOOKUP($A101,$BC$5:$BN$45,8)</f>
        <v>B</v>
      </c>
      <c r="T101" s="175">
        <v>1</v>
      </c>
      <c r="U101" s="345" t="str">
        <f ca="1">IF($A100&lt;&gt;"",IF(OR($AH100&lt;&gt;0,$AI100&lt;&gt;0,M100&gt;=$AJ$3),"",H101))</f>
        <v/>
      </c>
      <c r="V101" s="341" t="str">
        <f t="shared" ca="1" si="41"/>
        <v/>
      </c>
      <c r="W101" s="341">
        <f t="shared" ca="1" si="32"/>
        <v>0</v>
      </c>
      <c r="X101" s="343">
        <f t="shared" ca="1" si="33"/>
        <v>0</v>
      </c>
      <c r="Y101" s="56" t="str">
        <f ca="1">VLOOKUP($A101,$BC$5:$BN$45,8)</f>
        <v>B</v>
      </c>
      <c r="Z101" s="175">
        <v>1</v>
      </c>
      <c r="AA101" s="345" t="str">
        <f ca="1">IF($A100&lt;&gt;"",IF(OR($AH100&lt;&gt;0,$AI100&lt;&gt;0,U101&lt;&gt;""),"",O101))</f>
        <v>R</v>
      </c>
      <c r="AB101" s="37" t="str">
        <f t="shared" ca="1" si="34"/>
        <v>L</v>
      </c>
      <c r="AC101" s="37">
        <f t="shared" ca="1" si="35"/>
        <v>-1</v>
      </c>
      <c r="AD101" s="23">
        <f ca="1">IF($A101&lt;&gt;"",IF(OR($AH100&lt;&gt;0,$AI100&lt;&gt;0),"0",SUM(AC101:AC101)),0)</f>
        <v>-1</v>
      </c>
      <c r="AE101" s="90">
        <f ca="1">IF(A101&lt;&gt;"",W101+AC101,0)</f>
        <v>-1</v>
      </c>
      <c r="AF101" s="87">
        <f t="shared" ca="1" si="43"/>
        <v>-5</v>
      </c>
      <c r="AG101" s="95">
        <f>T102</f>
        <v>1</v>
      </c>
      <c r="AH101" s="89">
        <f ca="1">IF($A101&lt;&gt;"",IF(AH100&lt;&gt;0,AH100,IF(AF101&gt;=$AJ$1,"Profit Target",0)),0)</f>
        <v>0</v>
      </c>
      <c r="AI101" s="91">
        <f ca="1">IF($A101&lt;&gt;"",IF(AI100&lt;&gt;0,AI100,IF(AF101&lt;=$AJ$2,"Stop Loss",0)))</f>
        <v>0</v>
      </c>
      <c r="AJ101" s="89">
        <f t="shared" ca="1" si="36"/>
        <v>8</v>
      </c>
      <c r="AK101" s="78" t="str">
        <f ca="1">IF($A100="","",ABS(T101)&amp;"@")</f>
        <v>1@</v>
      </c>
      <c r="AL101" s="78" t="str">
        <f ca="1">IF(U101&lt;&gt;"",$AK101&amp;U101&amp;",","")</f>
        <v/>
      </c>
      <c r="AM101" s="78" t="str">
        <f ca="1">IF($A100="","",ABS(Z101)&amp;"@")</f>
        <v>1@</v>
      </c>
      <c r="AN101" s="427" t="str">
        <f t="shared" ca="1" si="37"/>
        <v>1@R,</v>
      </c>
      <c r="AO101" s="20"/>
      <c r="AP101" s="20"/>
      <c r="AQ101" s="20"/>
      <c r="AR101" s="20"/>
      <c r="AS101" s="20"/>
      <c r="AT101" s="66"/>
      <c r="AU101" s="20"/>
      <c r="AV101" s="20"/>
      <c r="AW101" s="20"/>
      <c r="AX101" s="20"/>
      <c r="AY101" s="20"/>
      <c r="AZ101" s="20"/>
      <c r="BA101" s="20"/>
      <c r="BB101" s="65">
        <f t="shared" ca="1" si="26"/>
        <v>27</v>
      </c>
      <c r="BC101"/>
      <c r="BD101" s="65"/>
      <c r="BE101"/>
      <c r="BF101"/>
      <c r="BG101"/>
      <c r="BH101"/>
      <c r="BI101"/>
      <c r="BJ101"/>
      <c r="BK101"/>
      <c r="BL101"/>
      <c r="BM101" s="57"/>
      <c r="BN101"/>
      <c r="BO101"/>
      <c r="BP101"/>
      <c r="BR101" s="48"/>
      <c r="BS101" s="19"/>
      <c r="BT101" s="19"/>
      <c r="BU101" s="19"/>
      <c r="BV101" s="19"/>
      <c r="BW101" s="19"/>
      <c r="BX101" s="19"/>
      <c r="BY101" s="49"/>
      <c r="BZ101" s="19"/>
      <c r="CA101" s="19"/>
      <c r="CB101" s="19"/>
      <c r="CC101" s="19"/>
      <c r="CD101" s="19"/>
      <c r="CE101" s="19"/>
      <c r="CF101" s="49"/>
      <c r="CG101" s="19"/>
      <c r="CH101" s="49"/>
      <c r="CI101" s="19"/>
      <c r="CJ101" s="19"/>
      <c r="CK101"/>
      <c r="CL101"/>
      <c r="CM101"/>
      <c r="CN101"/>
      <c r="CO101"/>
      <c r="CP101"/>
      <c r="CQ101"/>
    </row>
    <row r="102" spans="1:95">
      <c r="A102" s="65">
        <f t="shared" ca="1" si="25"/>
        <v>20</v>
      </c>
      <c r="B102" s="23" t="str">
        <f ca="1">IF(A101="","",IF(AND(AL102="",AN102=""),"NB",AL102&amp;AN102))</f>
        <v>1@B,</v>
      </c>
      <c r="C102" s="6" t="str">
        <f t="shared" ca="1" si="27"/>
        <v/>
      </c>
      <c r="D102" s="56" t="str">
        <f ca="1">VLOOKUP($A102,$BC$5:$BN$45,8)</f>
        <v>B</v>
      </c>
      <c r="E102" s="344" t="str">
        <f t="shared" ca="1" si="38"/>
        <v>BBB</v>
      </c>
      <c r="F102" s="175">
        <v>1</v>
      </c>
      <c r="G102" s="459">
        <f ca="1">IF(G101&gt;=$AJ$3,1,IF(AND(J100="L",J101="L"),1,IF(I101="L",2,IF(I101="W",(2*G101-1),G101))))</f>
        <v>2</v>
      </c>
      <c r="H102" s="345" t="str">
        <f ca="1">IF($A101&lt;&gt;"",IF(OR($AH101&lt;&gt;0,$AI101&lt;&gt;0,E101="RRR"),"",IF(AND($D96="B",$D99="B"),"B",IF(AND($D98="B",$D100="B"),"B",IF(AND($D100=$D101,$D100="B"),"B","")))),"")</f>
        <v>B</v>
      </c>
      <c r="I102" s="341" t="str">
        <f t="shared" ca="1" si="40"/>
        <v>W</v>
      </c>
      <c r="J102" s="341">
        <f t="shared" ca="1" si="28"/>
        <v>1</v>
      </c>
      <c r="K102" s="343">
        <f t="shared" ca="1" si="29"/>
        <v>1</v>
      </c>
      <c r="L102" s="56" t="str">
        <f ca="1">VLOOKUP($A102,$BC$5:$BN$45,8)</f>
        <v>B</v>
      </c>
      <c r="M102" s="428">
        <f t="shared" ca="1" si="39"/>
        <v>0</v>
      </c>
      <c r="N102" s="175">
        <v>1</v>
      </c>
      <c r="O102" s="345" t="str">
        <f ca="1">IF($A101&lt;&gt;"",IF(OR($AH101&lt;&gt;0,$AI101&lt;&gt;0,E101="BBB",H102&lt;&gt;""),"",IF(AND($D96="R",$D99="R"),"R",IF(AND($D98="R",$D100="R"),"R",IF(AND($D100=$D101,$D100="R"),"R","")))),"")</f>
        <v/>
      </c>
      <c r="P102" s="37" t="str">
        <f t="shared" ca="1" si="30"/>
        <v/>
      </c>
      <c r="Q102" s="37">
        <f t="shared" ca="1" si="31"/>
        <v>0</v>
      </c>
      <c r="R102" s="23">
        <f ca="1">IF($A102&lt;&gt;"",IF(OR($AH101&lt;&gt;0,$AI101&lt;&gt;0),"0",SUM(Q102:Q102)),0)</f>
        <v>0</v>
      </c>
      <c r="S102" s="56" t="str">
        <f ca="1">VLOOKUP($A102,$BC$5:$BN$45,8)</f>
        <v>B</v>
      </c>
      <c r="T102" s="175">
        <v>1</v>
      </c>
      <c r="U102" s="345" t="str">
        <f ca="1">IF($A101&lt;&gt;"",IF(OR($AH101&lt;&gt;0,$AI101&lt;&gt;0,M101&gt;=$AJ$3),"",H102))</f>
        <v>B</v>
      </c>
      <c r="V102" s="341" t="str">
        <f t="shared" ca="1" si="41"/>
        <v>W</v>
      </c>
      <c r="W102" s="341">
        <f t="shared" ca="1" si="32"/>
        <v>1</v>
      </c>
      <c r="X102" s="343">
        <f t="shared" ca="1" si="33"/>
        <v>1</v>
      </c>
      <c r="Y102" s="56" t="str">
        <f ca="1">VLOOKUP($A102,$BC$5:$BN$45,8)</f>
        <v>B</v>
      </c>
      <c r="Z102" s="175">
        <v>1</v>
      </c>
      <c r="AA102" s="345" t="str">
        <f ca="1">IF($A101&lt;&gt;"",IF(OR($AH101&lt;&gt;0,$AI101&lt;&gt;0,U102&lt;&gt;""),"",O102))</f>
        <v/>
      </c>
      <c r="AB102" s="37" t="str">
        <f t="shared" ca="1" si="34"/>
        <v/>
      </c>
      <c r="AC102" s="37">
        <f t="shared" ca="1" si="35"/>
        <v>0</v>
      </c>
      <c r="AD102" s="23">
        <f ca="1">IF($A102&lt;&gt;"",IF(OR($AH101&lt;&gt;0,$AI101&lt;&gt;0),"0",SUM(AC102:AC102)),0)</f>
        <v>0</v>
      </c>
      <c r="AE102" s="90">
        <f ca="1">IF(A102&lt;&gt;"",W102+AC102,0)</f>
        <v>1</v>
      </c>
      <c r="AF102" s="87">
        <f t="shared" ca="1" si="43"/>
        <v>-4</v>
      </c>
      <c r="AG102" s="95">
        <f>T103</f>
        <v>1</v>
      </c>
      <c r="AH102" s="89">
        <f ca="1">IF($A102&lt;&gt;"",IF(AH101&lt;&gt;0,AH101,IF(AF102&gt;=$AJ$1,"Profit Target",0)),0)</f>
        <v>0</v>
      </c>
      <c r="AI102" s="91">
        <f ca="1">IF($A102&lt;&gt;"",IF(AI101&lt;&gt;0,AI101,IF(AF102&lt;=$AJ$2,"Stop Loss",0)))</f>
        <v>0</v>
      </c>
      <c r="AJ102" s="89">
        <f t="shared" ca="1" si="36"/>
        <v>8</v>
      </c>
      <c r="AK102" s="78" t="str">
        <f ca="1">IF($A101="","",ABS(T102)&amp;"@")</f>
        <v>1@</v>
      </c>
      <c r="AL102" s="78" t="str">
        <f ca="1">IF(U102&lt;&gt;"",$AK102&amp;U102&amp;",","")</f>
        <v>1@B,</v>
      </c>
      <c r="AM102" s="78" t="str">
        <f ca="1">IF($A101="","",ABS(Z102)&amp;"@")</f>
        <v>1@</v>
      </c>
      <c r="AN102" s="427" t="str">
        <f t="shared" ca="1" si="37"/>
        <v/>
      </c>
      <c r="AO102" s="20"/>
      <c r="AP102" s="20"/>
      <c r="AQ102" s="20"/>
      <c r="AR102" s="20"/>
      <c r="AS102" s="20"/>
      <c r="AT102" s="66"/>
      <c r="AU102" s="20"/>
      <c r="AV102" s="20"/>
      <c r="AW102" s="20"/>
      <c r="AX102" s="20"/>
      <c r="AY102" s="20"/>
      <c r="AZ102" s="20"/>
      <c r="BA102" s="20"/>
      <c r="BB102" s="65">
        <f t="shared" ca="1" si="26"/>
        <v>33</v>
      </c>
      <c r="BC102"/>
      <c r="BD102" s="65"/>
      <c r="BE102"/>
      <c r="BF102"/>
      <c r="BG102"/>
      <c r="BH102"/>
      <c r="BI102"/>
      <c r="BJ102"/>
      <c r="BK102"/>
      <c r="BL102"/>
      <c r="BM102" s="57"/>
      <c r="BN102"/>
      <c r="BO102"/>
      <c r="BP102"/>
      <c r="BR102" s="48"/>
      <c r="BS102" s="19"/>
      <c r="BT102" s="19"/>
      <c r="BU102" s="19"/>
      <c r="BV102" s="19"/>
      <c r="BW102" s="19"/>
      <c r="BX102" s="19"/>
      <c r="BY102" s="49"/>
      <c r="BZ102" s="19"/>
      <c r="CA102" s="19"/>
      <c r="CB102" s="19"/>
      <c r="CC102" s="19"/>
      <c r="CD102" s="19"/>
      <c r="CE102" s="19"/>
      <c r="CF102" s="49"/>
      <c r="CG102" s="19"/>
      <c r="CH102" s="49"/>
      <c r="CI102" s="19"/>
      <c r="CJ102" s="19"/>
      <c r="CK102"/>
      <c r="CL102"/>
      <c r="CM102"/>
      <c r="CN102"/>
      <c r="CO102"/>
      <c r="CP102"/>
      <c r="CQ102"/>
    </row>
    <row r="103" spans="1:95">
      <c r="A103" s="65">
        <f t="shared" ca="1" si="25"/>
        <v>18</v>
      </c>
      <c r="B103" s="23" t="str">
        <f ca="1">IF(A102="","",IF(AND(AL103="",AN103=""),"NB",AL103&amp;AN103))</f>
        <v>1@B,</v>
      </c>
      <c r="C103" s="6" t="str">
        <f t="shared" ca="1" si="27"/>
        <v/>
      </c>
      <c r="D103" s="56" t="str">
        <f ca="1">VLOOKUP($A103,$BC$5:$BN$45,8)</f>
        <v>R</v>
      </c>
      <c r="E103" s="344" t="str">
        <f t="shared" ca="1" si="38"/>
        <v>BBR</v>
      </c>
      <c r="F103" s="175">
        <v>1</v>
      </c>
      <c r="G103" s="459">
        <f ca="1">IF(G102&gt;=$AJ$3,1,IF(AND(J101="L",J102="L"),1,IF(I102="L",2,IF(I102="W",(2*G102-1),G102))))</f>
        <v>3</v>
      </c>
      <c r="H103" s="345" t="str">
        <f ca="1">IF($A102&lt;&gt;"",IF(OR($AH102&lt;&gt;0,$AI102&lt;&gt;0,E102="RRR"),"",IF(AND($D97="B",$D100="B"),"B",IF(AND($D99="B",$D101="B"),"B",IF(AND($D101=$D102,$D101="B"),"B","")))),"")</f>
        <v>B</v>
      </c>
      <c r="I103" s="341" t="str">
        <f t="shared" ca="1" si="40"/>
        <v>L</v>
      </c>
      <c r="J103" s="341">
        <f t="shared" ca="1" si="28"/>
        <v>-1</v>
      </c>
      <c r="K103" s="343">
        <f t="shared" ca="1" si="29"/>
        <v>-1</v>
      </c>
      <c r="L103" s="56" t="str">
        <f ca="1">VLOOKUP($A103,$BC$5:$BN$45,8)</f>
        <v>R</v>
      </c>
      <c r="M103" s="428">
        <f t="shared" ca="1" si="39"/>
        <v>1</v>
      </c>
      <c r="N103" s="175">
        <v>1</v>
      </c>
      <c r="O103" s="345" t="str">
        <f ca="1">IF($A102&lt;&gt;"",IF(OR($AH102&lt;&gt;0,$AI102&lt;&gt;0,E102="BBB",H103&lt;&gt;""),"",IF(AND($D97="R",$D100="R"),"R",IF(AND($D99="R",$D101="R"),"R",IF(AND($D101=$D102,$D101="R"),"R","")))),"")</f>
        <v/>
      </c>
      <c r="P103" s="37" t="str">
        <f t="shared" ca="1" si="30"/>
        <v/>
      </c>
      <c r="Q103" s="37">
        <f t="shared" ca="1" si="31"/>
        <v>0</v>
      </c>
      <c r="R103" s="23">
        <f ca="1">IF($A103&lt;&gt;"",IF(OR($AH102&lt;&gt;0,$AI102&lt;&gt;0),"0",SUM(Q103:Q103)),0)</f>
        <v>0</v>
      </c>
      <c r="S103" s="56" t="str">
        <f ca="1">VLOOKUP($A103,$BC$5:$BN$45,8)</f>
        <v>R</v>
      </c>
      <c r="T103" s="175">
        <v>1</v>
      </c>
      <c r="U103" s="345" t="str">
        <f ca="1">IF($A102&lt;&gt;"",IF(OR($AH102&lt;&gt;0,$AI102&lt;&gt;0,M102&gt;=$AJ$3),"",H103))</f>
        <v>B</v>
      </c>
      <c r="V103" s="341" t="str">
        <f t="shared" ca="1" si="41"/>
        <v>L</v>
      </c>
      <c r="W103" s="341">
        <f t="shared" ca="1" si="32"/>
        <v>-1</v>
      </c>
      <c r="X103" s="343">
        <f t="shared" ca="1" si="33"/>
        <v>-1</v>
      </c>
      <c r="Y103" s="56" t="str">
        <f ca="1">VLOOKUP($A103,$BC$5:$BN$45,8)</f>
        <v>R</v>
      </c>
      <c r="Z103" s="175">
        <v>1</v>
      </c>
      <c r="AA103" s="345" t="str">
        <f ca="1">IF($A102&lt;&gt;"",IF(OR($AH102&lt;&gt;0,$AI102&lt;&gt;0,U103&lt;&gt;""),"",O103))</f>
        <v/>
      </c>
      <c r="AB103" s="37" t="str">
        <f t="shared" ca="1" si="34"/>
        <v/>
      </c>
      <c r="AC103" s="37">
        <f t="shared" ca="1" si="35"/>
        <v>0</v>
      </c>
      <c r="AD103" s="23">
        <f ca="1">IF($A103&lt;&gt;"",IF(OR($AH102&lt;&gt;0,$AI102&lt;&gt;0),"0",SUM(AC103:AC103)),0)</f>
        <v>0</v>
      </c>
      <c r="AE103" s="90">
        <f ca="1">IF(A103&lt;&gt;"",W103+AC103,0)</f>
        <v>-1</v>
      </c>
      <c r="AF103" s="87">
        <f t="shared" ca="1" si="43"/>
        <v>-5</v>
      </c>
      <c r="AG103" s="95">
        <f>T104</f>
        <v>1</v>
      </c>
      <c r="AH103" s="89">
        <f ca="1">IF($A103&lt;&gt;"",IF(AH102&lt;&gt;0,AH102,IF(AF103&gt;=$AJ$1,"Profit Target",0)),0)</f>
        <v>0</v>
      </c>
      <c r="AI103" s="91">
        <f ca="1">IF($A103&lt;&gt;"",IF(AI102&lt;&gt;0,AI102,IF(AF103&lt;=$AJ$2,"Stop Loss",0)))</f>
        <v>0</v>
      </c>
      <c r="AJ103" s="89">
        <f t="shared" ca="1" si="36"/>
        <v>8</v>
      </c>
      <c r="AK103" s="78" t="str">
        <f ca="1">IF($A102="","",ABS(T103)&amp;"@")</f>
        <v>1@</v>
      </c>
      <c r="AL103" s="78" t="str">
        <f ca="1">IF(U103&lt;&gt;"",$AK103&amp;U103&amp;",","")</f>
        <v>1@B,</v>
      </c>
      <c r="AM103" s="78" t="str">
        <f ca="1">IF($A102="","",ABS(Z103)&amp;"@")</f>
        <v>1@</v>
      </c>
      <c r="AN103" s="427" t="str">
        <f t="shared" ca="1" si="37"/>
        <v/>
      </c>
      <c r="AO103" s="20"/>
      <c r="AP103" s="20"/>
      <c r="AQ103" s="20"/>
      <c r="AR103" s="20"/>
      <c r="AS103" s="20"/>
      <c r="AT103" s="66"/>
      <c r="AU103" s="20"/>
      <c r="AV103" s="20"/>
      <c r="AW103" s="20"/>
      <c r="AX103" s="20"/>
      <c r="AY103" s="20"/>
      <c r="AZ103" s="20"/>
      <c r="BA103" s="20"/>
      <c r="BB103" s="65">
        <f t="shared" ca="1" si="26"/>
        <v>28</v>
      </c>
      <c r="BC103"/>
      <c r="BD103" s="65"/>
      <c r="BE103"/>
      <c r="BF103"/>
      <c r="BG103"/>
      <c r="BH103"/>
      <c r="BI103"/>
      <c r="BJ103"/>
      <c r="BK103"/>
      <c r="BL103"/>
      <c r="BM103" s="57"/>
      <c r="BN103"/>
      <c r="BO103"/>
      <c r="BP103"/>
      <c r="BR103" s="48"/>
      <c r="BS103" s="19"/>
      <c r="BT103" s="19"/>
      <c r="BU103" s="19"/>
      <c r="BV103" s="19"/>
      <c r="BW103" s="19"/>
      <c r="BX103" s="19"/>
      <c r="BY103" s="49"/>
      <c r="BZ103" s="19"/>
      <c r="CA103" s="19"/>
      <c r="CB103" s="19"/>
      <c r="CC103" s="19"/>
      <c r="CD103" s="19"/>
      <c r="CE103" s="19"/>
      <c r="CF103" s="49"/>
      <c r="CG103" s="19"/>
      <c r="CH103" s="49"/>
      <c r="CI103" s="19"/>
      <c r="CJ103" s="19"/>
      <c r="CK103"/>
      <c r="CL103"/>
      <c r="CM103"/>
      <c r="CN103"/>
      <c r="CO103"/>
      <c r="CP103"/>
      <c r="CQ103"/>
    </row>
    <row r="104" spans="1:95">
      <c r="A104" s="65">
        <f t="shared" ca="1" si="25"/>
        <v>8</v>
      </c>
      <c r="B104" s="23" t="str">
        <f ca="1">IF(A103="","",IF(AND(AL104="",AN104=""),"NB",AL104&amp;AN104))</f>
        <v>1@B,</v>
      </c>
      <c r="C104" s="6" t="str">
        <f t="shared" ca="1" si="27"/>
        <v/>
      </c>
      <c r="D104" s="56" t="str">
        <f ca="1">VLOOKUP($A104,$BC$5:$BN$45,8)</f>
        <v>B</v>
      </c>
      <c r="E104" s="344" t="str">
        <f t="shared" ca="1" si="38"/>
        <v>BRB</v>
      </c>
      <c r="F104" s="175">
        <v>1</v>
      </c>
      <c r="G104" s="459">
        <f ca="1">IF(G103&gt;=$AJ$3,1,IF(AND(J102="L",J103="L"),1,IF(I103="L",2,IF(I103="W",(2*G103-1),G103))))</f>
        <v>2</v>
      </c>
      <c r="H104" s="345" t="str">
        <f ca="1">IF($A103&lt;&gt;"",IF(OR($AH103&lt;&gt;0,$AI103&lt;&gt;0,E103="RRR"),"",IF(AND($D98="B",$D101="B"),"B",IF(AND($D100="B",$D102="B"),"B",IF(AND($D102=$D103,$D102="B"),"B","")))),"")</f>
        <v>B</v>
      </c>
      <c r="I104" s="346" t="str">
        <f t="shared" ca="1" si="40"/>
        <v>W</v>
      </c>
      <c r="J104" s="346">
        <f t="shared" ca="1" si="28"/>
        <v>1</v>
      </c>
      <c r="K104" s="343">
        <f t="shared" ca="1" si="29"/>
        <v>1</v>
      </c>
      <c r="L104" s="56" t="str">
        <f ca="1">VLOOKUP($A104,$BC$5:$BN$45,8)</f>
        <v>B</v>
      </c>
      <c r="M104" s="428">
        <f t="shared" ca="1" si="39"/>
        <v>0</v>
      </c>
      <c r="N104" s="175">
        <v>1</v>
      </c>
      <c r="O104" s="345" t="str">
        <f ca="1">IF($A103&lt;&gt;"",IF(OR($AH103&lt;&gt;0,$AI103&lt;&gt;0,E103="BBB",H104&lt;&gt;""),"",IF(AND($D98="R",$D101="R"),"R",IF(AND($D100="R",$D102="R"),"R",IF(AND($D102=$D103,$D102="R"),"R","")))),"")</f>
        <v/>
      </c>
      <c r="P104" s="37" t="str">
        <f t="shared" ca="1" si="30"/>
        <v/>
      </c>
      <c r="Q104" s="37">
        <f t="shared" ca="1" si="31"/>
        <v>0</v>
      </c>
      <c r="R104" s="23">
        <f ca="1">IF($A104&lt;&gt;"",IF(OR($AH103&lt;&gt;0,$AI103&lt;&gt;0),"0",SUM(Q104:Q104)),0)</f>
        <v>0</v>
      </c>
      <c r="S104" s="56" t="str">
        <f ca="1">VLOOKUP($A104,$BC$5:$BN$45,8)</f>
        <v>B</v>
      </c>
      <c r="T104" s="175">
        <v>1</v>
      </c>
      <c r="U104" s="345" t="str">
        <f ca="1">IF($A103&lt;&gt;"",IF(OR($AH103&lt;&gt;0,$AI103&lt;&gt;0,M103&gt;=$AJ$3),"",H104))</f>
        <v>B</v>
      </c>
      <c r="V104" s="346" t="str">
        <f t="shared" ca="1" si="41"/>
        <v>W</v>
      </c>
      <c r="W104" s="346">
        <f t="shared" ca="1" si="32"/>
        <v>1</v>
      </c>
      <c r="X104" s="343">
        <f t="shared" ca="1" si="33"/>
        <v>1</v>
      </c>
      <c r="Y104" s="56" t="str">
        <f ca="1">VLOOKUP($A104,$BC$5:$BN$45,8)</f>
        <v>B</v>
      </c>
      <c r="Z104" s="175">
        <v>1</v>
      </c>
      <c r="AA104" s="345" t="str">
        <f ca="1">IF($A103&lt;&gt;"",IF(OR($AH103&lt;&gt;0,$AI103&lt;&gt;0,U104&lt;&gt;""),"",O104))</f>
        <v/>
      </c>
      <c r="AB104" s="37" t="str">
        <f t="shared" ca="1" si="34"/>
        <v/>
      </c>
      <c r="AC104" s="37">
        <f t="shared" ca="1" si="35"/>
        <v>0</v>
      </c>
      <c r="AD104" s="23">
        <f ca="1">IF($A104&lt;&gt;"",IF(OR($AH103&lt;&gt;0,$AI103&lt;&gt;0),"0",SUM(AC104:AC104)),0)</f>
        <v>0</v>
      </c>
      <c r="AE104" s="90">
        <f ca="1">IF(A104&lt;&gt;"",W104+AC104,0)</f>
        <v>1</v>
      </c>
      <c r="AF104" s="87">
        <f t="shared" ca="1" si="43"/>
        <v>-4</v>
      </c>
      <c r="AG104" s="95">
        <f>T105</f>
        <v>1</v>
      </c>
      <c r="AH104" s="89">
        <f ca="1">IF($A104&lt;&gt;"",IF(AH103&lt;&gt;0,AH103,IF(AF104&gt;=$AJ$1,"Profit Target",0)),0)</f>
        <v>0</v>
      </c>
      <c r="AI104" s="91">
        <f ca="1">IF($A104&lt;&gt;"",IF(AI103&lt;&gt;0,AI103,IF(AF104&lt;=$AJ$2,"Stop Loss",0)))</f>
        <v>0</v>
      </c>
      <c r="AJ104" s="89">
        <f t="shared" ca="1" si="36"/>
        <v>8</v>
      </c>
      <c r="AK104" s="78" t="str">
        <f ca="1">IF($A103="","",ABS(T104)&amp;"@")</f>
        <v>1@</v>
      </c>
      <c r="AL104" s="78" t="str">
        <f ca="1">IF(U104&lt;&gt;"",$AK104&amp;U104&amp;",","")</f>
        <v>1@B,</v>
      </c>
      <c r="AM104" s="78" t="str">
        <f ca="1">IF($A103="","",ABS(Z104)&amp;"@")</f>
        <v>1@</v>
      </c>
      <c r="AN104" s="427" t="str">
        <f t="shared" ca="1" si="37"/>
        <v/>
      </c>
      <c r="AO104" s="20"/>
      <c r="AP104" s="20"/>
      <c r="AQ104" s="20"/>
      <c r="AR104" s="20"/>
      <c r="AS104" s="20"/>
      <c r="AT104" s="66"/>
      <c r="AU104" s="20"/>
      <c r="AV104" s="20"/>
      <c r="AW104" s="20"/>
      <c r="AX104" s="20"/>
      <c r="AY104" s="20"/>
      <c r="AZ104" s="20"/>
      <c r="BA104" s="20"/>
      <c r="BB104" s="65">
        <f t="shared" ca="1" si="26"/>
        <v>10</v>
      </c>
      <c r="BC104"/>
      <c r="BD104" s="65"/>
      <c r="BE104"/>
      <c r="BF104"/>
      <c r="BG104"/>
      <c r="BH104"/>
      <c r="BI104"/>
      <c r="BJ104"/>
      <c r="BK104"/>
      <c r="BL104"/>
      <c r="BM104" s="57"/>
      <c r="BN104"/>
      <c r="BR104" s="48"/>
      <c r="BS104" s="48"/>
      <c r="BT104" s="48"/>
      <c r="BU104" s="19"/>
      <c r="BV104" s="19"/>
      <c r="BW104" s="19"/>
      <c r="BX104" s="19"/>
      <c r="BY104" s="49"/>
      <c r="BZ104" s="19"/>
      <c r="CA104" s="19"/>
      <c r="CB104" s="19"/>
      <c r="CC104" s="19"/>
      <c r="CD104" s="19"/>
      <c r="CE104" s="19"/>
      <c r="CF104" s="49"/>
      <c r="CG104" s="19"/>
      <c r="CH104" s="49"/>
      <c r="CI104" s="19"/>
      <c r="CJ104" s="19"/>
      <c r="CK104"/>
      <c r="CL104"/>
      <c r="CM104"/>
      <c r="CN104"/>
      <c r="CO104"/>
      <c r="CP104"/>
      <c r="CQ104"/>
    </row>
    <row r="105" spans="1:95">
      <c r="A105" s="65">
        <f t="shared" ca="1" si="25"/>
        <v>5</v>
      </c>
      <c r="B105" s="23" t="str">
        <f ca="1">IF(A104="","",IF(AND(AL105="",AN105=""),"NB",AL105&amp;AN105))</f>
        <v>NB</v>
      </c>
      <c r="C105" s="6" t="str">
        <f t="shared" ca="1" si="27"/>
        <v/>
      </c>
      <c r="D105" s="56" t="str">
        <f ca="1">VLOOKUP($A105,$BC$5:$BN$45,8)</f>
        <v>R</v>
      </c>
      <c r="E105" s="344" t="str">
        <f t="shared" ca="1" si="38"/>
        <v>RBR</v>
      </c>
      <c r="F105" s="175">
        <v>1</v>
      </c>
      <c r="G105" s="459">
        <f ca="1">IF(G104&gt;=$AJ$3,1,IF(AND(J103="L",J104="L"),1,IF(I104="L",2,IF(I104="W",(2*G104-1),G104))))</f>
        <v>3</v>
      </c>
      <c r="H105" s="345" t="str">
        <f ca="1">IF($A104&lt;&gt;"",IF(OR($AH104&lt;&gt;0,$AI104&lt;&gt;0,E104="RRR"),"",IF(AND($D99="B",$D102="B"),"B",IF(AND($D101="B",$D103="B"),"B",IF(AND($D103=$D104,$D103="B"),"B","")))),"")</f>
        <v/>
      </c>
      <c r="I105" s="346" t="str">
        <f t="shared" ca="1" si="40"/>
        <v/>
      </c>
      <c r="J105" s="346">
        <f t="shared" ca="1" si="28"/>
        <v>0</v>
      </c>
      <c r="K105" s="343">
        <f t="shared" ca="1" si="29"/>
        <v>0</v>
      </c>
      <c r="L105" s="56" t="str">
        <f ca="1">VLOOKUP($A105,$BC$5:$BN$45,8)</f>
        <v>R</v>
      </c>
      <c r="M105" s="428">
        <f t="shared" ca="1" si="39"/>
        <v>0</v>
      </c>
      <c r="N105" s="175">
        <v>1</v>
      </c>
      <c r="O105" s="345" t="str">
        <f ca="1">IF($A104&lt;&gt;"",IF(OR($AH104&lt;&gt;0,$AI104&lt;&gt;0,E104="BBB",H105&lt;&gt;""),"",IF(AND($D99="R",$D102="R"),"R",IF(AND($D101="R",$D103="R"),"R",IF(AND($D103=$D104,$D103="R"),"R","")))),"")</f>
        <v/>
      </c>
      <c r="P105" s="37" t="str">
        <f t="shared" ca="1" si="30"/>
        <v/>
      </c>
      <c r="Q105" s="37">
        <f t="shared" ca="1" si="31"/>
        <v>0</v>
      </c>
      <c r="R105" s="23">
        <f ca="1">IF($A105&lt;&gt;"",IF(OR($AH104&lt;&gt;0,$AI104&lt;&gt;0),"0",SUM(Q105:Q105)),0)</f>
        <v>0</v>
      </c>
      <c r="S105" s="56" t="str">
        <f ca="1">VLOOKUP($A105,$BC$5:$BN$45,8)</f>
        <v>R</v>
      </c>
      <c r="T105" s="175">
        <v>1</v>
      </c>
      <c r="U105" s="345" t="str">
        <f ca="1">IF($A104&lt;&gt;"",IF(OR($AH104&lt;&gt;0,$AI104&lt;&gt;0,M104&gt;=$AJ$3),"",H105))</f>
        <v/>
      </c>
      <c r="V105" s="346" t="str">
        <f t="shared" ca="1" si="41"/>
        <v/>
      </c>
      <c r="W105" s="346">
        <f t="shared" ca="1" si="32"/>
        <v>0</v>
      </c>
      <c r="X105" s="343">
        <f t="shared" ca="1" si="33"/>
        <v>0</v>
      </c>
      <c r="Y105" s="56" t="str">
        <f ca="1">VLOOKUP($A105,$BC$5:$BN$45,8)</f>
        <v>R</v>
      </c>
      <c r="Z105" s="175">
        <v>1</v>
      </c>
      <c r="AA105" s="345" t="str">
        <f ca="1">IF($A104&lt;&gt;"",IF(OR($AH104&lt;&gt;0,$AI104&lt;&gt;0,U105&lt;&gt;""),"",O105))</f>
        <v/>
      </c>
      <c r="AB105" s="37" t="str">
        <f t="shared" ca="1" si="34"/>
        <v/>
      </c>
      <c r="AC105" s="37">
        <f t="shared" ca="1" si="35"/>
        <v>0</v>
      </c>
      <c r="AD105" s="23">
        <f ca="1">IF($A105&lt;&gt;"",IF(OR($AH104&lt;&gt;0,$AI104&lt;&gt;0),"0",SUM(AC105:AC105)),0)</f>
        <v>0</v>
      </c>
      <c r="AE105" s="90">
        <f ca="1">IF(A105&lt;&gt;"",W105+AC105,0)</f>
        <v>0</v>
      </c>
      <c r="AF105" s="87">
        <f t="shared" ca="1" si="43"/>
        <v>-4</v>
      </c>
      <c r="AG105" s="95">
        <f>T106</f>
        <v>1</v>
      </c>
      <c r="AH105" s="89">
        <f ca="1">IF($A105&lt;&gt;"",IF(AH104&lt;&gt;0,AH104,IF(AF105&gt;=$AJ$1,"Profit Target",0)),0)</f>
        <v>0</v>
      </c>
      <c r="AI105" s="91">
        <f ca="1">IF($A105&lt;&gt;"",IF(AI104&lt;&gt;0,AI104,IF(AF105&lt;=$AJ$2,"Stop Loss",0)))</f>
        <v>0</v>
      </c>
      <c r="AJ105" s="89">
        <f t="shared" ca="1" si="36"/>
        <v>8</v>
      </c>
      <c r="AK105" s="78" t="str">
        <f ca="1">IF($A104="","",ABS(T105)&amp;"@")</f>
        <v>1@</v>
      </c>
      <c r="AL105" s="78" t="str">
        <f ca="1">IF(U105&lt;&gt;"",$AK105&amp;U105&amp;",","")</f>
        <v/>
      </c>
      <c r="AM105" s="78" t="str">
        <f ca="1">IF($A104="","",ABS(Z105)&amp;"@")</f>
        <v>1@</v>
      </c>
      <c r="AN105" s="427" t="str">
        <f t="shared" ca="1" si="37"/>
        <v/>
      </c>
      <c r="AO105" s="20"/>
      <c r="AP105" s="20"/>
      <c r="AQ105" s="20"/>
      <c r="AR105" s="20"/>
      <c r="AS105" s="20"/>
      <c r="AT105" s="66"/>
      <c r="AU105" s="20"/>
      <c r="AV105" s="20"/>
      <c r="AW105" s="20"/>
      <c r="AX105" s="20"/>
      <c r="AY105" s="20"/>
      <c r="AZ105" s="20"/>
      <c r="BA105" s="20"/>
      <c r="BB105" s="65">
        <f t="shared" ca="1" si="26"/>
        <v>35</v>
      </c>
      <c r="BC105" s="12"/>
      <c r="BD105" s="65"/>
      <c r="BE105" s="12"/>
      <c r="BF105" s="12"/>
      <c r="BG105" s="12"/>
      <c r="BH105" s="12"/>
      <c r="BI105" s="12"/>
      <c r="BJ105" s="12"/>
      <c r="BK105" s="12"/>
      <c r="BL105" s="13"/>
      <c r="BM105" s="59"/>
      <c r="BN105" s="13"/>
      <c r="BR105" s="48"/>
      <c r="BS105" s="48"/>
      <c r="BT105" s="48"/>
      <c r="BU105" s="19"/>
      <c r="BV105" s="100"/>
      <c r="BW105" s="100"/>
      <c r="BX105" s="100"/>
      <c r="BY105" s="49"/>
      <c r="BZ105" s="100"/>
      <c r="CA105" s="100"/>
      <c r="CB105" s="100"/>
      <c r="CC105" s="100"/>
      <c r="CD105" s="100"/>
      <c r="CE105" s="101"/>
      <c r="CF105" s="49"/>
      <c r="CG105" s="19"/>
      <c r="CH105" s="49"/>
      <c r="CI105" s="19"/>
      <c r="CJ105" s="19"/>
    </row>
    <row r="106" spans="1:95">
      <c r="A106" s="65">
        <f t="shared" ca="1" si="25"/>
        <v>29</v>
      </c>
      <c r="B106" s="23" t="str">
        <f ca="1">IF(A105="","",IF(AND(AL106="",AN106=""),"NB",AL106&amp;AN106))</f>
        <v>1@B,</v>
      </c>
      <c r="C106" s="6" t="str">
        <f t="shared" ca="1" si="27"/>
        <v/>
      </c>
      <c r="D106" s="56" t="str">
        <f ca="1">VLOOKUP($A106,$BC$5:$BN$45,8)</f>
        <v>B</v>
      </c>
      <c r="E106" s="344" t="str">
        <f t="shared" ca="1" si="38"/>
        <v>BRB</v>
      </c>
      <c r="F106" s="175">
        <v>1</v>
      </c>
      <c r="G106" s="459">
        <f ca="1">IF(G105&gt;=$AJ$3,1,IF(AND(J104="L",J105="L"),1,IF(I105="L",2,IF(I105="W",(2*G105-1),G105))))</f>
        <v>3</v>
      </c>
      <c r="H106" s="345" t="str">
        <f ca="1">IF($A105&lt;&gt;"",IF(OR($AH105&lt;&gt;0,$AI105&lt;&gt;0,E105="RRR"),"",IF(AND($D100="B",$D103="B"),"B",IF(AND($D102="B",$D104="B"),"B",IF(AND($D104=$D105,$D104="B"),"B","")))),"")</f>
        <v>B</v>
      </c>
      <c r="I106" s="346" t="str">
        <f t="shared" ca="1" si="40"/>
        <v>W</v>
      </c>
      <c r="J106" s="346">
        <f t="shared" ca="1" si="28"/>
        <v>1</v>
      </c>
      <c r="K106" s="343">
        <f t="shared" ca="1" si="29"/>
        <v>1</v>
      </c>
      <c r="L106" s="56" t="str">
        <f ca="1">VLOOKUP($A106,$BC$5:$BN$45,8)</f>
        <v>B</v>
      </c>
      <c r="M106" s="428">
        <f t="shared" ca="1" si="39"/>
        <v>0</v>
      </c>
      <c r="N106" s="175">
        <v>1</v>
      </c>
      <c r="O106" s="345" t="str">
        <f ca="1">IF($A105&lt;&gt;"",IF(OR($AH105&lt;&gt;0,$AI105&lt;&gt;0,E105="BBB",H106&lt;&gt;""),"",IF(AND($D100="R",$D103="R"),"R",IF(AND($D102="R",$D104="R"),"R",IF(AND($D104=$D105,$D104="R"),"R","")))),"")</f>
        <v/>
      </c>
      <c r="P106" s="37" t="str">
        <f t="shared" ca="1" si="30"/>
        <v/>
      </c>
      <c r="Q106" s="37">
        <f t="shared" ca="1" si="31"/>
        <v>0</v>
      </c>
      <c r="R106" s="23">
        <f ca="1">IF($A106&lt;&gt;"",IF(OR($AH105&lt;&gt;0,$AI105&lt;&gt;0),"0",SUM(Q106:Q106)),0)</f>
        <v>0</v>
      </c>
      <c r="S106" s="56" t="str">
        <f ca="1">VLOOKUP($A106,$BC$5:$BN$45,8)</f>
        <v>B</v>
      </c>
      <c r="T106" s="175">
        <v>1</v>
      </c>
      <c r="U106" s="345" t="str">
        <f ca="1">IF($A105&lt;&gt;"",IF(OR($AH105&lt;&gt;0,$AI105&lt;&gt;0,M105&gt;=$AJ$3),"",H106))</f>
        <v>B</v>
      </c>
      <c r="V106" s="346" t="str">
        <f t="shared" ca="1" si="41"/>
        <v>W</v>
      </c>
      <c r="W106" s="346">
        <f t="shared" ca="1" si="32"/>
        <v>1</v>
      </c>
      <c r="X106" s="343">
        <f t="shared" ca="1" si="33"/>
        <v>1</v>
      </c>
      <c r="Y106" s="56" t="str">
        <f ca="1">VLOOKUP($A106,$BC$5:$BN$45,8)</f>
        <v>B</v>
      </c>
      <c r="Z106" s="175">
        <v>1</v>
      </c>
      <c r="AA106" s="345" t="str">
        <f ca="1">IF($A105&lt;&gt;"",IF(OR($AH105&lt;&gt;0,$AI105&lt;&gt;0,U106&lt;&gt;""),"",O106))</f>
        <v/>
      </c>
      <c r="AB106" s="37" t="str">
        <f t="shared" ca="1" si="34"/>
        <v/>
      </c>
      <c r="AC106" s="37">
        <f t="shared" ca="1" si="35"/>
        <v>0</v>
      </c>
      <c r="AD106" s="23">
        <f ca="1">IF($A106&lt;&gt;"",IF(OR($AH105&lt;&gt;0,$AI105&lt;&gt;0),"0",SUM(AC106:AC106)),0)</f>
        <v>0</v>
      </c>
      <c r="AE106" s="90">
        <f ca="1">IF(A106&lt;&gt;"",W106+AC106,0)</f>
        <v>1</v>
      </c>
      <c r="AF106" s="87">
        <f t="shared" ca="1" si="43"/>
        <v>-3</v>
      </c>
      <c r="AG106" s="95">
        <f>T107</f>
        <v>1</v>
      </c>
      <c r="AH106" s="89">
        <f ca="1">IF($A106&lt;&gt;"",IF(AH105&lt;&gt;0,AH105,IF(AF106&gt;=$AJ$1,"Profit Target",0)),0)</f>
        <v>0</v>
      </c>
      <c r="AI106" s="91">
        <f ca="1">IF($A106&lt;&gt;"",IF(AI105&lt;&gt;0,AI105,IF(AF106&lt;=$AJ$2,"Stop Loss",0)))</f>
        <v>0</v>
      </c>
      <c r="AJ106" s="89">
        <f t="shared" ca="1" si="36"/>
        <v>8</v>
      </c>
      <c r="AK106" s="78" t="str">
        <f ca="1">IF($A105="","",ABS(T106)&amp;"@")</f>
        <v>1@</v>
      </c>
      <c r="AL106" s="78" t="str">
        <f ca="1">IF(U106&lt;&gt;"",$AK106&amp;U106&amp;",","")</f>
        <v>1@B,</v>
      </c>
      <c r="AM106" s="78" t="str">
        <f ca="1">IF($A105="","",ABS(Z106)&amp;"@")</f>
        <v>1@</v>
      </c>
      <c r="AN106" s="427" t="str">
        <f t="shared" ca="1" si="37"/>
        <v/>
      </c>
      <c r="AO106" s="20"/>
      <c r="AP106" s="20"/>
      <c r="AQ106" s="20"/>
      <c r="AR106" s="20"/>
      <c r="AS106" s="20"/>
      <c r="AT106" s="66"/>
      <c r="AU106" s="20"/>
      <c r="AV106" s="20"/>
      <c r="AW106" s="20"/>
      <c r="AX106" s="20"/>
      <c r="AY106" s="20"/>
      <c r="AZ106" s="20"/>
      <c r="BA106" s="20"/>
      <c r="BB106" s="65">
        <f t="shared" ca="1" si="26"/>
        <v>5</v>
      </c>
      <c r="BD106" s="65"/>
      <c r="BR106" s="48"/>
      <c r="BS106" s="48"/>
      <c r="BT106" s="48"/>
      <c r="BU106" s="19"/>
      <c r="BV106" s="102"/>
      <c r="BW106" s="102"/>
      <c r="BX106" s="102"/>
      <c r="BY106" s="103"/>
      <c r="BZ106" s="104"/>
      <c r="CA106" s="102"/>
      <c r="CB106" s="102"/>
      <c r="CC106" s="102"/>
      <c r="CD106" s="102"/>
      <c r="CE106" s="105"/>
      <c r="CF106" s="49"/>
      <c r="CG106" s="19"/>
      <c r="CH106" s="49"/>
      <c r="CI106" s="19"/>
      <c r="CJ106" s="19"/>
    </row>
    <row r="107" spans="1:95">
      <c r="A107" s="65">
        <f t="shared" ca="1" si="25"/>
        <v>21</v>
      </c>
      <c r="B107" s="23" t="str">
        <f ca="1">IF(A106="","",IF(AND(AL107="",AN107=""),"NB",AL107&amp;AN107))</f>
        <v>1@B,</v>
      </c>
      <c r="C107" s="6" t="str">
        <f t="shared" ca="1" si="27"/>
        <v/>
      </c>
      <c r="D107" s="56" t="str">
        <f ca="1">VLOOKUP($A107,$BC$5:$BN$45,8)</f>
        <v>R</v>
      </c>
      <c r="E107" s="344" t="str">
        <f t="shared" ca="1" si="38"/>
        <v>RBR</v>
      </c>
      <c r="F107" s="175">
        <v>1</v>
      </c>
      <c r="G107" s="459">
        <f ca="1">IF(G106&gt;=$AJ$3,1,IF(AND(J105="L",J106="L"),1,IF(I106="L",2,IF(I106="W",(2*G106-1),G106))))</f>
        <v>5</v>
      </c>
      <c r="H107" s="345" t="str">
        <f ca="1">IF($A106&lt;&gt;"",IF(OR($AH106&lt;&gt;0,$AI106&lt;&gt;0,E106="RRR"),"",IF(AND($D101="B",$D104="B"),"B",IF(AND($D103="B",$D105="B"),"B",IF(AND($D105=$D106,$D105="B"),"B","")))),"")</f>
        <v>B</v>
      </c>
      <c r="I107" s="346" t="str">
        <f t="shared" ca="1" si="40"/>
        <v>L</v>
      </c>
      <c r="J107" s="346">
        <f t="shared" ca="1" si="28"/>
        <v>-1</v>
      </c>
      <c r="K107" s="343">
        <f t="shared" ca="1" si="29"/>
        <v>-1</v>
      </c>
      <c r="L107" s="56" t="str">
        <f ca="1">VLOOKUP($A107,$BC$5:$BN$45,8)</f>
        <v>R</v>
      </c>
      <c r="M107" s="428">
        <f t="shared" ca="1" si="39"/>
        <v>1</v>
      </c>
      <c r="N107" s="175">
        <v>1</v>
      </c>
      <c r="O107" s="345" t="str">
        <f ca="1">IF($A106&lt;&gt;"",IF(OR($AH106&lt;&gt;0,$AI106&lt;&gt;0,E106="BBB",H107&lt;&gt;""),"",IF(AND($D101="R",$D104="R"),"R",IF(AND($D103="R",$D105="R"),"R",IF(AND($D105=$D106,$D105="R"),"R","")))),"")</f>
        <v/>
      </c>
      <c r="P107" s="37" t="str">
        <f t="shared" ca="1" si="30"/>
        <v/>
      </c>
      <c r="Q107" s="37">
        <f t="shared" ca="1" si="31"/>
        <v>0</v>
      </c>
      <c r="R107" s="23">
        <f ca="1">IF($A107&lt;&gt;"",IF(OR($AH106&lt;&gt;0,$AI106&lt;&gt;0),"0",SUM(Q107:Q107)),0)</f>
        <v>0</v>
      </c>
      <c r="S107" s="56" t="str">
        <f ca="1">VLOOKUP($A107,$BC$5:$BN$45,8)</f>
        <v>R</v>
      </c>
      <c r="T107" s="175">
        <v>1</v>
      </c>
      <c r="U107" s="345" t="str">
        <f ca="1">IF($A106&lt;&gt;"",IF(OR($AH106&lt;&gt;0,$AI106&lt;&gt;0,M106&gt;=$AJ$3),"",H107))</f>
        <v>B</v>
      </c>
      <c r="V107" s="346" t="str">
        <f t="shared" ca="1" si="41"/>
        <v>L</v>
      </c>
      <c r="W107" s="346">
        <f t="shared" ca="1" si="32"/>
        <v>-1</v>
      </c>
      <c r="X107" s="343">
        <f t="shared" ca="1" si="33"/>
        <v>-1</v>
      </c>
      <c r="Y107" s="56" t="str">
        <f ca="1">VLOOKUP($A107,$BC$5:$BN$45,8)</f>
        <v>R</v>
      </c>
      <c r="Z107" s="175">
        <v>1</v>
      </c>
      <c r="AA107" s="345" t="str">
        <f ca="1">IF($A106&lt;&gt;"",IF(OR($AH106&lt;&gt;0,$AI106&lt;&gt;0,U107&lt;&gt;""),"",O107))</f>
        <v/>
      </c>
      <c r="AB107" s="37" t="str">
        <f t="shared" ca="1" si="34"/>
        <v/>
      </c>
      <c r="AC107" s="37">
        <f t="shared" ca="1" si="35"/>
        <v>0</v>
      </c>
      <c r="AD107" s="23">
        <f ca="1">IF($A107&lt;&gt;"",IF(OR($AH106&lt;&gt;0,$AI106&lt;&gt;0),"0",SUM(AC107:AC107)),0)</f>
        <v>0</v>
      </c>
      <c r="AE107" s="90">
        <f ca="1">IF(A107&lt;&gt;"",W107+AC107,0)</f>
        <v>-1</v>
      </c>
      <c r="AF107" s="87">
        <f t="shared" ca="1" si="43"/>
        <v>-4</v>
      </c>
      <c r="AG107" s="95">
        <f>T108</f>
        <v>1</v>
      </c>
      <c r="AH107" s="89">
        <f ca="1">IF($A107&lt;&gt;"",IF(AH106&lt;&gt;0,AH106,IF(AF107&gt;=$AJ$1,"Profit Target",0)),0)</f>
        <v>0</v>
      </c>
      <c r="AI107" s="91">
        <f ca="1">IF($A107&lt;&gt;"",IF(AI106&lt;&gt;0,AI106,IF(AF107&lt;=$AJ$2,"Stop Loss",0)))</f>
        <v>0</v>
      </c>
      <c r="AJ107" s="89">
        <f t="shared" ca="1" si="36"/>
        <v>8</v>
      </c>
      <c r="AK107" s="78" t="str">
        <f ca="1">IF($A106="","",ABS(T107)&amp;"@")</f>
        <v>1@</v>
      </c>
      <c r="AL107" s="78" t="str">
        <f ca="1">IF(U107&lt;&gt;"",$AK107&amp;U107&amp;",","")</f>
        <v>1@B,</v>
      </c>
      <c r="AM107" s="78" t="str">
        <f ca="1">IF($A106="","",ABS(Z107)&amp;"@")</f>
        <v>1@</v>
      </c>
      <c r="AN107" s="427" t="str">
        <f t="shared" ca="1" si="37"/>
        <v/>
      </c>
      <c r="AO107" s="20"/>
      <c r="AP107" s="20"/>
      <c r="AQ107" s="20"/>
      <c r="AR107" s="20"/>
      <c r="AS107" s="20"/>
      <c r="AT107" s="66"/>
      <c r="AU107" s="20"/>
      <c r="AV107" s="20"/>
      <c r="AW107" s="20"/>
      <c r="AX107" s="20"/>
      <c r="AY107" s="20"/>
      <c r="AZ107" s="20"/>
      <c r="BA107" s="20"/>
      <c r="BB107" s="65">
        <f t="shared" ca="1" si="26"/>
        <v>27</v>
      </c>
      <c r="BD107" s="65"/>
      <c r="BR107" s="48"/>
      <c r="BS107" s="75"/>
      <c r="BT107" s="75"/>
      <c r="BU107" s="75"/>
      <c r="BV107" s="99"/>
      <c r="BW107" s="102"/>
      <c r="BX107" s="102"/>
      <c r="BY107" s="103"/>
      <c r="BZ107" s="102"/>
      <c r="CA107" s="102"/>
      <c r="CB107" s="102"/>
      <c r="CC107" s="102"/>
      <c r="CD107" s="102"/>
      <c r="CE107" s="105"/>
      <c r="CF107" s="49"/>
      <c r="CG107" s="19"/>
      <c r="CH107" s="49"/>
      <c r="CI107" s="19"/>
      <c r="CJ107" s="19"/>
    </row>
    <row r="108" spans="1:95">
      <c r="A108" s="65">
        <f t="shared" ca="1" si="25"/>
        <v>27</v>
      </c>
      <c r="B108" s="23" t="str">
        <f ca="1">IF(A107="","",IF(AND(AL108="",AN108=""),"NB",AL108&amp;AN108))</f>
        <v>1@B,</v>
      </c>
      <c r="C108" s="6" t="str">
        <f t="shared" ca="1" si="27"/>
        <v/>
      </c>
      <c r="D108" s="56" t="str">
        <f ca="1">VLOOKUP($A108,$BC$5:$BN$45,8)</f>
        <v>R</v>
      </c>
      <c r="E108" s="344" t="str">
        <f t="shared" ca="1" si="38"/>
        <v>BRR</v>
      </c>
      <c r="F108" s="175">
        <v>1</v>
      </c>
      <c r="G108" s="459">
        <f ca="1">IF(G107&gt;=$AJ$3,1,IF(AND(J106="L",J107="L"),1,IF(I107="L",2,IF(I107="W",(2*G107-1),G107))))</f>
        <v>2</v>
      </c>
      <c r="H108" s="345" t="str">
        <f ca="1">IF($A107&lt;&gt;"",IF(OR($AH107&lt;&gt;0,$AI107&lt;&gt;0,E107="RRR"),"",IF(AND($D102="B",$D105="B"),"B",IF(AND($D104="B",$D106="B"),"B",IF(AND($D106=$D107,$D106="B"),"B","")))),"")</f>
        <v>B</v>
      </c>
      <c r="I108" s="346" t="str">
        <f t="shared" ca="1" si="40"/>
        <v>L</v>
      </c>
      <c r="J108" s="346">
        <f t="shared" ca="1" si="28"/>
        <v>-1</v>
      </c>
      <c r="K108" s="343">
        <f t="shared" ca="1" si="29"/>
        <v>-1</v>
      </c>
      <c r="L108" s="56" t="str">
        <f ca="1">VLOOKUP($A108,$BC$5:$BN$45,8)</f>
        <v>R</v>
      </c>
      <c r="M108" s="428">
        <f t="shared" ca="1" si="39"/>
        <v>2</v>
      </c>
      <c r="N108" s="175">
        <v>1</v>
      </c>
      <c r="O108" s="345" t="str">
        <f ca="1">IF($A107&lt;&gt;"",IF(OR($AH107&lt;&gt;0,$AI107&lt;&gt;0,E107="BBB",H108&lt;&gt;""),"",IF(AND($D102="R",$D105="R"),"R",IF(AND($D104="R",$D106="R"),"R",IF(AND($D106=$D107,$D106="R"),"R","")))),"")</f>
        <v/>
      </c>
      <c r="P108" s="37" t="str">
        <f t="shared" ca="1" si="30"/>
        <v/>
      </c>
      <c r="Q108" s="37">
        <f t="shared" ca="1" si="31"/>
        <v>0</v>
      </c>
      <c r="R108" s="23">
        <f ca="1">IF($A108&lt;&gt;"",IF(OR($AH107&lt;&gt;0,$AI107&lt;&gt;0),"0",SUM(Q108:Q108)),0)</f>
        <v>0</v>
      </c>
      <c r="S108" s="56" t="str">
        <f ca="1">VLOOKUP($A108,$BC$5:$BN$45,8)</f>
        <v>R</v>
      </c>
      <c r="T108" s="175">
        <v>1</v>
      </c>
      <c r="U108" s="345" t="str">
        <f ca="1">IF($A107&lt;&gt;"",IF(OR($AH107&lt;&gt;0,$AI107&lt;&gt;0,M107&gt;=$AJ$3),"",H108))</f>
        <v>B</v>
      </c>
      <c r="V108" s="346" t="str">
        <f t="shared" ca="1" si="41"/>
        <v>L</v>
      </c>
      <c r="W108" s="346">
        <f t="shared" ca="1" si="32"/>
        <v>-1</v>
      </c>
      <c r="X108" s="343">
        <f t="shared" ca="1" si="33"/>
        <v>-1</v>
      </c>
      <c r="Y108" s="56" t="str">
        <f ca="1">VLOOKUP($A108,$BC$5:$BN$45,8)</f>
        <v>R</v>
      </c>
      <c r="Z108" s="175">
        <v>1</v>
      </c>
      <c r="AA108" s="345" t="str">
        <f ca="1">IF($A107&lt;&gt;"",IF(OR($AH107&lt;&gt;0,$AI107&lt;&gt;0,U108&lt;&gt;""),"",O108))</f>
        <v/>
      </c>
      <c r="AB108" s="37" t="str">
        <f t="shared" ca="1" si="34"/>
        <v/>
      </c>
      <c r="AC108" s="37">
        <f t="shared" ca="1" si="35"/>
        <v>0</v>
      </c>
      <c r="AD108" s="23">
        <f ca="1">IF($A108&lt;&gt;"",IF(OR($AH107&lt;&gt;0,$AI107&lt;&gt;0),"0",SUM(AC108:AC108)),0)</f>
        <v>0</v>
      </c>
      <c r="AE108" s="90">
        <f ca="1">IF(A108&lt;&gt;"",W108+AC108,0)</f>
        <v>-1</v>
      </c>
      <c r="AF108" s="87">
        <f t="shared" ca="1" si="43"/>
        <v>-5</v>
      </c>
      <c r="AG108" s="95">
        <f>T109</f>
        <v>1</v>
      </c>
      <c r="AH108" s="89">
        <f ca="1">IF($A108&lt;&gt;"",IF(AH107&lt;&gt;0,AH107,IF(AF108&gt;=$AJ$1,"Profit Target",0)),0)</f>
        <v>0</v>
      </c>
      <c r="AI108" s="91">
        <f ca="1">IF($A108&lt;&gt;"",IF(AI107&lt;&gt;0,AI107,IF(AF108&lt;=$AJ$2,"Stop Loss",0)))</f>
        <v>0</v>
      </c>
      <c r="AJ108" s="89">
        <f t="shared" ca="1" si="36"/>
        <v>8</v>
      </c>
      <c r="AK108" s="78" t="str">
        <f ca="1">IF($A107="","",ABS(T108)&amp;"@")</f>
        <v>1@</v>
      </c>
      <c r="AL108" s="78" t="str">
        <f ca="1">IF(U108&lt;&gt;"",$AK108&amp;U108&amp;",","")</f>
        <v>1@B,</v>
      </c>
      <c r="AM108" s="78" t="str">
        <f ca="1">IF($A107="","",ABS(Z108)&amp;"@")</f>
        <v>1@</v>
      </c>
      <c r="AN108" s="427" t="str">
        <f t="shared" ca="1" si="37"/>
        <v/>
      </c>
      <c r="AO108" s="20"/>
      <c r="AP108" s="20"/>
      <c r="AQ108" s="20"/>
      <c r="AR108" s="20"/>
      <c r="AS108" s="20"/>
      <c r="AT108" s="66"/>
      <c r="AU108" s="20"/>
      <c r="AV108" s="20"/>
      <c r="AW108" s="20"/>
      <c r="AX108" s="20"/>
      <c r="AY108" s="20"/>
      <c r="AZ108" s="20"/>
      <c r="BA108" s="20"/>
      <c r="BB108" s="65">
        <f t="shared" ca="1" si="26"/>
        <v>9</v>
      </c>
      <c r="BD108" s="65"/>
      <c r="BR108" s="48"/>
      <c r="BS108" s="75"/>
      <c r="BT108" s="75"/>
      <c r="BU108" s="75"/>
      <c r="BV108" s="99"/>
      <c r="BW108" s="102"/>
      <c r="BX108" s="102"/>
      <c r="BY108" s="103"/>
      <c r="BZ108" s="102"/>
      <c r="CA108" s="102"/>
      <c r="CB108" s="102"/>
      <c r="CC108" s="102"/>
      <c r="CD108" s="102"/>
      <c r="CE108" s="105"/>
      <c r="CF108" s="49"/>
      <c r="CG108" s="19"/>
      <c r="CH108" s="49"/>
      <c r="CI108" s="19"/>
      <c r="CJ108" s="19"/>
    </row>
    <row r="109" spans="1:95">
      <c r="A109" s="65">
        <f t="shared" ca="1" si="25"/>
        <v>28</v>
      </c>
      <c r="B109" s="23" t="str">
        <f ca="1">IF(A108="","",IF(AND(AL109="",AN109=""),"NB",AL109&amp;AN109))</f>
        <v>1@R,</v>
      </c>
      <c r="C109" s="6" t="str">
        <f t="shared" ca="1" si="27"/>
        <v/>
      </c>
      <c r="D109" s="56" t="str">
        <f ca="1">VLOOKUP($A109,$BC$5:$BN$45,8)</f>
        <v>B</v>
      </c>
      <c r="E109" s="344" t="str">
        <f t="shared" ca="1" si="38"/>
        <v>RRB</v>
      </c>
      <c r="F109" s="175">
        <v>1</v>
      </c>
      <c r="G109" s="459">
        <f ca="1">IF(G108&gt;=$AJ$3,1,IF(AND(J107="L",J108="L"),1,IF(I108="L",2,IF(I108="W",(2*G108-1),G108))))</f>
        <v>2</v>
      </c>
      <c r="H109" s="345" t="str">
        <f ca="1">IF($A108&lt;&gt;"",IF(OR($AH108&lt;&gt;0,$AI108&lt;&gt;0,E108="RRR"),"",IF(AND($D103="B",$D106="B"),"B",IF(AND($D105="B",$D107="B"),"B",IF(AND($D107=$D108,$D107="B"),"B","")))),"")</f>
        <v/>
      </c>
      <c r="I109" s="346" t="str">
        <f t="shared" ca="1" si="40"/>
        <v/>
      </c>
      <c r="J109" s="346">
        <f t="shared" ca="1" si="28"/>
        <v>0</v>
      </c>
      <c r="K109" s="343">
        <f t="shared" ca="1" si="29"/>
        <v>0</v>
      </c>
      <c r="L109" s="56" t="str">
        <f ca="1">VLOOKUP($A109,$BC$5:$BN$45,8)</f>
        <v>B</v>
      </c>
      <c r="M109" s="428">
        <f t="shared" ca="1" si="39"/>
        <v>2</v>
      </c>
      <c r="N109" s="175">
        <v>1</v>
      </c>
      <c r="O109" s="345" t="str">
        <f ca="1">IF($A108&lt;&gt;"",IF(OR($AH108&lt;&gt;0,$AI108&lt;&gt;0,E108="BBB",H109&lt;&gt;""),"",IF(AND($D103="R",$D106="R"),"R",IF(AND($D105="R",$D107="R"),"R",IF(AND($D107=$D108,$D107="R"),"R","")))),"")</f>
        <v>R</v>
      </c>
      <c r="P109" s="37" t="str">
        <f t="shared" ca="1" si="30"/>
        <v>L</v>
      </c>
      <c r="Q109" s="37">
        <f t="shared" ca="1" si="31"/>
        <v>-1</v>
      </c>
      <c r="R109" s="23">
        <f ca="1">IF($A109&lt;&gt;"",IF(OR($AH108&lt;&gt;0,$AI108&lt;&gt;0),"0",SUM(Q109:Q109)),0)</f>
        <v>-1</v>
      </c>
      <c r="S109" s="56" t="str">
        <f ca="1">VLOOKUP($A109,$BC$5:$BN$45,8)</f>
        <v>B</v>
      </c>
      <c r="T109" s="175">
        <v>1</v>
      </c>
      <c r="U109" s="345" t="str">
        <f ca="1">IF($A108&lt;&gt;"",IF(OR($AH108&lt;&gt;0,$AI108&lt;&gt;0,M108&gt;=$AJ$3),"",H109))</f>
        <v/>
      </c>
      <c r="V109" s="346" t="str">
        <f t="shared" ca="1" si="41"/>
        <v/>
      </c>
      <c r="W109" s="346">
        <f t="shared" ca="1" si="32"/>
        <v>0</v>
      </c>
      <c r="X109" s="343">
        <f t="shared" ca="1" si="33"/>
        <v>0</v>
      </c>
      <c r="Y109" s="56" t="str">
        <f ca="1">VLOOKUP($A109,$BC$5:$BN$45,8)</f>
        <v>B</v>
      </c>
      <c r="Z109" s="175">
        <v>1</v>
      </c>
      <c r="AA109" s="345" t="str">
        <f ca="1">IF($A108&lt;&gt;"",IF(OR($AH108&lt;&gt;0,$AI108&lt;&gt;0,U109&lt;&gt;""),"",O109))</f>
        <v>R</v>
      </c>
      <c r="AB109" s="37" t="str">
        <f t="shared" ca="1" si="34"/>
        <v>L</v>
      </c>
      <c r="AC109" s="37">
        <f t="shared" ca="1" si="35"/>
        <v>-1</v>
      </c>
      <c r="AD109" s="23">
        <f ca="1">IF($A109&lt;&gt;"",IF(OR($AH108&lt;&gt;0,$AI108&lt;&gt;0),"0",SUM(AC109:AC109)),0)</f>
        <v>-1</v>
      </c>
      <c r="AE109" s="90">
        <f ca="1">IF(A109&lt;&gt;"",W109+AC109,0)</f>
        <v>-1</v>
      </c>
      <c r="AF109" s="87">
        <f t="shared" ca="1" si="43"/>
        <v>-6</v>
      </c>
      <c r="AG109" s="95">
        <f>T110</f>
        <v>1</v>
      </c>
      <c r="AH109" s="89">
        <f ca="1">IF($A109&lt;&gt;"",IF(AH108&lt;&gt;0,AH108,IF(AF109&gt;=$AJ$1,"Profit Target",0)),0)</f>
        <v>0</v>
      </c>
      <c r="AI109" s="91">
        <f ca="1">IF($A109&lt;&gt;"",IF(AI108&lt;&gt;0,AI108,IF(AF109&lt;=$AJ$2,"Stop Loss",0)))</f>
        <v>0</v>
      </c>
      <c r="AJ109" s="89">
        <f t="shared" ca="1" si="36"/>
        <v>8</v>
      </c>
      <c r="AK109" s="78" t="str">
        <f ca="1">IF($A108="","",ABS(T109)&amp;"@")</f>
        <v>1@</v>
      </c>
      <c r="AL109" s="78" t="str">
        <f ca="1">IF(U109&lt;&gt;"",$AK109&amp;U109&amp;",","")</f>
        <v/>
      </c>
      <c r="AM109" s="78" t="str">
        <f ca="1">IF($A108="","",ABS(Z109)&amp;"@")</f>
        <v>1@</v>
      </c>
      <c r="AN109" s="427" t="str">
        <f t="shared" ca="1" si="37"/>
        <v>1@R,</v>
      </c>
      <c r="AO109" s="20"/>
      <c r="AP109" s="20"/>
      <c r="AQ109" s="20"/>
      <c r="AR109" s="20"/>
      <c r="AS109" s="20"/>
      <c r="AT109" s="66"/>
      <c r="AU109" s="20"/>
      <c r="AV109" s="20"/>
      <c r="AW109" s="20"/>
      <c r="AX109" s="20"/>
      <c r="AY109" s="20"/>
      <c r="AZ109" s="20"/>
      <c r="BA109" s="20"/>
      <c r="BB109" s="65">
        <f t="shared" ca="1" si="26"/>
        <v>4</v>
      </c>
      <c r="BD109" s="65"/>
      <c r="BR109" s="48"/>
      <c r="BS109" s="75"/>
      <c r="BT109" s="75"/>
      <c r="BU109" s="75"/>
      <c r="BV109" s="99"/>
      <c r="BW109" s="102"/>
      <c r="BX109" s="102"/>
      <c r="BY109" s="103"/>
      <c r="BZ109" s="102"/>
      <c r="CA109" s="102"/>
      <c r="CB109" s="102"/>
      <c r="CC109" s="102"/>
      <c r="CD109" s="102"/>
      <c r="CE109" s="105"/>
      <c r="CF109" s="49"/>
      <c r="CG109" s="19"/>
      <c r="CH109" s="49"/>
      <c r="CI109" s="19"/>
      <c r="CJ109" s="19"/>
    </row>
    <row r="110" spans="1:95">
      <c r="A110" s="65">
        <f t="shared" ca="1" si="25"/>
        <v>1</v>
      </c>
      <c r="B110" s="23" t="str">
        <f ca="1">IF(A109="","",IF(AND(AL110="",AN110=""),"NB",AL110&amp;AN110))</f>
        <v>NB</v>
      </c>
      <c r="C110" s="6" t="str">
        <f t="shared" ca="1" si="27"/>
        <v/>
      </c>
      <c r="D110" s="56" t="str">
        <f ca="1">VLOOKUP($A110,$BC$5:$BN$45,8)</f>
        <v>R</v>
      </c>
      <c r="E110" s="344" t="str">
        <f t="shared" ca="1" si="38"/>
        <v>RBR</v>
      </c>
      <c r="F110" s="175">
        <v>1</v>
      </c>
      <c r="G110" s="459">
        <f ca="1">IF(G109&gt;=$AJ$3,1,IF(AND(J108="L",J109="L"),1,IF(I109="L",2,IF(I109="W",(2*G109-1),G109))))</f>
        <v>2</v>
      </c>
      <c r="H110" s="345" t="str">
        <f ca="1">IF($A109&lt;&gt;"",IF(OR($AH109&lt;&gt;0,$AI109&lt;&gt;0,E109="RRR"),"",IF(AND($D104="B",$D107="B"),"B",IF(AND($D106="B",$D108="B"),"B",IF(AND($D108=$D109,$D108="B"),"B","")))),"")</f>
        <v/>
      </c>
      <c r="I110" s="346" t="str">
        <f t="shared" ca="1" si="40"/>
        <v/>
      </c>
      <c r="J110" s="346">
        <f t="shared" ca="1" si="28"/>
        <v>0</v>
      </c>
      <c r="K110" s="343">
        <f t="shared" ca="1" si="29"/>
        <v>0</v>
      </c>
      <c r="L110" s="56" t="str">
        <f ca="1">VLOOKUP($A110,$BC$5:$BN$45,8)</f>
        <v>R</v>
      </c>
      <c r="M110" s="428">
        <f t="shared" ca="1" si="39"/>
        <v>2</v>
      </c>
      <c r="N110" s="175">
        <v>1</v>
      </c>
      <c r="O110" s="345" t="str">
        <f ca="1">IF($A109&lt;&gt;"",IF(OR($AH109&lt;&gt;0,$AI109&lt;&gt;0,E109="BBB",H110&lt;&gt;""),"",IF(AND($D104="R",$D107="R"),"R",IF(AND($D106="R",$D108="R"),"R",IF(AND($D108=$D109,$D108="R"),"R","")))),"")</f>
        <v/>
      </c>
      <c r="P110" s="37" t="str">
        <f t="shared" ca="1" si="30"/>
        <v/>
      </c>
      <c r="Q110" s="37">
        <f t="shared" ca="1" si="31"/>
        <v>0</v>
      </c>
      <c r="R110" s="23">
        <f ca="1">IF($A110&lt;&gt;"",IF(OR($AH109&lt;&gt;0,$AI109&lt;&gt;0),"0",SUM(Q110:Q110)),0)</f>
        <v>0</v>
      </c>
      <c r="S110" s="56" t="str">
        <f ca="1">VLOOKUP($A110,$BC$5:$BN$45,8)</f>
        <v>R</v>
      </c>
      <c r="T110" s="175">
        <v>1</v>
      </c>
      <c r="U110" s="345" t="str">
        <f ca="1">IF($A109&lt;&gt;"",IF(OR($AH109&lt;&gt;0,$AI109&lt;&gt;0,M109&gt;=$AJ$3),"",H110))</f>
        <v/>
      </c>
      <c r="V110" s="346" t="str">
        <f t="shared" ca="1" si="41"/>
        <v/>
      </c>
      <c r="W110" s="346">
        <f t="shared" ca="1" si="32"/>
        <v>0</v>
      </c>
      <c r="X110" s="343">
        <f t="shared" ca="1" si="33"/>
        <v>0</v>
      </c>
      <c r="Y110" s="56" t="str">
        <f ca="1">VLOOKUP($A110,$BC$5:$BN$45,8)</f>
        <v>R</v>
      </c>
      <c r="Z110" s="175">
        <v>1</v>
      </c>
      <c r="AA110" s="345" t="str">
        <f ca="1">IF($A109&lt;&gt;"",IF(OR($AH109&lt;&gt;0,$AI109&lt;&gt;0,U110&lt;&gt;""),"",O110))</f>
        <v/>
      </c>
      <c r="AB110" s="37" t="str">
        <f t="shared" ca="1" si="34"/>
        <v/>
      </c>
      <c r="AC110" s="37">
        <f t="shared" ca="1" si="35"/>
        <v>0</v>
      </c>
      <c r="AD110" s="23">
        <f ca="1">IF($A110&lt;&gt;"",IF(OR($AH109&lt;&gt;0,$AI109&lt;&gt;0),"0",SUM(AC110:AC110)),0)</f>
        <v>0</v>
      </c>
      <c r="AE110" s="90">
        <f ca="1">IF(A110&lt;&gt;"",W110+AC110,0)</f>
        <v>0</v>
      </c>
      <c r="AF110" s="87">
        <f t="shared" ca="1" si="43"/>
        <v>-6</v>
      </c>
      <c r="AG110" s="95">
        <f>T111</f>
        <v>1</v>
      </c>
      <c r="AH110" s="89">
        <f ca="1">IF($A110&lt;&gt;"",IF(AH109&lt;&gt;0,AH109,IF(AF110&gt;=$AJ$1,"Profit Target",0)),0)</f>
        <v>0</v>
      </c>
      <c r="AI110" s="91">
        <f ca="1">IF($A110&lt;&gt;"",IF(AI109&lt;&gt;0,AI109,IF(AF110&lt;=$AJ$2,"Stop Loss",0)))</f>
        <v>0</v>
      </c>
      <c r="AJ110" s="89">
        <f t="shared" ca="1" si="36"/>
        <v>8</v>
      </c>
      <c r="AK110" s="78" t="str">
        <f ca="1">IF($A109="","",ABS(T110)&amp;"@")</f>
        <v>1@</v>
      </c>
      <c r="AL110" s="78" t="str">
        <f ca="1">IF(U110&lt;&gt;"",$AK110&amp;U110&amp;",","")</f>
        <v/>
      </c>
      <c r="AM110" s="78" t="str">
        <f ca="1">IF($A109="","",ABS(Z110)&amp;"@")</f>
        <v>1@</v>
      </c>
      <c r="AN110" s="427" t="str">
        <f t="shared" ca="1" si="37"/>
        <v/>
      </c>
      <c r="AO110" s="20"/>
      <c r="AP110" s="20"/>
      <c r="AQ110" s="20"/>
      <c r="AR110" s="20"/>
      <c r="AS110" s="20"/>
      <c r="AT110" s="66"/>
      <c r="AU110" s="20"/>
      <c r="AV110" s="20"/>
      <c r="AW110" s="20"/>
      <c r="AX110" s="20"/>
      <c r="AY110" s="20"/>
      <c r="AZ110" s="20"/>
      <c r="BA110" s="20"/>
      <c r="BB110" s="65">
        <f t="shared" ca="1" si="26"/>
        <v>9</v>
      </c>
      <c r="BD110" s="65"/>
      <c r="BR110" s="48"/>
      <c r="BS110" s="48"/>
      <c r="BT110" s="48"/>
      <c r="BU110" s="48"/>
      <c r="BV110" s="99"/>
      <c r="BW110" s="102"/>
      <c r="BX110" s="102"/>
      <c r="BY110" s="103"/>
      <c r="BZ110" s="102"/>
      <c r="CA110" s="102"/>
      <c r="CB110" s="102"/>
      <c r="CC110" s="102"/>
      <c r="CD110" s="102"/>
      <c r="CE110" s="105"/>
      <c r="CF110" s="49"/>
      <c r="CG110" s="19"/>
      <c r="CH110" s="49"/>
      <c r="CI110" s="19"/>
      <c r="CJ110" s="19"/>
    </row>
    <row r="111" spans="1:95">
      <c r="A111" s="65">
        <f t="shared" ca="1" si="25"/>
        <v>6</v>
      </c>
      <c r="B111" s="23" t="str">
        <f ca="1">IF(A110="","",IF(AND(AL111="",AN111=""),"NB",AL111&amp;AN111))</f>
        <v>1@R,</v>
      </c>
      <c r="C111" s="6" t="str">
        <f t="shared" ca="1" si="27"/>
        <v/>
      </c>
      <c r="D111" s="56" t="str">
        <f ca="1">VLOOKUP($A111,$BC$5:$BN$45,8)</f>
        <v>B</v>
      </c>
      <c r="E111" s="344" t="str">
        <f t="shared" ca="1" si="38"/>
        <v>BRB</v>
      </c>
      <c r="F111" s="175">
        <v>1</v>
      </c>
      <c r="G111" s="459">
        <f ca="1">IF(G110&gt;=$AJ$3,1,IF(AND(J109="L",J110="L"),1,IF(I110="L",2,IF(I110="W",(2*G110-1),G110))))</f>
        <v>2</v>
      </c>
      <c r="H111" s="345" t="str">
        <f ca="1">IF($A110&lt;&gt;"",IF(OR($AH110&lt;&gt;0,$AI110&lt;&gt;0,E110="RRR"),"",IF(AND($D105="B",$D108="B"),"B",IF(AND($D107="B",$D109="B"),"B",IF(AND($D109=$D110,$D109="B"),"B","")))),"")</f>
        <v/>
      </c>
      <c r="I111" s="346" t="str">
        <f t="shared" ca="1" si="40"/>
        <v/>
      </c>
      <c r="J111" s="346">
        <f t="shared" ca="1" si="28"/>
        <v>0</v>
      </c>
      <c r="K111" s="343">
        <f t="shared" ca="1" si="29"/>
        <v>0</v>
      </c>
      <c r="L111" s="56" t="str">
        <f ca="1">VLOOKUP($A111,$BC$5:$BN$45,8)</f>
        <v>B</v>
      </c>
      <c r="M111" s="428">
        <f t="shared" ca="1" si="39"/>
        <v>2</v>
      </c>
      <c r="N111" s="175">
        <v>1</v>
      </c>
      <c r="O111" s="345" t="str">
        <f ca="1">IF($A110&lt;&gt;"",IF(OR($AH110&lt;&gt;0,$AI110&lt;&gt;0,E110="BBB",H111&lt;&gt;""),"",IF(AND($D105="R",$D108="R"),"R",IF(AND($D107="R",$D109="R"),"R",IF(AND($D109=$D110,$D109="R"),"R","")))),"")</f>
        <v>R</v>
      </c>
      <c r="P111" s="37" t="str">
        <f t="shared" ca="1" si="30"/>
        <v>L</v>
      </c>
      <c r="Q111" s="37">
        <f t="shared" ca="1" si="31"/>
        <v>-1</v>
      </c>
      <c r="R111" s="23">
        <f ca="1">IF($A111&lt;&gt;"",IF(OR($AH110&lt;&gt;0,$AI110&lt;&gt;0),"0",SUM(Q111:Q111)),0)</f>
        <v>-1</v>
      </c>
      <c r="S111" s="56" t="str">
        <f ca="1">VLOOKUP($A111,$BC$5:$BN$45,8)</f>
        <v>B</v>
      </c>
      <c r="T111" s="175">
        <v>1</v>
      </c>
      <c r="U111" s="345" t="str">
        <f ca="1">IF($A110&lt;&gt;"",IF(OR($AH110&lt;&gt;0,$AI110&lt;&gt;0,M110&gt;=$AJ$3),"",H111))</f>
        <v/>
      </c>
      <c r="V111" s="346" t="str">
        <f t="shared" ca="1" si="41"/>
        <v/>
      </c>
      <c r="W111" s="346">
        <f t="shared" ca="1" si="32"/>
        <v>0</v>
      </c>
      <c r="X111" s="343">
        <f t="shared" ca="1" si="33"/>
        <v>0</v>
      </c>
      <c r="Y111" s="56" t="str">
        <f ca="1">VLOOKUP($A111,$BC$5:$BN$45,8)</f>
        <v>B</v>
      </c>
      <c r="Z111" s="175">
        <v>1</v>
      </c>
      <c r="AA111" s="345" t="str">
        <f ca="1">IF($A110&lt;&gt;"",IF(OR($AH110&lt;&gt;0,$AI110&lt;&gt;0,U111&lt;&gt;""),"",O111))</f>
        <v>R</v>
      </c>
      <c r="AB111" s="37" t="str">
        <f t="shared" ca="1" si="34"/>
        <v>L</v>
      </c>
      <c r="AC111" s="37">
        <f t="shared" ca="1" si="35"/>
        <v>-1</v>
      </c>
      <c r="AD111" s="23">
        <f ca="1">IF($A111&lt;&gt;"",IF(OR($AH110&lt;&gt;0,$AI110&lt;&gt;0),"0",SUM(AC111:AC111)),0)</f>
        <v>-1</v>
      </c>
      <c r="AE111" s="90">
        <f ca="1">IF(A111&lt;&gt;"",W111+AC111,0)</f>
        <v>-1</v>
      </c>
      <c r="AF111" s="87">
        <f t="shared" ca="1" si="43"/>
        <v>-7</v>
      </c>
      <c r="AG111" s="95">
        <f>T112</f>
        <v>1</v>
      </c>
      <c r="AH111" s="89">
        <f ca="1">IF($A111&lt;&gt;"",IF(AH110&lt;&gt;0,AH110,IF(AF111&gt;=$AJ$1,"Profit Target",0)),0)</f>
        <v>0</v>
      </c>
      <c r="AI111" s="91">
        <f ca="1">IF($A111&lt;&gt;"",IF(AI110&lt;&gt;0,AI110,IF(AF111&lt;=$AJ$2,"Stop Loss",0)))</f>
        <v>0</v>
      </c>
      <c r="AJ111" s="89">
        <f t="shared" ca="1" si="36"/>
        <v>8</v>
      </c>
      <c r="AK111" s="78" t="str">
        <f ca="1">IF($A110="","",ABS(T111)&amp;"@")</f>
        <v>1@</v>
      </c>
      <c r="AL111" s="78" t="str">
        <f ca="1">IF(U111&lt;&gt;"",$AK111&amp;U111&amp;",","")</f>
        <v/>
      </c>
      <c r="AM111" s="78" t="str">
        <f ca="1">IF($A110="","",ABS(Z111)&amp;"@")</f>
        <v>1@</v>
      </c>
      <c r="AN111" s="427" t="str">
        <f t="shared" ca="1" si="37"/>
        <v>1@R,</v>
      </c>
      <c r="AO111" s="20"/>
      <c r="AP111" s="20"/>
      <c r="AQ111" s="20"/>
      <c r="AR111" s="20"/>
      <c r="AS111" s="20"/>
      <c r="AT111" s="66"/>
      <c r="AU111" s="20"/>
      <c r="AV111" s="20"/>
      <c r="AW111" s="20"/>
      <c r="AX111" s="20"/>
      <c r="AY111" s="20"/>
      <c r="AZ111" s="20"/>
      <c r="BA111" s="20"/>
      <c r="BB111" s="65">
        <f t="shared" ca="1" si="26"/>
        <v>17</v>
      </c>
      <c r="BD111" s="65"/>
      <c r="BR111" s="48"/>
      <c r="BS111" s="48"/>
      <c r="BT111" s="48"/>
      <c r="BU111" s="19"/>
      <c r="BV111" s="99"/>
      <c r="BW111" s="102"/>
      <c r="BX111" s="102"/>
      <c r="BY111" s="103"/>
      <c r="BZ111" s="102"/>
      <c r="CA111" s="102"/>
      <c r="CB111" s="102"/>
      <c r="CC111" s="102"/>
      <c r="CD111" s="102"/>
      <c r="CE111" s="105"/>
      <c r="CF111" s="49"/>
      <c r="CG111" s="19"/>
      <c r="CH111" s="49"/>
      <c r="CI111" s="19"/>
      <c r="CJ111" s="19"/>
    </row>
    <row r="112" spans="1:95">
      <c r="A112" s="65">
        <f t="shared" ca="1" si="25"/>
        <v>6</v>
      </c>
      <c r="B112" s="23" t="str">
        <f ca="1">IF(A111="","",IF(AND(AL112="",AN112=""),"NB",AL112&amp;AN112))</f>
        <v>1@B,</v>
      </c>
      <c r="C112" s="6" t="str">
        <f t="shared" ca="1" si="27"/>
        <v/>
      </c>
      <c r="D112" s="56" t="str">
        <f ca="1">VLOOKUP($A112,$BC$5:$BN$45,8)</f>
        <v>B</v>
      </c>
      <c r="E112" s="344" t="str">
        <f t="shared" ca="1" si="38"/>
        <v>RBB</v>
      </c>
      <c r="F112" s="175">
        <v>1</v>
      </c>
      <c r="G112" s="459">
        <f ca="1">IF(G111&gt;=$AJ$3,1,IF(AND(J110="L",J111="L"),1,IF(I111="L",2,IF(I111="W",(2*G111-1),G111))))</f>
        <v>2</v>
      </c>
      <c r="H112" s="345" t="str">
        <f ca="1">IF($A111&lt;&gt;"",IF(OR($AH111&lt;&gt;0,$AI111&lt;&gt;0,E111="RRR"),"",IF(AND($D106="B",$D109="B"),"B",IF(AND($D108="B",$D110="B"),"B",IF(AND($D110=$D111,$D110="B"),"B","")))),"")</f>
        <v>B</v>
      </c>
      <c r="I112" s="346" t="str">
        <f t="shared" ca="1" si="40"/>
        <v>W</v>
      </c>
      <c r="J112" s="346">
        <f t="shared" ca="1" si="28"/>
        <v>1</v>
      </c>
      <c r="K112" s="343">
        <f t="shared" ca="1" si="29"/>
        <v>1</v>
      </c>
      <c r="L112" s="56" t="str">
        <f ca="1">VLOOKUP($A112,$BC$5:$BN$45,8)</f>
        <v>B</v>
      </c>
      <c r="M112" s="428">
        <f t="shared" ca="1" si="39"/>
        <v>0</v>
      </c>
      <c r="N112" s="175">
        <v>1</v>
      </c>
      <c r="O112" s="345" t="str">
        <f ca="1">IF($A111&lt;&gt;"",IF(OR($AH111&lt;&gt;0,$AI111&lt;&gt;0,E111="BBB",H112&lt;&gt;""),"",IF(AND($D106="R",$D109="R"),"R",IF(AND($D108="R",$D110="R"),"R",IF(AND($D110=$D111,$D110="R"),"R","")))),"")</f>
        <v/>
      </c>
      <c r="P112" s="37" t="str">
        <f t="shared" ca="1" si="30"/>
        <v/>
      </c>
      <c r="Q112" s="37">
        <f t="shared" ca="1" si="31"/>
        <v>0</v>
      </c>
      <c r="R112" s="23">
        <f ca="1">IF($A112&lt;&gt;"",IF(OR($AH111&lt;&gt;0,$AI111&lt;&gt;0),"0",SUM(Q112:Q112)),0)</f>
        <v>0</v>
      </c>
      <c r="S112" s="56" t="str">
        <f ca="1">VLOOKUP($A112,$BC$5:$BN$45,8)</f>
        <v>B</v>
      </c>
      <c r="T112" s="175">
        <v>1</v>
      </c>
      <c r="U112" s="345" t="str">
        <f ca="1">IF($A111&lt;&gt;"",IF(OR($AH111&lt;&gt;0,$AI111&lt;&gt;0,M111&gt;=$AJ$3),"",H112))</f>
        <v>B</v>
      </c>
      <c r="V112" s="346" t="str">
        <f t="shared" ca="1" si="41"/>
        <v>W</v>
      </c>
      <c r="W112" s="346">
        <f t="shared" ca="1" si="32"/>
        <v>1</v>
      </c>
      <c r="X112" s="343">
        <f t="shared" ca="1" si="33"/>
        <v>1</v>
      </c>
      <c r="Y112" s="56" t="str">
        <f ca="1">VLOOKUP($A112,$BC$5:$BN$45,8)</f>
        <v>B</v>
      </c>
      <c r="Z112" s="175">
        <v>1</v>
      </c>
      <c r="AA112" s="345" t="str">
        <f ca="1">IF($A111&lt;&gt;"",IF(OR($AH111&lt;&gt;0,$AI111&lt;&gt;0,U112&lt;&gt;""),"",O112))</f>
        <v/>
      </c>
      <c r="AB112" s="37" t="str">
        <f t="shared" ca="1" si="34"/>
        <v/>
      </c>
      <c r="AC112" s="37">
        <f t="shared" ca="1" si="35"/>
        <v>0</v>
      </c>
      <c r="AD112" s="23">
        <f ca="1">IF($A112&lt;&gt;"",IF(OR($AH111&lt;&gt;0,$AI111&lt;&gt;0),"0",SUM(AC112:AC112)),0)</f>
        <v>0</v>
      </c>
      <c r="AE112" s="90">
        <f ca="1">IF(A112&lt;&gt;"",W112+AC112,0)</f>
        <v>1</v>
      </c>
      <c r="AF112" s="87">
        <f t="shared" ca="1" si="43"/>
        <v>-6</v>
      </c>
      <c r="AG112" s="95">
        <f>T113</f>
        <v>1</v>
      </c>
      <c r="AH112" s="89">
        <f ca="1">IF($A112&lt;&gt;"",IF(AH111&lt;&gt;0,AH111,IF(AF112&gt;=$AJ$1,"Profit Target",0)),0)</f>
        <v>0</v>
      </c>
      <c r="AI112" s="91">
        <f ca="1">IF($A112&lt;&gt;"",IF(AI111&lt;&gt;0,AI111,IF(AF112&lt;=$AJ$2,"Stop Loss",0)))</f>
        <v>0</v>
      </c>
      <c r="AJ112" s="89">
        <f t="shared" ca="1" si="36"/>
        <v>8</v>
      </c>
      <c r="AK112" s="78" t="str">
        <f ca="1">IF($A111="","",ABS(T112)&amp;"@")</f>
        <v>1@</v>
      </c>
      <c r="AL112" s="78" t="str">
        <f ca="1">IF(U112&lt;&gt;"",$AK112&amp;U112&amp;",","")</f>
        <v>1@B,</v>
      </c>
      <c r="AM112" s="78" t="str">
        <f ca="1">IF($A111="","",ABS(Z112)&amp;"@")</f>
        <v>1@</v>
      </c>
      <c r="AN112" s="427" t="str">
        <f t="shared" ca="1" si="37"/>
        <v/>
      </c>
      <c r="AO112" s="20"/>
      <c r="AP112" s="20"/>
      <c r="AQ112" s="20"/>
      <c r="AR112" s="20"/>
      <c r="AS112" s="20"/>
      <c r="AT112" s="66"/>
      <c r="AU112" s="20"/>
      <c r="AV112" s="20"/>
      <c r="AW112" s="20"/>
      <c r="AX112" s="20"/>
      <c r="AY112" s="20"/>
      <c r="AZ112" s="20"/>
      <c r="BA112" s="20"/>
      <c r="BB112" s="65">
        <f t="shared" ca="1" si="26"/>
        <v>3</v>
      </c>
      <c r="BD112" s="65"/>
      <c r="BR112" s="48"/>
      <c r="BS112" s="48"/>
      <c r="BT112" s="48"/>
      <c r="BU112" s="19"/>
      <c r="BV112" s="99"/>
      <c r="BW112" s="102"/>
      <c r="BX112" s="102"/>
      <c r="BY112" s="103"/>
      <c r="BZ112" s="102"/>
      <c r="CA112" s="102"/>
      <c r="CB112" s="102"/>
      <c r="CC112" s="102"/>
      <c r="CD112" s="102"/>
      <c r="CE112" s="105"/>
      <c r="CF112" s="49"/>
      <c r="CG112" s="19"/>
      <c r="CH112" s="49"/>
      <c r="CI112" s="19"/>
      <c r="CJ112" s="19"/>
    </row>
    <row r="113" spans="1:88">
      <c r="A113" s="65">
        <f t="shared" ca="1" si="25"/>
        <v>25</v>
      </c>
      <c r="B113" s="23" t="str">
        <f ca="1">IF(A112="","",IF(AND(AL113="",AN113=""),"NB",AL113&amp;AN113))</f>
        <v>1@B,</v>
      </c>
      <c r="C113" s="6" t="str">
        <f t="shared" ca="1" si="27"/>
        <v/>
      </c>
      <c r="D113" s="56" t="str">
        <f ca="1">VLOOKUP($A113,$BC$5:$BN$45,8)</f>
        <v>R</v>
      </c>
      <c r="E113" s="344" t="str">
        <f t="shared" ca="1" si="38"/>
        <v>BBR</v>
      </c>
      <c r="F113" s="175">
        <v>1</v>
      </c>
      <c r="G113" s="459">
        <f ca="1">IF(G112&gt;=$AJ$3,1,IF(AND(J111="L",J112="L"),1,IF(I112="L",2,IF(I112="W",(2*G112-1),G112))))</f>
        <v>3</v>
      </c>
      <c r="H113" s="345" t="str">
        <f ca="1">IF($A112&lt;&gt;"",IF(OR($AH112&lt;&gt;0,$AI112&lt;&gt;0,E112="RRR"),"",IF(AND($D107="B",$D110="B"),"B",IF(AND($D109="B",$D111="B"),"B",IF(AND($D111=$D112,$D111="B"),"B","")))),"")</f>
        <v>B</v>
      </c>
      <c r="I113" s="346" t="str">
        <f t="shared" ca="1" si="40"/>
        <v>L</v>
      </c>
      <c r="J113" s="346">
        <f t="shared" ca="1" si="28"/>
        <v>-1</v>
      </c>
      <c r="K113" s="343">
        <f t="shared" ca="1" si="29"/>
        <v>-1</v>
      </c>
      <c r="L113" s="56" t="str">
        <f ca="1">VLOOKUP($A113,$BC$5:$BN$45,8)</f>
        <v>R</v>
      </c>
      <c r="M113" s="428">
        <f t="shared" ca="1" si="39"/>
        <v>1</v>
      </c>
      <c r="N113" s="175">
        <v>1</v>
      </c>
      <c r="O113" s="345" t="str">
        <f ca="1">IF($A112&lt;&gt;"",IF(OR($AH112&lt;&gt;0,$AI112&lt;&gt;0,E112="BBB",H113&lt;&gt;""),"",IF(AND($D107="R",$D110="R"),"R",IF(AND($D109="R",$D111="R"),"R",IF(AND($D111=$D112,$D111="R"),"R","")))),"")</f>
        <v/>
      </c>
      <c r="P113" s="37" t="str">
        <f t="shared" ca="1" si="30"/>
        <v/>
      </c>
      <c r="Q113" s="37">
        <f t="shared" ca="1" si="31"/>
        <v>0</v>
      </c>
      <c r="R113" s="23">
        <f ca="1">IF($A113&lt;&gt;"",IF(OR($AH112&lt;&gt;0,$AI112&lt;&gt;0),"0",SUM(Q113:Q113)),0)</f>
        <v>0</v>
      </c>
      <c r="S113" s="56" t="str">
        <f ca="1">VLOOKUP($A113,$BC$5:$BN$45,8)</f>
        <v>R</v>
      </c>
      <c r="T113" s="175">
        <v>1</v>
      </c>
      <c r="U113" s="345" t="str">
        <f ca="1">IF($A112&lt;&gt;"",IF(OR($AH112&lt;&gt;0,$AI112&lt;&gt;0,M112&gt;=$AJ$3),"",H113))</f>
        <v>B</v>
      </c>
      <c r="V113" s="346" t="str">
        <f t="shared" ca="1" si="41"/>
        <v>L</v>
      </c>
      <c r="W113" s="346">
        <f t="shared" ca="1" si="32"/>
        <v>-1</v>
      </c>
      <c r="X113" s="343">
        <f t="shared" ca="1" si="33"/>
        <v>-1</v>
      </c>
      <c r="Y113" s="56" t="str">
        <f ca="1">VLOOKUP($A113,$BC$5:$BN$45,8)</f>
        <v>R</v>
      </c>
      <c r="Z113" s="175">
        <v>1</v>
      </c>
      <c r="AA113" s="345" t="str">
        <f ca="1">IF($A112&lt;&gt;"",IF(OR($AH112&lt;&gt;0,$AI112&lt;&gt;0,U113&lt;&gt;""),"",O113))</f>
        <v/>
      </c>
      <c r="AB113" s="37" t="str">
        <f t="shared" ca="1" si="34"/>
        <v/>
      </c>
      <c r="AC113" s="37">
        <f t="shared" ca="1" si="35"/>
        <v>0</v>
      </c>
      <c r="AD113" s="23">
        <f ca="1">IF($A113&lt;&gt;"",IF(OR($AH112&lt;&gt;0,$AI112&lt;&gt;0),"0",SUM(AC113:AC113)),0)</f>
        <v>0</v>
      </c>
      <c r="AE113" s="90">
        <f ca="1">IF(A113&lt;&gt;"",W113+AC113,0)</f>
        <v>-1</v>
      </c>
      <c r="AF113" s="172">
        <f t="shared" ca="1" si="43"/>
        <v>-7</v>
      </c>
      <c r="AG113" s="95">
        <f>T114</f>
        <v>1</v>
      </c>
      <c r="AH113" s="89">
        <f ca="1">IF($A113&lt;&gt;"",IF(AH112&lt;&gt;0,AH112,IF(AF113&gt;=$AJ$1,"Profit Target",0)),0)</f>
        <v>0</v>
      </c>
      <c r="AI113" s="91">
        <f ca="1">IF($A113&lt;&gt;"",IF(AI112&lt;&gt;0,AI112,IF(AF113&lt;=$AJ$2,"Stop Loss",0)))</f>
        <v>0</v>
      </c>
      <c r="AJ113" s="89">
        <f t="shared" ca="1" si="36"/>
        <v>8</v>
      </c>
      <c r="AK113" s="78" t="str">
        <f ca="1">IF($A112="","",ABS(T113)&amp;"@")</f>
        <v>1@</v>
      </c>
      <c r="AL113" s="78" t="str">
        <f ca="1">IF(U113&lt;&gt;"",$AK113&amp;U113&amp;",","")</f>
        <v>1@B,</v>
      </c>
      <c r="AM113" s="78" t="str">
        <f ca="1">IF($A112="","",ABS(Z113)&amp;"@")</f>
        <v>1@</v>
      </c>
      <c r="AN113" s="427" t="str">
        <f t="shared" ca="1" si="37"/>
        <v/>
      </c>
      <c r="AO113" s="20"/>
      <c r="AP113" s="20"/>
      <c r="AQ113" s="20"/>
      <c r="AR113" s="20"/>
      <c r="AS113" s="20"/>
      <c r="AT113" s="66"/>
      <c r="AU113" s="20"/>
      <c r="AV113" s="20"/>
      <c r="AW113" s="20"/>
      <c r="AX113" s="20"/>
      <c r="AY113" s="20"/>
      <c r="AZ113" s="20"/>
      <c r="BA113" s="20"/>
      <c r="BB113" s="65">
        <f t="shared" ca="1" si="26"/>
        <v>27</v>
      </c>
      <c r="BD113" s="65"/>
      <c r="BR113" s="48"/>
      <c r="BS113" s="48"/>
      <c r="BT113" s="48"/>
      <c r="BU113" s="19"/>
      <c r="BV113" s="99"/>
      <c r="BW113" s="102"/>
      <c r="BX113" s="102"/>
      <c r="BY113" s="103"/>
      <c r="BZ113" s="102"/>
      <c r="CA113" s="102"/>
      <c r="CB113" s="102"/>
      <c r="CC113" s="102"/>
      <c r="CD113" s="102"/>
      <c r="CE113" s="105"/>
      <c r="CF113" s="49"/>
      <c r="CG113" s="19"/>
      <c r="CH113" s="49"/>
      <c r="CI113" s="19"/>
      <c r="CJ113" s="19"/>
    </row>
    <row r="114" spans="1:88">
      <c r="A114" s="65">
        <f t="shared" ca="1" si="25"/>
        <v>21</v>
      </c>
      <c r="B114" s="23" t="str">
        <f ca="1">IF(A113="","",IF(AND(AL114="",AN114=""),"NB",AL114&amp;AN114))</f>
        <v>NB</v>
      </c>
      <c r="C114" s="6" t="str">
        <f t="shared" ca="1" si="27"/>
        <v/>
      </c>
      <c r="D114" s="56" t="str">
        <f ca="1">VLOOKUP($A114,$BC$5:$BN$45,8)</f>
        <v>R</v>
      </c>
      <c r="E114" s="344" t="str">
        <f t="shared" ca="1" si="38"/>
        <v>BRR</v>
      </c>
      <c r="F114" s="175">
        <v>1</v>
      </c>
      <c r="G114" s="459">
        <f ca="1">IF(G113&gt;=$AJ$3,1,IF(AND(J112="L",J113="L"),1,IF(I113="L",2,IF(I113="W",(2*G113-1),G113))))</f>
        <v>2</v>
      </c>
      <c r="H114" s="345" t="str">
        <f ca="1">IF($A113&lt;&gt;"",IF(OR($AH113&lt;&gt;0,$AI113&lt;&gt;0,E113="RRR"),"",IF(AND($D108="B",$D111="B"),"B",IF(AND($D110="B",$D112="B"),"B",IF(AND($D112=$D113,$D112="B"),"B","")))),"")</f>
        <v/>
      </c>
      <c r="I114" s="346" t="str">
        <f t="shared" ca="1" si="40"/>
        <v/>
      </c>
      <c r="J114" s="346">
        <f t="shared" ca="1" si="28"/>
        <v>0</v>
      </c>
      <c r="K114" s="343">
        <f t="shared" ca="1" si="29"/>
        <v>0</v>
      </c>
      <c r="L114" s="56" t="str">
        <f ca="1">VLOOKUP($A114,$BC$5:$BN$45,8)</f>
        <v>R</v>
      </c>
      <c r="M114" s="428">
        <f t="shared" ca="1" si="39"/>
        <v>1</v>
      </c>
      <c r="N114" s="175">
        <v>1</v>
      </c>
      <c r="O114" s="345" t="str">
        <f ca="1">IF($A113&lt;&gt;"",IF(OR($AH113&lt;&gt;0,$AI113&lt;&gt;0,E113="BBB",H114&lt;&gt;""),"",IF(AND($D108="R",$D111="R"),"R",IF(AND($D110="R",$D112="R"),"R",IF(AND($D112=$D113,$D112="R"),"R","")))),"")</f>
        <v/>
      </c>
      <c r="P114" s="37" t="str">
        <f t="shared" ca="1" si="30"/>
        <v/>
      </c>
      <c r="Q114" s="37">
        <f t="shared" ca="1" si="31"/>
        <v>0</v>
      </c>
      <c r="R114" s="23">
        <f ca="1">IF($A114&lt;&gt;"",IF(OR($AH113&lt;&gt;0,$AI113&lt;&gt;0),"0",SUM(Q114:Q114)),0)</f>
        <v>0</v>
      </c>
      <c r="S114" s="56" t="str">
        <f ca="1">VLOOKUP($A114,$BC$5:$BN$45,8)</f>
        <v>R</v>
      </c>
      <c r="T114" s="175">
        <v>1</v>
      </c>
      <c r="U114" s="345" t="str">
        <f ca="1">IF($A113&lt;&gt;"",IF(OR($AH113&lt;&gt;0,$AI113&lt;&gt;0,M113&gt;=$AJ$3),"",H114))</f>
        <v/>
      </c>
      <c r="V114" s="346" t="str">
        <f t="shared" ca="1" si="41"/>
        <v/>
      </c>
      <c r="W114" s="346">
        <f t="shared" ca="1" si="32"/>
        <v>0</v>
      </c>
      <c r="X114" s="343">
        <f t="shared" ca="1" si="33"/>
        <v>0</v>
      </c>
      <c r="Y114" s="56" t="str">
        <f ca="1">VLOOKUP($A114,$BC$5:$BN$45,8)</f>
        <v>R</v>
      </c>
      <c r="Z114" s="175">
        <v>1</v>
      </c>
      <c r="AA114" s="345" t="str">
        <f ca="1">IF($A113&lt;&gt;"",IF(OR($AH113&lt;&gt;0,$AI113&lt;&gt;0,U114&lt;&gt;""),"",O114))</f>
        <v/>
      </c>
      <c r="AB114" s="37" t="str">
        <f t="shared" ca="1" si="34"/>
        <v/>
      </c>
      <c r="AC114" s="37">
        <f t="shared" ca="1" si="35"/>
        <v>0</v>
      </c>
      <c r="AD114" s="23">
        <f ca="1">IF($A114&lt;&gt;"",IF(OR($AH113&lt;&gt;0,$AI113&lt;&gt;0),"0",SUM(AC114:AC114)),0)</f>
        <v>0</v>
      </c>
      <c r="AE114" s="90">
        <f ca="1">IF(A114&lt;&gt;"",W114+AC114,0)</f>
        <v>0</v>
      </c>
      <c r="AF114" s="87">
        <f t="shared" ca="1" si="43"/>
        <v>-7</v>
      </c>
      <c r="AG114" s="95">
        <f>T115</f>
        <v>1</v>
      </c>
      <c r="AH114" s="89">
        <f ca="1">IF($A114&lt;&gt;"",IF(AH113&lt;&gt;0,AH113,IF(AF114&gt;=$AJ$1,"Profit Target",0)),0)</f>
        <v>0</v>
      </c>
      <c r="AI114" s="91">
        <f ca="1">IF($A114&lt;&gt;"",IF(AI113&lt;&gt;0,AI113,IF(AF114&lt;=$AJ$2,"Stop Loss",0)))</f>
        <v>0</v>
      </c>
      <c r="AJ114" s="89">
        <f t="shared" ca="1" si="36"/>
        <v>8</v>
      </c>
      <c r="AK114" s="78" t="str">
        <f ca="1">IF($A113="","",ABS(T114)&amp;"@")</f>
        <v>1@</v>
      </c>
      <c r="AL114" s="78" t="str">
        <f ca="1">IF(U114&lt;&gt;"",$AK114&amp;U114&amp;",","")</f>
        <v/>
      </c>
      <c r="AM114" s="78" t="str">
        <f ca="1">IF($A113="","",ABS(Z114)&amp;"@")</f>
        <v>1@</v>
      </c>
      <c r="AN114" s="427" t="str">
        <f t="shared" ca="1" si="37"/>
        <v/>
      </c>
      <c r="AO114" s="20"/>
      <c r="AP114" s="20"/>
      <c r="AQ114" s="20"/>
      <c r="AR114" s="20"/>
      <c r="AS114" s="20"/>
      <c r="AT114" s="66"/>
      <c r="AU114" s="20"/>
      <c r="AV114" s="20"/>
      <c r="AW114" s="20"/>
      <c r="AX114" s="20"/>
      <c r="AY114" s="20"/>
      <c r="AZ114" s="20"/>
      <c r="BA114" s="20"/>
      <c r="BB114" s="65">
        <f t="shared" ca="1" si="26"/>
        <v>10</v>
      </c>
      <c r="BD114" s="65"/>
      <c r="BO114"/>
      <c r="BP114"/>
      <c r="BR114" s="48"/>
      <c r="BS114" s="19"/>
      <c r="BT114" s="19"/>
      <c r="BU114" s="19"/>
      <c r="BV114" s="99"/>
      <c r="BW114" s="102"/>
      <c r="BX114" s="102"/>
      <c r="BY114" s="103"/>
      <c r="BZ114" s="102"/>
      <c r="CA114" s="102"/>
      <c r="CB114" s="102"/>
      <c r="CC114" s="102"/>
      <c r="CD114" s="102"/>
      <c r="CE114" s="105"/>
      <c r="CF114" s="49"/>
      <c r="CG114" s="19"/>
      <c r="CH114" s="49"/>
      <c r="CI114" s="19"/>
      <c r="CJ114" s="19"/>
    </row>
    <row r="115" spans="1:88">
      <c r="A115" s="65">
        <f t="shared" ca="1" si="25"/>
        <v>25</v>
      </c>
      <c r="B115" s="23" t="str">
        <f ca="1">IF(A114="","",IF(AND(AL115="",AN115=""),"NB",AL115&amp;AN115))</f>
        <v>1@B,</v>
      </c>
      <c r="C115" s="6" t="str">
        <f t="shared" ca="1" si="27"/>
        <v/>
      </c>
      <c r="D115" s="56" t="str">
        <f ca="1">VLOOKUP($A115,$BC$5:$BN$45,8)</f>
        <v>R</v>
      </c>
      <c r="E115" s="344" t="str">
        <f t="shared" ca="1" si="38"/>
        <v>RRR</v>
      </c>
      <c r="F115" s="175">
        <v>1</v>
      </c>
      <c r="G115" s="459">
        <f ca="1">IF(G114&gt;=$AJ$3,1,IF(AND(J113="L",J114="L"),1,IF(I114="L",2,IF(I114="W",(2*G114-1),G114))))</f>
        <v>2</v>
      </c>
      <c r="H115" s="345" t="str">
        <f ca="1">IF($A114&lt;&gt;"",IF(OR($AH114&lt;&gt;0,$AI114&lt;&gt;0,E114="RRR"),"",IF(AND($D109="B",$D112="B"),"B",IF(AND($D111="B",$D113="B"),"B",IF(AND($D113=$D114,$D113="B"),"B","")))),"")</f>
        <v>B</v>
      </c>
      <c r="I115" s="346" t="str">
        <f t="shared" ca="1" si="40"/>
        <v>L</v>
      </c>
      <c r="J115" s="346">
        <f t="shared" ca="1" si="28"/>
        <v>-1</v>
      </c>
      <c r="K115" s="343">
        <f t="shared" ca="1" si="29"/>
        <v>-1</v>
      </c>
      <c r="L115" s="56" t="str">
        <f ca="1">VLOOKUP($A115,$BC$5:$BN$45,8)</f>
        <v>R</v>
      </c>
      <c r="M115" s="428">
        <f t="shared" ca="1" si="39"/>
        <v>2</v>
      </c>
      <c r="N115" s="175">
        <v>1</v>
      </c>
      <c r="O115" s="345" t="str">
        <f ca="1">IF($A114&lt;&gt;"",IF(OR($AH114&lt;&gt;0,$AI114&lt;&gt;0,E114="BBB",H115&lt;&gt;""),"",IF(AND($D109="R",$D112="R"),"R",IF(AND($D111="R",$D113="R"),"R",IF(AND($D113=$D114,$D113="R"),"R","")))),"")</f>
        <v/>
      </c>
      <c r="P115" s="37" t="str">
        <f t="shared" ca="1" si="30"/>
        <v/>
      </c>
      <c r="Q115" s="37">
        <f t="shared" ca="1" si="31"/>
        <v>0</v>
      </c>
      <c r="R115" s="23">
        <f ca="1">IF($A115&lt;&gt;"",IF(OR($AH114&lt;&gt;0,$AI114&lt;&gt;0),"0",SUM(Q115:Q115)),0)</f>
        <v>0</v>
      </c>
      <c r="S115" s="56" t="str">
        <f ca="1">VLOOKUP($A115,$BC$5:$BN$45,8)</f>
        <v>R</v>
      </c>
      <c r="T115" s="175">
        <v>1</v>
      </c>
      <c r="U115" s="345" t="str">
        <f ca="1">IF($A114&lt;&gt;"",IF(OR($AH114&lt;&gt;0,$AI114&lt;&gt;0,M114&gt;=$AJ$3),"",H115))</f>
        <v>B</v>
      </c>
      <c r="V115" s="346" t="str">
        <f t="shared" ca="1" si="41"/>
        <v>L</v>
      </c>
      <c r="W115" s="346">
        <f t="shared" ca="1" si="32"/>
        <v>-1</v>
      </c>
      <c r="X115" s="343">
        <f t="shared" ca="1" si="33"/>
        <v>-1</v>
      </c>
      <c r="Y115" s="56" t="str">
        <f ca="1">VLOOKUP($A115,$BC$5:$BN$45,8)</f>
        <v>R</v>
      </c>
      <c r="Z115" s="175">
        <v>1</v>
      </c>
      <c r="AA115" s="345" t="str">
        <f ca="1">IF($A114&lt;&gt;"",IF(OR($AH114&lt;&gt;0,$AI114&lt;&gt;0,U115&lt;&gt;""),"",O115))</f>
        <v/>
      </c>
      <c r="AB115" s="37" t="str">
        <f t="shared" ca="1" si="34"/>
        <v/>
      </c>
      <c r="AC115" s="37">
        <f t="shared" ca="1" si="35"/>
        <v>0</v>
      </c>
      <c r="AD115" s="23">
        <f ca="1">IF($A115&lt;&gt;"",IF(OR($AH114&lt;&gt;0,$AI114&lt;&gt;0),"0",SUM(AC115:AC115)),0)</f>
        <v>0</v>
      </c>
      <c r="AE115" s="90">
        <f ca="1">IF(A115&lt;&gt;"",W115+AC115,0)</f>
        <v>-1</v>
      </c>
      <c r="AF115" s="87">
        <f t="shared" ca="1" si="43"/>
        <v>-8</v>
      </c>
      <c r="AG115" s="95">
        <f>T116</f>
        <v>1</v>
      </c>
      <c r="AH115" s="89">
        <f ca="1">IF($A115&lt;&gt;"",IF(AH114&lt;&gt;0,AH114,IF(AF115&gt;=$AJ$1,"Profit Target",0)),0)</f>
        <v>0</v>
      </c>
      <c r="AI115" s="91">
        <f ca="1">IF($A115&lt;&gt;"",IF(AI114&lt;&gt;0,AI114,IF(AF115&lt;=$AJ$2,"Stop Loss",0)))</f>
        <v>0</v>
      </c>
      <c r="AJ115" s="89">
        <f t="shared" ca="1" si="36"/>
        <v>8</v>
      </c>
      <c r="AK115" s="78" t="str">
        <f ca="1">IF($A114="","",ABS(T115)&amp;"@")</f>
        <v>1@</v>
      </c>
      <c r="AL115" s="78" t="str">
        <f ca="1">IF(U115&lt;&gt;"",$AK115&amp;U115&amp;",","")</f>
        <v>1@B,</v>
      </c>
      <c r="AM115" s="78" t="str">
        <f ca="1">IF($A114="","",ABS(Z115)&amp;"@")</f>
        <v>1@</v>
      </c>
      <c r="AN115" s="427" t="str">
        <f t="shared" ca="1" si="37"/>
        <v/>
      </c>
      <c r="AO115" s="20"/>
      <c r="AP115" s="20"/>
      <c r="AQ115" s="20"/>
      <c r="AR115" s="20"/>
      <c r="AS115" s="20"/>
      <c r="AT115" s="66"/>
      <c r="AU115" s="20"/>
      <c r="AV115" s="20"/>
      <c r="AW115" s="20"/>
      <c r="AX115" s="20"/>
      <c r="AY115" s="20"/>
      <c r="AZ115" s="20"/>
      <c r="BA115" s="20"/>
      <c r="BB115" s="65">
        <f t="shared" ca="1" si="26"/>
        <v>8</v>
      </c>
      <c r="BD115" s="65"/>
      <c r="BO115"/>
      <c r="BP115"/>
      <c r="BR115" s="48"/>
      <c r="BS115" s="19"/>
      <c r="BT115" s="19"/>
      <c r="BU115" s="19"/>
      <c r="BV115" s="99"/>
      <c r="BW115" s="102"/>
      <c r="BX115" s="102"/>
      <c r="BY115" s="103"/>
      <c r="BZ115" s="102"/>
      <c r="CA115" s="102"/>
      <c r="CB115" s="102"/>
      <c r="CC115" s="102"/>
      <c r="CD115" s="102"/>
      <c r="CE115" s="105"/>
      <c r="CF115" s="49"/>
      <c r="CG115" s="19"/>
      <c r="CH115" s="49"/>
      <c r="CI115" s="19"/>
      <c r="CJ115" s="19"/>
    </row>
    <row r="116" spans="1:88">
      <c r="A116" s="65">
        <f t="shared" ca="1" si="25"/>
        <v>8</v>
      </c>
      <c r="B116" s="23" t="str">
        <f ca="1">IF(A115="","",IF(AND(AL116="",AN116=""),"NB",AL116&amp;AN116))</f>
        <v>1@R,</v>
      </c>
      <c r="C116" s="6" t="str">
        <f t="shared" ca="1" si="27"/>
        <v/>
      </c>
      <c r="D116" s="56" t="str">
        <f ca="1">VLOOKUP($A116,$BC$5:$BN$45,8)</f>
        <v>B</v>
      </c>
      <c r="E116" s="344" t="str">
        <f t="shared" ca="1" si="38"/>
        <v>RRB</v>
      </c>
      <c r="F116" s="175">
        <v>1</v>
      </c>
      <c r="G116" s="459">
        <f ca="1">IF(G115&gt;=$AJ$3,1,IF(AND(J114="L",J115="L"),1,IF(I115="L",2,IF(I115="W",(2*G115-1),G115))))</f>
        <v>2</v>
      </c>
      <c r="H116" s="345" t="str">
        <f ca="1">IF($A115&lt;&gt;"",IF(OR($AH115&lt;&gt;0,$AI115&lt;&gt;0,E115="RRR"),"",IF(AND($D110="B",$D113="B"),"B",IF(AND($D112="B",$D114="B"),"B",IF(AND($D114=$D115,$D114="B"),"B","")))),"")</f>
        <v/>
      </c>
      <c r="I116" s="346" t="str">
        <f t="shared" ca="1" si="40"/>
        <v/>
      </c>
      <c r="J116" s="346">
        <f t="shared" ca="1" si="28"/>
        <v>0</v>
      </c>
      <c r="K116" s="343">
        <f t="shared" ca="1" si="29"/>
        <v>0</v>
      </c>
      <c r="L116" s="56" t="str">
        <f ca="1">VLOOKUP($A116,$BC$5:$BN$45,8)</f>
        <v>B</v>
      </c>
      <c r="M116" s="428">
        <f t="shared" ca="1" si="39"/>
        <v>2</v>
      </c>
      <c r="N116" s="175">
        <v>1</v>
      </c>
      <c r="O116" s="345" t="str">
        <f ca="1">IF($A115&lt;&gt;"",IF(OR($AH115&lt;&gt;0,$AI115&lt;&gt;0,E115="BBB",H116&lt;&gt;""),"",IF(AND($D110="R",$D113="R"),"R",IF(AND($D112="R",$D114="R"),"R",IF(AND($D114=$D115,$D114="R"),"R","")))),"")</f>
        <v>R</v>
      </c>
      <c r="P116" s="37" t="str">
        <f t="shared" ca="1" si="30"/>
        <v>L</v>
      </c>
      <c r="Q116" s="37">
        <f t="shared" ca="1" si="31"/>
        <v>-1</v>
      </c>
      <c r="R116" s="23">
        <f ca="1">IF($A116&lt;&gt;"",IF(OR($AH115&lt;&gt;0,$AI115&lt;&gt;0),"0",SUM(Q116:Q116)),0)</f>
        <v>-1</v>
      </c>
      <c r="S116" s="56" t="str">
        <f ca="1">VLOOKUP($A116,$BC$5:$BN$45,8)</f>
        <v>B</v>
      </c>
      <c r="T116" s="175">
        <v>1</v>
      </c>
      <c r="U116" s="345" t="str">
        <f ca="1">IF($A115&lt;&gt;"",IF(OR($AH115&lt;&gt;0,$AI115&lt;&gt;0,M115&gt;=$AJ$3),"",H116))</f>
        <v/>
      </c>
      <c r="V116" s="346" t="str">
        <f t="shared" ca="1" si="41"/>
        <v/>
      </c>
      <c r="W116" s="346">
        <f t="shared" ca="1" si="32"/>
        <v>0</v>
      </c>
      <c r="X116" s="343">
        <f t="shared" ca="1" si="33"/>
        <v>0</v>
      </c>
      <c r="Y116" s="56" t="str">
        <f ca="1">VLOOKUP($A116,$BC$5:$BN$45,8)</f>
        <v>B</v>
      </c>
      <c r="Z116" s="175">
        <v>1</v>
      </c>
      <c r="AA116" s="345" t="str">
        <f ca="1">IF($A115&lt;&gt;"",IF(OR($AH115&lt;&gt;0,$AI115&lt;&gt;0,U116&lt;&gt;""),"",O116))</f>
        <v>R</v>
      </c>
      <c r="AB116" s="37" t="str">
        <f t="shared" ca="1" si="34"/>
        <v>L</v>
      </c>
      <c r="AC116" s="37">
        <f t="shared" ca="1" si="35"/>
        <v>-1</v>
      </c>
      <c r="AD116" s="23">
        <f ca="1">IF($A116&lt;&gt;"",IF(OR($AH115&lt;&gt;0,$AI115&lt;&gt;0),"0",SUM(AC116:AC116)),0)</f>
        <v>-1</v>
      </c>
      <c r="AE116" s="90">
        <f ca="1">IF(A116&lt;&gt;"",W116+AC116,0)</f>
        <v>-1</v>
      </c>
      <c r="AF116" s="87">
        <f t="shared" ca="1" si="43"/>
        <v>-9</v>
      </c>
      <c r="AG116" s="95">
        <f>T117</f>
        <v>1</v>
      </c>
      <c r="AH116" s="89">
        <f ca="1">IF($A116&lt;&gt;"",IF(AH115&lt;&gt;0,AH115,IF(AF116&gt;=$AJ$1,"Profit Target",0)),0)</f>
        <v>0</v>
      </c>
      <c r="AI116" s="91">
        <f ca="1">IF($A116&lt;&gt;"",IF(AI115&lt;&gt;0,AI115,IF(AF116&lt;=$AJ$2,"Stop Loss",0)))</f>
        <v>0</v>
      </c>
      <c r="AJ116" s="89">
        <f t="shared" ca="1" si="36"/>
        <v>8</v>
      </c>
      <c r="AK116" s="78" t="str">
        <f ca="1">IF($A115="","",ABS(T116)&amp;"@")</f>
        <v>1@</v>
      </c>
      <c r="AL116" s="78" t="str">
        <f ca="1">IF(U116&lt;&gt;"",$AK116&amp;U116&amp;",","")</f>
        <v/>
      </c>
      <c r="AM116" s="78" t="str">
        <f ca="1">IF($A115="","",ABS(Z116)&amp;"@")</f>
        <v>1@</v>
      </c>
      <c r="AN116" s="427" t="str">
        <f t="shared" ca="1" si="37"/>
        <v>1@R,</v>
      </c>
      <c r="AO116" s="20"/>
      <c r="AP116" s="20"/>
      <c r="AQ116" s="20"/>
      <c r="AR116" s="20"/>
      <c r="AS116" s="20"/>
      <c r="AT116" s="66"/>
      <c r="AU116" s="20"/>
      <c r="AV116" s="20"/>
      <c r="AW116" s="20"/>
      <c r="AX116" s="20"/>
      <c r="AY116" s="20"/>
      <c r="AZ116" s="20"/>
      <c r="BA116" s="20"/>
      <c r="BB116" s="65">
        <f t="shared" ca="1" si="26"/>
        <v>35</v>
      </c>
      <c r="BD116" s="65"/>
      <c r="BO116"/>
      <c r="BP116"/>
      <c r="BR116" s="48"/>
      <c r="BS116" s="19"/>
      <c r="BT116" s="19"/>
      <c r="BU116" s="19"/>
      <c r="BV116" s="99"/>
      <c r="BW116" s="102"/>
      <c r="BX116" s="102"/>
      <c r="BY116" s="103"/>
      <c r="BZ116" s="102"/>
      <c r="CA116" s="102"/>
      <c r="CB116" s="102"/>
      <c r="CC116" s="102"/>
      <c r="CD116" s="102"/>
      <c r="CE116" s="105"/>
      <c r="CF116" s="49"/>
      <c r="CG116" s="19"/>
      <c r="CH116" s="49"/>
      <c r="CI116" s="19"/>
      <c r="CJ116" s="19"/>
    </row>
    <row r="117" spans="1:88">
      <c r="A117" s="65">
        <f t="shared" ca="1" si="25"/>
        <v>30</v>
      </c>
      <c r="B117" s="23" t="str">
        <f ca="1">IF(A116="","",IF(AND(AL117="",AN117=""),"NB",AL117&amp;AN117))</f>
        <v>1@R,</v>
      </c>
      <c r="C117" s="6" t="str">
        <f t="shared" ca="1" si="27"/>
        <v/>
      </c>
      <c r="D117" s="56" t="str">
        <f ca="1">VLOOKUP($A117,$BC$5:$BN$45,8)</f>
        <v>R</v>
      </c>
      <c r="E117" s="344" t="str">
        <f t="shared" ca="1" si="38"/>
        <v>RBR</v>
      </c>
      <c r="F117" s="175">
        <v>1</v>
      </c>
      <c r="G117" s="459">
        <f ca="1">IF(G116&gt;=$AJ$3,1,IF(AND(J115="L",J116="L"),1,IF(I116="L",2,IF(I116="W",(2*G116-1),G116))))</f>
        <v>2</v>
      </c>
      <c r="H117" s="345" t="str">
        <f ca="1">IF($A116&lt;&gt;"",IF(OR($AH116&lt;&gt;0,$AI116&lt;&gt;0,E116="RRR"),"",IF(AND($D111="B",$D114="B"),"B",IF(AND($D113="B",$D115="B"),"B",IF(AND($D115=$D116,$D115="B"),"B","")))),"")</f>
        <v/>
      </c>
      <c r="I117" s="346" t="str">
        <f t="shared" ca="1" si="40"/>
        <v/>
      </c>
      <c r="J117" s="346">
        <f t="shared" ca="1" si="28"/>
        <v>0</v>
      </c>
      <c r="K117" s="343">
        <f t="shared" ca="1" si="29"/>
        <v>0</v>
      </c>
      <c r="L117" s="56" t="str">
        <f ca="1">VLOOKUP($A117,$BC$5:$BN$45,8)</f>
        <v>R</v>
      </c>
      <c r="M117" s="428">
        <f t="shared" ca="1" si="39"/>
        <v>2</v>
      </c>
      <c r="N117" s="175">
        <v>1</v>
      </c>
      <c r="O117" s="345" t="str">
        <f ca="1">IF($A116&lt;&gt;"",IF(OR($AH116&lt;&gt;0,$AI116&lt;&gt;0,E116="BBB",H117&lt;&gt;""),"",IF(AND($D111="R",$D114="R"),"R",IF(AND($D113="R",$D115="R"),"R",IF(AND($D115=$D116,$D115="R"),"R","")))),"")</f>
        <v>R</v>
      </c>
      <c r="P117" s="37" t="str">
        <f t="shared" ca="1" si="30"/>
        <v>W</v>
      </c>
      <c r="Q117" s="37">
        <f t="shared" ca="1" si="31"/>
        <v>1</v>
      </c>
      <c r="R117" s="23">
        <f ca="1">IF($A117&lt;&gt;"",IF(OR($AH116&lt;&gt;0,$AI116&lt;&gt;0),"0",SUM(Q117:Q117)),0)</f>
        <v>1</v>
      </c>
      <c r="S117" s="56" t="str">
        <f ca="1">VLOOKUP($A117,$BC$5:$BN$45,8)</f>
        <v>R</v>
      </c>
      <c r="T117" s="175">
        <v>1</v>
      </c>
      <c r="U117" s="345" t="str">
        <f ca="1">IF($A116&lt;&gt;"",IF(OR($AH116&lt;&gt;0,$AI116&lt;&gt;0,M116&gt;=$AJ$3),"",H117))</f>
        <v/>
      </c>
      <c r="V117" s="346" t="str">
        <f t="shared" ca="1" si="41"/>
        <v/>
      </c>
      <c r="W117" s="346">
        <f t="shared" ca="1" si="32"/>
        <v>0</v>
      </c>
      <c r="X117" s="343">
        <f t="shared" ca="1" si="33"/>
        <v>0</v>
      </c>
      <c r="Y117" s="56" t="str">
        <f ca="1">VLOOKUP($A117,$BC$5:$BN$45,8)</f>
        <v>R</v>
      </c>
      <c r="Z117" s="175">
        <v>1</v>
      </c>
      <c r="AA117" s="345" t="str">
        <f ca="1">IF($A116&lt;&gt;"",IF(OR($AH116&lt;&gt;0,$AI116&lt;&gt;0,U117&lt;&gt;""),"",O117))</f>
        <v>R</v>
      </c>
      <c r="AB117" s="37" t="str">
        <f t="shared" ca="1" si="34"/>
        <v>W</v>
      </c>
      <c r="AC117" s="37">
        <f t="shared" ca="1" si="35"/>
        <v>1</v>
      </c>
      <c r="AD117" s="23">
        <f ca="1">IF($A117&lt;&gt;"",IF(OR($AH116&lt;&gt;0,$AI116&lt;&gt;0),"0",SUM(AC117:AC117)),0)</f>
        <v>1</v>
      </c>
      <c r="AE117" s="90">
        <f ca="1">IF(A117&lt;&gt;"",W117+AC117,0)</f>
        <v>1</v>
      </c>
      <c r="AF117" s="87">
        <f t="shared" ca="1" si="43"/>
        <v>-8</v>
      </c>
      <c r="AG117" s="95">
        <f>T118</f>
        <v>1</v>
      </c>
      <c r="AH117" s="89">
        <f ca="1">IF($A117&lt;&gt;"",IF(AH116&lt;&gt;0,AH116,IF(AF117&gt;=$AJ$1,"Profit Target",0)),0)</f>
        <v>0</v>
      </c>
      <c r="AI117" s="91">
        <f ca="1">IF($A117&lt;&gt;"",IF(AI116&lt;&gt;0,AI116,IF(AF117&lt;=$AJ$2,"Stop Loss",0)))</f>
        <v>0</v>
      </c>
      <c r="AJ117" s="89">
        <f t="shared" ca="1" si="36"/>
        <v>8</v>
      </c>
      <c r="AK117" s="78" t="str">
        <f ca="1">IF($A116="","",ABS(T117)&amp;"@")</f>
        <v>1@</v>
      </c>
      <c r="AL117" s="78" t="str">
        <f ca="1">IF(U117&lt;&gt;"",$AK117&amp;U117&amp;",","")</f>
        <v/>
      </c>
      <c r="AM117" s="78" t="str">
        <f ca="1">IF($A116="","",ABS(Z117)&amp;"@")</f>
        <v>1@</v>
      </c>
      <c r="AN117" s="427" t="str">
        <f t="shared" ca="1" si="37"/>
        <v>1@R,</v>
      </c>
      <c r="AO117" s="20"/>
      <c r="AP117" s="20"/>
      <c r="AQ117" s="20"/>
      <c r="AR117" s="20"/>
      <c r="AS117" s="20"/>
      <c r="AT117" s="66"/>
      <c r="AU117" s="20"/>
      <c r="AV117" s="20"/>
      <c r="AW117" s="20"/>
      <c r="AX117" s="20"/>
      <c r="AY117" s="20"/>
      <c r="AZ117" s="20"/>
      <c r="BA117" s="20"/>
      <c r="BB117" s="65">
        <f t="shared" ca="1" si="26"/>
        <v>12</v>
      </c>
      <c r="BD117" s="65"/>
      <c r="BO117"/>
      <c r="BP117"/>
      <c r="BR117" s="48"/>
      <c r="BS117" s="19"/>
      <c r="BT117" s="19"/>
      <c r="BU117" s="19"/>
      <c r="BV117" s="99"/>
      <c r="BW117" s="102"/>
      <c r="BX117" s="102"/>
      <c r="BY117" s="103"/>
      <c r="BZ117" s="102"/>
      <c r="CA117" s="102"/>
      <c r="CB117" s="102"/>
      <c r="CC117" s="102"/>
      <c r="CD117" s="102"/>
      <c r="CE117" s="105"/>
      <c r="CF117" s="49"/>
      <c r="CG117" s="19"/>
      <c r="CH117" s="49"/>
      <c r="CI117" s="19"/>
      <c r="CJ117" s="19"/>
    </row>
    <row r="118" spans="1:88">
      <c r="A118" s="65">
        <f t="shared" ca="1" si="25"/>
        <v>25</v>
      </c>
      <c r="B118" s="23" t="str">
        <f ca="1">IF(A117="","",IF(AND(AL118="",AN118=""),"NB",AL118&amp;AN118))</f>
        <v>NB</v>
      </c>
      <c r="C118" s="6" t="str">
        <f t="shared" ca="1" si="27"/>
        <v/>
      </c>
      <c r="D118" s="56" t="str">
        <f ca="1">VLOOKUP($A118,$BC$5:$BN$45,8)</f>
        <v>R</v>
      </c>
      <c r="E118" s="344" t="str">
        <f t="shared" ca="1" si="38"/>
        <v>BRR</v>
      </c>
      <c r="F118" s="175">
        <v>1</v>
      </c>
      <c r="G118" s="459">
        <f ca="1">IF(G117&gt;=$AJ$3,1,IF(AND(J116="L",J117="L"),1,IF(I117="L",2,IF(I117="W",(2*G117-1),G117))))</f>
        <v>2</v>
      </c>
      <c r="H118" s="345" t="str">
        <f ca="1">IF($A117&lt;&gt;"",IF(OR($AH117&lt;&gt;0,$AI117&lt;&gt;0,E117="RRR"),"",IF(AND($D112="B",$D115="B"),"B",IF(AND($D114="B",$D116="B"),"B",IF(AND($D116=$D117,$D116="B"),"B","")))),"")</f>
        <v/>
      </c>
      <c r="I118" s="346" t="str">
        <f t="shared" ca="1" si="40"/>
        <v/>
      </c>
      <c r="J118" s="346">
        <f t="shared" ca="1" si="28"/>
        <v>0</v>
      </c>
      <c r="K118" s="343">
        <f t="shared" ca="1" si="29"/>
        <v>0</v>
      </c>
      <c r="L118" s="56" t="str">
        <f ca="1">VLOOKUP($A118,$BC$5:$BN$45,8)</f>
        <v>R</v>
      </c>
      <c r="M118" s="428">
        <f t="shared" ca="1" si="39"/>
        <v>2</v>
      </c>
      <c r="N118" s="175">
        <v>1</v>
      </c>
      <c r="O118" s="345" t="str">
        <f ca="1">IF($A117&lt;&gt;"",IF(OR($AH117&lt;&gt;0,$AI117&lt;&gt;0,E117="BBB",H118&lt;&gt;""),"",IF(AND($D112="R",$D115="R"),"R",IF(AND($D114="R",$D116="R"),"R",IF(AND($D116=$D117,$D116="R"),"R","")))),"")</f>
        <v/>
      </c>
      <c r="P118" s="37" t="str">
        <f t="shared" ca="1" si="30"/>
        <v/>
      </c>
      <c r="Q118" s="37">
        <f t="shared" ca="1" si="31"/>
        <v>0</v>
      </c>
      <c r="R118" s="23">
        <f ca="1">IF($A118&lt;&gt;"",IF(OR($AH117&lt;&gt;0,$AI117&lt;&gt;0),"0",SUM(Q118:Q118)),0)</f>
        <v>0</v>
      </c>
      <c r="S118" s="56" t="str">
        <f ca="1">VLOOKUP($A118,$BC$5:$BN$45,8)</f>
        <v>R</v>
      </c>
      <c r="T118" s="175">
        <v>1</v>
      </c>
      <c r="U118" s="345" t="str">
        <f ca="1">IF($A117&lt;&gt;"",IF(OR($AH117&lt;&gt;0,$AI117&lt;&gt;0,M117&gt;=$AJ$3),"",H118))</f>
        <v/>
      </c>
      <c r="V118" s="346" t="str">
        <f t="shared" ca="1" si="41"/>
        <v/>
      </c>
      <c r="W118" s="346">
        <f t="shared" ca="1" si="32"/>
        <v>0</v>
      </c>
      <c r="X118" s="343">
        <f t="shared" ca="1" si="33"/>
        <v>0</v>
      </c>
      <c r="Y118" s="56" t="str">
        <f ca="1">VLOOKUP($A118,$BC$5:$BN$45,8)</f>
        <v>R</v>
      </c>
      <c r="Z118" s="175">
        <v>1</v>
      </c>
      <c r="AA118" s="345" t="str">
        <f ca="1">IF($A117&lt;&gt;"",IF(OR($AH117&lt;&gt;0,$AI117&lt;&gt;0,U118&lt;&gt;""),"",O118))</f>
        <v/>
      </c>
      <c r="AB118" s="37" t="str">
        <f t="shared" ca="1" si="34"/>
        <v/>
      </c>
      <c r="AC118" s="37">
        <f t="shared" ca="1" si="35"/>
        <v>0</v>
      </c>
      <c r="AD118" s="23">
        <f ca="1">IF($A118&lt;&gt;"",IF(OR($AH117&lt;&gt;0,$AI117&lt;&gt;0),"0",SUM(AC118:AC118)),0)</f>
        <v>0</v>
      </c>
      <c r="AE118" s="90">
        <f ca="1">IF(A118&lt;&gt;"",W118+AC118,0)</f>
        <v>0</v>
      </c>
      <c r="AF118" s="87">
        <f t="shared" ca="1" si="43"/>
        <v>-8</v>
      </c>
      <c r="AG118" s="95">
        <f>T119</f>
        <v>1</v>
      </c>
      <c r="AH118" s="89">
        <f ca="1">IF($A118&lt;&gt;"",IF(AH117&lt;&gt;0,AH117,IF(AF118&gt;=$AJ$1,"Profit Target",0)),0)</f>
        <v>0</v>
      </c>
      <c r="AI118" s="91">
        <f ca="1">IF($A118&lt;&gt;"",IF(AI117&lt;&gt;0,AI117,IF(AF118&lt;=$AJ$2,"Stop Loss",0)))</f>
        <v>0</v>
      </c>
      <c r="AJ118" s="89">
        <f t="shared" ca="1" si="36"/>
        <v>8</v>
      </c>
      <c r="AK118" s="78" t="str">
        <f ca="1">IF($A117="","",ABS(T118)&amp;"@")</f>
        <v>1@</v>
      </c>
      <c r="AL118" s="78" t="str">
        <f ca="1">IF(U118&lt;&gt;"",$AK118&amp;U118&amp;",","")</f>
        <v/>
      </c>
      <c r="AM118" s="78" t="str">
        <f ca="1">IF($A117="","",ABS(Z118)&amp;"@")</f>
        <v>1@</v>
      </c>
      <c r="AN118" s="427" t="str">
        <f t="shared" ca="1" si="37"/>
        <v/>
      </c>
      <c r="AO118" s="20"/>
      <c r="AP118" s="20"/>
      <c r="AQ118" s="20"/>
      <c r="AR118" s="20"/>
      <c r="AS118" s="20"/>
      <c r="AT118" s="66"/>
      <c r="AU118" s="20"/>
      <c r="AV118" s="20"/>
      <c r="AW118" s="20"/>
      <c r="AX118" s="20"/>
      <c r="AY118" s="20"/>
      <c r="AZ118" s="20"/>
      <c r="BA118" s="20"/>
      <c r="BB118" s="65">
        <f t="shared" ca="1" si="26"/>
        <v>27</v>
      </c>
      <c r="BD118" s="65"/>
      <c r="BO118"/>
      <c r="BP118"/>
      <c r="BR118" s="48"/>
      <c r="BS118" s="19"/>
      <c r="BT118" s="19"/>
      <c r="BU118" s="19"/>
      <c r="BV118" s="99"/>
      <c r="BW118" s="102"/>
      <c r="BX118" s="102"/>
      <c r="BY118" s="103"/>
      <c r="BZ118" s="102"/>
      <c r="CA118" s="102"/>
      <c r="CB118" s="102"/>
      <c r="CC118" s="102"/>
      <c r="CD118" s="102"/>
      <c r="CE118" s="105"/>
      <c r="CF118" s="49"/>
      <c r="CG118" s="19"/>
      <c r="CH118" s="49"/>
      <c r="CI118" s="19"/>
      <c r="CJ118" s="19"/>
    </row>
    <row r="119" spans="1:88">
      <c r="A119" s="65">
        <f t="shared" ca="1" si="25"/>
        <v>32</v>
      </c>
      <c r="B119" s="23" t="str">
        <f ca="1">IF(A118="","",IF(AND(AL119="",AN119=""),"NB",AL119&amp;AN119))</f>
        <v>1@R,</v>
      </c>
      <c r="C119" s="6" t="str">
        <f t="shared" ca="1" si="27"/>
        <v/>
      </c>
      <c r="D119" s="56" t="str">
        <f ca="1">VLOOKUP($A119,$BC$5:$BN$45,8)</f>
        <v>R</v>
      </c>
      <c r="E119" s="344" t="str">
        <f t="shared" ca="1" si="38"/>
        <v>RRR</v>
      </c>
      <c r="F119" s="175">
        <v>1</v>
      </c>
      <c r="G119" s="459">
        <f ca="1">IF(G118&gt;=$AJ$3,1,IF(AND(J117="L",J118="L"),1,IF(I118="L",2,IF(I118="W",(2*G118-1),G118))))</f>
        <v>2</v>
      </c>
      <c r="H119" s="345" t="str">
        <f ca="1">IF($A118&lt;&gt;"",IF(OR($AH118&lt;&gt;0,$AI118&lt;&gt;0,E118="RRR"),"",IF(AND($D113="B",$D116="B"),"B",IF(AND($D115="B",$D117="B"),"B",IF(AND($D117=$D118,$D117="B"),"B","")))),"")</f>
        <v/>
      </c>
      <c r="I119" s="346" t="str">
        <f t="shared" ca="1" si="40"/>
        <v/>
      </c>
      <c r="J119" s="346">
        <f t="shared" ca="1" si="28"/>
        <v>0</v>
      </c>
      <c r="K119" s="343">
        <f t="shared" ca="1" si="29"/>
        <v>0</v>
      </c>
      <c r="L119" s="56" t="str">
        <f ca="1">VLOOKUP($A119,$BC$5:$BN$45,8)</f>
        <v>R</v>
      </c>
      <c r="M119" s="428">
        <f t="shared" ca="1" si="39"/>
        <v>2</v>
      </c>
      <c r="N119" s="175">
        <v>1</v>
      </c>
      <c r="O119" s="345" t="str">
        <f ca="1">IF($A118&lt;&gt;"",IF(OR($AH118&lt;&gt;0,$AI118&lt;&gt;0,E118="BBB",H119&lt;&gt;""),"",IF(AND($D113="R",$D116="R"),"R",IF(AND($D115="R",$D117="R"),"R",IF(AND($D117=$D118,$D117="R"),"R","")))),"")</f>
        <v>R</v>
      </c>
      <c r="P119" s="37" t="str">
        <f t="shared" ca="1" si="30"/>
        <v>W</v>
      </c>
      <c r="Q119" s="37">
        <f t="shared" ca="1" si="31"/>
        <v>1</v>
      </c>
      <c r="R119" s="23">
        <f ca="1">IF($A119&lt;&gt;"",IF(OR($AH118&lt;&gt;0,$AI118&lt;&gt;0),"0",SUM(Q119:Q119)),0)</f>
        <v>1</v>
      </c>
      <c r="S119" s="56" t="str">
        <f ca="1">VLOOKUP($A119,$BC$5:$BN$45,8)</f>
        <v>R</v>
      </c>
      <c r="T119" s="175">
        <v>1</v>
      </c>
      <c r="U119" s="345" t="str">
        <f ca="1">IF($A118&lt;&gt;"",IF(OR($AH118&lt;&gt;0,$AI118&lt;&gt;0,M118&gt;=$AJ$3),"",H119))</f>
        <v/>
      </c>
      <c r="V119" s="346" t="str">
        <f t="shared" ca="1" si="41"/>
        <v/>
      </c>
      <c r="W119" s="346">
        <f t="shared" ca="1" si="32"/>
        <v>0</v>
      </c>
      <c r="X119" s="343">
        <f t="shared" ca="1" si="33"/>
        <v>0</v>
      </c>
      <c r="Y119" s="56" t="str">
        <f ca="1">VLOOKUP($A119,$BC$5:$BN$45,8)</f>
        <v>R</v>
      </c>
      <c r="Z119" s="175">
        <v>1</v>
      </c>
      <c r="AA119" s="345" t="str">
        <f ca="1">IF($A118&lt;&gt;"",IF(OR($AH118&lt;&gt;0,$AI118&lt;&gt;0,U119&lt;&gt;""),"",O119))</f>
        <v>R</v>
      </c>
      <c r="AB119" s="37" t="str">
        <f t="shared" ca="1" si="34"/>
        <v>W</v>
      </c>
      <c r="AC119" s="37">
        <f t="shared" ca="1" si="35"/>
        <v>1</v>
      </c>
      <c r="AD119" s="23">
        <f ca="1">IF($A119&lt;&gt;"",IF(OR($AH118&lt;&gt;0,$AI118&lt;&gt;0),"0",SUM(AC119:AC119)),0)</f>
        <v>1</v>
      </c>
      <c r="AE119" s="90">
        <f ca="1">IF(A119&lt;&gt;"",W119+AC119,0)</f>
        <v>1</v>
      </c>
      <c r="AF119" s="87">
        <f t="shared" ca="1" si="43"/>
        <v>-7</v>
      </c>
      <c r="AG119" s="95">
        <f>T120</f>
        <v>1</v>
      </c>
      <c r="AH119" s="89">
        <f ca="1">IF($A119&lt;&gt;"",IF(AH118&lt;&gt;0,AH118,IF(AF119&gt;=$AJ$1,"Profit Target",0)),0)</f>
        <v>0</v>
      </c>
      <c r="AI119" s="91">
        <f ca="1">IF($A119&lt;&gt;"",IF(AI118&lt;&gt;0,AI118,IF(AF119&lt;=$AJ$2,"Stop Loss",0)))</f>
        <v>0</v>
      </c>
      <c r="AJ119" s="89">
        <f t="shared" ca="1" si="36"/>
        <v>8</v>
      </c>
      <c r="AK119" s="78" t="str">
        <f ca="1">IF($A118="","",ABS(T119)&amp;"@")</f>
        <v>1@</v>
      </c>
      <c r="AL119" s="78" t="str">
        <f ca="1">IF(U119&lt;&gt;"",$AK119&amp;U119&amp;",","")</f>
        <v/>
      </c>
      <c r="AM119" s="78" t="str">
        <f ca="1">IF($A118="","",ABS(Z119)&amp;"@")</f>
        <v>1@</v>
      </c>
      <c r="AN119" s="427" t="str">
        <f t="shared" ca="1" si="37"/>
        <v>1@R,</v>
      </c>
      <c r="AO119" s="20"/>
      <c r="AP119" s="20"/>
      <c r="AQ119" s="20"/>
      <c r="AR119" s="20"/>
      <c r="AS119" s="20"/>
      <c r="AT119" s="66"/>
      <c r="AU119" s="20"/>
      <c r="AV119" s="20"/>
      <c r="AW119" s="20"/>
      <c r="AX119" s="20"/>
      <c r="AY119" s="20"/>
      <c r="AZ119" s="20"/>
      <c r="BA119" s="20"/>
      <c r="BB119" s="65">
        <f t="shared" ca="1" si="26"/>
        <v>27</v>
      </c>
      <c r="BD119" s="65"/>
      <c r="BO119"/>
      <c r="BP119"/>
      <c r="BR119" s="48"/>
      <c r="BS119" s="48"/>
      <c r="BT119" s="48"/>
      <c r="BU119" s="19"/>
      <c r="BV119" s="99"/>
      <c r="BW119" s="102"/>
      <c r="BX119" s="102"/>
      <c r="BY119" s="103"/>
      <c r="BZ119" s="102"/>
      <c r="CA119" s="102"/>
      <c r="CB119" s="102"/>
      <c r="CC119" s="102"/>
      <c r="CD119" s="102"/>
      <c r="CE119" s="105"/>
      <c r="CF119" s="49"/>
      <c r="CG119" s="19"/>
      <c r="CH119" s="49"/>
      <c r="CI119" s="19"/>
      <c r="CJ119" s="19"/>
    </row>
    <row r="120" spans="1:88">
      <c r="A120" s="65">
        <f t="shared" ca="1" si="25"/>
        <v>4</v>
      </c>
      <c r="B120" s="23" t="str">
        <f ca="1">IF(A119="","",IF(AND(AL120="",AN120=""),"NB",AL120&amp;AN120))</f>
        <v>1@R,</v>
      </c>
      <c r="C120" s="6" t="str">
        <f t="shared" ca="1" si="27"/>
        <v/>
      </c>
      <c r="D120" s="56" t="str">
        <f ca="1">VLOOKUP($A120,$BC$5:$BN$45,8)</f>
        <v>B</v>
      </c>
      <c r="E120" s="344" t="str">
        <f t="shared" ca="1" si="38"/>
        <v>RRB</v>
      </c>
      <c r="F120" s="175">
        <v>1</v>
      </c>
      <c r="G120" s="459">
        <f ca="1">IF(G119&gt;=$AJ$3,1,IF(AND(J118="L",J119="L"),1,IF(I119="L",2,IF(I119="W",(2*G119-1),G119))))</f>
        <v>2</v>
      </c>
      <c r="H120" s="345" t="str">
        <f ca="1">IF($A119&lt;&gt;"",IF(OR($AH119&lt;&gt;0,$AI119&lt;&gt;0,E119="RRR"),"",IF(AND($D114="B",$D117="B"),"B",IF(AND($D116="B",$D118="B"),"B",IF(AND($D118=$D119,$D118="B"),"B","")))),"")</f>
        <v/>
      </c>
      <c r="I120" s="346" t="str">
        <f t="shared" ca="1" si="40"/>
        <v/>
      </c>
      <c r="J120" s="346">
        <f t="shared" ca="1" si="28"/>
        <v>0</v>
      </c>
      <c r="K120" s="343">
        <f t="shared" ca="1" si="29"/>
        <v>0</v>
      </c>
      <c r="L120" s="56" t="str">
        <f ca="1">VLOOKUP($A120,$BC$5:$BN$45,8)</f>
        <v>B</v>
      </c>
      <c r="M120" s="428">
        <f t="shared" ca="1" si="39"/>
        <v>2</v>
      </c>
      <c r="N120" s="175">
        <v>1</v>
      </c>
      <c r="O120" s="345" t="str">
        <f ca="1">IF($A119&lt;&gt;"",IF(OR($AH119&lt;&gt;0,$AI119&lt;&gt;0,E119="BBB",H120&lt;&gt;""),"",IF(AND($D114="R",$D117="R"),"R",IF(AND($D116="R",$D118="R"),"R",IF(AND($D118=$D119,$D118="R"),"R","")))),"")</f>
        <v>R</v>
      </c>
      <c r="P120" s="37" t="str">
        <f t="shared" ca="1" si="30"/>
        <v>L</v>
      </c>
      <c r="Q120" s="37">
        <f t="shared" ca="1" si="31"/>
        <v>-1</v>
      </c>
      <c r="R120" s="23">
        <f ca="1">IF($A120&lt;&gt;"",IF(OR($AH119&lt;&gt;0,$AI119&lt;&gt;0),"0",SUM(Q120:Q120)),0)</f>
        <v>-1</v>
      </c>
      <c r="S120" s="56" t="str">
        <f ca="1">VLOOKUP($A120,$BC$5:$BN$45,8)</f>
        <v>B</v>
      </c>
      <c r="T120" s="175">
        <v>1</v>
      </c>
      <c r="U120" s="345" t="str">
        <f ca="1">IF($A119&lt;&gt;"",IF(OR($AH119&lt;&gt;0,$AI119&lt;&gt;0,M119&gt;=$AJ$3),"",H120))</f>
        <v/>
      </c>
      <c r="V120" s="346" t="str">
        <f t="shared" ca="1" si="41"/>
        <v/>
      </c>
      <c r="W120" s="346">
        <f t="shared" ca="1" si="32"/>
        <v>0</v>
      </c>
      <c r="X120" s="343">
        <f t="shared" ca="1" si="33"/>
        <v>0</v>
      </c>
      <c r="Y120" s="56" t="str">
        <f ca="1">VLOOKUP($A120,$BC$5:$BN$45,8)</f>
        <v>B</v>
      </c>
      <c r="Z120" s="175">
        <v>1</v>
      </c>
      <c r="AA120" s="345" t="str">
        <f ca="1">IF($A119&lt;&gt;"",IF(OR($AH119&lt;&gt;0,$AI119&lt;&gt;0,U120&lt;&gt;""),"",O120))</f>
        <v>R</v>
      </c>
      <c r="AB120" s="37" t="str">
        <f t="shared" ca="1" si="34"/>
        <v>L</v>
      </c>
      <c r="AC120" s="37">
        <f t="shared" ca="1" si="35"/>
        <v>-1</v>
      </c>
      <c r="AD120" s="23">
        <f ca="1">IF($A120&lt;&gt;"",IF(OR($AH119&lt;&gt;0,$AI119&lt;&gt;0),"0",SUM(AC120:AC120)),0)</f>
        <v>-1</v>
      </c>
      <c r="AE120" s="90">
        <f ca="1">IF(A120&lt;&gt;"",W120+AC120,0)</f>
        <v>-1</v>
      </c>
      <c r="AF120" s="87">
        <f t="shared" ca="1" si="43"/>
        <v>-8</v>
      </c>
      <c r="AG120" s="95">
        <f>T121</f>
        <v>1</v>
      </c>
      <c r="AH120" s="89">
        <f ca="1">IF($A120&lt;&gt;"",IF(AH119&lt;&gt;0,AH119,IF(AF120&gt;=$AJ$1,"Profit Target",0)),0)</f>
        <v>0</v>
      </c>
      <c r="AI120" s="91">
        <f ca="1">IF($A120&lt;&gt;"",IF(AI119&lt;&gt;0,AI119,IF(AF120&lt;=$AJ$2,"Stop Loss",0)))</f>
        <v>0</v>
      </c>
      <c r="AJ120" s="89">
        <f t="shared" ca="1" si="36"/>
        <v>8</v>
      </c>
      <c r="AK120" s="78" t="str">
        <f ca="1">IF($A119="","",ABS(T120)&amp;"@")</f>
        <v>1@</v>
      </c>
      <c r="AL120" s="78" t="str">
        <f ca="1">IF(U120&lt;&gt;"",$AK120&amp;U120&amp;",","")</f>
        <v/>
      </c>
      <c r="AM120" s="78" t="str">
        <f ca="1">IF($A119="","",ABS(Z120)&amp;"@")</f>
        <v>1@</v>
      </c>
      <c r="AN120" s="427" t="str">
        <f t="shared" ca="1" si="37"/>
        <v>1@R,</v>
      </c>
      <c r="AO120" s="20"/>
      <c r="AP120" s="20"/>
      <c r="AQ120" s="20"/>
      <c r="AR120" s="20"/>
      <c r="AS120" s="20"/>
      <c r="AT120" s="66"/>
      <c r="AU120" s="20"/>
      <c r="AV120" s="20"/>
      <c r="AW120" s="20"/>
      <c r="AX120" s="20"/>
      <c r="AY120" s="20"/>
      <c r="AZ120" s="20"/>
      <c r="BA120" s="20"/>
      <c r="BB120" s="65">
        <f t="shared" ca="1" si="26"/>
        <v>30</v>
      </c>
      <c r="BD120" s="65"/>
      <c r="BO120"/>
      <c r="BP120"/>
      <c r="BR120" s="48"/>
      <c r="BS120" s="48"/>
      <c r="BT120" s="106"/>
      <c r="BU120" s="19"/>
      <c r="BV120" s="99"/>
      <c r="BW120" s="102"/>
      <c r="BX120" s="102"/>
      <c r="BY120" s="103"/>
      <c r="BZ120" s="102"/>
      <c r="CA120" s="102"/>
      <c r="CB120" s="102"/>
      <c r="CC120" s="102"/>
      <c r="CD120" s="102"/>
      <c r="CE120" s="105"/>
      <c r="CF120" s="49"/>
      <c r="CG120" s="19"/>
      <c r="CH120" s="49"/>
      <c r="CI120" s="19"/>
      <c r="CJ120" s="19"/>
    </row>
    <row r="121" spans="1:88">
      <c r="A121" s="65">
        <f t="shared" ca="1" si="25"/>
        <v>18</v>
      </c>
      <c r="B121" s="23" t="str">
        <f ca="1">IF(A120="","",IF(AND(AL121="",AN121=""),"NB",AL121&amp;AN121))</f>
        <v>1@R,</v>
      </c>
      <c r="C121" s="6" t="str">
        <f t="shared" ca="1" si="27"/>
        <v/>
      </c>
      <c r="D121" s="56" t="str">
        <f ca="1">VLOOKUP($A121,$BC$5:$BN$45,8)</f>
        <v>R</v>
      </c>
      <c r="E121" s="344" t="str">
        <f t="shared" ca="1" si="38"/>
        <v>RBR</v>
      </c>
      <c r="F121" s="175">
        <v>1</v>
      </c>
      <c r="G121" s="459">
        <f ca="1">IF(G120&gt;=$AJ$3,1,IF(AND(J119="L",J120="L"),1,IF(I120="L",2,IF(I120="W",(2*G120-1),G120))))</f>
        <v>2</v>
      </c>
      <c r="H121" s="345" t="str">
        <f ca="1">IF($A120&lt;&gt;"",IF(OR($AH120&lt;&gt;0,$AI120&lt;&gt;0,E120="RRR"),"",IF(AND($D115="B",$D118="B"),"B",IF(AND($D117="B",$D119="B"),"B",IF(AND($D119=$D120,$D119="B"),"B","")))),"")</f>
        <v/>
      </c>
      <c r="I121" s="346" t="str">
        <f t="shared" ca="1" si="40"/>
        <v/>
      </c>
      <c r="J121" s="346">
        <f t="shared" ca="1" si="28"/>
        <v>0</v>
      </c>
      <c r="K121" s="343">
        <f t="shared" ca="1" si="29"/>
        <v>0</v>
      </c>
      <c r="L121" s="56" t="str">
        <f ca="1">VLOOKUP($A121,$BC$5:$BN$45,8)</f>
        <v>R</v>
      </c>
      <c r="M121" s="428">
        <f t="shared" ca="1" si="39"/>
        <v>2</v>
      </c>
      <c r="N121" s="175">
        <v>1</v>
      </c>
      <c r="O121" s="345" t="str">
        <f ca="1">IF($A120&lt;&gt;"",IF(OR($AH120&lt;&gt;0,$AI120&lt;&gt;0,E120="BBB",H121&lt;&gt;""),"",IF(AND($D115="R",$D118="R"),"R",IF(AND($D117="R",$D119="R"),"R",IF(AND($D119=$D120,$D119="R"),"R","")))),"")</f>
        <v>R</v>
      </c>
      <c r="P121" s="37" t="str">
        <f t="shared" ca="1" si="30"/>
        <v>W</v>
      </c>
      <c r="Q121" s="37">
        <f t="shared" ca="1" si="31"/>
        <v>1</v>
      </c>
      <c r="R121" s="23">
        <f ca="1">IF($A121&lt;&gt;"",IF(OR($AH120&lt;&gt;0,$AI120&lt;&gt;0),"0",SUM(Q121:Q121)),0)</f>
        <v>1</v>
      </c>
      <c r="S121" s="56" t="str">
        <f ca="1">VLOOKUP($A121,$BC$5:$BN$45,8)</f>
        <v>R</v>
      </c>
      <c r="T121" s="175">
        <v>1</v>
      </c>
      <c r="U121" s="345" t="str">
        <f ca="1">IF($A120&lt;&gt;"",IF(OR($AH120&lt;&gt;0,$AI120&lt;&gt;0,M120&gt;=$AJ$3),"",H121))</f>
        <v/>
      </c>
      <c r="V121" s="346" t="str">
        <f t="shared" ca="1" si="41"/>
        <v/>
      </c>
      <c r="W121" s="346">
        <f t="shared" ca="1" si="32"/>
        <v>0</v>
      </c>
      <c r="X121" s="343">
        <f t="shared" ca="1" si="33"/>
        <v>0</v>
      </c>
      <c r="Y121" s="56" t="str">
        <f ca="1">VLOOKUP($A121,$BC$5:$BN$45,8)</f>
        <v>R</v>
      </c>
      <c r="Z121" s="175">
        <v>1</v>
      </c>
      <c r="AA121" s="345" t="str">
        <f ca="1">IF($A120&lt;&gt;"",IF(OR($AH120&lt;&gt;0,$AI120&lt;&gt;0,U121&lt;&gt;""),"",O121))</f>
        <v>R</v>
      </c>
      <c r="AB121" s="37" t="str">
        <f t="shared" ca="1" si="34"/>
        <v>W</v>
      </c>
      <c r="AC121" s="37">
        <f t="shared" ca="1" si="35"/>
        <v>1</v>
      </c>
      <c r="AD121" s="23">
        <f ca="1">IF($A121&lt;&gt;"",IF(OR($AH120&lt;&gt;0,$AI120&lt;&gt;0),"0",SUM(AC121:AC121)),0)</f>
        <v>1</v>
      </c>
      <c r="AE121" s="90">
        <f ca="1">IF(A121&lt;&gt;"",W121+AC121,0)</f>
        <v>1</v>
      </c>
      <c r="AF121" s="87">
        <f t="shared" ca="1" si="43"/>
        <v>-7</v>
      </c>
      <c r="AG121" s="95">
        <f>T122</f>
        <v>1</v>
      </c>
      <c r="AH121" s="89">
        <f ca="1">IF($A121&lt;&gt;"",IF(AH120&lt;&gt;0,AH120,IF(AF121&gt;=$AJ$1,"Profit Target",0)),0)</f>
        <v>0</v>
      </c>
      <c r="AI121" s="91">
        <f ca="1">IF($A121&lt;&gt;"",IF(AI120&lt;&gt;0,AI120,IF(AF121&lt;=$AJ$2,"Stop Loss",0)))</f>
        <v>0</v>
      </c>
      <c r="AJ121" s="89">
        <f t="shared" ca="1" si="36"/>
        <v>8</v>
      </c>
      <c r="AK121" s="78" t="str">
        <f ca="1">IF($A120="","",ABS(T121)&amp;"@")</f>
        <v>1@</v>
      </c>
      <c r="AL121" s="78" t="str">
        <f ca="1">IF(U121&lt;&gt;"",$AK121&amp;U121&amp;",","")</f>
        <v/>
      </c>
      <c r="AM121" s="78" t="str">
        <f ca="1">IF($A120="","",ABS(Z121)&amp;"@")</f>
        <v>1@</v>
      </c>
      <c r="AN121" s="427" t="str">
        <f t="shared" ca="1" si="37"/>
        <v>1@R,</v>
      </c>
      <c r="AO121" s="20"/>
      <c r="AP121" s="20"/>
      <c r="AQ121" s="20"/>
      <c r="AR121" s="20"/>
      <c r="AS121" s="20"/>
      <c r="AT121" s="66"/>
      <c r="AU121" s="20"/>
      <c r="AV121" s="20"/>
      <c r="AW121" s="20"/>
      <c r="AX121" s="20"/>
      <c r="AY121" s="20"/>
      <c r="AZ121" s="20"/>
      <c r="BA121" s="20"/>
      <c r="BB121" s="65">
        <f t="shared" ca="1" si="26"/>
        <v>14</v>
      </c>
      <c r="BD121" s="65"/>
      <c r="BO121"/>
      <c r="BP121"/>
      <c r="BR121" s="48"/>
      <c r="BS121" s="19"/>
      <c r="BT121" s="19"/>
      <c r="BU121" s="19"/>
      <c r="BV121" s="99"/>
      <c r="BW121" s="102"/>
      <c r="BX121" s="102"/>
      <c r="BY121" s="103"/>
      <c r="BZ121" s="102"/>
      <c r="CA121" s="102"/>
      <c r="CB121" s="102"/>
      <c r="CC121" s="102"/>
      <c r="CD121" s="102"/>
      <c r="CE121" s="105"/>
      <c r="CF121" s="49"/>
      <c r="CG121" s="19"/>
      <c r="CH121" s="49"/>
      <c r="CI121" s="19"/>
      <c r="CJ121" s="19"/>
    </row>
    <row r="122" spans="1:88">
      <c r="A122" s="65">
        <f t="shared" ca="1" si="25"/>
        <v>11</v>
      </c>
      <c r="B122" s="23" t="str">
        <f ca="1">IF(A121="","",IF(AND(AL122="",AN122=""),"NB",AL122&amp;AN122))</f>
        <v>NB</v>
      </c>
      <c r="C122" s="6" t="str">
        <f t="shared" ca="1" si="27"/>
        <v/>
      </c>
      <c r="D122" s="56" t="str">
        <f ca="1">VLOOKUP($A122,$BC$5:$BN$45,8)</f>
        <v>B</v>
      </c>
      <c r="E122" s="344" t="str">
        <f t="shared" ca="1" si="38"/>
        <v>BRB</v>
      </c>
      <c r="F122" s="175">
        <v>1</v>
      </c>
      <c r="G122" s="459">
        <f ca="1">IF(G121&gt;=$AJ$3,1,IF(AND(J120="L",J121="L"),1,IF(I121="L",2,IF(I121="W",(2*G121-1),G121))))</f>
        <v>2</v>
      </c>
      <c r="H122" s="345" t="str">
        <f ca="1">IF($A121&lt;&gt;"",IF(OR($AH121&lt;&gt;0,$AI121&lt;&gt;0,E121="RRR"),"",IF(AND($D116="B",$D119="B"),"B",IF(AND($D118="B",$D120="B"),"B",IF(AND($D120=$D121,$D120="B"),"B","")))),"")</f>
        <v/>
      </c>
      <c r="I122" s="346" t="str">
        <f t="shared" ca="1" si="40"/>
        <v/>
      </c>
      <c r="J122" s="346">
        <f t="shared" ca="1" si="28"/>
        <v>0</v>
      </c>
      <c r="K122" s="343">
        <f t="shared" ca="1" si="29"/>
        <v>0</v>
      </c>
      <c r="L122" s="56" t="str">
        <f ca="1">VLOOKUP($A122,$BC$5:$BN$45,8)</f>
        <v>B</v>
      </c>
      <c r="M122" s="428">
        <f t="shared" ca="1" si="39"/>
        <v>2</v>
      </c>
      <c r="N122" s="175">
        <v>1</v>
      </c>
      <c r="O122" s="345" t="str">
        <f ca="1">IF($A121&lt;&gt;"",IF(OR($AH121&lt;&gt;0,$AI121&lt;&gt;0,E121="BBB",H122&lt;&gt;""),"",IF(AND($D116="R",$D119="R"),"R",IF(AND($D118="R",$D120="R"),"R",IF(AND($D120=$D121,$D120="R"),"R","")))),"")</f>
        <v/>
      </c>
      <c r="P122" s="37" t="str">
        <f t="shared" ca="1" si="30"/>
        <v/>
      </c>
      <c r="Q122" s="37">
        <f t="shared" ca="1" si="31"/>
        <v>0</v>
      </c>
      <c r="R122" s="23">
        <f ca="1">IF($A122&lt;&gt;"",IF(OR($AH121&lt;&gt;0,$AI121&lt;&gt;0),"0",SUM(Q122:Q122)),0)</f>
        <v>0</v>
      </c>
      <c r="S122" s="56" t="str">
        <f ca="1">VLOOKUP($A122,$BC$5:$BN$45,8)</f>
        <v>B</v>
      </c>
      <c r="T122" s="175">
        <v>1</v>
      </c>
      <c r="U122" s="345" t="str">
        <f ca="1">IF($A121&lt;&gt;"",IF(OR($AH121&lt;&gt;0,$AI121&lt;&gt;0,M121&gt;=$AJ$3),"",H122))</f>
        <v/>
      </c>
      <c r="V122" s="346" t="str">
        <f t="shared" ca="1" si="41"/>
        <v/>
      </c>
      <c r="W122" s="346">
        <f t="shared" ca="1" si="32"/>
        <v>0</v>
      </c>
      <c r="X122" s="343">
        <f t="shared" ca="1" si="33"/>
        <v>0</v>
      </c>
      <c r="Y122" s="56" t="str">
        <f ca="1">VLOOKUP($A122,$BC$5:$BN$45,8)</f>
        <v>B</v>
      </c>
      <c r="Z122" s="175">
        <v>1</v>
      </c>
      <c r="AA122" s="345" t="str">
        <f ca="1">IF($A121&lt;&gt;"",IF(OR($AH121&lt;&gt;0,$AI121&lt;&gt;0,U122&lt;&gt;""),"",O122))</f>
        <v/>
      </c>
      <c r="AB122" s="37" t="str">
        <f t="shared" ca="1" si="34"/>
        <v/>
      </c>
      <c r="AC122" s="37">
        <f t="shared" ca="1" si="35"/>
        <v>0</v>
      </c>
      <c r="AD122" s="23">
        <f ca="1">IF($A122&lt;&gt;"",IF(OR($AH121&lt;&gt;0,$AI121&lt;&gt;0),"0",SUM(AC122:AC122)),0)</f>
        <v>0</v>
      </c>
      <c r="AE122" s="90">
        <f ca="1">IF(A122&lt;&gt;"",W122+AC122,0)</f>
        <v>0</v>
      </c>
      <c r="AF122" s="87">
        <f t="shared" ca="1" si="43"/>
        <v>-7</v>
      </c>
      <c r="AG122" s="95">
        <f>T123</f>
        <v>1</v>
      </c>
      <c r="AH122" s="89">
        <f ca="1">IF($A122&lt;&gt;"",IF(AH121&lt;&gt;0,AH121,IF(AF122&gt;=$AJ$1,"Profit Target",0)),0)</f>
        <v>0</v>
      </c>
      <c r="AI122" s="91">
        <f ca="1">IF($A122&lt;&gt;"",IF(AI121&lt;&gt;0,AI121,IF(AF122&lt;=$AJ$2,"Stop Loss",0)))</f>
        <v>0</v>
      </c>
      <c r="AJ122" s="89">
        <f t="shared" ca="1" si="36"/>
        <v>8</v>
      </c>
      <c r="AK122" s="78" t="str">
        <f ca="1">IF($A121="","",ABS(T122)&amp;"@")</f>
        <v>1@</v>
      </c>
      <c r="AL122" s="78" t="str">
        <f ca="1">IF(U122&lt;&gt;"",$AK122&amp;U122&amp;",","")</f>
        <v/>
      </c>
      <c r="AM122" s="78" t="str">
        <f ca="1">IF($A121="","",ABS(Z122)&amp;"@")</f>
        <v>1@</v>
      </c>
      <c r="AN122" s="427" t="str">
        <f t="shared" ca="1" si="37"/>
        <v/>
      </c>
      <c r="AO122" s="20"/>
      <c r="AP122" s="20"/>
      <c r="AQ122" s="20"/>
      <c r="AR122" s="20"/>
      <c r="AS122" s="20"/>
      <c r="AT122" s="66"/>
      <c r="AU122" s="20"/>
      <c r="AV122" s="20"/>
      <c r="AW122" s="20"/>
      <c r="AX122" s="20"/>
      <c r="AY122" s="20"/>
      <c r="AZ122" s="20"/>
      <c r="BA122" s="20"/>
      <c r="BB122" s="65">
        <f t="shared" ca="1" si="26"/>
        <v>29</v>
      </c>
      <c r="BD122" s="65"/>
      <c r="BO122"/>
      <c r="BP122"/>
      <c r="BR122" s="48"/>
      <c r="BS122" s="19"/>
      <c r="BT122" s="19"/>
      <c r="BU122" s="19"/>
      <c r="BV122" s="99"/>
      <c r="BW122" s="102"/>
      <c r="BX122" s="102"/>
      <c r="BY122" s="103"/>
      <c r="BZ122" s="102"/>
      <c r="CA122" s="102"/>
      <c r="CB122" s="102"/>
      <c r="CC122" s="102"/>
      <c r="CD122" s="102"/>
      <c r="CE122" s="105"/>
      <c r="CF122" s="49"/>
      <c r="CG122" s="19"/>
      <c r="CH122" s="49"/>
      <c r="CI122" s="19"/>
      <c r="CJ122" s="19"/>
    </row>
    <row r="123" spans="1:88">
      <c r="A123" s="65">
        <f t="shared" ca="1" si="25"/>
        <v>35</v>
      </c>
      <c r="B123" s="23" t="str">
        <f ca="1">IF(A122="","",IF(AND(AL123="",AN123=""),"NB",AL123&amp;AN123))</f>
        <v>1@R,</v>
      </c>
      <c r="C123" s="6" t="str">
        <f t="shared" ca="1" si="27"/>
        <v/>
      </c>
      <c r="D123" s="56" t="str">
        <f ca="1">VLOOKUP($A123,$BC$5:$BN$45,8)</f>
        <v>B</v>
      </c>
      <c r="E123" s="344" t="str">
        <f t="shared" ca="1" si="38"/>
        <v>RBB</v>
      </c>
      <c r="F123" s="175">
        <v>1</v>
      </c>
      <c r="G123" s="459">
        <f ca="1">IF(G122&gt;=$AJ$3,1,IF(AND(J121="L",J122="L"),1,IF(I122="L",2,IF(I122="W",(2*G122-1),G122))))</f>
        <v>2</v>
      </c>
      <c r="H123" s="345" t="str">
        <f ca="1">IF($A122&lt;&gt;"",IF(OR($AH122&lt;&gt;0,$AI122&lt;&gt;0,E122="RRR"),"",IF(AND($D117="B",$D120="B"),"B",IF(AND($D119="B",$D121="B"),"B",IF(AND($D121=$D122,$D121="B"),"B","")))),"")</f>
        <v/>
      </c>
      <c r="I123" s="346" t="str">
        <f t="shared" ca="1" si="40"/>
        <v/>
      </c>
      <c r="J123" s="346">
        <f t="shared" ca="1" si="28"/>
        <v>0</v>
      </c>
      <c r="K123" s="343">
        <f t="shared" ca="1" si="29"/>
        <v>0</v>
      </c>
      <c r="L123" s="56" t="str">
        <f ca="1">VLOOKUP($A123,$BC$5:$BN$45,8)</f>
        <v>B</v>
      </c>
      <c r="M123" s="428">
        <f t="shared" ca="1" si="39"/>
        <v>2</v>
      </c>
      <c r="N123" s="175">
        <v>1</v>
      </c>
      <c r="O123" s="345" t="str">
        <f ca="1">IF($A122&lt;&gt;"",IF(OR($AH122&lt;&gt;0,$AI122&lt;&gt;0,E122="BBB",H123&lt;&gt;""),"",IF(AND($D117="R",$D120="R"),"R",IF(AND($D119="R",$D121="R"),"R",IF(AND($D121=$D122,$D121="R"),"R","")))),"")</f>
        <v>R</v>
      </c>
      <c r="P123" s="37" t="str">
        <f t="shared" ca="1" si="30"/>
        <v>L</v>
      </c>
      <c r="Q123" s="37">
        <f t="shared" ca="1" si="31"/>
        <v>-1</v>
      </c>
      <c r="R123" s="23">
        <f ca="1">IF($A123&lt;&gt;"",IF(OR($AH122&lt;&gt;0,$AI122&lt;&gt;0),"0",SUM(Q123:Q123)),0)</f>
        <v>-1</v>
      </c>
      <c r="S123" s="56" t="str">
        <f ca="1">VLOOKUP($A123,$BC$5:$BN$45,8)</f>
        <v>B</v>
      </c>
      <c r="T123" s="175">
        <v>1</v>
      </c>
      <c r="U123" s="345" t="str">
        <f ca="1">IF($A122&lt;&gt;"",IF(OR($AH122&lt;&gt;0,$AI122&lt;&gt;0,M122&gt;=$AJ$3),"",H123))</f>
        <v/>
      </c>
      <c r="V123" s="346" t="str">
        <f t="shared" ca="1" si="41"/>
        <v/>
      </c>
      <c r="W123" s="346">
        <f t="shared" ca="1" si="32"/>
        <v>0</v>
      </c>
      <c r="X123" s="343">
        <f t="shared" ca="1" si="33"/>
        <v>0</v>
      </c>
      <c r="Y123" s="56" t="str">
        <f ca="1">VLOOKUP($A123,$BC$5:$BN$45,8)</f>
        <v>B</v>
      </c>
      <c r="Z123" s="175">
        <v>1</v>
      </c>
      <c r="AA123" s="345" t="str">
        <f ca="1">IF($A122&lt;&gt;"",IF(OR($AH122&lt;&gt;0,$AI122&lt;&gt;0,U123&lt;&gt;""),"",O123))</f>
        <v>R</v>
      </c>
      <c r="AB123" s="37" t="str">
        <f t="shared" ca="1" si="34"/>
        <v>L</v>
      </c>
      <c r="AC123" s="37">
        <f t="shared" ca="1" si="35"/>
        <v>-1</v>
      </c>
      <c r="AD123" s="23">
        <f ca="1">IF($A123&lt;&gt;"",IF(OR($AH122&lt;&gt;0,$AI122&lt;&gt;0),"0",SUM(AC123:AC123)),0)</f>
        <v>-1</v>
      </c>
      <c r="AE123" s="90">
        <f ca="1">IF(A123&lt;&gt;"",W123+AC123,0)</f>
        <v>-1</v>
      </c>
      <c r="AF123" s="87">
        <f t="shared" ca="1" si="43"/>
        <v>-8</v>
      </c>
      <c r="AG123" s="95">
        <f>T124</f>
        <v>1</v>
      </c>
      <c r="AH123" s="89">
        <f ca="1">IF($A123&lt;&gt;"",IF(AH122&lt;&gt;0,AH122,IF(AF123&gt;=$AJ$1,"Profit Target",0)),0)</f>
        <v>0</v>
      </c>
      <c r="AI123" s="91">
        <f ca="1">IF($A123&lt;&gt;"",IF(AI122&lt;&gt;0,AI122,IF(AF123&lt;=$AJ$2,"Stop Loss",0)))</f>
        <v>0</v>
      </c>
      <c r="AJ123" s="89">
        <f t="shared" ca="1" si="36"/>
        <v>8</v>
      </c>
      <c r="AK123" s="78" t="str">
        <f ca="1">IF($A122="","",ABS(T123)&amp;"@")</f>
        <v>1@</v>
      </c>
      <c r="AL123" s="78" t="str">
        <f ca="1">IF(U123&lt;&gt;"",$AK123&amp;U123&amp;",","")</f>
        <v/>
      </c>
      <c r="AM123" s="78" t="str">
        <f ca="1">IF($A122="","",ABS(Z123)&amp;"@")</f>
        <v>1@</v>
      </c>
      <c r="AN123" s="427" t="str">
        <f t="shared" ca="1" si="37"/>
        <v>1@R,</v>
      </c>
      <c r="AO123" s="20"/>
      <c r="AP123" s="20"/>
      <c r="AQ123" s="20"/>
      <c r="AR123" s="20"/>
      <c r="AS123" s="20"/>
      <c r="AT123" s="66"/>
      <c r="AU123" s="20"/>
      <c r="AV123" s="20"/>
      <c r="AW123" s="20"/>
      <c r="AX123" s="20"/>
      <c r="AY123" s="20"/>
      <c r="AZ123" s="20"/>
      <c r="BA123" s="20"/>
      <c r="BB123" s="65">
        <f t="shared" ca="1" si="26"/>
        <v>2</v>
      </c>
      <c r="BD123" s="65"/>
      <c r="BO123"/>
      <c r="BP123"/>
      <c r="BR123" s="48"/>
      <c r="BS123" s="19"/>
      <c r="BT123" s="19"/>
      <c r="BU123" s="19"/>
      <c r="BV123" s="99"/>
      <c r="BW123" s="102"/>
      <c r="BX123" s="102"/>
      <c r="BY123" s="103"/>
      <c r="BZ123" s="102"/>
      <c r="CA123" s="102"/>
      <c r="CB123" s="102"/>
      <c r="CC123" s="102"/>
      <c r="CD123" s="102"/>
      <c r="CE123" s="105"/>
      <c r="CF123" s="49"/>
      <c r="CG123" s="19"/>
      <c r="CH123" s="49"/>
      <c r="CI123" s="19"/>
      <c r="CJ123" s="19"/>
    </row>
    <row r="124" spans="1:88">
      <c r="A124" s="65">
        <f t="shared" ca="1" si="25"/>
        <v>15</v>
      </c>
      <c r="B124" s="23" t="str">
        <f ca="1">IF(A123="","",IF(AND(AL124="",AN124=""),"NB",AL124&amp;AN124))</f>
        <v>1@B,</v>
      </c>
      <c r="C124" s="6" t="str">
        <f t="shared" ca="1" si="27"/>
        <v/>
      </c>
      <c r="D124" s="56" t="str">
        <f ca="1">VLOOKUP($A124,$BC$5:$BN$45,8)</f>
        <v>B</v>
      </c>
      <c r="E124" s="344" t="str">
        <f t="shared" ca="1" si="38"/>
        <v>BBB</v>
      </c>
      <c r="F124" s="175">
        <v>1</v>
      </c>
      <c r="G124" s="459">
        <f ca="1">IF(G123&gt;=$AJ$3,1,IF(AND(J122="L",J123="L"),1,IF(I123="L",2,IF(I123="W",(2*G123-1),G123))))</f>
        <v>2</v>
      </c>
      <c r="H124" s="345" t="str">
        <f ca="1">IF($A123&lt;&gt;"",IF(OR($AH123&lt;&gt;0,$AI123&lt;&gt;0,E123="RRR"),"",IF(AND($D118="B",$D121="B"),"B",IF(AND($D120="B",$D122="B"),"B",IF(AND($D122=$D123,$D122="B"),"B","")))),"")</f>
        <v>B</v>
      </c>
      <c r="I124" s="346" t="str">
        <f t="shared" ca="1" si="40"/>
        <v>W</v>
      </c>
      <c r="J124" s="346">
        <f t="shared" ca="1" si="28"/>
        <v>1</v>
      </c>
      <c r="K124" s="343">
        <f t="shared" ca="1" si="29"/>
        <v>1</v>
      </c>
      <c r="L124" s="56" t="str">
        <f ca="1">VLOOKUP($A124,$BC$5:$BN$45,8)</f>
        <v>B</v>
      </c>
      <c r="M124" s="428">
        <f t="shared" ca="1" si="39"/>
        <v>0</v>
      </c>
      <c r="N124" s="175">
        <v>1</v>
      </c>
      <c r="O124" s="345" t="str">
        <f ca="1">IF($A123&lt;&gt;"",IF(OR($AH123&lt;&gt;0,$AI123&lt;&gt;0,E123="BBB",H124&lt;&gt;""),"",IF(AND($D118="R",$D121="R"),"R",IF(AND($D120="R",$D122="R"),"R",IF(AND($D122=$D123,$D122="R"),"R","")))),"")</f>
        <v/>
      </c>
      <c r="P124" s="37" t="str">
        <f t="shared" ca="1" si="30"/>
        <v/>
      </c>
      <c r="Q124" s="37">
        <f t="shared" ca="1" si="31"/>
        <v>0</v>
      </c>
      <c r="R124" s="23">
        <f ca="1">IF($A124&lt;&gt;"",IF(OR($AH123&lt;&gt;0,$AI123&lt;&gt;0),"0",SUM(Q124:Q124)),0)</f>
        <v>0</v>
      </c>
      <c r="S124" s="56" t="str">
        <f ca="1">VLOOKUP($A124,$BC$5:$BN$45,8)</f>
        <v>B</v>
      </c>
      <c r="T124" s="175">
        <v>1</v>
      </c>
      <c r="U124" s="345" t="str">
        <f ca="1">IF($A123&lt;&gt;"",IF(OR($AH123&lt;&gt;0,$AI123&lt;&gt;0,M123&gt;=$AJ$3),"",H124))</f>
        <v>B</v>
      </c>
      <c r="V124" s="346" t="str">
        <f t="shared" ca="1" si="41"/>
        <v>W</v>
      </c>
      <c r="W124" s="346">
        <f t="shared" ca="1" si="32"/>
        <v>1</v>
      </c>
      <c r="X124" s="343">
        <f t="shared" ca="1" si="33"/>
        <v>1</v>
      </c>
      <c r="Y124" s="56" t="str">
        <f ca="1">VLOOKUP($A124,$BC$5:$BN$45,8)</f>
        <v>B</v>
      </c>
      <c r="Z124" s="175">
        <v>1</v>
      </c>
      <c r="AA124" s="345" t="str">
        <f ca="1">IF($A123&lt;&gt;"",IF(OR($AH123&lt;&gt;0,$AI123&lt;&gt;0,U124&lt;&gt;""),"",O124))</f>
        <v/>
      </c>
      <c r="AB124" s="37" t="str">
        <f t="shared" ca="1" si="34"/>
        <v/>
      </c>
      <c r="AC124" s="37">
        <f t="shared" ca="1" si="35"/>
        <v>0</v>
      </c>
      <c r="AD124" s="23">
        <f ca="1">IF($A124&lt;&gt;"",IF(OR($AH123&lt;&gt;0,$AI123&lt;&gt;0),"0",SUM(AC124:AC124)),0)</f>
        <v>0</v>
      </c>
      <c r="AE124" s="90">
        <f ca="1">IF(A124&lt;&gt;"",W124+AC124,0)</f>
        <v>1</v>
      </c>
      <c r="AF124" s="87">
        <f t="shared" ca="1" si="43"/>
        <v>-7</v>
      </c>
      <c r="AG124" s="95">
        <f>T125</f>
        <v>1</v>
      </c>
      <c r="AH124" s="89">
        <f ca="1">IF($A124&lt;&gt;"",IF(AH123&lt;&gt;0,AH123,IF(AF124&gt;=$AJ$1,"Profit Target",0)),0)</f>
        <v>0</v>
      </c>
      <c r="AI124" s="91">
        <f ca="1">IF($A124&lt;&gt;"",IF(AI123&lt;&gt;0,AI123,IF(AF124&lt;=$AJ$2,"Stop Loss",0)))</f>
        <v>0</v>
      </c>
      <c r="AJ124" s="89">
        <f t="shared" ca="1" si="36"/>
        <v>8</v>
      </c>
      <c r="AK124" s="78" t="str">
        <f ca="1">IF($A123="","",ABS(T124)&amp;"@")</f>
        <v>1@</v>
      </c>
      <c r="AL124" s="78" t="str">
        <f ca="1">IF(U124&lt;&gt;"",$AK124&amp;U124&amp;",","")</f>
        <v>1@B,</v>
      </c>
      <c r="AM124" s="78" t="str">
        <f ca="1">IF($A123="","",ABS(Z124)&amp;"@")</f>
        <v>1@</v>
      </c>
      <c r="AN124" s="427" t="str">
        <f t="shared" ca="1" si="37"/>
        <v/>
      </c>
      <c r="AO124" s="20"/>
      <c r="AP124" s="20"/>
      <c r="AQ124" s="20"/>
      <c r="AR124" s="20"/>
      <c r="AS124" s="20"/>
      <c r="AT124" s="66"/>
      <c r="AU124" s="20"/>
      <c r="AV124" s="20"/>
      <c r="AW124" s="20"/>
      <c r="AX124" s="20"/>
      <c r="AY124" s="20"/>
      <c r="AZ124" s="20"/>
      <c r="BA124" s="20"/>
      <c r="BB124" s="65">
        <f t="shared" ca="1" si="26"/>
        <v>5</v>
      </c>
      <c r="BD124" s="65"/>
      <c r="BO124"/>
      <c r="BP124"/>
      <c r="BR124" s="48"/>
      <c r="BS124" s="19"/>
      <c r="BT124" s="19"/>
      <c r="BU124" s="19"/>
      <c r="BV124" s="99"/>
      <c r="BW124" s="102"/>
      <c r="BX124" s="102"/>
      <c r="BY124" s="103"/>
      <c r="BZ124" s="102"/>
      <c r="CA124" s="102"/>
      <c r="CB124" s="102"/>
      <c r="CC124" s="102"/>
      <c r="CD124" s="102"/>
      <c r="CE124" s="105"/>
      <c r="CF124" s="49"/>
      <c r="CG124" s="19"/>
      <c r="CH124" s="49"/>
      <c r="CI124" s="19"/>
      <c r="CJ124" s="19"/>
    </row>
    <row r="125" spans="1:88">
      <c r="A125" s="65">
        <f t="shared" ca="1" si="25"/>
        <v>35</v>
      </c>
      <c r="B125" s="23" t="str">
        <f ca="1">IF(A124="","",IF(AND(AL125="",AN125=""),"NB",AL125&amp;AN125))</f>
        <v>1@B,</v>
      </c>
      <c r="C125" s="6" t="str">
        <f t="shared" ca="1" si="27"/>
        <v/>
      </c>
      <c r="D125" s="56" t="str">
        <f ca="1">VLOOKUP($A125,$BC$5:$BN$45,8)</f>
        <v>B</v>
      </c>
      <c r="E125" s="344" t="str">
        <f t="shared" ca="1" si="38"/>
        <v>BBB</v>
      </c>
      <c r="F125" s="175">
        <v>1</v>
      </c>
      <c r="G125" s="459">
        <f ca="1">IF(G124&gt;=$AJ$3,1,IF(AND(J123="L",J124="L"),1,IF(I124="L",2,IF(I124="W",(2*G124-1),G124))))</f>
        <v>3</v>
      </c>
      <c r="H125" s="345" t="str">
        <f ca="1">IF($A124&lt;&gt;"",IF(OR($AH124&lt;&gt;0,$AI124&lt;&gt;0,E124="RRR"),"",IF(AND($D119="B",$D122="B"),"B",IF(AND($D121="B",$D123="B"),"B",IF(AND($D123=$D124,$D123="B"),"B","")))),"")</f>
        <v>B</v>
      </c>
      <c r="I125" s="346" t="str">
        <f t="shared" ca="1" si="40"/>
        <v>W</v>
      </c>
      <c r="J125" s="346">
        <f t="shared" ca="1" si="28"/>
        <v>1</v>
      </c>
      <c r="K125" s="343">
        <f t="shared" ca="1" si="29"/>
        <v>1</v>
      </c>
      <c r="L125" s="56" t="str">
        <f ca="1">VLOOKUP($A125,$BC$5:$BN$45,8)</f>
        <v>B</v>
      </c>
      <c r="M125" s="428">
        <f t="shared" ca="1" si="39"/>
        <v>0</v>
      </c>
      <c r="N125" s="175">
        <v>1</v>
      </c>
      <c r="O125" s="345" t="str">
        <f ca="1">IF($A124&lt;&gt;"",IF(OR($AH124&lt;&gt;0,$AI124&lt;&gt;0,E124="BBB",H125&lt;&gt;""),"",IF(AND($D119="R",$D122="R"),"R",IF(AND($D121="R",$D123="R"),"R",IF(AND($D123=$D124,$D123="R"),"R","")))),"")</f>
        <v/>
      </c>
      <c r="P125" s="37" t="str">
        <f t="shared" ca="1" si="30"/>
        <v/>
      </c>
      <c r="Q125" s="37">
        <f t="shared" ca="1" si="31"/>
        <v>0</v>
      </c>
      <c r="R125" s="23">
        <f ca="1">IF($A125&lt;&gt;"",IF(OR($AH124&lt;&gt;0,$AI124&lt;&gt;0),"0",SUM(Q125:Q125)),0)</f>
        <v>0</v>
      </c>
      <c r="S125" s="56" t="str">
        <f ca="1">VLOOKUP($A125,$BC$5:$BN$45,8)</f>
        <v>B</v>
      </c>
      <c r="T125" s="175">
        <v>1</v>
      </c>
      <c r="U125" s="345" t="str">
        <f ca="1">IF($A124&lt;&gt;"",IF(OR($AH124&lt;&gt;0,$AI124&lt;&gt;0,M124&gt;=$AJ$3),"",H125))</f>
        <v>B</v>
      </c>
      <c r="V125" s="346" t="str">
        <f t="shared" ca="1" si="41"/>
        <v>W</v>
      </c>
      <c r="W125" s="346">
        <f t="shared" ca="1" si="32"/>
        <v>1</v>
      </c>
      <c r="X125" s="343">
        <f t="shared" ca="1" si="33"/>
        <v>1</v>
      </c>
      <c r="Y125" s="56" t="str">
        <f ca="1">VLOOKUP($A125,$BC$5:$BN$45,8)</f>
        <v>B</v>
      </c>
      <c r="Z125" s="175">
        <v>1</v>
      </c>
      <c r="AA125" s="345" t="str">
        <f ca="1">IF($A124&lt;&gt;"",IF(OR($AH124&lt;&gt;0,$AI124&lt;&gt;0,U125&lt;&gt;""),"",O125))</f>
        <v/>
      </c>
      <c r="AB125" s="37" t="str">
        <f t="shared" ca="1" si="34"/>
        <v/>
      </c>
      <c r="AC125" s="37">
        <f t="shared" ca="1" si="35"/>
        <v>0</v>
      </c>
      <c r="AD125" s="23">
        <f ca="1">IF($A125&lt;&gt;"",IF(OR($AH124&lt;&gt;0,$AI124&lt;&gt;0),"0",SUM(AC125:AC125)),0)</f>
        <v>0</v>
      </c>
      <c r="AE125" s="90">
        <f ca="1">IF(A125&lt;&gt;"",W125+AC125,0)</f>
        <v>1</v>
      </c>
      <c r="AF125" s="172">
        <f t="shared" ca="1" si="43"/>
        <v>-6</v>
      </c>
      <c r="AG125" s="95">
        <f>T126</f>
        <v>1</v>
      </c>
      <c r="AH125" s="89">
        <f ca="1">IF($A125&lt;&gt;"",IF(AH124&lt;&gt;0,AH124,IF(AF125&gt;=$AJ$1,"Profit Target",0)),0)</f>
        <v>0</v>
      </c>
      <c r="AI125" s="91">
        <f ca="1">IF($A125&lt;&gt;"",IF(AI124&lt;&gt;0,AI124,IF(AF125&lt;=$AJ$2,"Stop Loss",0)))</f>
        <v>0</v>
      </c>
      <c r="AJ125" s="89">
        <f t="shared" ca="1" si="36"/>
        <v>8</v>
      </c>
      <c r="AK125" s="78" t="str">
        <f ca="1">IF($A124="","",ABS(T125)&amp;"@")</f>
        <v>1@</v>
      </c>
      <c r="AL125" s="78" t="str">
        <f ca="1">IF(U125&lt;&gt;"",$AK125&amp;U125&amp;",","")</f>
        <v>1@B,</v>
      </c>
      <c r="AM125" s="78" t="str">
        <f ca="1">IF($A124="","",ABS(Z125)&amp;"@")</f>
        <v>1@</v>
      </c>
      <c r="AN125" s="427" t="str">
        <f t="shared" ca="1" si="37"/>
        <v/>
      </c>
      <c r="AO125" s="20"/>
      <c r="AP125" s="20"/>
      <c r="AQ125" s="20"/>
      <c r="AR125" s="20"/>
      <c r="AS125" s="20"/>
      <c r="AT125" s="66"/>
      <c r="AU125" s="20"/>
      <c r="AV125" s="20"/>
      <c r="AW125" s="20"/>
      <c r="AX125" s="20"/>
      <c r="AY125" s="20"/>
      <c r="AZ125" s="20"/>
      <c r="BA125" s="20"/>
      <c r="BB125" s="65">
        <f t="shared" ca="1" si="26"/>
        <v>32</v>
      </c>
      <c r="BD125" s="65"/>
      <c r="BO125"/>
      <c r="BP125"/>
      <c r="BR125" s="48"/>
      <c r="BS125" s="19"/>
      <c r="BT125" s="19"/>
      <c r="BU125" s="19"/>
      <c r="BV125" s="99"/>
      <c r="BW125" s="102"/>
      <c r="BX125" s="102"/>
      <c r="BY125" s="103"/>
      <c r="BZ125" s="102"/>
      <c r="CA125" s="102"/>
      <c r="CB125" s="102"/>
      <c r="CC125" s="102"/>
      <c r="CD125" s="102"/>
      <c r="CE125" s="105"/>
      <c r="CF125" s="49"/>
      <c r="CG125" s="19"/>
      <c r="CH125" s="49"/>
      <c r="CI125" s="19"/>
      <c r="CJ125" s="19"/>
    </row>
    <row r="126" spans="1:88">
      <c r="A126" s="65">
        <f t="shared" ca="1" si="25"/>
        <v>33</v>
      </c>
      <c r="B126" s="23" t="str">
        <f ca="1">IF(A125="","",IF(AND(AL126="",AN126=""),"NB",AL126&amp;AN126))</f>
        <v>1@B,</v>
      </c>
      <c r="C126" s="6" t="str">
        <f t="shared" ca="1" si="27"/>
        <v/>
      </c>
      <c r="D126" s="56" t="str">
        <f ca="1">VLOOKUP($A126,$BC$5:$BN$45,8)</f>
        <v>B</v>
      </c>
      <c r="E126" s="344" t="str">
        <f t="shared" ca="1" si="38"/>
        <v>BBB</v>
      </c>
      <c r="F126" s="175">
        <v>1</v>
      </c>
      <c r="G126" s="459">
        <f ca="1">IF(G125&gt;=$AJ$3,1,IF(AND(J124="L",J125="L"),1,IF(I125="L",2,IF(I125="W",(2*G125-1),G125))))</f>
        <v>5</v>
      </c>
      <c r="H126" s="345" t="str">
        <f ca="1">IF($A125&lt;&gt;"",IF(OR($AH125&lt;&gt;0,$AI125&lt;&gt;0,E125="RRR"),"",IF(AND($D120="B",$D123="B"),"B",IF(AND($D122="B",$D124="B"),"B",IF(AND($D124=$D125,$D124="B"),"B","")))),"")</f>
        <v>B</v>
      </c>
      <c r="I126" s="346" t="str">
        <f t="shared" ca="1" si="40"/>
        <v>W</v>
      </c>
      <c r="J126" s="346">
        <f t="shared" ca="1" si="28"/>
        <v>1</v>
      </c>
      <c r="K126" s="343">
        <f t="shared" ca="1" si="29"/>
        <v>1</v>
      </c>
      <c r="L126" s="56" t="str">
        <f ca="1">VLOOKUP($A126,$BC$5:$BN$45,8)</f>
        <v>B</v>
      </c>
      <c r="M126" s="428">
        <f t="shared" ca="1" si="39"/>
        <v>0</v>
      </c>
      <c r="N126" s="175">
        <v>1</v>
      </c>
      <c r="O126" s="345" t="str">
        <f ca="1">IF($A125&lt;&gt;"",IF(OR($AH125&lt;&gt;0,$AI125&lt;&gt;0,E125="BBB",H126&lt;&gt;""),"",IF(AND($D120="R",$D123="R"),"R",IF(AND($D122="R",$D124="R"),"R",IF(AND($D124=$D125,$D124="R"),"R","")))),"")</f>
        <v/>
      </c>
      <c r="P126" s="37" t="str">
        <f t="shared" ca="1" si="30"/>
        <v/>
      </c>
      <c r="Q126" s="37">
        <f t="shared" ca="1" si="31"/>
        <v>0</v>
      </c>
      <c r="R126" s="23">
        <f ca="1">IF($A126&lt;&gt;"",IF(OR($AH125&lt;&gt;0,$AI125&lt;&gt;0),"0",SUM(Q126:Q126)),0)</f>
        <v>0</v>
      </c>
      <c r="S126" s="56" t="str">
        <f ca="1">VLOOKUP($A126,$BC$5:$BN$45,8)</f>
        <v>B</v>
      </c>
      <c r="T126" s="175">
        <v>1</v>
      </c>
      <c r="U126" s="345" t="str">
        <f ca="1">IF($A125&lt;&gt;"",IF(OR($AH125&lt;&gt;0,$AI125&lt;&gt;0,M125&gt;=$AJ$3),"",H126))</f>
        <v>B</v>
      </c>
      <c r="V126" s="346" t="str">
        <f t="shared" ca="1" si="41"/>
        <v>W</v>
      </c>
      <c r="W126" s="346">
        <f t="shared" ca="1" si="32"/>
        <v>1</v>
      </c>
      <c r="X126" s="343">
        <f t="shared" ca="1" si="33"/>
        <v>1</v>
      </c>
      <c r="Y126" s="56" t="str">
        <f ca="1">VLOOKUP($A126,$BC$5:$BN$45,8)</f>
        <v>B</v>
      </c>
      <c r="Z126" s="175">
        <v>1</v>
      </c>
      <c r="AA126" s="345" t="str">
        <f ca="1">IF($A125&lt;&gt;"",IF(OR($AH125&lt;&gt;0,$AI125&lt;&gt;0,U126&lt;&gt;""),"",O126))</f>
        <v/>
      </c>
      <c r="AB126" s="37" t="str">
        <f t="shared" ca="1" si="34"/>
        <v/>
      </c>
      <c r="AC126" s="37">
        <f t="shared" ca="1" si="35"/>
        <v>0</v>
      </c>
      <c r="AD126" s="23">
        <f ca="1">IF($A126&lt;&gt;"",IF(OR($AH125&lt;&gt;0,$AI125&lt;&gt;0),"0",SUM(AC126:AC126)),0)</f>
        <v>0</v>
      </c>
      <c r="AE126" s="90">
        <f ca="1">IF(A126&lt;&gt;"",W126+AC126,0)</f>
        <v>1</v>
      </c>
      <c r="AF126" s="87">
        <f ca="1">IF($A126&lt;&gt;"",AE126+AF125,0)</f>
        <v>-5</v>
      </c>
      <c r="AG126" s="95">
        <f>T127</f>
        <v>1</v>
      </c>
      <c r="AH126" s="89">
        <f ca="1">IF($A126&lt;&gt;"",IF(AH125&lt;&gt;0,AH125,IF(AF126&gt;=$AJ$1,"Profit Target",0)),0)</f>
        <v>0</v>
      </c>
      <c r="AI126" s="91">
        <f ca="1">IF($A126&lt;&gt;"",IF(AI125&lt;&gt;0,AI125,IF(AF126&lt;=$AJ$2,"Stop Loss",0)))</f>
        <v>0</v>
      </c>
      <c r="AJ126" s="89">
        <f t="shared" ca="1" si="36"/>
        <v>8</v>
      </c>
      <c r="AK126" s="78" t="str">
        <f ca="1">IF($A125="","",ABS(T126)&amp;"@")</f>
        <v>1@</v>
      </c>
      <c r="AL126" s="78" t="str">
        <f ca="1">IF(U126&lt;&gt;"",$AK126&amp;U126&amp;",","")</f>
        <v>1@B,</v>
      </c>
      <c r="AM126" s="78" t="str">
        <f ca="1">IF($A125="","",ABS(Z126)&amp;"@")</f>
        <v>1@</v>
      </c>
      <c r="AN126" s="427" t="str">
        <f t="shared" ca="1" si="37"/>
        <v/>
      </c>
      <c r="AO126" s="20"/>
      <c r="AP126" s="20"/>
      <c r="AQ126" s="20"/>
      <c r="AR126" s="20"/>
      <c r="AS126" s="20"/>
      <c r="AT126" s="66"/>
      <c r="AU126" s="20"/>
      <c r="AV126" s="20"/>
      <c r="AW126" s="20"/>
      <c r="AX126" s="20"/>
      <c r="AY126" s="20"/>
      <c r="AZ126" s="20"/>
      <c r="BA126" s="20"/>
      <c r="BB126" s="65">
        <f t="shared" ca="1" si="26"/>
        <v>35</v>
      </c>
      <c r="BD126" s="65"/>
      <c r="BO126"/>
      <c r="BP126"/>
      <c r="BR126" s="48"/>
      <c r="BS126" s="19"/>
      <c r="BT126" s="19"/>
      <c r="BU126" s="19"/>
      <c r="BV126" s="99"/>
      <c r="BW126" s="102"/>
      <c r="BX126" s="102"/>
      <c r="BY126" s="103"/>
      <c r="BZ126" s="102"/>
      <c r="CA126" s="102"/>
      <c r="CB126" s="102"/>
      <c r="CC126" s="102"/>
      <c r="CD126" s="102"/>
      <c r="CE126" s="105"/>
      <c r="CF126" s="49"/>
      <c r="CG126" s="19"/>
      <c r="CH126" s="49"/>
      <c r="CI126" s="19"/>
      <c r="CJ126" s="19"/>
    </row>
    <row r="127" spans="1:88">
      <c r="A127" s="65">
        <f t="shared" ca="1" si="25"/>
        <v>21</v>
      </c>
      <c r="B127" s="23" t="str">
        <f ca="1">IF(A126="","",IF(AND(AL127="",AN127=""),"NB",AL127&amp;AN127))</f>
        <v>1@B,</v>
      </c>
      <c r="C127" s="6" t="str">
        <f t="shared" ca="1" si="27"/>
        <v/>
      </c>
      <c r="D127" s="56" t="str">
        <f ca="1">VLOOKUP($A127,$BC$5:$BN$45,8)</f>
        <v>R</v>
      </c>
      <c r="E127" s="344" t="str">
        <f t="shared" ca="1" si="38"/>
        <v>BBR</v>
      </c>
      <c r="F127" s="175">
        <v>1</v>
      </c>
      <c r="G127" s="459">
        <f ca="1">IF(G126&gt;=$AJ$3,1,IF(AND(J125="L",J126="L"),1,IF(I126="L",2,IF(I126="W",(2*G126-1),G126))))</f>
        <v>9</v>
      </c>
      <c r="H127" s="345" t="str">
        <f ca="1">IF($A126&lt;&gt;"",IF(OR($AH126&lt;&gt;0,$AI126&lt;&gt;0,E126="RRR"),"",IF(AND($D121="B",$D124="B"),"B",IF(AND($D123="B",$D125="B"),"B",IF(AND($D125=$D126,$D125="B"),"B","")))),"")</f>
        <v>B</v>
      </c>
      <c r="I127" s="346" t="str">
        <f t="shared" ca="1" si="40"/>
        <v>L</v>
      </c>
      <c r="J127" s="346">
        <f t="shared" ca="1" si="28"/>
        <v>-1</v>
      </c>
      <c r="K127" s="343">
        <f t="shared" ca="1" si="29"/>
        <v>-1</v>
      </c>
      <c r="L127" s="56" t="str">
        <f ca="1">VLOOKUP($A127,$BC$5:$BN$45,8)</f>
        <v>R</v>
      </c>
      <c r="M127" s="428">
        <f t="shared" ca="1" si="39"/>
        <v>1</v>
      </c>
      <c r="N127" s="175">
        <v>1</v>
      </c>
      <c r="O127" s="345" t="str">
        <f ca="1">IF($A126&lt;&gt;"",IF(OR($AH126&lt;&gt;0,$AI126&lt;&gt;0,E126="BBB",H127&lt;&gt;""),"",IF(AND($D121="R",$D124="R"),"R",IF(AND($D123="R",$D125="R"),"R",IF(AND($D125=$D126,$D125="R"),"R","")))),"")</f>
        <v/>
      </c>
      <c r="P127" s="37" t="str">
        <f t="shared" ca="1" si="30"/>
        <v/>
      </c>
      <c r="Q127" s="37">
        <f t="shared" ca="1" si="31"/>
        <v>0</v>
      </c>
      <c r="R127" s="23">
        <f ca="1">IF($A127&lt;&gt;"",IF(OR($AH126&lt;&gt;0,$AI126&lt;&gt;0),"0",SUM(Q127:Q127)),0)</f>
        <v>0</v>
      </c>
      <c r="S127" s="56" t="str">
        <f ca="1">VLOOKUP($A127,$BC$5:$BN$45,8)</f>
        <v>R</v>
      </c>
      <c r="T127" s="175">
        <v>1</v>
      </c>
      <c r="U127" s="345" t="str">
        <f ca="1">IF($A126&lt;&gt;"",IF(OR($AH126&lt;&gt;0,$AI126&lt;&gt;0,M126&gt;=$AJ$3),"",H127))</f>
        <v>B</v>
      </c>
      <c r="V127" s="346" t="str">
        <f t="shared" ca="1" si="41"/>
        <v>L</v>
      </c>
      <c r="W127" s="346">
        <f t="shared" ca="1" si="32"/>
        <v>-1</v>
      </c>
      <c r="X127" s="343">
        <f t="shared" ca="1" si="33"/>
        <v>-1</v>
      </c>
      <c r="Y127" s="56" t="str">
        <f ca="1">VLOOKUP($A127,$BC$5:$BN$45,8)</f>
        <v>R</v>
      </c>
      <c r="Z127" s="175">
        <v>1</v>
      </c>
      <c r="AA127" s="345" t="str">
        <f ca="1">IF($A126&lt;&gt;"",IF(OR($AH126&lt;&gt;0,$AI126&lt;&gt;0,U127&lt;&gt;""),"",O127))</f>
        <v/>
      </c>
      <c r="AB127" s="37" t="str">
        <f t="shared" ca="1" si="34"/>
        <v/>
      </c>
      <c r="AC127" s="37">
        <f t="shared" ca="1" si="35"/>
        <v>0</v>
      </c>
      <c r="AD127" s="23">
        <f ca="1">IF($A127&lt;&gt;"",IF(OR($AH126&lt;&gt;0,$AI126&lt;&gt;0),"0",SUM(AC127:AC127)),0)</f>
        <v>0</v>
      </c>
      <c r="AE127" s="90">
        <f ca="1">IF(A127&lt;&gt;"",W127+AC127,0)</f>
        <v>-1</v>
      </c>
      <c r="AF127" s="87">
        <f t="shared" ref="AF127:AF143" ca="1" si="44">IF($A127&lt;&gt;"",AE127+AF126,0)</f>
        <v>-6</v>
      </c>
      <c r="AG127" s="95">
        <f>T128</f>
        <v>1</v>
      </c>
      <c r="AH127" s="89">
        <f ca="1">IF($A127&lt;&gt;"",IF(AH126&lt;&gt;0,AH126,IF(AF127&gt;=$AJ$1,"Profit Target",0)),0)</f>
        <v>0</v>
      </c>
      <c r="AI127" s="91">
        <f ca="1">IF($A127&lt;&gt;"",IF(AI126&lt;&gt;0,AI126,IF(AF127&lt;=$AJ$2,"Stop Loss",0)))</f>
        <v>0</v>
      </c>
      <c r="AJ127" s="89">
        <f t="shared" ca="1" si="36"/>
        <v>8</v>
      </c>
      <c r="AK127" s="78" t="str">
        <f ca="1">IF($A126="","",ABS(T127)&amp;"@")</f>
        <v>1@</v>
      </c>
      <c r="AL127" s="78" t="str">
        <f ca="1">IF(U127&lt;&gt;"",$AK127&amp;U127&amp;",","")</f>
        <v>1@B,</v>
      </c>
      <c r="AM127" s="78" t="str">
        <f ca="1">IF($A126="","",ABS(Z127)&amp;"@")</f>
        <v>1@</v>
      </c>
      <c r="AN127" s="427" t="str">
        <f t="shared" ca="1" si="37"/>
        <v/>
      </c>
      <c r="AO127" s="20"/>
      <c r="AP127" s="20"/>
      <c r="AQ127" s="20"/>
      <c r="AR127" s="20"/>
      <c r="AS127" s="20"/>
      <c r="AT127" s="66"/>
      <c r="AU127" s="20"/>
      <c r="AV127" s="20"/>
      <c r="AW127" s="20"/>
      <c r="AX127" s="20"/>
      <c r="AY127" s="20"/>
      <c r="AZ127" s="20"/>
      <c r="BA127" s="20"/>
      <c r="BB127" s="65">
        <f t="shared" ca="1" si="26"/>
        <v>14</v>
      </c>
      <c r="BD127" s="65"/>
      <c r="BO127"/>
      <c r="BP127"/>
      <c r="BR127" s="48"/>
      <c r="BS127" s="19"/>
      <c r="BT127" s="19"/>
      <c r="BU127" s="19"/>
      <c r="BV127" s="99"/>
      <c r="BW127" s="102"/>
      <c r="BX127" s="102"/>
      <c r="BY127" s="103"/>
      <c r="BZ127" s="102"/>
      <c r="CA127" s="102"/>
      <c r="CB127" s="102"/>
      <c r="CC127" s="102"/>
      <c r="CD127" s="102"/>
      <c r="CE127" s="105"/>
      <c r="CF127" s="49"/>
      <c r="CG127" s="19"/>
      <c r="CH127" s="49"/>
      <c r="CI127" s="19"/>
      <c r="CJ127" s="19"/>
    </row>
    <row r="128" spans="1:88">
      <c r="A128" s="65">
        <f t="shared" ca="1" si="25"/>
        <v>29</v>
      </c>
      <c r="B128" s="23" t="str">
        <f ca="1">IF(A127="","",IF(AND(AL128="",AN128=""),"NB",AL128&amp;AN128))</f>
        <v>1@B,</v>
      </c>
      <c r="C128" s="6" t="str">
        <f t="shared" ca="1" si="27"/>
        <v/>
      </c>
      <c r="D128" s="56" t="str">
        <f ca="1">VLOOKUP($A128,$BC$5:$BN$45,8)</f>
        <v>B</v>
      </c>
      <c r="E128" s="344" t="str">
        <f t="shared" ca="1" si="38"/>
        <v>BRB</v>
      </c>
      <c r="F128" s="175">
        <v>1</v>
      </c>
      <c r="G128" s="459">
        <f ca="1">IF(G127&gt;=$AJ$3,1,IF(AND(J126="L",J127="L"),1,IF(I127="L",2,IF(I127="W",(2*G127-1),G127))))</f>
        <v>2</v>
      </c>
      <c r="H128" s="345" t="str">
        <f ca="1">IF($A127&lt;&gt;"",IF(OR($AH127&lt;&gt;0,$AI127&lt;&gt;0,E127="RRR"),"",IF(AND($D122="B",$D125="B"),"B",IF(AND($D124="B",$D126="B"),"B",IF(AND($D126=$D127,$D126="B"),"B","")))),"")</f>
        <v>B</v>
      </c>
      <c r="I128" s="346" t="str">
        <f t="shared" ca="1" si="40"/>
        <v>W</v>
      </c>
      <c r="J128" s="346">
        <f t="shared" ca="1" si="28"/>
        <v>1</v>
      </c>
      <c r="K128" s="343">
        <f t="shared" ca="1" si="29"/>
        <v>1</v>
      </c>
      <c r="L128" s="56" t="str">
        <f ca="1">VLOOKUP($A128,$BC$5:$BN$45,8)</f>
        <v>B</v>
      </c>
      <c r="M128" s="428">
        <f t="shared" ca="1" si="39"/>
        <v>0</v>
      </c>
      <c r="N128" s="175">
        <v>1</v>
      </c>
      <c r="O128" s="345" t="str">
        <f ca="1">IF($A127&lt;&gt;"",IF(OR($AH127&lt;&gt;0,$AI127&lt;&gt;0,E127="BBB",H128&lt;&gt;""),"",IF(AND($D122="R",$D125="R"),"R",IF(AND($D124="R",$D126="R"),"R",IF(AND($D126=$D127,$D126="R"),"R","")))),"")</f>
        <v/>
      </c>
      <c r="P128" s="37" t="str">
        <f t="shared" ca="1" si="30"/>
        <v/>
      </c>
      <c r="Q128" s="37">
        <f t="shared" ca="1" si="31"/>
        <v>0</v>
      </c>
      <c r="R128" s="23">
        <f ca="1">IF($A128&lt;&gt;"",IF(OR($AH127&lt;&gt;0,$AI127&lt;&gt;0),"0",SUM(Q128:Q128)),0)</f>
        <v>0</v>
      </c>
      <c r="S128" s="56" t="str">
        <f ca="1">VLOOKUP($A128,$BC$5:$BN$45,8)</f>
        <v>B</v>
      </c>
      <c r="T128" s="175">
        <v>1</v>
      </c>
      <c r="U128" s="345" t="str">
        <f ca="1">IF($A127&lt;&gt;"",IF(OR($AH127&lt;&gt;0,$AI127&lt;&gt;0,M127&gt;=$AJ$3),"",H128))</f>
        <v>B</v>
      </c>
      <c r="V128" s="346" t="str">
        <f t="shared" ca="1" si="41"/>
        <v>W</v>
      </c>
      <c r="W128" s="346">
        <f t="shared" ca="1" si="32"/>
        <v>1</v>
      </c>
      <c r="X128" s="343">
        <f t="shared" ca="1" si="33"/>
        <v>1</v>
      </c>
      <c r="Y128" s="56" t="str">
        <f ca="1">VLOOKUP($A128,$BC$5:$BN$45,8)</f>
        <v>B</v>
      </c>
      <c r="Z128" s="175">
        <v>1</v>
      </c>
      <c r="AA128" s="345" t="str">
        <f ca="1">IF($A127&lt;&gt;"",IF(OR($AH127&lt;&gt;0,$AI127&lt;&gt;0,U128&lt;&gt;""),"",O128))</f>
        <v/>
      </c>
      <c r="AB128" s="37" t="str">
        <f t="shared" ca="1" si="34"/>
        <v/>
      </c>
      <c r="AC128" s="37">
        <f t="shared" ca="1" si="35"/>
        <v>0</v>
      </c>
      <c r="AD128" s="23">
        <f ca="1">IF($A128&lt;&gt;"",IF(OR($AH127&lt;&gt;0,$AI127&lt;&gt;0),"0",SUM(AC128:AC128)),0)</f>
        <v>0</v>
      </c>
      <c r="AE128" s="90">
        <f ca="1">IF(A128&lt;&gt;"",W128+AC128,0)</f>
        <v>1</v>
      </c>
      <c r="AF128" s="87">
        <f t="shared" ca="1" si="44"/>
        <v>-5</v>
      </c>
      <c r="AG128" s="95">
        <f>T129</f>
        <v>1</v>
      </c>
      <c r="AH128" s="89">
        <f ca="1">IF($A128&lt;&gt;"",IF(AH127&lt;&gt;0,AH127,IF(AF128&gt;=$AJ$1,"Profit Target",0)),0)</f>
        <v>0</v>
      </c>
      <c r="AI128" s="91">
        <f ca="1">IF($A128&lt;&gt;"",IF(AI127&lt;&gt;0,AI127,IF(AF128&lt;=$AJ$2,"Stop Loss",0)))</f>
        <v>0</v>
      </c>
      <c r="AJ128" s="89">
        <f t="shared" ca="1" si="36"/>
        <v>8</v>
      </c>
      <c r="AK128" s="78" t="str">
        <f ca="1">IF($A127="","",ABS(T128)&amp;"@")</f>
        <v>1@</v>
      </c>
      <c r="AL128" s="78" t="str">
        <f ca="1">IF(U128&lt;&gt;"",$AK128&amp;U128&amp;",","")</f>
        <v>1@B,</v>
      </c>
      <c r="AM128" s="78" t="str">
        <f ca="1">IF($A127="","",ABS(Z128)&amp;"@")</f>
        <v>1@</v>
      </c>
      <c r="AN128" s="427" t="str">
        <f t="shared" ca="1" si="37"/>
        <v/>
      </c>
      <c r="AO128" s="20"/>
      <c r="AP128" s="20"/>
      <c r="AQ128" s="20"/>
      <c r="AR128" s="20"/>
      <c r="AS128" s="20"/>
      <c r="AT128" s="66"/>
      <c r="AU128" s="20"/>
      <c r="AV128" s="20"/>
      <c r="AW128" s="20"/>
      <c r="AX128" s="20"/>
      <c r="AY128" s="20"/>
      <c r="AZ128" s="20"/>
      <c r="BA128" s="20"/>
      <c r="BB128" s="65">
        <f t="shared" ca="1" si="26"/>
        <v>3</v>
      </c>
      <c r="BD128" s="65"/>
      <c r="BO128"/>
      <c r="BP128"/>
      <c r="BR128" s="48"/>
      <c r="BS128" s="19"/>
      <c r="BT128" s="19"/>
      <c r="BU128" s="19"/>
      <c r="BV128" s="99"/>
      <c r="BW128" s="102"/>
      <c r="BX128" s="102"/>
      <c r="BY128" s="103"/>
      <c r="BZ128" s="102"/>
      <c r="CA128" s="102"/>
      <c r="CB128" s="102"/>
      <c r="CC128" s="102"/>
      <c r="CD128" s="102"/>
      <c r="CE128" s="105"/>
      <c r="CF128" s="49"/>
      <c r="CG128" s="19"/>
      <c r="CH128" s="49"/>
      <c r="CI128" s="19"/>
      <c r="CJ128" s="19"/>
    </row>
    <row r="129" spans="1:88">
      <c r="A129" s="65">
        <f t="shared" ca="1" si="25"/>
        <v>11</v>
      </c>
      <c r="B129" s="23" t="str">
        <f ca="1">IF(A128="","",IF(AND(AL129="",AN129=""),"NB",AL129&amp;AN129))</f>
        <v>1@B,</v>
      </c>
      <c r="C129" s="6" t="str">
        <f t="shared" ca="1" si="27"/>
        <v/>
      </c>
      <c r="D129" s="56" t="str">
        <f ca="1">VLOOKUP($A129,$BC$5:$BN$45,8)</f>
        <v>B</v>
      </c>
      <c r="E129" s="344" t="str">
        <f t="shared" ca="1" si="38"/>
        <v>RBB</v>
      </c>
      <c r="F129" s="175">
        <v>1</v>
      </c>
      <c r="G129" s="459">
        <f ca="1">IF(G128&gt;=$AJ$3,1,IF(AND(J127="L",J128="L"),1,IF(I128="L",2,IF(I128="W",(2*G128-1),G128))))</f>
        <v>3</v>
      </c>
      <c r="H129" s="345" t="str">
        <f ca="1">IF($A128&lt;&gt;"",IF(OR($AH128&lt;&gt;0,$AI128&lt;&gt;0,E128="RRR"),"",IF(AND($D123="B",$D126="B"),"B",IF(AND($D125="B",$D127="B"),"B",IF(AND($D127=$D128,$D127="B"),"B","")))),"")</f>
        <v>B</v>
      </c>
      <c r="I129" s="346" t="str">
        <f t="shared" ca="1" si="40"/>
        <v>W</v>
      </c>
      <c r="J129" s="346">
        <f t="shared" ca="1" si="28"/>
        <v>1</v>
      </c>
      <c r="K129" s="343">
        <f t="shared" ca="1" si="29"/>
        <v>1</v>
      </c>
      <c r="L129" s="56" t="str">
        <f ca="1">VLOOKUP($A129,$BC$5:$BN$45,8)</f>
        <v>B</v>
      </c>
      <c r="M129" s="428">
        <f t="shared" ca="1" si="39"/>
        <v>0</v>
      </c>
      <c r="N129" s="175">
        <v>1</v>
      </c>
      <c r="O129" s="345" t="str">
        <f ca="1">IF($A128&lt;&gt;"",IF(OR($AH128&lt;&gt;0,$AI128&lt;&gt;0,E128="BBB",H129&lt;&gt;""),"",IF(AND($D123="R",$D126="R"),"R",IF(AND($D125="R",$D127="R"),"R",IF(AND($D127=$D128,$D127="R"),"R","")))),"")</f>
        <v/>
      </c>
      <c r="P129" s="37" t="str">
        <f t="shared" ca="1" si="30"/>
        <v/>
      </c>
      <c r="Q129" s="37">
        <f t="shared" ca="1" si="31"/>
        <v>0</v>
      </c>
      <c r="R129" s="23">
        <f ca="1">IF($A129&lt;&gt;"",IF(OR($AH128&lt;&gt;0,$AI128&lt;&gt;0),"0",SUM(Q129:Q129)),0)</f>
        <v>0</v>
      </c>
      <c r="S129" s="56" t="str">
        <f ca="1">VLOOKUP($A129,$BC$5:$BN$45,8)</f>
        <v>B</v>
      </c>
      <c r="T129" s="175">
        <v>1</v>
      </c>
      <c r="U129" s="345" t="str">
        <f ca="1">IF($A128&lt;&gt;"",IF(OR($AH128&lt;&gt;0,$AI128&lt;&gt;0,M128&gt;=$AJ$3),"",H129))</f>
        <v>B</v>
      </c>
      <c r="V129" s="346" t="str">
        <f t="shared" ca="1" si="41"/>
        <v>W</v>
      </c>
      <c r="W129" s="346">
        <f t="shared" ca="1" si="32"/>
        <v>1</v>
      </c>
      <c r="X129" s="343">
        <f t="shared" ca="1" si="33"/>
        <v>1</v>
      </c>
      <c r="Y129" s="56" t="str">
        <f ca="1">VLOOKUP($A129,$BC$5:$BN$45,8)</f>
        <v>B</v>
      </c>
      <c r="Z129" s="175">
        <v>1</v>
      </c>
      <c r="AA129" s="345" t="str">
        <f ca="1">IF($A128&lt;&gt;"",IF(OR($AH128&lt;&gt;0,$AI128&lt;&gt;0,U129&lt;&gt;""),"",O129))</f>
        <v/>
      </c>
      <c r="AB129" s="37" t="str">
        <f t="shared" ca="1" si="34"/>
        <v/>
      </c>
      <c r="AC129" s="37">
        <f t="shared" ca="1" si="35"/>
        <v>0</v>
      </c>
      <c r="AD129" s="23">
        <f ca="1">IF($A129&lt;&gt;"",IF(OR($AH128&lt;&gt;0,$AI128&lt;&gt;0),"0",SUM(AC129:AC129)),0)</f>
        <v>0</v>
      </c>
      <c r="AE129" s="90">
        <f ca="1">IF(A129&lt;&gt;"",W129+AC129,0)</f>
        <v>1</v>
      </c>
      <c r="AF129" s="87">
        <f t="shared" ca="1" si="44"/>
        <v>-4</v>
      </c>
      <c r="AG129" s="95">
        <f>T130</f>
        <v>1</v>
      </c>
      <c r="AH129" s="89">
        <f ca="1">IF($A129&lt;&gt;"",IF(AH128&lt;&gt;0,AH128,IF(AF129&gt;=$AJ$1,"Profit Target",0)),0)</f>
        <v>0</v>
      </c>
      <c r="AI129" s="91">
        <f ca="1">IF($A129&lt;&gt;"",IF(AI128&lt;&gt;0,AI128,IF(AF129&lt;=$AJ$2,"Stop Loss",0)))</f>
        <v>0</v>
      </c>
      <c r="AJ129" s="89">
        <f t="shared" ca="1" si="36"/>
        <v>8</v>
      </c>
      <c r="AK129" s="78" t="str">
        <f ca="1">IF($A128="","",ABS(T129)&amp;"@")</f>
        <v>1@</v>
      </c>
      <c r="AL129" s="78" t="str">
        <f ca="1">IF(U129&lt;&gt;"",$AK129&amp;U129&amp;",","")</f>
        <v>1@B,</v>
      </c>
      <c r="AM129" s="78" t="str">
        <f ca="1">IF($A128="","",ABS(Z129)&amp;"@")</f>
        <v>1@</v>
      </c>
      <c r="AN129" s="427" t="str">
        <f t="shared" ca="1" si="37"/>
        <v/>
      </c>
      <c r="AO129" s="20"/>
      <c r="AP129" s="20"/>
      <c r="AQ129" s="20"/>
      <c r="AR129" s="20"/>
      <c r="AS129" s="20"/>
      <c r="AT129" s="66"/>
      <c r="AU129" s="20"/>
      <c r="AV129" s="20"/>
      <c r="AW129" s="20"/>
      <c r="AX129" s="20"/>
      <c r="AY129" s="20"/>
      <c r="AZ129" s="20"/>
      <c r="BA129" s="20"/>
      <c r="BB129" s="65">
        <f t="shared" ca="1" si="26"/>
        <v>12</v>
      </c>
      <c r="BD129" s="65"/>
      <c r="BO129"/>
      <c r="BP129"/>
      <c r="BR129" s="48"/>
      <c r="BS129" s="19"/>
      <c r="BT129" s="19"/>
      <c r="BU129" s="19"/>
      <c r="BV129" s="99"/>
      <c r="BW129" s="102"/>
      <c r="BX129" s="102"/>
      <c r="BY129" s="103"/>
      <c r="BZ129" s="102"/>
      <c r="CA129" s="102"/>
      <c r="CB129" s="102"/>
      <c r="CC129" s="102"/>
      <c r="CD129" s="102"/>
      <c r="CE129" s="105"/>
      <c r="CF129" s="49"/>
      <c r="CG129" s="19"/>
      <c r="CH129" s="49"/>
      <c r="CI129" s="19"/>
      <c r="CJ129" s="19"/>
    </row>
    <row r="130" spans="1:88">
      <c r="A130" s="65">
        <f t="shared" ca="1" si="25"/>
        <v>18</v>
      </c>
      <c r="B130" s="23" t="str">
        <f ca="1">IF(A129="","",IF(AND(AL130="",AN130=""),"NB",AL130&amp;AN130))</f>
        <v>1@B,</v>
      </c>
      <c r="C130" s="6" t="str">
        <f t="shared" ca="1" si="27"/>
        <v/>
      </c>
      <c r="D130" s="56" t="str">
        <f ca="1">VLOOKUP($A130,$BC$5:$BN$45,8)</f>
        <v>R</v>
      </c>
      <c r="E130" s="344" t="str">
        <f t="shared" ca="1" si="38"/>
        <v>BBR</v>
      </c>
      <c r="F130" s="175">
        <v>1</v>
      </c>
      <c r="G130" s="459">
        <f ca="1">IF(G129&gt;=$AJ$3,1,IF(AND(J128="L",J129="L"),1,IF(I129="L",2,IF(I129="W",(2*G129-1),G129))))</f>
        <v>5</v>
      </c>
      <c r="H130" s="345" t="str">
        <f ca="1">IF($A129&lt;&gt;"",IF(OR($AH129&lt;&gt;0,$AI129&lt;&gt;0,E129="RRR"),"",IF(AND($D124="B",$D127="B"),"B",IF(AND($D126="B",$D128="B"),"B",IF(AND($D128=$D129,$D128="B"),"B","")))),"")</f>
        <v>B</v>
      </c>
      <c r="I130" s="346" t="str">
        <f t="shared" ca="1" si="40"/>
        <v>L</v>
      </c>
      <c r="J130" s="346">
        <f t="shared" ca="1" si="28"/>
        <v>-1</v>
      </c>
      <c r="K130" s="343">
        <f t="shared" ca="1" si="29"/>
        <v>-1</v>
      </c>
      <c r="L130" s="56" t="str">
        <f ca="1">VLOOKUP($A130,$BC$5:$BN$45,8)</f>
        <v>R</v>
      </c>
      <c r="M130" s="428">
        <f t="shared" ca="1" si="39"/>
        <v>1</v>
      </c>
      <c r="N130" s="175">
        <v>1</v>
      </c>
      <c r="O130" s="345" t="str">
        <f ca="1">IF($A129&lt;&gt;"",IF(OR($AH129&lt;&gt;0,$AI129&lt;&gt;0,E129="BBB",H130&lt;&gt;""),"",IF(AND($D124="R",$D127="R"),"R",IF(AND($D126="R",$D128="R"),"R",IF(AND($D128=$D129,$D128="R"),"R","")))),"")</f>
        <v/>
      </c>
      <c r="P130" s="37" t="str">
        <f t="shared" ca="1" si="30"/>
        <v/>
      </c>
      <c r="Q130" s="37">
        <f t="shared" ca="1" si="31"/>
        <v>0</v>
      </c>
      <c r="R130" s="23">
        <f ca="1">IF($A130&lt;&gt;"",IF(OR($AH129&lt;&gt;0,$AI129&lt;&gt;0),"0",SUM(Q130:Q130)),0)</f>
        <v>0</v>
      </c>
      <c r="S130" s="56" t="str">
        <f ca="1">VLOOKUP($A130,$BC$5:$BN$45,8)</f>
        <v>R</v>
      </c>
      <c r="T130" s="175">
        <v>1</v>
      </c>
      <c r="U130" s="345" t="str">
        <f ca="1">IF($A129&lt;&gt;"",IF(OR($AH129&lt;&gt;0,$AI129&lt;&gt;0,M129&gt;=$AJ$3),"",H130))</f>
        <v>B</v>
      </c>
      <c r="V130" s="346" t="str">
        <f t="shared" ca="1" si="41"/>
        <v>L</v>
      </c>
      <c r="W130" s="346">
        <f t="shared" ca="1" si="32"/>
        <v>-1</v>
      </c>
      <c r="X130" s="343">
        <f t="shared" ca="1" si="33"/>
        <v>-1</v>
      </c>
      <c r="Y130" s="56" t="str">
        <f ca="1">VLOOKUP($A130,$BC$5:$BN$45,8)</f>
        <v>R</v>
      </c>
      <c r="Z130" s="175">
        <v>1</v>
      </c>
      <c r="AA130" s="345" t="str">
        <f ca="1">IF($A129&lt;&gt;"",IF(OR($AH129&lt;&gt;0,$AI129&lt;&gt;0,U130&lt;&gt;""),"",O130))</f>
        <v/>
      </c>
      <c r="AB130" s="37" t="str">
        <f t="shared" ca="1" si="34"/>
        <v/>
      </c>
      <c r="AC130" s="37">
        <f t="shared" ca="1" si="35"/>
        <v>0</v>
      </c>
      <c r="AD130" s="23">
        <f ca="1">IF($A130&lt;&gt;"",IF(OR($AH129&lt;&gt;0,$AI129&lt;&gt;0),"0",SUM(AC130:AC130)),0)</f>
        <v>0</v>
      </c>
      <c r="AE130" s="90">
        <f ca="1">IF(A130&lt;&gt;"",W130+AC130,0)</f>
        <v>-1</v>
      </c>
      <c r="AF130" s="87">
        <f t="shared" ca="1" si="44"/>
        <v>-5</v>
      </c>
      <c r="AG130" s="95">
        <f>T131</f>
        <v>1</v>
      </c>
      <c r="AH130" s="89">
        <f ca="1">IF($A130&lt;&gt;"",IF(AH129&lt;&gt;0,AH129,IF(AF130&gt;=$AJ$1,"Profit Target",0)),0)</f>
        <v>0</v>
      </c>
      <c r="AI130" s="91">
        <f ca="1">IF($A130&lt;&gt;"",IF(AI129&lt;&gt;0,AI129,IF(AF130&lt;=$AJ$2,"Stop Loss",0)))</f>
        <v>0</v>
      </c>
      <c r="AJ130" s="89">
        <f t="shared" ca="1" si="36"/>
        <v>8</v>
      </c>
      <c r="AK130" s="78" t="str">
        <f ca="1">IF($A129="","",ABS(T130)&amp;"@")</f>
        <v>1@</v>
      </c>
      <c r="AL130" s="78" t="str">
        <f ca="1">IF(U130&lt;&gt;"",$AK130&amp;U130&amp;",","")</f>
        <v>1@B,</v>
      </c>
      <c r="AM130" s="78" t="str">
        <f ca="1">IF($A129="","",ABS(Z130)&amp;"@")</f>
        <v>1@</v>
      </c>
      <c r="AN130" s="427" t="str">
        <f t="shared" ca="1" si="37"/>
        <v/>
      </c>
      <c r="AO130" s="20"/>
      <c r="AP130" s="20"/>
      <c r="AQ130" s="20"/>
      <c r="AR130" s="20"/>
      <c r="AS130" s="20"/>
      <c r="AT130" s="66"/>
      <c r="AU130" s="20"/>
      <c r="AV130" s="20"/>
      <c r="AW130" s="20"/>
      <c r="AX130" s="20"/>
      <c r="AY130" s="20"/>
      <c r="AZ130" s="20"/>
      <c r="BA130" s="20"/>
      <c r="BB130" s="65">
        <f t="shared" ca="1" si="26"/>
        <v>17</v>
      </c>
      <c r="BD130" s="65"/>
      <c r="BO130"/>
      <c r="BP130"/>
      <c r="BR130" s="48"/>
      <c r="BS130" s="19"/>
      <c r="BT130" s="19"/>
      <c r="BU130" s="19"/>
      <c r="BV130" s="99"/>
      <c r="BW130" s="102"/>
      <c r="BX130" s="102"/>
      <c r="BY130" s="103"/>
      <c r="BZ130" s="102"/>
      <c r="CA130" s="102"/>
      <c r="CB130" s="102"/>
      <c r="CC130" s="102"/>
      <c r="CD130" s="102"/>
      <c r="CE130" s="105"/>
      <c r="CF130" s="49"/>
      <c r="CG130" s="19"/>
      <c r="CH130" s="49"/>
      <c r="CI130" s="19"/>
      <c r="CJ130" s="19"/>
    </row>
    <row r="131" spans="1:88">
      <c r="A131" s="65">
        <f t="shared" ca="1" si="25"/>
        <v>17</v>
      </c>
      <c r="B131" s="23" t="str">
        <f ca="1">IF(A130="","",IF(AND(AL131="",AN131=""),"NB",AL131&amp;AN131))</f>
        <v>1@B,</v>
      </c>
      <c r="C131" s="6" t="str">
        <f t="shared" ca="1" si="27"/>
        <v/>
      </c>
      <c r="D131" s="56" t="str">
        <f ca="1">VLOOKUP($A131,$BC$5:$BN$45,8)</f>
        <v>B</v>
      </c>
      <c r="E131" s="344" t="str">
        <f t="shared" ca="1" si="38"/>
        <v>BRB</v>
      </c>
      <c r="F131" s="175">
        <v>1</v>
      </c>
      <c r="G131" s="459">
        <f ca="1">IF(G130&gt;=$AJ$3,1,IF(AND(J129="L",J130="L"),1,IF(I130="L",2,IF(I130="W",(2*G130-1),G130))))</f>
        <v>2</v>
      </c>
      <c r="H131" s="345" t="str">
        <f ca="1">IF($A130&lt;&gt;"",IF(OR($AH130&lt;&gt;0,$AI130&lt;&gt;0,E130="RRR"),"",IF(AND($D125="B",$D128="B"),"B",IF(AND($D127="B",$D129="B"),"B",IF(AND($D129=$D130,$D129="B"),"B","")))),"")</f>
        <v>B</v>
      </c>
      <c r="I131" s="346" t="str">
        <f t="shared" ca="1" si="40"/>
        <v>W</v>
      </c>
      <c r="J131" s="346">
        <f t="shared" ca="1" si="28"/>
        <v>1</v>
      </c>
      <c r="K131" s="343">
        <f t="shared" ca="1" si="29"/>
        <v>1</v>
      </c>
      <c r="L131" s="56" t="str">
        <f ca="1">VLOOKUP($A131,$BC$5:$BN$45,8)</f>
        <v>B</v>
      </c>
      <c r="M131" s="428">
        <f t="shared" ca="1" si="39"/>
        <v>0</v>
      </c>
      <c r="N131" s="175">
        <v>1</v>
      </c>
      <c r="O131" s="345" t="str">
        <f ca="1">IF($A130&lt;&gt;"",IF(OR($AH130&lt;&gt;0,$AI130&lt;&gt;0,E130="BBB",H131&lt;&gt;""),"",IF(AND($D125="R",$D128="R"),"R",IF(AND($D127="R",$D129="R"),"R",IF(AND($D129=$D130,$D129="R"),"R","")))),"")</f>
        <v/>
      </c>
      <c r="P131" s="37" t="str">
        <f t="shared" ca="1" si="30"/>
        <v/>
      </c>
      <c r="Q131" s="37">
        <f t="shared" ca="1" si="31"/>
        <v>0</v>
      </c>
      <c r="R131" s="23">
        <f ca="1">IF($A131&lt;&gt;"",IF(OR($AH130&lt;&gt;0,$AI130&lt;&gt;0),"0",SUM(Q131:Q131)),0)</f>
        <v>0</v>
      </c>
      <c r="S131" s="56" t="str">
        <f ca="1">VLOOKUP($A131,$BC$5:$BN$45,8)</f>
        <v>B</v>
      </c>
      <c r="T131" s="175">
        <v>1</v>
      </c>
      <c r="U131" s="345" t="str">
        <f ca="1">IF($A130&lt;&gt;"",IF(OR($AH130&lt;&gt;0,$AI130&lt;&gt;0,M130&gt;=$AJ$3),"",H131))</f>
        <v>B</v>
      </c>
      <c r="V131" s="346" t="str">
        <f t="shared" ca="1" si="41"/>
        <v>W</v>
      </c>
      <c r="W131" s="346">
        <f t="shared" ca="1" si="32"/>
        <v>1</v>
      </c>
      <c r="X131" s="343">
        <f t="shared" ca="1" si="33"/>
        <v>1</v>
      </c>
      <c r="Y131" s="56" t="str">
        <f ca="1">VLOOKUP($A131,$BC$5:$BN$45,8)</f>
        <v>B</v>
      </c>
      <c r="Z131" s="175">
        <v>1</v>
      </c>
      <c r="AA131" s="345" t="str">
        <f ca="1">IF($A130&lt;&gt;"",IF(OR($AH130&lt;&gt;0,$AI130&lt;&gt;0,U131&lt;&gt;""),"",O131))</f>
        <v/>
      </c>
      <c r="AB131" s="37" t="str">
        <f t="shared" ca="1" si="34"/>
        <v/>
      </c>
      <c r="AC131" s="37">
        <f t="shared" ca="1" si="35"/>
        <v>0</v>
      </c>
      <c r="AD131" s="23">
        <f ca="1">IF($A131&lt;&gt;"",IF(OR($AH130&lt;&gt;0,$AI130&lt;&gt;0),"0",SUM(AC131:AC131)),0)</f>
        <v>0</v>
      </c>
      <c r="AE131" s="90">
        <f ca="1">IF(A131&lt;&gt;"",W131+AC131,0)</f>
        <v>1</v>
      </c>
      <c r="AF131" s="87">
        <f t="shared" ca="1" si="44"/>
        <v>-4</v>
      </c>
      <c r="AG131" s="95">
        <f>T132</f>
        <v>1</v>
      </c>
      <c r="AH131" s="89">
        <f ca="1">IF($A131&lt;&gt;"",IF(AH130&lt;&gt;0,AH130,IF(AF131&gt;=$AJ$1,"Profit Target",0)),0)</f>
        <v>0</v>
      </c>
      <c r="AI131" s="91">
        <f ca="1">IF($A131&lt;&gt;"",IF(AI130&lt;&gt;0,AI130,IF(AF131&lt;=$AJ$2,"Stop Loss",0)))</f>
        <v>0</v>
      </c>
      <c r="AJ131" s="89">
        <f t="shared" ca="1" si="36"/>
        <v>8</v>
      </c>
      <c r="AK131" s="78" t="str">
        <f ca="1">IF($A130="","",ABS(T131)&amp;"@")</f>
        <v>1@</v>
      </c>
      <c r="AL131" s="78" t="str">
        <f ca="1">IF(U131&lt;&gt;"",$AK131&amp;U131&amp;",","")</f>
        <v>1@B,</v>
      </c>
      <c r="AM131" s="78" t="str">
        <f ca="1">IF($A130="","",ABS(Z131)&amp;"@")</f>
        <v>1@</v>
      </c>
      <c r="AN131" s="427" t="str">
        <f t="shared" ca="1" si="37"/>
        <v/>
      </c>
      <c r="AO131" s="20"/>
      <c r="AP131" s="20"/>
      <c r="AQ131" s="20"/>
      <c r="AR131" s="20"/>
      <c r="AS131" s="20"/>
      <c r="AT131" s="66"/>
      <c r="AU131" s="20"/>
      <c r="AV131" s="20"/>
      <c r="AW131" s="20"/>
      <c r="AX131" s="20"/>
      <c r="AY131" s="20"/>
      <c r="AZ131" s="20"/>
      <c r="BA131" s="20"/>
      <c r="BB131" s="65">
        <f t="shared" ca="1" si="26"/>
        <v>24</v>
      </c>
      <c r="BD131" s="65"/>
      <c r="BO131"/>
      <c r="BP131"/>
      <c r="BR131" s="48"/>
      <c r="BS131" s="19"/>
      <c r="BT131" s="19"/>
      <c r="BU131" s="19"/>
      <c r="BV131" s="99"/>
      <c r="BW131" s="102"/>
      <c r="BX131" s="102"/>
      <c r="BY131" s="103"/>
      <c r="BZ131" s="102"/>
      <c r="CA131" s="102"/>
      <c r="CB131" s="102"/>
      <c r="CC131" s="102"/>
      <c r="CD131" s="102"/>
      <c r="CE131" s="105"/>
      <c r="CF131" s="49"/>
      <c r="CG131" s="19"/>
      <c r="CH131" s="49"/>
      <c r="CI131" s="19"/>
      <c r="CJ131" s="19"/>
    </row>
    <row r="132" spans="1:88">
      <c r="A132" s="65">
        <f t="shared" ca="1" si="25"/>
        <v>30</v>
      </c>
      <c r="B132" s="23" t="str">
        <f ca="1">IF(A131="","",IF(AND(AL132="",AN132=""),"NB",AL132&amp;AN132))</f>
        <v>1@B,</v>
      </c>
      <c r="C132" s="6" t="str">
        <f t="shared" ca="1" si="27"/>
        <v/>
      </c>
      <c r="D132" s="56" t="str">
        <f ca="1">VLOOKUP($A132,$BC$5:$BN$45,8)</f>
        <v>R</v>
      </c>
      <c r="E132" s="344" t="str">
        <f t="shared" ca="1" si="38"/>
        <v>RBR</v>
      </c>
      <c r="F132" s="175">
        <v>1</v>
      </c>
      <c r="G132" s="459">
        <f ca="1">IF(G131&gt;=$AJ$3,1,IF(AND(J130="L",J131="L"),1,IF(I131="L",2,IF(I131="W",(2*G131-1),G131))))</f>
        <v>3</v>
      </c>
      <c r="H132" s="345" t="str">
        <f ca="1">IF($A131&lt;&gt;"",IF(OR($AH131&lt;&gt;0,$AI131&lt;&gt;0,E131="RRR"),"",IF(AND($D126="B",$D129="B"),"B",IF(AND($D128="B",$D130="B"),"B",IF(AND($D130=$D131,$D130="B"),"B","")))),"")</f>
        <v>B</v>
      </c>
      <c r="I132" s="346" t="str">
        <f t="shared" ca="1" si="40"/>
        <v>L</v>
      </c>
      <c r="J132" s="346">
        <f t="shared" ca="1" si="28"/>
        <v>-1</v>
      </c>
      <c r="K132" s="343">
        <f t="shared" ca="1" si="29"/>
        <v>-1</v>
      </c>
      <c r="L132" s="56" t="str">
        <f ca="1">VLOOKUP($A132,$BC$5:$BN$45,8)</f>
        <v>R</v>
      </c>
      <c r="M132" s="428">
        <f t="shared" ca="1" si="39"/>
        <v>1</v>
      </c>
      <c r="N132" s="175">
        <v>1</v>
      </c>
      <c r="O132" s="345" t="str">
        <f ca="1">IF($A131&lt;&gt;"",IF(OR($AH131&lt;&gt;0,$AI131&lt;&gt;0,E131="BBB",H132&lt;&gt;""),"",IF(AND($D126="R",$D129="R"),"R",IF(AND($D128="R",$D130="R"),"R",IF(AND($D130=$D131,$D130="R"),"R","")))),"")</f>
        <v/>
      </c>
      <c r="P132" s="37" t="str">
        <f t="shared" ca="1" si="30"/>
        <v/>
      </c>
      <c r="Q132" s="37">
        <f t="shared" ca="1" si="31"/>
        <v>0</v>
      </c>
      <c r="R132" s="23">
        <f ca="1">IF($A132&lt;&gt;"",IF(OR($AH131&lt;&gt;0,$AI131&lt;&gt;0),"0",SUM(Q132:Q132)),0)</f>
        <v>0</v>
      </c>
      <c r="S132" s="56" t="str">
        <f ca="1">VLOOKUP($A132,$BC$5:$BN$45,8)</f>
        <v>R</v>
      </c>
      <c r="T132" s="175">
        <v>1</v>
      </c>
      <c r="U132" s="345" t="str">
        <f ca="1">IF($A131&lt;&gt;"",IF(OR($AH131&lt;&gt;0,$AI131&lt;&gt;0,M131&gt;=$AJ$3),"",H132))</f>
        <v>B</v>
      </c>
      <c r="V132" s="346" t="str">
        <f t="shared" ca="1" si="41"/>
        <v>L</v>
      </c>
      <c r="W132" s="346">
        <f t="shared" ca="1" si="32"/>
        <v>-1</v>
      </c>
      <c r="X132" s="343">
        <f t="shared" ca="1" si="33"/>
        <v>-1</v>
      </c>
      <c r="Y132" s="56" t="str">
        <f ca="1">VLOOKUP($A132,$BC$5:$BN$45,8)</f>
        <v>R</v>
      </c>
      <c r="Z132" s="175">
        <v>1</v>
      </c>
      <c r="AA132" s="345" t="str">
        <f ca="1">IF($A131&lt;&gt;"",IF(OR($AH131&lt;&gt;0,$AI131&lt;&gt;0,U132&lt;&gt;""),"",O132))</f>
        <v/>
      </c>
      <c r="AB132" s="37" t="str">
        <f t="shared" ca="1" si="34"/>
        <v/>
      </c>
      <c r="AC132" s="37">
        <f t="shared" ca="1" si="35"/>
        <v>0</v>
      </c>
      <c r="AD132" s="23">
        <f ca="1">IF($A132&lt;&gt;"",IF(OR($AH131&lt;&gt;0,$AI131&lt;&gt;0),"0",SUM(AC132:AC132)),0)</f>
        <v>0</v>
      </c>
      <c r="AE132" s="90">
        <f ca="1">IF(A132&lt;&gt;"",W132+AC132,0)</f>
        <v>-1</v>
      </c>
      <c r="AF132" s="87">
        <f t="shared" ca="1" si="44"/>
        <v>-5</v>
      </c>
      <c r="AG132" s="95">
        <f>T133</f>
        <v>1</v>
      </c>
      <c r="AH132" s="89">
        <f ca="1">IF($A132&lt;&gt;"",IF(AH131&lt;&gt;0,AH131,IF(AF132&gt;=$AJ$1,"Profit Target",0)),0)</f>
        <v>0</v>
      </c>
      <c r="AI132" s="91">
        <f ca="1">IF($A132&lt;&gt;"",IF(AI131&lt;&gt;0,AI131,IF(AF132&lt;=$AJ$2,"Stop Loss",0)))</f>
        <v>0</v>
      </c>
      <c r="AJ132" s="89">
        <f t="shared" ca="1" si="36"/>
        <v>8</v>
      </c>
      <c r="AK132" s="78" t="str">
        <f ca="1">IF($A131="","",ABS(T132)&amp;"@")</f>
        <v>1@</v>
      </c>
      <c r="AL132" s="78" t="str">
        <f ca="1">IF(U132&lt;&gt;"",$AK132&amp;U132&amp;",","")</f>
        <v>1@B,</v>
      </c>
      <c r="AM132" s="78" t="str">
        <f ca="1">IF($A131="","",ABS(Z132)&amp;"@")</f>
        <v>1@</v>
      </c>
      <c r="AN132" s="427" t="str">
        <f t="shared" ca="1" si="37"/>
        <v/>
      </c>
      <c r="AO132" s="20"/>
      <c r="AP132" s="20"/>
      <c r="AQ132" s="20"/>
      <c r="AR132" s="20"/>
      <c r="AS132" s="20"/>
      <c r="AT132" s="66"/>
      <c r="AU132" s="20"/>
      <c r="AV132" s="20"/>
      <c r="AW132" s="20"/>
      <c r="AX132" s="20"/>
      <c r="AY132" s="20"/>
      <c r="AZ132" s="20"/>
      <c r="BA132" s="20"/>
      <c r="BB132" s="65">
        <f t="shared" ca="1" si="26"/>
        <v>12</v>
      </c>
      <c r="BD132" s="65"/>
      <c r="BO132"/>
      <c r="BP132"/>
      <c r="BR132" s="48"/>
      <c r="BS132" s="19"/>
      <c r="BT132" s="19"/>
      <c r="BU132" s="19"/>
      <c r="BV132" s="99"/>
      <c r="BW132" s="102"/>
      <c r="BX132" s="102"/>
      <c r="BY132" s="103"/>
      <c r="BZ132" s="102"/>
      <c r="CA132" s="102"/>
      <c r="CB132" s="102"/>
      <c r="CC132" s="102"/>
      <c r="CD132" s="102"/>
      <c r="CE132" s="105"/>
      <c r="CF132" s="49"/>
      <c r="CG132" s="19"/>
      <c r="CH132" s="49"/>
      <c r="CI132" s="19"/>
      <c r="CJ132" s="19"/>
    </row>
    <row r="133" spans="1:88">
      <c r="A133" s="65">
        <f t="shared" ref="A133:A196" ca="1" si="45">IF($A$2="no",INT(RAND()*36+1),INT(RAND()*37))</f>
        <v>18</v>
      </c>
      <c r="B133" s="23" t="str">
        <f ca="1">IF(A132="","",IF(AND(AL133="",AN133=""),"NB",AL133&amp;AN133))</f>
        <v>1@B,</v>
      </c>
      <c r="C133" s="6" t="str">
        <f t="shared" ca="1" si="27"/>
        <v/>
      </c>
      <c r="D133" s="56" t="str">
        <f ca="1">VLOOKUP($A133,$BC$5:$BN$45,8)</f>
        <v>R</v>
      </c>
      <c r="E133" s="344" t="str">
        <f t="shared" ca="1" si="38"/>
        <v>BRR</v>
      </c>
      <c r="F133" s="175">
        <v>1</v>
      </c>
      <c r="G133" s="459">
        <f ca="1">IF(G132&gt;=$AJ$3,1,IF(AND(J131="L",J132="L"),1,IF(I132="L",2,IF(I132="W",(2*G132-1),G132))))</f>
        <v>2</v>
      </c>
      <c r="H133" s="345" t="str">
        <f ca="1">IF($A132&lt;&gt;"",IF(OR($AH132&lt;&gt;0,$AI132&lt;&gt;0,E132="RRR"),"",IF(AND($D127="B",$D130="B"),"B",IF(AND($D129="B",$D131="B"),"B",IF(AND($D131=$D132,$D131="B"),"B","")))),"")</f>
        <v>B</v>
      </c>
      <c r="I133" s="346" t="str">
        <f t="shared" ca="1" si="40"/>
        <v>L</v>
      </c>
      <c r="J133" s="346">
        <f t="shared" ca="1" si="28"/>
        <v>-1</v>
      </c>
      <c r="K133" s="343">
        <f t="shared" ca="1" si="29"/>
        <v>-1</v>
      </c>
      <c r="L133" s="56" t="str">
        <f ca="1">VLOOKUP($A133,$BC$5:$BN$45,8)</f>
        <v>R</v>
      </c>
      <c r="M133" s="428">
        <f t="shared" ca="1" si="39"/>
        <v>2</v>
      </c>
      <c r="N133" s="175">
        <v>1</v>
      </c>
      <c r="O133" s="345" t="str">
        <f ca="1">IF($A132&lt;&gt;"",IF(OR($AH132&lt;&gt;0,$AI132&lt;&gt;0,E132="BBB",H133&lt;&gt;""),"",IF(AND($D127="R",$D130="R"),"R",IF(AND($D129="R",$D131="R"),"R",IF(AND($D131=$D132,$D131="R"),"R","")))),"")</f>
        <v/>
      </c>
      <c r="P133" s="37" t="str">
        <f t="shared" ca="1" si="30"/>
        <v/>
      </c>
      <c r="Q133" s="37">
        <f t="shared" ca="1" si="31"/>
        <v>0</v>
      </c>
      <c r="R133" s="23">
        <f ca="1">IF($A133&lt;&gt;"",IF(OR($AH132&lt;&gt;0,$AI132&lt;&gt;0),"0",SUM(Q133:Q133)),0)</f>
        <v>0</v>
      </c>
      <c r="S133" s="56" t="str">
        <f ca="1">VLOOKUP($A133,$BC$5:$BN$45,8)</f>
        <v>R</v>
      </c>
      <c r="T133" s="175">
        <v>1</v>
      </c>
      <c r="U133" s="345" t="str">
        <f ca="1">IF($A132&lt;&gt;"",IF(OR($AH132&lt;&gt;0,$AI132&lt;&gt;0,M132&gt;=$AJ$3),"",H133))</f>
        <v>B</v>
      </c>
      <c r="V133" s="346" t="str">
        <f t="shared" ca="1" si="41"/>
        <v>L</v>
      </c>
      <c r="W133" s="346">
        <f t="shared" ca="1" si="32"/>
        <v>-1</v>
      </c>
      <c r="X133" s="343">
        <f t="shared" ca="1" si="33"/>
        <v>-1</v>
      </c>
      <c r="Y133" s="56" t="str">
        <f ca="1">VLOOKUP($A133,$BC$5:$BN$45,8)</f>
        <v>R</v>
      </c>
      <c r="Z133" s="175">
        <v>1</v>
      </c>
      <c r="AA133" s="345" t="str">
        <f ca="1">IF($A132&lt;&gt;"",IF(OR($AH132&lt;&gt;0,$AI132&lt;&gt;0,U133&lt;&gt;""),"",O133))</f>
        <v/>
      </c>
      <c r="AB133" s="37" t="str">
        <f t="shared" ca="1" si="34"/>
        <v/>
      </c>
      <c r="AC133" s="37">
        <f t="shared" ca="1" si="35"/>
        <v>0</v>
      </c>
      <c r="AD133" s="23">
        <f ca="1">IF($A133&lt;&gt;"",IF(OR($AH132&lt;&gt;0,$AI132&lt;&gt;0),"0",SUM(AC133:AC133)),0)</f>
        <v>0</v>
      </c>
      <c r="AE133" s="90">
        <f ca="1">IF(A133&lt;&gt;"",W133+AC133,0)</f>
        <v>-1</v>
      </c>
      <c r="AF133" s="87">
        <f t="shared" ca="1" si="44"/>
        <v>-6</v>
      </c>
      <c r="AG133" s="95">
        <f>T134</f>
        <v>1</v>
      </c>
      <c r="AH133" s="89">
        <f ca="1">IF($A133&lt;&gt;"",IF(AH132&lt;&gt;0,AH132,IF(AF133&gt;=$AJ$1,"Profit Target",0)),0)</f>
        <v>0</v>
      </c>
      <c r="AI133" s="91">
        <f ca="1">IF($A133&lt;&gt;"",IF(AI132&lt;&gt;0,AI132,IF(AF133&lt;=$AJ$2,"Stop Loss",0)))</f>
        <v>0</v>
      </c>
      <c r="AJ133" s="89">
        <f t="shared" ca="1" si="36"/>
        <v>8</v>
      </c>
      <c r="AK133" s="78" t="str">
        <f ca="1">IF($A132="","",ABS(T133)&amp;"@")</f>
        <v>1@</v>
      </c>
      <c r="AL133" s="78" t="str">
        <f ca="1">IF(U133&lt;&gt;"",$AK133&amp;U133&amp;",","")</f>
        <v>1@B,</v>
      </c>
      <c r="AM133" s="78" t="str">
        <f ca="1">IF($A132="","",ABS(Z133)&amp;"@")</f>
        <v>1@</v>
      </c>
      <c r="AN133" s="427" t="str">
        <f t="shared" ca="1" si="37"/>
        <v/>
      </c>
      <c r="AO133" s="20"/>
      <c r="AP133" s="20"/>
      <c r="AQ133" s="20"/>
      <c r="AR133" s="20"/>
      <c r="AS133" s="20"/>
      <c r="AT133" s="66"/>
      <c r="AU133" s="20"/>
      <c r="AV133" s="20"/>
      <c r="AW133" s="20"/>
      <c r="AX133" s="20"/>
      <c r="AY133" s="20"/>
      <c r="AZ133" s="20"/>
      <c r="BA133" s="20"/>
      <c r="BB133" s="65">
        <f t="shared" ref="BB133:BB196" ca="1" si="46">IF($A$2="no",INT(RAND()*36+1),INT(RAND()*37))</f>
        <v>19</v>
      </c>
      <c r="BD133" s="65"/>
      <c r="BO133"/>
      <c r="BP133"/>
      <c r="BR133" s="48"/>
      <c r="BS133" s="19"/>
      <c r="BT133" s="19"/>
      <c r="BU133" s="19"/>
      <c r="BV133" s="99"/>
      <c r="BW133" s="102"/>
      <c r="BX133" s="102"/>
      <c r="BY133" s="103"/>
      <c r="BZ133" s="102"/>
      <c r="CA133" s="102"/>
      <c r="CB133" s="102"/>
      <c r="CC133" s="102"/>
      <c r="CD133" s="102"/>
      <c r="CE133" s="105"/>
      <c r="CF133" s="49"/>
      <c r="CG133" s="19"/>
      <c r="CH133" s="49"/>
      <c r="CI133" s="19"/>
      <c r="CJ133" s="19"/>
    </row>
    <row r="134" spans="1:88">
      <c r="A134" s="65">
        <f t="shared" ca="1" si="45"/>
        <v>10</v>
      </c>
      <c r="B134" s="23" t="str">
        <f ca="1">IF(A133="","",IF(AND(AL134="",AN134=""),"NB",AL134&amp;AN134))</f>
        <v>1@B,</v>
      </c>
      <c r="C134" s="6" t="str">
        <f t="shared" ca="1" si="27"/>
        <v/>
      </c>
      <c r="D134" s="56" t="str">
        <f ca="1">VLOOKUP($A134,$BC$5:$BN$45,8)</f>
        <v>B</v>
      </c>
      <c r="E134" s="344" t="str">
        <f t="shared" ca="1" si="38"/>
        <v>RRB</v>
      </c>
      <c r="F134" s="175">
        <v>1</v>
      </c>
      <c r="G134" s="459">
        <f ca="1">IF(G133&gt;=$AJ$3,1,IF(AND(J132="L",J133="L"),1,IF(I133="L",2,IF(I133="W",(2*G133-1),G133))))</f>
        <v>2</v>
      </c>
      <c r="H134" s="345" t="str">
        <f ca="1">IF($A133&lt;&gt;"",IF(OR($AH133&lt;&gt;0,$AI133&lt;&gt;0,E133="RRR"),"",IF(AND($D128="B",$D131="B"),"B",IF(AND($D130="B",$D132="B"),"B",IF(AND($D132=$D133,$D132="B"),"B","")))),"")</f>
        <v>B</v>
      </c>
      <c r="I134" s="346" t="str">
        <f t="shared" ca="1" si="40"/>
        <v>W</v>
      </c>
      <c r="J134" s="346">
        <f t="shared" ca="1" si="28"/>
        <v>1</v>
      </c>
      <c r="K134" s="343">
        <f t="shared" ca="1" si="29"/>
        <v>1</v>
      </c>
      <c r="L134" s="56" t="str">
        <f ca="1">VLOOKUP($A134,$BC$5:$BN$45,8)</f>
        <v>B</v>
      </c>
      <c r="M134" s="428">
        <f t="shared" ca="1" si="39"/>
        <v>0</v>
      </c>
      <c r="N134" s="175">
        <v>1</v>
      </c>
      <c r="O134" s="345" t="str">
        <f ca="1">IF($A133&lt;&gt;"",IF(OR($AH133&lt;&gt;0,$AI133&lt;&gt;0,E133="BBB",H134&lt;&gt;""),"",IF(AND($D128="R",$D131="R"),"R",IF(AND($D130="R",$D132="R"),"R",IF(AND($D132=$D133,$D132="R"),"R","")))),"")</f>
        <v/>
      </c>
      <c r="P134" s="37" t="str">
        <f t="shared" ca="1" si="30"/>
        <v/>
      </c>
      <c r="Q134" s="37">
        <f t="shared" ca="1" si="31"/>
        <v>0</v>
      </c>
      <c r="R134" s="23">
        <f ca="1">IF($A134&lt;&gt;"",IF(OR($AH133&lt;&gt;0,$AI133&lt;&gt;0),"0",SUM(Q134:Q134)),0)</f>
        <v>0</v>
      </c>
      <c r="S134" s="56" t="str">
        <f ca="1">VLOOKUP($A134,$BC$5:$BN$45,8)</f>
        <v>B</v>
      </c>
      <c r="T134" s="175">
        <v>1</v>
      </c>
      <c r="U134" s="345" t="str">
        <f ca="1">IF($A133&lt;&gt;"",IF(OR($AH133&lt;&gt;0,$AI133&lt;&gt;0,M133&gt;=$AJ$3),"",H134))</f>
        <v>B</v>
      </c>
      <c r="V134" s="346" t="str">
        <f t="shared" ca="1" si="41"/>
        <v>W</v>
      </c>
      <c r="W134" s="346">
        <f t="shared" ca="1" si="32"/>
        <v>1</v>
      </c>
      <c r="X134" s="343">
        <f t="shared" ca="1" si="33"/>
        <v>1</v>
      </c>
      <c r="Y134" s="56" t="str">
        <f ca="1">VLOOKUP($A134,$BC$5:$BN$45,8)</f>
        <v>B</v>
      </c>
      <c r="Z134" s="175">
        <v>1</v>
      </c>
      <c r="AA134" s="345" t="str">
        <f ca="1">IF($A133&lt;&gt;"",IF(OR($AH133&lt;&gt;0,$AI133&lt;&gt;0,U134&lt;&gt;""),"",O134))</f>
        <v/>
      </c>
      <c r="AB134" s="37" t="str">
        <f t="shared" ca="1" si="34"/>
        <v/>
      </c>
      <c r="AC134" s="37">
        <f t="shared" ca="1" si="35"/>
        <v>0</v>
      </c>
      <c r="AD134" s="23">
        <f ca="1">IF($A134&lt;&gt;"",IF(OR($AH133&lt;&gt;0,$AI133&lt;&gt;0),"0",SUM(AC134:AC134)),0)</f>
        <v>0</v>
      </c>
      <c r="AE134" s="90">
        <f ca="1">IF(A134&lt;&gt;"",W134+AC134,0)</f>
        <v>1</v>
      </c>
      <c r="AF134" s="87">
        <f t="shared" ca="1" si="44"/>
        <v>-5</v>
      </c>
      <c r="AG134" s="95">
        <f>T135</f>
        <v>1</v>
      </c>
      <c r="AH134" s="89">
        <f ca="1">IF($A134&lt;&gt;"",IF(AH133&lt;&gt;0,AH133,IF(AF134&gt;=$AJ$1,"Profit Target",0)),0)</f>
        <v>0</v>
      </c>
      <c r="AI134" s="91">
        <f ca="1">IF($A134&lt;&gt;"",IF(AI133&lt;&gt;0,AI133,IF(AF134&lt;=$AJ$2,"Stop Loss",0)))</f>
        <v>0</v>
      </c>
      <c r="AJ134" s="89">
        <f t="shared" ca="1" si="36"/>
        <v>8</v>
      </c>
      <c r="AK134" s="78" t="str">
        <f ca="1">IF($A133="","",ABS(T134)&amp;"@")</f>
        <v>1@</v>
      </c>
      <c r="AL134" s="78" t="str">
        <f ca="1">IF(U134&lt;&gt;"",$AK134&amp;U134&amp;",","")</f>
        <v>1@B,</v>
      </c>
      <c r="AM134" s="78" t="str">
        <f ca="1">IF($A133="","",ABS(Z134)&amp;"@")</f>
        <v>1@</v>
      </c>
      <c r="AN134" s="427" t="str">
        <f t="shared" ca="1" si="37"/>
        <v/>
      </c>
      <c r="AO134" s="20"/>
      <c r="AP134" s="20"/>
      <c r="AQ134" s="20"/>
      <c r="AR134" s="20"/>
      <c r="AS134" s="20"/>
      <c r="AT134" s="66"/>
      <c r="AU134" s="20"/>
      <c r="AV134" s="20"/>
      <c r="AW134" s="20"/>
      <c r="AX134" s="20"/>
      <c r="AY134" s="20"/>
      <c r="AZ134" s="20"/>
      <c r="BA134" s="20"/>
      <c r="BB134" s="65">
        <f t="shared" ca="1" si="46"/>
        <v>32</v>
      </c>
      <c r="BD134" s="65"/>
      <c r="BO134"/>
      <c r="BP134"/>
      <c r="BR134" s="48"/>
      <c r="BS134" s="19"/>
      <c r="BT134" s="19"/>
      <c r="BU134" s="19"/>
      <c r="BV134" s="99"/>
      <c r="BW134" s="102"/>
      <c r="BX134" s="102"/>
      <c r="BY134" s="103"/>
      <c r="BZ134" s="102"/>
      <c r="CA134" s="102"/>
      <c r="CB134" s="102"/>
      <c r="CC134" s="102"/>
      <c r="CD134" s="102"/>
      <c r="CE134" s="105"/>
      <c r="CF134" s="49"/>
      <c r="CG134" s="19"/>
      <c r="CH134" s="49"/>
      <c r="CI134" s="19"/>
      <c r="CJ134" s="19"/>
    </row>
    <row r="135" spans="1:88">
      <c r="A135" s="65">
        <f t="shared" ca="1" si="45"/>
        <v>14</v>
      </c>
      <c r="B135" s="23" t="str">
        <f ca="1">IF(A134="","",IF(AND(AL135="",AN135=""),"NB",AL135&amp;AN135))</f>
        <v>NB</v>
      </c>
      <c r="C135" s="6" t="str">
        <f t="shared" ref="C135:C198" ca="1" si="47">IF(AH135="Profit Target","profit target",IF(AI135="Stop Loss","stop loss",""))</f>
        <v/>
      </c>
      <c r="D135" s="56" t="str">
        <f ca="1">VLOOKUP($A135,$BC$5:$BN$45,8)</f>
        <v>R</v>
      </c>
      <c r="E135" s="344" t="str">
        <f t="shared" ca="1" si="38"/>
        <v>RBR</v>
      </c>
      <c r="F135" s="175">
        <v>1</v>
      </c>
      <c r="G135" s="459">
        <f ca="1">IF(G134&gt;=$AJ$3,1,IF(AND(J133="L",J134="L"),1,IF(I134="L",2,IF(I134="W",(2*G134-1),G134))))</f>
        <v>3</v>
      </c>
      <c r="H135" s="345" t="str">
        <f ca="1">IF($A134&lt;&gt;"",IF(OR($AH134&lt;&gt;0,$AI134&lt;&gt;0,E134="RRR"),"",IF(AND($D129="B",$D132="B"),"B",IF(AND($D131="B",$D133="B"),"B",IF(AND($D133=$D134,$D133="B"),"B","")))),"")</f>
        <v/>
      </c>
      <c r="I135" s="346" t="str">
        <f t="shared" ca="1" si="40"/>
        <v/>
      </c>
      <c r="J135" s="346">
        <f t="shared" ref="J135:J198" ca="1" si="48">IF(H135&lt;&gt;"",IF(H135=$D135,1*$F135,-1*$F135),0)</f>
        <v>0</v>
      </c>
      <c r="K135" s="343">
        <f t="shared" ref="K135:K199" ca="1" si="49">IF($A135&lt;&gt;"",SUM(J135:J135),0)</f>
        <v>0</v>
      </c>
      <c r="L135" s="56" t="str">
        <f ca="1">VLOOKUP($A135,$BC$5:$BN$45,8)</f>
        <v>R</v>
      </c>
      <c r="M135" s="428">
        <f t="shared" ca="1" si="39"/>
        <v>0</v>
      </c>
      <c r="N135" s="175">
        <v>1</v>
      </c>
      <c r="O135" s="345" t="str">
        <f ca="1">IF($A134&lt;&gt;"",IF(OR($AH134&lt;&gt;0,$AI134&lt;&gt;0,E134="BBB",H135&lt;&gt;""),"",IF(AND($D129="R",$D132="R"),"R",IF(AND($D131="R",$D133="R"),"R",IF(AND($D133=$D134,$D133="R"),"R","")))),"")</f>
        <v/>
      </c>
      <c r="P135" s="37" t="str">
        <f t="shared" ref="P135:P198" ca="1" si="50">IF(ABS(R135)=0,"",IF($A135=0,"L",IF(R135&gt;0,"W",IF(R135&lt;0,"L",""))))</f>
        <v/>
      </c>
      <c r="Q135" s="37">
        <f t="shared" ref="Q135:Q198" ca="1" si="51">IF(O135&lt;&gt;"",IF(O135=$S135,1*$T135,-1*$T135),0)</f>
        <v>0</v>
      </c>
      <c r="R135" s="23">
        <f ca="1">IF($A135&lt;&gt;"",IF(OR($AH134&lt;&gt;0,$AI134&lt;&gt;0),"0",SUM(Q135:Q135)),0)</f>
        <v>0</v>
      </c>
      <c r="S135" s="56" t="str">
        <f ca="1">VLOOKUP($A135,$BC$5:$BN$45,8)</f>
        <v>R</v>
      </c>
      <c r="T135" s="175">
        <v>1</v>
      </c>
      <c r="U135" s="345" t="str">
        <f ca="1">IF($A134&lt;&gt;"",IF(OR($AH134&lt;&gt;0,$AI134&lt;&gt;0,M134&gt;=$AJ$3),"",H135))</f>
        <v/>
      </c>
      <c r="V135" s="346" t="str">
        <f t="shared" ca="1" si="41"/>
        <v/>
      </c>
      <c r="W135" s="346">
        <f t="shared" ref="W135:W198" ca="1" si="52">IF(U135&lt;&gt;"",IF(U135=$D135,1*$F135,-1*$F135),0)</f>
        <v>0</v>
      </c>
      <c r="X135" s="343">
        <f t="shared" ref="X135:X199" ca="1" si="53">IF($A135&lt;&gt;"",SUM(W135:W135),0)</f>
        <v>0</v>
      </c>
      <c r="Y135" s="56" t="str">
        <f ca="1">VLOOKUP($A135,$BC$5:$BN$45,8)</f>
        <v>R</v>
      </c>
      <c r="Z135" s="175">
        <v>1</v>
      </c>
      <c r="AA135" s="345" t="str">
        <f ca="1">IF($A134&lt;&gt;"",IF(OR($AH134&lt;&gt;0,$AI134&lt;&gt;0,U135&lt;&gt;""),"",O135))</f>
        <v/>
      </c>
      <c r="AB135" s="37" t="str">
        <f t="shared" ref="AB135:AB198" ca="1" si="54">IF(ABS(AD135)=0,"",IF($A135=0,"L",IF(AD135&gt;0,"W",IF(AD135&lt;0,"L",""))))</f>
        <v/>
      </c>
      <c r="AC135" s="37">
        <f t="shared" ref="AC135:AC198" ca="1" si="55">IF(AA135&lt;&gt;"",IF(AA135=$S135,1*$T135,-1*$T135),0)</f>
        <v>0</v>
      </c>
      <c r="AD135" s="23">
        <f ca="1">IF($A135&lt;&gt;"",IF(OR($AH134&lt;&gt;0,$AI134&lt;&gt;0),"0",SUM(AC135:AC135)),0)</f>
        <v>0</v>
      </c>
      <c r="AE135" s="90">
        <f ca="1">IF(A135&lt;&gt;"",W135+AC135,0)</f>
        <v>0</v>
      </c>
      <c r="AF135" s="87">
        <f t="shared" ca="1" si="44"/>
        <v>-5</v>
      </c>
      <c r="AG135" s="95">
        <f>T136</f>
        <v>1</v>
      </c>
      <c r="AH135" s="89">
        <f ca="1">IF($A135&lt;&gt;"",IF(AH134&lt;&gt;0,AH134,IF(AF135&gt;=$AJ$1,"Profit Target",0)),0)</f>
        <v>0</v>
      </c>
      <c r="AI135" s="91">
        <f ca="1">IF($A135&lt;&gt;"",IF(AI134&lt;&gt;0,AI134,IF(AF135&lt;=$AJ$2,"Stop Loss",0)))</f>
        <v>0</v>
      </c>
      <c r="AJ135" s="89">
        <f t="shared" ref="AJ135:AJ198" ca="1" si="56">IF(AF135&gt;AJ134,AF135,AJ134)</f>
        <v>8</v>
      </c>
      <c r="AK135" s="78" t="str">
        <f ca="1">IF($A134="","",ABS(T135)&amp;"@")</f>
        <v>1@</v>
      </c>
      <c r="AL135" s="78" t="str">
        <f ca="1">IF(U135&lt;&gt;"",$AK135&amp;U135&amp;",","")</f>
        <v/>
      </c>
      <c r="AM135" s="78" t="str">
        <f ca="1">IF($A134="","",ABS(Z135)&amp;"@")</f>
        <v>1@</v>
      </c>
      <c r="AN135" s="427" t="str">
        <f t="shared" ref="AN135:AN198" ca="1" si="57">IF(AA135&lt;&gt;"",$AM135&amp;AA135&amp;",","")</f>
        <v/>
      </c>
      <c r="AO135" s="20"/>
      <c r="AP135" s="20"/>
      <c r="AQ135" s="20"/>
      <c r="AR135" s="20"/>
      <c r="AS135" s="20"/>
      <c r="AT135" s="66"/>
      <c r="AU135" s="20"/>
      <c r="AV135" s="20"/>
      <c r="AW135" s="20"/>
      <c r="AX135" s="20"/>
      <c r="AY135" s="20"/>
      <c r="AZ135" s="20"/>
      <c r="BA135" s="20"/>
      <c r="BB135" s="65">
        <f t="shared" ca="1" si="46"/>
        <v>26</v>
      </c>
      <c r="BD135" s="65"/>
      <c r="BO135"/>
      <c r="BP135"/>
      <c r="BR135" s="48"/>
      <c r="BS135" s="19"/>
      <c r="BT135" s="19"/>
      <c r="BU135" s="19"/>
      <c r="BV135" s="99"/>
      <c r="BW135" s="102"/>
      <c r="BX135" s="102"/>
      <c r="BY135" s="103"/>
      <c r="BZ135" s="102"/>
      <c r="CA135" s="102"/>
      <c r="CB135" s="102"/>
      <c r="CC135" s="102"/>
      <c r="CD135" s="102"/>
      <c r="CE135" s="105"/>
      <c r="CF135" s="49"/>
      <c r="CG135" s="19"/>
      <c r="CH135" s="49"/>
      <c r="CI135" s="19"/>
      <c r="CJ135" s="19"/>
    </row>
    <row r="136" spans="1:88">
      <c r="A136" s="65">
        <f t="shared" ca="1" si="45"/>
        <v>16</v>
      </c>
      <c r="B136" s="23" t="str">
        <f ca="1">IF(A135="","",IF(AND(AL136="",AN136=""),"NB",AL136&amp;AN136))</f>
        <v>1@R,</v>
      </c>
      <c r="C136" s="6" t="str">
        <f t="shared" ca="1" si="47"/>
        <v/>
      </c>
      <c r="D136" s="56" t="str">
        <f ca="1">VLOOKUP($A136,$BC$5:$BN$45,8)</f>
        <v>R</v>
      </c>
      <c r="E136" s="344" t="str">
        <f t="shared" ref="E136:E199" ca="1" si="58">D134&amp;D135&amp;D136</f>
        <v>BRR</v>
      </c>
      <c r="F136" s="175">
        <v>1</v>
      </c>
      <c r="G136" s="459">
        <f ca="1">IF(G135&gt;=$AJ$3,1,IF(AND(J134="L",J135="L"),1,IF(I135="L",2,IF(I135="W",(2*G135-1),G135))))</f>
        <v>3</v>
      </c>
      <c r="H136" s="345" t="str">
        <f ca="1">IF($A135&lt;&gt;"",IF(OR($AH135&lt;&gt;0,$AI135&lt;&gt;0,E135="RRR"),"",IF(AND($D130="B",$D133="B"),"B",IF(AND($D132="B",$D134="B"),"B",IF(AND($D134=$D135,$D134="B"),"B","")))),"")</f>
        <v/>
      </c>
      <c r="I136" s="346" t="str">
        <f t="shared" ca="1" si="40"/>
        <v/>
      </c>
      <c r="J136" s="346">
        <f t="shared" ca="1" si="48"/>
        <v>0</v>
      </c>
      <c r="K136" s="343">
        <f t="shared" ca="1" si="49"/>
        <v>0</v>
      </c>
      <c r="L136" s="56" t="str">
        <f ca="1">VLOOKUP($A136,$BC$5:$BN$45,8)</f>
        <v>R</v>
      </c>
      <c r="M136" s="428">
        <f t="shared" ref="M136:M199" ca="1" si="59">IF(J136&gt;0,0,IF(J136&lt;0,M135+1,M135))</f>
        <v>0</v>
      </c>
      <c r="N136" s="175">
        <v>1</v>
      </c>
      <c r="O136" s="345" t="str">
        <f ca="1">IF($A135&lt;&gt;"",IF(OR($AH135&lt;&gt;0,$AI135&lt;&gt;0,E135="BBB",H136&lt;&gt;""),"",IF(AND($D130="R",$D133="R"),"R",IF(AND($D132="R",$D134="R"),"R",IF(AND($D134=$D135,$D134="R"),"R","")))),"")</f>
        <v>R</v>
      </c>
      <c r="P136" s="37" t="str">
        <f t="shared" ca="1" si="50"/>
        <v>W</v>
      </c>
      <c r="Q136" s="37">
        <f t="shared" ca="1" si="51"/>
        <v>1</v>
      </c>
      <c r="R136" s="23">
        <f ca="1">IF($A136&lt;&gt;"",IF(OR($AH135&lt;&gt;0,$AI135&lt;&gt;0),"0",SUM(Q136:Q136)),0)</f>
        <v>1</v>
      </c>
      <c r="S136" s="56" t="str">
        <f ca="1">VLOOKUP($A136,$BC$5:$BN$45,8)</f>
        <v>R</v>
      </c>
      <c r="T136" s="175">
        <v>1</v>
      </c>
      <c r="U136" s="345" t="str">
        <f ca="1">IF($A135&lt;&gt;"",IF(OR($AH135&lt;&gt;0,$AI135&lt;&gt;0,M135&gt;=$AJ$3),"",H136))</f>
        <v/>
      </c>
      <c r="V136" s="346" t="str">
        <f t="shared" ca="1" si="41"/>
        <v/>
      </c>
      <c r="W136" s="346">
        <f t="shared" ca="1" si="52"/>
        <v>0</v>
      </c>
      <c r="X136" s="343">
        <f t="shared" ca="1" si="53"/>
        <v>0</v>
      </c>
      <c r="Y136" s="56" t="str">
        <f ca="1">VLOOKUP($A136,$BC$5:$BN$45,8)</f>
        <v>R</v>
      </c>
      <c r="Z136" s="175">
        <v>1</v>
      </c>
      <c r="AA136" s="345" t="str">
        <f ca="1">IF($A135&lt;&gt;"",IF(OR($AH135&lt;&gt;0,$AI135&lt;&gt;0,U136&lt;&gt;""),"",O136))</f>
        <v>R</v>
      </c>
      <c r="AB136" s="37" t="str">
        <f t="shared" ca="1" si="54"/>
        <v>W</v>
      </c>
      <c r="AC136" s="37">
        <f t="shared" ca="1" si="55"/>
        <v>1</v>
      </c>
      <c r="AD136" s="23">
        <f ca="1">IF($A136&lt;&gt;"",IF(OR($AH135&lt;&gt;0,$AI135&lt;&gt;0),"0",SUM(AC136:AC136)),0)</f>
        <v>1</v>
      </c>
      <c r="AE136" s="90">
        <f ca="1">IF(A136&lt;&gt;"",W136+AC136,0)</f>
        <v>1</v>
      </c>
      <c r="AF136" s="87">
        <f t="shared" ca="1" si="44"/>
        <v>-4</v>
      </c>
      <c r="AG136" s="95">
        <f>T137</f>
        <v>1</v>
      </c>
      <c r="AH136" s="89">
        <f ca="1">IF($A136&lt;&gt;"",IF(AH135&lt;&gt;0,AH135,IF(AF136&gt;=$AJ$1,"Profit Target",0)),0)</f>
        <v>0</v>
      </c>
      <c r="AI136" s="91">
        <f ca="1">IF($A136&lt;&gt;"",IF(AI135&lt;&gt;0,AI135,IF(AF136&lt;=$AJ$2,"Stop Loss",0)))</f>
        <v>0</v>
      </c>
      <c r="AJ136" s="89">
        <f t="shared" ca="1" si="56"/>
        <v>8</v>
      </c>
      <c r="AK136" s="78" t="str">
        <f ca="1">IF($A135="","",ABS(T136)&amp;"@")</f>
        <v>1@</v>
      </c>
      <c r="AL136" s="78" t="str">
        <f ca="1">IF(U136&lt;&gt;"",$AK136&amp;U136&amp;",","")</f>
        <v/>
      </c>
      <c r="AM136" s="78" t="str">
        <f ca="1">IF($A135="","",ABS(Z136)&amp;"@")</f>
        <v>1@</v>
      </c>
      <c r="AN136" s="427" t="str">
        <f t="shared" ca="1" si="57"/>
        <v>1@R,</v>
      </c>
      <c r="AO136" s="20"/>
      <c r="AP136" s="20"/>
      <c r="AQ136" s="20"/>
      <c r="AR136" s="20"/>
      <c r="AS136" s="20"/>
      <c r="AT136" s="66"/>
      <c r="AU136" s="20"/>
      <c r="AV136" s="20"/>
      <c r="AW136" s="20"/>
      <c r="AX136" s="20"/>
      <c r="AY136" s="20"/>
      <c r="AZ136" s="20"/>
      <c r="BA136" s="20"/>
      <c r="BB136" s="65">
        <f t="shared" ca="1" si="46"/>
        <v>36</v>
      </c>
      <c r="BD136" s="65"/>
      <c r="BO136"/>
      <c r="BP136"/>
      <c r="BR136" s="48"/>
      <c r="BS136" s="19"/>
      <c r="BT136" s="19"/>
      <c r="BU136" s="19"/>
      <c r="BV136" s="99"/>
      <c r="BW136" s="102"/>
      <c r="BX136" s="102"/>
      <c r="BY136" s="103"/>
      <c r="BZ136" s="102"/>
      <c r="CA136" s="102"/>
      <c r="CB136" s="102"/>
      <c r="CC136" s="102"/>
      <c r="CD136" s="102"/>
      <c r="CE136" s="105"/>
      <c r="CF136" s="49"/>
      <c r="CG136" s="19"/>
      <c r="CH136" s="49"/>
      <c r="CI136" s="19"/>
      <c r="CJ136" s="19"/>
    </row>
    <row r="137" spans="1:88">
      <c r="A137" s="65">
        <f t="shared" ca="1" si="45"/>
        <v>7</v>
      </c>
      <c r="B137" s="23" t="str">
        <f ca="1">IF(A136="","",IF(AND(AL137="",AN137=""),"NB",AL137&amp;AN137))</f>
        <v>1@B,</v>
      </c>
      <c r="C137" s="6" t="str">
        <f t="shared" ca="1" si="47"/>
        <v/>
      </c>
      <c r="D137" s="56" t="str">
        <f ca="1">VLOOKUP($A137,$BC$5:$BN$45,8)</f>
        <v>R</v>
      </c>
      <c r="E137" s="344" t="str">
        <f t="shared" ca="1" si="58"/>
        <v>RRR</v>
      </c>
      <c r="F137" s="175">
        <v>1</v>
      </c>
      <c r="G137" s="459">
        <f ca="1">IF(G136&gt;=$AJ$3,1,IF(AND(J135="L",J136="L"),1,IF(I136="L",2,IF(I136="W",(2*G136-1),G136))))</f>
        <v>3</v>
      </c>
      <c r="H137" s="345" t="str">
        <f ca="1">IF($A136&lt;&gt;"",IF(OR($AH136&lt;&gt;0,$AI136&lt;&gt;0,E136="RRR"),"",IF(AND($D131="B",$D134="B"),"B",IF(AND($D133="B",$D135="B"),"B",IF(AND($D135=$D136,$D135="B"),"B","")))),"")</f>
        <v>B</v>
      </c>
      <c r="I137" s="346" t="str">
        <f t="shared" ref="I137:I200" ca="1" si="60">IF(ABS(K137)=0,"",IF($A137=0,"L",IF(K137&gt;0,"W",IF(K137&lt;0,"L",""))))</f>
        <v>L</v>
      </c>
      <c r="J137" s="346">
        <f t="shared" ca="1" si="48"/>
        <v>-1</v>
      </c>
      <c r="K137" s="343">
        <f t="shared" ca="1" si="49"/>
        <v>-1</v>
      </c>
      <c r="L137" s="56" t="str">
        <f ca="1">VLOOKUP($A137,$BC$5:$BN$45,8)</f>
        <v>R</v>
      </c>
      <c r="M137" s="428">
        <f t="shared" ca="1" si="59"/>
        <v>1</v>
      </c>
      <c r="N137" s="175">
        <v>1</v>
      </c>
      <c r="O137" s="345" t="str">
        <f ca="1">IF($A136&lt;&gt;"",IF(OR($AH136&lt;&gt;0,$AI136&lt;&gt;0,E136="BBB",H137&lt;&gt;""),"",IF(AND($D131="R",$D134="R"),"R",IF(AND($D133="R",$D135="R"),"R",IF(AND($D135=$D136,$D135="R"),"R","")))),"")</f>
        <v/>
      </c>
      <c r="P137" s="37" t="str">
        <f t="shared" ca="1" si="50"/>
        <v/>
      </c>
      <c r="Q137" s="37">
        <f t="shared" ca="1" si="51"/>
        <v>0</v>
      </c>
      <c r="R137" s="23">
        <f ca="1">IF($A137&lt;&gt;"",IF(OR($AH136&lt;&gt;0,$AI136&lt;&gt;0),"0",SUM(Q137:Q137)),0)</f>
        <v>0</v>
      </c>
      <c r="S137" s="56" t="str">
        <f ca="1">VLOOKUP($A137,$BC$5:$BN$45,8)</f>
        <v>R</v>
      </c>
      <c r="T137" s="175">
        <v>1</v>
      </c>
      <c r="U137" s="345" t="str">
        <f ca="1">IF($A136&lt;&gt;"",IF(OR($AH136&lt;&gt;0,$AI136&lt;&gt;0,M136&gt;=$AJ$3),"",H137))</f>
        <v>B</v>
      </c>
      <c r="V137" s="346" t="str">
        <f t="shared" ref="V137:V200" ca="1" si="61">IF(ABS(X137)=0,"",IF($A137=0,"L",IF(X137&gt;0,"W",IF(X137&lt;0,"L",""))))</f>
        <v>L</v>
      </c>
      <c r="W137" s="346">
        <f t="shared" ca="1" si="52"/>
        <v>-1</v>
      </c>
      <c r="X137" s="343">
        <f t="shared" ca="1" si="53"/>
        <v>-1</v>
      </c>
      <c r="Y137" s="56" t="str">
        <f ca="1">VLOOKUP($A137,$BC$5:$BN$45,8)</f>
        <v>R</v>
      </c>
      <c r="Z137" s="175">
        <v>1</v>
      </c>
      <c r="AA137" s="345" t="str">
        <f ca="1">IF($A136&lt;&gt;"",IF(OR($AH136&lt;&gt;0,$AI136&lt;&gt;0,U137&lt;&gt;""),"",O137))</f>
        <v/>
      </c>
      <c r="AB137" s="37" t="str">
        <f t="shared" ca="1" si="54"/>
        <v/>
      </c>
      <c r="AC137" s="37">
        <f t="shared" ca="1" si="55"/>
        <v>0</v>
      </c>
      <c r="AD137" s="23">
        <f ca="1">IF($A137&lt;&gt;"",IF(OR($AH136&lt;&gt;0,$AI136&lt;&gt;0),"0",SUM(AC137:AC137)),0)</f>
        <v>0</v>
      </c>
      <c r="AE137" s="90">
        <f ca="1">IF(A137&lt;&gt;"",W137+AC137,0)</f>
        <v>-1</v>
      </c>
      <c r="AF137" s="87">
        <f t="shared" ca="1" si="44"/>
        <v>-5</v>
      </c>
      <c r="AG137" s="95">
        <f>T138</f>
        <v>1</v>
      </c>
      <c r="AH137" s="89">
        <f ca="1">IF($A137&lt;&gt;"",IF(AH136&lt;&gt;0,AH136,IF(AF137&gt;=$AJ$1,"Profit Target",0)),0)</f>
        <v>0</v>
      </c>
      <c r="AI137" s="91">
        <f ca="1">IF($A137&lt;&gt;"",IF(AI136&lt;&gt;0,AI136,IF(AF137&lt;=$AJ$2,"Stop Loss",0)))</f>
        <v>0</v>
      </c>
      <c r="AJ137" s="89">
        <f t="shared" ca="1" si="56"/>
        <v>8</v>
      </c>
      <c r="AK137" s="78" t="str">
        <f ca="1">IF($A136="","",ABS(T137)&amp;"@")</f>
        <v>1@</v>
      </c>
      <c r="AL137" s="78" t="str">
        <f ca="1">IF(U137&lt;&gt;"",$AK137&amp;U137&amp;",","")</f>
        <v>1@B,</v>
      </c>
      <c r="AM137" s="78" t="str">
        <f ca="1">IF($A136="","",ABS(Z137)&amp;"@")</f>
        <v>1@</v>
      </c>
      <c r="AN137" s="427" t="str">
        <f t="shared" ca="1" si="57"/>
        <v/>
      </c>
      <c r="AO137" s="20"/>
      <c r="AP137" s="20"/>
      <c r="AQ137" s="20"/>
      <c r="AR137" s="20"/>
      <c r="AS137" s="20"/>
      <c r="AT137" s="66"/>
      <c r="AU137" s="20"/>
      <c r="AV137" s="20"/>
      <c r="AW137" s="20"/>
      <c r="AX137" s="20"/>
      <c r="AY137" s="20"/>
      <c r="AZ137" s="20"/>
      <c r="BA137" s="20"/>
      <c r="BB137" s="65">
        <f t="shared" ca="1" si="46"/>
        <v>8</v>
      </c>
      <c r="BD137" s="65"/>
      <c r="BO137"/>
      <c r="BP137"/>
      <c r="BR137" s="48"/>
      <c r="BS137" s="19"/>
      <c r="BT137" s="19"/>
      <c r="BU137" s="19"/>
      <c r="BV137" s="99"/>
      <c r="BW137" s="102"/>
      <c r="BX137" s="102"/>
      <c r="BY137" s="103"/>
      <c r="BZ137" s="102"/>
      <c r="CA137" s="102"/>
      <c r="CB137" s="102"/>
      <c r="CC137" s="102"/>
      <c r="CD137" s="102"/>
      <c r="CE137" s="105"/>
      <c r="CF137" s="49"/>
      <c r="CG137" s="19"/>
      <c r="CH137" s="49"/>
      <c r="CI137" s="19"/>
      <c r="CJ137" s="19"/>
    </row>
    <row r="138" spans="1:88">
      <c r="A138" s="65">
        <f t="shared" ca="1" si="45"/>
        <v>33</v>
      </c>
      <c r="B138" s="23" t="str">
        <f ca="1">IF(A137="","",IF(AND(AL138="",AN138=""),"NB",AL138&amp;AN138))</f>
        <v>1@R,</v>
      </c>
      <c r="C138" s="6" t="str">
        <f t="shared" ca="1" si="47"/>
        <v/>
      </c>
      <c r="D138" s="56" t="str">
        <f ca="1">VLOOKUP($A138,$BC$5:$BN$45,8)</f>
        <v>B</v>
      </c>
      <c r="E138" s="344" t="str">
        <f t="shared" ca="1" si="58"/>
        <v>RRB</v>
      </c>
      <c r="F138" s="175">
        <v>1</v>
      </c>
      <c r="G138" s="459">
        <f ca="1">IF(G137&gt;=$AJ$3,1,IF(AND(J136="L",J137="L"),1,IF(I137="L",2,IF(I137="W",(2*G137-1),G137))))</f>
        <v>2</v>
      </c>
      <c r="H138" s="345" t="str">
        <f ca="1">IF($A137&lt;&gt;"",IF(OR($AH137&lt;&gt;0,$AI137&lt;&gt;0,E137="RRR"),"",IF(AND($D132="B",$D135="B"),"B",IF(AND($D134="B",$D136="B"),"B",IF(AND($D136=$D137,$D136="B"),"B","")))),"")</f>
        <v/>
      </c>
      <c r="I138" s="346" t="str">
        <f t="shared" ca="1" si="60"/>
        <v/>
      </c>
      <c r="J138" s="346">
        <f t="shared" ca="1" si="48"/>
        <v>0</v>
      </c>
      <c r="K138" s="343">
        <f t="shared" ca="1" si="49"/>
        <v>0</v>
      </c>
      <c r="L138" s="56" t="str">
        <f ca="1">VLOOKUP($A138,$BC$5:$BN$45,8)</f>
        <v>B</v>
      </c>
      <c r="M138" s="428">
        <f t="shared" ca="1" si="59"/>
        <v>1</v>
      </c>
      <c r="N138" s="175">
        <v>1</v>
      </c>
      <c r="O138" s="345" t="str">
        <f ca="1">IF($A137&lt;&gt;"",IF(OR($AH137&lt;&gt;0,$AI137&lt;&gt;0,E137="BBB",H138&lt;&gt;""),"",IF(AND($D132="R",$D135="R"),"R",IF(AND($D134="R",$D136="R"),"R",IF(AND($D136=$D137,$D136="R"),"R","")))),"")</f>
        <v>R</v>
      </c>
      <c r="P138" s="37" t="str">
        <f t="shared" ca="1" si="50"/>
        <v>L</v>
      </c>
      <c r="Q138" s="37">
        <f t="shared" ca="1" si="51"/>
        <v>-1</v>
      </c>
      <c r="R138" s="23">
        <f ca="1">IF($A138&lt;&gt;"",IF(OR($AH137&lt;&gt;0,$AI137&lt;&gt;0),"0",SUM(Q138:Q138)),0)</f>
        <v>-1</v>
      </c>
      <c r="S138" s="56" t="str">
        <f ca="1">VLOOKUP($A138,$BC$5:$BN$45,8)</f>
        <v>B</v>
      </c>
      <c r="T138" s="175">
        <v>1</v>
      </c>
      <c r="U138" s="345" t="str">
        <f ca="1">IF($A137&lt;&gt;"",IF(OR($AH137&lt;&gt;0,$AI137&lt;&gt;0,M137&gt;=$AJ$3),"",H138))</f>
        <v/>
      </c>
      <c r="V138" s="346" t="str">
        <f t="shared" ca="1" si="61"/>
        <v/>
      </c>
      <c r="W138" s="346">
        <f t="shared" ca="1" si="52"/>
        <v>0</v>
      </c>
      <c r="X138" s="343">
        <f t="shared" ca="1" si="53"/>
        <v>0</v>
      </c>
      <c r="Y138" s="56" t="str">
        <f ca="1">VLOOKUP($A138,$BC$5:$BN$45,8)</f>
        <v>B</v>
      </c>
      <c r="Z138" s="175">
        <v>1</v>
      </c>
      <c r="AA138" s="345" t="str">
        <f ca="1">IF($A137&lt;&gt;"",IF(OR($AH137&lt;&gt;0,$AI137&lt;&gt;0,U138&lt;&gt;""),"",O138))</f>
        <v>R</v>
      </c>
      <c r="AB138" s="37" t="str">
        <f t="shared" ca="1" si="54"/>
        <v>L</v>
      </c>
      <c r="AC138" s="37">
        <f t="shared" ca="1" si="55"/>
        <v>-1</v>
      </c>
      <c r="AD138" s="23">
        <f ca="1">IF($A138&lt;&gt;"",IF(OR($AH137&lt;&gt;0,$AI137&lt;&gt;0),"0",SUM(AC138:AC138)),0)</f>
        <v>-1</v>
      </c>
      <c r="AE138" s="90">
        <f ca="1">IF(A138&lt;&gt;"",W138+AC138,0)</f>
        <v>-1</v>
      </c>
      <c r="AF138" s="87">
        <f t="shared" ca="1" si="44"/>
        <v>-6</v>
      </c>
      <c r="AG138" s="95">
        <f>T139</f>
        <v>1</v>
      </c>
      <c r="AH138" s="89">
        <f ca="1">IF($A138&lt;&gt;"",IF(AH137&lt;&gt;0,AH137,IF(AF138&gt;=$AJ$1,"Profit Target",0)),0)</f>
        <v>0</v>
      </c>
      <c r="AI138" s="91">
        <f ca="1">IF($A138&lt;&gt;"",IF(AI137&lt;&gt;0,AI137,IF(AF138&lt;=$AJ$2,"Stop Loss",0)))</f>
        <v>0</v>
      </c>
      <c r="AJ138" s="89">
        <f t="shared" ca="1" si="56"/>
        <v>8</v>
      </c>
      <c r="AK138" s="78" t="str">
        <f ca="1">IF($A137="","",ABS(T138)&amp;"@")</f>
        <v>1@</v>
      </c>
      <c r="AL138" s="78" t="str">
        <f ca="1">IF(U138&lt;&gt;"",$AK138&amp;U138&amp;",","")</f>
        <v/>
      </c>
      <c r="AM138" s="78" t="str">
        <f ca="1">IF($A137="","",ABS(Z138)&amp;"@")</f>
        <v>1@</v>
      </c>
      <c r="AN138" s="427" t="str">
        <f t="shared" ca="1" si="57"/>
        <v>1@R,</v>
      </c>
      <c r="AO138" s="20"/>
      <c r="AP138" s="20"/>
      <c r="AQ138" s="20"/>
      <c r="AR138" s="20"/>
      <c r="AS138" s="20"/>
      <c r="AT138" s="66"/>
      <c r="AU138" s="20"/>
      <c r="AV138" s="20"/>
      <c r="AW138" s="20"/>
      <c r="AX138" s="20"/>
      <c r="AY138" s="20"/>
      <c r="AZ138" s="20"/>
      <c r="BA138" s="20"/>
      <c r="BB138" s="65">
        <f t="shared" ca="1" si="46"/>
        <v>5</v>
      </c>
      <c r="BD138" s="65"/>
      <c r="BO138"/>
      <c r="BP138"/>
      <c r="BR138" s="48"/>
      <c r="BS138" s="19"/>
      <c r="BT138" s="19"/>
      <c r="BU138" s="19"/>
      <c r="BV138" s="99"/>
      <c r="BW138" s="102"/>
      <c r="BX138" s="102"/>
      <c r="BY138" s="103"/>
      <c r="BZ138" s="102"/>
      <c r="CA138" s="102"/>
      <c r="CB138" s="102"/>
      <c r="CC138" s="102"/>
      <c r="CD138" s="102"/>
      <c r="CE138" s="105"/>
      <c r="CF138" s="49"/>
      <c r="CG138" s="19"/>
      <c r="CH138" s="49"/>
      <c r="CI138" s="19"/>
      <c r="CJ138" s="19"/>
    </row>
    <row r="139" spans="1:88">
      <c r="A139" s="65">
        <f t="shared" ca="1" si="45"/>
        <v>31</v>
      </c>
      <c r="B139" s="23" t="str">
        <f ca="1">IF(A138="","",IF(AND(AL139="",AN139=""),"NB",AL139&amp;AN139))</f>
        <v>1@R,</v>
      </c>
      <c r="C139" s="6" t="str">
        <f t="shared" ca="1" si="47"/>
        <v/>
      </c>
      <c r="D139" s="56" t="str">
        <f ca="1">VLOOKUP($A139,$BC$5:$BN$45,8)</f>
        <v>B</v>
      </c>
      <c r="E139" s="344" t="str">
        <f t="shared" ca="1" si="58"/>
        <v>RBB</v>
      </c>
      <c r="F139" s="175">
        <v>1</v>
      </c>
      <c r="G139" s="459">
        <f ca="1">IF(G138&gt;=$AJ$3,1,IF(AND(J137="L",J138="L"),1,IF(I138="L",2,IF(I138="W",(2*G138-1),G138))))</f>
        <v>2</v>
      </c>
      <c r="H139" s="345" t="str">
        <f ca="1">IF($A138&lt;&gt;"",IF(OR($AH138&lt;&gt;0,$AI138&lt;&gt;0,E138="RRR"),"",IF(AND($D133="B",$D136="B"),"B",IF(AND($D135="B",$D137="B"),"B",IF(AND($D137=$D138,$D137="B"),"B","")))),"")</f>
        <v/>
      </c>
      <c r="I139" s="346" t="str">
        <f t="shared" ca="1" si="60"/>
        <v/>
      </c>
      <c r="J139" s="346">
        <f t="shared" ca="1" si="48"/>
        <v>0</v>
      </c>
      <c r="K139" s="343">
        <f t="shared" ca="1" si="49"/>
        <v>0</v>
      </c>
      <c r="L139" s="56" t="str">
        <f ca="1">VLOOKUP($A139,$BC$5:$BN$45,8)</f>
        <v>B</v>
      </c>
      <c r="M139" s="428">
        <f t="shared" ca="1" si="59"/>
        <v>1</v>
      </c>
      <c r="N139" s="175">
        <v>1</v>
      </c>
      <c r="O139" s="345" t="str">
        <f ca="1">IF($A138&lt;&gt;"",IF(OR($AH138&lt;&gt;0,$AI138&lt;&gt;0,E138="BBB",H139&lt;&gt;""),"",IF(AND($D133="R",$D136="R"),"R",IF(AND($D135="R",$D137="R"),"R",IF(AND($D137=$D138,$D137="R"),"R","")))),"")</f>
        <v>R</v>
      </c>
      <c r="P139" s="37" t="str">
        <f t="shared" ca="1" si="50"/>
        <v>L</v>
      </c>
      <c r="Q139" s="37">
        <f t="shared" ca="1" si="51"/>
        <v>-1</v>
      </c>
      <c r="R139" s="23">
        <f ca="1">IF($A139&lt;&gt;"",IF(OR($AH138&lt;&gt;0,$AI138&lt;&gt;0),"0",SUM(Q139:Q139)),0)</f>
        <v>-1</v>
      </c>
      <c r="S139" s="56" t="str">
        <f ca="1">VLOOKUP($A139,$BC$5:$BN$45,8)</f>
        <v>B</v>
      </c>
      <c r="T139" s="175">
        <v>1</v>
      </c>
      <c r="U139" s="345" t="str">
        <f ca="1">IF($A138&lt;&gt;"",IF(OR($AH138&lt;&gt;0,$AI138&lt;&gt;0,M138&gt;=$AJ$3),"",H139))</f>
        <v/>
      </c>
      <c r="V139" s="346" t="str">
        <f t="shared" ca="1" si="61"/>
        <v/>
      </c>
      <c r="W139" s="346">
        <f t="shared" ca="1" si="52"/>
        <v>0</v>
      </c>
      <c r="X139" s="343">
        <f t="shared" ca="1" si="53"/>
        <v>0</v>
      </c>
      <c r="Y139" s="56" t="str">
        <f ca="1">VLOOKUP($A139,$BC$5:$BN$45,8)</f>
        <v>B</v>
      </c>
      <c r="Z139" s="175">
        <v>1</v>
      </c>
      <c r="AA139" s="345" t="str">
        <f ca="1">IF($A138&lt;&gt;"",IF(OR($AH138&lt;&gt;0,$AI138&lt;&gt;0,U139&lt;&gt;""),"",O139))</f>
        <v>R</v>
      </c>
      <c r="AB139" s="37" t="str">
        <f t="shared" ca="1" si="54"/>
        <v>L</v>
      </c>
      <c r="AC139" s="37">
        <f t="shared" ca="1" si="55"/>
        <v>-1</v>
      </c>
      <c r="AD139" s="23">
        <f ca="1">IF($A139&lt;&gt;"",IF(OR($AH138&lt;&gt;0,$AI138&lt;&gt;0),"0",SUM(AC139:AC139)),0)</f>
        <v>-1</v>
      </c>
      <c r="AE139" s="90">
        <f ca="1">IF(A139&lt;&gt;"",W139+AC139,0)</f>
        <v>-1</v>
      </c>
      <c r="AF139" s="87">
        <f t="shared" ca="1" si="44"/>
        <v>-7</v>
      </c>
      <c r="AG139" s="95">
        <f>T140</f>
        <v>1</v>
      </c>
      <c r="AH139" s="89">
        <f ca="1">IF($A139&lt;&gt;"",IF(AH138&lt;&gt;0,AH138,IF(AF139&gt;=$AJ$1,"Profit Target",0)),0)</f>
        <v>0</v>
      </c>
      <c r="AI139" s="91">
        <f ca="1">IF($A139&lt;&gt;"",IF(AI138&lt;&gt;0,AI138,IF(AF139&lt;=$AJ$2,"Stop Loss",0)))</f>
        <v>0</v>
      </c>
      <c r="AJ139" s="89">
        <f t="shared" ca="1" si="56"/>
        <v>8</v>
      </c>
      <c r="AK139" s="78" t="str">
        <f ca="1">IF($A138="","",ABS(T139)&amp;"@")</f>
        <v>1@</v>
      </c>
      <c r="AL139" s="78" t="str">
        <f ca="1">IF(U139&lt;&gt;"",$AK139&amp;U139&amp;",","")</f>
        <v/>
      </c>
      <c r="AM139" s="78" t="str">
        <f ca="1">IF($A138="","",ABS(Z139)&amp;"@")</f>
        <v>1@</v>
      </c>
      <c r="AN139" s="427" t="str">
        <f t="shared" ca="1" si="57"/>
        <v>1@R,</v>
      </c>
      <c r="AO139" s="20"/>
      <c r="AP139" s="20"/>
      <c r="AQ139" s="20"/>
      <c r="AR139" s="20"/>
      <c r="AS139" s="20"/>
      <c r="AT139" s="66"/>
      <c r="AU139" s="20"/>
      <c r="AV139" s="20"/>
      <c r="AW139" s="20"/>
      <c r="AX139" s="20"/>
      <c r="AY139" s="20"/>
      <c r="AZ139" s="20"/>
      <c r="BA139" s="20"/>
      <c r="BB139" s="65">
        <f t="shared" ca="1" si="46"/>
        <v>4</v>
      </c>
      <c r="BD139" s="65"/>
      <c r="BO139"/>
      <c r="BP139"/>
      <c r="BR139" s="48"/>
      <c r="BS139" s="19"/>
      <c r="BT139" s="19"/>
      <c r="BU139" s="19"/>
      <c r="BV139" s="99"/>
      <c r="BW139" s="102"/>
      <c r="BX139" s="102"/>
      <c r="BY139" s="103"/>
      <c r="BZ139" s="102"/>
      <c r="CA139" s="102"/>
      <c r="CB139" s="102"/>
      <c r="CC139" s="102"/>
      <c r="CD139" s="102"/>
      <c r="CE139" s="105"/>
      <c r="CF139" s="49"/>
      <c r="CG139" s="19"/>
      <c r="CH139" s="49"/>
      <c r="CI139" s="19"/>
      <c r="CJ139" s="19"/>
    </row>
    <row r="140" spans="1:88">
      <c r="A140" s="65">
        <f t="shared" ca="1" si="45"/>
        <v>24</v>
      </c>
      <c r="B140" s="23" t="str">
        <f ca="1">IF(A139="","",IF(AND(AL140="",AN140=""),"NB",AL140&amp;AN140))</f>
        <v>1@B,</v>
      </c>
      <c r="C140" s="6" t="str">
        <f t="shared" ca="1" si="47"/>
        <v/>
      </c>
      <c r="D140" s="56" t="str">
        <f ca="1">VLOOKUP($A140,$BC$5:$BN$45,8)</f>
        <v>B</v>
      </c>
      <c r="E140" s="344" t="str">
        <f t="shared" ca="1" si="58"/>
        <v>BBB</v>
      </c>
      <c r="F140" s="175">
        <v>1</v>
      </c>
      <c r="G140" s="459">
        <f ca="1">IF(G139&gt;=$AJ$3,1,IF(AND(J138="L",J139="L"),1,IF(I139="L",2,IF(I139="W",(2*G139-1),G139))))</f>
        <v>2</v>
      </c>
      <c r="H140" s="345" t="str">
        <f ca="1">IF($A139&lt;&gt;"",IF(OR($AH139&lt;&gt;0,$AI139&lt;&gt;0,E139="RRR"),"",IF(AND($D134="B",$D137="B"),"B",IF(AND($D136="B",$D138="B"),"B",IF(AND($D138=$D139,$D138="B"),"B","")))),"")</f>
        <v>B</v>
      </c>
      <c r="I140" s="346" t="str">
        <f t="shared" ca="1" si="60"/>
        <v>W</v>
      </c>
      <c r="J140" s="346">
        <f t="shared" ca="1" si="48"/>
        <v>1</v>
      </c>
      <c r="K140" s="343">
        <f t="shared" ca="1" si="49"/>
        <v>1</v>
      </c>
      <c r="L140" s="56" t="str">
        <f ca="1">VLOOKUP($A140,$BC$5:$BN$45,8)</f>
        <v>B</v>
      </c>
      <c r="M140" s="428">
        <f t="shared" ca="1" si="59"/>
        <v>0</v>
      </c>
      <c r="N140" s="175">
        <v>1</v>
      </c>
      <c r="O140" s="345" t="str">
        <f ca="1">IF($A139&lt;&gt;"",IF(OR($AH139&lt;&gt;0,$AI139&lt;&gt;0,E139="BBB",H140&lt;&gt;""),"",IF(AND($D134="R",$D137="R"),"R",IF(AND($D136="R",$D138="R"),"R",IF(AND($D138=$D139,$D138="R"),"R","")))),"")</f>
        <v/>
      </c>
      <c r="P140" s="37" t="str">
        <f t="shared" ca="1" si="50"/>
        <v/>
      </c>
      <c r="Q140" s="37">
        <f t="shared" ca="1" si="51"/>
        <v>0</v>
      </c>
      <c r="R140" s="23">
        <f ca="1">IF($A140&lt;&gt;"",IF(OR($AH139&lt;&gt;0,$AI139&lt;&gt;0),"0",SUM(Q140:Q140)),0)</f>
        <v>0</v>
      </c>
      <c r="S140" s="56" t="str">
        <f ca="1">VLOOKUP($A140,$BC$5:$BN$45,8)</f>
        <v>B</v>
      </c>
      <c r="T140" s="175">
        <v>1</v>
      </c>
      <c r="U140" s="345" t="str">
        <f ca="1">IF($A139&lt;&gt;"",IF(OR($AH139&lt;&gt;0,$AI139&lt;&gt;0,M139&gt;=$AJ$3),"",H140))</f>
        <v>B</v>
      </c>
      <c r="V140" s="346" t="str">
        <f t="shared" ca="1" si="61"/>
        <v>W</v>
      </c>
      <c r="W140" s="346">
        <f t="shared" ca="1" si="52"/>
        <v>1</v>
      </c>
      <c r="X140" s="343">
        <f t="shared" ca="1" si="53"/>
        <v>1</v>
      </c>
      <c r="Y140" s="56" t="str">
        <f ca="1">VLOOKUP($A140,$BC$5:$BN$45,8)</f>
        <v>B</v>
      </c>
      <c r="Z140" s="175">
        <v>1</v>
      </c>
      <c r="AA140" s="345" t="str">
        <f ca="1">IF($A139&lt;&gt;"",IF(OR($AH139&lt;&gt;0,$AI139&lt;&gt;0,U140&lt;&gt;""),"",O140))</f>
        <v/>
      </c>
      <c r="AB140" s="37" t="str">
        <f t="shared" ca="1" si="54"/>
        <v/>
      </c>
      <c r="AC140" s="37">
        <f t="shared" ca="1" si="55"/>
        <v>0</v>
      </c>
      <c r="AD140" s="23">
        <f ca="1">IF($A140&lt;&gt;"",IF(OR($AH139&lt;&gt;0,$AI139&lt;&gt;0),"0",SUM(AC140:AC140)),0)</f>
        <v>0</v>
      </c>
      <c r="AE140" s="90">
        <f ca="1">IF(A140&lt;&gt;"",W140+AC140,0)</f>
        <v>1</v>
      </c>
      <c r="AF140" s="87">
        <f t="shared" ca="1" si="44"/>
        <v>-6</v>
      </c>
      <c r="AG140" s="95">
        <f>T141</f>
        <v>1</v>
      </c>
      <c r="AH140" s="89">
        <f ca="1">IF($A140&lt;&gt;"",IF(AH139&lt;&gt;0,AH139,IF(AF140&gt;=$AJ$1,"Profit Target",0)),0)</f>
        <v>0</v>
      </c>
      <c r="AI140" s="91">
        <f ca="1">IF($A140&lt;&gt;"",IF(AI139&lt;&gt;0,AI139,IF(AF140&lt;=$AJ$2,"Stop Loss",0)))</f>
        <v>0</v>
      </c>
      <c r="AJ140" s="89">
        <f t="shared" ca="1" si="56"/>
        <v>8</v>
      </c>
      <c r="AK140" s="78" t="str">
        <f ca="1">IF($A139="","",ABS(T140)&amp;"@")</f>
        <v>1@</v>
      </c>
      <c r="AL140" s="78" t="str">
        <f ca="1">IF(U140&lt;&gt;"",$AK140&amp;U140&amp;",","")</f>
        <v>1@B,</v>
      </c>
      <c r="AM140" s="78" t="str">
        <f ca="1">IF($A139="","",ABS(Z140)&amp;"@")</f>
        <v>1@</v>
      </c>
      <c r="AN140" s="427" t="str">
        <f t="shared" ca="1" si="57"/>
        <v/>
      </c>
      <c r="AO140" s="20"/>
      <c r="AP140" s="20"/>
      <c r="AQ140" s="20"/>
      <c r="AR140" s="20"/>
      <c r="AS140" s="20"/>
      <c r="AT140" s="66"/>
      <c r="AU140" s="20"/>
      <c r="AV140" s="20"/>
      <c r="AW140" s="20"/>
      <c r="AX140" s="20"/>
      <c r="AY140" s="20"/>
      <c r="AZ140" s="20"/>
      <c r="BA140" s="20"/>
      <c r="BB140" s="65">
        <f t="shared" ca="1" si="46"/>
        <v>11</v>
      </c>
      <c r="BD140" s="65"/>
      <c r="BO140"/>
      <c r="BP140"/>
      <c r="BR140" s="48"/>
      <c r="BS140" s="19"/>
      <c r="BT140" s="19"/>
      <c r="BU140" s="19"/>
      <c r="BV140" s="99"/>
      <c r="BW140" s="102"/>
      <c r="BX140" s="102"/>
      <c r="BY140" s="103"/>
      <c r="BZ140" s="102"/>
      <c r="CA140" s="102"/>
      <c r="CB140" s="102"/>
      <c r="CC140" s="102"/>
      <c r="CD140" s="102"/>
      <c r="CE140" s="105"/>
      <c r="CF140" s="49"/>
      <c r="CG140" s="19"/>
      <c r="CH140" s="49"/>
      <c r="CI140" s="19"/>
      <c r="CJ140" s="19"/>
    </row>
    <row r="141" spans="1:88">
      <c r="A141" s="65">
        <f t="shared" ca="1" si="45"/>
        <v>11</v>
      </c>
      <c r="B141" s="23" t="str">
        <f ca="1">IF(A140="","",IF(AND(AL141="",AN141=""),"NB",AL141&amp;AN141))</f>
        <v>1@B,</v>
      </c>
      <c r="C141" s="6" t="str">
        <f t="shared" ca="1" si="47"/>
        <v/>
      </c>
      <c r="D141" s="56" t="str">
        <f ca="1">VLOOKUP($A141,$BC$5:$BN$45,8)</f>
        <v>B</v>
      </c>
      <c r="E141" s="344" t="str">
        <f t="shared" ca="1" si="58"/>
        <v>BBB</v>
      </c>
      <c r="F141" s="175">
        <v>1</v>
      </c>
      <c r="G141" s="459">
        <f ca="1">IF(G140&gt;=$AJ$3,1,IF(AND(J139="L",J140="L"),1,IF(I140="L",2,IF(I140="W",(2*G140-1),G140))))</f>
        <v>3</v>
      </c>
      <c r="H141" s="345" t="str">
        <f ca="1">IF($A140&lt;&gt;"",IF(OR($AH140&lt;&gt;0,$AI140&lt;&gt;0,E140="RRR"),"",IF(AND($D135="B",$D138="B"),"B",IF(AND($D137="B",$D139="B"),"B",IF(AND($D139=$D140,$D139="B"),"B","")))),"")</f>
        <v>B</v>
      </c>
      <c r="I141" s="346" t="str">
        <f t="shared" ca="1" si="60"/>
        <v>W</v>
      </c>
      <c r="J141" s="346">
        <f t="shared" ca="1" si="48"/>
        <v>1</v>
      </c>
      <c r="K141" s="343">
        <f t="shared" ca="1" si="49"/>
        <v>1</v>
      </c>
      <c r="L141" s="56" t="str">
        <f ca="1">VLOOKUP($A141,$BC$5:$BN$45,8)</f>
        <v>B</v>
      </c>
      <c r="M141" s="428">
        <f t="shared" ca="1" si="59"/>
        <v>0</v>
      </c>
      <c r="N141" s="175">
        <v>1</v>
      </c>
      <c r="O141" s="345" t="str">
        <f ca="1">IF($A140&lt;&gt;"",IF(OR($AH140&lt;&gt;0,$AI140&lt;&gt;0,E140="BBB",H141&lt;&gt;""),"",IF(AND($D135="R",$D138="R"),"R",IF(AND($D137="R",$D139="R"),"R",IF(AND($D139=$D140,$D139="R"),"R","")))),"")</f>
        <v/>
      </c>
      <c r="P141" s="37" t="str">
        <f t="shared" ca="1" si="50"/>
        <v/>
      </c>
      <c r="Q141" s="37">
        <f t="shared" ca="1" si="51"/>
        <v>0</v>
      </c>
      <c r="R141" s="23">
        <f ca="1">IF($A141&lt;&gt;"",IF(OR($AH140&lt;&gt;0,$AI140&lt;&gt;0),"0",SUM(Q141:Q141)),0)</f>
        <v>0</v>
      </c>
      <c r="S141" s="56" t="str">
        <f ca="1">VLOOKUP($A141,$BC$5:$BN$45,8)</f>
        <v>B</v>
      </c>
      <c r="T141" s="175">
        <v>1</v>
      </c>
      <c r="U141" s="345" t="str">
        <f ca="1">IF($A140&lt;&gt;"",IF(OR($AH140&lt;&gt;0,$AI140&lt;&gt;0,M140&gt;=$AJ$3),"",H141))</f>
        <v>B</v>
      </c>
      <c r="V141" s="346" t="str">
        <f t="shared" ca="1" si="61"/>
        <v>W</v>
      </c>
      <c r="W141" s="346">
        <f t="shared" ca="1" si="52"/>
        <v>1</v>
      </c>
      <c r="X141" s="343">
        <f t="shared" ca="1" si="53"/>
        <v>1</v>
      </c>
      <c r="Y141" s="56" t="str">
        <f ca="1">VLOOKUP($A141,$BC$5:$BN$45,8)</f>
        <v>B</v>
      </c>
      <c r="Z141" s="175">
        <v>1</v>
      </c>
      <c r="AA141" s="345" t="str">
        <f ca="1">IF($A140&lt;&gt;"",IF(OR($AH140&lt;&gt;0,$AI140&lt;&gt;0,U141&lt;&gt;""),"",O141))</f>
        <v/>
      </c>
      <c r="AB141" s="37" t="str">
        <f t="shared" ca="1" si="54"/>
        <v/>
      </c>
      <c r="AC141" s="37">
        <f t="shared" ca="1" si="55"/>
        <v>0</v>
      </c>
      <c r="AD141" s="23">
        <f ca="1">IF($A141&lt;&gt;"",IF(OR($AH140&lt;&gt;0,$AI140&lt;&gt;0),"0",SUM(AC141:AC141)),0)</f>
        <v>0</v>
      </c>
      <c r="AE141" s="90">
        <f ca="1">IF(A141&lt;&gt;"",W141+AC141,0)</f>
        <v>1</v>
      </c>
      <c r="AF141" s="87">
        <f t="shared" ca="1" si="44"/>
        <v>-5</v>
      </c>
      <c r="AG141" s="95">
        <f>T142</f>
        <v>1</v>
      </c>
      <c r="AH141" s="89">
        <f ca="1">IF($A141&lt;&gt;"",IF(AH140&lt;&gt;0,AH140,IF(AF141&gt;=$AJ$1,"Profit Target",0)),0)</f>
        <v>0</v>
      </c>
      <c r="AI141" s="91">
        <f ca="1">IF($A141&lt;&gt;"",IF(AI140&lt;&gt;0,AI140,IF(AF141&lt;=$AJ$2,"Stop Loss",0)))</f>
        <v>0</v>
      </c>
      <c r="AJ141" s="89">
        <f t="shared" ca="1" si="56"/>
        <v>8</v>
      </c>
      <c r="AK141" s="78" t="str">
        <f ca="1">IF($A140="","",ABS(T141)&amp;"@")</f>
        <v>1@</v>
      </c>
      <c r="AL141" s="78" t="str">
        <f ca="1">IF(U141&lt;&gt;"",$AK141&amp;U141&amp;",","")</f>
        <v>1@B,</v>
      </c>
      <c r="AM141" s="78" t="str">
        <f ca="1">IF($A140="","",ABS(Z141)&amp;"@")</f>
        <v>1@</v>
      </c>
      <c r="AN141" s="427" t="str">
        <f t="shared" ca="1" si="57"/>
        <v/>
      </c>
      <c r="AO141" s="20"/>
      <c r="AP141" s="20"/>
      <c r="AQ141" s="20"/>
      <c r="AR141" s="20"/>
      <c r="AS141" s="20"/>
      <c r="AT141" s="66"/>
      <c r="AU141" s="20"/>
      <c r="AV141" s="20"/>
      <c r="AW141" s="20"/>
      <c r="AX141" s="20"/>
      <c r="AY141" s="20"/>
      <c r="AZ141" s="20"/>
      <c r="BA141" s="20"/>
      <c r="BB141" s="65">
        <f t="shared" ca="1" si="46"/>
        <v>15</v>
      </c>
      <c r="BD141" s="65"/>
      <c r="BO141"/>
      <c r="BP141"/>
      <c r="BR141" s="48"/>
      <c r="BS141" s="19"/>
      <c r="BT141" s="19"/>
      <c r="BU141" s="19"/>
      <c r="BV141" s="99"/>
      <c r="BW141" s="102"/>
      <c r="BX141" s="102"/>
      <c r="BY141" s="103"/>
      <c r="BZ141" s="102"/>
      <c r="CA141" s="102"/>
      <c r="CB141" s="102"/>
      <c r="CC141" s="102"/>
      <c r="CD141" s="102"/>
      <c r="CE141" s="105"/>
      <c r="CF141" s="49"/>
      <c r="CG141" s="19"/>
      <c r="CH141" s="49"/>
      <c r="CI141" s="19"/>
      <c r="CJ141" s="19"/>
    </row>
    <row r="142" spans="1:88">
      <c r="A142" s="65">
        <f t="shared" ca="1" si="45"/>
        <v>34</v>
      </c>
      <c r="B142" s="23" t="str">
        <f ca="1">IF(A141="","",IF(AND(AL142="",AN142=""),"NB",AL142&amp;AN142))</f>
        <v>1@B,</v>
      </c>
      <c r="C142" s="6" t="str">
        <f t="shared" ca="1" si="47"/>
        <v/>
      </c>
      <c r="D142" s="56" t="str">
        <f ca="1">VLOOKUP($A142,$BC$5:$BN$45,8)</f>
        <v>R</v>
      </c>
      <c r="E142" s="344" t="str">
        <f t="shared" ca="1" si="58"/>
        <v>BBR</v>
      </c>
      <c r="F142" s="175">
        <v>1</v>
      </c>
      <c r="G142" s="459">
        <f ca="1">IF(G141&gt;=$AJ$3,1,IF(AND(J140="L",J141="L"),1,IF(I141="L",2,IF(I141="W",(2*G141-1),G141))))</f>
        <v>5</v>
      </c>
      <c r="H142" s="345" t="str">
        <f ca="1">IF($A141&lt;&gt;"",IF(OR($AH141&lt;&gt;0,$AI141&lt;&gt;0,E141="RRR"),"",IF(AND($D136="B",$D139="B"),"B",IF(AND($D138="B",$D140="B"),"B",IF(AND($D140=$D141,$D140="B"),"B","")))),"")</f>
        <v>B</v>
      </c>
      <c r="I142" s="346" t="str">
        <f t="shared" ca="1" si="60"/>
        <v>L</v>
      </c>
      <c r="J142" s="346">
        <f t="shared" ca="1" si="48"/>
        <v>-1</v>
      </c>
      <c r="K142" s="343">
        <f t="shared" ca="1" si="49"/>
        <v>-1</v>
      </c>
      <c r="L142" s="56" t="str">
        <f ca="1">VLOOKUP($A142,$BC$5:$BN$45,8)</f>
        <v>R</v>
      </c>
      <c r="M142" s="428">
        <f t="shared" ca="1" si="59"/>
        <v>1</v>
      </c>
      <c r="N142" s="175">
        <v>1</v>
      </c>
      <c r="O142" s="345" t="str">
        <f ca="1">IF($A141&lt;&gt;"",IF(OR($AH141&lt;&gt;0,$AI141&lt;&gt;0,E141="BBB",H142&lt;&gt;""),"",IF(AND($D136="R",$D139="R"),"R",IF(AND($D138="R",$D140="R"),"R",IF(AND($D140=$D141,$D140="R"),"R","")))),"")</f>
        <v/>
      </c>
      <c r="P142" s="37" t="str">
        <f t="shared" ca="1" si="50"/>
        <v/>
      </c>
      <c r="Q142" s="37">
        <f t="shared" ca="1" si="51"/>
        <v>0</v>
      </c>
      <c r="R142" s="23">
        <f ca="1">IF($A142&lt;&gt;"",IF(OR($AH141&lt;&gt;0,$AI141&lt;&gt;0),"0",SUM(Q142:Q142)),0)</f>
        <v>0</v>
      </c>
      <c r="S142" s="56" t="str">
        <f ca="1">VLOOKUP($A142,$BC$5:$BN$45,8)</f>
        <v>R</v>
      </c>
      <c r="T142" s="175">
        <v>1</v>
      </c>
      <c r="U142" s="345" t="str">
        <f ca="1">IF($A141&lt;&gt;"",IF(OR($AH141&lt;&gt;0,$AI141&lt;&gt;0,M141&gt;=$AJ$3),"",H142))</f>
        <v>B</v>
      </c>
      <c r="V142" s="346" t="str">
        <f t="shared" ca="1" si="61"/>
        <v>L</v>
      </c>
      <c r="W142" s="346">
        <f t="shared" ca="1" si="52"/>
        <v>-1</v>
      </c>
      <c r="X142" s="343">
        <f t="shared" ca="1" si="53"/>
        <v>-1</v>
      </c>
      <c r="Y142" s="56" t="str">
        <f ca="1">VLOOKUP($A142,$BC$5:$BN$45,8)</f>
        <v>R</v>
      </c>
      <c r="Z142" s="175">
        <v>1</v>
      </c>
      <c r="AA142" s="345" t="str">
        <f ca="1">IF($A141&lt;&gt;"",IF(OR($AH141&lt;&gt;0,$AI141&lt;&gt;0,U142&lt;&gt;""),"",O142))</f>
        <v/>
      </c>
      <c r="AB142" s="37" t="str">
        <f t="shared" ca="1" si="54"/>
        <v/>
      </c>
      <c r="AC142" s="37">
        <f t="shared" ca="1" si="55"/>
        <v>0</v>
      </c>
      <c r="AD142" s="23">
        <f ca="1">IF($A142&lt;&gt;"",IF(OR($AH141&lt;&gt;0,$AI141&lt;&gt;0),"0",SUM(AC142:AC142)),0)</f>
        <v>0</v>
      </c>
      <c r="AE142" s="90">
        <f ca="1">IF(A142&lt;&gt;"",W142+AC142,0)</f>
        <v>-1</v>
      </c>
      <c r="AF142" s="87">
        <f t="shared" ca="1" si="44"/>
        <v>-6</v>
      </c>
      <c r="AG142" s="95">
        <f>T143</f>
        <v>1</v>
      </c>
      <c r="AH142" s="89">
        <f ca="1">IF($A142&lt;&gt;"",IF(AH141&lt;&gt;0,AH141,IF(AF142&gt;=$AJ$1,"Profit Target",0)),0)</f>
        <v>0</v>
      </c>
      <c r="AI142" s="91">
        <f ca="1">IF($A142&lt;&gt;"",IF(AI141&lt;&gt;0,AI141,IF(AF142&lt;=$AJ$2,"Stop Loss",0)))</f>
        <v>0</v>
      </c>
      <c r="AJ142" s="89">
        <f t="shared" ca="1" si="56"/>
        <v>8</v>
      </c>
      <c r="AK142" s="78" t="str">
        <f ca="1">IF($A141="","",ABS(T142)&amp;"@")</f>
        <v>1@</v>
      </c>
      <c r="AL142" s="78" t="str">
        <f ca="1">IF(U142&lt;&gt;"",$AK142&amp;U142&amp;",","")</f>
        <v>1@B,</v>
      </c>
      <c r="AM142" s="78" t="str">
        <f ca="1">IF($A141="","",ABS(Z142)&amp;"@")</f>
        <v>1@</v>
      </c>
      <c r="AN142" s="427" t="str">
        <f t="shared" ca="1" si="57"/>
        <v/>
      </c>
      <c r="AO142" s="20"/>
      <c r="AP142" s="20"/>
      <c r="AQ142" s="20"/>
      <c r="AR142" s="20"/>
      <c r="AS142" s="20"/>
      <c r="AT142" s="66"/>
      <c r="AU142" s="20"/>
      <c r="AV142" s="20"/>
      <c r="AW142" s="20"/>
      <c r="AX142" s="20"/>
      <c r="AY142" s="20"/>
      <c r="AZ142" s="20"/>
      <c r="BA142" s="20"/>
      <c r="BB142" s="65">
        <f t="shared" ca="1" si="46"/>
        <v>10</v>
      </c>
      <c r="BD142" s="65"/>
      <c r="BO142"/>
      <c r="BP142"/>
      <c r="BR142" s="48"/>
      <c r="BS142" s="19"/>
      <c r="BT142" s="19"/>
      <c r="BU142" s="19"/>
      <c r="BV142" s="99"/>
      <c r="BW142" s="102"/>
      <c r="BX142" s="102"/>
      <c r="BY142" s="103"/>
      <c r="BZ142" s="102"/>
      <c r="CA142" s="102"/>
      <c r="CB142" s="102"/>
      <c r="CC142" s="102"/>
      <c r="CD142" s="102"/>
      <c r="CE142" s="105"/>
      <c r="CF142" s="49"/>
      <c r="CG142" s="19"/>
      <c r="CH142" s="49"/>
      <c r="CI142" s="19"/>
      <c r="CJ142" s="19"/>
    </row>
    <row r="143" spans="1:88">
      <c r="A143" s="65">
        <f t="shared" ca="1" si="45"/>
        <v>13</v>
      </c>
      <c r="B143" s="23" t="str">
        <f ca="1">IF(A142="","",IF(AND(AL143="",AN143=""),"NB",AL143&amp;AN143))</f>
        <v>1@B,</v>
      </c>
      <c r="C143" s="6" t="str">
        <f t="shared" ca="1" si="47"/>
        <v/>
      </c>
      <c r="D143" s="56" t="str">
        <f ca="1">VLOOKUP($A143,$BC$5:$BN$45,8)</f>
        <v>B</v>
      </c>
      <c r="E143" s="344" t="str">
        <f t="shared" ca="1" si="58"/>
        <v>BRB</v>
      </c>
      <c r="F143" s="175">
        <v>1</v>
      </c>
      <c r="G143" s="459">
        <f ca="1">IF(G142&gt;=$AJ$3,1,IF(AND(J141="L",J142="L"),1,IF(I142="L",2,IF(I142="W",(2*G142-1),G142))))</f>
        <v>2</v>
      </c>
      <c r="H143" s="345" t="str">
        <f ca="1">IF($A142&lt;&gt;"",IF(OR($AH142&lt;&gt;0,$AI142&lt;&gt;0,E142="RRR"),"",IF(AND($D137="B",$D140="B"),"B",IF(AND($D139="B",$D141="B"),"B",IF(AND($D141=$D142,$D141="B"),"B","")))),"")</f>
        <v>B</v>
      </c>
      <c r="I143" s="346" t="str">
        <f t="shared" ca="1" si="60"/>
        <v>W</v>
      </c>
      <c r="J143" s="346">
        <f t="shared" ca="1" si="48"/>
        <v>1</v>
      </c>
      <c r="K143" s="343">
        <f t="shared" ca="1" si="49"/>
        <v>1</v>
      </c>
      <c r="L143" s="56" t="str">
        <f ca="1">VLOOKUP($A143,$BC$5:$BN$45,8)</f>
        <v>B</v>
      </c>
      <c r="M143" s="428">
        <f t="shared" ca="1" si="59"/>
        <v>0</v>
      </c>
      <c r="N143" s="175">
        <v>1</v>
      </c>
      <c r="O143" s="345" t="str">
        <f ca="1">IF($A142&lt;&gt;"",IF(OR($AH142&lt;&gt;0,$AI142&lt;&gt;0,E142="BBB",H143&lt;&gt;""),"",IF(AND($D137="R",$D140="R"),"R",IF(AND($D139="R",$D141="R"),"R",IF(AND($D141=$D142,$D141="R"),"R","")))),"")</f>
        <v/>
      </c>
      <c r="P143" s="37" t="str">
        <f t="shared" ca="1" si="50"/>
        <v/>
      </c>
      <c r="Q143" s="37">
        <f t="shared" ca="1" si="51"/>
        <v>0</v>
      </c>
      <c r="R143" s="23">
        <f ca="1">IF($A143&lt;&gt;"",IF(OR($AH142&lt;&gt;0,$AI142&lt;&gt;0),"0",SUM(Q143:Q143)),0)</f>
        <v>0</v>
      </c>
      <c r="S143" s="56" t="str">
        <f ca="1">VLOOKUP($A143,$BC$5:$BN$45,8)</f>
        <v>B</v>
      </c>
      <c r="T143" s="175">
        <v>1</v>
      </c>
      <c r="U143" s="345" t="str">
        <f ca="1">IF($A142&lt;&gt;"",IF(OR($AH142&lt;&gt;0,$AI142&lt;&gt;0,M142&gt;=$AJ$3),"",H143))</f>
        <v>B</v>
      </c>
      <c r="V143" s="346" t="str">
        <f t="shared" ca="1" si="61"/>
        <v>W</v>
      </c>
      <c r="W143" s="346">
        <f t="shared" ca="1" si="52"/>
        <v>1</v>
      </c>
      <c r="X143" s="343">
        <f t="shared" ca="1" si="53"/>
        <v>1</v>
      </c>
      <c r="Y143" s="56" t="str">
        <f ca="1">VLOOKUP($A143,$BC$5:$BN$45,8)</f>
        <v>B</v>
      </c>
      <c r="Z143" s="175">
        <v>1</v>
      </c>
      <c r="AA143" s="345" t="str">
        <f ca="1">IF($A142&lt;&gt;"",IF(OR($AH142&lt;&gt;0,$AI142&lt;&gt;0,U143&lt;&gt;""),"",O143))</f>
        <v/>
      </c>
      <c r="AB143" s="37" t="str">
        <f t="shared" ca="1" si="54"/>
        <v/>
      </c>
      <c r="AC143" s="37">
        <f t="shared" ca="1" si="55"/>
        <v>0</v>
      </c>
      <c r="AD143" s="23">
        <f ca="1">IF($A143&lt;&gt;"",IF(OR($AH142&lt;&gt;0,$AI142&lt;&gt;0),"0",SUM(AC143:AC143)),0)</f>
        <v>0</v>
      </c>
      <c r="AE143" s="90">
        <f ca="1">IF(A143&lt;&gt;"",W143+AC143,0)</f>
        <v>1</v>
      </c>
      <c r="AF143" s="172">
        <f t="shared" ca="1" si="44"/>
        <v>-5</v>
      </c>
      <c r="AG143" s="95">
        <f>T144</f>
        <v>1</v>
      </c>
      <c r="AH143" s="89">
        <f ca="1">IF($A143&lt;&gt;"",IF(AH142&lt;&gt;0,AH142,IF(AF143&gt;=$AJ$1,"Profit Target",0)),0)</f>
        <v>0</v>
      </c>
      <c r="AI143" s="91">
        <f ca="1">IF($A143&lt;&gt;"",IF(AI142&lt;&gt;0,AI142,IF(AF143&lt;=$AJ$2,"Stop Loss",0)))</f>
        <v>0</v>
      </c>
      <c r="AJ143" s="89">
        <f t="shared" ca="1" si="56"/>
        <v>8</v>
      </c>
      <c r="AK143" s="78" t="str">
        <f ca="1">IF($A142="","",ABS(T143)&amp;"@")</f>
        <v>1@</v>
      </c>
      <c r="AL143" s="78" t="str">
        <f ca="1">IF(U143&lt;&gt;"",$AK143&amp;U143&amp;",","")</f>
        <v>1@B,</v>
      </c>
      <c r="AM143" s="78" t="str">
        <f ca="1">IF($A142="","",ABS(Z143)&amp;"@")</f>
        <v>1@</v>
      </c>
      <c r="AN143" s="427" t="str">
        <f t="shared" ca="1" si="57"/>
        <v/>
      </c>
      <c r="AO143" s="20"/>
      <c r="AP143" s="20"/>
      <c r="AQ143" s="20"/>
      <c r="AR143" s="20"/>
      <c r="AS143" s="20"/>
      <c r="AT143" s="66"/>
      <c r="AU143" s="20"/>
      <c r="AV143" s="20"/>
      <c r="AW143" s="20"/>
      <c r="AX143" s="20"/>
      <c r="AY143" s="20"/>
      <c r="AZ143" s="20"/>
      <c r="BA143" s="20"/>
      <c r="BB143" s="65">
        <f t="shared" ca="1" si="46"/>
        <v>23</v>
      </c>
      <c r="BD143" s="65"/>
      <c r="BO143"/>
      <c r="BP143"/>
      <c r="BR143" s="48"/>
      <c r="BS143" s="19"/>
      <c r="BT143" s="19"/>
      <c r="BU143" s="19"/>
      <c r="BV143" s="99"/>
      <c r="BW143" s="102"/>
      <c r="BX143" s="102"/>
      <c r="BY143" s="103"/>
      <c r="BZ143" s="102"/>
      <c r="CA143" s="102"/>
      <c r="CB143" s="102"/>
      <c r="CC143" s="102"/>
      <c r="CD143" s="102"/>
      <c r="CE143" s="105"/>
      <c r="CF143" s="49"/>
      <c r="CG143" s="19"/>
      <c r="CH143" s="49"/>
      <c r="CI143" s="19"/>
      <c r="CJ143" s="19"/>
    </row>
    <row r="144" spans="1:88">
      <c r="A144" s="65">
        <f t="shared" ca="1" si="45"/>
        <v>33</v>
      </c>
      <c r="B144" s="23" t="str">
        <f ca="1">IF(A143="","",IF(AND(AL144="",AN144=""),"NB",AL144&amp;AN144))</f>
        <v>1@B,</v>
      </c>
      <c r="C144" s="6" t="str">
        <f t="shared" ca="1" si="47"/>
        <v/>
      </c>
      <c r="D144" s="56" t="str">
        <f ca="1">VLOOKUP($A144,$BC$5:$BN$45,8)</f>
        <v>B</v>
      </c>
      <c r="E144" s="344" t="str">
        <f t="shared" ca="1" si="58"/>
        <v>RBB</v>
      </c>
      <c r="F144" s="175">
        <v>1</v>
      </c>
      <c r="G144" s="459">
        <f ca="1">IF(G143&gt;=$AJ$3,1,IF(AND(J142="L",J143="L"),1,IF(I143="L",2,IF(I143="W",(2*G143-1),G143))))</f>
        <v>3</v>
      </c>
      <c r="H144" s="345" t="str">
        <f ca="1">IF($A143&lt;&gt;"",IF(OR($AH143&lt;&gt;0,$AI143&lt;&gt;0,E143="RRR"),"",IF(AND($D138="B",$D141="B"),"B",IF(AND($D140="B",$D142="B"),"B",IF(AND($D142=$D143,$D142="B"),"B","")))),"")</f>
        <v>B</v>
      </c>
      <c r="I144" s="346" t="str">
        <f t="shared" ca="1" si="60"/>
        <v>W</v>
      </c>
      <c r="J144" s="346">
        <f t="shared" ca="1" si="48"/>
        <v>1</v>
      </c>
      <c r="K144" s="343">
        <f t="shared" ca="1" si="49"/>
        <v>1</v>
      </c>
      <c r="L144" s="56" t="str">
        <f ca="1">VLOOKUP($A144,$BC$5:$BN$45,8)</f>
        <v>B</v>
      </c>
      <c r="M144" s="428">
        <f t="shared" ca="1" si="59"/>
        <v>0</v>
      </c>
      <c r="N144" s="175">
        <v>1</v>
      </c>
      <c r="O144" s="345" t="str">
        <f ca="1">IF($A143&lt;&gt;"",IF(OR($AH143&lt;&gt;0,$AI143&lt;&gt;0,E143="BBB",H144&lt;&gt;""),"",IF(AND($D138="R",$D141="R"),"R",IF(AND($D140="R",$D142="R"),"R",IF(AND($D142=$D143,$D142="R"),"R","")))),"")</f>
        <v/>
      </c>
      <c r="P144" s="37" t="str">
        <f t="shared" ca="1" si="50"/>
        <v/>
      </c>
      <c r="Q144" s="37">
        <f t="shared" ca="1" si="51"/>
        <v>0</v>
      </c>
      <c r="R144" s="23">
        <f ca="1">IF($A144&lt;&gt;"",IF(OR($AH143&lt;&gt;0,$AI143&lt;&gt;0),"0",SUM(Q144:Q144)),0)</f>
        <v>0</v>
      </c>
      <c r="S144" s="56" t="str">
        <f ca="1">VLOOKUP($A144,$BC$5:$BN$45,8)</f>
        <v>B</v>
      </c>
      <c r="T144" s="175">
        <v>1</v>
      </c>
      <c r="U144" s="345" t="str">
        <f ca="1">IF($A143&lt;&gt;"",IF(OR($AH143&lt;&gt;0,$AI143&lt;&gt;0,M143&gt;=$AJ$3),"",H144))</f>
        <v>B</v>
      </c>
      <c r="V144" s="346" t="str">
        <f t="shared" ca="1" si="61"/>
        <v>W</v>
      </c>
      <c r="W144" s="346">
        <f t="shared" ca="1" si="52"/>
        <v>1</v>
      </c>
      <c r="X144" s="343">
        <f t="shared" ca="1" si="53"/>
        <v>1</v>
      </c>
      <c r="Y144" s="56" t="str">
        <f ca="1">VLOOKUP($A144,$BC$5:$BN$45,8)</f>
        <v>B</v>
      </c>
      <c r="Z144" s="175">
        <v>1</v>
      </c>
      <c r="AA144" s="345" t="str">
        <f ca="1">IF($A143&lt;&gt;"",IF(OR($AH143&lt;&gt;0,$AI143&lt;&gt;0,U144&lt;&gt;""),"",O144))</f>
        <v/>
      </c>
      <c r="AB144" s="37" t="str">
        <f t="shared" ca="1" si="54"/>
        <v/>
      </c>
      <c r="AC144" s="37">
        <f t="shared" ca="1" si="55"/>
        <v>0</v>
      </c>
      <c r="AD144" s="23">
        <f ca="1">IF($A144&lt;&gt;"",IF(OR($AH143&lt;&gt;0,$AI143&lt;&gt;0),"0",SUM(AC144:AC144)),0)</f>
        <v>0</v>
      </c>
      <c r="AE144" s="90">
        <f ca="1">IF(A144&lt;&gt;"",W144+AC144,0)</f>
        <v>1</v>
      </c>
      <c r="AF144" s="87">
        <f ca="1">IF($A144&lt;&gt;"",AE144+AF143,0)</f>
        <v>-4</v>
      </c>
      <c r="AG144" s="95">
        <f>T145</f>
        <v>1</v>
      </c>
      <c r="AH144" s="89">
        <f ca="1">IF($A144&lt;&gt;"",IF(AH143&lt;&gt;0,AH143,IF(AF144&gt;=$AJ$1,"Profit Target",0)),0)</f>
        <v>0</v>
      </c>
      <c r="AI144" s="91">
        <f ca="1">IF($A144&lt;&gt;"",IF(AI143&lt;&gt;0,AI143,IF(AF144&lt;=$AJ$2,"Stop Loss",0)))</f>
        <v>0</v>
      </c>
      <c r="AJ144" s="89">
        <f t="shared" ca="1" si="56"/>
        <v>8</v>
      </c>
      <c r="AK144" s="78" t="str">
        <f ca="1">IF($A143="","",ABS(T144)&amp;"@")</f>
        <v>1@</v>
      </c>
      <c r="AL144" s="78" t="str">
        <f ca="1">IF(U144&lt;&gt;"",$AK144&amp;U144&amp;",","")</f>
        <v>1@B,</v>
      </c>
      <c r="AM144" s="78" t="str">
        <f ca="1">IF($A143="","",ABS(Z144)&amp;"@")</f>
        <v>1@</v>
      </c>
      <c r="AN144" s="427" t="str">
        <f t="shared" ca="1" si="57"/>
        <v/>
      </c>
      <c r="AO144" s="20"/>
      <c r="AP144" s="20"/>
      <c r="AQ144" s="20"/>
      <c r="AR144" s="20"/>
      <c r="AS144" s="20"/>
      <c r="AT144" s="66"/>
      <c r="AU144" s="20"/>
      <c r="AV144" s="20"/>
      <c r="AW144" s="20"/>
      <c r="AX144" s="20"/>
      <c r="AY144" s="20"/>
      <c r="AZ144" s="20"/>
      <c r="BA144" s="20"/>
      <c r="BB144" s="65">
        <f t="shared" ca="1" si="46"/>
        <v>36</v>
      </c>
      <c r="BD144" s="65"/>
      <c r="BO144"/>
      <c r="BP144"/>
      <c r="BR144" s="48"/>
      <c r="BS144" s="19"/>
      <c r="BT144" s="19"/>
      <c r="BU144" s="19"/>
      <c r="BV144" s="99"/>
      <c r="BW144" s="102"/>
      <c r="BX144" s="102"/>
      <c r="BY144" s="49"/>
      <c r="BZ144" s="102"/>
      <c r="CA144" s="102"/>
      <c r="CB144" s="102"/>
      <c r="CC144" s="102"/>
      <c r="CD144" s="102"/>
      <c r="CE144" s="105"/>
      <c r="CF144" s="49"/>
      <c r="CG144" s="19"/>
      <c r="CH144" s="49"/>
      <c r="CI144" s="19"/>
      <c r="CJ144" s="19"/>
    </row>
    <row r="145" spans="1:88">
      <c r="A145" s="65">
        <f t="shared" ca="1" si="45"/>
        <v>21</v>
      </c>
      <c r="B145" s="23" t="str">
        <f ca="1">IF(A144="","",IF(AND(AL145="",AN145=""),"NB",AL145&amp;AN145))</f>
        <v>1@B,</v>
      </c>
      <c r="C145" s="6" t="str">
        <f t="shared" ca="1" si="47"/>
        <v/>
      </c>
      <c r="D145" s="56" t="str">
        <f ca="1">VLOOKUP($A145,$BC$5:$BN$45,8)</f>
        <v>R</v>
      </c>
      <c r="E145" s="344" t="str">
        <f t="shared" ca="1" si="58"/>
        <v>BBR</v>
      </c>
      <c r="F145" s="175">
        <v>1</v>
      </c>
      <c r="G145" s="459">
        <f ca="1">IF(G144&gt;=$AJ$3,1,IF(AND(J143="L",J144="L"),1,IF(I144="L",2,IF(I144="W",(2*G144-1),G144))))</f>
        <v>5</v>
      </c>
      <c r="H145" s="345" t="str">
        <f ca="1">IF($A144&lt;&gt;"",IF(OR($AH144&lt;&gt;0,$AI144&lt;&gt;0,E144="RRR"),"",IF(AND($D139="B",$D142="B"),"B",IF(AND($D141="B",$D143="B"),"B",IF(AND($D143=$D144,$D143="B"),"B","")))),"")</f>
        <v>B</v>
      </c>
      <c r="I145" s="346" t="str">
        <f t="shared" ca="1" si="60"/>
        <v>L</v>
      </c>
      <c r="J145" s="346">
        <f t="shared" ca="1" si="48"/>
        <v>-1</v>
      </c>
      <c r="K145" s="343">
        <f t="shared" ca="1" si="49"/>
        <v>-1</v>
      </c>
      <c r="L145" s="56" t="str">
        <f ca="1">VLOOKUP($A145,$BC$5:$BN$45,8)</f>
        <v>R</v>
      </c>
      <c r="M145" s="428">
        <f t="shared" ca="1" si="59"/>
        <v>1</v>
      </c>
      <c r="N145" s="175">
        <v>1</v>
      </c>
      <c r="O145" s="345" t="str">
        <f ca="1">IF($A144&lt;&gt;"",IF(OR($AH144&lt;&gt;0,$AI144&lt;&gt;0,E144="BBB",H145&lt;&gt;""),"",IF(AND($D139="R",$D142="R"),"R",IF(AND($D141="R",$D143="R"),"R",IF(AND($D143=$D144,$D143="R"),"R","")))),"")</f>
        <v/>
      </c>
      <c r="P145" s="37" t="str">
        <f t="shared" ca="1" si="50"/>
        <v/>
      </c>
      <c r="Q145" s="37">
        <f t="shared" ca="1" si="51"/>
        <v>0</v>
      </c>
      <c r="R145" s="23">
        <f ca="1">IF($A145&lt;&gt;"",IF(OR($AH144&lt;&gt;0,$AI144&lt;&gt;0),"0",SUM(Q145:Q145)),0)</f>
        <v>0</v>
      </c>
      <c r="S145" s="56" t="str">
        <f ca="1">VLOOKUP($A145,$BC$5:$BN$45,8)</f>
        <v>R</v>
      </c>
      <c r="T145" s="175">
        <v>1</v>
      </c>
      <c r="U145" s="345" t="str">
        <f ca="1">IF($A144&lt;&gt;"",IF(OR($AH144&lt;&gt;0,$AI144&lt;&gt;0,M144&gt;=$AJ$3),"",H145))</f>
        <v>B</v>
      </c>
      <c r="V145" s="346" t="str">
        <f t="shared" ca="1" si="61"/>
        <v>L</v>
      </c>
      <c r="W145" s="346">
        <f t="shared" ca="1" si="52"/>
        <v>-1</v>
      </c>
      <c r="X145" s="343">
        <f t="shared" ca="1" si="53"/>
        <v>-1</v>
      </c>
      <c r="Y145" s="56" t="str">
        <f ca="1">VLOOKUP($A145,$BC$5:$BN$45,8)</f>
        <v>R</v>
      </c>
      <c r="Z145" s="175">
        <v>1</v>
      </c>
      <c r="AA145" s="345" t="str">
        <f ca="1">IF($A144&lt;&gt;"",IF(OR($AH144&lt;&gt;0,$AI144&lt;&gt;0,U145&lt;&gt;""),"",O145))</f>
        <v/>
      </c>
      <c r="AB145" s="37" t="str">
        <f t="shared" ca="1" si="54"/>
        <v/>
      </c>
      <c r="AC145" s="37">
        <f t="shared" ca="1" si="55"/>
        <v>0</v>
      </c>
      <c r="AD145" s="23">
        <f ca="1">IF($A145&lt;&gt;"",IF(OR($AH144&lt;&gt;0,$AI144&lt;&gt;0),"0",SUM(AC145:AC145)),0)</f>
        <v>0</v>
      </c>
      <c r="AE145" s="90">
        <f ca="1">IF(A145&lt;&gt;"",W145+AC145,0)</f>
        <v>-1</v>
      </c>
      <c r="AF145" s="87">
        <f t="shared" ref="AF145:AF161" ca="1" si="62">IF($A145&lt;&gt;"",AE145+AF144,0)</f>
        <v>-5</v>
      </c>
      <c r="AG145" s="95">
        <f>T146</f>
        <v>1</v>
      </c>
      <c r="AH145" s="89">
        <f ca="1">IF($A145&lt;&gt;"",IF(AH144&lt;&gt;0,AH144,IF(AF145&gt;=$AJ$1,"Profit Target",0)),0)</f>
        <v>0</v>
      </c>
      <c r="AI145" s="91">
        <f ca="1">IF($A145&lt;&gt;"",IF(AI144&lt;&gt;0,AI144,IF(AF145&lt;=$AJ$2,"Stop Loss",0)))</f>
        <v>0</v>
      </c>
      <c r="AJ145" s="89">
        <f t="shared" ca="1" si="56"/>
        <v>8</v>
      </c>
      <c r="AK145" s="78" t="str">
        <f ca="1">IF($A144="","",ABS(T145)&amp;"@")</f>
        <v>1@</v>
      </c>
      <c r="AL145" s="78" t="str">
        <f ca="1">IF(U145&lt;&gt;"",$AK145&amp;U145&amp;",","")</f>
        <v>1@B,</v>
      </c>
      <c r="AM145" s="78" t="str">
        <f ca="1">IF($A144="","",ABS(Z145)&amp;"@")</f>
        <v>1@</v>
      </c>
      <c r="AN145" s="427" t="str">
        <f t="shared" ca="1" si="57"/>
        <v/>
      </c>
      <c r="AO145" s="20"/>
      <c r="AP145" s="20"/>
      <c r="AQ145" s="20"/>
      <c r="AR145" s="20"/>
      <c r="AS145" s="20"/>
      <c r="AT145" s="66"/>
      <c r="AU145" s="20"/>
      <c r="AV145" s="20"/>
      <c r="AW145" s="20"/>
      <c r="AX145" s="20"/>
      <c r="AY145" s="20"/>
      <c r="AZ145" s="20"/>
      <c r="BA145" s="20"/>
      <c r="BB145" s="65">
        <f t="shared" ca="1" si="46"/>
        <v>19</v>
      </c>
      <c r="BC145"/>
      <c r="BD145" s="65"/>
      <c r="BO145"/>
      <c r="BP145"/>
      <c r="BR145" s="48"/>
      <c r="BS145" s="19"/>
      <c r="BT145" s="19"/>
      <c r="BU145" s="19"/>
      <c r="BV145" s="19"/>
      <c r="BW145" s="48"/>
      <c r="BX145" s="48"/>
      <c r="BY145" s="49"/>
      <c r="BZ145" s="48"/>
      <c r="CA145" s="48"/>
      <c r="CB145" s="19"/>
      <c r="CC145" s="19"/>
      <c r="CD145" s="19"/>
      <c r="CE145" s="48"/>
      <c r="CF145" s="49"/>
      <c r="CG145" s="19"/>
      <c r="CH145" s="49"/>
      <c r="CI145" s="19"/>
      <c r="CJ145" s="19"/>
    </row>
    <row r="146" spans="1:88">
      <c r="A146" s="65">
        <f t="shared" ca="1" si="45"/>
        <v>35</v>
      </c>
      <c r="B146" s="23" t="str">
        <f ca="1">IF(A145="","",IF(AND(AL146="",AN146=""),"NB",AL146&amp;AN146))</f>
        <v>1@B,</v>
      </c>
      <c r="C146" s="6" t="str">
        <f t="shared" ca="1" si="47"/>
        <v/>
      </c>
      <c r="D146" s="56" t="str">
        <f ca="1">VLOOKUP($A146,$BC$5:$BN$45,8)</f>
        <v>B</v>
      </c>
      <c r="E146" s="344" t="str">
        <f t="shared" ca="1" si="58"/>
        <v>BRB</v>
      </c>
      <c r="F146" s="175">
        <v>1</v>
      </c>
      <c r="G146" s="459">
        <f ca="1">IF(G145&gt;=$AJ$3,1,IF(AND(J144="L",J145="L"),1,IF(I145="L",2,IF(I145="W",(2*G145-1),G145))))</f>
        <v>2</v>
      </c>
      <c r="H146" s="345" t="str">
        <f ca="1">IF($A145&lt;&gt;"",IF(OR($AH145&lt;&gt;0,$AI145&lt;&gt;0,E145="RRR"),"",IF(AND($D140="B",$D143="B"),"B",IF(AND($D142="B",$D144="B"),"B",IF(AND($D144=$D145,$D144="B"),"B","")))),"")</f>
        <v>B</v>
      </c>
      <c r="I146" s="346" t="str">
        <f t="shared" ca="1" si="60"/>
        <v>W</v>
      </c>
      <c r="J146" s="346">
        <f t="shared" ca="1" si="48"/>
        <v>1</v>
      </c>
      <c r="K146" s="343">
        <f t="shared" ca="1" si="49"/>
        <v>1</v>
      </c>
      <c r="L146" s="56" t="str">
        <f ca="1">VLOOKUP($A146,$BC$5:$BN$45,8)</f>
        <v>B</v>
      </c>
      <c r="M146" s="428">
        <f t="shared" ca="1" si="59"/>
        <v>0</v>
      </c>
      <c r="N146" s="175">
        <v>1</v>
      </c>
      <c r="O146" s="345" t="str">
        <f ca="1">IF($A145&lt;&gt;"",IF(OR($AH145&lt;&gt;0,$AI145&lt;&gt;0,E145="BBB",H146&lt;&gt;""),"",IF(AND($D140="R",$D143="R"),"R",IF(AND($D142="R",$D144="R"),"R",IF(AND($D144=$D145,$D144="R"),"R","")))),"")</f>
        <v/>
      </c>
      <c r="P146" s="37" t="str">
        <f t="shared" ca="1" si="50"/>
        <v/>
      </c>
      <c r="Q146" s="37">
        <f t="shared" ca="1" si="51"/>
        <v>0</v>
      </c>
      <c r="R146" s="23">
        <f ca="1">IF($A146&lt;&gt;"",IF(OR($AH145&lt;&gt;0,$AI145&lt;&gt;0),"0",SUM(Q146:Q146)),0)</f>
        <v>0</v>
      </c>
      <c r="S146" s="56" t="str">
        <f ca="1">VLOOKUP($A146,$BC$5:$BN$45,8)</f>
        <v>B</v>
      </c>
      <c r="T146" s="175">
        <v>1</v>
      </c>
      <c r="U146" s="345" t="str">
        <f ca="1">IF($A145&lt;&gt;"",IF(OR($AH145&lt;&gt;0,$AI145&lt;&gt;0,M145&gt;=$AJ$3),"",H146))</f>
        <v>B</v>
      </c>
      <c r="V146" s="346" t="str">
        <f t="shared" ca="1" si="61"/>
        <v>W</v>
      </c>
      <c r="W146" s="346">
        <f t="shared" ca="1" si="52"/>
        <v>1</v>
      </c>
      <c r="X146" s="343">
        <f t="shared" ca="1" si="53"/>
        <v>1</v>
      </c>
      <c r="Y146" s="56" t="str">
        <f ca="1">VLOOKUP($A146,$BC$5:$BN$45,8)</f>
        <v>B</v>
      </c>
      <c r="Z146" s="175">
        <v>1</v>
      </c>
      <c r="AA146" s="345" t="str">
        <f ca="1">IF($A145&lt;&gt;"",IF(OR($AH145&lt;&gt;0,$AI145&lt;&gt;0,U146&lt;&gt;""),"",O146))</f>
        <v/>
      </c>
      <c r="AB146" s="37" t="str">
        <f t="shared" ca="1" si="54"/>
        <v/>
      </c>
      <c r="AC146" s="37">
        <f t="shared" ca="1" si="55"/>
        <v>0</v>
      </c>
      <c r="AD146" s="23">
        <f ca="1">IF($A146&lt;&gt;"",IF(OR($AH145&lt;&gt;0,$AI145&lt;&gt;0),"0",SUM(AC146:AC146)),0)</f>
        <v>0</v>
      </c>
      <c r="AE146" s="90">
        <f ca="1">IF(A146&lt;&gt;"",W146+AC146,0)</f>
        <v>1</v>
      </c>
      <c r="AF146" s="87">
        <f t="shared" ca="1" si="62"/>
        <v>-4</v>
      </c>
      <c r="AG146" s="95">
        <f>T147</f>
        <v>1</v>
      </c>
      <c r="AH146" s="89">
        <f ca="1">IF($A146&lt;&gt;"",IF(AH145&lt;&gt;0,AH145,IF(AF146&gt;=$AJ$1,"Profit Target",0)),0)</f>
        <v>0</v>
      </c>
      <c r="AI146" s="91">
        <f ca="1">IF($A146&lt;&gt;"",IF(AI145&lt;&gt;0,AI145,IF(AF146&lt;=$AJ$2,"Stop Loss",0)))</f>
        <v>0</v>
      </c>
      <c r="AJ146" s="89">
        <f t="shared" ca="1" si="56"/>
        <v>8</v>
      </c>
      <c r="AK146" s="78" t="str">
        <f ca="1">IF($A145="","",ABS(T146)&amp;"@")</f>
        <v>1@</v>
      </c>
      <c r="AL146" s="78" t="str">
        <f ca="1">IF(U146&lt;&gt;"",$AK146&amp;U146&amp;",","")</f>
        <v>1@B,</v>
      </c>
      <c r="AM146" s="78" t="str">
        <f ca="1">IF($A145="","",ABS(Z146)&amp;"@")</f>
        <v>1@</v>
      </c>
      <c r="AN146" s="427" t="str">
        <f t="shared" ca="1" si="57"/>
        <v/>
      </c>
      <c r="AO146" s="20"/>
      <c r="AP146" s="20"/>
      <c r="AQ146" s="20"/>
      <c r="AR146" s="20"/>
      <c r="AS146" s="20"/>
      <c r="AT146" s="66"/>
      <c r="AU146" s="20"/>
      <c r="AV146" s="20"/>
      <c r="AW146" s="20"/>
      <c r="AX146" s="20"/>
      <c r="AY146" s="20"/>
      <c r="AZ146" s="20"/>
      <c r="BA146" s="20"/>
      <c r="BB146" s="65">
        <f t="shared" ca="1" si="46"/>
        <v>24</v>
      </c>
      <c r="BC146"/>
      <c r="BD146" s="65"/>
      <c r="BO146"/>
      <c r="BP146"/>
      <c r="BR146" s="48"/>
      <c r="BS146" s="19"/>
      <c r="BT146" s="19"/>
      <c r="BU146" s="19"/>
      <c r="BV146" s="19"/>
      <c r="BW146" s="48"/>
      <c r="BX146" s="48"/>
      <c r="BY146" s="49"/>
      <c r="BZ146" s="48"/>
      <c r="CA146" s="48"/>
      <c r="CB146" s="19"/>
      <c r="CC146" s="19"/>
      <c r="CD146" s="19"/>
      <c r="CE146" s="48"/>
      <c r="CF146" s="49"/>
      <c r="CG146" s="19"/>
      <c r="CH146" s="49"/>
      <c r="CI146" s="19"/>
      <c r="CJ146" s="19"/>
    </row>
    <row r="147" spans="1:88">
      <c r="A147" s="65">
        <f t="shared" ca="1" si="45"/>
        <v>3</v>
      </c>
      <c r="B147" s="23" t="str">
        <f ca="1">IF(A146="","",IF(AND(AL147="",AN147=""),"NB",AL147&amp;AN147))</f>
        <v>1@B,</v>
      </c>
      <c r="C147" s="6" t="str">
        <f t="shared" ca="1" si="47"/>
        <v/>
      </c>
      <c r="D147" s="56" t="str">
        <f ca="1">VLOOKUP($A147,$BC$5:$BN$45,8)</f>
        <v>R</v>
      </c>
      <c r="E147" s="344" t="str">
        <f t="shared" ca="1" si="58"/>
        <v>RBR</v>
      </c>
      <c r="F147" s="175">
        <v>1</v>
      </c>
      <c r="G147" s="459">
        <f ca="1">IF(G146&gt;=$AJ$3,1,IF(AND(J145="L",J146="L"),1,IF(I146="L",2,IF(I146="W",(2*G146-1),G146))))</f>
        <v>3</v>
      </c>
      <c r="H147" s="345" t="str">
        <f ca="1">IF($A146&lt;&gt;"",IF(OR($AH146&lt;&gt;0,$AI146&lt;&gt;0,E146="RRR"),"",IF(AND($D141="B",$D144="B"),"B",IF(AND($D143="B",$D145="B"),"B",IF(AND($D145=$D146,$D145="B"),"B","")))),"")</f>
        <v>B</v>
      </c>
      <c r="I147" s="346" t="str">
        <f t="shared" ca="1" si="60"/>
        <v>L</v>
      </c>
      <c r="J147" s="346">
        <f t="shared" ca="1" si="48"/>
        <v>-1</v>
      </c>
      <c r="K147" s="343">
        <f t="shared" ca="1" si="49"/>
        <v>-1</v>
      </c>
      <c r="L147" s="56" t="str">
        <f ca="1">VLOOKUP($A147,$BC$5:$BN$45,8)</f>
        <v>R</v>
      </c>
      <c r="M147" s="428">
        <f t="shared" ca="1" si="59"/>
        <v>1</v>
      </c>
      <c r="N147" s="175">
        <v>1</v>
      </c>
      <c r="O147" s="345" t="str">
        <f ca="1">IF($A146&lt;&gt;"",IF(OR($AH146&lt;&gt;0,$AI146&lt;&gt;0,E146="BBB",H147&lt;&gt;""),"",IF(AND($D141="R",$D144="R"),"R",IF(AND($D143="R",$D145="R"),"R",IF(AND($D145=$D146,$D145="R"),"R","")))),"")</f>
        <v/>
      </c>
      <c r="P147" s="37" t="str">
        <f t="shared" ca="1" si="50"/>
        <v/>
      </c>
      <c r="Q147" s="37">
        <f t="shared" ca="1" si="51"/>
        <v>0</v>
      </c>
      <c r="R147" s="23">
        <f ca="1">IF($A147&lt;&gt;"",IF(OR($AH146&lt;&gt;0,$AI146&lt;&gt;0),"0",SUM(Q147:Q147)),0)</f>
        <v>0</v>
      </c>
      <c r="S147" s="56" t="str">
        <f ca="1">VLOOKUP($A147,$BC$5:$BN$45,8)</f>
        <v>R</v>
      </c>
      <c r="T147" s="175">
        <v>1</v>
      </c>
      <c r="U147" s="345" t="str">
        <f ca="1">IF($A146&lt;&gt;"",IF(OR($AH146&lt;&gt;0,$AI146&lt;&gt;0,M146&gt;=$AJ$3),"",H147))</f>
        <v>B</v>
      </c>
      <c r="V147" s="346" t="str">
        <f t="shared" ca="1" si="61"/>
        <v>L</v>
      </c>
      <c r="W147" s="346">
        <f t="shared" ca="1" si="52"/>
        <v>-1</v>
      </c>
      <c r="X147" s="343">
        <f t="shared" ca="1" si="53"/>
        <v>-1</v>
      </c>
      <c r="Y147" s="56" t="str">
        <f ca="1">VLOOKUP($A147,$BC$5:$BN$45,8)</f>
        <v>R</v>
      </c>
      <c r="Z147" s="175">
        <v>1</v>
      </c>
      <c r="AA147" s="345" t="str">
        <f ca="1">IF($A146&lt;&gt;"",IF(OR($AH146&lt;&gt;0,$AI146&lt;&gt;0,U147&lt;&gt;""),"",O147))</f>
        <v/>
      </c>
      <c r="AB147" s="37" t="str">
        <f t="shared" ca="1" si="54"/>
        <v/>
      </c>
      <c r="AC147" s="37">
        <f t="shared" ca="1" si="55"/>
        <v>0</v>
      </c>
      <c r="AD147" s="23">
        <f ca="1">IF($A147&lt;&gt;"",IF(OR($AH146&lt;&gt;0,$AI146&lt;&gt;0),"0",SUM(AC147:AC147)),0)</f>
        <v>0</v>
      </c>
      <c r="AE147" s="90">
        <f ca="1">IF(A147&lt;&gt;"",W147+AC147,0)</f>
        <v>-1</v>
      </c>
      <c r="AF147" s="87">
        <f t="shared" ca="1" si="62"/>
        <v>-5</v>
      </c>
      <c r="AG147" s="95">
        <f>T148</f>
        <v>1</v>
      </c>
      <c r="AH147" s="89">
        <f ca="1">IF($A147&lt;&gt;"",IF(AH146&lt;&gt;0,AH146,IF(AF147&gt;=$AJ$1,"Profit Target",0)),0)</f>
        <v>0</v>
      </c>
      <c r="AI147" s="91">
        <f ca="1">IF($A147&lt;&gt;"",IF(AI146&lt;&gt;0,AI146,IF(AF147&lt;=$AJ$2,"Stop Loss",0)))</f>
        <v>0</v>
      </c>
      <c r="AJ147" s="89">
        <f t="shared" ca="1" si="56"/>
        <v>8</v>
      </c>
      <c r="AK147" s="78" t="str">
        <f ca="1">IF($A146="","",ABS(T147)&amp;"@")</f>
        <v>1@</v>
      </c>
      <c r="AL147" s="78" t="str">
        <f ca="1">IF(U147&lt;&gt;"",$AK147&amp;U147&amp;",","")</f>
        <v>1@B,</v>
      </c>
      <c r="AM147" s="78" t="str">
        <f ca="1">IF($A146="","",ABS(Z147)&amp;"@")</f>
        <v>1@</v>
      </c>
      <c r="AN147" s="427" t="str">
        <f t="shared" ca="1" si="57"/>
        <v/>
      </c>
      <c r="AO147" s="20"/>
      <c r="AP147" s="20"/>
      <c r="AQ147" s="20"/>
      <c r="AR147" s="20"/>
      <c r="AS147" s="20"/>
      <c r="AT147" s="66"/>
      <c r="AU147" s="20"/>
      <c r="AV147" s="20"/>
      <c r="AW147" s="20"/>
      <c r="AX147" s="20"/>
      <c r="AY147" s="20"/>
      <c r="AZ147" s="20"/>
      <c r="BA147" s="20"/>
      <c r="BB147" s="65">
        <f t="shared" ca="1" si="46"/>
        <v>3</v>
      </c>
      <c r="BC147"/>
      <c r="BD147" s="65"/>
      <c r="BO147"/>
      <c r="BP147"/>
      <c r="BR147" s="48"/>
      <c r="BS147" s="19"/>
      <c r="BT147" s="19"/>
      <c r="BU147" s="19"/>
      <c r="BV147" s="19"/>
      <c r="BW147" s="48"/>
      <c r="BX147" s="48"/>
      <c r="BY147" s="49"/>
      <c r="BZ147" s="48"/>
      <c r="CA147" s="48"/>
      <c r="CB147" s="19"/>
      <c r="CC147" s="19"/>
      <c r="CD147" s="19"/>
      <c r="CE147" s="48"/>
      <c r="CF147" s="49"/>
      <c r="CG147" s="19"/>
      <c r="CH147" s="49"/>
      <c r="CI147" s="19"/>
      <c r="CJ147" s="19"/>
    </row>
    <row r="148" spans="1:88">
      <c r="A148" s="65">
        <f t="shared" ca="1" si="45"/>
        <v>24</v>
      </c>
      <c r="B148" s="23" t="str">
        <f ca="1">IF(A147="","",IF(AND(AL148="",AN148=""),"NB",AL148&amp;AN148))</f>
        <v>1@B,</v>
      </c>
      <c r="C148" s="6" t="str">
        <f t="shared" ca="1" si="47"/>
        <v/>
      </c>
      <c r="D148" s="56" t="str">
        <f ca="1">VLOOKUP($A148,$BC$5:$BN$45,8)</f>
        <v>B</v>
      </c>
      <c r="E148" s="344" t="str">
        <f t="shared" ca="1" si="58"/>
        <v>BRB</v>
      </c>
      <c r="F148" s="175">
        <v>1</v>
      </c>
      <c r="G148" s="459">
        <f ca="1">IF(G147&gt;=$AJ$3,1,IF(AND(J146="L",J147="L"),1,IF(I147="L",2,IF(I147="W",(2*G147-1),G147))))</f>
        <v>2</v>
      </c>
      <c r="H148" s="345" t="str">
        <f ca="1">IF($A147&lt;&gt;"",IF(OR($AH147&lt;&gt;0,$AI147&lt;&gt;0,E147="RRR"),"",IF(AND($D142="B",$D145="B"),"B",IF(AND($D144="B",$D146="B"),"B",IF(AND($D146=$D147,$D146="B"),"B","")))),"")</f>
        <v>B</v>
      </c>
      <c r="I148" s="346" t="str">
        <f t="shared" ca="1" si="60"/>
        <v>W</v>
      </c>
      <c r="J148" s="346">
        <f t="shared" ca="1" si="48"/>
        <v>1</v>
      </c>
      <c r="K148" s="343">
        <f t="shared" ca="1" si="49"/>
        <v>1</v>
      </c>
      <c r="L148" s="56" t="str">
        <f ca="1">VLOOKUP($A148,$BC$5:$BN$45,8)</f>
        <v>B</v>
      </c>
      <c r="M148" s="428">
        <f t="shared" ca="1" si="59"/>
        <v>0</v>
      </c>
      <c r="N148" s="175">
        <v>1</v>
      </c>
      <c r="O148" s="345" t="str">
        <f ca="1">IF($A147&lt;&gt;"",IF(OR($AH147&lt;&gt;0,$AI147&lt;&gt;0,E147="BBB",H148&lt;&gt;""),"",IF(AND($D142="R",$D145="R"),"R",IF(AND($D144="R",$D146="R"),"R",IF(AND($D146=$D147,$D146="R"),"R","")))),"")</f>
        <v/>
      </c>
      <c r="P148" s="37" t="str">
        <f t="shared" ca="1" si="50"/>
        <v/>
      </c>
      <c r="Q148" s="37">
        <f t="shared" ca="1" si="51"/>
        <v>0</v>
      </c>
      <c r="R148" s="23">
        <f ca="1">IF($A148&lt;&gt;"",IF(OR($AH147&lt;&gt;0,$AI147&lt;&gt;0),"0",SUM(Q148:Q148)),0)</f>
        <v>0</v>
      </c>
      <c r="S148" s="56" t="str">
        <f ca="1">VLOOKUP($A148,$BC$5:$BN$45,8)</f>
        <v>B</v>
      </c>
      <c r="T148" s="175">
        <v>1</v>
      </c>
      <c r="U148" s="345" t="str">
        <f ca="1">IF($A147&lt;&gt;"",IF(OR($AH147&lt;&gt;0,$AI147&lt;&gt;0,M147&gt;=$AJ$3),"",H148))</f>
        <v>B</v>
      </c>
      <c r="V148" s="346" t="str">
        <f t="shared" ca="1" si="61"/>
        <v>W</v>
      </c>
      <c r="W148" s="346">
        <f t="shared" ca="1" si="52"/>
        <v>1</v>
      </c>
      <c r="X148" s="343">
        <f t="shared" ca="1" si="53"/>
        <v>1</v>
      </c>
      <c r="Y148" s="56" t="str">
        <f ca="1">VLOOKUP($A148,$BC$5:$BN$45,8)</f>
        <v>B</v>
      </c>
      <c r="Z148" s="175">
        <v>1</v>
      </c>
      <c r="AA148" s="345" t="str">
        <f ca="1">IF($A147&lt;&gt;"",IF(OR($AH147&lt;&gt;0,$AI147&lt;&gt;0,U148&lt;&gt;""),"",O148))</f>
        <v/>
      </c>
      <c r="AB148" s="37" t="str">
        <f t="shared" ca="1" si="54"/>
        <v/>
      </c>
      <c r="AC148" s="37">
        <f t="shared" ca="1" si="55"/>
        <v>0</v>
      </c>
      <c r="AD148" s="23">
        <f ca="1">IF($A148&lt;&gt;"",IF(OR($AH147&lt;&gt;0,$AI147&lt;&gt;0),"0",SUM(AC148:AC148)),0)</f>
        <v>0</v>
      </c>
      <c r="AE148" s="90">
        <f ca="1">IF(A148&lt;&gt;"",W148+AC148,0)</f>
        <v>1</v>
      </c>
      <c r="AF148" s="87">
        <f t="shared" ca="1" si="62"/>
        <v>-4</v>
      </c>
      <c r="AG148" s="95">
        <f>T149</f>
        <v>1</v>
      </c>
      <c r="AH148" s="89">
        <f ca="1">IF($A148&lt;&gt;"",IF(AH147&lt;&gt;0,AH147,IF(AF148&gt;=$AJ$1,"Profit Target",0)),0)</f>
        <v>0</v>
      </c>
      <c r="AI148" s="91">
        <f ca="1">IF($A148&lt;&gt;"",IF(AI147&lt;&gt;0,AI147,IF(AF148&lt;=$AJ$2,"Stop Loss",0)))</f>
        <v>0</v>
      </c>
      <c r="AJ148" s="89">
        <f t="shared" ca="1" si="56"/>
        <v>8</v>
      </c>
      <c r="AK148" s="78" t="str">
        <f ca="1">IF($A147="","",ABS(T148)&amp;"@")</f>
        <v>1@</v>
      </c>
      <c r="AL148" s="78" t="str">
        <f ca="1">IF(U148&lt;&gt;"",$AK148&amp;U148&amp;",","")</f>
        <v>1@B,</v>
      </c>
      <c r="AM148" s="78" t="str">
        <f ca="1">IF($A147="","",ABS(Z148)&amp;"@")</f>
        <v>1@</v>
      </c>
      <c r="AN148" s="427" t="str">
        <f t="shared" ca="1" si="57"/>
        <v/>
      </c>
      <c r="AO148" s="20"/>
      <c r="AP148" s="20"/>
      <c r="AQ148" s="20"/>
      <c r="AR148" s="20"/>
      <c r="AS148" s="20"/>
      <c r="AT148" s="66"/>
      <c r="AU148" s="20"/>
      <c r="AV148" s="20"/>
      <c r="AW148" s="20"/>
      <c r="AX148" s="20"/>
      <c r="AY148" s="20"/>
      <c r="AZ148" s="20"/>
      <c r="BA148" s="20"/>
      <c r="BB148" s="65">
        <f t="shared" ca="1" si="46"/>
        <v>25</v>
      </c>
      <c r="BC148"/>
      <c r="BD148" s="65"/>
      <c r="BO148"/>
      <c r="BP148"/>
      <c r="BR148" s="48"/>
      <c r="BS148" s="19"/>
      <c r="BT148" s="19"/>
      <c r="BU148" s="19"/>
      <c r="BV148" s="19"/>
      <c r="BW148" s="48"/>
      <c r="BX148" s="48"/>
      <c r="BY148" s="49"/>
      <c r="BZ148" s="48"/>
      <c r="CA148" s="48"/>
      <c r="CB148" s="19"/>
      <c r="CC148" s="19"/>
      <c r="CD148" s="19"/>
      <c r="CE148" s="48"/>
      <c r="CF148" s="49"/>
      <c r="CG148" s="19"/>
      <c r="CH148" s="49"/>
      <c r="CI148" s="19"/>
      <c r="CJ148" s="19"/>
    </row>
    <row r="149" spans="1:88">
      <c r="A149" s="65">
        <f t="shared" ca="1" si="45"/>
        <v>19</v>
      </c>
      <c r="B149" s="23" t="str">
        <f ca="1">IF(A148="","",IF(AND(AL149="",AN149=""),"NB",AL149&amp;AN149))</f>
        <v>1@B,</v>
      </c>
      <c r="C149" s="6" t="str">
        <f t="shared" ca="1" si="47"/>
        <v/>
      </c>
      <c r="D149" s="56" t="str">
        <f ca="1">VLOOKUP($A149,$BC$5:$BN$45,8)</f>
        <v>R</v>
      </c>
      <c r="E149" s="344" t="str">
        <f t="shared" ca="1" si="58"/>
        <v>RBR</v>
      </c>
      <c r="F149" s="175">
        <v>1</v>
      </c>
      <c r="G149" s="459">
        <f ca="1">IF(G148&gt;=$AJ$3,1,IF(AND(J147="L",J148="L"),1,IF(I148="L",2,IF(I148="W",(2*G148-1),G148))))</f>
        <v>3</v>
      </c>
      <c r="H149" s="345" t="str">
        <f ca="1">IF($A148&lt;&gt;"",IF(OR($AH148&lt;&gt;0,$AI148&lt;&gt;0,E148="RRR"),"",IF(AND($D143="B",$D146="B"),"B",IF(AND($D145="B",$D147="B"),"B",IF(AND($D147=$D148,$D147="B"),"B","")))),"")</f>
        <v>B</v>
      </c>
      <c r="I149" s="346" t="str">
        <f t="shared" ca="1" si="60"/>
        <v>L</v>
      </c>
      <c r="J149" s="346">
        <f t="shared" ca="1" si="48"/>
        <v>-1</v>
      </c>
      <c r="K149" s="343">
        <f t="shared" ca="1" si="49"/>
        <v>-1</v>
      </c>
      <c r="L149" s="56" t="str">
        <f ca="1">VLOOKUP($A149,$BC$5:$BN$45,8)</f>
        <v>R</v>
      </c>
      <c r="M149" s="428">
        <f t="shared" ca="1" si="59"/>
        <v>1</v>
      </c>
      <c r="N149" s="175">
        <v>1</v>
      </c>
      <c r="O149" s="345" t="str">
        <f ca="1">IF($A148&lt;&gt;"",IF(OR($AH148&lt;&gt;0,$AI148&lt;&gt;0,E148="BBB",H149&lt;&gt;""),"",IF(AND($D143="R",$D146="R"),"R",IF(AND($D145="R",$D147="R"),"R",IF(AND($D147=$D148,$D147="R"),"R","")))),"")</f>
        <v/>
      </c>
      <c r="P149" s="37" t="str">
        <f t="shared" ca="1" si="50"/>
        <v/>
      </c>
      <c r="Q149" s="37">
        <f t="shared" ca="1" si="51"/>
        <v>0</v>
      </c>
      <c r="R149" s="23">
        <f ca="1">IF($A149&lt;&gt;"",IF(OR($AH148&lt;&gt;0,$AI148&lt;&gt;0),"0",SUM(Q149:Q149)),0)</f>
        <v>0</v>
      </c>
      <c r="S149" s="56" t="str">
        <f ca="1">VLOOKUP($A149,$BC$5:$BN$45,8)</f>
        <v>R</v>
      </c>
      <c r="T149" s="175">
        <v>1</v>
      </c>
      <c r="U149" s="345" t="str">
        <f ca="1">IF($A148&lt;&gt;"",IF(OR($AH148&lt;&gt;0,$AI148&lt;&gt;0,M148&gt;=$AJ$3),"",H149))</f>
        <v>B</v>
      </c>
      <c r="V149" s="346" t="str">
        <f t="shared" ca="1" si="61"/>
        <v>L</v>
      </c>
      <c r="W149" s="346">
        <f t="shared" ca="1" si="52"/>
        <v>-1</v>
      </c>
      <c r="X149" s="343">
        <f t="shared" ca="1" si="53"/>
        <v>-1</v>
      </c>
      <c r="Y149" s="56" t="str">
        <f ca="1">VLOOKUP($A149,$BC$5:$BN$45,8)</f>
        <v>R</v>
      </c>
      <c r="Z149" s="175">
        <v>1</v>
      </c>
      <c r="AA149" s="345" t="str">
        <f ca="1">IF($A148&lt;&gt;"",IF(OR($AH148&lt;&gt;0,$AI148&lt;&gt;0,U149&lt;&gt;""),"",O149))</f>
        <v/>
      </c>
      <c r="AB149" s="37" t="str">
        <f t="shared" ca="1" si="54"/>
        <v/>
      </c>
      <c r="AC149" s="37">
        <f t="shared" ca="1" si="55"/>
        <v>0</v>
      </c>
      <c r="AD149" s="23">
        <f ca="1">IF($A149&lt;&gt;"",IF(OR($AH148&lt;&gt;0,$AI148&lt;&gt;0),"0",SUM(AC149:AC149)),0)</f>
        <v>0</v>
      </c>
      <c r="AE149" s="90">
        <f ca="1">IF(A149&lt;&gt;"",W149+AC149,0)</f>
        <v>-1</v>
      </c>
      <c r="AF149" s="87">
        <f t="shared" ca="1" si="62"/>
        <v>-5</v>
      </c>
      <c r="AG149" s="95">
        <f>T150</f>
        <v>1</v>
      </c>
      <c r="AH149" s="89">
        <f ca="1">IF($A149&lt;&gt;"",IF(AH148&lt;&gt;0,AH148,IF(AF149&gt;=$AJ$1,"Profit Target",0)),0)</f>
        <v>0</v>
      </c>
      <c r="AI149" s="91">
        <f ca="1">IF($A149&lt;&gt;"",IF(AI148&lt;&gt;0,AI148,IF(AF149&lt;=$AJ$2,"Stop Loss",0)))</f>
        <v>0</v>
      </c>
      <c r="AJ149" s="89">
        <f t="shared" ca="1" si="56"/>
        <v>8</v>
      </c>
      <c r="AK149" s="78" t="str">
        <f ca="1">IF($A148="","",ABS(T149)&amp;"@")</f>
        <v>1@</v>
      </c>
      <c r="AL149" s="78" t="str">
        <f ca="1">IF(U149&lt;&gt;"",$AK149&amp;U149&amp;",","")</f>
        <v>1@B,</v>
      </c>
      <c r="AM149" s="78" t="str">
        <f ca="1">IF($A148="","",ABS(Z149)&amp;"@")</f>
        <v>1@</v>
      </c>
      <c r="AN149" s="427" t="str">
        <f t="shared" ca="1" si="57"/>
        <v/>
      </c>
      <c r="AO149" s="20"/>
      <c r="AP149" s="20"/>
      <c r="AQ149" s="20"/>
      <c r="AR149" s="20"/>
      <c r="AS149" s="20"/>
      <c r="AT149" s="66"/>
      <c r="AU149" s="20"/>
      <c r="AV149" s="20"/>
      <c r="AW149" s="20"/>
      <c r="AX149" s="20"/>
      <c r="AY149" s="20"/>
      <c r="AZ149" s="20"/>
      <c r="BA149" s="20"/>
      <c r="BB149" s="65">
        <f t="shared" ca="1" si="46"/>
        <v>3</v>
      </c>
      <c r="BC149"/>
      <c r="BD149" s="65"/>
      <c r="BO149"/>
      <c r="BP149"/>
      <c r="BR149" s="48"/>
      <c r="BS149" s="19"/>
      <c r="BT149" s="19"/>
      <c r="BU149" s="19"/>
      <c r="BV149" s="19"/>
      <c r="BW149" s="48"/>
      <c r="BX149" s="48"/>
      <c r="BY149" s="49"/>
      <c r="BZ149" s="48"/>
      <c r="CA149" s="48"/>
      <c r="CB149" s="19"/>
      <c r="CC149" s="19"/>
      <c r="CD149" s="19"/>
      <c r="CE149" s="48"/>
      <c r="CF149" s="49"/>
      <c r="CG149" s="19"/>
      <c r="CH149" s="49"/>
      <c r="CI149" s="19"/>
      <c r="CJ149" s="19"/>
    </row>
    <row r="150" spans="1:88">
      <c r="A150" s="65">
        <f t="shared" ca="1" si="45"/>
        <v>16</v>
      </c>
      <c r="B150" s="23" t="str">
        <f ca="1">IF(A149="","",IF(AND(AL150="",AN150=""),"NB",AL150&amp;AN150))</f>
        <v>1@B,</v>
      </c>
      <c r="C150" s="6" t="str">
        <f t="shared" ca="1" si="47"/>
        <v/>
      </c>
      <c r="D150" s="56" t="str">
        <f ca="1">VLOOKUP($A150,$BC$5:$BN$45,8)</f>
        <v>R</v>
      </c>
      <c r="E150" s="344" t="str">
        <f t="shared" ca="1" si="58"/>
        <v>BRR</v>
      </c>
      <c r="F150" s="175">
        <v>1</v>
      </c>
      <c r="G150" s="459">
        <f ca="1">IF(G149&gt;=$AJ$3,1,IF(AND(J148="L",J149="L"),1,IF(I149="L",2,IF(I149="W",(2*G149-1),G149))))</f>
        <v>2</v>
      </c>
      <c r="H150" s="345" t="str">
        <f ca="1">IF($A149&lt;&gt;"",IF(OR($AH149&lt;&gt;0,$AI149&lt;&gt;0,E149="RRR"),"",IF(AND($D144="B",$D147="B"),"B",IF(AND($D146="B",$D148="B"),"B",IF(AND($D148=$D149,$D148="B"),"B","")))),"")</f>
        <v>B</v>
      </c>
      <c r="I150" s="346" t="str">
        <f t="shared" ca="1" si="60"/>
        <v>L</v>
      </c>
      <c r="J150" s="346">
        <f t="shared" ca="1" si="48"/>
        <v>-1</v>
      </c>
      <c r="K150" s="343">
        <f t="shared" ca="1" si="49"/>
        <v>-1</v>
      </c>
      <c r="L150" s="56" t="str">
        <f ca="1">VLOOKUP($A150,$BC$5:$BN$45,8)</f>
        <v>R</v>
      </c>
      <c r="M150" s="428">
        <f t="shared" ca="1" si="59"/>
        <v>2</v>
      </c>
      <c r="N150" s="175">
        <v>1</v>
      </c>
      <c r="O150" s="345" t="str">
        <f ca="1">IF($A149&lt;&gt;"",IF(OR($AH149&lt;&gt;0,$AI149&lt;&gt;0,E149="BBB",H150&lt;&gt;""),"",IF(AND($D144="R",$D147="R"),"R",IF(AND($D146="R",$D148="R"),"R",IF(AND($D148=$D149,$D148="R"),"R","")))),"")</f>
        <v/>
      </c>
      <c r="P150" s="37" t="str">
        <f t="shared" ca="1" si="50"/>
        <v/>
      </c>
      <c r="Q150" s="37">
        <f t="shared" ca="1" si="51"/>
        <v>0</v>
      </c>
      <c r="R150" s="23">
        <f ca="1">IF($A150&lt;&gt;"",IF(OR($AH149&lt;&gt;0,$AI149&lt;&gt;0),"0",SUM(Q150:Q150)),0)</f>
        <v>0</v>
      </c>
      <c r="S150" s="56" t="str">
        <f ca="1">VLOOKUP($A150,$BC$5:$BN$45,8)</f>
        <v>R</v>
      </c>
      <c r="T150" s="175">
        <v>1</v>
      </c>
      <c r="U150" s="345" t="str">
        <f ca="1">IF($A149&lt;&gt;"",IF(OR($AH149&lt;&gt;0,$AI149&lt;&gt;0,M149&gt;=$AJ$3),"",H150))</f>
        <v>B</v>
      </c>
      <c r="V150" s="346" t="str">
        <f t="shared" ca="1" si="61"/>
        <v>L</v>
      </c>
      <c r="W150" s="346">
        <f t="shared" ca="1" si="52"/>
        <v>-1</v>
      </c>
      <c r="X150" s="343">
        <f t="shared" ca="1" si="53"/>
        <v>-1</v>
      </c>
      <c r="Y150" s="56" t="str">
        <f ca="1">VLOOKUP($A150,$BC$5:$BN$45,8)</f>
        <v>R</v>
      </c>
      <c r="Z150" s="175">
        <v>1</v>
      </c>
      <c r="AA150" s="345" t="str">
        <f ca="1">IF($A149&lt;&gt;"",IF(OR($AH149&lt;&gt;0,$AI149&lt;&gt;0,U150&lt;&gt;""),"",O150))</f>
        <v/>
      </c>
      <c r="AB150" s="37" t="str">
        <f t="shared" ca="1" si="54"/>
        <v/>
      </c>
      <c r="AC150" s="37">
        <f t="shared" ca="1" si="55"/>
        <v>0</v>
      </c>
      <c r="AD150" s="23">
        <f ca="1">IF($A150&lt;&gt;"",IF(OR($AH149&lt;&gt;0,$AI149&lt;&gt;0),"0",SUM(AC150:AC150)),0)</f>
        <v>0</v>
      </c>
      <c r="AE150" s="90">
        <f ca="1">IF(A150&lt;&gt;"",W150+AC150,0)</f>
        <v>-1</v>
      </c>
      <c r="AF150" s="87">
        <f t="shared" ca="1" si="62"/>
        <v>-6</v>
      </c>
      <c r="AG150" s="95">
        <f>T151</f>
        <v>1</v>
      </c>
      <c r="AH150" s="89">
        <f ca="1">IF($A150&lt;&gt;"",IF(AH149&lt;&gt;0,AH149,IF(AF150&gt;=$AJ$1,"Profit Target",0)),0)</f>
        <v>0</v>
      </c>
      <c r="AI150" s="91">
        <f ca="1">IF($A150&lt;&gt;"",IF(AI149&lt;&gt;0,AI149,IF(AF150&lt;=$AJ$2,"Stop Loss",0)))</f>
        <v>0</v>
      </c>
      <c r="AJ150" s="89">
        <f t="shared" ca="1" si="56"/>
        <v>8</v>
      </c>
      <c r="AK150" s="78" t="str">
        <f ca="1">IF($A149="","",ABS(T150)&amp;"@")</f>
        <v>1@</v>
      </c>
      <c r="AL150" s="78" t="str">
        <f ca="1">IF(U150&lt;&gt;"",$AK150&amp;U150&amp;",","")</f>
        <v>1@B,</v>
      </c>
      <c r="AM150" s="78" t="str">
        <f ca="1">IF($A149="","",ABS(Z150)&amp;"@")</f>
        <v>1@</v>
      </c>
      <c r="AN150" s="427" t="str">
        <f t="shared" ca="1" si="57"/>
        <v/>
      </c>
      <c r="AO150" s="20"/>
      <c r="AP150" s="20"/>
      <c r="AQ150" s="20"/>
      <c r="AR150" s="20"/>
      <c r="AS150" s="20"/>
      <c r="AT150" s="66"/>
      <c r="AU150" s="20"/>
      <c r="AV150" s="20"/>
      <c r="AW150" s="20"/>
      <c r="AX150" s="20"/>
      <c r="AY150" s="20"/>
      <c r="AZ150" s="20"/>
      <c r="BA150" s="20"/>
      <c r="BB150" s="65">
        <f t="shared" ca="1" si="46"/>
        <v>31</v>
      </c>
      <c r="BD150" s="65"/>
      <c r="BO150"/>
      <c r="BP150"/>
      <c r="BR150" s="48"/>
      <c r="BS150" s="19"/>
      <c r="BT150" s="19"/>
      <c r="BU150" s="19"/>
      <c r="BV150" s="48"/>
      <c r="BW150" s="48"/>
      <c r="BX150" s="48"/>
      <c r="BY150" s="49"/>
      <c r="BZ150" s="48"/>
      <c r="CA150" s="48"/>
      <c r="CB150" s="19"/>
      <c r="CC150" s="19"/>
      <c r="CD150" s="19"/>
      <c r="CE150" s="48"/>
      <c r="CF150" s="49"/>
      <c r="CG150" s="19"/>
      <c r="CH150" s="49"/>
      <c r="CI150" s="19"/>
      <c r="CJ150" s="19"/>
    </row>
    <row r="151" spans="1:88">
      <c r="A151" s="65">
        <f t="shared" ca="1" si="45"/>
        <v>16</v>
      </c>
      <c r="B151" s="23" t="str">
        <f ca="1">IF(A150="","",IF(AND(AL151="",AN151=""),"NB",AL151&amp;AN151))</f>
        <v>1@R,</v>
      </c>
      <c r="C151" s="6" t="str">
        <f t="shared" ca="1" si="47"/>
        <v/>
      </c>
      <c r="D151" s="56" t="str">
        <f ca="1">VLOOKUP($A151,$BC$5:$BN$45,8)</f>
        <v>R</v>
      </c>
      <c r="E151" s="344" t="str">
        <f t="shared" ca="1" si="58"/>
        <v>RRR</v>
      </c>
      <c r="F151" s="175">
        <v>1</v>
      </c>
      <c r="G151" s="459">
        <f ca="1">IF(G150&gt;=$AJ$3,1,IF(AND(J149="L",J150="L"),1,IF(I150="L",2,IF(I150="W",(2*G150-1),G150))))</f>
        <v>2</v>
      </c>
      <c r="H151" s="345" t="str">
        <f ca="1">IF($A150&lt;&gt;"",IF(OR($AH150&lt;&gt;0,$AI150&lt;&gt;0,E150="RRR"),"",IF(AND($D145="B",$D148="B"),"B",IF(AND($D147="B",$D149="B"),"B",IF(AND($D149=$D150,$D149="B"),"B","")))),"")</f>
        <v/>
      </c>
      <c r="I151" s="346" t="str">
        <f t="shared" ca="1" si="60"/>
        <v/>
      </c>
      <c r="J151" s="346">
        <f t="shared" ca="1" si="48"/>
        <v>0</v>
      </c>
      <c r="K151" s="343">
        <f t="shared" ca="1" si="49"/>
        <v>0</v>
      </c>
      <c r="L151" s="56" t="str">
        <f ca="1">VLOOKUP($A151,$BC$5:$BN$45,8)</f>
        <v>R</v>
      </c>
      <c r="M151" s="428">
        <f t="shared" ca="1" si="59"/>
        <v>2</v>
      </c>
      <c r="N151" s="175">
        <v>1</v>
      </c>
      <c r="O151" s="345" t="str">
        <f ca="1">IF($A150&lt;&gt;"",IF(OR($AH150&lt;&gt;0,$AI150&lt;&gt;0,E150="BBB",H151&lt;&gt;""),"",IF(AND($D145="R",$D148="R"),"R",IF(AND($D147="R",$D149="R"),"R",IF(AND($D149=$D150,$D149="R"),"R","")))),"")</f>
        <v>R</v>
      </c>
      <c r="P151" s="37" t="str">
        <f t="shared" ca="1" si="50"/>
        <v>W</v>
      </c>
      <c r="Q151" s="37">
        <f t="shared" ca="1" si="51"/>
        <v>1</v>
      </c>
      <c r="R151" s="23">
        <f ca="1">IF($A151&lt;&gt;"",IF(OR($AH150&lt;&gt;0,$AI150&lt;&gt;0),"0",SUM(Q151:Q151)),0)</f>
        <v>1</v>
      </c>
      <c r="S151" s="56" t="str">
        <f ca="1">VLOOKUP($A151,$BC$5:$BN$45,8)</f>
        <v>R</v>
      </c>
      <c r="T151" s="175">
        <v>1</v>
      </c>
      <c r="U151" s="345" t="str">
        <f ca="1">IF($A150&lt;&gt;"",IF(OR($AH150&lt;&gt;0,$AI150&lt;&gt;0,M150&gt;=$AJ$3),"",H151))</f>
        <v/>
      </c>
      <c r="V151" s="346" t="str">
        <f t="shared" ca="1" si="61"/>
        <v/>
      </c>
      <c r="W151" s="346">
        <f t="shared" ca="1" si="52"/>
        <v>0</v>
      </c>
      <c r="X151" s="343">
        <f t="shared" ca="1" si="53"/>
        <v>0</v>
      </c>
      <c r="Y151" s="56" t="str">
        <f ca="1">VLOOKUP($A151,$BC$5:$BN$45,8)</f>
        <v>R</v>
      </c>
      <c r="Z151" s="175">
        <v>1</v>
      </c>
      <c r="AA151" s="345" t="str">
        <f ca="1">IF($A150&lt;&gt;"",IF(OR($AH150&lt;&gt;0,$AI150&lt;&gt;0,U151&lt;&gt;""),"",O151))</f>
        <v>R</v>
      </c>
      <c r="AB151" s="37" t="str">
        <f t="shared" ca="1" si="54"/>
        <v>W</v>
      </c>
      <c r="AC151" s="37">
        <f t="shared" ca="1" si="55"/>
        <v>1</v>
      </c>
      <c r="AD151" s="23">
        <f ca="1">IF($A151&lt;&gt;"",IF(OR($AH150&lt;&gt;0,$AI150&lt;&gt;0),"0",SUM(AC151:AC151)),0)</f>
        <v>1</v>
      </c>
      <c r="AE151" s="90">
        <f ca="1">IF(A151&lt;&gt;"",W151+AC151,0)</f>
        <v>1</v>
      </c>
      <c r="AF151" s="87">
        <f t="shared" ca="1" si="62"/>
        <v>-5</v>
      </c>
      <c r="AG151" s="95">
        <f>T152</f>
        <v>1</v>
      </c>
      <c r="AH151" s="89">
        <f ca="1">IF($A151&lt;&gt;"",IF(AH150&lt;&gt;0,AH150,IF(AF151&gt;=$AJ$1,"Profit Target",0)),0)</f>
        <v>0</v>
      </c>
      <c r="AI151" s="91">
        <f ca="1">IF($A151&lt;&gt;"",IF(AI150&lt;&gt;0,AI150,IF(AF151&lt;=$AJ$2,"Stop Loss",0)))</f>
        <v>0</v>
      </c>
      <c r="AJ151" s="89">
        <f t="shared" ca="1" si="56"/>
        <v>8</v>
      </c>
      <c r="AK151" s="78" t="str">
        <f ca="1">IF($A150="","",ABS(T151)&amp;"@")</f>
        <v>1@</v>
      </c>
      <c r="AL151" s="78" t="str">
        <f ca="1">IF(U151&lt;&gt;"",$AK151&amp;U151&amp;",","")</f>
        <v/>
      </c>
      <c r="AM151" s="78" t="str">
        <f ca="1">IF($A150="","",ABS(Z151)&amp;"@")</f>
        <v>1@</v>
      </c>
      <c r="AN151" s="427" t="str">
        <f t="shared" ca="1" si="57"/>
        <v>1@R,</v>
      </c>
      <c r="AO151" s="20"/>
      <c r="AP151" s="20"/>
      <c r="AQ151" s="20"/>
      <c r="AR151" s="20"/>
      <c r="AS151" s="20"/>
      <c r="AT151" s="66"/>
      <c r="AU151" s="20"/>
      <c r="AV151" s="20"/>
      <c r="AW151" s="20"/>
      <c r="AX151" s="20"/>
      <c r="AY151" s="20"/>
      <c r="AZ151" s="20"/>
      <c r="BA151" s="20"/>
      <c r="BB151" s="65">
        <f t="shared" ca="1" si="46"/>
        <v>25</v>
      </c>
      <c r="BD151" s="65"/>
      <c r="BO151"/>
      <c r="BP151"/>
      <c r="BR151" s="48"/>
      <c r="BS151" s="19"/>
      <c r="BT151" s="19"/>
      <c r="BU151" s="19"/>
      <c r="BV151" s="48"/>
      <c r="BW151" s="48"/>
      <c r="BX151" s="48"/>
      <c r="BY151" s="49"/>
      <c r="BZ151" s="48"/>
      <c r="CA151" s="48"/>
      <c r="CB151" s="19"/>
      <c r="CC151" s="19"/>
      <c r="CD151" s="19"/>
      <c r="CE151" s="48"/>
      <c r="CF151" s="49"/>
      <c r="CG151" s="19"/>
      <c r="CH151" s="49"/>
      <c r="CI151" s="19"/>
      <c r="CJ151" s="19"/>
    </row>
    <row r="152" spans="1:88">
      <c r="A152" s="65">
        <f t="shared" ca="1" si="45"/>
        <v>21</v>
      </c>
      <c r="B152" s="23" t="str">
        <f ca="1">IF(A151="","",IF(AND(AL152="",AN152=""),"NB",AL152&amp;AN152))</f>
        <v>1@R,</v>
      </c>
      <c r="C152" s="6" t="str">
        <f t="shared" ca="1" si="47"/>
        <v/>
      </c>
      <c r="D152" s="56" t="str">
        <f ca="1">VLOOKUP($A152,$BC$5:$BN$45,8)</f>
        <v>R</v>
      </c>
      <c r="E152" s="344" t="str">
        <f t="shared" ca="1" si="58"/>
        <v>RRR</v>
      </c>
      <c r="F152" s="175">
        <v>1</v>
      </c>
      <c r="G152" s="459">
        <f ca="1">IF(G151&gt;=$AJ$3,1,IF(AND(J150="L",J151="L"),1,IF(I151="L",2,IF(I151="W",(2*G151-1),G151))))</f>
        <v>2</v>
      </c>
      <c r="H152" s="345" t="str">
        <f ca="1">IF($A151&lt;&gt;"",IF(OR($AH151&lt;&gt;0,$AI151&lt;&gt;0,E151="RRR"),"",IF(AND($D146="B",$D149="B"),"B",IF(AND($D148="B",$D150="B"),"B",IF(AND($D150=$D151,$D150="B"),"B","")))),"")</f>
        <v/>
      </c>
      <c r="I152" s="346" t="str">
        <f t="shared" ca="1" si="60"/>
        <v/>
      </c>
      <c r="J152" s="346">
        <f t="shared" ca="1" si="48"/>
        <v>0</v>
      </c>
      <c r="K152" s="343">
        <f t="shared" ca="1" si="49"/>
        <v>0</v>
      </c>
      <c r="L152" s="56" t="str">
        <f ca="1">VLOOKUP($A152,$BC$5:$BN$45,8)</f>
        <v>R</v>
      </c>
      <c r="M152" s="428">
        <f t="shared" ca="1" si="59"/>
        <v>2</v>
      </c>
      <c r="N152" s="175">
        <v>1</v>
      </c>
      <c r="O152" s="345" t="str">
        <f ca="1">IF($A151&lt;&gt;"",IF(OR($AH151&lt;&gt;0,$AI151&lt;&gt;0,E151="BBB",H152&lt;&gt;""),"",IF(AND($D146="R",$D149="R"),"R",IF(AND($D148="R",$D150="R"),"R",IF(AND($D150=$D151,$D150="R"),"R","")))),"")</f>
        <v>R</v>
      </c>
      <c r="P152" s="37" t="str">
        <f t="shared" ca="1" si="50"/>
        <v>W</v>
      </c>
      <c r="Q152" s="37">
        <f t="shared" ca="1" si="51"/>
        <v>1</v>
      </c>
      <c r="R152" s="23">
        <f ca="1">IF($A152&lt;&gt;"",IF(OR($AH151&lt;&gt;0,$AI151&lt;&gt;0),"0",SUM(Q152:Q152)),0)</f>
        <v>1</v>
      </c>
      <c r="S152" s="56" t="str">
        <f ca="1">VLOOKUP($A152,$BC$5:$BN$45,8)</f>
        <v>R</v>
      </c>
      <c r="T152" s="175">
        <v>1</v>
      </c>
      <c r="U152" s="345" t="str">
        <f ca="1">IF($A151&lt;&gt;"",IF(OR($AH151&lt;&gt;0,$AI151&lt;&gt;0,M151&gt;=$AJ$3),"",H152))</f>
        <v/>
      </c>
      <c r="V152" s="346" t="str">
        <f t="shared" ca="1" si="61"/>
        <v/>
      </c>
      <c r="W152" s="346">
        <f t="shared" ca="1" si="52"/>
        <v>0</v>
      </c>
      <c r="X152" s="343">
        <f t="shared" ca="1" si="53"/>
        <v>0</v>
      </c>
      <c r="Y152" s="56" t="str">
        <f ca="1">VLOOKUP($A152,$BC$5:$BN$45,8)</f>
        <v>R</v>
      </c>
      <c r="Z152" s="175">
        <v>1</v>
      </c>
      <c r="AA152" s="345" t="str">
        <f ca="1">IF($A151&lt;&gt;"",IF(OR($AH151&lt;&gt;0,$AI151&lt;&gt;0,U152&lt;&gt;""),"",O152))</f>
        <v>R</v>
      </c>
      <c r="AB152" s="37" t="str">
        <f t="shared" ca="1" si="54"/>
        <v>W</v>
      </c>
      <c r="AC152" s="37">
        <f t="shared" ca="1" si="55"/>
        <v>1</v>
      </c>
      <c r="AD152" s="23">
        <f ca="1">IF($A152&lt;&gt;"",IF(OR($AH151&lt;&gt;0,$AI151&lt;&gt;0),"0",SUM(AC152:AC152)),0)</f>
        <v>1</v>
      </c>
      <c r="AE152" s="90">
        <f ca="1">IF(A152&lt;&gt;"",W152+AC152,0)</f>
        <v>1</v>
      </c>
      <c r="AF152" s="87">
        <f t="shared" ca="1" si="62"/>
        <v>-4</v>
      </c>
      <c r="AG152" s="95">
        <f>T153</f>
        <v>1</v>
      </c>
      <c r="AH152" s="89">
        <f ca="1">IF($A152&lt;&gt;"",IF(AH151&lt;&gt;0,AH151,IF(AF152&gt;=$AJ$1,"Profit Target",0)),0)</f>
        <v>0</v>
      </c>
      <c r="AI152" s="91">
        <f ca="1">IF($A152&lt;&gt;"",IF(AI151&lt;&gt;0,AI151,IF(AF152&lt;=$AJ$2,"Stop Loss",0)))</f>
        <v>0</v>
      </c>
      <c r="AJ152" s="89">
        <f t="shared" ca="1" si="56"/>
        <v>8</v>
      </c>
      <c r="AK152" s="78" t="str">
        <f ca="1">IF($A151="","",ABS(T152)&amp;"@")</f>
        <v>1@</v>
      </c>
      <c r="AL152" s="78" t="str">
        <f ca="1">IF(U152&lt;&gt;"",$AK152&amp;U152&amp;",","")</f>
        <v/>
      </c>
      <c r="AM152" s="78" t="str">
        <f ca="1">IF($A151="","",ABS(Z152)&amp;"@")</f>
        <v>1@</v>
      </c>
      <c r="AN152" s="427" t="str">
        <f t="shared" ca="1" si="57"/>
        <v>1@R,</v>
      </c>
      <c r="AO152" s="20"/>
      <c r="AP152" s="20"/>
      <c r="AQ152" s="20"/>
      <c r="AR152" s="20"/>
      <c r="AS152" s="20"/>
      <c r="AT152" s="66"/>
      <c r="AU152" s="20"/>
      <c r="AV152" s="20"/>
      <c r="AW152" s="20"/>
      <c r="AX152" s="20"/>
      <c r="AY152" s="20"/>
      <c r="AZ152" s="20"/>
      <c r="BA152" s="20"/>
      <c r="BB152" s="65">
        <f t="shared" ca="1" si="46"/>
        <v>16</v>
      </c>
      <c r="BD152" s="65"/>
      <c r="BO152"/>
      <c r="BP152"/>
      <c r="BR152" s="48"/>
      <c r="BS152" s="19"/>
      <c r="BT152" s="19"/>
      <c r="BU152" s="19"/>
      <c r="BV152" s="48"/>
      <c r="BW152" s="48"/>
      <c r="BX152" s="48"/>
      <c r="BY152" s="49"/>
      <c r="BZ152" s="48"/>
      <c r="CA152" s="48"/>
      <c r="CB152" s="19"/>
      <c r="CC152" s="19"/>
      <c r="CD152" s="19"/>
      <c r="CE152" s="48"/>
      <c r="CF152" s="49"/>
      <c r="CG152" s="19"/>
      <c r="CH152" s="49"/>
      <c r="CI152" s="19"/>
      <c r="CJ152" s="19"/>
    </row>
    <row r="153" spans="1:88">
      <c r="A153" s="65">
        <f t="shared" ca="1" si="45"/>
        <v>29</v>
      </c>
      <c r="B153" s="23" t="str">
        <f ca="1">IF(A152="","",IF(AND(AL153="",AN153=""),"NB",AL153&amp;AN153))</f>
        <v>1@R,</v>
      </c>
      <c r="C153" s="6" t="str">
        <f t="shared" ca="1" si="47"/>
        <v/>
      </c>
      <c r="D153" s="56" t="str">
        <f ca="1">VLOOKUP($A153,$BC$5:$BN$45,8)</f>
        <v>B</v>
      </c>
      <c r="E153" s="344" t="str">
        <f t="shared" ca="1" si="58"/>
        <v>RRB</v>
      </c>
      <c r="F153" s="175">
        <v>1</v>
      </c>
      <c r="G153" s="459">
        <f ca="1">IF(G152&gt;=$AJ$3,1,IF(AND(J151="L",J152="L"),1,IF(I152="L",2,IF(I152="W",(2*G152-1),G152))))</f>
        <v>2</v>
      </c>
      <c r="H153" s="345" t="str">
        <f ca="1">IF($A152&lt;&gt;"",IF(OR($AH152&lt;&gt;0,$AI152&lt;&gt;0,E152="RRR"),"",IF(AND($D147="B",$D150="B"),"B",IF(AND($D149="B",$D151="B"),"B",IF(AND($D151=$D152,$D151="B"),"B","")))),"")</f>
        <v/>
      </c>
      <c r="I153" s="346" t="str">
        <f t="shared" ca="1" si="60"/>
        <v/>
      </c>
      <c r="J153" s="346">
        <f t="shared" ca="1" si="48"/>
        <v>0</v>
      </c>
      <c r="K153" s="343">
        <f t="shared" ca="1" si="49"/>
        <v>0</v>
      </c>
      <c r="L153" s="56" t="str">
        <f ca="1">VLOOKUP($A153,$BC$5:$BN$45,8)</f>
        <v>B</v>
      </c>
      <c r="M153" s="428">
        <f t="shared" ca="1" si="59"/>
        <v>2</v>
      </c>
      <c r="N153" s="175">
        <v>1</v>
      </c>
      <c r="O153" s="345" t="str">
        <f ca="1">IF($A152&lt;&gt;"",IF(OR($AH152&lt;&gt;0,$AI152&lt;&gt;0,E152="BBB",H153&lt;&gt;""),"",IF(AND($D147="R",$D150="R"),"R",IF(AND($D149="R",$D151="R"),"R",IF(AND($D151=$D152,$D151="R"),"R","")))),"")</f>
        <v>R</v>
      </c>
      <c r="P153" s="37" t="str">
        <f t="shared" ca="1" si="50"/>
        <v>L</v>
      </c>
      <c r="Q153" s="37">
        <f t="shared" ca="1" si="51"/>
        <v>-1</v>
      </c>
      <c r="R153" s="23">
        <f ca="1">IF($A153&lt;&gt;"",IF(OR($AH152&lt;&gt;0,$AI152&lt;&gt;0),"0",SUM(Q153:Q153)),0)</f>
        <v>-1</v>
      </c>
      <c r="S153" s="56" t="str">
        <f ca="1">VLOOKUP($A153,$BC$5:$BN$45,8)</f>
        <v>B</v>
      </c>
      <c r="T153" s="175">
        <v>1</v>
      </c>
      <c r="U153" s="345" t="str">
        <f ca="1">IF($A152&lt;&gt;"",IF(OR($AH152&lt;&gt;0,$AI152&lt;&gt;0,M152&gt;=$AJ$3),"",H153))</f>
        <v/>
      </c>
      <c r="V153" s="346" t="str">
        <f t="shared" ca="1" si="61"/>
        <v/>
      </c>
      <c r="W153" s="346">
        <f t="shared" ca="1" si="52"/>
        <v>0</v>
      </c>
      <c r="X153" s="343">
        <f t="shared" ca="1" si="53"/>
        <v>0</v>
      </c>
      <c r="Y153" s="56" t="str">
        <f ca="1">VLOOKUP($A153,$BC$5:$BN$45,8)</f>
        <v>B</v>
      </c>
      <c r="Z153" s="175">
        <v>1</v>
      </c>
      <c r="AA153" s="345" t="str">
        <f ca="1">IF($A152&lt;&gt;"",IF(OR($AH152&lt;&gt;0,$AI152&lt;&gt;0,U153&lt;&gt;""),"",O153))</f>
        <v>R</v>
      </c>
      <c r="AB153" s="37" t="str">
        <f t="shared" ca="1" si="54"/>
        <v>L</v>
      </c>
      <c r="AC153" s="37">
        <f t="shared" ca="1" si="55"/>
        <v>-1</v>
      </c>
      <c r="AD153" s="23">
        <f ca="1">IF($A153&lt;&gt;"",IF(OR($AH152&lt;&gt;0,$AI152&lt;&gt;0),"0",SUM(AC153:AC153)),0)</f>
        <v>-1</v>
      </c>
      <c r="AE153" s="90">
        <f ca="1">IF(A153&lt;&gt;"",W153+AC153,0)</f>
        <v>-1</v>
      </c>
      <c r="AF153" s="87">
        <f t="shared" ca="1" si="62"/>
        <v>-5</v>
      </c>
      <c r="AG153" s="95">
        <f>T154</f>
        <v>1</v>
      </c>
      <c r="AH153" s="89">
        <f ca="1">IF($A153&lt;&gt;"",IF(AH152&lt;&gt;0,AH152,IF(AF153&gt;=$AJ$1,"Profit Target",0)),0)</f>
        <v>0</v>
      </c>
      <c r="AI153" s="91">
        <f ca="1">IF($A153&lt;&gt;"",IF(AI152&lt;&gt;0,AI152,IF(AF153&lt;=$AJ$2,"Stop Loss",0)))</f>
        <v>0</v>
      </c>
      <c r="AJ153" s="89">
        <f t="shared" ca="1" si="56"/>
        <v>8</v>
      </c>
      <c r="AK153" s="78" t="str">
        <f ca="1">IF($A152="","",ABS(T153)&amp;"@")</f>
        <v>1@</v>
      </c>
      <c r="AL153" s="78" t="str">
        <f ca="1">IF(U153&lt;&gt;"",$AK153&amp;U153&amp;",","")</f>
        <v/>
      </c>
      <c r="AM153" s="78" t="str">
        <f ca="1">IF($A152="","",ABS(Z153)&amp;"@")</f>
        <v>1@</v>
      </c>
      <c r="AN153" s="427" t="str">
        <f t="shared" ca="1" si="57"/>
        <v>1@R,</v>
      </c>
      <c r="AO153" s="20"/>
      <c r="AP153" s="20"/>
      <c r="AQ153" s="20"/>
      <c r="AR153" s="20"/>
      <c r="AS153" s="20"/>
      <c r="AT153" s="66"/>
      <c r="AU153" s="20"/>
      <c r="AV153" s="20"/>
      <c r="AW153" s="20"/>
      <c r="AX153" s="20"/>
      <c r="AY153" s="20"/>
      <c r="AZ153" s="20"/>
      <c r="BA153" s="20"/>
      <c r="BB153" s="65">
        <f t="shared" ca="1" si="46"/>
        <v>12</v>
      </c>
      <c r="BD153" s="65"/>
      <c r="BO153"/>
      <c r="BP153"/>
      <c r="BR153" s="48"/>
      <c r="BS153" s="19"/>
      <c r="BT153" s="19"/>
      <c r="BU153" s="19"/>
      <c r="BV153" s="48"/>
      <c r="BW153" s="48"/>
      <c r="BX153" s="48"/>
      <c r="BY153" s="49"/>
      <c r="BZ153" s="48"/>
      <c r="CA153" s="48"/>
      <c r="CB153" s="19"/>
      <c r="CC153" s="19"/>
      <c r="CD153" s="19"/>
      <c r="CE153" s="48"/>
      <c r="CF153" s="49"/>
      <c r="CG153" s="19"/>
      <c r="CH153" s="49"/>
      <c r="CI153" s="19"/>
      <c r="CJ153" s="19"/>
    </row>
    <row r="154" spans="1:88">
      <c r="A154" s="65">
        <f t="shared" ca="1" si="45"/>
        <v>31</v>
      </c>
      <c r="B154" s="23" t="str">
        <f ca="1">IF(A153="","",IF(AND(AL154="",AN154=""),"NB",AL154&amp;AN154))</f>
        <v>1@R,</v>
      </c>
      <c r="C154" s="6" t="str">
        <f t="shared" ca="1" si="47"/>
        <v/>
      </c>
      <c r="D154" s="56" t="str">
        <f ca="1">VLOOKUP($A154,$BC$5:$BN$45,8)</f>
        <v>B</v>
      </c>
      <c r="E154" s="344" t="str">
        <f t="shared" ca="1" si="58"/>
        <v>RBB</v>
      </c>
      <c r="F154" s="175">
        <v>1</v>
      </c>
      <c r="G154" s="459">
        <f ca="1">IF(G153&gt;=$AJ$3,1,IF(AND(J152="L",J153="L"),1,IF(I153="L",2,IF(I153="W",(2*G153-1),G153))))</f>
        <v>2</v>
      </c>
      <c r="H154" s="345" t="str">
        <f ca="1">IF($A153&lt;&gt;"",IF(OR($AH153&lt;&gt;0,$AI153&lt;&gt;0,E153="RRR"),"",IF(AND($D148="B",$D151="B"),"B",IF(AND($D150="B",$D152="B"),"B",IF(AND($D152=$D153,$D152="B"),"B","")))),"")</f>
        <v/>
      </c>
      <c r="I154" s="346" t="str">
        <f t="shared" ca="1" si="60"/>
        <v/>
      </c>
      <c r="J154" s="346">
        <f t="shared" ca="1" si="48"/>
        <v>0</v>
      </c>
      <c r="K154" s="343">
        <f t="shared" ca="1" si="49"/>
        <v>0</v>
      </c>
      <c r="L154" s="56" t="str">
        <f ca="1">VLOOKUP($A154,$BC$5:$BN$45,8)</f>
        <v>B</v>
      </c>
      <c r="M154" s="428">
        <f t="shared" ca="1" si="59"/>
        <v>2</v>
      </c>
      <c r="N154" s="175">
        <v>1</v>
      </c>
      <c r="O154" s="345" t="str">
        <f ca="1">IF($A153&lt;&gt;"",IF(OR($AH153&lt;&gt;0,$AI153&lt;&gt;0,E153="BBB",H154&lt;&gt;""),"",IF(AND($D148="R",$D151="R"),"R",IF(AND($D150="R",$D152="R"),"R",IF(AND($D152=$D153,$D152="R"),"R","")))),"")</f>
        <v>R</v>
      </c>
      <c r="P154" s="37" t="str">
        <f t="shared" ca="1" si="50"/>
        <v>L</v>
      </c>
      <c r="Q154" s="37">
        <f t="shared" ca="1" si="51"/>
        <v>-1</v>
      </c>
      <c r="R154" s="23">
        <f ca="1">IF($A154&lt;&gt;"",IF(OR($AH153&lt;&gt;0,$AI153&lt;&gt;0),"0",SUM(Q154:Q154)),0)</f>
        <v>-1</v>
      </c>
      <c r="S154" s="56" t="str">
        <f ca="1">VLOOKUP($A154,$BC$5:$BN$45,8)</f>
        <v>B</v>
      </c>
      <c r="T154" s="175">
        <v>1</v>
      </c>
      <c r="U154" s="345" t="str">
        <f ca="1">IF($A153&lt;&gt;"",IF(OR($AH153&lt;&gt;0,$AI153&lt;&gt;0,M153&gt;=$AJ$3),"",H154))</f>
        <v/>
      </c>
      <c r="V154" s="346" t="str">
        <f t="shared" ca="1" si="61"/>
        <v/>
      </c>
      <c r="W154" s="346">
        <f t="shared" ca="1" si="52"/>
        <v>0</v>
      </c>
      <c r="X154" s="343">
        <f t="shared" ca="1" si="53"/>
        <v>0</v>
      </c>
      <c r="Y154" s="56" t="str">
        <f ca="1">VLOOKUP($A154,$BC$5:$BN$45,8)</f>
        <v>B</v>
      </c>
      <c r="Z154" s="175">
        <v>1</v>
      </c>
      <c r="AA154" s="345" t="str">
        <f ca="1">IF($A153&lt;&gt;"",IF(OR($AH153&lt;&gt;0,$AI153&lt;&gt;0,U154&lt;&gt;""),"",O154))</f>
        <v>R</v>
      </c>
      <c r="AB154" s="37" t="str">
        <f t="shared" ca="1" si="54"/>
        <v>L</v>
      </c>
      <c r="AC154" s="37">
        <f t="shared" ca="1" si="55"/>
        <v>-1</v>
      </c>
      <c r="AD154" s="23">
        <f ca="1">IF($A154&lt;&gt;"",IF(OR($AH153&lt;&gt;0,$AI153&lt;&gt;0),"0",SUM(AC154:AC154)),0)</f>
        <v>-1</v>
      </c>
      <c r="AE154" s="90">
        <f ca="1">IF(A154&lt;&gt;"",W154+AC154,0)</f>
        <v>-1</v>
      </c>
      <c r="AF154" s="87">
        <f t="shared" ca="1" si="62"/>
        <v>-6</v>
      </c>
      <c r="AG154" s="95">
        <f>T155</f>
        <v>1</v>
      </c>
      <c r="AH154" s="89">
        <f ca="1">IF($A154&lt;&gt;"",IF(AH153&lt;&gt;0,AH153,IF(AF154&gt;=$AJ$1,"Profit Target",0)),0)</f>
        <v>0</v>
      </c>
      <c r="AI154" s="91">
        <f ca="1">IF($A154&lt;&gt;"",IF(AI153&lt;&gt;0,AI153,IF(AF154&lt;=$AJ$2,"Stop Loss",0)))</f>
        <v>0</v>
      </c>
      <c r="AJ154" s="89">
        <f t="shared" ca="1" si="56"/>
        <v>8</v>
      </c>
      <c r="AK154" s="78" t="str">
        <f ca="1">IF($A153="","",ABS(T154)&amp;"@")</f>
        <v>1@</v>
      </c>
      <c r="AL154" s="78" t="str">
        <f ca="1">IF(U154&lt;&gt;"",$AK154&amp;U154&amp;",","")</f>
        <v/>
      </c>
      <c r="AM154" s="78" t="str">
        <f ca="1">IF($A153="","",ABS(Z154)&amp;"@")</f>
        <v>1@</v>
      </c>
      <c r="AN154" s="427" t="str">
        <f t="shared" ca="1" si="57"/>
        <v>1@R,</v>
      </c>
      <c r="AO154" s="20"/>
      <c r="AP154" s="20"/>
      <c r="AQ154" s="20"/>
      <c r="AR154" s="20"/>
      <c r="AS154" s="20"/>
      <c r="AT154" s="66"/>
      <c r="AU154" s="20"/>
      <c r="AV154" s="20"/>
      <c r="AW154" s="20"/>
      <c r="AX154" s="20"/>
      <c r="AY154" s="20"/>
      <c r="AZ154" s="20"/>
      <c r="BA154" s="20"/>
      <c r="BB154" s="65">
        <f t="shared" ca="1" si="46"/>
        <v>29</v>
      </c>
      <c r="BD154" s="65"/>
      <c r="BO154"/>
      <c r="BP154"/>
      <c r="BR154" s="48"/>
      <c r="BS154" s="19"/>
      <c r="BT154" s="19"/>
      <c r="BU154" s="19"/>
      <c r="BV154" s="48"/>
      <c r="BW154" s="48"/>
      <c r="BX154" s="48"/>
      <c r="BY154" s="49"/>
      <c r="BZ154" s="48"/>
      <c r="CA154" s="48"/>
      <c r="CB154" s="19"/>
      <c r="CC154" s="19"/>
      <c r="CD154" s="19"/>
      <c r="CE154" s="48"/>
      <c r="CF154" s="49"/>
      <c r="CG154" s="19"/>
      <c r="CH154" s="49"/>
      <c r="CI154" s="19"/>
      <c r="CJ154" s="19"/>
    </row>
    <row r="155" spans="1:88">
      <c r="A155" s="65">
        <f t="shared" ca="1" si="45"/>
        <v>18</v>
      </c>
      <c r="B155" s="23" t="str">
        <f ca="1">IF(A154="","",IF(AND(AL155="",AN155=""),"NB",AL155&amp;AN155))</f>
        <v>1@B,</v>
      </c>
      <c r="C155" s="6" t="str">
        <f t="shared" ca="1" si="47"/>
        <v/>
      </c>
      <c r="D155" s="56" t="str">
        <f ca="1">VLOOKUP($A155,$BC$5:$BN$45,8)</f>
        <v>R</v>
      </c>
      <c r="E155" s="344" t="str">
        <f t="shared" ca="1" si="58"/>
        <v>BBR</v>
      </c>
      <c r="F155" s="175">
        <v>1</v>
      </c>
      <c r="G155" s="459">
        <f ca="1">IF(G154&gt;=$AJ$3,1,IF(AND(J153="L",J154="L"),1,IF(I154="L",2,IF(I154="W",(2*G154-1),G154))))</f>
        <v>2</v>
      </c>
      <c r="H155" s="345" t="str">
        <f ca="1">IF($A154&lt;&gt;"",IF(OR($AH154&lt;&gt;0,$AI154&lt;&gt;0,E154="RRR"),"",IF(AND($D149="B",$D152="B"),"B",IF(AND($D151="B",$D153="B"),"B",IF(AND($D153=$D154,$D153="B"),"B","")))),"")</f>
        <v>B</v>
      </c>
      <c r="I155" s="346" t="str">
        <f t="shared" ca="1" si="60"/>
        <v>L</v>
      </c>
      <c r="J155" s="346">
        <f t="shared" ca="1" si="48"/>
        <v>-1</v>
      </c>
      <c r="K155" s="343">
        <f t="shared" ca="1" si="49"/>
        <v>-1</v>
      </c>
      <c r="L155" s="56" t="str">
        <f ca="1">VLOOKUP($A155,$BC$5:$BN$45,8)</f>
        <v>R</v>
      </c>
      <c r="M155" s="428">
        <f t="shared" ca="1" si="59"/>
        <v>3</v>
      </c>
      <c r="N155" s="175">
        <v>1</v>
      </c>
      <c r="O155" s="345" t="str">
        <f ca="1">IF($A154&lt;&gt;"",IF(OR($AH154&lt;&gt;0,$AI154&lt;&gt;0,E154="BBB",H155&lt;&gt;""),"",IF(AND($D149="R",$D152="R"),"R",IF(AND($D151="R",$D153="R"),"R",IF(AND($D153=$D154,$D153="R"),"R","")))),"")</f>
        <v/>
      </c>
      <c r="P155" s="37" t="str">
        <f t="shared" ca="1" si="50"/>
        <v/>
      </c>
      <c r="Q155" s="37">
        <f t="shared" ca="1" si="51"/>
        <v>0</v>
      </c>
      <c r="R155" s="23">
        <f ca="1">IF($A155&lt;&gt;"",IF(OR($AH154&lt;&gt;0,$AI154&lt;&gt;0),"0",SUM(Q155:Q155)),0)</f>
        <v>0</v>
      </c>
      <c r="S155" s="56" t="str">
        <f ca="1">VLOOKUP($A155,$BC$5:$BN$45,8)</f>
        <v>R</v>
      </c>
      <c r="T155" s="175">
        <v>1</v>
      </c>
      <c r="U155" s="345" t="str">
        <f ca="1">IF($A154&lt;&gt;"",IF(OR($AH154&lt;&gt;0,$AI154&lt;&gt;0,M154&gt;=$AJ$3),"",H155))</f>
        <v>B</v>
      </c>
      <c r="V155" s="346" t="str">
        <f t="shared" ca="1" si="61"/>
        <v>L</v>
      </c>
      <c r="W155" s="346">
        <f t="shared" ca="1" si="52"/>
        <v>-1</v>
      </c>
      <c r="X155" s="343">
        <f t="shared" ca="1" si="53"/>
        <v>-1</v>
      </c>
      <c r="Y155" s="56" t="str">
        <f ca="1">VLOOKUP($A155,$BC$5:$BN$45,8)</f>
        <v>R</v>
      </c>
      <c r="Z155" s="175">
        <v>1</v>
      </c>
      <c r="AA155" s="345" t="str">
        <f ca="1">IF($A154&lt;&gt;"",IF(OR($AH154&lt;&gt;0,$AI154&lt;&gt;0,U155&lt;&gt;""),"",O155))</f>
        <v/>
      </c>
      <c r="AB155" s="37" t="str">
        <f t="shared" ca="1" si="54"/>
        <v/>
      </c>
      <c r="AC155" s="37">
        <f t="shared" ca="1" si="55"/>
        <v>0</v>
      </c>
      <c r="AD155" s="23">
        <f ca="1">IF($A155&lt;&gt;"",IF(OR($AH154&lt;&gt;0,$AI154&lt;&gt;0),"0",SUM(AC155:AC155)),0)</f>
        <v>0</v>
      </c>
      <c r="AE155" s="90">
        <f ca="1">IF(A155&lt;&gt;"",W155+AC155,0)</f>
        <v>-1</v>
      </c>
      <c r="AF155" s="87">
        <f t="shared" ca="1" si="62"/>
        <v>-7</v>
      </c>
      <c r="AG155" s="95">
        <f>T156</f>
        <v>1</v>
      </c>
      <c r="AH155" s="89">
        <f ca="1">IF($A155&lt;&gt;"",IF(AH154&lt;&gt;0,AH154,IF(AF155&gt;=$AJ$1,"Profit Target",0)),0)</f>
        <v>0</v>
      </c>
      <c r="AI155" s="91">
        <f ca="1">IF($A155&lt;&gt;"",IF(AI154&lt;&gt;0,AI154,IF(AF155&lt;=$AJ$2,"Stop Loss",0)))</f>
        <v>0</v>
      </c>
      <c r="AJ155" s="89">
        <f t="shared" ca="1" si="56"/>
        <v>8</v>
      </c>
      <c r="AK155" s="78" t="str">
        <f ca="1">IF($A154="","",ABS(T155)&amp;"@")</f>
        <v>1@</v>
      </c>
      <c r="AL155" s="78" t="str">
        <f ca="1">IF(U155&lt;&gt;"",$AK155&amp;U155&amp;",","")</f>
        <v>1@B,</v>
      </c>
      <c r="AM155" s="78" t="str">
        <f ca="1">IF($A154="","",ABS(Z155)&amp;"@")</f>
        <v>1@</v>
      </c>
      <c r="AN155" s="427" t="str">
        <f t="shared" ca="1" si="57"/>
        <v/>
      </c>
      <c r="AO155" s="20"/>
      <c r="AP155" s="20"/>
      <c r="AQ155" s="20"/>
      <c r="AR155" s="20"/>
      <c r="AS155" s="20"/>
      <c r="AT155" s="66"/>
      <c r="AU155" s="20"/>
      <c r="AV155" s="20"/>
      <c r="AW155" s="20"/>
      <c r="AX155" s="20"/>
      <c r="AY155" s="20"/>
      <c r="AZ155" s="20"/>
      <c r="BA155" s="20"/>
      <c r="BB155" s="65">
        <f t="shared" ca="1" si="46"/>
        <v>21</v>
      </c>
      <c r="BD155" s="65"/>
      <c r="BO155"/>
      <c r="BP155"/>
      <c r="BR155" s="48"/>
      <c r="BS155" s="19"/>
      <c r="BT155" s="19"/>
      <c r="BU155" s="19"/>
      <c r="BV155" s="48"/>
      <c r="BW155" s="48"/>
      <c r="BX155" s="48"/>
      <c r="BY155" s="49"/>
      <c r="BZ155" s="48"/>
      <c r="CA155" s="48"/>
      <c r="CB155" s="19"/>
      <c r="CC155" s="19"/>
      <c r="CD155" s="19"/>
      <c r="CE155" s="48"/>
      <c r="CF155" s="49"/>
      <c r="CG155" s="19"/>
      <c r="CH155" s="49"/>
      <c r="CI155" s="19"/>
      <c r="CJ155" s="19"/>
    </row>
    <row r="156" spans="1:88">
      <c r="A156" s="65">
        <f t="shared" ca="1" si="45"/>
        <v>17</v>
      </c>
      <c r="B156" s="23" t="str">
        <f ca="1">IF(A155="","",IF(AND(AL156="",AN156=""),"NB",AL156&amp;AN156))</f>
        <v>NB</v>
      </c>
      <c r="C156" s="6" t="str">
        <f t="shared" ca="1" si="47"/>
        <v/>
      </c>
      <c r="D156" s="56" t="str">
        <f ca="1">VLOOKUP($A156,$BC$5:$BN$45,8)</f>
        <v>B</v>
      </c>
      <c r="E156" s="344" t="str">
        <f t="shared" ca="1" si="58"/>
        <v>BRB</v>
      </c>
      <c r="F156" s="175">
        <v>1</v>
      </c>
      <c r="G156" s="459">
        <f ca="1">IF(G155&gt;=$AJ$3,1,IF(AND(J154="L",J155="L"),1,IF(I155="L",2,IF(I155="W",(2*G155-1),G155))))</f>
        <v>2</v>
      </c>
      <c r="H156" s="345" t="str">
        <f ca="1">IF($A155&lt;&gt;"",IF(OR($AH155&lt;&gt;0,$AI155&lt;&gt;0,E155="RRR"),"",IF(AND($D150="B",$D153="B"),"B",IF(AND($D152="B",$D154="B"),"B",IF(AND($D154=$D155,$D154="B"),"B","")))),"")</f>
        <v/>
      </c>
      <c r="I156" s="346" t="str">
        <f t="shared" ca="1" si="60"/>
        <v/>
      </c>
      <c r="J156" s="346">
        <f t="shared" ca="1" si="48"/>
        <v>0</v>
      </c>
      <c r="K156" s="343">
        <f t="shared" ca="1" si="49"/>
        <v>0</v>
      </c>
      <c r="L156" s="56" t="str">
        <f ca="1">VLOOKUP($A156,$BC$5:$BN$45,8)</f>
        <v>B</v>
      </c>
      <c r="M156" s="428">
        <f t="shared" ca="1" si="59"/>
        <v>3</v>
      </c>
      <c r="N156" s="175">
        <v>1</v>
      </c>
      <c r="O156" s="345" t="str">
        <f ca="1">IF($A155&lt;&gt;"",IF(OR($AH155&lt;&gt;0,$AI155&lt;&gt;0,E155="BBB",H156&lt;&gt;""),"",IF(AND($D150="R",$D153="R"),"R",IF(AND($D152="R",$D154="R"),"R",IF(AND($D154=$D155,$D154="R"),"R","")))),"")</f>
        <v/>
      </c>
      <c r="P156" s="37" t="str">
        <f t="shared" ca="1" si="50"/>
        <v/>
      </c>
      <c r="Q156" s="37">
        <f t="shared" ca="1" si="51"/>
        <v>0</v>
      </c>
      <c r="R156" s="23">
        <f ca="1">IF($A156&lt;&gt;"",IF(OR($AH155&lt;&gt;0,$AI155&lt;&gt;0),"0",SUM(Q156:Q156)),0)</f>
        <v>0</v>
      </c>
      <c r="S156" s="56" t="str">
        <f ca="1">VLOOKUP($A156,$BC$5:$BN$45,8)</f>
        <v>B</v>
      </c>
      <c r="T156" s="175">
        <v>1</v>
      </c>
      <c r="U156" s="345" t="str">
        <f ca="1">IF($A155&lt;&gt;"",IF(OR($AH155&lt;&gt;0,$AI155&lt;&gt;0,M155&gt;=$AJ$3),"",H156))</f>
        <v/>
      </c>
      <c r="V156" s="346" t="str">
        <f t="shared" ca="1" si="61"/>
        <v/>
      </c>
      <c r="W156" s="346">
        <f t="shared" ca="1" si="52"/>
        <v>0</v>
      </c>
      <c r="X156" s="343">
        <f t="shared" ca="1" si="53"/>
        <v>0</v>
      </c>
      <c r="Y156" s="56" t="str">
        <f ca="1">VLOOKUP($A156,$BC$5:$BN$45,8)</f>
        <v>B</v>
      </c>
      <c r="Z156" s="175">
        <v>1</v>
      </c>
      <c r="AA156" s="345" t="str">
        <f ca="1">IF($A155&lt;&gt;"",IF(OR($AH155&lt;&gt;0,$AI155&lt;&gt;0,U156&lt;&gt;""),"",O156))</f>
        <v/>
      </c>
      <c r="AB156" s="37" t="str">
        <f t="shared" ca="1" si="54"/>
        <v/>
      </c>
      <c r="AC156" s="37">
        <f t="shared" ca="1" si="55"/>
        <v>0</v>
      </c>
      <c r="AD156" s="23">
        <f ca="1">IF($A156&lt;&gt;"",IF(OR($AH155&lt;&gt;0,$AI155&lt;&gt;0),"0",SUM(AC156:AC156)),0)</f>
        <v>0</v>
      </c>
      <c r="AE156" s="90">
        <f ca="1">IF(A156&lt;&gt;"",W156+AC156,0)</f>
        <v>0</v>
      </c>
      <c r="AF156" s="87">
        <f t="shared" ca="1" si="62"/>
        <v>-7</v>
      </c>
      <c r="AG156" s="95">
        <f>T157</f>
        <v>1</v>
      </c>
      <c r="AH156" s="89">
        <f ca="1">IF($A156&lt;&gt;"",IF(AH155&lt;&gt;0,AH155,IF(AF156&gt;=$AJ$1,"Profit Target",0)),0)</f>
        <v>0</v>
      </c>
      <c r="AI156" s="91">
        <f ca="1">IF($A156&lt;&gt;"",IF(AI155&lt;&gt;0,AI155,IF(AF156&lt;=$AJ$2,"Stop Loss",0)))</f>
        <v>0</v>
      </c>
      <c r="AJ156" s="89">
        <f t="shared" ca="1" si="56"/>
        <v>8</v>
      </c>
      <c r="AK156" s="78" t="str">
        <f ca="1">IF($A155="","",ABS(T156)&amp;"@")</f>
        <v>1@</v>
      </c>
      <c r="AL156" s="78" t="str">
        <f ca="1">IF(U156&lt;&gt;"",$AK156&amp;U156&amp;",","")</f>
        <v/>
      </c>
      <c r="AM156" s="78" t="str">
        <f ca="1">IF($A155="","",ABS(Z156)&amp;"@")</f>
        <v>1@</v>
      </c>
      <c r="AN156" s="427" t="str">
        <f t="shared" ca="1" si="57"/>
        <v/>
      </c>
      <c r="AO156" s="20"/>
      <c r="AP156" s="20"/>
      <c r="AQ156" s="20"/>
      <c r="AR156" s="20"/>
      <c r="AS156" s="20"/>
      <c r="AT156" s="66"/>
      <c r="AU156" s="20"/>
      <c r="AV156" s="20"/>
      <c r="AW156" s="20"/>
      <c r="AX156" s="20"/>
      <c r="AY156" s="20"/>
      <c r="AZ156" s="20"/>
      <c r="BA156" s="20"/>
      <c r="BB156" s="65">
        <f t="shared" ca="1" si="46"/>
        <v>5</v>
      </c>
      <c r="BD156" s="65"/>
      <c r="BO156"/>
      <c r="BP156"/>
      <c r="BR156" s="48"/>
      <c r="BS156" s="19"/>
      <c r="BT156" s="19"/>
      <c r="BU156" s="19"/>
      <c r="BV156" s="48"/>
      <c r="BW156" s="48"/>
      <c r="BX156" s="48"/>
      <c r="BY156" s="49"/>
      <c r="BZ156" s="48"/>
      <c r="CA156" s="48"/>
      <c r="CB156" s="19"/>
      <c r="CC156" s="19"/>
      <c r="CD156" s="19"/>
      <c r="CE156" s="48"/>
      <c r="CF156" s="49"/>
      <c r="CG156" s="19"/>
      <c r="CH156" s="49"/>
      <c r="CI156" s="19"/>
      <c r="CJ156" s="19"/>
    </row>
    <row r="157" spans="1:88">
      <c r="A157" s="65">
        <f t="shared" ca="1" si="45"/>
        <v>2</v>
      </c>
      <c r="B157" s="23" t="str">
        <f ca="1">IF(A156="","",IF(AND(AL157="",AN157=""),"NB",AL157&amp;AN157))</f>
        <v>NB</v>
      </c>
      <c r="C157" s="6" t="str">
        <f t="shared" ca="1" si="47"/>
        <v/>
      </c>
      <c r="D157" s="56" t="str">
        <f ca="1">VLOOKUP($A157,$BC$5:$BN$45,8)</f>
        <v>B</v>
      </c>
      <c r="E157" s="344" t="str">
        <f t="shared" ca="1" si="58"/>
        <v>RBB</v>
      </c>
      <c r="F157" s="175">
        <v>1</v>
      </c>
      <c r="G157" s="459">
        <f ca="1">IF(G156&gt;=$AJ$3,1,IF(AND(J155="L",J156="L"),1,IF(I156="L",2,IF(I156="W",(2*G156-1),G156))))</f>
        <v>2</v>
      </c>
      <c r="H157" s="345" t="str">
        <f ca="1">IF($A156&lt;&gt;"",IF(OR($AH156&lt;&gt;0,$AI156&lt;&gt;0,E156="RRR"),"",IF(AND($D151="B",$D154="B"),"B",IF(AND($D153="B",$D155="B"),"B",IF(AND($D155=$D156,$D155="B"),"B","")))),"")</f>
        <v/>
      </c>
      <c r="I157" s="346" t="str">
        <f t="shared" ca="1" si="60"/>
        <v/>
      </c>
      <c r="J157" s="346">
        <f t="shared" ca="1" si="48"/>
        <v>0</v>
      </c>
      <c r="K157" s="343">
        <f t="shared" ca="1" si="49"/>
        <v>0</v>
      </c>
      <c r="L157" s="56" t="str">
        <f ca="1">VLOOKUP($A157,$BC$5:$BN$45,8)</f>
        <v>B</v>
      </c>
      <c r="M157" s="428">
        <f t="shared" ca="1" si="59"/>
        <v>3</v>
      </c>
      <c r="N157" s="175">
        <v>1</v>
      </c>
      <c r="O157" s="345" t="str">
        <f ca="1">IF($A156&lt;&gt;"",IF(OR($AH156&lt;&gt;0,$AI156&lt;&gt;0,E156="BBB",H157&lt;&gt;""),"",IF(AND($D151="R",$D154="R"),"R",IF(AND($D153="R",$D155="R"),"R",IF(AND($D155=$D156,$D155="R"),"R","")))),"")</f>
        <v/>
      </c>
      <c r="P157" s="37" t="str">
        <f t="shared" ca="1" si="50"/>
        <v/>
      </c>
      <c r="Q157" s="37">
        <f t="shared" ca="1" si="51"/>
        <v>0</v>
      </c>
      <c r="R157" s="23">
        <f ca="1">IF($A157&lt;&gt;"",IF(OR($AH156&lt;&gt;0,$AI156&lt;&gt;0),"0",SUM(Q157:Q157)),0)</f>
        <v>0</v>
      </c>
      <c r="S157" s="56" t="str">
        <f ca="1">VLOOKUP($A157,$BC$5:$BN$45,8)</f>
        <v>B</v>
      </c>
      <c r="T157" s="175">
        <v>1</v>
      </c>
      <c r="U157" s="345" t="str">
        <f ca="1">IF($A156&lt;&gt;"",IF(OR($AH156&lt;&gt;0,$AI156&lt;&gt;0,M156&gt;=$AJ$3),"",H157))</f>
        <v/>
      </c>
      <c r="V157" s="346" t="str">
        <f t="shared" ca="1" si="61"/>
        <v/>
      </c>
      <c r="W157" s="346">
        <f t="shared" ca="1" si="52"/>
        <v>0</v>
      </c>
      <c r="X157" s="343">
        <f t="shared" ca="1" si="53"/>
        <v>0</v>
      </c>
      <c r="Y157" s="56" t="str">
        <f ca="1">VLOOKUP($A157,$BC$5:$BN$45,8)</f>
        <v>B</v>
      </c>
      <c r="Z157" s="175">
        <v>1</v>
      </c>
      <c r="AA157" s="345" t="str">
        <f ca="1">IF($A156&lt;&gt;"",IF(OR($AH156&lt;&gt;0,$AI156&lt;&gt;0,U157&lt;&gt;""),"",O157))</f>
        <v/>
      </c>
      <c r="AB157" s="37" t="str">
        <f t="shared" ca="1" si="54"/>
        <v/>
      </c>
      <c r="AC157" s="37">
        <f t="shared" ca="1" si="55"/>
        <v>0</v>
      </c>
      <c r="AD157" s="23">
        <f ca="1">IF($A157&lt;&gt;"",IF(OR($AH156&lt;&gt;0,$AI156&lt;&gt;0),"0",SUM(AC157:AC157)),0)</f>
        <v>0</v>
      </c>
      <c r="AE157" s="90">
        <f ca="1">IF(A157&lt;&gt;"",W157+AC157,0)</f>
        <v>0</v>
      </c>
      <c r="AF157" s="87">
        <f t="shared" ca="1" si="62"/>
        <v>-7</v>
      </c>
      <c r="AG157" s="95">
        <f>T158</f>
        <v>1</v>
      </c>
      <c r="AH157" s="89">
        <f ca="1">IF($A157&lt;&gt;"",IF(AH156&lt;&gt;0,AH156,IF(AF157&gt;=$AJ$1,"Profit Target",0)),0)</f>
        <v>0</v>
      </c>
      <c r="AI157" s="91">
        <f ca="1">IF($A157&lt;&gt;"",IF(AI156&lt;&gt;0,AI156,IF(AF157&lt;=$AJ$2,"Stop Loss",0)))</f>
        <v>0</v>
      </c>
      <c r="AJ157" s="89">
        <f t="shared" ca="1" si="56"/>
        <v>8</v>
      </c>
      <c r="AK157" s="78" t="str">
        <f ca="1">IF($A156="","",ABS(T157)&amp;"@")</f>
        <v>1@</v>
      </c>
      <c r="AL157" s="78" t="str">
        <f ca="1">IF(U157&lt;&gt;"",$AK157&amp;U157&amp;",","")</f>
        <v/>
      </c>
      <c r="AM157" s="78" t="str">
        <f ca="1">IF($A156="","",ABS(Z157)&amp;"@")</f>
        <v>1@</v>
      </c>
      <c r="AN157" s="427" t="str">
        <f t="shared" ca="1" si="57"/>
        <v/>
      </c>
      <c r="AO157" s="20"/>
      <c r="AP157" s="20"/>
      <c r="AQ157" s="20"/>
      <c r="AR157" s="20"/>
      <c r="AS157" s="20"/>
      <c r="AT157" s="66"/>
      <c r="AU157" s="20"/>
      <c r="AV157" s="20"/>
      <c r="AW157" s="20"/>
      <c r="AX157" s="20"/>
      <c r="AY157" s="20"/>
      <c r="AZ157" s="20"/>
      <c r="BA157" s="20"/>
      <c r="BB157" s="65">
        <f t="shared" ca="1" si="46"/>
        <v>28</v>
      </c>
      <c r="BD157" s="65"/>
      <c r="BO157"/>
      <c r="BP157"/>
      <c r="BR157" s="48"/>
      <c r="BS157" s="19"/>
      <c r="BT157" s="19"/>
      <c r="BU157" s="19"/>
      <c r="BV157" s="48"/>
      <c r="BW157" s="48"/>
      <c r="BX157" s="48"/>
      <c r="BY157" s="49"/>
      <c r="BZ157" s="48"/>
      <c r="CA157" s="48"/>
      <c r="CB157" s="19"/>
      <c r="CC157" s="19"/>
      <c r="CD157" s="19"/>
      <c r="CE157" s="48"/>
      <c r="CF157" s="49"/>
      <c r="CG157" s="19"/>
      <c r="CH157" s="49"/>
      <c r="CI157" s="19"/>
      <c r="CJ157" s="19"/>
    </row>
    <row r="158" spans="1:88">
      <c r="A158" s="65">
        <f t="shared" ca="1" si="45"/>
        <v>24</v>
      </c>
      <c r="B158" s="23" t="str">
        <f ca="1">IF(A157="","",IF(AND(AL158="",AN158=""),"NB",AL158&amp;AN158))</f>
        <v>1@B,</v>
      </c>
      <c r="C158" s="6" t="str">
        <f t="shared" ca="1" si="47"/>
        <v/>
      </c>
      <c r="D158" s="56" t="str">
        <f ca="1">VLOOKUP($A158,$BC$5:$BN$45,8)</f>
        <v>B</v>
      </c>
      <c r="E158" s="344" t="str">
        <f t="shared" ca="1" si="58"/>
        <v>BBB</v>
      </c>
      <c r="F158" s="175">
        <v>1</v>
      </c>
      <c r="G158" s="459">
        <f ca="1">IF(G157&gt;=$AJ$3,1,IF(AND(J156="L",J157="L"),1,IF(I157="L",2,IF(I157="W",(2*G157-1),G157))))</f>
        <v>2</v>
      </c>
      <c r="H158" s="345" t="str">
        <f ca="1">IF($A157&lt;&gt;"",IF(OR($AH157&lt;&gt;0,$AI157&lt;&gt;0,E157="RRR"),"",IF(AND($D152="B",$D155="B"),"B",IF(AND($D154="B",$D156="B"),"B",IF(AND($D156=$D157,$D156="B"),"B","")))),"")</f>
        <v>B</v>
      </c>
      <c r="I158" s="346" t="str">
        <f t="shared" ca="1" si="60"/>
        <v>W</v>
      </c>
      <c r="J158" s="346">
        <f t="shared" ca="1" si="48"/>
        <v>1</v>
      </c>
      <c r="K158" s="343">
        <f t="shared" ca="1" si="49"/>
        <v>1</v>
      </c>
      <c r="L158" s="56" t="str">
        <f ca="1">VLOOKUP($A158,$BC$5:$BN$45,8)</f>
        <v>B</v>
      </c>
      <c r="M158" s="428">
        <f t="shared" ca="1" si="59"/>
        <v>0</v>
      </c>
      <c r="N158" s="175">
        <v>1</v>
      </c>
      <c r="O158" s="345" t="str">
        <f ca="1">IF($A157&lt;&gt;"",IF(OR($AH157&lt;&gt;0,$AI157&lt;&gt;0,E157="BBB",H158&lt;&gt;""),"",IF(AND($D152="R",$D155="R"),"R",IF(AND($D154="R",$D156="R"),"R",IF(AND($D156=$D157,$D156="R"),"R","")))),"")</f>
        <v/>
      </c>
      <c r="P158" s="37" t="str">
        <f t="shared" ca="1" si="50"/>
        <v/>
      </c>
      <c r="Q158" s="37">
        <f t="shared" ca="1" si="51"/>
        <v>0</v>
      </c>
      <c r="R158" s="23">
        <f ca="1">IF($A158&lt;&gt;"",IF(OR($AH157&lt;&gt;0,$AI157&lt;&gt;0),"0",SUM(Q158:Q158)),0)</f>
        <v>0</v>
      </c>
      <c r="S158" s="56" t="str">
        <f ca="1">VLOOKUP($A158,$BC$5:$BN$45,8)</f>
        <v>B</v>
      </c>
      <c r="T158" s="175">
        <v>1</v>
      </c>
      <c r="U158" s="345" t="str">
        <f ca="1">IF($A157&lt;&gt;"",IF(OR($AH157&lt;&gt;0,$AI157&lt;&gt;0,M157&gt;=$AJ$3),"",H158))</f>
        <v>B</v>
      </c>
      <c r="V158" s="346" t="str">
        <f t="shared" ca="1" si="61"/>
        <v>W</v>
      </c>
      <c r="W158" s="346">
        <f t="shared" ca="1" si="52"/>
        <v>1</v>
      </c>
      <c r="X158" s="343">
        <f t="shared" ca="1" si="53"/>
        <v>1</v>
      </c>
      <c r="Y158" s="56" t="str">
        <f ca="1">VLOOKUP($A158,$BC$5:$BN$45,8)</f>
        <v>B</v>
      </c>
      <c r="Z158" s="175">
        <v>1</v>
      </c>
      <c r="AA158" s="345" t="str">
        <f ca="1">IF($A157&lt;&gt;"",IF(OR($AH157&lt;&gt;0,$AI157&lt;&gt;0,U158&lt;&gt;""),"",O158))</f>
        <v/>
      </c>
      <c r="AB158" s="37" t="str">
        <f t="shared" ca="1" si="54"/>
        <v/>
      </c>
      <c r="AC158" s="37">
        <f t="shared" ca="1" si="55"/>
        <v>0</v>
      </c>
      <c r="AD158" s="23">
        <f ca="1">IF($A158&lt;&gt;"",IF(OR($AH157&lt;&gt;0,$AI157&lt;&gt;0),"0",SUM(AC158:AC158)),0)</f>
        <v>0</v>
      </c>
      <c r="AE158" s="90">
        <f ca="1">IF(A158&lt;&gt;"",W158+AC158,0)</f>
        <v>1</v>
      </c>
      <c r="AF158" s="87">
        <f t="shared" ca="1" si="62"/>
        <v>-6</v>
      </c>
      <c r="AG158" s="95">
        <f>T159</f>
        <v>1</v>
      </c>
      <c r="AH158" s="89">
        <f ca="1">IF($A158&lt;&gt;"",IF(AH157&lt;&gt;0,AH157,IF(AF158&gt;=$AJ$1,"Profit Target",0)),0)</f>
        <v>0</v>
      </c>
      <c r="AI158" s="91">
        <f ca="1">IF($A158&lt;&gt;"",IF(AI157&lt;&gt;0,AI157,IF(AF158&lt;=$AJ$2,"Stop Loss",0)))</f>
        <v>0</v>
      </c>
      <c r="AJ158" s="89">
        <f t="shared" ca="1" si="56"/>
        <v>8</v>
      </c>
      <c r="AK158" s="78" t="str">
        <f ca="1">IF($A157="","",ABS(T158)&amp;"@")</f>
        <v>1@</v>
      </c>
      <c r="AL158" s="78" t="str">
        <f ca="1">IF(U158&lt;&gt;"",$AK158&amp;U158&amp;",","")</f>
        <v>1@B,</v>
      </c>
      <c r="AM158" s="78" t="str">
        <f ca="1">IF($A157="","",ABS(Z158)&amp;"@")</f>
        <v>1@</v>
      </c>
      <c r="AN158" s="427" t="str">
        <f t="shared" ca="1" si="57"/>
        <v/>
      </c>
      <c r="AO158" s="20"/>
      <c r="AP158" s="20"/>
      <c r="AQ158" s="20"/>
      <c r="AR158" s="20"/>
      <c r="AS158" s="20"/>
      <c r="AT158" s="66"/>
      <c r="AU158" s="20"/>
      <c r="AV158" s="20"/>
      <c r="AW158" s="20"/>
      <c r="AX158" s="20"/>
      <c r="AY158" s="20"/>
      <c r="AZ158" s="20"/>
      <c r="BA158" s="20"/>
      <c r="BB158" s="65">
        <f t="shared" ca="1" si="46"/>
        <v>7</v>
      </c>
      <c r="BD158" s="65"/>
      <c r="BO158"/>
      <c r="BP158"/>
      <c r="BR158" s="48"/>
      <c r="BS158" s="19"/>
      <c r="BT158" s="19"/>
      <c r="BU158" s="19"/>
      <c r="BV158" s="48"/>
      <c r="BW158" s="48"/>
      <c r="BX158" s="48"/>
      <c r="BY158" s="49"/>
      <c r="BZ158" s="48"/>
      <c r="CA158" s="48"/>
      <c r="CB158" s="19"/>
      <c r="CC158" s="19"/>
      <c r="CD158" s="19"/>
      <c r="CE158" s="48"/>
      <c r="CF158" s="49"/>
      <c r="CG158" s="19"/>
      <c r="CH158" s="49"/>
      <c r="CI158" s="19"/>
      <c r="CJ158" s="19"/>
    </row>
    <row r="159" spans="1:88">
      <c r="A159" s="65">
        <f t="shared" ca="1" si="45"/>
        <v>13</v>
      </c>
      <c r="B159" s="23" t="str">
        <f ca="1">IF(A158="","",IF(AND(AL159="",AN159=""),"NB",AL159&amp;AN159))</f>
        <v>1@B,</v>
      </c>
      <c r="C159" s="6" t="str">
        <f t="shared" ca="1" si="47"/>
        <v/>
      </c>
      <c r="D159" s="56" t="str">
        <f ca="1">VLOOKUP($A159,$BC$5:$BN$45,8)</f>
        <v>B</v>
      </c>
      <c r="E159" s="344" t="str">
        <f t="shared" ca="1" si="58"/>
        <v>BBB</v>
      </c>
      <c r="F159" s="175">
        <v>1</v>
      </c>
      <c r="G159" s="459">
        <f ca="1">IF(G158&gt;=$AJ$3,1,IF(AND(J157="L",J158="L"),1,IF(I158="L",2,IF(I158="W",(2*G158-1),G158))))</f>
        <v>3</v>
      </c>
      <c r="H159" s="345" t="str">
        <f ca="1">IF($A158&lt;&gt;"",IF(OR($AH158&lt;&gt;0,$AI158&lt;&gt;0,E158="RRR"),"",IF(AND($D153="B",$D156="B"),"B",IF(AND($D155="B",$D157="B"),"B",IF(AND($D157=$D158,$D157="B"),"B","")))),"")</f>
        <v>B</v>
      </c>
      <c r="I159" s="346" t="str">
        <f t="shared" ca="1" si="60"/>
        <v>W</v>
      </c>
      <c r="J159" s="346">
        <f t="shared" ca="1" si="48"/>
        <v>1</v>
      </c>
      <c r="K159" s="343">
        <f t="shared" ca="1" si="49"/>
        <v>1</v>
      </c>
      <c r="L159" s="56" t="str">
        <f ca="1">VLOOKUP($A159,$BC$5:$BN$45,8)</f>
        <v>B</v>
      </c>
      <c r="M159" s="428">
        <f t="shared" ca="1" si="59"/>
        <v>0</v>
      </c>
      <c r="N159" s="175">
        <v>1</v>
      </c>
      <c r="O159" s="345" t="str">
        <f ca="1">IF($A158&lt;&gt;"",IF(OR($AH158&lt;&gt;0,$AI158&lt;&gt;0,E158="BBB",H159&lt;&gt;""),"",IF(AND($D153="R",$D156="R"),"R",IF(AND($D155="R",$D157="R"),"R",IF(AND($D157=$D158,$D157="R"),"R","")))),"")</f>
        <v/>
      </c>
      <c r="P159" s="37" t="str">
        <f t="shared" ca="1" si="50"/>
        <v/>
      </c>
      <c r="Q159" s="37">
        <f t="shared" ca="1" si="51"/>
        <v>0</v>
      </c>
      <c r="R159" s="23">
        <f ca="1">IF($A159&lt;&gt;"",IF(OR($AH158&lt;&gt;0,$AI158&lt;&gt;0),"0",SUM(Q159:Q159)),0)</f>
        <v>0</v>
      </c>
      <c r="S159" s="56" t="str">
        <f ca="1">VLOOKUP($A159,$BC$5:$BN$45,8)</f>
        <v>B</v>
      </c>
      <c r="T159" s="175">
        <v>1</v>
      </c>
      <c r="U159" s="345" t="str">
        <f ca="1">IF($A158&lt;&gt;"",IF(OR($AH158&lt;&gt;0,$AI158&lt;&gt;0,M158&gt;=$AJ$3),"",H159))</f>
        <v>B</v>
      </c>
      <c r="V159" s="346" t="str">
        <f t="shared" ca="1" si="61"/>
        <v>W</v>
      </c>
      <c r="W159" s="346">
        <f t="shared" ca="1" si="52"/>
        <v>1</v>
      </c>
      <c r="X159" s="343">
        <f t="shared" ca="1" si="53"/>
        <v>1</v>
      </c>
      <c r="Y159" s="56" t="str">
        <f ca="1">VLOOKUP($A159,$BC$5:$BN$45,8)</f>
        <v>B</v>
      </c>
      <c r="Z159" s="175">
        <v>1</v>
      </c>
      <c r="AA159" s="345" t="str">
        <f ca="1">IF($A158&lt;&gt;"",IF(OR($AH158&lt;&gt;0,$AI158&lt;&gt;0,U159&lt;&gt;""),"",O159))</f>
        <v/>
      </c>
      <c r="AB159" s="37" t="str">
        <f t="shared" ca="1" si="54"/>
        <v/>
      </c>
      <c r="AC159" s="37">
        <f t="shared" ca="1" si="55"/>
        <v>0</v>
      </c>
      <c r="AD159" s="23">
        <f ca="1">IF($A159&lt;&gt;"",IF(OR($AH158&lt;&gt;0,$AI158&lt;&gt;0),"0",SUM(AC159:AC159)),0)</f>
        <v>0</v>
      </c>
      <c r="AE159" s="90">
        <f ca="1">IF(A159&lt;&gt;"",W159+AC159,0)</f>
        <v>1</v>
      </c>
      <c r="AF159" s="87">
        <f t="shared" ca="1" si="62"/>
        <v>-5</v>
      </c>
      <c r="AG159" s="95">
        <f>T160</f>
        <v>1</v>
      </c>
      <c r="AH159" s="89">
        <f ca="1">IF($A159&lt;&gt;"",IF(AH158&lt;&gt;0,AH158,IF(AF159&gt;=$AJ$1,"Profit Target",0)),0)</f>
        <v>0</v>
      </c>
      <c r="AI159" s="91">
        <f ca="1">IF($A159&lt;&gt;"",IF(AI158&lt;&gt;0,AI158,IF(AF159&lt;=$AJ$2,"Stop Loss",0)))</f>
        <v>0</v>
      </c>
      <c r="AJ159" s="89">
        <f t="shared" ca="1" si="56"/>
        <v>8</v>
      </c>
      <c r="AK159" s="78" t="str">
        <f ca="1">IF($A158="","",ABS(T159)&amp;"@")</f>
        <v>1@</v>
      </c>
      <c r="AL159" s="78" t="str">
        <f ca="1">IF(U159&lt;&gt;"",$AK159&amp;U159&amp;",","")</f>
        <v>1@B,</v>
      </c>
      <c r="AM159" s="78" t="str">
        <f ca="1">IF($A158="","",ABS(Z159)&amp;"@")</f>
        <v>1@</v>
      </c>
      <c r="AN159" s="427" t="str">
        <f t="shared" ca="1" si="57"/>
        <v/>
      </c>
      <c r="AO159" s="20"/>
      <c r="AP159" s="20"/>
      <c r="AQ159" s="20"/>
      <c r="AR159" s="20"/>
      <c r="AS159" s="20"/>
      <c r="AT159" s="66"/>
      <c r="AU159" s="20"/>
      <c r="AV159" s="20"/>
      <c r="AW159" s="20"/>
      <c r="AX159" s="20"/>
      <c r="AY159" s="20"/>
      <c r="AZ159" s="20"/>
      <c r="BA159" s="20"/>
      <c r="BB159" s="65">
        <f t="shared" ca="1" si="46"/>
        <v>26</v>
      </c>
      <c r="BD159" s="65"/>
      <c r="BO159"/>
      <c r="BP159"/>
      <c r="BR159" s="48"/>
      <c r="BS159" s="19"/>
      <c r="BT159" s="19"/>
      <c r="BU159" s="19"/>
      <c r="BV159" s="48"/>
      <c r="BW159" s="48"/>
      <c r="BX159" s="48"/>
      <c r="BY159" s="49"/>
      <c r="BZ159" s="48"/>
      <c r="CA159" s="48"/>
      <c r="CB159" s="19"/>
      <c r="CC159" s="19"/>
      <c r="CD159" s="19"/>
      <c r="CE159" s="48"/>
      <c r="CF159" s="49"/>
      <c r="CG159" s="19"/>
      <c r="CH159" s="49"/>
      <c r="CI159" s="19"/>
      <c r="CJ159" s="19"/>
    </row>
    <row r="160" spans="1:88">
      <c r="A160" s="65">
        <f t="shared" ca="1" si="45"/>
        <v>3</v>
      </c>
      <c r="B160" s="23" t="str">
        <f ca="1">IF(A159="","",IF(AND(AL160="",AN160=""),"NB",AL160&amp;AN160))</f>
        <v>1@B,</v>
      </c>
      <c r="C160" s="6" t="str">
        <f t="shared" ca="1" si="47"/>
        <v/>
      </c>
      <c r="D160" s="56" t="str">
        <f ca="1">VLOOKUP($A160,$BC$5:$BN$45,8)</f>
        <v>R</v>
      </c>
      <c r="E160" s="344" t="str">
        <f t="shared" ca="1" si="58"/>
        <v>BBR</v>
      </c>
      <c r="F160" s="175">
        <v>1</v>
      </c>
      <c r="G160" s="459">
        <f ca="1">IF(G159&gt;=$AJ$3,1,IF(AND(J158="L",J159="L"),1,IF(I159="L",2,IF(I159="W",(2*G159-1),G159))))</f>
        <v>5</v>
      </c>
      <c r="H160" s="345" t="str">
        <f ca="1">IF($A159&lt;&gt;"",IF(OR($AH159&lt;&gt;0,$AI159&lt;&gt;0,E159="RRR"),"",IF(AND($D154="B",$D157="B"),"B",IF(AND($D156="B",$D158="B"),"B",IF(AND($D158=$D159,$D158="B"),"B","")))),"")</f>
        <v>B</v>
      </c>
      <c r="I160" s="346" t="str">
        <f t="shared" ca="1" si="60"/>
        <v>L</v>
      </c>
      <c r="J160" s="346">
        <f t="shared" ca="1" si="48"/>
        <v>-1</v>
      </c>
      <c r="K160" s="343">
        <f t="shared" ca="1" si="49"/>
        <v>-1</v>
      </c>
      <c r="L160" s="56" t="str">
        <f ca="1">VLOOKUP($A160,$BC$5:$BN$45,8)</f>
        <v>R</v>
      </c>
      <c r="M160" s="428">
        <f t="shared" ca="1" si="59"/>
        <v>1</v>
      </c>
      <c r="N160" s="175">
        <v>1</v>
      </c>
      <c r="O160" s="345" t="str">
        <f ca="1">IF($A159&lt;&gt;"",IF(OR($AH159&lt;&gt;0,$AI159&lt;&gt;0,E159="BBB",H160&lt;&gt;""),"",IF(AND($D154="R",$D157="R"),"R",IF(AND($D156="R",$D158="R"),"R",IF(AND($D158=$D159,$D158="R"),"R","")))),"")</f>
        <v/>
      </c>
      <c r="P160" s="37" t="str">
        <f t="shared" ca="1" si="50"/>
        <v/>
      </c>
      <c r="Q160" s="37">
        <f t="shared" ca="1" si="51"/>
        <v>0</v>
      </c>
      <c r="R160" s="23">
        <f ca="1">IF($A160&lt;&gt;"",IF(OR($AH159&lt;&gt;0,$AI159&lt;&gt;0),"0",SUM(Q160:Q160)),0)</f>
        <v>0</v>
      </c>
      <c r="S160" s="56" t="str">
        <f ca="1">VLOOKUP($A160,$BC$5:$BN$45,8)</f>
        <v>R</v>
      </c>
      <c r="T160" s="175">
        <v>1</v>
      </c>
      <c r="U160" s="345" t="str">
        <f ca="1">IF($A159&lt;&gt;"",IF(OR($AH159&lt;&gt;0,$AI159&lt;&gt;0,M159&gt;=$AJ$3),"",H160))</f>
        <v>B</v>
      </c>
      <c r="V160" s="346" t="str">
        <f t="shared" ca="1" si="61"/>
        <v>L</v>
      </c>
      <c r="W160" s="346">
        <f t="shared" ca="1" si="52"/>
        <v>-1</v>
      </c>
      <c r="X160" s="343">
        <f t="shared" ca="1" si="53"/>
        <v>-1</v>
      </c>
      <c r="Y160" s="56" t="str">
        <f ca="1">VLOOKUP($A160,$BC$5:$BN$45,8)</f>
        <v>R</v>
      </c>
      <c r="Z160" s="175">
        <v>1</v>
      </c>
      <c r="AA160" s="345" t="str">
        <f ca="1">IF($A159&lt;&gt;"",IF(OR($AH159&lt;&gt;0,$AI159&lt;&gt;0,U160&lt;&gt;""),"",O160))</f>
        <v/>
      </c>
      <c r="AB160" s="37" t="str">
        <f t="shared" ca="1" si="54"/>
        <v/>
      </c>
      <c r="AC160" s="37">
        <f t="shared" ca="1" si="55"/>
        <v>0</v>
      </c>
      <c r="AD160" s="23">
        <f ca="1">IF($A160&lt;&gt;"",IF(OR($AH159&lt;&gt;0,$AI159&lt;&gt;0),"0",SUM(AC160:AC160)),0)</f>
        <v>0</v>
      </c>
      <c r="AE160" s="90">
        <f ca="1">IF(A160&lt;&gt;"",W160+AC160,0)</f>
        <v>-1</v>
      </c>
      <c r="AF160" s="87">
        <f t="shared" ca="1" si="62"/>
        <v>-6</v>
      </c>
      <c r="AG160" s="95">
        <f>T161</f>
        <v>1</v>
      </c>
      <c r="AH160" s="89">
        <f ca="1">IF($A160&lt;&gt;"",IF(AH159&lt;&gt;0,AH159,IF(AF160&gt;=$AJ$1,"Profit Target",0)),0)</f>
        <v>0</v>
      </c>
      <c r="AI160" s="91">
        <f ca="1">IF($A160&lt;&gt;"",IF(AI159&lt;&gt;0,AI159,IF(AF160&lt;=$AJ$2,"Stop Loss",0)))</f>
        <v>0</v>
      </c>
      <c r="AJ160" s="89">
        <f t="shared" ca="1" si="56"/>
        <v>8</v>
      </c>
      <c r="AK160" s="78" t="str">
        <f ca="1">IF($A159="","",ABS(T160)&amp;"@")</f>
        <v>1@</v>
      </c>
      <c r="AL160" s="78" t="str">
        <f ca="1">IF(U160&lt;&gt;"",$AK160&amp;U160&amp;",","")</f>
        <v>1@B,</v>
      </c>
      <c r="AM160" s="78" t="str">
        <f ca="1">IF($A159="","",ABS(Z160)&amp;"@")</f>
        <v>1@</v>
      </c>
      <c r="AN160" s="427" t="str">
        <f t="shared" ca="1" si="57"/>
        <v/>
      </c>
      <c r="AO160" s="20"/>
      <c r="AP160" s="20"/>
      <c r="AQ160" s="20"/>
      <c r="AR160" s="20"/>
      <c r="AS160" s="20"/>
      <c r="AT160" s="66"/>
      <c r="AU160" s="20"/>
      <c r="AV160" s="20"/>
      <c r="AW160" s="20"/>
      <c r="AX160" s="20"/>
      <c r="AY160" s="20"/>
      <c r="AZ160" s="20"/>
      <c r="BA160" s="20"/>
      <c r="BB160" s="65">
        <f t="shared" ca="1" si="46"/>
        <v>6</v>
      </c>
      <c r="BD160" s="65"/>
      <c r="BO160"/>
      <c r="BP160"/>
      <c r="BR160" s="48"/>
      <c r="BS160" s="19"/>
      <c r="BT160" s="19"/>
      <c r="BU160" s="19"/>
      <c r="BV160" s="48"/>
      <c r="BW160" s="48"/>
      <c r="BX160" s="48"/>
      <c r="BY160" s="49"/>
      <c r="BZ160" s="48"/>
      <c r="CA160" s="48"/>
      <c r="CB160" s="19"/>
      <c r="CC160" s="19"/>
      <c r="CD160" s="19"/>
      <c r="CE160" s="48"/>
      <c r="CF160" s="49"/>
      <c r="CG160" s="19"/>
      <c r="CH160" s="49"/>
      <c r="CI160" s="19"/>
      <c r="CJ160" s="19"/>
    </row>
    <row r="161" spans="1:88">
      <c r="A161" s="65">
        <f t="shared" ca="1" si="45"/>
        <v>19</v>
      </c>
      <c r="B161" s="23" t="str">
        <f ca="1">IF(A160="","",IF(AND(AL161="",AN161=""),"NB",AL161&amp;AN161))</f>
        <v>1@B,</v>
      </c>
      <c r="C161" s="6" t="str">
        <f t="shared" ca="1" si="47"/>
        <v/>
      </c>
      <c r="D161" s="56" t="str">
        <f ca="1">VLOOKUP($A161,$BC$5:$BN$45,8)</f>
        <v>R</v>
      </c>
      <c r="E161" s="344" t="str">
        <f t="shared" ca="1" si="58"/>
        <v>BRR</v>
      </c>
      <c r="F161" s="175">
        <v>1</v>
      </c>
      <c r="G161" s="459">
        <f ca="1">IF(G160&gt;=$AJ$3,1,IF(AND(J159="L",J160="L"),1,IF(I160="L",2,IF(I160="W",(2*G160-1),G160))))</f>
        <v>2</v>
      </c>
      <c r="H161" s="345" t="str">
        <f ca="1">IF($A160&lt;&gt;"",IF(OR($AH160&lt;&gt;0,$AI160&lt;&gt;0,E160="RRR"),"",IF(AND($D155="B",$D158="B"),"B",IF(AND($D157="B",$D159="B"),"B",IF(AND($D159=$D160,$D159="B"),"B","")))),"")</f>
        <v>B</v>
      </c>
      <c r="I161" s="346" t="str">
        <f t="shared" ca="1" si="60"/>
        <v>L</v>
      </c>
      <c r="J161" s="346">
        <f t="shared" ca="1" si="48"/>
        <v>-1</v>
      </c>
      <c r="K161" s="343">
        <f t="shared" ca="1" si="49"/>
        <v>-1</v>
      </c>
      <c r="L161" s="56" t="str">
        <f ca="1">VLOOKUP($A161,$BC$5:$BN$45,8)</f>
        <v>R</v>
      </c>
      <c r="M161" s="428">
        <f t="shared" ca="1" si="59"/>
        <v>2</v>
      </c>
      <c r="N161" s="175">
        <v>1</v>
      </c>
      <c r="O161" s="345" t="str">
        <f ca="1">IF($A160&lt;&gt;"",IF(OR($AH160&lt;&gt;0,$AI160&lt;&gt;0,E160="BBB",H161&lt;&gt;""),"",IF(AND($D155="R",$D158="R"),"R",IF(AND($D157="R",$D159="R"),"R",IF(AND($D159=$D160,$D159="R"),"R","")))),"")</f>
        <v/>
      </c>
      <c r="P161" s="37" t="str">
        <f t="shared" ca="1" si="50"/>
        <v/>
      </c>
      <c r="Q161" s="37">
        <f t="shared" ca="1" si="51"/>
        <v>0</v>
      </c>
      <c r="R161" s="23">
        <f ca="1">IF($A161&lt;&gt;"",IF(OR($AH160&lt;&gt;0,$AI160&lt;&gt;0),"0",SUM(Q161:Q161)),0)</f>
        <v>0</v>
      </c>
      <c r="S161" s="56" t="str">
        <f ca="1">VLOOKUP($A161,$BC$5:$BN$45,8)</f>
        <v>R</v>
      </c>
      <c r="T161" s="175">
        <v>1</v>
      </c>
      <c r="U161" s="345" t="str">
        <f ca="1">IF($A160&lt;&gt;"",IF(OR($AH160&lt;&gt;0,$AI160&lt;&gt;0,M160&gt;=$AJ$3),"",H161))</f>
        <v>B</v>
      </c>
      <c r="V161" s="346" t="str">
        <f t="shared" ca="1" si="61"/>
        <v>L</v>
      </c>
      <c r="W161" s="346">
        <f t="shared" ca="1" si="52"/>
        <v>-1</v>
      </c>
      <c r="X161" s="343">
        <f t="shared" ca="1" si="53"/>
        <v>-1</v>
      </c>
      <c r="Y161" s="56" t="str">
        <f ca="1">VLOOKUP($A161,$BC$5:$BN$45,8)</f>
        <v>R</v>
      </c>
      <c r="Z161" s="175">
        <v>1</v>
      </c>
      <c r="AA161" s="345" t="str">
        <f ca="1">IF($A160&lt;&gt;"",IF(OR($AH160&lt;&gt;0,$AI160&lt;&gt;0,U161&lt;&gt;""),"",O161))</f>
        <v/>
      </c>
      <c r="AB161" s="37" t="str">
        <f t="shared" ca="1" si="54"/>
        <v/>
      </c>
      <c r="AC161" s="37">
        <f t="shared" ca="1" si="55"/>
        <v>0</v>
      </c>
      <c r="AD161" s="23">
        <f ca="1">IF($A161&lt;&gt;"",IF(OR($AH160&lt;&gt;0,$AI160&lt;&gt;0),"0",SUM(AC161:AC161)),0)</f>
        <v>0</v>
      </c>
      <c r="AE161" s="90">
        <f ca="1">IF(A161&lt;&gt;"",W161+AC161,0)</f>
        <v>-1</v>
      </c>
      <c r="AF161" s="172">
        <f t="shared" ca="1" si="62"/>
        <v>-7</v>
      </c>
      <c r="AG161" s="95">
        <f>T162</f>
        <v>1</v>
      </c>
      <c r="AH161" s="89">
        <f ca="1">IF($A161&lt;&gt;"",IF(AH160&lt;&gt;0,AH160,IF(AF161&gt;=$AJ$1,"Profit Target",0)),0)</f>
        <v>0</v>
      </c>
      <c r="AI161" s="91">
        <f ca="1">IF($A161&lt;&gt;"",IF(AI160&lt;&gt;0,AI160,IF(AF161&lt;=$AJ$2,"Stop Loss",0)))</f>
        <v>0</v>
      </c>
      <c r="AJ161" s="89">
        <f t="shared" ca="1" si="56"/>
        <v>8</v>
      </c>
      <c r="AK161" s="78" t="str">
        <f ca="1">IF($A160="","",ABS(T161)&amp;"@")</f>
        <v>1@</v>
      </c>
      <c r="AL161" s="78" t="str">
        <f ca="1">IF(U161&lt;&gt;"",$AK161&amp;U161&amp;",","")</f>
        <v>1@B,</v>
      </c>
      <c r="AM161" s="78" t="str">
        <f ca="1">IF($A160="","",ABS(Z161)&amp;"@")</f>
        <v>1@</v>
      </c>
      <c r="AN161" s="427" t="str">
        <f t="shared" ca="1" si="57"/>
        <v/>
      </c>
      <c r="AO161" s="20"/>
      <c r="AP161" s="20"/>
      <c r="AQ161" s="20"/>
      <c r="AR161" s="20"/>
      <c r="AS161" s="20"/>
      <c r="AT161" s="66"/>
      <c r="AU161" s="20"/>
      <c r="AV161" s="20"/>
      <c r="AW161" s="20"/>
      <c r="AX161" s="20"/>
      <c r="AY161" s="20"/>
      <c r="AZ161" s="20"/>
      <c r="BA161" s="20"/>
      <c r="BB161" s="65">
        <f t="shared" ca="1" si="46"/>
        <v>15</v>
      </c>
      <c r="BD161" s="65"/>
      <c r="BO161"/>
      <c r="BP161"/>
      <c r="BR161" s="48"/>
      <c r="BS161" s="19"/>
      <c r="BT161" s="19"/>
      <c r="BU161" s="19"/>
      <c r="BV161" s="48"/>
      <c r="BW161" s="48"/>
      <c r="BX161" s="48"/>
      <c r="BY161" s="49"/>
      <c r="BZ161" s="48"/>
      <c r="CA161" s="48"/>
      <c r="CB161" s="19"/>
      <c r="CC161" s="19"/>
      <c r="CD161" s="19"/>
      <c r="CE161" s="48"/>
      <c r="CF161" s="49"/>
      <c r="CG161" s="19"/>
      <c r="CH161" s="49"/>
      <c r="CI161" s="19"/>
      <c r="CJ161" s="19"/>
    </row>
    <row r="162" spans="1:88">
      <c r="A162" s="65">
        <f t="shared" ca="1" si="45"/>
        <v>8</v>
      </c>
      <c r="B162" s="23" t="str">
        <f ca="1">IF(A161="","",IF(AND(AL162="",AN162=""),"NB",AL162&amp;AN162))</f>
        <v>1@B,</v>
      </c>
      <c r="C162" s="6" t="str">
        <f t="shared" ca="1" si="47"/>
        <v/>
      </c>
      <c r="D162" s="56" t="str">
        <f ca="1">VLOOKUP($A162,$BC$5:$BN$45,8)</f>
        <v>B</v>
      </c>
      <c r="E162" s="344" t="str">
        <f t="shared" ca="1" si="58"/>
        <v>RRB</v>
      </c>
      <c r="F162" s="175">
        <v>1</v>
      </c>
      <c r="G162" s="459">
        <f ca="1">IF(G161&gt;=$AJ$3,1,IF(AND(J160="L",J161="L"),1,IF(I161="L",2,IF(I161="W",(2*G161-1),G161))))</f>
        <v>2</v>
      </c>
      <c r="H162" s="345" t="str">
        <f ca="1">IF($A161&lt;&gt;"",IF(OR($AH161&lt;&gt;0,$AI161&lt;&gt;0,E161="RRR"),"",IF(AND($D156="B",$D159="B"),"B",IF(AND($D158="B",$D160="B"),"B",IF(AND($D160=$D161,$D160="B"),"B","")))),"")</f>
        <v>B</v>
      </c>
      <c r="I162" s="346" t="str">
        <f t="shared" ca="1" si="60"/>
        <v>W</v>
      </c>
      <c r="J162" s="346">
        <f t="shared" ca="1" si="48"/>
        <v>1</v>
      </c>
      <c r="K162" s="343">
        <f t="shared" ca="1" si="49"/>
        <v>1</v>
      </c>
      <c r="L162" s="56" t="str">
        <f ca="1">VLOOKUP($A162,$BC$5:$BN$45,8)</f>
        <v>B</v>
      </c>
      <c r="M162" s="428">
        <f t="shared" ca="1" si="59"/>
        <v>0</v>
      </c>
      <c r="N162" s="175">
        <v>1</v>
      </c>
      <c r="O162" s="345" t="str">
        <f ca="1">IF($A161&lt;&gt;"",IF(OR($AH161&lt;&gt;0,$AI161&lt;&gt;0,E161="BBB",H162&lt;&gt;""),"",IF(AND($D156="R",$D159="R"),"R",IF(AND($D158="R",$D160="R"),"R",IF(AND($D160=$D161,$D160="R"),"R","")))),"")</f>
        <v/>
      </c>
      <c r="P162" s="37" t="str">
        <f t="shared" ca="1" si="50"/>
        <v/>
      </c>
      <c r="Q162" s="37">
        <f t="shared" ca="1" si="51"/>
        <v>0</v>
      </c>
      <c r="R162" s="23">
        <f ca="1">IF($A162&lt;&gt;"",IF(OR($AH161&lt;&gt;0,$AI161&lt;&gt;0),"0",SUM(Q162:Q162)),0)</f>
        <v>0</v>
      </c>
      <c r="S162" s="56" t="str">
        <f ca="1">VLOOKUP($A162,$BC$5:$BN$45,8)</f>
        <v>B</v>
      </c>
      <c r="T162" s="175">
        <v>1</v>
      </c>
      <c r="U162" s="345" t="str">
        <f ca="1">IF($A161&lt;&gt;"",IF(OR($AH161&lt;&gt;0,$AI161&lt;&gt;0,M161&gt;=$AJ$3),"",H162))</f>
        <v>B</v>
      </c>
      <c r="V162" s="346" t="str">
        <f t="shared" ca="1" si="61"/>
        <v>W</v>
      </c>
      <c r="W162" s="346">
        <f t="shared" ca="1" si="52"/>
        <v>1</v>
      </c>
      <c r="X162" s="343">
        <f t="shared" ca="1" si="53"/>
        <v>1</v>
      </c>
      <c r="Y162" s="56" t="str">
        <f ca="1">VLOOKUP($A162,$BC$5:$BN$45,8)</f>
        <v>B</v>
      </c>
      <c r="Z162" s="175">
        <v>1</v>
      </c>
      <c r="AA162" s="345" t="str">
        <f ca="1">IF($A161&lt;&gt;"",IF(OR($AH161&lt;&gt;0,$AI161&lt;&gt;0,U162&lt;&gt;""),"",O162))</f>
        <v/>
      </c>
      <c r="AB162" s="37" t="str">
        <f t="shared" ca="1" si="54"/>
        <v/>
      </c>
      <c r="AC162" s="37">
        <f t="shared" ca="1" si="55"/>
        <v>0</v>
      </c>
      <c r="AD162" s="23">
        <f ca="1">IF($A162&lt;&gt;"",IF(OR($AH161&lt;&gt;0,$AI161&lt;&gt;0),"0",SUM(AC162:AC162)),0)</f>
        <v>0</v>
      </c>
      <c r="AE162" s="90">
        <f ca="1">IF(A162&lt;&gt;"",W162+AC162,0)</f>
        <v>1</v>
      </c>
      <c r="AF162" s="87">
        <f ca="1">IF($A162&lt;&gt;"",AE162+AF161,0)</f>
        <v>-6</v>
      </c>
      <c r="AG162" s="95">
        <f>T163</f>
        <v>1</v>
      </c>
      <c r="AH162" s="89">
        <f ca="1">IF($A162&lt;&gt;"",IF(AH161&lt;&gt;0,AH161,IF(AF162&gt;=$AJ$1,"Profit Target",0)),0)</f>
        <v>0</v>
      </c>
      <c r="AI162" s="91">
        <f ca="1">IF($A162&lt;&gt;"",IF(AI161&lt;&gt;0,AI161,IF(AF162&lt;=$AJ$2,"Stop Loss",0)))</f>
        <v>0</v>
      </c>
      <c r="AJ162" s="89">
        <f t="shared" ca="1" si="56"/>
        <v>8</v>
      </c>
      <c r="AK162" s="78" t="str">
        <f ca="1">IF($A161="","",ABS(T162)&amp;"@")</f>
        <v>1@</v>
      </c>
      <c r="AL162" s="78" t="str">
        <f ca="1">IF(U162&lt;&gt;"",$AK162&amp;U162&amp;",","")</f>
        <v>1@B,</v>
      </c>
      <c r="AM162" s="78" t="str">
        <f ca="1">IF($A161="","",ABS(Z162)&amp;"@")</f>
        <v>1@</v>
      </c>
      <c r="AN162" s="427" t="str">
        <f t="shared" ca="1" si="57"/>
        <v/>
      </c>
      <c r="AO162" s="20"/>
      <c r="AP162" s="20"/>
      <c r="AQ162" s="20"/>
      <c r="AR162" s="20"/>
      <c r="AS162" s="20"/>
      <c r="AT162" s="66"/>
      <c r="AU162" s="20"/>
      <c r="AV162" s="20"/>
      <c r="AW162" s="20"/>
      <c r="AX162" s="20"/>
      <c r="AY162" s="20"/>
      <c r="AZ162" s="20"/>
      <c r="BA162" s="20"/>
      <c r="BB162" s="65">
        <f t="shared" ca="1" si="46"/>
        <v>28</v>
      </c>
      <c r="BD162" s="65"/>
      <c r="BO162"/>
      <c r="BP162"/>
      <c r="BR162" s="48"/>
      <c r="BS162" s="19"/>
      <c r="BT162" s="19"/>
      <c r="BU162" s="19"/>
      <c r="BV162" s="48"/>
      <c r="BW162" s="48"/>
      <c r="BX162" s="48"/>
      <c r="BY162" s="49"/>
      <c r="BZ162" s="48"/>
      <c r="CA162" s="48"/>
      <c r="CB162" s="19"/>
      <c r="CC162" s="19"/>
      <c r="CD162" s="19"/>
      <c r="CE162" s="48"/>
      <c r="CF162" s="49"/>
      <c r="CG162" s="19"/>
      <c r="CH162" s="49"/>
      <c r="CI162" s="19"/>
      <c r="CJ162" s="19"/>
    </row>
    <row r="163" spans="1:88">
      <c r="A163" s="65">
        <f t="shared" ca="1" si="45"/>
        <v>4</v>
      </c>
      <c r="B163" s="23" t="str">
        <f ca="1">IF(A162="","",IF(AND(AL163="",AN163=""),"NB",AL163&amp;AN163))</f>
        <v>NB</v>
      </c>
      <c r="C163" s="6" t="str">
        <f t="shared" ca="1" si="47"/>
        <v/>
      </c>
      <c r="D163" s="56" t="str">
        <f ca="1">VLOOKUP($A163,$BC$5:$BN$45,8)</f>
        <v>B</v>
      </c>
      <c r="E163" s="344" t="str">
        <f t="shared" ca="1" si="58"/>
        <v>RBB</v>
      </c>
      <c r="F163" s="175">
        <v>1</v>
      </c>
      <c r="G163" s="459">
        <f ca="1">IF(G162&gt;=$AJ$3,1,IF(AND(J161="L",J162="L"),1,IF(I162="L",2,IF(I162="W",(2*G162-1),G162))))</f>
        <v>3</v>
      </c>
      <c r="H163" s="345" t="str">
        <f ca="1">IF($A162&lt;&gt;"",IF(OR($AH162&lt;&gt;0,$AI162&lt;&gt;0,E162="RRR"),"",IF(AND($D157="B",$D160="B"),"B",IF(AND($D159="B",$D161="B"),"B",IF(AND($D161=$D162,$D161="B"),"B","")))),"")</f>
        <v/>
      </c>
      <c r="I163" s="346" t="str">
        <f t="shared" ca="1" si="60"/>
        <v/>
      </c>
      <c r="J163" s="346">
        <f t="shared" ca="1" si="48"/>
        <v>0</v>
      </c>
      <c r="K163" s="343">
        <f t="shared" ca="1" si="49"/>
        <v>0</v>
      </c>
      <c r="L163" s="56" t="str">
        <f ca="1">VLOOKUP($A163,$BC$5:$BN$45,8)</f>
        <v>B</v>
      </c>
      <c r="M163" s="428">
        <f t="shared" ca="1" si="59"/>
        <v>0</v>
      </c>
      <c r="N163" s="175">
        <v>1</v>
      </c>
      <c r="O163" s="345" t="str">
        <f ca="1">IF($A162&lt;&gt;"",IF(OR($AH162&lt;&gt;0,$AI162&lt;&gt;0,E162="BBB",H163&lt;&gt;""),"",IF(AND($D157="R",$D160="R"),"R",IF(AND($D159="R",$D161="R"),"R",IF(AND($D161=$D162,$D161="R"),"R","")))),"")</f>
        <v/>
      </c>
      <c r="P163" s="37" t="str">
        <f t="shared" ca="1" si="50"/>
        <v/>
      </c>
      <c r="Q163" s="37">
        <f t="shared" ca="1" si="51"/>
        <v>0</v>
      </c>
      <c r="R163" s="23">
        <f ca="1">IF($A163&lt;&gt;"",IF(OR($AH162&lt;&gt;0,$AI162&lt;&gt;0),"0",SUM(Q163:Q163)),0)</f>
        <v>0</v>
      </c>
      <c r="S163" s="56" t="str">
        <f ca="1">VLOOKUP($A163,$BC$5:$BN$45,8)</f>
        <v>B</v>
      </c>
      <c r="T163" s="175">
        <v>1</v>
      </c>
      <c r="U163" s="345" t="str">
        <f ca="1">IF($A162&lt;&gt;"",IF(OR($AH162&lt;&gt;0,$AI162&lt;&gt;0,M162&gt;=$AJ$3),"",H163))</f>
        <v/>
      </c>
      <c r="V163" s="346" t="str">
        <f t="shared" ca="1" si="61"/>
        <v/>
      </c>
      <c r="W163" s="346">
        <f t="shared" ca="1" si="52"/>
        <v>0</v>
      </c>
      <c r="X163" s="343">
        <f t="shared" ca="1" si="53"/>
        <v>0</v>
      </c>
      <c r="Y163" s="56" t="str">
        <f ca="1">VLOOKUP($A163,$BC$5:$BN$45,8)</f>
        <v>B</v>
      </c>
      <c r="Z163" s="175">
        <v>1</v>
      </c>
      <c r="AA163" s="345" t="str">
        <f ca="1">IF($A162&lt;&gt;"",IF(OR($AH162&lt;&gt;0,$AI162&lt;&gt;0,U163&lt;&gt;""),"",O163))</f>
        <v/>
      </c>
      <c r="AB163" s="37" t="str">
        <f t="shared" ca="1" si="54"/>
        <v/>
      </c>
      <c r="AC163" s="37">
        <f t="shared" ca="1" si="55"/>
        <v>0</v>
      </c>
      <c r="AD163" s="23">
        <f ca="1">IF($A163&lt;&gt;"",IF(OR($AH162&lt;&gt;0,$AI162&lt;&gt;0),"0",SUM(AC163:AC163)),0)</f>
        <v>0</v>
      </c>
      <c r="AE163" s="90">
        <f ca="1">IF(A163&lt;&gt;"",W163+AC163,0)</f>
        <v>0</v>
      </c>
      <c r="AF163" s="87">
        <f t="shared" ref="AF163:AF179" ca="1" si="63">IF($A163&lt;&gt;"",AE163+AF162,0)</f>
        <v>-6</v>
      </c>
      <c r="AG163" s="95">
        <f>T164</f>
        <v>1</v>
      </c>
      <c r="AH163" s="89">
        <f ca="1">IF($A163&lt;&gt;"",IF(AH162&lt;&gt;0,AH162,IF(AF163&gt;=$AJ$1,"Profit Target",0)),0)</f>
        <v>0</v>
      </c>
      <c r="AI163" s="91">
        <f ca="1">IF($A163&lt;&gt;"",IF(AI162&lt;&gt;0,AI162,IF(AF163&lt;=$AJ$2,"Stop Loss",0)))</f>
        <v>0</v>
      </c>
      <c r="AJ163" s="89">
        <f t="shared" ca="1" si="56"/>
        <v>8</v>
      </c>
      <c r="AK163" s="78" t="str">
        <f ca="1">IF($A162="","",ABS(T163)&amp;"@")</f>
        <v>1@</v>
      </c>
      <c r="AL163" s="78" t="str">
        <f ca="1">IF(U163&lt;&gt;"",$AK163&amp;U163&amp;",","")</f>
        <v/>
      </c>
      <c r="AM163" s="78" t="str">
        <f ca="1">IF($A162="","",ABS(Z163)&amp;"@")</f>
        <v>1@</v>
      </c>
      <c r="AN163" s="427" t="str">
        <f t="shared" ca="1" si="57"/>
        <v/>
      </c>
      <c r="AO163" s="20"/>
      <c r="AP163" s="20"/>
      <c r="AQ163" s="20"/>
      <c r="AR163" s="20"/>
      <c r="AS163" s="20"/>
      <c r="AT163" s="66"/>
      <c r="AU163" s="20"/>
      <c r="AV163" s="20"/>
      <c r="AW163" s="20"/>
      <c r="AX163" s="20"/>
      <c r="AY163" s="20"/>
      <c r="AZ163" s="20"/>
      <c r="BA163" s="20"/>
      <c r="BB163" s="65">
        <f t="shared" ca="1" si="46"/>
        <v>29</v>
      </c>
      <c r="BD163" s="65"/>
      <c r="BO163"/>
      <c r="BP163"/>
      <c r="BR163" s="48"/>
      <c r="BS163" s="19"/>
      <c r="BT163" s="19"/>
      <c r="BU163" s="19"/>
      <c r="BV163" s="48"/>
      <c r="BW163" s="48"/>
      <c r="BX163" s="48"/>
      <c r="BY163" s="49"/>
      <c r="BZ163" s="48"/>
      <c r="CA163" s="48"/>
      <c r="CB163" s="19"/>
      <c r="CC163" s="19"/>
      <c r="CD163" s="19"/>
      <c r="CE163" s="48"/>
      <c r="CF163" s="49"/>
      <c r="CG163" s="19"/>
      <c r="CH163" s="49"/>
      <c r="CI163" s="19"/>
      <c r="CJ163" s="19"/>
    </row>
    <row r="164" spans="1:88">
      <c r="A164" s="65">
        <f t="shared" ca="1" si="45"/>
        <v>28</v>
      </c>
      <c r="B164" s="23" t="str">
        <f ca="1">IF(A163="","",IF(AND(AL164="",AN164=""),"NB",AL164&amp;AN164))</f>
        <v>1@B,</v>
      </c>
      <c r="C164" s="6" t="str">
        <f t="shared" ca="1" si="47"/>
        <v/>
      </c>
      <c r="D164" s="56" t="str">
        <f ca="1">VLOOKUP($A164,$BC$5:$BN$45,8)</f>
        <v>B</v>
      </c>
      <c r="E164" s="344" t="str">
        <f t="shared" ca="1" si="58"/>
        <v>BBB</v>
      </c>
      <c r="F164" s="175">
        <v>1</v>
      </c>
      <c r="G164" s="459">
        <f ca="1">IF(G163&gt;=$AJ$3,1,IF(AND(J162="L",J163="L"),1,IF(I163="L",2,IF(I163="W",(2*G163-1),G163))))</f>
        <v>3</v>
      </c>
      <c r="H164" s="345" t="str">
        <f ca="1">IF($A163&lt;&gt;"",IF(OR($AH163&lt;&gt;0,$AI163&lt;&gt;0,E163="RRR"),"",IF(AND($D158="B",$D161="B"),"B",IF(AND($D160="B",$D162="B"),"B",IF(AND($D162=$D163,$D162="B"),"B","")))),"")</f>
        <v>B</v>
      </c>
      <c r="I164" s="346" t="str">
        <f t="shared" ca="1" si="60"/>
        <v>W</v>
      </c>
      <c r="J164" s="346">
        <f t="shared" ca="1" si="48"/>
        <v>1</v>
      </c>
      <c r="K164" s="343">
        <f t="shared" ca="1" si="49"/>
        <v>1</v>
      </c>
      <c r="L164" s="56" t="str">
        <f ca="1">VLOOKUP($A164,$BC$5:$BN$45,8)</f>
        <v>B</v>
      </c>
      <c r="M164" s="428">
        <f t="shared" ca="1" si="59"/>
        <v>0</v>
      </c>
      <c r="N164" s="175">
        <v>1</v>
      </c>
      <c r="O164" s="345" t="str">
        <f ca="1">IF($A163&lt;&gt;"",IF(OR($AH163&lt;&gt;0,$AI163&lt;&gt;0,E163="BBB",H164&lt;&gt;""),"",IF(AND($D158="R",$D161="R"),"R",IF(AND($D160="R",$D162="R"),"R",IF(AND($D162=$D163,$D162="R"),"R","")))),"")</f>
        <v/>
      </c>
      <c r="P164" s="37" t="str">
        <f t="shared" ca="1" si="50"/>
        <v/>
      </c>
      <c r="Q164" s="37">
        <f t="shared" ca="1" si="51"/>
        <v>0</v>
      </c>
      <c r="R164" s="23">
        <f ca="1">IF($A164&lt;&gt;"",IF(OR($AH163&lt;&gt;0,$AI163&lt;&gt;0),"0",SUM(Q164:Q164)),0)</f>
        <v>0</v>
      </c>
      <c r="S164" s="56" t="str">
        <f ca="1">VLOOKUP($A164,$BC$5:$BN$45,8)</f>
        <v>B</v>
      </c>
      <c r="T164" s="175">
        <v>1</v>
      </c>
      <c r="U164" s="345" t="str">
        <f ca="1">IF($A163&lt;&gt;"",IF(OR($AH163&lt;&gt;0,$AI163&lt;&gt;0,M163&gt;=$AJ$3),"",H164))</f>
        <v>B</v>
      </c>
      <c r="V164" s="346" t="str">
        <f t="shared" ca="1" si="61"/>
        <v>W</v>
      </c>
      <c r="W164" s="346">
        <f t="shared" ca="1" si="52"/>
        <v>1</v>
      </c>
      <c r="X164" s="343">
        <f t="shared" ca="1" si="53"/>
        <v>1</v>
      </c>
      <c r="Y164" s="56" t="str">
        <f ca="1">VLOOKUP($A164,$BC$5:$BN$45,8)</f>
        <v>B</v>
      </c>
      <c r="Z164" s="175">
        <v>1</v>
      </c>
      <c r="AA164" s="345" t="str">
        <f ca="1">IF($A163&lt;&gt;"",IF(OR($AH163&lt;&gt;0,$AI163&lt;&gt;0,U164&lt;&gt;""),"",O164))</f>
        <v/>
      </c>
      <c r="AB164" s="37" t="str">
        <f t="shared" ca="1" si="54"/>
        <v/>
      </c>
      <c r="AC164" s="37">
        <f t="shared" ca="1" si="55"/>
        <v>0</v>
      </c>
      <c r="AD164" s="23">
        <f ca="1">IF($A164&lt;&gt;"",IF(OR($AH163&lt;&gt;0,$AI163&lt;&gt;0),"0",SUM(AC164:AC164)),0)</f>
        <v>0</v>
      </c>
      <c r="AE164" s="90">
        <f ca="1">IF(A164&lt;&gt;"",W164+AC164,0)</f>
        <v>1</v>
      </c>
      <c r="AF164" s="87">
        <f t="shared" ca="1" si="63"/>
        <v>-5</v>
      </c>
      <c r="AG164" s="95">
        <f>T165</f>
        <v>1</v>
      </c>
      <c r="AH164" s="89">
        <f ca="1">IF($A164&lt;&gt;"",IF(AH163&lt;&gt;0,AH163,IF(AF164&gt;=$AJ$1,"Profit Target",0)),0)</f>
        <v>0</v>
      </c>
      <c r="AI164" s="91">
        <f ca="1">IF($A164&lt;&gt;"",IF(AI163&lt;&gt;0,AI163,IF(AF164&lt;=$AJ$2,"Stop Loss",0)))</f>
        <v>0</v>
      </c>
      <c r="AJ164" s="89">
        <f t="shared" ca="1" si="56"/>
        <v>8</v>
      </c>
      <c r="AK164" s="78" t="str">
        <f ca="1">IF($A163="","",ABS(T164)&amp;"@")</f>
        <v>1@</v>
      </c>
      <c r="AL164" s="78" t="str">
        <f ca="1">IF(U164&lt;&gt;"",$AK164&amp;U164&amp;",","")</f>
        <v>1@B,</v>
      </c>
      <c r="AM164" s="78" t="str">
        <f ca="1">IF($A163="","",ABS(Z164)&amp;"@")</f>
        <v>1@</v>
      </c>
      <c r="AN164" s="427" t="str">
        <f t="shared" ca="1" si="57"/>
        <v/>
      </c>
      <c r="AO164" s="20"/>
      <c r="AP164" s="20"/>
      <c r="AQ164" s="20"/>
      <c r="AR164" s="20"/>
      <c r="AS164" s="20"/>
      <c r="AT164" s="66"/>
      <c r="AU164" s="20"/>
      <c r="AV164" s="20"/>
      <c r="AW164" s="20"/>
      <c r="AX164" s="20"/>
      <c r="AY164" s="20"/>
      <c r="AZ164" s="20"/>
      <c r="BA164" s="20"/>
      <c r="BB164" s="65">
        <f t="shared" ca="1" si="46"/>
        <v>16</v>
      </c>
      <c r="BD164" s="65"/>
      <c r="BR164" s="48"/>
      <c r="BS164" s="48"/>
      <c r="BT164" s="48"/>
      <c r="BU164" s="48"/>
      <c r="BV164" s="48"/>
      <c r="BW164" s="48"/>
      <c r="BX164" s="48"/>
      <c r="BY164" s="49"/>
      <c r="BZ164" s="48"/>
      <c r="CA164" s="48"/>
      <c r="CB164" s="19"/>
      <c r="CC164" s="19"/>
      <c r="CD164" s="19"/>
      <c r="CE164" s="48"/>
      <c r="CF164" s="49"/>
      <c r="CG164" s="19"/>
      <c r="CH164" s="49"/>
      <c r="CI164" s="19"/>
      <c r="CJ164" s="19"/>
    </row>
    <row r="165" spans="1:88">
      <c r="A165" s="65">
        <f t="shared" ca="1" si="45"/>
        <v>19</v>
      </c>
      <c r="B165" s="23" t="str">
        <f ca="1">IF(A164="","",IF(AND(AL165="",AN165=""),"NB",AL165&amp;AN165))</f>
        <v>1@B,</v>
      </c>
      <c r="C165" s="6" t="str">
        <f t="shared" ca="1" si="47"/>
        <v/>
      </c>
      <c r="D165" s="56" t="str">
        <f ca="1">VLOOKUP($A165,$BC$5:$BN$45,8)</f>
        <v>R</v>
      </c>
      <c r="E165" s="344" t="str">
        <f t="shared" ca="1" si="58"/>
        <v>BBR</v>
      </c>
      <c r="F165" s="175">
        <v>1</v>
      </c>
      <c r="G165" s="459">
        <f ca="1">IF(G164&gt;=$AJ$3,1,IF(AND(J163="L",J164="L"),1,IF(I164="L",2,IF(I164="W",(2*G164-1),G164))))</f>
        <v>5</v>
      </c>
      <c r="H165" s="345" t="str">
        <f ca="1">IF($A164&lt;&gt;"",IF(OR($AH164&lt;&gt;0,$AI164&lt;&gt;0,E164="RRR"),"",IF(AND($D159="B",$D162="B"),"B",IF(AND($D161="B",$D163="B"),"B",IF(AND($D163=$D164,$D163="B"),"B","")))),"")</f>
        <v>B</v>
      </c>
      <c r="I165" s="346" t="str">
        <f t="shared" ca="1" si="60"/>
        <v>L</v>
      </c>
      <c r="J165" s="346">
        <f t="shared" ca="1" si="48"/>
        <v>-1</v>
      </c>
      <c r="K165" s="343">
        <f t="shared" ca="1" si="49"/>
        <v>-1</v>
      </c>
      <c r="L165" s="56" t="str">
        <f ca="1">VLOOKUP($A165,$BC$5:$BN$45,8)</f>
        <v>R</v>
      </c>
      <c r="M165" s="428">
        <f t="shared" ca="1" si="59"/>
        <v>1</v>
      </c>
      <c r="N165" s="175">
        <v>1</v>
      </c>
      <c r="O165" s="345" t="str">
        <f ca="1">IF($A164&lt;&gt;"",IF(OR($AH164&lt;&gt;0,$AI164&lt;&gt;0,E164="BBB",H165&lt;&gt;""),"",IF(AND($D159="R",$D162="R"),"R",IF(AND($D161="R",$D163="R"),"R",IF(AND($D163=$D164,$D163="R"),"R","")))),"")</f>
        <v/>
      </c>
      <c r="P165" s="37" t="str">
        <f t="shared" ca="1" si="50"/>
        <v/>
      </c>
      <c r="Q165" s="37">
        <f t="shared" ca="1" si="51"/>
        <v>0</v>
      </c>
      <c r="R165" s="23">
        <f ca="1">IF($A165&lt;&gt;"",IF(OR($AH164&lt;&gt;0,$AI164&lt;&gt;0),"0",SUM(Q165:Q165)),0)</f>
        <v>0</v>
      </c>
      <c r="S165" s="56" t="str">
        <f ca="1">VLOOKUP($A165,$BC$5:$BN$45,8)</f>
        <v>R</v>
      </c>
      <c r="T165" s="175">
        <v>1</v>
      </c>
      <c r="U165" s="345" t="str">
        <f ca="1">IF($A164&lt;&gt;"",IF(OR($AH164&lt;&gt;0,$AI164&lt;&gt;0,M164&gt;=$AJ$3),"",H165))</f>
        <v>B</v>
      </c>
      <c r="V165" s="346" t="str">
        <f t="shared" ca="1" si="61"/>
        <v>L</v>
      </c>
      <c r="W165" s="346">
        <f t="shared" ca="1" si="52"/>
        <v>-1</v>
      </c>
      <c r="X165" s="343">
        <f t="shared" ca="1" si="53"/>
        <v>-1</v>
      </c>
      <c r="Y165" s="56" t="str">
        <f ca="1">VLOOKUP($A165,$BC$5:$BN$45,8)</f>
        <v>R</v>
      </c>
      <c r="Z165" s="175">
        <v>1</v>
      </c>
      <c r="AA165" s="345" t="str">
        <f ca="1">IF($A164&lt;&gt;"",IF(OR($AH164&lt;&gt;0,$AI164&lt;&gt;0,U165&lt;&gt;""),"",O165))</f>
        <v/>
      </c>
      <c r="AB165" s="37" t="str">
        <f t="shared" ca="1" si="54"/>
        <v/>
      </c>
      <c r="AC165" s="37">
        <f t="shared" ca="1" si="55"/>
        <v>0</v>
      </c>
      <c r="AD165" s="23">
        <f ca="1">IF($A165&lt;&gt;"",IF(OR($AH164&lt;&gt;0,$AI164&lt;&gt;0),"0",SUM(AC165:AC165)),0)</f>
        <v>0</v>
      </c>
      <c r="AE165" s="90">
        <f ca="1">IF(A165&lt;&gt;"",W165+AC165,0)</f>
        <v>-1</v>
      </c>
      <c r="AF165" s="87">
        <f t="shared" ca="1" si="63"/>
        <v>-6</v>
      </c>
      <c r="AG165" s="95">
        <f>T166</f>
        <v>1</v>
      </c>
      <c r="AH165" s="89">
        <f ca="1">IF($A165&lt;&gt;"",IF(AH164&lt;&gt;0,AH164,IF(AF165&gt;=$AJ$1,"Profit Target",0)),0)</f>
        <v>0</v>
      </c>
      <c r="AI165" s="91">
        <f ca="1">IF($A165&lt;&gt;"",IF(AI164&lt;&gt;0,AI164,IF(AF165&lt;=$AJ$2,"Stop Loss",0)))</f>
        <v>0</v>
      </c>
      <c r="AJ165" s="89">
        <f t="shared" ca="1" si="56"/>
        <v>8</v>
      </c>
      <c r="AK165" s="78" t="str">
        <f ca="1">IF($A164="","",ABS(T165)&amp;"@")</f>
        <v>1@</v>
      </c>
      <c r="AL165" s="78" t="str">
        <f ca="1">IF(U165&lt;&gt;"",$AK165&amp;U165&amp;",","")</f>
        <v>1@B,</v>
      </c>
      <c r="AM165" s="78" t="str">
        <f ca="1">IF($A164="","",ABS(Z165)&amp;"@")</f>
        <v>1@</v>
      </c>
      <c r="AN165" s="427" t="str">
        <f t="shared" ca="1" si="57"/>
        <v/>
      </c>
      <c r="AO165" s="20"/>
      <c r="AP165" s="20"/>
      <c r="AQ165" s="20"/>
      <c r="AR165" s="20"/>
      <c r="AS165" s="20"/>
      <c r="AT165" s="66"/>
      <c r="AU165" s="20"/>
      <c r="AV165" s="20"/>
      <c r="AW165" s="20"/>
      <c r="AX165" s="20"/>
      <c r="AY165" s="20"/>
      <c r="AZ165" s="20"/>
      <c r="BA165" s="20"/>
      <c r="BB165" s="65">
        <f t="shared" ca="1" si="46"/>
        <v>31</v>
      </c>
      <c r="BD165" s="65"/>
      <c r="BR165" s="48"/>
      <c r="BS165" s="48"/>
      <c r="BT165" s="48"/>
      <c r="BU165" s="48"/>
      <c r="BV165" s="48"/>
      <c r="BW165" s="48"/>
      <c r="BX165" s="48"/>
      <c r="BY165" s="49"/>
      <c r="BZ165" s="48"/>
      <c r="CA165" s="48"/>
      <c r="CB165" s="19"/>
      <c r="CC165" s="19"/>
      <c r="CD165" s="19"/>
      <c r="CE165" s="48"/>
      <c r="CF165" s="49"/>
      <c r="CG165" s="19"/>
      <c r="CH165" s="49"/>
      <c r="CI165" s="19"/>
      <c r="CJ165" s="19"/>
    </row>
    <row r="166" spans="1:88">
      <c r="A166" s="65">
        <f t="shared" ca="1" si="45"/>
        <v>23</v>
      </c>
      <c r="B166" s="23" t="str">
        <f ca="1">IF(A165="","",IF(AND(AL166="",AN166=""),"NB",AL166&amp;AN166))</f>
        <v>1@B,</v>
      </c>
      <c r="C166" s="6" t="str">
        <f t="shared" ca="1" si="47"/>
        <v/>
      </c>
      <c r="D166" s="56" t="str">
        <f ca="1">VLOOKUP($A166,$BC$5:$BN$45,8)</f>
        <v>R</v>
      </c>
      <c r="E166" s="344" t="str">
        <f t="shared" ca="1" si="58"/>
        <v>BRR</v>
      </c>
      <c r="F166" s="175">
        <v>1</v>
      </c>
      <c r="G166" s="459">
        <f ca="1">IF(G165&gt;=$AJ$3,1,IF(AND(J164="L",J165="L"),1,IF(I165="L",2,IF(I165="W",(2*G165-1),G165))))</f>
        <v>2</v>
      </c>
      <c r="H166" s="345" t="str">
        <f ca="1">IF($A165&lt;&gt;"",IF(OR($AH165&lt;&gt;0,$AI165&lt;&gt;0,E165="RRR"),"",IF(AND($D160="B",$D163="B"),"B",IF(AND($D162="B",$D164="B"),"B",IF(AND($D164=$D165,$D164="B"),"B","")))),"")</f>
        <v>B</v>
      </c>
      <c r="I166" s="346" t="str">
        <f t="shared" ca="1" si="60"/>
        <v>L</v>
      </c>
      <c r="J166" s="346">
        <f t="shared" ca="1" si="48"/>
        <v>-1</v>
      </c>
      <c r="K166" s="343">
        <f t="shared" ca="1" si="49"/>
        <v>-1</v>
      </c>
      <c r="L166" s="56" t="str">
        <f ca="1">VLOOKUP($A166,$BC$5:$BN$45,8)</f>
        <v>R</v>
      </c>
      <c r="M166" s="428">
        <f t="shared" ca="1" si="59"/>
        <v>2</v>
      </c>
      <c r="N166" s="175">
        <v>1</v>
      </c>
      <c r="O166" s="345" t="str">
        <f ca="1">IF($A165&lt;&gt;"",IF(OR($AH165&lt;&gt;0,$AI165&lt;&gt;0,E165="BBB",H166&lt;&gt;""),"",IF(AND($D160="R",$D163="R"),"R",IF(AND($D162="R",$D164="R"),"R",IF(AND($D164=$D165,$D164="R"),"R","")))),"")</f>
        <v/>
      </c>
      <c r="P166" s="37" t="str">
        <f t="shared" ca="1" si="50"/>
        <v/>
      </c>
      <c r="Q166" s="37">
        <f t="shared" ca="1" si="51"/>
        <v>0</v>
      </c>
      <c r="R166" s="23">
        <f ca="1">IF($A166&lt;&gt;"",IF(OR($AH165&lt;&gt;0,$AI165&lt;&gt;0),"0",SUM(Q166:Q166)),0)</f>
        <v>0</v>
      </c>
      <c r="S166" s="56" t="str">
        <f ca="1">VLOOKUP($A166,$BC$5:$BN$45,8)</f>
        <v>R</v>
      </c>
      <c r="T166" s="175">
        <v>1</v>
      </c>
      <c r="U166" s="345" t="str">
        <f ca="1">IF($A165&lt;&gt;"",IF(OR($AH165&lt;&gt;0,$AI165&lt;&gt;0,M165&gt;=$AJ$3),"",H166))</f>
        <v>B</v>
      </c>
      <c r="V166" s="346" t="str">
        <f t="shared" ca="1" si="61"/>
        <v>L</v>
      </c>
      <c r="W166" s="346">
        <f t="shared" ca="1" si="52"/>
        <v>-1</v>
      </c>
      <c r="X166" s="343">
        <f t="shared" ca="1" si="53"/>
        <v>-1</v>
      </c>
      <c r="Y166" s="56" t="str">
        <f ca="1">VLOOKUP($A166,$BC$5:$BN$45,8)</f>
        <v>R</v>
      </c>
      <c r="Z166" s="175">
        <v>1</v>
      </c>
      <c r="AA166" s="345" t="str">
        <f ca="1">IF($A165&lt;&gt;"",IF(OR($AH165&lt;&gt;0,$AI165&lt;&gt;0,U166&lt;&gt;""),"",O166))</f>
        <v/>
      </c>
      <c r="AB166" s="37" t="str">
        <f t="shared" ca="1" si="54"/>
        <v/>
      </c>
      <c r="AC166" s="37">
        <f t="shared" ca="1" si="55"/>
        <v>0</v>
      </c>
      <c r="AD166" s="23">
        <f ca="1">IF($A166&lt;&gt;"",IF(OR($AH165&lt;&gt;0,$AI165&lt;&gt;0),"0",SUM(AC166:AC166)),0)</f>
        <v>0</v>
      </c>
      <c r="AE166" s="90">
        <f ca="1">IF(A166&lt;&gt;"",W166+AC166,0)</f>
        <v>-1</v>
      </c>
      <c r="AF166" s="87">
        <f t="shared" ca="1" si="63"/>
        <v>-7</v>
      </c>
      <c r="AG166" s="95">
        <f>T167</f>
        <v>1</v>
      </c>
      <c r="AH166" s="89">
        <f ca="1">IF($A166&lt;&gt;"",IF(AH165&lt;&gt;0,AH165,IF(AF166&gt;=$AJ$1,"Profit Target",0)),0)</f>
        <v>0</v>
      </c>
      <c r="AI166" s="91">
        <f ca="1">IF($A166&lt;&gt;"",IF(AI165&lt;&gt;0,AI165,IF(AF166&lt;=$AJ$2,"Stop Loss",0)))</f>
        <v>0</v>
      </c>
      <c r="AJ166" s="89">
        <f t="shared" ca="1" si="56"/>
        <v>8</v>
      </c>
      <c r="AK166" s="78" t="str">
        <f ca="1">IF($A165="","",ABS(T166)&amp;"@")</f>
        <v>1@</v>
      </c>
      <c r="AL166" s="78" t="str">
        <f ca="1">IF(U166&lt;&gt;"",$AK166&amp;U166&amp;",","")</f>
        <v>1@B,</v>
      </c>
      <c r="AM166" s="78" t="str">
        <f ca="1">IF($A165="","",ABS(Z166)&amp;"@")</f>
        <v>1@</v>
      </c>
      <c r="AN166" s="427" t="str">
        <f t="shared" ca="1" si="57"/>
        <v/>
      </c>
      <c r="AO166" s="20"/>
      <c r="AP166" s="20"/>
      <c r="AQ166" s="20"/>
      <c r="AR166" s="20"/>
      <c r="AS166" s="20"/>
      <c r="AT166" s="66"/>
      <c r="AU166" s="20"/>
      <c r="AV166" s="20"/>
      <c r="AW166" s="20"/>
      <c r="AX166" s="20"/>
      <c r="AY166" s="20"/>
      <c r="AZ166" s="20"/>
      <c r="BA166" s="20"/>
      <c r="BB166" s="65">
        <f t="shared" ca="1" si="46"/>
        <v>11</v>
      </c>
      <c r="BD166" s="65"/>
      <c r="BR166" s="48"/>
      <c r="BS166" s="48"/>
      <c r="BT166" s="48"/>
      <c r="BU166" s="48"/>
      <c r="BV166" s="48"/>
      <c r="BW166" s="48"/>
      <c r="BX166" s="48"/>
      <c r="BY166" s="49"/>
      <c r="BZ166" s="48"/>
      <c r="CA166" s="48"/>
      <c r="CB166" s="19"/>
      <c r="CC166" s="19"/>
      <c r="CD166" s="19"/>
      <c r="CE166" s="48"/>
      <c r="CF166" s="49"/>
      <c r="CG166" s="19"/>
      <c r="CH166" s="49"/>
      <c r="CI166" s="19"/>
      <c r="CJ166" s="19"/>
    </row>
    <row r="167" spans="1:88">
      <c r="A167" s="65">
        <f t="shared" ca="1" si="45"/>
        <v>32</v>
      </c>
      <c r="B167" s="23" t="str">
        <f ca="1">IF(A166="","",IF(AND(AL167="",AN167=""),"NB",AL167&amp;AN167))</f>
        <v>1@R,</v>
      </c>
      <c r="C167" s="6" t="str">
        <f t="shared" ca="1" si="47"/>
        <v/>
      </c>
      <c r="D167" s="56" t="str">
        <f ca="1">VLOOKUP($A167,$BC$5:$BN$45,8)</f>
        <v>R</v>
      </c>
      <c r="E167" s="344" t="str">
        <f t="shared" ca="1" si="58"/>
        <v>RRR</v>
      </c>
      <c r="F167" s="175">
        <v>1</v>
      </c>
      <c r="G167" s="459">
        <f ca="1">IF(G166&gt;=$AJ$3,1,IF(AND(J165="L",J166="L"),1,IF(I166="L",2,IF(I166="W",(2*G166-1),G166))))</f>
        <v>2</v>
      </c>
      <c r="H167" s="345" t="str">
        <f ca="1">IF($A166&lt;&gt;"",IF(OR($AH166&lt;&gt;0,$AI166&lt;&gt;0,E166="RRR"),"",IF(AND($D161="B",$D164="B"),"B",IF(AND($D163="B",$D165="B"),"B",IF(AND($D165=$D166,$D165="B"),"B","")))),"")</f>
        <v/>
      </c>
      <c r="I167" s="346" t="str">
        <f t="shared" ca="1" si="60"/>
        <v/>
      </c>
      <c r="J167" s="346">
        <f t="shared" ca="1" si="48"/>
        <v>0</v>
      </c>
      <c r="K167" s="343">
        <f t="shared" ca="1" si="49"/>
        <v>0</v>
      </c>
      <c r="L167" s="56" t="str">
        <f ca="1">VLOOKUP($A167,$BC$5:$BN$45,8)</f>
        <v>R</v>
      </c>
      <c r="M167" s="428">
        <f t="shared" ca="1" si="59"/>
        <v>2</v>
      </c>
      <c r="N167" s="175">
        <v>1</v>
      </c>
      <c r="O167" s="345" t="str">
        <f ca="1">IF($A166&lt;&gt;"",IF(OR($AH166&lt;&gt;0,$AI166&lt;&gt;0,E166="BBB",H167&lt;&gt;""),"",IF(AND($D161="R",$D164="R"),"R",IF(AND($D163="R",$D165="R"),"R",IF(AND($D165=$D166,$D165="R"),"R","")))),"")</f>
        <v>R</v>
      </c>
      <c r="P167" s="37" t="str">
        <f t="shared" ca="1" si="50"/>
        <v>W</v>
      </c>
      <c r="Q167" s="37">
        <f t="shared" ca="1" si="51"/>
        <v>1</v>
      </c>
      <c r="R167" s="23">
        <f ca="1">IF($A167&lt;&gt;"",IF(OR($AH166&lt;&gt;0,$AI166&lt;&gt;0),"0",SUM(Q167:Q167)),0)</f>
        <v>1</v>
      </c>
      <c r="S167" s="56" t="str">
        <f ca="1">VLOOKUP($A167,$BC$5:$BN$45,8)</f>
        <v>R</v>
      </c>
      <c r="T167" s="175">
        <v>1</v>
      </c>
      <c r="U167" s="345" t="str">
        <f ca="1">IF($A166&lt;&gt;"",IF(OR($AH166&lt;&gt;0,$AI166&lt;&gt;0,M166&gt;=$AJ$3),"",H167))</f>
        <v/>
      </c>
      <c r="V167" s="346" t="str">
        <f t="shared" ca="1" si="61"/>
        <v/>
      </c>
      <c r="W167" s="346">
        <f t="shared" ca="1" si="52"/>
        <v>0</v>
      </c>
      <c r="X167" s="343">
        <f t="shared" ca="1" si="53"/>
        <v>0</v>
      </c>
      <c r="Y167" s="56" t="str">
        <f ca="1">VLOOKUP($A167,$BC$5:$BN$45,8)</f>
        <v>R</v>
      </c>
      <c r="Z167" s="175">
        <v>1</v>
      </c>
      <c r="AA167" s="345" t="str">
        <f ca="1">IF($A166&lt;&gt;"",IF(OR($AH166&lt;&gt;0,$AI166&lt;&gt;0,U167&lt;&gt;""),"",O167))</f>
        <v>R</v>
      </c>
      <c r="AB167" s="37" t="str">
        <f t="shared" ca="1" si="54"/>
        <v>W</v>
      </c>
      <c r="AC167" s="37">
        <f t="shared" ca="1" si="55"/>
        <v>1</v>
      </c>
      <c r="AD167" s="23">
        <f ca="1">IF($A167&lt;&gt;"",IF(OR($AH166&lt;&gt;0,$AI166&lt;&gt;0),"0",SUM(AC167:AC167)),0)</f>
        <v>1</v>
      </c>
      <c r="AE167" s="90">
        <f ca="1">IF(A167&lt;&gt;"",W167+AC167,0)</f>
        <v>1</v>
      </c>
      <c r="AF167" s="87">
        <f t="shared" ca="1" si="63"/>
        <v>-6</v>
      </c>
      <c r="AG167" s="95">
        <f>T168</f>
        <v>1</v>
      </c>
      <c r="AH167" s="89">
        <f ca="1">IF($A167&lt;&gt;"",IF(AH166&lt;&gt;0,AH166,IF(AF167&gt;=$AJ$1,"Profit Target",0)),0)</f>
        <v>0</v>
      </c>
      <c r="AI167" s="91">
        <f ca="1">IF($A167&lt;&gt;"",IF(AI166&lt;&gt;0,AI166,IF(AF167&lt;=$AJ$2,"Stop Loss",0)))</f>
        <v>0</v>
      </c>
      <c r="AJ167" s="89">
        <f t="shared" ca="1" si="56"/>
        <v>8</v>
      </c>
      <c r="AK167" s="78" t="str">
        <f ca="1">IF($A166="","",ABS(T167)&amp;"@")</f>
        <v>1@</v>
      </c>
      <c r="AL167" s="78" t="str">
        <f ca="1">IF(U167&lt;&gt;"",$AK167&amp;U167&amp;",","")</f>
        <v/>
      </c>
      <c r="AM167" s="78" t="str">
        <f ca="1">IF($A166="","",ABS(Z167)&amp;"@")</f>
        <v>1@</v>
      </c>
      <c r="AN167" s="427" t="str">
        <f t="shared" ca="1" si="57"/>
        <v>1@R,</v>
      </c>
      <c r="AO167" s="20"/>
      <c r="AP167" s="20"/>
      <c r="AQ167" s="20"/>
      <c r="AR167" s="20"/>
      <c r="AS167" s="20"/>
      <c r="AT167" s="66"/>
      <c r="AU167" s="20"/>
      <c r="AV167" s="20"/>
      <c r="AW167" s="20"/>
      <c r="AX167" s="20"/>
      <c r="AY167" s="20"/>
      <c r="AZ167" s="20"/>
      <c r="BA167" s="20"/>
      <c r="BB167" s="65">
        <f t="shared" ca="1" si="46"/>
        <v>9</v>
      </c>
      <c r="BD167" s="65"/>
      <c r="BR167" s="48"/>
      <c r="BS167" s="48"/>
      <c r="BT167" s="48"/>
      <c r="BU167" s="48"/>
      <c r="BV167" s="48"/>
      <c r="BW167" s="48"/>
      <c r="BX167" s="48"/>
      <c r="BY167" s="49"/>
      <c r="BZ167" s="48"/>
      <c r="CA167" s="48"/>
      <c r="CB167" s="19"/>
      <c r="CC167" s="19"/>
      <c r="CD167" s="19"/>
      <c r="CE167" s="48"/>
      <c r="CF167" s="49"/>
      <c r="CG167" s="19"/>
      <c r="CH167" s="49"/>
      <c r="CI167" s="19"/>
      <c r="CJ167" s="19"/>
    </row>
    <row r="168" spans="1:88">
      <c r="A168" s="65">
        <f t="shared" ca="1" si="45"/>
        <v>4</v>
      </c>
      <c r="B168" s="23" t="str">
        <f ca="1">IF(A167="","",IF(AND(AL168="",AN168=""),"NB",AL168&amp;AN168))</f>
        <v>1@R,</v>
      </c>
      <c r="C168" s="6" t="str">
        <f t="shared" ca="1" si="47"/>
        <v/>
      </c>
      <c r="D168" s="56" t="str">
        <f ca="1">VLOOKUP($A168,$BC$5:$BN$45,8)</f>
        <v>B</v>
      </c>
      <c r="E168" s="344" t="str">
        <f t="shared" ca="1" si="58"/>
        <v>RRB</v>
      </c>
      <c r="F168" s="175">
        <v>1</v>
      </c>
      <c r="G168" s="459">
        <f ca="1">IF(G167&gt;=$AJ$3,1,IF(AND(J166="L",J167="L"),1,IF(I167="L",2,IF(I167="W",(2*G167-1),G167))))</f>
        <v>2</v>
      </c>
      <c r="H168" s="345" t="str">
        <f ca="1">IF($A167&lt;&gt;"",IF(OR($AH167&lt;&gt;0,$AI167&lt;&gt;0,E167="RRR"),"",IF(AND($D162="B",$D165="B"),"B",IF(AND($D164="B",$D166="B"),"B",IF(AND($D166=$D167,$D166="B"),"B","")))),"")</f>
        <v/>
      </c>
      <c r="I168" s="346" t="str">
        <f t="shared" ca="1" si="60"/>
        <v/>
      </c>
      <c r="J168" s="346">
        <f t="shared" ca="1" si="48"/>
        <v>0</v>
      </c>
      <c r="K168" s="343">
        <f t="shared" ca="1" si="49"/>
        <v>0</v>
      </c>
      <c r="L168" s="56" t="str">
        <f ca="1">VLOOKUP($A168,$BC$5:$BN$45,8)</f>
        <v>B</v>
      </c>
      <c r="M168" s="428">
        <f t="shared" ca="1" si="59"/>
        <v>2</v>
      </c>
      <c r="N168" s="175">
        <v>1</v>
      </c>
      <c r="O168" s="345" t="str">
        <f ca="1">IF($A167&lt;&gt;"",IF(OR($AH167&lt;&gt;0,$AI167&lt;&gt;0,E167="BBB",H168&lt;&gt;""),"",IF(AND($D162="R",$D165="R"),"R",IF(AND($D164="R",$D166="R"),"R",IF(AND($D166=$D167,$D166="R"),"R","")))),"")</f>
        <v>R</v>
      </c>
      <c r="P168" s="37" t="str">
        <f t="shared" ca="1" si="50"/>
        <v>L</v>
      </c>
      <c r="Q168" s="37">
        <f t="shared" ca="1" si="51"/>
        <v>-1</v>
      </c>
      <c r="R168" s="23">
        <f ca="1">IF($A168&lt;&gt;"",IF(OR($AH167&lt;&gt;0,$AI167&lt;&gt;0),"0",SUM(Q168:Q168)),0)</f>
        <v>-1</v>
      </c>
      <c r="S168" s="56" t="str">
        <f ca="1">VLOOKUP($A168,$BC$5:$BN$45,8)</f>
        <v>B</v>
      </c>
      <c r="T168" s="175">
        <v>1</v>
      </c>
      <c r="U168" s="345" t="str">
        <f ca="1">IF($A167&lt;&gt;"",IF(OR($AH167&lt;&gt;0,$AI167&lt;&gt;0,M167&gt;=$AJ$3),"",H168))</f>
        <v/>
      </c>
      <c r="V168" s="346" t="str">
        <f t="shared" ca="1" si="61"/>
        <v/>
      </c>
      <c r="W168" s="346">
        <f t="shared" ca="1" si="52"/>
        <v>0</v>
      </c>
      <c r="X168" s="343">
        <f t="shared" ca="1" si="53"/>
        <v>0</v>
      </c>
      <c r="Y168" s="56" t="str">
        <f ca="1">VLOOKUP($A168,$BC$5:$BN$45,8)</f>
        <v>B</v>
      </c>
      <c r="Z168" s="175">
        <v>1</v>
      </c>
      <c r="AA168" s="345" t="str">
        <f ca="1">IF($A167&lt;&gt;"",IF(OR($AH167&lt;&gt;0,$AI167&lt;&gt;0,U168&lt;&gt;""),"",O168))</f>
        <v>R</v>
      </c>
      <c r="AB168" s="37" t="str">
        <f t="shared" ca="1" si="54"/>
        <v>L</v>
      </c>
      <c r="AC168" s="37">
        <f t="shared" ca="1" si="55"/>
        <v>-1</v>
      </c>
      <c r="AD168" s="23">
        <f ca="1">IF($A168&lt;&gt;"",IF(OR($AH167&lt;&gt;0,$AI167&lt;&gt;0),"0",SUM(AC168:AC168)),0)</f>
        <v>-1</v>
      </c>
      <c r="AE168" s="90">
        <f ca="1">IF(A168&lt;&gt;"",W168+AC168,0)</f>
        <v>-1</v>
      </c>
      <c r="AF168" s="87">
        <f t="shared" ca="1" si="63"/>
        <v>-7</v>
      </c>
      <c r="AG168" s="95">
        <f>T169</f>
        <v>1</v>
      </c>
      <c r="AH168" s="89">
        <f ca="1">IF($A168&lt;&gt;"",IF(AH167&lt;&gt;0,AH167,IF(AF168&gt;=$AJ$1,"Profit Target",0)),0)</f>
        <v>0</v>
      </c>
      <c r="AI168" s="91">
        <f ca="1">IF($A168&lt;&gt;"",IF(AI167&lt;&gt;0,AI167,IF(AF168&lt;=$AJ$2,"Stop Loss",0)))</f>
        <v>0</v>
      </c>
      <c r="AJ168" s="89">
        <f t="shared" ca="1" si="56"/>
        <v>8</v>
      </c>
      <c r="AK168" s="78" t="str">
        <f ca="1">IF($A167="","",ABS(T168)&amp;"@")</f>
        <v>1@</v>
      </c>
      <c r="AL168" s="78" t="str">
        <f ca="1">IF(U168&lt;&gt;"",$AK168&amp;U168&amp;",","")</f>
        <v/>
      </c>
      <c r="AM168" s="78" t="str">
        <f ca="1">IF($A167="","",ABS(Z168)&amp;"@")</f>
        <v>1@</v>
      </c>
      <c r="AN168" s="427" t="str">
        <f t="shared" ca="1" si="57"/>
        <v>1@R,</v>
      </c>
      <c r="AO168" s="20"/>
      <c r="AP168" s="20"/>
      <c r="AQ168" s="20"/>
      <c r="AR168" s="20"/>
      <c r="AS168" s="20"/>
      <c r="AT168" s="66"/>
      <c r="AU168" s="20"/>
      <c r="AV168" s="20"/>
      <c r="AW168" s="20"/>
      <c r="AX168" s="20"/>
      <c r="AY168" s="20"/>
      <c r="AZ168" s="20"/>
      <c r="BA168" s="20"/>
      <c r="BB168" s="65">
        <f t="shared" ca="1" si="46"/>
        <v>1</v>
      </c>
      <c r="BD168" s="65"/>
      <c r="BR168" s="48"/>
      <c r="BS168" s="48"/>
      <c r="BT168" s="48"/>
      <c r="BU168" s="48"/>
      <c r="BV168" s="48"/>
      <c r="BW168" s="48"/>
      <c r="BX168" s="48"/>
      <c r="BY168" s="49"/>
      <c r="BZ168" s="48"/>
      <c r="CA168" s="48"/>
      <c r="CB168" s="19"/>
      <c r="CC168" s="19"/>
      <c r="CD168" s="19"/>
      <c r="CE168" s="48"/>
      <c r="CF168" s="49"/>
      <c r="CG168" s="19"/>
      <c r="CH168" s="49"/>
      <c r="CI168" s="19"/>
      <c r="CJ168" s="19"/>
    </row>
    <row r="169" spans="1:88">
      <c r="A169" s="65">
        <f t="shared" ca="1" si="45"/>
        <v>22</v>
      </c>
      <c r="B169" s="23" t="str">
        <f ca="1">IF(A168="","",IF(AND(AL169="",AN169=""),"NB",AL169&amp;AN169))</f>
        <v>1@R,</v>
      </c>
      <c r="C169" s="6" t="str">
        <f t="shared" ca="1" si="47"/>
        <v/>
      </c>
      <c r="D169" s="56" t="str">
        <f ca="1">VLOOKUP($A169,$BC$5:$BN$45,8)</f>
        <v>B</v>
      </c>
      <c r="E169" s="344" t="str">
        <f t="shared" ca="1" si="58"/>
        <v>RBB</v>
      </c>
      <c r="F169" s="175">
        <v>1</v>
      </c>
      <c r="G169" s="459">
        <f ca="1">IF(G168&gt;=$AJ$3,1,IF(AND(J167="L",J168="L"),1,IF(I168="L",2,IF(I168="W",(2*G168-1),G168))))</f>
        <v>2</v>
      </c>
      <c r="H169" s="345" t="str">
        <f ca="1">IF($A168&lt;&gt;"",IF(OR($AH168&lt;&gt;0,$AI168&lt;&gt;0,E168="RRR"),"",IF(AND($D163="B",$D166="B"),"B",IF(AND($D165="B",$D167="B"),"B",IF(AND($D167=$D168,$D167="B"),"B","")))),"")</f>
        <v/>
      </c>
      <c r="I169" s="346" t="str">
        <f t="shared" ca="1" si="60"/>
        <v/>
      </c>
      <c r="J169" s="346">
        <f t="shared" ca="1" si="48"/>
        <v>0</v>
      </c>
      <c r="K169" s="343">
        <f t="shared" ca="1" si="49"/>
        <v>0</v>
      </c>
      <c r="L169" s="56" t="str">
        <f ca="1">VLOOKUP($A169,$BC$5:$BN$45,8)</f>
        <v>B</v>
      </c>
      <c r="M169" s="428">
        <f t="shared" ca="1" si="59"/>
        <v>2</v>
      </c>
      <c r="N169" s="175">
        <v>1</v>
      </c>
      <c r="O169" s="345" t="str">
        <f ca="1">IF($A168&lt;&gt;"",IF(OR($AH168&lt;&gt;0,$AI168&lt;&gt;0,E168="BBB",H169&lt;&gt;""),"",IF(AND($D163="R",$D166="R"),"R",IF(AND($D165="R",$D167="R"),"R",IF(AND($D167=$D168,$D167="R"),"R","")))),"")</f>
        <v>R</v>
      </c>
      <c r="P169" s="37" t="str">
        <f t="shared" ca="1" si="50"/>
        <v>L</v>
      </c>
      <c r="Q169" s="37">
        <f t="shared" ca="1" si="51"/>
        <v>-1</v>
      </c>
      <c r="R169" s="23">
        <f ca="1">IF($A169&lt;&gt;"",IF(OR($AH168&lt;&gt;0,$AI168&lt;&gt;0),"0",SUM(Q169:Q169)),0)</f>
        <v>-1</v>
      </c>
      <c r="S169" s="56" t="str">
        <f ca="1">VLOOKUP($A169,$BC$5:$BN$45,8)</f>
        <v>B</v>
      </c>
      <c r="T169" s="175">
        <v>1</v>
      </c>
      <c r="U169" s="345" t="str">
        <f ca="1">IF($A168&lt;&gt;"",IF(OR($AH168&lt;&gt;0,$AI168&lt;&gt;0,M168&gt;=$AJ$3),"",H169))</f>
        <v/>
      </c>
      <c r="V169" s="346" t="str">
        <f t="shared" ca="1" si="61"/>
        <v/>
      </c>
      <c r="W169" s="346">
        <f t="shared" ca="1" si="52"/>
        <v>0</v>
      </c>
      <c r="X169" s="343">
        <f t="shared" ca="1" si="53"/>
        <v>0</v>
      </c>
      <c r="Y169" s="56" t="str">
        <f ca="1">VLOOKUP($A169,$BC$5:$BN$45,8)</f>
        <v>B</v>
      </c>
      <c r="Z169" s="175">
        <v>1</v>
      </c>
      <c r="AA169" s="345" t="str">
        <f ca="1">IF($A168&lt;&gt;"",IF(OR($AH168&lt;&gt;0,$AI168&lt;&gt;0,U169&lt;&gt;""),"",O169))</f>
        <v>R</v>
      </c>
      <c r="AB169" s="37" t="str">
        <f t="shared" ca="1" si="54"/>
        <v>L</v>
      </c>
      <c r="AC169" s="37">
        <f t="shared" ca="1" si="55"/>
        <v>-1</v>
      </c>
      <c r="AD169" s="23">
        <f ca="1">IF($A169&lt;&gt;"",IF(OR($AH168&lt;&gt;0,$AI168&lt;&gt;0),"0",SUM(AC169:AC169)),0)</f>
        <v>-1</v>
      </c>
      <c r="AE169" s="90">
        <f ca="1">IF(A169&lt;&gt;"",W169+AC169,0)</f>
        <v>-1</v>
      </c>
      <c r="AF169" s="87">
        <f t="shared" ca="1" si="63"/>
        <v>-8</v>
      </c>
      <c r="AG169" s="95">
        <f>T170</f>
        <v>1</v>
      </c>
      <c r="AH169" s="89">
        <f ca="1">IF($A169&lt;&gt;"",IF(AH168&lt;&gt;0,AH168,IF(AF169&gt;=$AJ$1,"Profit Target",0)),0)</f>
        <v>0</v>
      </c>
      <c r="AI169" s="91">
        <f ca="1">IF($A169&lt;&gt;"",IF(AI168&lt;&gt;0,AI168,IF(AF169&lt;=$AJ$2,"Stop Loss",0)))</f>
        <v>0</v>
      </c>
      <c r="AJ169" s="89">
        <f t="shared" ca="1" si="56"/>
        <v>8</v>
      </c>
      <c r="AK169" s="78" t="str">
        <f ca="1">IF($A168="","",ABS(T169)&amp;"@")</f>
        <v>1@</v>
      </c>
      <c r="AL169" s="78" t="str">
        <f ca="1">IF(U169&lt;&gt;"",$AK169&amp;U169&amp;",","")</f>
        <v/>
      </c>
      <c r="AM169" s="78" t="str">
        <f ca="1">IF($A168="","",ABS(Z169)&amp;"@")</f>
        <v>1@</v>
      </c>
      <c r="AN169" s="427" t="str">
        <f t="shared" ca="1" si="57"/>
        <v>1@R,</v>
      </c>
      <c r="AO169" s="20"/>
      <c r="AP169" s="20"/>
      <c r="AQ169" s="20"/>
      <c r="AR169" s="20"/>
      <c r="AS169" s="20"/>
      <c r="AT169" s="66"/>
      <c r="AU169" s="20"/>
      <c r="AV169" s="20"/>
      <c r="AW169" s="20"/>
      <c r="AX169" s="20"/>
      <c r="AY169" s="20"/>
      <c r="AZ169" s="20"/>
      <c r="BA169" s="20"/>
      <c r="BB169" s="65">
        <f t="shared" ca="1" si="46"/>
        <v>26</v>
      </c>
      <c r="BD169" s="65"/>
      <c r="BR169" s="48"/>
      <c r="BS169" s="48"/>
      <c r="BT169" s="48"/>
      <c r="BU169" s="48"/>
      <c r="BV169" s="48"/>
      <c r="BW169" s="48"/>
      <c r="BX169" s="48"/>
      <c r="BY169" s="49"/>
      <c r="BZ169" s="48"/>
      <c r="CA169" s="48"/>
      <c r="CB169" s="19"/>
      <c r="CC169" s="19"/>
      <c r="CD169" s="19"/>
      <c r="CE169" s="48"/>
      <c r="CF169" s="49"/>
      <c r="CG169" s="19"/>
      <c r="CH169" s="49"/>
      <c r="CI169" s="19"/>
      <c r="CJ169" s="19"/>
    </row>
    <row r="170" spans="1:88">
      <c r="A170" s="65">
        <f t="shared" ca="1" si="45"/>
        <v>36</v>
      </c>
      <c r="B170" s="23" t="str">
        <f ca="1">IF(A169="","",IF(AND(AL170="",AN170=""),"NB",AL170&amp;AN170))</f>
        <v>1@B,</v>
      </c>
      <c r="C170" s="6" t="str">
        <f t="shared" ca="1" si="47"/>
        <v/>
      </c>
      <c r="D170" s="56" t="str">
        <f ca="1">VLOOKUP($A170,$BC$5:$BN$45,8)</f>
        <v>R</v>
      </c>
      <c r="E170" s="344" t="str">
        <f t="shared" ca="1" si="58"/>
        <v>BBR</v>
      </c>
      <c r="F170" s="175">
        <v>1</v>
      </c>
      <c r="G170" s="459">
        <f ca="1">IF(G169&gt;=$AJ$3,1,IF(AND(J168="L",J169="L"),1,IF(I169="L",2,IF(I169="W",(2*G169-1),G169))))</f>
        <v>2</v>
      </c>
      <c r="H170" s="345" t="str">
        <f ca="1">IF($A169&lt;&gt;"",IF(OR($AH169&lt;&gt;0,$AI169&lt;&gt;0,E169="RRR"),"",IF(AND($D164="B",$D167="B"),"B",IF(AND($D166="B",$D168="B"),"B",IF(AND($D168=$D169,$D168="B"),"B","")))),"")</f>
        <v>B</v>
      </c>
      <c r="I170" s="346" t="str">
        <f t="shared" ca="1" si="60"/>
        <v>L</v>
      </c>
      <c r="J170" s="346">
        <f t="shared" ca="1" si="48"/>
        <v>-1</v>
      </c>
      <c r="K170" s="343">
        <f t="shared" ca="1" si="49"/>
        <v>-1</v>
      </c>
      <c r="L170" s="56" t="str">
        <f ca="1">VLOOKUP($A170,$BC$5:$BN$45,8)</f>
        <v>R</v>
      </c>
      <c r="M170" s="428">
        <f t="shared" ca="1" si="59"/>
        <v>3</v>
      </c>
      <c r="N170" s="175">
        <v>1</v>
      </c>
      <c r="O170" s="345" t="str">
        <f ca="1">IF($A169&lt;&gt;"",IF(OR($AH169&lt;&gt;0,$AI169&lt;&gt;0,E169="BBB",H170&lt;&gt;""),"",IF(AND($D164="R",$D167="R"),"R",IF(AND($D166="R",$D168="R"),"R",IF(AND($D168=$D169,$D168="R"),"R","")))),"")</f>
        <v/>
      </c>
      <c r="P170" s="37" t="str">
        <f t="shared" ca="1" si="50"/>
        <v/>
      </c>
      <c r="Q170" s="37">
        <f t="shared" ca="1" si="51"/>
        <v>0</v>
      </c>
      <c r="R170" s="23">
        <f ca="1">IF($A170&lt;&gt;"",IF(OR($AH169&lt;&gt;0,$AI169&lt;&gt;0),"0",SUM(Q170:Q170)),0)</f>
        <v>0</v>
      </c>
      <c r="S170" s="56" t="str">
        <f ca="1">VLOOKUP($A170,$BC$5:$BN$45,8)</f>
        <v>R</v>
      </c>
      <c r="T170" s="175">
        <v>1</v>
      </c>
      <c r="U170" s="345" t="str">
        <f ca="1">IF($A169&lt;&gt;"",IF(OR($AH169&lt;&gt;0,$AI169&lt;&gt;0,M169&gt;=$AJ$3),"",H170))</f>
        <v>B</v>
      </c>
      <c r="V170" s="346" t="str">
        <f t="shared" ca="1" si="61"/>
        <v>L</v>
      </c>
      <c r="W170" s="346">
        <f t="shared" ca="1" si="52"/>
        <v>-1</v>
      </c>
      <c r="X170" s="343">
        <f t="shared" ca="1" si="53"/>
        <v>-1</v>
      </c>
      <c r="Y170" s="56" t="str">
        <f ca="1">VLOOKUP($A170,$BC$5:$BN$45,8)</f>
        <v>R</v>
      </c>
      <c r="Z170" s="175">
        <v>1</v>
      </c>
      <c r="AA170" s="345" t="str">
        <f ca="1">IF($A169&lt;&gt;"",IF(OR($AH169&lt;&gt;0,$AI169&lt;&gt;0,U170&lt;&gt;""),"",O170))</f>
        <v/>
      </c>
      <c r="AB170" s="37" t="str">
        <f t="shared" ca="1" si="54"/>
        <v/>
      </c>
      <c r="AC170" s="37">
        <f t="shared" ca="1" si="55"/>
        <v>0</v>
      </c>
      <c r="AD170" s="23">
        <f ca="1">IF($A170&lt;&gt;"",IF(OR($AH169&lt;&gt;0,$AI169&lt;&gt;0),"0",SUM(AC170:AC170)),0)</f>
        <v>0</v>
      </c>
      <c r="AE170" s="90">
        <f ca="1">IF(A170&lt;&gt;"",W170+AC170,0)</f>
        <v>-1</v>
      </c>
      <c r="AF170" s="87">
        <f t="shared" ca="1" si="63"/>
        <v>-9</v>
      </c>
      <c r="AG170" s="95">
        <f>T171</f>
        <v>1</v>
      </c>
      <c r="AH170" s="89">
        <f ca="1">IF($A170&lt;&gt;"",IF(AH169&lt;&gt;0,AH169,IF(AF170&gt;=$AJ$1,"Profit Target",0)),0)</f>
        <v>0</v>
      </c>
      <c r="AI170" s="91">
        <f ca="1">IF($A170&lt;&gt;"",IF(AI169&lt;&gt;0,AI169,IF(AF170&lt;=$AJ$2,"Stop Loss",0)))</f>
        <v>0</v>
      </c>
      <c r="AJ170" s="89">
        <f t="shared" ca="1" si="56"/>
        <v>8</v>
      </c>
      <c r="AK170" s="78" t="str">
        <f ca="1">IF($A169="","",ABS(T170)&amp;"@")</f>
        <v>1@</v>
      </c>
      <c r="AL170" s="78" t="str">
        <f ca="1">IF(U170&lt;&gt;"",$AK170&amp;U170&amp;",","")</f>
        <v>1@B,</v>
      </c>
      <c r="AM170" s="78" t="str">
        <f ca="1">IF($A169="","",ABS(Z170)&amp;"@")</f>
        <v>1@</v>
      </c>
      <c r="AN170" s="427" t="str">
        <f t="shared" ca="1" si="57"/>
        <v/>
      </c>
      <c r="AO170" s="20"/>
      <c r="AP170" s="20"/>
      <c r="AQ170" s="20"/>
      <c r="AR170" s="20"/>
      <c r="AS170" s="20"/>
      <c r="AT170" s="66"/>
      <c r="AU170" s="20"/>
      <c r="AV170" s="20"/>
      <c r="AW170" s="20"/>
      <c r="AX170" s="20"/>
      <c r="AY170" s="20"/>
      <c r="AZ170" s="20"/>
      <c r="BA170" s="20"/>
      <c r="BB170" s="65">
        <f t="shared" ca="1" si="46"/>
        <v>11</v>
      </c>
      <c r="BD170" s="65"/>
      <c r="BR170" s="48"/>
      <c r="BS170" s="48"/>
      <c r="BT170" s="48"/>
      <c r="BU170" s="48"/>
      <c r="BV170" s="48"/>
      <c r="BW170" s="48"/>
      <c r="BX170" s="48"/>
      <c r="BY170" s="49"/>
      <c r="BZ170" s="48"/>
      <c r="CA170" s="48"/>
      <c r="CB170" s="19"/>
      <c r="CC170" s="19"/>
      <c r="CD170" s="19"/>
      <c r="CE170" s="48"/>
      <c r="CF170" s="49"/>
      <c r="CG170" s="19"/>
      <c r="CH170" s="49"/>
      <c r="CI170" s="19"/>
      <c r="CJ170" s="19"/>
    </row>
    <row r="171" spans="1:88">
      <c r="A171" s="65">
        <f t="shared" ca="1" si="45"/>
        <v>27</v>
      </c>
      <c r="B171" s="23" t="str">
        <f ca="1">IF(A170="","",IF(AND(AL171="",AN171=""),"NB",AL171&amp;AN171))</f>
        <v>NB</v>
      </c>
      <c r="C171" s="6" t="str">
        <f t="shared" ca="1" si="47"/>
        <v/>
      </c>
      <c r="D171" s="56" t="str">
        <f ca="1">VLOOKUP($A171,$BC$5:$BN$45,8)</f>
        <v>R</v>
      </c>
      <c r="E171" s="344" t="str">
        <f t="shared" ca="1" si="58"/>
        <v>BRR</v>
      </c>
      <c r="F171" s="175">
        <v>1</v>
      </c>
      <c r="G171" s="459">
        <f ca="1">IF(G170&gt;=$AJ$3,1,IF(AND(J169="L",J170="L"),1,IF(I170="L",2,IF(I170="W",(2*G170-1),G170))))</f>
        <v>2</v>
      </c>
      <c r="H171" s="345" t="str">
        <f ca="1">IF($A170&lt;&gt;"",IF(OR($AH170&lt;&gt;0,$AI170&lt;&gt;0,E170="RRR"),"",IF(AND($D165="B",$D168="B"),"B",IF(AND($D167="B",$D169="B"),"B",IF(AND($D169=$D170,$D169="B"),"B","")))),"")</f>
        <v/>
      </c>
      <c r="I171" s="346" t="str">
        <f t="shared" ca="1" si="60"/>
        <v/>
      </c>
      <c r="J171" s="346">
        <f t="shared" ca="1" si="48"/>
        <v>0</v>
      </c>
      <c r="K171" s="343">
        <f t="shared" ca="1" si="49"/>
        <v>0</v>
      </c>
      <c r="L171" s="56" t="str">
        <f ca="1">VLOOKUP($A171,$BC$5:$BN$45,8)</f>
        <v>R</v>
      </c>
      <c r="M171" s="428">
        <f t="shared" ca="1" si="59"/>
        <v>3</v>
      </c>
      <c r="N171" s="175">
        <v>1</v>
      </c>
      <c r="O171" s="345" t="str">
        <f ca="1">IF($A170&lt;&gt;"",IF(OR($AH170&lt;&gt;0,$AI170&lt;&gt;0,E170="BBB",H171&lt;&gt;""),"",IF(AND($D165="R",$D168="R"),"R",IF(AND($D167="R",$D169="R"),"R",IF(AND($D169=$D170,$D169="R"),"R","")))),"")</f>
        <v/>
      </c>
      <c r="P171" s="37" t="str">
        <f t="shared" ca="1" si="50"/>
        <v/>
      </c>
      <c r="Q171" s="37">
        <f t="shared" ca="1" si="51"/>
        <v>0</v>
      </c>
      <c r="R171" s="23">
        <f ca="1">IF($A171&lt;&gt;"",IF(OR($AH170&lt;&gt;0,$AI170&lt;&gt;0),"0",SUM(Q171:Q171)),0)</f>
        <v>0</v>
      </c>
      <c r="S171" s="56" t="str">
        <f ca="1">VLOOKUP($A171,$BC$5:$BN$45,8)</f>
        <v>R</v>
      </c>
      <c r="T171" s="175">
        <v>1</v>
      </c>
      <c r="U171" s="345" t="str">
        <f ca="1">IF($A170&lt;&gt;"",IF(OR($AH170&lt;&gt;0,$AI170&lt;&gt;0,M170&gt;=$AJ$3),"",H171))</f>
        <v/>
      </c>
      <c r="V171" s="346" t="str">
        <f t="shared" ca="1" si="61"/>
        <v/>
      </c>
      <c r="W171" s="346">
        <f t="shared" ca="1" si="52"/>
        <v>0</v>
      </c>
      <c r="X171" s="343">
        <f t="shared" ca="1" si="53"/>
        <v>0</v>
      </c>
      <c r="Y171" s="56" t="str">
        <f ca="1">VLOOKUP($A171,$BC$5:$BN$45,8)</f>
        <v>R</v>
      </c>
      <c r="Z171" s="175">
        <v>1</v>
      </c>
      <c r="AA171" s="345" t="str">
        <f ca="1">IF($A170&lt;&gt;"",IF(OR($AH170&lt;&gt;0,$AI170&lt;&gt;0,U171&lt;&gt;""),"",O171))</f>
        <v/>
      </c>
      <c r="AB171" s="37" t="str">
        <f t="shared" ca="1" si="54"/>
        <v/>
      </c>
      <c r="AC171" s="37">
        <f t="shared" ca="1" si="55"/>
        <v>0</v>
      </c>
      <c r="AD171" s="23">
        <f ca="1">IF($A171&lt;&gt;"",IF(OR($AH170&lt;&gt;0,$AI170&lt;&gt;0),"0",SUM(AC171:AC171)),0)</f>
        <v>0</v>
      </c>
      <c r="AE171" s="90">
        <f ca="1">IF(A171&lt;&gt;"",W171+AC171,0)</f>
        <v>0</v>
      </c>
      <c r="AF171" s="87">
        <f t="shared" ca="1" si="63"/>
        <v>-9</v>
      </c>
      <c r="AG171" s="95">
        <f>T172</f>
        <v>1</v>
      </c>
      <c r="AH171" s="89">
        <f ca="1">IF($A171&lt;&gt;"",IF(AH170&lt;&gt;0,AH170,IF(AF171&gt;=$AJ$1,"Profit Target",0)),0)</f>
        <v>0</v>
      </c>
      <c r="AI171" s="91">
        <f ca="1">IF($A171&lt;&gt;"",IF(AI170&lt;&gt;0,AI170,IF(AF171&lt;=$AJ$2,"Stop Loss",0)))</f>
        <v>0</v>
      </c>
      <c r="AJ171" s="89">
        <f t="shared" ca="1" si="56"/>
        <v>8</v>
      </c>
      <c r="AK171" s="78" t="str">
        <f ca="1">IF($A170="","",ABS(T171)&amp;"@")</f>
        <v>1@</v>
      </c>
      <c r="AL171" s="78" t="str">
        <f ca="1">IF(U171&lt;&gt;"",$AK171&amp;U171&amp;",","")</f>
        <v/>
      </c>
      <c r="AM171" s="78" t="str">
        <f ca="1">IF($A170="","",ABS(Z171)&amp;"@")</f>
        <v>1@</v>
      </c>
      <c r="AN171" s="427" t="str">
        <f t="shared" ca="1" si="57"/>
        <v/>
      </c>
      <c r="AO171" s="20"/>
      <c r="AP171" s="20"/>
      <c r="AQ171" s="20"/>
      <c r="AR171" s="20"/>
      <c r="AS171" s="20"/>
      <c r="AT171" s="66"/>
      <c r="AU171" s="20"/>
      <c r="AV171" s="20"/>
      <c r="AW171" s="20"/>
      <c r="AX171" s="20"/>
      <c r="AY171" s="20"/>
      <c r="AZ171" s="20"/>
      <c r="BA171" s="20"/>
      <c r="BB171" s="65">
        <f t="shared" ca="1" si="46"/>
        <v>12</v>
      </c>
      <c r="BD171" s="65"/>
      <c r="BR171" s="48"/>
      <c r="BS171" s="48"/>
      <c r="BT171" s="48"/>
      <c r="BU171" s="48"/>
      <c r="BV171" s="48"/>
      <c r="BW171" s="48"/>
      <c r="BX171" s="48"/>
      <c r="BY171" s="49"/>
      <c r="BZ171" s="48"/>
      <c r="CA171" s="48"/>
      <c r="CB171" s="19"/>
      <c r="CC171" s="19"/>
      <c r="CD171" s="19"/>
      <c r="CE171" s="48"/>
      <c r="CF171" s="49"/>
      <c r="CG171" s="19"/>
      <c r="CH171" s="49"/>
      <c r="CI171" s="19"/>
      <c r="CJ171" s="19"/>
    </row>
    <row r="172" spans="1:88">
      <c r="A172" s="65">
        <f t="shared" ca="1" si="45"/>
        <v>5</v>
      </c>
      <c r="B172" s="23" t="str">
        <f ca="1">IF(A171="","",IF(AND(AL172="",AN172=""),"NB",AL172&amp;AN172))</f>
        <v>1@R,</v>
      </c>
      <c r="C172" s="6" t="str">
        <f t="shared" ca="1" si="47"/>
        <v/>
      </c>
      <c r="D172" s="56" t="str">
        <f ca="1">VLOOKUP($A172,$BC$5:$BN$45,8)</f>
        <v>R</v>
      </c>
      <c r="E172" s="344" t="str">
        <f t="shared" ca="1" si="58"/>
        <v>RRR</v>
      </c>
      <c r="F172" s="175">
        <v>1</v>
      </c>
      <c r="G172" s="459">
        <f ca="1">IF(G171&gt;=$AJ$3,1,IF(AND(J170="L",J171="L"),1,IF(I171="L",2,IF(I171="W",(2*G171-1),G171))))</f>
        <v>2</v>
      </c>
      <c r="H172" s="345" t="str">
        <f ca="1">IF($A171&lt;&gt;"",IF(OR($AH171&lt;&gt;0,$AI171&lt;&gt;0,E171="RRR"),"",IF(AND($D166="B",$D169="B"),"B",IF(AND($D168="B",$D170="B"),"B",IF(AND($D170=$D171,$D170="B"),"B","")))),"")</f>
        <v/>
      </c>
      <c r="I172" s="346" t="str">
        <f t="shared" ca="1" si="60"/>
        <v/>
      </c>
      <c r="J172" s="346">
        <f t="shared" ca="1" si="48"/>
        <v>0</v>
      </c>
      <c r="K172" s="343">
        <f t="shared" ca="1" si="49"/>
        <v>0</v>
      </c>
      <c r="L172" s="56" t="str">
        <f ca="1">VLOOKUP($A172,$BC$5:$BN$45,8)</f>
        <v>R</v>
      </c>
      <c r="M172" s="428">
        <f t="shared" ca="1" si="59"/>
        <v>3</v>
      </c>
      <c r="N172" s="175">
        <v>1</v>
      </c>
      <c r="O172" s="345" t="str">
        <f ca="1">IF($A171&lt;&gt;"",IF(OR($AH171&lt;&gt;0,$AI171&lt;&gt;0,E171="BBB",H172&lt;&gt;""),"",IF(AND($D166="R",$D169="R"),"R",IF(AND($D168="R",$D170="R"),"R",IF(AND($D170=$D171,$D170="R"),"R","")))),"")</f>
        <v>R</v>
      </c>
      <c r="P172" s="37" t="str">
        <f t="shared" ca="1" si="50"/>
        <v>W</v>
      </c>
      <c r="Q172" s="37">
        <f t="shared" ca="1" si="51"/>
        <v>1</v>
      </c>
      <c r="R172" s="23">
        <f ca="1">IF($A172&lt;&gt;"",IF(OR($AH171&lt;&gt;0,$AI171&lt;&gt;0),"0",SUM(Q172:Q172)),0)</f>
        <v>1</v>
      </c>
      <c r="S172" s="56" t="str">
        <f ca="1">VLOOKUP($A172,$BC$5:$BN$45,8)</f>
        <v>R</v>
      </c>
      <c r="T172" s="175">
        <v>1</v>
      </c>
      <c r="U172" s="345" t="str">
        <f ca="1">IF($A171&lt;&gt;"",IF(OR($AH171&lt;&gt;0,$AI171&lt;&gt;0,M171&gt;=$AJ$3),"",H172))</f>
        <v/>
      </c>
      <c r="V172" s="346" t="str">
        <f t="shared" ca="1" si="61"/>
        <v/>
      </c>
      <c r="W172" s="346">
        <f t="shared" ca="1" si="52"/>
        <v>0</v>
      </c>
      <c r="X172" s="343">
        <f t="shared" ca="1" si="53"/>
        <v>0</v>
      </c>
      <c r="Y172" s="56" t="str">
        <f ca="1">VLOOKUP($A172,$BC$5:$BN$45,8)</f>
        <v>R</v>
      </c>
      <c r="Z172" s="175">
        <v>1</v>
      </c>
      <c r="AA172" s="345" t="str">
        <f ca="1">IF($A171&lt;&gt;"",IF(OR($AH171&lt;&gt;0,$AI171&lt;&gt;0,U172&lt;&gt;""),"",O172))</f>
        <v>R</v>
      </c>
      <c r="AB172" s="37" t="str">
        <f t="shared" ca="1" si="54"/>
        <v>W</v>
      </c>
      <c r="AC172" s="37">
        <f t="shared" ca="1" si="55"/>
        <v>1</v>
      </c>
      <c r="AD172" s="23">
        <f ca="1">IF($A172&lt;&gt;"",IF(OR($AH171&lt;&gt;0,$AI171&lt;&gt;0),"0",SUM(AC172:AC172)),0)</f>
        <v>1</v>
      </c>
      <c r="AE172" s="90">
        <f ca="1">IF(A172&lt;&gt;"",W172+AC172,0)</f>
        <v>1</v>
      </c>
      <c r="AF172" s="87">
        <f t="shared" ca="1" si="63"/>
        <v>-8</v>
      </c>
      <c r="AG172" s="95">
        <f>T173</f>
        <v>1</v>
      </c>
      <c r="AH172" s="89">
        <f ca="1">IF($A172&lt;&gt;"",IF(AH171&lt;&gt;0,AH171,IF(AF172&gt;=$AJ$1,"Profit Target",0)),0)</f>
        <v>0</v>
      </c>
      <c r="AI172" s="91">
        <f ca="1">IF($A172&lt;&gt;"",IF(AI171&lt;&gt;0,AI171,IF(AF172&lt;=$AJ$2,"Stop Loss",0)))</f>
        <v>0</v>
      </c>
      <c r="AJ172" s="89">
        <f t="shared" ca="1" si="56"/>
        <v>8</v>
      </c>
      <c r="AK172" s="78" t="str">
        <f ca="1">IF($A171="","",ABS(T172)&amp;"@")</f>
        <v>1@</v>
      </c>
      <c r="AL172" s="78" t="str">
        <f ca="1">IF(U172&lt;&gt;"",$AK172&amp;U172&amp;",","")</f>
        <v/>
      </c>
      <c r="AM172" s="78" t="str">
        <f ca="1">IF($A171="","",ABS(Z172)&amp;"@")</f>
        <v>1@</v>
      </c>
      <c r="AN172" s="427" t="str">
        <f t="shared" ca="1" si="57"/>
        <v>1@R,</v>
      </c>
      <c r="AO172" s="20"/>
      <c r="AP172" s="20"/>
      <c r="AQ172" s="20"/>
      <c r="AR172" s="20"/>
      <c r="AS172" s="20"/>
      <c r="AT172" s="66"/>
      <c r="AU172" s="20"/>
      <c r="AV172" s="20"/>
      <c r="AW172" s="20"/>
      <c r="AX172" s="20"/>
      <c r="AY172" s="20"/>
      <c r="AZ172" s="20"/>
      <c r="BA172" s="20"/>
      <c r="BB172" s="65">
        <f t="shared" ca="1" si="46"/>
        <v>34</v>
      </c>
      <c r="BD172" s="65"/>
      <c r="BR172" s="48"/>
      <c r="BS172" s="48"/>
      <c r="BT172" s="48"/>
      <c r="BU172" s="48"/>
      <c r="BV172" s="48"/>
      <c r="BW172" s="48"/>
      <c r="BX172" s="48"/>
      <c r="BY172" s="49"/>
      <c r="BZ172" s="48"/>
      <c r="CA172" s="48"/>
      <c r="CB172" s="19"/>
      <c r="CC172" s="19"/>
      <c r="CD172" s="19"/>
      <c r="CE172" s="48"/>
      <c r="CF172" s="49"/>
      <c r="CG172" s="19"/>
      <c r="CH172" s="49"/>
      <c r="CI172" s="19"/>
      <c r="CJ172" s="19"/>
    </row>
    <row r="173" spans="1:88">
      <c r="A173" s="65">
        <f t="shared" ca="1" si="45"/>
        <v>2</v>
      </c>
      <c r="B173" s="23" t="str">
        <f ca="1">IF(A172="","",IF(AND(AL173="",AN173=""),"NB",AL173&amp;AN173))</f>
        <v>1@R,</v>
      </c>
      <c r="C173" s="6" t="str">
        <f t="shared" ca="1" si="47"/>
        <v/>
      </c>
      <c r="D173" s="56" t="str">
        <f ca="1">VLOOKUP($A173,$BC$5:$BN$45,8)</f>
        <v>B</v>
      </c>
      <c r="E173" s="344" t="str">
        <f t="shared" ca="1" si="58"/>
        <v>RRB</v>
      </c>
      <c r="F173" s="175">
        <v>1</v>
      </c>
      <c r="G173" s="459">
        <f ca="1">IF(G172&gt;=$AJ$3,1,IF(AND(J171="L",J172="L"),1,IF(I172="L",2,IF(I172="W",(2*G172-1),G172))))</f>
        <v>2</v>
      </c>
      <c r="H173" s="345" t="str">
        <f ca="1">IF($A172&lt;&gt;"",IF(OR($AH172&lt;&gt;0,$AI172&lt;&gt;0,E172="RRR"),"",IF(AND($D167="B",$D170="B"),"B",IF(AND($D169="B",$D171="B"),"B",IF(AND($D171=$D172,$D171="B"),"B","")))),"")</f>
        <v/>
      </c>
      <c r="I173" s="346" t="str">
        <f t="shared" ca="1" si="60"/>
        <v/>
      </c>
      <c r="J173" s="346">
        <f t="shared" ca="1" si="48"/>
        <v>0</v>
      </c>
      <c r="K173" s="343">
        <f t="shared" ca="1" si="49"/>
        <v>0</v>
      </c>
      <c r="L173" s="56" t="str">
        <f ca="1">VLOOKUP($A173,$BC$5:$BN$45,8)</f>
        <v>B</v>
      </c>
      <c r="M173" s="428">
        <f t="shared" ca="1" si="59"/>
        <v>3</v>
      </c>
      <c r="N173" s="175">
        <v>1</v>
      </c>
      <c r="O173" s="345" t="str">
        <f ca="1">IF($A172&lt;&gt;"",IF(OR($AH172&lt;&gt;0,$AI172&lt;&gt;0,E172="BBB",H173&lt;&gt;""),"",IF(AND($D167="R",$D170="R"),"R",IF(AND($D169="R",$D171="R"),"R",IF(AND($D171=$D172,$D171="R"),"R","")))),"")</f>
        <v>R</v>
      </c>
      <c r="P173" s="37" t="str">
        <f t="shared" ca="1" si="50"/>
        <v>L</v>
      </c>
      <c r="Q173" s="37">
        <f t="shared" ca="1" si="51"/>
        <v>-1</v>
      </c>
      <c r="R173" s="23">
        <f ca="1">IF($A173&lt;&gt;"",IF(OR($AH172&lt;&gt;0,$AI172&lt;&gt;0),"0",SUM(Q173:Q173)),0)</f>
        <v>-1</v>
      </c>
      <c r="S173" s="56" t="str">
        <f ca="1">VLOOKUP($A173,$BC$5:$BN$45,8)</f>
        <v>B</v>
      </c>
      <c r="T173" s="175">
        <v>1</v>
      </c>
      <c r="U173" s="345" t="str">
        <f ca="1">IF($A172&lt;&gt;"",IF(OR($AH172&lt;&gt;0,$AI172&lt;&gt;0,M172&gt;=$AJ$3),"",H173))</f>
        <v/>
      </c>
      <c r="V173" s="346" t="str">
        <f t="shared" ca="1" si="61"/>
        <v/>
      </c>
      <c r="W173" s="346">
        <f t="shared" ca="1" si="52"/>
        <v>0</v>
      </c>
      <c r="X173" s="343">
        <f t="shared" ca="1" si="53"/>
        <v>0</v>
      </c>
      <c r="Y173" s="56" t="str">
        <f ca="1">VLOOKUP($A173,$BC$5:$BN$45,8)</f>
        <v>B</v>
      </c>
      <c r="Z173" s="175">
        <v>1</v>
      </c>
      <c r="AA173" s="345" t="str">
        <f ca="1">IF($A172&lt;&gt;"",IF(OR($AH172&lt;&gt;0,$AI172&lt;&gt;0,U173&lt;&gt;""),"",O173))</f>
        <v>R</v>
      </c>
      <c r="AB173" s="37" t="str">
        <f t="shared" ca="1" si="54"/>
        <v>L</v>
      </c>
      <c r="AC173" s="37">
        <f t="shared" ca="1" si="55"/>
        <v>-1</v>
      </c>
      <c r="AD173" s="23">
        <f ca="1">IF($A173&lt;&gt;"",IF(OR($AH172&lt;&gt;0,$AI172&lt;&gt;0),"0",SUM(AC173:AC173)),0)</f>
        <v>-1</v>
      </c>
      <c r="AE173" s="90">
        <f ca="1">IF(A173&lt;&gt;"",W173+AC173,0)</f>
        <v>-1</v>
      </c>
      <c r="AF173" s="87">
        <f t="shared" ca="1" si="63"/>
        <v>-9</v>
      </c>
      <c r="AG173" s="95">
        <f>T174</f>
        <v>1</v>
      </c>
      <c r="AH173" s="89">
        <f ca="1">IF($A173&lt;&gt;"",IF(AH172&lt;&gt;0,AH172,IF(AF173&gt;=$AJ$1,"Profit Target",0)),0)</f>
        <v>0</v>
      </c>
      <c r="AI173" s="91">
        <f ca="1">IF($A173&lt;&gt;"",IF(AI172&lt;&gt;0,AI172,IF(AF173&lt;=$AJ$2,"Stop Loss",0)))</f>
        <v>0</v>
      </c>
      <c r="AJ173" s="89">
        <f t="shared" ca="1" si="56"/>
        <v>8</v>
      </c>
      <c r="AK173" s="78" t="str">
        <f ca="1">IF($A172="","",ABS(T173)&amp;"@")</f>
        <v>1@</v>
      </c>
      <c r="AL173" s="78" t="str">
        <f ca="1">IF(U173&lt;&gt;"",$AK173&amp;U173&amp;",","")</f>
        <v/>
      </c>
      <c r="AM173" s="78" t="str">
        <f ca="1">IF($A172="","",ABS(Z173)&amp;"@")</f>
        <v>1@</v>
      </c>
      <c r="AN173" s="427" t="str">
        <f t="shared" ca="1" si="57"/>
        <v>1@R,</v>
      </c>
      <c r="AO173" s="20"/>
      <c r="AP173" s="20"/>
      <c r="AQ173" s="20"/>
      <c r="AR173" s="20"/>
      <c r="AS173" s="20"/>
      <c r="AT173" s="66"/>
      <c r="AU173" s="20"/>
      <c r="AV173" s="20"/>
      <c r="AW173" s="20"/>
      <c r="AX173" s="20"/>
      <c r="AY173" s="20"/>
      <c r="AZ173" s="20"/>
      <c r="BA173" s="20"/>
      <c r="BB173" s="65">
        <f t="shared" ca="1" si="46"/>
        <v>14</v>
      </c>
      <c r="BD173" s="65"/>
      <c r="BR173" s="48"/>
      <c r="BS173" s="48"/>
      <c r="BT173" s="48"/>
      <c r="BU173" s="48"/>
      <c r="BV173" s="48"/>
      <c r="BW173" s="48"/>
      <c r="BX173" s="48"/>
      <c r="BY173" s="49"/>
      <c r="BZ173" s="48"/>
      <c r="CA173" s="48"/>
      <c r="CB173" s="19"/>
      <c r="CC173" s="19"/>
      <c r="CD173" s="19"/>
      <c r="CE173" s="48"/>
      <c r="CF173" s="49"/>
      <c r="CG173" s="19"/>
      <c r="CH173" s="49"/>
      <c r="CI173" s="19"/>
      <c r="CJ173" s="19"/>
    </row>
    <row r="174" spans="1:88">
      <c r="A174" s="65">
        <f t="shared" ca="1" si="45"/>
        <v>17</v>
      </c>
      <c r="B174" s="23" t="str">
        <f ca="1">IF(A173="","",IF(AND(AL174="",AN174=""),"NB",AL174&amp;AN174))</f>
        <v>1@R,</v>
      </c>
      <c r="C174" s="6" t="str">
        <f t="shared" ca="1" si="47"/>
        <v/>
      </c>
      <c r="D174" s="56" t="str">
        <f ca="1">VLOOKUP($A174,$BC$5:$BN$45,8)</f>
        <v>B</v>
      </c>
      <c r="E174" s="344" t="str">
        <f t="shared" ca="1" si="58"/>
        <v>RBB</v>
      </c>
      <c r="F174" s="175">
        <v>1</v>
      </c>
      <c r="G174" s="459">
        <f ca="1">IF(G173&gt;=$AJ$3,1,IF(AND(J172="L",J173="L"),1,IF(I173="L",2,IF(I173="W",(2*G173-1),G173))))</f>
        <v>2</v>
      </c>
      <c r="H174" s="345" t="str">
        <f ca="1">IF($A173&lt;&gt;"",IF(OR($AH173&lt;&gt;0,$AI173&lt;&gt;0,E173="RRR"),"",IF(AND($D168="B",$D171="B"),"B",IF(AND($D170="B",$D172="B"),"B",IF(AND($D172=$D173,$D172="B"),"B","")))),"")</f>
        <v/>
      </c>
      <c r="I174" s="346" t="str">
        <f t="shared" ca="1" si="60"/>
        <v/>
      </c>
      <c r="J174" s="346">
        <f t="shared" ca="1" si="48"/>
        <v>0</v>
      </c>
      <c r="K174" s="343">
        <f t="shared" ca="1" si="49"/>
        <v>0</v>
      </c>
      <c r="L174" s="56" t="str">
        <f ca="1">VLOOKUP($A174,$BC$5:$BN$45,8)</f>
        <v>B</v>
      </c>
      <c r="M174" s="428">
        <f t="shared" ca="1" si="59"/>
        <v>3</v>
      </c>
      <c r="N174" s="175">
        <v>1</v>
      </c>
      <c r="O174" s="345" t="str">
        <f ca="1">IF($A173&lt;&gt;"",IF(OR($AH173&lt;&gt;0,$AI173&lt;&gt;0,E173="BBB",H174&lt;&gt;""),"",IF(AND($D168="R",$D171="R"),"R",IF(AND($D170="R",$D172="R"),"R",IF(AND($D172=$D173,$D172="R"),"R","")))),"")</f>
        <v>R</v>
      </c>
      <c r="P174" s="37" t="str">
        <f t="shared" ca="1" si="50"/>
        <v>L</v>
      </c>
      <c r="Q174" s="37">
        <f t="shared" ca="1" si="51"/>
        <v>-1</v>
      </c>
      <c r="R174" s="23">
        <f ca="1">IF($A174&lt;&gt;"",IF(OR($AH173&lt;&gt;0,$AI173&lt;&gt;0),"0",SUM(Q174:Q174)),0)</f>
        <v>-1</v>
      </c>
      <c r="S174" s="56" t="str">
        <f ca="1">VLOOKUP($A174,$BC$5:$BN$45,8)</f>
        <v>B</v>
      </c>
      <c r="T174" s="175">
        <v>1</v>
      </c>
      <c r="U174" s="345" t="str">
        <f ca="1">IF($A173&lt;&gt;"",IF(OR($AH173&lt;&gt;0,$AI173&lt;&gt;0,M173&gt;=$AJ$3),"",H174))</f>
        <v/>
      </c>
      <c r="V174" s="346" t="str">
        <f t="shared" ca="1" si="61"/>
        <v/>
      </c>
      <c r="W174" s="346">
        <f t="shared" ca="1" si="52"/>
        <v>0</v>
      </c>
      <c r="X174" s="343">
        <f t="shared" ca="1" si="53"/>
        <v>0</v>
      </c>
      <c r="Y174" s="56" t="str">
        <f ca="1">VLOOKUP($A174,$BC$5:$BN$45,8)</f>
        <v>B</v>
      </c>
      <c r="Z174" s="175">
        <v>1</v>
      </c>
      <c r="AA174" s="345" t="str">
        <f ca="1">IF($A173&lt;&gt;"",IF(OR($AH173&lt;&gt;0,$AI173&lt;&gt;0,U174&lt;&gt;""),"",O174))</f>
        <v>R</v>
      </c>
      <c r="AB174" s="37" t="str">
        <f t="shared" ca="1" si="54"/>
        <v>L</v>
      </c>
      <c r="AC174" s="37">
        <f t="shared" ca="1" si="55"/>
        <v>-1</v>
      </c>
      <c r="AD174" s="23">
        <f ca="1">IF($A174&lt;&gt;"",IF(OR($AH173&lt;&gt;0,$AI173&lt;&gt;0),"0",SUM(AC174:AC174)),0)</f>
        <v>-1</v>
      </c>
      <c r="AE174" s="90">
        <f ca="1">IF(A174&lt;&gt;"",W174+AC174,0)</f>
        <v>-1</v>
      </c>
      <c r="AF174" s="87">
        <f t="shared" ca="1" si="63"/>
        <v>-10</v>
      </c>
      <c r="AG174" s="95">
        <f>T175</f>
        <v>1</v>
      </c>
      <c r="AH174" s="89">
        <f ca="1">IF($A174&lt;&gt;"",IF(AH173&lt;&gt;0,AH173,IF(AF174&gt;=$AJ$1,"Profit Target",0)),0)</f>
        <v>0</v>
      </c>
      <c r="AI174" s="91">
        <f ca="1">IF($A174&lt;&gt;"",IF(AI173&lt;&gt;0,AI173,IF(AF174&lt;=$AJ$2,"Stop Loss",0)))</f>
        <v>0</v>
      </c>
      <c r="AJ174" s="89">
        <f t="shared" ca="1" si="56"/>
        <v>8</v>
      </c>
      <c r="AK174" s="78" t="str">
        <f ca="1">IF($A173="","",ABS(T174)&amp;"@")</f>
        <v>1@</v>
      </c>
      <c r="AL174" s="78" t="str">
        <f ca="1">IF(U174&lt;&gt;"",$AK174&amp;U174&amp;",","")</f>
        <v/>
      </c>
      <c r="AM174" s="78" t="str">
        <f ca="1">IF($A173="","",ABS(Z174)&amp;"@")</f>
        <v>1@</v>
      </c>
      <c r="AN174" s="427" t="str">
        <f t="shared" ca="1" si="57"/>
        <v>1@R,</v>
      </c>
      <c r="AO174" s="20"/>
      <c r="AP174" s="20"/>
      <c r="AQ174" s="20"/>
      <c r="AR174" s="20"/>
      <c r="AS174" s="20"/>
      <c r="AT174" s="66"/>
      <c r="AU174" s="20"/>
      <c r="AV174" s="20"/>
      <c r="AW174" s="20"/>
      <c r="AX174" s="20"/>
      <c r="AY174" s="20"/>
      <c r="AZ174" s="20"/>
      <c r="BA174" s="20"/>
      <c r="BB174" s="65">
        <f t="shared" ca="1" si="46"/>
        <v>21</v>
      </c>
      <c r="BD174" s="65"/>
      <c r="BR174" s="48"/>
      <c r="BS174" s="48"/>
      <c r="BT174" s="48"/>
      <c r="BU174" s="48"/>
      <c r="BV174" s="48"/>
      <c r="BW174" s="48"/>
      <c r="BX174" s="48"/>
      <c r="BY174" s="49"/>
      <c r="BZ174" s="48"/>
      <c r="CA174" s="48"/>
      <c r="CB174" s="19"/>
      <c r="CC174" s="19"/>
      <c r="CD174" s="19"/>
      <c r="CE174" s="48"/>
      <c r="CF174" s="49"/>
      <c r="CG174" s="19"/>
      <c r="CH174" s="49"/>
      <c r="CI174" s="19"/>
      <c r="CJ174" s="19"/>
    </row>
    <row r="175" spans="1:88">
      <c r="A175" s="65">
        <f t="shared" ca="1" si="45"/>
        <v>24</v>
      </c>
      <c r="B175" s="23" t="str">
        <f ca="1">IF(A174="","",IF(AND(AL175="",AN175=""),"NB",AL175&amp;AN175))</f>
        <v>1@B,</v>
      </c>
      <c r="C175" s="6" t="str">
        <f t="shared" ca="1" si="47"/>
        <v/>
      </c>
      <c r="D175" s="56" t="str">
        <f ca="1">VLOOKUP($A175,$BC$5:$BN$45,8)</f>
        <v>B</v>
      </c>
      <c r="E175" s="344" t="str">
        <f t="shared" ca="1" si="58"/>
        <v>BBB</v>
      </c>
      <c r="F175" s="175">
        <v>1</v>
      </c>
      <c r="G175" s="459">
        <f ca="1">IF(G174&gt;=$AJ$3,1,IF(AND(J173="L",J174="L"),1,IF(I174="L",2,IF(I174="W",(2*G174-1),G174))))</f>
        <v>2</v>
      </c>
      <c r="H175" s="345" t="str">
        <f ca="1">IF($A174&lt;&gt;"",IF(OR($AH174&lt;&gt;0,$AI174&lt;&gt;0,E174="RRR"),"",IF(AND($D169="B",$D172="B"),"B",IF(AND($D171="B",$D173="B"),"B",IF(AND($D173=$D174,$D173="B"),"B","")))),"")</f>
        <v>B</v>
      </c>
      <c r="I175" s="346" t="str">
        <f t="shared" ca="1" si="60"/>
        <v>W</v>
      </c>
      <c r="J175" s="346">
        <f t="shared" ca="1" si="48"/>
        <v>1</v>
      </c>
      <c r="K175" s="343">
        <f t="shared" ca="1" si="49"/>
        <v>1</v>
      </c>
      <c r="L175" s="56" t="str">
        <f ca="1">VLOOKUP($A175,$BC$5:$BN$45,8)</f>
        <v>B</v>
      </c>
      <c r="M175" s="428">
        <f t="shared" ca="1" si="59"/>
        <v>0</v>
      </c>
      <c r="N175" s="175">
        <v>1</v>
      </c>
      <c r="O175" s="345" t="str">
        <f ca="1">IF($A174&lt;&gt;"",IF(OR($AH174&lt;&gt;0,$AI174&lt;&gt;0,E174="BBB",H175&lt;&gt;""),"",IF(AND($D169="R",$D172="R"),"R",IF(AND($D171="R",$D173="R"),"R",IF(AND($D173=$D174,$D173="R"),"R","")))),"")</f>
        <v/>
      </c>
      <c r="P175" s="37" t="str">
        <f t="shared" ca="1" si="50"/>
        <v/>
      </c>
      <c r="Q175" s="37">
        <f t="shared" ca="1" si="51"/>
        <v>0</v>
      </c>
      <c r="R175" s="23">
        <f ca="1">IF($A175&lt;&gt;"",IF(OR($AH174&lt;&gt;0,$AI174&lt;&gt;0),"0",SUM(Q175:Q175)),0)</f>
        <v>0</v>
      </c>
      <c r="S175" s="56" t="str">
        <f ca="1">VLOOKUP($A175,$BC$5:$BN$45,8)</f>
        <v>B</v>
      </c>
      <c r="T175" s="175">
        <v>1</v>
      </c>
      <c r="U175" s="345" t="str">
        <f ca="1">IF($A174&lt;&gt;"",IF(OR($AH174&lt;&gt;0,$AI174&lt;&gt;0,M174&gt;=$AJ$3),"",H175))</f>
        <v>B</v>
      </c>
      <c r="V175" s="346" t="str">
        <f t="shared" ca="1" si="61"/>
        <v>W</v>
      </c>
      <c r="W175" s="346">
        <f t="shared" ca="1" si="52"/>
        <v>1</v>
      </c>
      <c r="X175" s="343">
        <f t="shared" ca="1" si="53"/>
        <v>1</v>
      </c>
      <c r="Y175" s="56" t="str">
        <f ca="1">VLOOKUP($A175,$BC$5:$BN$45,8)</f>
        <v>B</v>
      </c>
      <c r="Z175" s="175">
        <v>1</v>
      </c>
      <c r="AA175" s="345" t="str">
        <f ca="1">IF($A174&lt;&gt;"",IF(OR($AH174&lt;&gt;0,$AI174&lt;&gt;0,U175&lt;&gt;""),"",O175))</f>
        <v/>
      </c>
      <c r="AB175" s="37" t="str">
        <f t="shared" ca="1" si="54"/>
        <v/>
      </c>
      <c r="AC175" s="37">
        <f t="shared" ca="1" si="55"/>
        <v>0</v>
      </c>
      <c r="AD175" s="23">
        <f ca="1">IF($A175&lt;&gt;"",IF(OR($AH174&lt;&gt;0,$AI174&lt;&gt;0),"0",SUM(AC175:AC175)),0)</f>
        <v>0</v>
      </c>
      <c r="AE175" s="90">
        <f ca="1">IF(A175&lt;&gt;"",W175+AC175,0)</f>
        <v>1</v>
      </c>
      <c r="AF175" s="87">
        <f t="shared" ca="1" si="63"/>
        <v>-9</v>
      </c>
      <c r="AG175" s="95">
        <f>T176</f>
        <v>1</v>
      </c>
      <c r="AH175" s="89">
        <f ca="1">IF($A175&lt;&gt;"",IF(AH174&lt;&gt;0,AH174,IF(AF175&gt;=$AJ$1,"Profit Target",0)),0)</f>
        <v>0</v>
      </c>
      <c r="AI175" s="91">
        <f ca="1">IF($A175&lt;&gt;"",IF(AI174&lt;&gt;0,AI174,IF(AF175&lt;=$AJ$2,"Stop Loss",0)))</f>
        <v>0</v>
      </c>
      <c r="AJ175" s="89">
        <f t="shared" ca="1" si="56"/>
        <v>8</v>
      </c>
      <c r="AK175" s="78" t="str">
        <f ca="1">IF($A174="","",ABS(T175)&amp;"@")</f>
        <v>1@</v>
      </c>
      <c r="AL175" s="78" t="str">
        <f ca="1">IF(U175&lt;&gt;"",$AK175&amp;U175&amp;",","")</f>
        <v>1@B,</v>
      </c>
      <c r="AM175" s="78" t="str">
        <f ca="1">IF($A174="","",ABS(Z175)&amp;"@")</f>
        <v>1@</v>
      </c>
      <c r="AN175" s="427" t="str">
        <f t="shared" ca="1" si="57"/>
        <v/>
      </c>
      <c r="AO175" s="20"/>
      <c r="AP175" s="20"/>
      <c r="AQ175" s="20"/>
      <c r="AR175" s="20"/>
      <c r="AS175" s="20"/>
      <c r="AT175" s="66"/>
      <c r="AU175" s="20"/>
      <c r="AV175" s="20"/>
      <c r="AW175" s="20"/>
      <c r="AX175" s="20"/>
      <c r="AY175" s="20"/>
      <c r="AZ175" s="20"/>
      <c r="BA175" s="20"/>
      <c r="BB175" s="65">
        <f t="shared" ca="1" si="46"/>
        <v>11</v>
      </c>
      <c r="BD175" s="65"/>
      <c r="BR175" s="48"/>
      <c r="BS175" s="48"/>
      <c r="BT175" s="48"/>
      <c r="BU175" s="48"/>
      <c r="BV175" s="48"/>
      <c r="BW175" s="48"/>
      <c r="BX175" s="48"/>
      <c r="BY175" s="49"/>
      <c r="BZ175" s="48"/>
      <c r="CA175" s="48"/>
      <c r="CB175" s="19"/>
      <c r="CC175" s="19"/>
      <c r="CD175" s="19"/>
      <c r="CE175" s="48"/>
      <c r="CF175" s="49"/>
      <c r="CG175" s="19"/>
      <c r="CH175" s="49"/>
      <c r="CI175" s="19"/>
      <c r="CJ175" s="19"/>
    </row>
    <row r="176" spans="1:88">
      <c r="A176" s="65">
        <f t="shared" ca="1" si="45"/>
        <v>17</v>
      </c>
      <c r="B176" s="23" t="str">
        <f ca="1">IF(A175="","",IF(AND(AL176="",AN176=""),"NB",AL176&amp;AN176))</f>
        <v>1@B,</v>
      </c>
      <c r="C176" s="6" t="str">
        <f t="shared" ca="1" si="47"/>
        <v/>
      </c>
      <c r="D176" s="56" t="str">
        <f ca="1">VLOOKUP($A176,$BC$5:$BN$45,8)</f>
        <v>B</v>
      </c>
      <c r="E176" s="344" t="str">
        <f t="shared" ca="1" si="58"/>
        <v>BBB</v>
      </c>
      <c r="F176" s="175">
        <v>1</v>
      </c>
      <c r="G176" s="459">
        <f ca="1">IF(G175&gt;=$AJ$3,1,IF(AND(J174="L",J175="L"),1,IF(I175="L",2,IF(I175="W",(2*G175-1),G175))))</f>
        <v>3</v>
      </c>
      <c r="H176" s="345" t="str">
        <f ca="1">IF($A175&lt;&gt;"",IF(OR($AH175&lt;&gt;0,$AI175&lt;&gt;0,E175="RRR"),"",IF(AND($D170="B",$D173="B"),"B",IF(AND($D172="B",$D174="B"),"B",IF(AND($D174=$D175,$D174="B"),"B","")))),"")</f>
        <v>B</v>
      </c>
      <c r="I176" s="346" t="str">
        <f t="shared" ca="1" si="60"/>
        <v>W</v>
      </c>
      <c r="J176" s="346">
        <f t="shared" ca="1" si="48"/>
        <v>1</v>
      </c>
      <c r="K176" s="343">
        <f t="shared" ca="1" si="49"/>
        <v>1</v>
      </c>
      <c r="L176" s="56" t="str">
        <f ca="1">VLOOKUP($A176,$BC$5:$BN$45,8)</f>
        <v>B</v>
      </c>
      <c r="M176" s="428">
        <f t="shared" ca="1" si="59"/>
        <v>0</v>
      </c>
      <c r="N176" s="175">
        <v>1</v>
      </c>
      <c r="O176" s="345" t="str">
        <f ca="1">IF($A175&lt;&gt;"",IF(OR($AH175&lt;&gt;0,$AI175&lt;&gt;0,E175="BBB",H176&lt;&gt;""),"",IF(AND($D170="R",$D173="R"),"R",IF(AND($D172="R",$D174="R"),"R",IF(AND($D174=$D175,$D174="R"),"R","")))),"")</f>
        <v/>
      </c>
      <c r="P176" s="37" t="str">
        <f t="shared" ca="1" si="50"/>
        <v/>
      </c>
      <c r="Q176" s="37">
        <f t="shared" ca="1" si="51"/>
        <v>0</v>
      </c>
      <c r="R176" s="23">
        <f ca="1">IF($A176&lt;&gt;"",IF(OR($AH175&lt;&gt;0,$AI175&lt;&gt;0),"0",SUM(Q176:Q176)),0)</f>
        <v>0</v>
      </c>
      <c r="S176" s="56" t="str">
        <f ca="1">VLOOKUP($A176,$BC$5:$BN$45,8)</f>
        <v>B</v>
      </c>
      <c r="T176" s="175">
        <v>1</v>
      </c>
      <c r="U176" s="345" t="str">
        <f ca="1">IF($A175&lt;&gt;"",IF(OR($AH175&lt;&gt;0,$AI175&lt;&gt;0,M175&gt;=$AJ$3),"",H176))</f>
        <v>B</v>
      </c>
      <c r="V176" s="346" t="str">
        <f t="shared" ca="1" si="61"/>
        <v>W</v>
      </c>
      <c r="W176" s="346">
        <f t="shared" ca="1" si="52"/>
        <v>1</v>
      </c>
      <c r="X176" s="343">
        <f t="shared" ca="1" si="53"/>
        <v>1</v>
      </c>
      <c r="Y176" s="56" t="str">
        <f ca="1">VLOOKUP($A176,$BC$5:$BN$45,8)</f>
        <v>B</v>
      </c>
      <c r="Z176" s="175">
        <v>1</v>
      </c>
      <c r="AA176" s="345" t="str">
        <f ca="1">IF($A175&lt;&gt;"",IF(OR($AH175&lt;&gt;0,$AI175&lt;&gt;0,U176&lt;&gt;""),"",O176))</f>
        <v/>
      </c>
      <c r="AB176" s="37" t="str">
        <f t="shared" ca="1" si="54"/>
        <v/>
      </c>
      <c r="AC176" s="37">
        <f t="shared" ca="1" si="55"/>
        <v>0</v>
      </c>
      <c r="AD176" s="23">
        <f ca="1">IF($A176&lt;&gt;"",IF(OR($AH175&lt;&gt;0,$AI175&lt;&gt;0),"0",SUM(AC176:AC176)),0)</f>
        <v>0</v>
      </c>
      <c r="AE176" s="90">
        <f ca="1">IF(A176&lt;&gt;"",W176+AC176,0)</f>
        <v>1</v>
      </c>
      <c r="AF176" s="87">
        <f t="shared" ca="1" si="63"/>
        <v>-8</v>
      </c>
      <c r="AG176" s="95">
        <f>T177</f>
        <v>1</v>
      </c>
      <c r="AH176" s="89">
        <f ca="1">IF($A176&lt;&gt;"",IF(AH175&lt;&gt;0,AH175,IF(AF176&gt;=$AJ$1,"Profit Target",0)),0)</f>
        <v>0</v>
      </c>
      <c r="AI176" s="91">
        <f ca="1">IF($A176&lt;&gt;"",IF(AI175&lt;&gt;0,AI175,IF(AF176&lt;=$AJ$2,"Stop Loss",0)))</f>
        <v>0</v>
      </c>
      <c r="AJ176" s="89">
        <f t="shared" ca="1" si="56"/>
        <v>8</v>
      </c>
      <c r="AK176" s="78" t="str">
        <f ca="1">IF($A175="","",ABS(T176)&amp;"@")</f>
        <v>1@</v>
      </c>
      <c r="AL176" s="78" t="str">
        <f ca="1">IF(U176&lt;&gt;"",$AK176&amp;U176&amp;",","")</f>
        <v>1@B,</v>
      </c>
      <c r="AM176" s="78" t="str">
        <f ca="1">IF($A175="","",ABS(Z176)&amp;"@")</f>
        <v>1@</v>
      </c>
      <c r="AN176" s="427" t="str">
        <f t="shared" ca="1" si="57"/>
        <v/>
      </c>
      <c r="AO176" s="20"/>
      <c r="AP176" s="20"/>
      <c r="AQ176" s="20"/>
      <c r="AR176" s="20"/>
      <c r="AS176" s="20"/>
      <c r="AT176" s="66"/>
      <c r="AU176" s="20"/>
      <c r="AV176" s="20"/>
      <c r="AW176" s="20"/>
      <c r="AX176" s="20"/>
      <c r="AY176" s="20"/>
      <c r="AZ176" s="20"/>
      <c r="BA176" s="20"/>
      <c r="BB176" s="65">
        <f t="shared" ca="1" si="46"/>
        <v>8</v>
      </c>
      <c r="BD176" s="65"/>
      <c r="BR176" s="48"/>
      <c r="BS176" s="48"/>
      <c r="BT176" s="48"/>
      <c r="BU176" s="48"/>
      <c r="BV176" s="48"/>
      <c r="BW176" s="48"/>
      <c r="BX176" s="48"/>
      <c r="BY176" s="49"/>
      <c r="BZ176" s="48"/>
      <c r="CA176" s="48"/>
      <c r="CB176" s="19"/>
      <c r="CC176" s="19"/>
      <c r="CD176" s="19"/>
      <c r="CE176" s="48"/>
      <c r="CF176" s="49"/>
      <c r="CG176" s="19"/>
      <c r="CH176" s="49"/>
      <c r="CI176" s="19"/>
      <c r="CJ176" s="19"/>
    </row>
    <row r="177" spans="1:88">
      <c r="A177" s="65">
        <f t="shared" ca="1" si="45"/>
        <v>5</v>
      </c>
      <c r="B177" s="23" t="str">
        <f ca="1">IF(A176="","",IF(AND(AL177="",AN177=""),"NB",AL177&amp;AN177))</f>
        <v>1@B,</v>
      </c>
      <c r="C177" s="6" t="str">
        <f t="shared" ca="1" si="47"/>
        <v/>
      </c>
      <c r="D177" s="56" t="str">
        <f ca="1">VLOOKUP($A177,$BC$5:$BN$45,8)</f>
        <v>R</v>
      </c>
      <c r="E177" s="344" t="str">
        <f t="shared" ca="1" si="58"/>
        <v>BBR</v>
      </c>
      <c r="F177" s="175">
        <v>1</v>
      </c>
      <c r="G177" s="459">
        <f ca="1">IF(G176&gt;=$AJ$3,1,IF(AND(J175="L",J176="L"),1,IF(I176="L",2,IF(I176="W",(2*G176-1),G176))))</f>
        <v>5</v>
      </c>
      <c r="H177" s="345" t="str">
        <f ca="1">IF($A176&lt;&gt;"",IF(OR($AH176&lt;&gt;0,$AI176&lt;&gt;0,E176="RRR"),"",IF(AND($D171="B",$D174="B"),"B",IF(AND($D173="B",$D175="B"),"B",IF(AND($D175=$D176,$D175="B"),"B","")))),"")</f>
        <v>B</v>
      </c>
      <c r="I177" s="346" t="str">
        <f t="shared" ca="1" si="60"/>
        <v>L</v>
      </c>
      <c r="J177" s="346">
        <f t="shared" ca="1" si="48"/>
        <v>-1</v>
      </c>
      <c r="K177" s="343">
        <f t="shared" ca="1" si="49"/>
        <v>-1</v>
      </c>
      <c r="L177" s="56" t="str">
        <f ca="1">VLOOKUP($A177,$BC$5:$BN$45,8)</f>
        <v>R</v>
      </c>
      <c r="M177" s="428">
        <f t="shared" ca="1" si="59"/>
        <v>1</v>
      </c>
      <c r="N177" s="175">
        <v>1</v>
      </c>
      <c r="O177" s="345" t="str">
        <f ca="1">IF($A176&lt;&gt;"",IF(OR($AH176&lt;&gt;0,$AI176&lt;&gt;0,E176="BBB",H177&lt;&gt;""),"",IF(AND($D171="R",$D174="R"),"R",IF(AND($D173="R",$D175="R"),"R",IF(AND($D175=$D176,$D175="R"),"R","")))),"")</f>
        <v/>
      </c>
      <c r="P177" s="37" t="str">
        <f t="shared" ca="1" si="50"/>
        <v/>
      </c>
      <c r="Q177" s="37">
        <f t="shared" ca="1" si="51"/>
        <v>0</v>
      </c>
      <c r="R177" s="23">
        <f ca="1">IF($A177&lt;&gt;"",IF(OR($AH176&lt;&gt;0,$AI176&lt;&gt;0),"0",SUM(Q177:Q177)),0)</f>
        <v>0</v>
      </c>
      <c r="S177" s="56" t="str">
        <f ca="1">VLOOKUP($A177,$BC$5:$BN$45,8)</f>
        <v>R</v>
      </c>
      <c r="T177" s="175">
        <v>1</v>
      </c>
      <c r="U177" s="345" t="str">
        <f ca="1">IF($A176&lt;&gt;"",IF(OR($AH176&lt;&gt;0,$AI176&lt;&gt;0,M176&gt;=$AJ$3),"",H177))</f>
        <v>B</v>
      </c>
      <c r="V177" s="346" t="str">
        <f t="shared" ca="1" si="61"/>
        <v>L</v>
      </c>
      <c r="W177" s="346">
        <f t="shared" ca="1" si="52"/>
        <v>-1</v>
      </c>
      <c r="X177" s="343">
        <f t="shared" ca="1" si="53"/>
        <v>-1</v>
      </c>
      <c r="Y177" s="56" t="str">
        <f ca="1">VLOOKUP($A177,$BC$5:$BN$45,8)</f>
        <v>R</v>
      </c>
      <c r="Z177" s="175">
        <v>1</v>
      </c>
      <c r="AA177" s="345" t="str">
        <f ca="1">IF($A176&lt;&gt;"",IF(OR($AH176&lt;&gt;0,$AI176&lt;&gt;0,U177&lt;&gt;""),"",O177))</f>
        <v/>
      </c>
      <c r="AB177" s="37" t="str">
        <f t="shared" ca="1" si="54"/>
        <v/>
      </c>
      <c r="AC177" s="37">
        <f t="shared" ca="1" si="55"/>
        <v>0</v>
      </c>
      <c r="AD177" s="23">
        <f ca="1">IF($A177&lt;&gt;"",IF(OR($AH176&lt;&gt;0,$AI176&lt;&gt;0),"0",SUM(AC177:AC177)),0)</f>
        <v>0</v>
      </c>
      <c r="AE177" s="90">
        <f ca="1">IF(A177&lt;&gt;"",W177+AC177,0)</f>
        <v>-1</v>
      </c>
      <c r="AF177" s="87">
        <f t="shared" ca="1" si="63"/>
        <v>-9</v>
      </c>
      <c r="AG177" s="95">
        <f>T178</f>
        <v>1</v>
      </c>
      <c r="AH177" s="89">
        <f ca="1">IF($A177&lt;&gt;"",IF(AH176&lt;&gt;0,AH176,IF(AF177&gt;=$AJ$1,"Profit Target",0)),0)</f>
        <v>0</v>
      </c>
      <c r="AI177" s="91">
        <f ca="1">IF($A177&lt;&gt;"",IF(AI176&lt;&gt;0,AI176,IF(AF177&lt;=$AJ$2,"Stop Loss",0)))</f>
        <v>0</v>
      </c>
      <c r="AJ177" s="89">
        <f t="shared" ca="1" si="56"/>
        <v>8</v>
      </c>
      <c r="AK177" s="78" t="str">
        <f ca="1">IF($A176="","",ABS(T177)&amp;"@")</f>
        <v>1@</v>
      </c>
      <c r="AL177" s="78" t="str">
        <f ca="1">IF(U177&lt;&gt;"",$AK177&amp;U177&amp;",","")</f>
        <v>1@B,</v>
      </c>
      <c r="AM177" s="78" t="str">
        <f ca="1">IF($A176="","",ABS(Z177)&amp;"@")</f>
        <v>1@</v>
      </c>
      <c r="AN177" s="427" t="str">
        <f t="shared" ca="1" si="57"/>
        <v/>
      </c>
      <c r="AO177" s="20"/>
      <c r="AP177" s="20"/>
      <c r="AQ177" s="20"/>
      <c r="AR177" s="20"/>
      <c r="AS177" s="20"/>
      <c r="AT177" s="66"/>
      <c r="AU177" s="20"/>
      <c r="AV177" s="20"/>
      <c r="AW177" s="20"/>
      <c r="AX177" s="20"/>
      <c r="AY177" s="20"/>
      <c r="AZ177" s="20"/>
      <c r="BA177" s="20"/>
      <c r="BB177" s="65">
        <f t="shared" ca="1" si="46"/>
        <v>11</v>
      </c>
      <c r="BD177" s="65"/>
      <c r="BR177" s="48"/>
      <c r="BS177" s="48"/>
      <c r="BT177" s="48"/>
      <c r="BU177" s="48"/>
      <c r="BV177" s="48"/>
      <c r="BW177" s="48"/>
      <c r="BX177" s="48"/>
      <c r="BY177" s="49"/>
      <c r="BZ177" s="48"/>
      <c r="CA177" s="48"/>
      <c r="CB177" s="19"/>
      <c r="CC177" s="19"/>
      <c r="CD177" s="19"/>
      <c r="CE177" s="48"/>
      <c r="CF177" s="49"/>
      <c r="CG177" s="19"/>
      <c r="CH177" s="49"/>
      <c r="CI177" s="19"/>
      <c r="CJ177" s="19"/>
    </row>
    <row r="178" spans="1:88">
      <c r="A178" s="65">
        <f t="shared" ca="1" si="45"/>
        <v>27</v>
      </c>
      <c r="B178" s="23" t="str">
        <f ca="1">IF(A177="","",IF(AND(AL178="",AN178=""),"NB",AL178&amp;AN178))</f>
        <v>1@B,</v>
      </c>
      <c r="C178" s="6" t="str">
        <f t="shared" ca="1" si="47"/>
        <v/>
      </c>
      <c r="D178" s="56" t="str">
        <f ca="1">VLOOKUP($A178,$BC$5:$BN$45,8)</f>
        <v>R</v>
      </c>
      <c r="E178" s="344" t="str">
        <f t="shared" ca="1" si="58"/>
        <v>BRR</v>
      </c>
      <c r="F178" s="175">
        <v>1</v>
      </c>
      <c r="G178" s="459">
        <f ca="1">IF(G177&gt;=$AJ$3,1,IF(AND(J176="L",J177="L"),1,IF(I177="L",2,IF(I177="W",(2*G177-1),G177))))</f>
        <v>2</v>
      </c>
      <c r="H178" s="345" t="str">
        <f ca="1">IF($A177&lt;&gt;"",IF(OR($AH177&lt;&gt;0,$AI177&lt;&gt;0,E177="RRR"),"",IF(AND($D172="B",$D175="B"),"B",IF(AND($D174="B",$D176="B"),"B",IF(AND($D176=$D177,$D176="B"),"B","")))),"")</f>
        <v>B</v>
      </c>
      <c r="I178" s="346" t="str">
        <f t="shared" ca="1" si="60"/>
        <v>L</v>
      </c>
      <c r="J178" s="346">
        <f t="shared" ca="1" si="48"/>
        <v>-1</v>
      </c>
      <c r="K178" s="343">
        <f t="shared" ca="1" si="49"/>
        <v>-1</v>
      </c>
      <c r="L178" s="56" t="str">
        <f ca="1">VLOOKUP($A178,$BC$5:$BN$45,8)</f>
        <v>R</v>
      </c>
      <c r="M178" s="428">
        <f t="shared" ca="1" si="59"/>
        <v>2</v>
      </c>
      <c r="N178" s="175">
        <v>1</v>
      </c>
      <c r="O178" s="345" t="str">
        <f ca="1">IF($A177&lt;&gt;"",IF(OR($AH177&lt;&gt;0,$AI177&lt;&gt;0,E177="BBB",H178&lt;&gt;""),"",IF(AND($D172="R",$D175="R"),"R",IF(AND($D174="R",$D176="R"),"R",IF(AND($D176=$D177,$D176="R"),"R","")))),"")</f>
        <v/>
      </c>
      <c r="P178" s="37" t="str">
        <f t="shared" ca="1" si="50"/>
        <v/>
      </c>
      <c r="Q178" s="37">
        <f t="shared" ca="1" si="51"/>
        <v>0</v>
      </c>
      <c r="R178" s="23">
        <f ca="1">IF($A178&lt;&gt;"",IF(OR($AH177&lt;&gt;0,$AI177&lt;&gt;0),"0",SUM(Q178:Q178)),0)</f>
        <v>0</v>
      </c>
      <c r="S178" s="56" t="str">
        <f ca="1">VLOOKUP($A178,$BC$5:$BN$45,8)</f>
        <v>R</v>
      </c>
      <c r="T178" s="175">
        <v>1</v>
      </c>
      <c r="U178" s="345" t="str">
        <f ca="1">IF($A177&lt;&gt;"",IF(OR($AH177&lt;&gt;0,$AI177&lt;&gt;0,M177&gt;=$AJ$3),"",H178))</f>
        <v>B</v>
      </c>
      <c r="V178" s="346" t="str">
        <f t="shared" ca="1" si="61"/>
        <v>L</v>
      </c>
      <c r="W178" s="346">
        <f t="shared" ca="1" si="52"/>
        <v>-1</v>
      </c>
      <c r="X178" s="343">
        <f t="shared" ca="1" si="53"/>
        <v>-1</v>
      </c>
      <c r="Y178" s="56" t="str">
        <f ca="1">VLOOKUP($A178,$BC$5:$BN$45,8)</f>
        <v>R</v>
      </c>
      <c r="Z178" s="175">
        <v>1</v>
      </c>
      <c r="AA178" s="345" t="str">
        <f ca="1">IF($A177&lt;&gt;"",IF(OR($AH177&lt;&gt;0,$AI177&lt;&gt;0,U178&lt;&gt;""),"",O178))</f>
        <v/>
      </c>
      <c r="AB178" s="37" t="str">
        <f t="shared" ca="1" si="54"/>
        <v/>
      </c>
      <c r="AC178" s="37">
        <f t="shared" ca="1" si="55"/>
        <v>0</v>
      </c>
      <c r="AD178" s="23">
        <f ca="1">IF($A178&lt;&gt;"",IF(OR($AH177&lt;&gt;0,$AI177&lt;&gt;0),"0",SUM(AC178:AC178)),0)</f>
        <v>0</v>
      </c>
      <c r="AE178" s="90">
        <f ca="1">IF(A178&lt;&gt;"",W178+AC178,0)</f>
        <v>-1</v>
      </c>
      <c r="AF178" s="87">
        <f t="shared" ca="1" si="63"/>
        <v>-10</v>
      </c>
      <c r="AG178" s="95">
        <f>T179</f>
        <v>1</v>
      </c>
      <c r="AH178" s="89">
        <f ca="1">IF($A178&lt;&gt;"",IF(AH177&lt;&gt;0,AH177,IF(AF178&gt;=$AJ$1,"Profit Target",0)),0)</f>
        <v>0</v>
      </c>
      <c r="AI178" s="91">
        <f ca="1">IF($A178&lt;&gt;"",IF(AI177&lt;&gt;0,AI177,IF(AF178&lt;=$AJ$2,"Stop Loss",0)))</f>
        <v>0</v>
      </c>
      <c r="AJ178" s="89">
        <f t="shared" ca="1" si="56"/>
        <v>8</v>
      </c>
      <c r="AK178" s="78" t="str">
        <f ca="1">IF($A177="","",ABS(T178)&amp;"@")</f>
        <v>1@</v>
      </c>
      <c r="AL178" s="78" t="str">
        <f ca="1">IF(U178&lt;&gt;"",$AK178&amp;U178&amp;",","")</f>
        <v>1@B,</v>
      </c>
      <c r="AM178" s="78" t="str">
        <f ca="1">IF($A177="","",ABS(Z178)&amp;"@")</f>
        <v>1@</v>
      </c>
      <c r="AN178" s="427" t="str">
        <f t="shared" ca="1" si="57"/>
        <v/>
      </c>
      <c r="AO178" s="20"/>
      <c r="AP178" s="20"/>
      <c r="AQ178" s="20"/>
      <c r="AR178" s="20"/>
      <c r="AS178" s="20"/>
      <c r="AT178" s="66"/>
      <c r="AU178" s="20"/>
      <c r="AV178" s="20"/>
      <c r="AW178" s="20"/>
      <c r="AX178" s="20"/>
      <c r="AY178" s="20"/>
      <c r="AZ178" s="20"/>
      <c r="BA178" s="20"/>
      <c r="BB178" s="65">
        <f t="shared" ca="1" si="46"/>
        <v>2</v>
      </c>
      <c r="BD178" s="65"/>
      <c r="BR178" s="48"/>
      <c r="BS178" s="48"/>
      <c r="BT178" s="48"/>
      <c r="BU178" s="48"/>
      <c r="BV178" s="48"/>
      <c r="BW178" s="48"/>
      <c r="BX178" s="48"/>
      <c r="BY178" s="49"/>
      <c r="BZ178" s="48"/>
      <c r="CA178" s="48"/>
      <c r="CB178" s="19"/>
      <c r="CC178" s="19"/>
      <c r="CD178" s="19"/>
      <c r="CE178" s="48"/>
      <c r="CF178" s="49"/>
      <c r="CG178" s="19"/>
      <c r="CH178" s="49"/>
      <c r="CI178" s="19"/>
      <c r="CJ178" s="19"/>
    </row>
    <row r="179" spans="1:88">
      <c r="A179" s="65">
        <f t="shared" ca="1" si="45"/>
        <v>20</v>
      </c>
      <c r="B179" s="23" t="str">
        <f ca="1">IF(A178="","",IF(AND(AL179="",AN179=""),"NB",AL179&amp;AN179))</f>
        <v>1@B,</v>
      </c>
      <c r="C179" s="6" t="str">
        <f t="shared" ca="1" si="47"/>
        <v/>
      </c>
      <c r="D179" s="56" t="str">
        <f ca="1">VLOOKUP($A179,$BC$5:$BN$45,8)</f>
        <v>B</v>
      </c>
      <c r="E179" s="344" t="str">
        <f t="shared" ca="1" si="58"/>
        <v>RRB</v>
      </c>
      <c r="F179" s="175">
        <v>1</v>
      </c>
      <c r="G179" s="459">
        <f ca="1">IF(G178&gt;=$AJ$3,1,IF(AND(J177="L",J178="L"),1,IF(I178="L",2,IF(I178="W",(2*G178-1),G178))))</f>
        <v>2</v>
      </c>
      <c r="H179" s="345" t="str">
        <f ca="1">IF($A178&lt;&gt;"",IF(OR($AH178&lt;&gt;0,$AI178&lt;&gt;0,E178="RRR"),"",IF(AND($D173="B",$D176="B"),"B",IF(AND($D175="B",$D177="B"),"B",IF(AND($D177=$D178,$D177="B"),"B","")))),"")</f>
        <v>B</v>
      </c>
      <c r="I179" s="346" t="str">
        <f t="shared" ca="1" si="60"/>
        <v>W</v>
      </c>
      <c r="J179" s="346">
        <f t="shared" ca="1" si="48"/>
        <v>1</v>
      </c>
      <c r="K179" s="343">
        <f t="shared" ca="1" si="49"/>
        <v>1</v>
      </c>
      <c r="L179" s="56" t="str">
        <f ca="1">VLOOKUP($A179,$BC$5:$BN$45,8)</f>
        <v>B</v>
      </c>
      <c r="M179" s="428">
        <f t="shared" ca="1" si="59"/>
        <v>0</v>
      </c>
      <c r="N179" s="175">
        <v>1</v>
      </c>
      <c r="O179" s="345" t="str">
        <f ca="1">IF($A178&lt;&gt;"",IF(OR($AH178&lt;&gt;0,$AI178&lt;&gt;0,E178="BBB",H179&lt;&gt;""),"",IF(AND($D173="R",$D176="R"),"R",IF(AND($D175="R",$D177="R"),"R",IF(AND($D177=$D178,$D177="R"),"R","")))),"")</f>
        <v/>
      </c>
      <c r="P179" s="37" t="str">
        <f t="shared" ca="1" si="50"/>
        <v/>
      </c>
      <c r="Q179" s="37">
        <f t="shared" ca="1" si="51"/>
        <v>0</v>
      </c>
      <c r="R179" s="23">
        <f ca="1">IF($A179&lt;&gt;"",IF(OR($AH178&lt;&gt;0,$AI178&lt;&gt;0),"0",SUM(Q179:Q179)),0)</f>
        <v>0</v>
      </c>
      <c r="S179" s="56" t="str">
        <f ca="1">VLOOKUP($A179,$BC$5:$BN$45,8)</f>
        <v>B</v>
      </c>
      <c r="T179" s="175">
        <v>1</v>
      </c>
      <c r="U179" s="345" t="str">
        <f ca="1">IF($A178&lt;&gt;"",IF(OR($AH178&lt;&gt;0,$AI178&lt;&gt;0,M178&gt;=$AJ$3),"",H179))</f>
        <v>B</v>
      </c>
      <c r="V179" s="346" t="str">
        <f t="shared" ca="1" si="61"/>
        <v>W</v>
      </c>
      <c r="W179" s="346">
        <f t="shared" ca="1" si="52"/>
        <v>1</v>
      </c>
      <c r="X179" s="343">
        <f t="shared" ca="1" si="53"/>
        <v>1</v>
      </c>
      <c r="Y179" s="56" t="str">
        <f ca="1">VLOOKUP($A179,$BC$5:$BN$45,8)</f>
        <v>B</v>
      </c>
      <c r="Z179" s="175">
        <v>1</v>
      </c>
      <c r="AA179" s="345" t="str">
        <f ca="1">IF($A178&lt;&gt;"",IF(OR($AH178&lt;&gt;0,$AI178&lt;&gt;0,U179&lt;&gt;""),"",O179))</f>
        <v/>
      </c>
      <c r="AB179" s="37" t="str">
        <f t="shared" ca="1" si="54"/>
        <v/>
      </c>
      <c r="AC179" s="37">
        <f t="shared" ca="1" si="55"/>
        <v>0</v>
      </c>
      <c r="AD179" s="23">
        <f ca="1">IF($A179&lt;&gt;"",IF(OR($AH178&lt;&gt;0,$AI178&lt;&gt;0),"0",SUM(AC179:AC179)),0)</f>
        <v>0</v>
      </c>
      <c r="AE179" s="90">
        <f ca="1">IF(A179&lt;&gt;"",W179+AC179,0)</f>
        <v>1</v>
      </c>
      <c r="AF179" s="172">
        <f t="shared" ca="1" si="63"/>
        <v>-9</v>
      </c>
      <c r="AG179" s="95">
        <f>T180</f>
        <v>1</v>
      </c>
      <c r="AH179" s="89">
        <f ca="1">IF($A179&lt;&gt;"",IF(AH178&lt;&gt;0,AH178,IF(AF179&gt;=$AJ$1,"Profit Target",0)),0)</f>
        <v>0</v>
      </c>
      <c r="AI179" s="91">
        <f ca="1">IF($A179&lt;&gt;"",IF(AI178&lt;&gt;0,AI178,IF(AF179&lt;=$AJ$2,"Stop Loss",0)))</f>
        <v>0</v>
      </c>
      <c r="AJ179" s="89">
        <f t="shared" ca="1" si="56"/>
        <v>8</v>
      </c>
      <c r="AK179" s="78" t="str">
        <f ca="1">IF($A178="","",ABS(T179)&amp;"@")</f>
        <v>1@</v>
      </c>
      <c r="AL179" s="78" t="str">
        <f ca="1">IF(U179&lt;&gt;"",$AK179&amp;U179&amp;",","")</f>
        <v>1@B,</v>
      </c>
      <c r="AM179" s="78" t="str">
        <f ca="1">IF($A178="","",ABS(Z179)&amp;"@")</f>
        <v>1@</v>
      </c>
      <c r="AN179" s="427" t="str">
        <f t="shared" ca="1" si="57"/>
        <v/>
      </c>
      <c r="AO179" s="20"/>
      <c r="AP179" s="20"/>
      <c r="AQ179" s="20"/>
      <c r="AR179" s="20"/>
      <c r="AS179" s="20"/>
      <c r="AT179" s="66"/>
      <c r="AU179" s="20"/>
      <c r="AV179" s="20"/>
      <c r="AW179" s="20"/>
      <c r="AX179" s="20"/>
      <c r="AY179" s="20"/>
      <c r="AZ179" s="20"/>
      <c r="BA179" s="20"/>
      <c r="BB179" s="65">
        <f t="shared" ca="1" si="46"/>
        <v>16</v>
      </c>
      <c r="BD179" s="65"/>
      <c r="BR179" s="48"/>
      <c r="BS179" s="48"/>
      <c r="BT179" s="48"/>
      <c r="BU179" s="48"/>
      <c r="BV179" s="48"/>
      <c r="BW179" s="48"/>
      <c r="BX179" s="48"/>
      <c r="BY179" s="49"/>
      <c r="BZ179" s="48"/>
      <c r="CA179" s="48"/>
      <c r="CB179" s="19"/>
      <c r="CC179" s="19"/>
      <c r="CD179" s="19"/>
      <c r="CE179" s="48"/>
      <c r="CF179" s="49"/>
      <c r="CG179" s="19"/>
      <c r="CH179" s="49"/>
      <c r="CI179" s="19"/>
      <c r="CJ179" s="19"/>
    </row>
    <row r="180" spans="1:88">
      <c r="A180" s="65">
        <f t="shared" ca="1" si="45"/>
        <v>34</v>
      </c>
      <c r="B180" s="23" t="str">
        <f ca="1">IF(A179="","",IF(AND(AL180="",AN180=""),"NB",AL180&amp;AN180))</f>
        <v>NB</v>
      </c>
      <c r="C180" s="6" t="str">
        <f t="shared" ca="1" si="47"/>
        <v/>
      </c>
      <c r="D180" s="56" t="str">
        <f ca="1">VLOOKUP($A180,$BC$5:$BN$45,8)</f>
        <v>R</v>
      </c>
      <c r="E180" s="344" t="str">
        <f t="shared" ca="1" si="58"/>
        <v>RBR</v>
      </c>
      <c r="F180" s="175">
        <v>1</v>
      </c>
      <c r="G180" s="459">
        <f ca="1">IF(G179&gt;=$AJ$3,1,IF(AND(J178="L",J179="L"),1,IF(I179="L",2,IF(I179="W",(2*G179-1),G179))))</f>
        <v>3</v>
      </c>
      <c r="H180" s="345" t="str">
        <f ca="1">IF($A179&lt;&gt;"",IF(OR($AH179&lt;&gt;0,$AI179&lt;&gt;0,E179="RRR"),"",IF(AND($D174="B",$D177="B"),"B",IF(AND($D176="B",$D178="B"),"B",IF(AND($D178=$D179,$D178="B"),"B","")))),"")</f>
        <v/>
      </c>
      <c r="I180" s="346" t="str">
        <f t="shared" ca="1" si="60"/>
        <v/>
      </c>
      <c r="J180" s="346">
        <f t="shared" ca="1" si="48"/>
        <v>0</v>
      </c>
      <c r="K180" s="343">
        <f t="shared" ca="1" si="49"/>
        <v>0</v>
      </c>
      <c r="L180" s="56" t="str">
        <f ca="1">VLOOKUP($A180,$BC$5:$BN$45,8)</f>
        <v>R</v>
      </c>
      <c r="M180" s="428">
        <f t="shared" ca="1" si="59"/>
        <v>0</v>
      </c>
      <c r="N180" s="175">
        <v>1</v>
      </c>
      <c r="O180" s="345" t="str">
        <f ca="1">IF($A179&lt;&gt;"",IF(OR($AH179&lt;&gt;0,$AI179&lt;&gt;0,E179="BBB",H180&lt;&gt;""),"",IF(AND($D174="R",$D177="R"),"R",IF(AND($D176="R",$D178="R"),"R",IF(AND($D178=$D179,$D178="R"),"R","")))),"")</f>
        <v/>
      </c>
      <c r="P180" s="37" t="str">
        <f t="shared" ca="1" si="50"/>
        <v/>
      </c>
      <c r="Q180" s="37">
        <f t="shared" ca="1" si="51"/>
        <v>0</v>
      </c>
      <c r="R180" s="23">
        <f ca="1">IF($A180&lt;&gt;"",IF(OR($AH179&lt;&gt;0,$AI179&lt;&gt;0),"0",SUM(Q180:Q180)),0)</f>
        <v>0</v>
      </c>
      <c r="S180" s="56" t="str">
        <f ca="1">VLOOKUP($A180,$BC$5:$BN$45,8)</f>
        <v>R</v>
      </c>
      <c r="T180" s="175">
        <v>1</v>
      </c>
      <c r="U180" s="345" t="str">
        <f ca="1">IF($A179&lt;&gt;"",IF(OR($AH179&lt;&gt;0,$AI179&lt;&gt;0,M179&gt;=$AJ$3),"",H180))</f>
        <v/>
      </c>
      <c r="V180" s="346" t="str">
        <f t="shared" ca="1" si="61"/>
        <v/>
      </c>
      <c r="W180" s="346">
        <f t="shared" ca="1" si="52"/>
        <v>0</v>
      </c>
      <c r="X180" s="343">
        <f t="shared" ca="1" si="53"/>
        <v>0</v>
      </c>
      <c r="Y180" s="56" t="str">
        <f ca="1">VLOOKUP($A180,$BC$5:$BN$45,8)</f>
        <v>R</v>
      </c>
      <c r="Z180" s="175">
        <v>1</v>
      </c>
      <c r="AA180" s="345" t="str">
        <f ca="1">IF($A179&lt;&gt;"",IF(OR($AH179&lt;&gt;0,$AI179&lt;&gt;0,U180&lt;&gt;""),"",O180))</f>
        <v/>
      </c>
      <c r="AB180" s="37" t="str">
        <f t="shared" ca="1" si="54"/>
        <v/>
      </c>
      <c r="AC180" s="37">
        <f t="shared" ca="1" si="55"/>
        <v>0</v>
      </c>
      <c r="AD180" s="23">
        <f ca="1">IF($A180&lt;&gt;"",IF(OR($AH179&lt;&gt;0,$AI179&lt;&gt;0),"0",SUM(AC180:AC180)),0)</f>
        <v>0</v>
      </c>
      <c r="AE180" s="90">
        <f ca="1">IF(A180&lt;&gt;"",W180+AC180,0)</f>
        <v>0</v>
      </c>
      <c r="AF180" s="87">
        <f ca="1">IF($A180&lt;&gt;"",AE180+AF179,0)</f>
        <v>-9</v>
      </c>
      <c r="AG180" s="95">
        <f>T181</f>
        <v>1</v>
      </c>
      <c r="AH180" s="89">
        <f ca="1">IF($A180&lt;&gt;"",IF(AH179&lt;&gt;0,AH179,IF(AF180&gt;=$AJ$1,"Profit Target",0)),0)</f>
        <v>0</v>
      </c>
      <c r="AI180" s="91">
        <f ca="1">IF($A180&lt;&gt;"",IF(AI179&lt;&gt;0,AI179,IF(AF180&lt;=$AJ$2,"Stop Loss",0)))</f>
        <v>0</v>
      </c>
      <c r="AJ180" s="89">
        <f t="shared" ca="1" si="56"/>
        <v>8</v>
      </c>
      <c r="AK180" s="78" t="str">
        <f ca="1">IF($A179="","",ABS(T180)&amp;"@")</f>
        <v>1@</v>
      </c>
      <c r="AL180" s="78" t="str">
        <f ca="1">IF(U180&lt;&gt;"",$AK180&amp;U180&amp;",","")</f>
        <v/>
      </c>
      <c r="AM180" s="78" t="str">
        <f ca="1">IF($A179="","",ABS(Z180)&amp;"@")</f>
        <v>1@</v>
      </c>
      <c r="AN180" s="427" t="str">
        <f t="shared" ca="1" si="57"/>
        <v/>
      </c>
      <c r="AO180" s="20"/>
      <c r="AP180" s="20"/>
      <c r="AQ180" s="20"/>
      <c r="AR180" s="20"/>
      <c r="AS180" s="20"/>
      <c r="AT180" s="66"/>
      <c r="AU180" s="20"/>
      <c r="AV180" s="20"/>
      <c r="AW180" s="20"/>
      <c r="AX180" s="20"/>
      <c r="AY180" s="20"/>
      <c r="AZ180" s="20"/>
      <c r="BA180" s="20"/>
      <c r="BB180" s="65">
        <f t="shared" ca="1" si="46"/>
        <v>13</v>
      </c>
      <c r="BD180" s="65"/>
      <c r="BR180" s="48"/>
      <c r="BS180" s="48"/>
      <c r="BT180" s="48"/>
      <c r="BU180" s="48"/>
      <c r="BV180" s="48"/>
      <c r="BW180" s="48"/>
      <c r="BX180" s="48"/>
      <c r="BY180" s="49"/>
      <c r="BZ180" s="48"/>
      <c r="CA180" s="48"/>
      <c r="CB180" s="19"/>
      <c r="CC180" s="19"/>
      <c r="CD180" s="19"/>
      <c r="CE180" s="48"/>
      <c r="CF180" s="49"/>
      <c r="CG180" s="19"/>
      <c r="CH180" s="49"/>
      <c r="CI180" s="19"/>
      <c r="CJ180" s="19"/>
    </row>
    <row r="181" spans="1:88">
      <c r="A181" s="65">
        <f t="shared" ca="1" si="45"/>
        <v>25</v>
      </c>
      <c r="B181" s="23" t="str">
        <f ca="1">IF(A180="","",IF(AND(AL181="",AN181=""),"NB",AL181&amp;AN181))</f>
        <v>NB</v>
      </c>
      <c r="C181" s="6" t="str">
        <f t="shared" ca="1" si="47"/>
        <v/>
      </c>
      <c r="D181" s="56" t="str">
        <f ca="1">VLOOKUP($A181,$BC$5:$BN$45,8)</f>
        <v>R</v>
      </c>
      <c r="E181" s="344" t="str">
        <f t="shared" ca="1" si="58"/>
        <v>BRR</v>
      </c>
      <c r="F181" s="175">
        <v>1</v>
      </c>
      <c r="G181" s="459">
        <f ca="1">IF(G180&gt;=$AJ$3,1,IF(AND(J179="L",J180="L"),1,IF(I180="L",2,IF(I180="W",(2*G180-1),G180))))</f>
        <v>3</v>
      </c>
      <c r="H181" s="345" t="str">
        <f ca="1">IF($A180&lt;&gt;"",IF(OR($AH180&lt;&gt;0,$AI180&lt;&gt;0,E180="RRR"),"",IF(AND($D175="B",$D178="B"),"B",IF(AND($D177="B",$D179="B"),"B",IF(AND($D179=$D180,$D179="B"),"B","")))),"")</f>
        <v/>
      </c>
      <c r="I181" s="346" t="str">
        <f t="shared" ca="1" si="60"/>
        <v/>
      </c>
      <c r="J181" s="346">
        <f t="shared" ca="1" si="48"/>
        <v>0</v>
      </c>
      <c r="K181" s="343">
        <f t="shared" ca="1" si="49"/>
        <v>0</v>
      </c>
      <c r="L181" s="56" t="str">
        <f ca="1">VLOOKUP($A181,$BC$5:$BN$45,8)</f>
        <v>R</v>
      </c>
      <c r="M181" s="428">
        <f t="shared" ca="1" si="59"/>
        <v>0</v>
      </c>
      <c r="N181" s="175">
        <v>1</v>
      </c>
      <c r="O181" s="345" t="str">
        <f ca="1">IF($A180&lt;&gt;"",IF(OR($AH180&lt;&gt;0,$AI180&lt;&gt;0,E180="BBB",H181&lt;&gt;""),"",IF(AND($D175="R",$D178="R"),"R",IF(AND($D177="R",$D179="R"),"R",IF(AND($D179=$D180,$D179="R"),"R","")))),"")</f>
        <v/>
      </c>
      <c r="P181" s="37" t="str">
        <f t="shared" ca="1" si="50"/>
        <v/>
      </c>
      <c r="Q181" s="37">
        <f t="shared" ca="1" si="51"/>
        <v>0</v>
      </c>
      <c r="R181" s="23">
        <f ca="1">IF($A181&lt;&gt;"",IF(OR($AH180&lt;&gt;0,$AI180&lt;&gt;0),"0",SUM(Q181:Q181)),0)</f>
        <v>0</v>
      </c>
      <c r="S181" s="56" t="str">
        <f ca="1">VLOOKUP($A181,$BC$5:$BN$45,8)</f>
        <v>R</v>
      </c>
      <c r="T181" s="175">
        <v>1</v>
      </c>
      <c r="U181" s="345" t="str">
        <f ca="1">IF($A180&lt;&gt;"",IF(OR($AH180&lt;&gt;0,$AI180&lt;&gt;0,M180&gt;=$AJ$3),"",H181))</f>
        <v/>
      </c>
      <c r="V181" s="346" t="str">
        <f t="shared" ca="1" si="61"/>
        <v/>
      </c>
      <c r="W181" s="346">
        <f t="shared" ca="1" si="52"/>
        <v>0</v>
      </c>
      <c r="X181" s="343">
        <f t="shared" ca="1" si="53"/>
        <v>0</v>
      </c>
      <c r="Y181" s="56" t="str">
        <f ca="1">VLOOKUP($A181,$BC$5:$BN$45,8)</f>
        <v>R</v>
      </c>
      <c r="Z181" s="175">
        <v>1</v>
      </c>
      <c r="AA181" s="345" t="str">
        <f ca="1">IF($A180&lt;&gt;"",IF(OR($AH180&lt;&gt;0,$AI180&lt;&gt;0,U181&lt;&gt;""),"",O181))</f>
        <v/>
      </c>
      <c r="AB181" s="37" t="str">
        <f t="shared" ca="1" si="54"/>
        <v/>
      </c>
      <c r="AC181" s="37">
        <f t="shared" ca="1" si="55"/>
        <v>0</v>
      </c>
      <c r="AD181" s="23">
        <f ca="1">IF($A181&lt;&gt;"",IF(OR($AH180&lt;&gt;0,$AI180&lt;&gt;0),"0",SUM(AC181:AC181)),0)</f>
        <v>0</v>
      </c>
      <c r="AE181" s="90">
        <f ca="1">IF(A181&lt;&gt;"",W181+AC181,0)</f>
        <v>0</v>
      </c>
      <c r="AF181" s="87">
        <f t="shared" ref="AF181:AF197" ca="1" si="64">IF($A181&lt;&gt;"",AE181+AF180,0)</f>
        <v>-9</v>
      </c>
      <c r="AG181" s="95">
        <f>T182</f>
        <v>1</v>
      </c>
      <c r="AH181" s="89">
        <f ca="1">IF($A181&lt;&gt;"",IF(AH180&lt;&gt;0,AH180,IF(AF181&gt;=$AJ$1,"Profit Target",0)),0)</f>
        <v>0</v>
      </c>
      <c r="AI181" s="91">
        <f ca="1">IF($A181&lt;&gt;"",IF(AI180&lt;&gt;0,AI180,IF(AF181&lt;=$AJ$2,"Stop Loss",0)))</f>
        <v>0</v>
      </c>
      <c r="AJ181" s="89">
        <f t="shared" ca="1" si="56"/>
        <v>8</v>
      </c>
      <c r="AK181" s="78" t="str">
        <f ca="1">IF($A180="","",ABS(T181)&amp;"@")</f>
        <v>1@</v>
      </c>
      <c r="AL181" s="78" t="str">
        <f ca="1">IF(U181&lt;&gt;"",$AK181&amp;U181&amp;",","")</f>
        <v/>
      </c>
      <c r="AM181" s="78" t="str">
        <f ca="1">IF($A180="","",ABS(Z181)&amp;"@")</f>
        <v>1@</v>
      </c>
      <c r="AN181" s="427" t="str">
        <f t="shared" ca="1" si="57"/>
        <v/>
      </c>
      <c r="AO181" s="20"/>
      <c r="AP181" s="20"/>
      <c r="AQ181" s="20"/>
      <c r="AR181" s="20"/>
      <c r="AS181" s="20"/>
      <c r="AT181" s="66"/>
      <c r="AU181" s="20"/>
      <c r="AV181" s="20"/>
      <c r="AW181" s="20"/>
      <c r="AX181" s="20"/>
      <c r="AY181" s="20"/>
      <c r="AZ181" s="20"/>
      <c r="BA181" s="20"/>
      <c r="BB181" s="65">
        <f t="shared" ca="1" si="46"/>
        <v>26</v>
      </c>
      <c r="BD181" s="65"/>
      <c r="BR181" s="48"/>
      <c r="BS181" s="48"/>
      <c r="BT181" s="48"/>
      <c r="BU181" s="48"/>
      <c r="BV181" s="48"/>
      <c r="BW181" s="48"/>
      <c r="BX181" s="48"/>
      <c r="BY181" s="49"/>
      <c r="BZ181" s="48"/>
      <c r="CA181" s="48"/>
      <c r="CB181" s="19"/>
      <c r="CC181" s="19"/>
      <c r="CD181" s="19"/>
      <c r="CE181" s="48"/>
      <c r="CF181" s="49"/>
      <c r="CG181" s="19"/>
      <c r="CH181" s="49"/>
      <c r="CI181" s="19"/>
      <c r="CJ181" s="19"/>
    </row>
    <row r="182" spans="1:88">
      <c r="A182" s="65">
        <f t="shared" ca="1" si="45"/>
        <v>23</v>
      </c>
      <c r="B182" s="23" t="str">
        <f ca="1">IF(A181="","",IF(AND(AL182="",AN182=""),"NB",AL182&amp;AN182))</f>
        <v>1@B,</v>
      </c>
      <c r="C182" s="6" t="str">
        <f t="shared" ca="1" si="47"/>
        <v/>
      </c>
      <c r="D182" s="56" t="str">
        <f ca="1">VLOOKUP($A182,$BC$5:$BN$45,8)</f>
        <v>R</v>
      </c>
      <c r="E182" s="344" t="str">
        <f t="shared" ca="1" si="58"/>
        <v>RRR</v>
      </c>
      <c r="F182" s="175">
        <v>1</v>
      </c>
      <c r="G182" s="459">
        <f ca="1">IF(G181&gt;=$AJ$3,1,IF(AND(J180="L",J181="L"),1,IF(I181="L",2,IF(I181="W",(2*G181-1),G181))))</f>
        <v>3</v>
      </c>
      <c r="H182" s="345" t="str">
        <f ca="1">IF($A181&lt;&gt;"",IF(OR($AH181&lt;&gt;0,$AI181&lt;&gt;0,E181="RRR"),"",IF(AND($D176="B",$D179="B"),"B",IF(AND($D178="B",$D180="B"),"B",IF(AND($D180=$D181,$D180="B"),"B","")))),"")</f>
        <v>B</v>
      </c>
      <c r="I182" s="346" t="str">
        <f t="shared" ca="1" si="60"/>
        <v>L</v>
      </c>
      <c r="J182" s="346">
        <f t="shared" ca="1" si="48"/>
        <v>-1</v>
      </c>
      <c r="K182" s="343">
        <f t="shared" ca="1" si="49"/>
        <v>-1</v>
      </c>
      <c r="L182" s="56" t="str">
        <f ca="1">VLOOKUP($A182,$BC$5:$BN$45,8)</f>
        <v>R</v>
      </c>
      <c r="M182" s="428">
        <f t="shared" ca="1" si="59"/>
        <v>1</v>
      </c>
      <c r="N182" s="175">
        <v>1</v>
      </c>
      <c r="O182" s="345" t="str">
        <f ca="1">IF($A181&lt;&gt;"",IF(OR($AH181&lt;&gt;0,$AI181&lt;&gt;0,E181="BBB",H182&lt;&gt;""),"",IF(AND($D176="R",$D179="R"),"R",IF(AND($D178="R",$D180="R"),"R",IF(AND($D180=$D181,$D180="R"),"R","")))),"")</f>
        <v/>
      </c>
      <c r="P182" s="37" t="str">
        <f t="shared" ca="1" si="50"/>
        <v/>
      </c>
      <c r="Q182" s="37">
        <f t="shared" ca="1" si="51"/>
        <v>0</v>
      </c>
      <c r="R182" s="23">
        <f ca="1">IF($A182&lt;&gt;"",IF(OR($AH181&lt;&gt;0,$AI181&lt;&gt;0),"0",SUM(Q182:Q182)),0)</f>
        <v>0</v>
      </c>
      <c r="S182" s="56" t="str">
        <f ca="1">VLOOKUP($A182,$BC$5:$BN$45,8)</f>
        <v>R</v>
      </c>
      <c r="T182" s="175">
        <v>1</v>
      </c>
      <c r="U182" s="345" t="str">
        <f ca="1">IF($A181&lt;&gt;"",IF(OR($AH181&lt;&gt;0,$AI181&lt;&gt;0,M181&gt;=$AJ$3),"",H182))</f>
        <v>B</v>
      </c>
      <c r="V182" s="346" t="str">
        <f t="shared" ca="1" si="61"/>
        <v>L</v>
      </c>
      <c r="W182" s="346">
        <f t="shared" ca="1" si="52"/>
        <v>-1</v>
      </c>
      <c r="X182" s="343">
        <f t="shared" ca="1" si="53"/>
        <v>-1</v>
      </c>
      <c r="Y182" s="56" t="str">
        <f ca="1">VLOOKUP($A182,$BC$5:$BN$45,8)</f>
        <v>R</v>
      </c>
      <c r="Z182" s="175">
        <v>1</v>
      </c>
      <c r="AA182" s="345" t="str">
        <f ca="1">IF($A181&lt;&gt;"",IF(OR($AH181&lt;&gt;0,$AI181&lt;&gt;0,U182&lt;&gt;""),"",O182))</f>
        <v/>
      </c>
      <c r="AB182" s="37" t="str">
        <f t="shared" ca="1" si="54"/>
        <v/>
      </c>
      <c r="AC182" s="37">
        <f t="shared" ca="1" si="55"/>
        <v>0</v>
      </c>
      <c r="AD182" s="23">
        <f ca="1">IF($A182&lt;&gt;"",IF(OR($AH181&lt;&gt;0,$AI181&lt;&gt;0),"0",SUM(AC182:AC182)),0)</f>
        <v>0</v>
      </c>
      <c r="AE182" s="90">
        <f ca="1">IF(A182&lt;&gt;"",W182+AC182,0)</f>
        <v>-1</v>
      </c>
      <c r="AF182" s="87">
        <f t="shared" ca="1" si="64"/>
        <v>-10</v>
      </c>
      <c r="AG182" s="95">
        <f>T183</f>
        <v>1</v>
      </c>
      <c r="AH182" s="89">
        <f ca="1">IF($A182&lt;&gt;"",IF(AH181&lt;&gt;0,AH181,IF(AF182&gt;=$AJ$1,"Profit Target",0)),0)</f>
        <v>0</v>
      </c>
      <c r="AI182" s="91">
        <f ca="1">IF($A182&lt;&gt;"",IF(AI181&lt;&gt;0,AI181,IF(AF182&lt;=$AJ$2,"Stop Loss",0)))</f>
        <v>0</v>
      </c>
      <c r="AJ182" s="89">
        <f t="shared" ca="1" si="56"/>
        <v>8</v>
      </c>
      <c r="AK182" s="78" t="str">
        <f ca="1">IF($A181="","",ABS(T182)&amp;"@")</f>
        <v>1@</v>
      </c>
      <c r="AL182" s="78" t="str">
        <f ca="1">IF(U182&lt;&gt;"",$AK182&amp;U182&amp;",","")</f>
        <v>1@B,</v>
      </c>
      <c r="AM182" s="78" t="str">
        <f ca="1">IF($A181="","",ABS(Z182)&amp;"@")</f>
        <v>1@</v>
      </c>
      <c r="AN182" s="427" t="str">
        <f t="shared" ca="1" si="57"/>
        <v/>
      </c>
      <c r="AO182" s="20"/>
      <c r="AP182" s="20"/>
      <c r="AQ182" s="20"/>
      <c r="AR182" s="20"/>
      <c r="AS182" s="20"/>
      <c r="AT182" s="66"/>
      <c r="AU182" s="20"/>
      <c r="AV182" s="20"/>
      <c r="AW182" s="20"/>
      <c r="AX182" s="20"/>
      <c r="AY182" s="20"/>
      <c r="AZ182" s="20"/>
      <c r="BA182" s="20"/>
      <c r="BB182" s="65">
        <f t="shared" ca="1" si="46"/>
        <v>36</v>
      </c>
      <c r="BD182" s="65"/>
      <c r="BR182" s="48"/>
      <c r="BS182" s="48"/>
      <c r="BT182" s="48"/>
      <c r="BU182" s="48"/>
      <c r="BV182" s="48"/>
      <c r="BW182" s="48"/>
      <c r="BX182" s="48"/>
      <c r="BY182" s="49"/>
      <c r="BZ182" s="48"/>
      <c r="CA182" s="48"/>
      <c r="CB182" s="19"/>
      <c r="CC182" s="19"/>
      <c r="CD182" s="19"/>
      <c r="CE182" s="48"/>
      <c r="CF182" s="49"/>
      <c r="CG182" s="19"/>
      <c r="CH182" s="49"/>
      <c r="CI182" s="19"/>
      <c r="CJ182" s="19"/>
    </row>
    <row r="183" spans="1:88">
      <c r="A183" s="65">
        <f t="shared" ca="1" si="45"/>
        <v>15</v>
      </c>
      <c r="B183" s="23" t="str">
        <f ca="1">IF(A182="","",IF(AND(AL183="",AN183=""),"NB",AL183&amp;AN183))</f>
        <v>1@R,</v>
      </c>
      <c r="C183" s="6" t="str">
        <f t="shared" ca="1" si="47"/>
        <v/>
      </c>
      <c r="D183" s="56" t="str">
        <f ca="1">VLOOKUP($A183,$BC$5:$BN$45,8)</f>
        <v>B</v>
      </c>
      <c r="E183" s="344" t="str">
        <f t="shared" ca="1" si="58"/>
        <v>RRB</v>
      </c>
      <c r="F183" s="175">
        <v>1</v>
      </c>
      <c r="G183" s="459">
        <f ca="1">IF(G182&gt;=$AJ$3,1,IF(AND(J181="L",J182="L"),1,IF(I182="L",2,IF(I182="W",(2*G182-1),G182))))</f>
        <v>2</v>
      </c>
      <c r="H183" s="345" t="str">
        <f ca="1">IF($A182&lt;&gt;"",IF(OR($AH182&lt;&gt;0,$AI182&lt;&gt;0,E182="RRR"),"",IF(AND($D177="B",$D180="B"),"B",IF(AND($D179="B",$D181="B"),"B",IF(AND($D181=$D182,$D181="B"),"B","")))),"")</f>
        <v/>
      </c>
      <c r="I183" s="346" t="str">
        <f t="shared" ca="1" si="60"/>
        <v/>
      </c>
      <c r="J183" s="346">
        <f t="shared" ca="1" si="48"/>
        <v>0</v>
      </c>
      <c r="K183" s="343">
        <f t="shared" ca="1" si="49"/>
        <v>0</v>
      </c>
      <c r="L183" s="56" t="str">
        <f ca="1">VLOOKUP($A183,$BC$5:$BN$45,8)</f>
        <v>B</v>
      </c>
      <c r="M183" s="428">
        <f t="shared" ca="1" si="59"/>
        <v>1</v>
      </c>
      <c r="N183" s="175">
        <v>1</v>
      </c>
      <c r="O183" s="345" t="str">
        <f ca="1">IF($A182&lt;&gt;"",IF(OR($AH182&lt;&gt;0,$AI182&lt;&gt;0,E182="BBB",H183&lt;&gt;""),"",IF(AND($D177="R",$D180="R"),"R",IF(AND($D179="R",$D181="R"),"R",IF(AND($D181=$D182,$D181="R"),"R","")))),"")</f>
        <v>R</v>
      </c>
      <c r="P183" s="37" t="str">
        <f t="shared" ca="1" si="50"/>
        <v>L</v>
      </c>
      <c r="Q183" s="37">
        <f t="shared" ca="1" si="51"/>
        <v>-1</v>
      </c>
      <c r="R183" s="23">
        <f ca="1">IF($A183&lt;&gt;"",IF(OR($AH182&lt;&gt;0,$AI182&lt;&gt;0),"0",SUM(Q183:Q183)),0)</f>
        <v>-1</v>
      </c>
      <c r="S183" s="56" t="str">
        <f ca="1">VLOOKUP($A183,$BC$5:$BN$45,8)</f>
        <v>B</v>
      </c>
      <c r="T183" s="175">
        <v>1</v>
      </c>
      <c r="U183" s="345" t="str">
        <f ca="1">IF($A182&lt;&gt;"",IF(OR($AH182&lt;&gt;0,$AI182&lt;&gt;0,M182&gt;=$AJ$3),"",H183))</f>
        <v/>
      </c>
      <c r="V183" s="346" t="str">
        <f t="shared" ca="1" si="61"/>
        <v/>
      </c>
      <c r="W183" s="346">
        <f t="shared" ca="1" si="52"/>
        <v>0</v>
      </c>
      <c r="X183" s="343">
        <f t="shared" ca="1" si="53"/>
        <v>0</v>
      </c>
      <c r="Y183" s="56" t="str">
        <f ca="1">VLOOKUP($A183,$BC$5:$BN$45,8)</f>
        <v>B</v>
      </c>
      <c r="Z183" s="175">
        <v>1</v>
      </c>
      <c r="AA183" s="345" t="str">
        <f ca="1">IF($A182&lt;&gt;"",IF(OR($AH182&lt;&gt;0,$AI182&lt;&gt;0,U183&lt;&gt;""),"",O183))</f>
        <v>R</v>
      </c>
      <c r="AB183" s="37" t="str">
        <f t="shared" ca="1" si="54"/>
        <v>L</v>
      </c>
      <c r="AC183" s="37">
        <f t="shared" ca="1" si="55"/>
        <v>-1</v>
      </c>
      <c r="AD183" s="23">
        <f ca="1">IF($A183&lt;&gt;"",IF(OR($AH182&lt;&gt;0,$AI182&lt;&gt;0),"0",SUM(AC183:AC183)),0)</f>
        <v>-1</v>
      </c>
      <c r="AE183" s="90">
        <f ca="1">IF(A183&lt;&gt;"",W183+AC183,0)</f>
        <v>-1</v>
      </c>
      <c r="AF183" s="87">
        <f t="shared" ca="1" si="64"/>
        <v>-11</v>
      </c>
      <c r="AG183" s="95">
        <f>T184</f>
        <v>1</v>
      </c>
      <c r="AH183" s="89">
        <f ca="1">IF($A183&lt;&gt;"",IF(AH182&lt;&gt;0,AH182,IF(AF183&gt;=$AJ$1,"Profit Target",0)),0)</f>
        <v>0</v>
      </c>
      <c r="AI183" s="91">
        <f ca="1">IF($A183&lt;&gt;"",IF(AI182&lt;&gt;0,AI182,IF(AF183&lt;=$AJ$2,"Stop Loss",0)))</f>
        <v>0</v>
      </c>
      <c r="AJ183" s="89">
        <f t="shared" ca="1" si="56"/>
        <v>8</v>
      </c>
      <c r="AK183" s="78" t="str">
        <f ca="1">IF($A182="","",ABS(T183)&amp;"@")</f>
        <v>1@</v>
      </c>
      <c r="AL183" s="78" t="str">
        <f ca="1">IF(U183&lt;&gt;"",$AK183&amp;U183&amp;",","")</f>
        <v/>
      </c>
      <c r="AM183" s="78" t="str">
        <f ca="1">IF($A182="","",ABS(Z183)&amp;"@")</f>
        <v>1@</v>
      </c>
      <c r="AN183" s="427" t="str">
        <f t="shared" ca="1" si="57"/>
        <v>1@R,</v>
      </c>
      <c r="AO183" s="20"/>
      <c r="AP183" s="20"/>
      <c r="AQ183" s="20"/>
      <c r="AR183" s="20"/>
      <c r="AS183" s="20"/>
      <c r="AT183" s="66"/>
      <c r="AU183" s="20"/>
      <c r="AV183" s="20"/>
      <c r="AW183" s="20"/>
      <c r="AX183" s="20"/>
      <c r="AY183" s="20"/>
      <c r="AZ183" s="20"/>
      <c r="BA183" s="20"/>
      <c r="BB183" s="65">
        <f t="shared" ca="1" si="46"/>
        <v>2</v>
      </c>
      <c r="BD183" s="65"/>
      <c r="BR183" s="48"/>
      <c r="BS183" s="48"/>
      <c r="BT183" s="48"/>
      <c r="BU183" s="48"/>
      <c r="BV183" s="48"/>
      <c r="BW183" s="48"/>
      <c r="BX183" s="48"/>
      <c r="BY183" s="49"/>
      <c r="BZ183" s="48"/>
      <c r="CA183" s="48"/>
      <c r="CB183" s="19"/>
      <c r="CC183" s="19"/>
      <c r="CD183" s="19"/>
      <c r="CE183" s="48"/>
      <c r="CF183" s="49"/>
      <c r="CG183" s="19"/>
      <c r="CH183" s="49"/>
      <c r="CI183" s="19"/>
      <c r="CJ183" s="19"/>
    </row>
    <row r="184" spans="1:88">
      <c r="A184" s="65">
        <f t="shared" ca="1" si="45"/>
        <v>17</v>
      </c>
      <c r="B184" s="23" t="str">
        <f ca="1">IF(A183="","",IF(AND(AL184="",AN184=""),"NB",AL184&amp;AN184))</f>
        <v>1@R,</v>
      </c>
      <c r="C184" s="6" t="str">
        <f t="shared" ca="1" si="47"/>
        <v/>
      </c>
      <c r="D184" s="56" t="str">
        <f ca="1">VLOOKUP($A184,$BC$5:$BN$45,8)</f>
        <v>B</v>
      </c>
      <c r="E184" s="344" t="str">
        <f t="shared" ca="1" si="58"/>
        <v>RBB</v>
      </c>
      <c r="F184" s="175">
        <v>1</v>
      </c>
      <c r="G184" s="459">
        <f ca="1">IF(G183&gt;=$AJ$3,1,IF(AND(J182="L",J183="L"),1,IF(I183="L",2,IF(I183="W",(2*G183-1),G183))))</f>
        <v>2</v>
      </c>
      <c r="H184" s="345" t="str">
        <f ca="1">IF($A183&lt;&gt;"",IF(OR($AH183&lt;&gt;0,$AI183&lt;&gt;0,E183="RRR"),"",IF(AND($D178="B",$D181="B"),"B",IF(AND($D180="B",$D182="B"),"B",IF(AND($D182=$D183,$D182="B"),"B","")))),"")</f>
        <v/>
      </c>
      <c r="I184" s="346" t="str">
        <f t="shared" ca="1" si="60"/>
        <v/>
      </c>
      <c r="J184" s="346">
        <f t="shared" ca="1" si="48"/>
        <v>0</v>
      </c>
      <c r="K184" s="343">
        <f t="shared" ca="1" si="49"/>
        <v>0</v>
      </c>
      <c r="L184" s="56" t="str">
        <f ca="1">VLOOKUP($A184,$BC$5:$BN$45,8)</f>
        <v>B</v>
      </c>
      <c r="M184" s="428">
        <f t="shared" ca="1" si="59"/>
        <v>1</v>
      </c>
      <c r="N184" s="175">
        <v>1</v>
      </c>
      <c r="O184" s="345" t="str">
        <f ca="1">IF($A183&lt;&gt;"",IF(OR($AH183&lt;&gt;0,$AI183&lt;&gt;0,E183="BBB",H184&lt;&gt;""),"",IF(AND($D178="R",$D181="R"),"R",IF(AND($D180="R",$D182="R"),"R",IF(AND($D182=$D183,$D182="R"),"R","")))),"")</f>
        <v>R</v>
      </c>
      <c r="P184" s="37" t="str">
        <f t="shared" ca="1" si="50"/>
        <v>L</v>
      </c>
      <c r="Q184" s="37">
        <f t="shared" ca="1" si="51"/>
        <v>-1</v>
      </c>
      <c r="R184" s="23">
        <f ca="1">IF($A184&lt;&gt;"",IF(OR($AH183&lt;&gt;0,$AI183&lt;&gt;0),"0",SUM(Q184:Q184)),0)</f>
        <v>-1</v>
      </c>
      <c r="S184" s="56" t="str">
        <f ca="1">VLOOKUP($A184,$BC$5:$BN$45,8)</f>
        <v>B</v>
      </c>
      <c r="T184" s="175">
        <v>1</v>
      </c>
      <c r="U184" s="345" t="str">
        <f ca="1">IF($A183&lt;&gt;"",IF(OR($AH183&lt;&gt;0,$AI183&lt;&gt;0,M183&gt;=$AJ$3),"",H184))</f>
        <v/>
      </c>
      <c r="V184" s="346" t="str">
        <f t="shared" ca="1" si="61"/>
        <v/>
      </c>
      <c r="W184" s="346">
        <f t="shared" ca="1" si="52"/>
        <v>0</v>
      </c>
      <c r="X184" s="343">
        <f t="shared" ca="1" si="53"/>
        <v>0</v>
      </c>
      <c r="Y184" s="56" t="str">
        <f ca="1">VLOOKUP($A184,$BC$5:$BN$45,8)</f>
        <v>B</v>
      </c>
      <c r="Z184" s="175">
        <v>1</v>
      </c>
      <c r="AA184" s="345" t="str">
        <f ca="1">IF($A183&lt;&gt;"",IF(OR($AH183&lt;&gt;0,$AI183&lt;&gt;0,U184&lt;&gt;""),"",O184))</f>
        <v>R</v>
      </c>
      <c r="AB184" s="37" t="str">
        <f t="shared" ca="1" si="54"/>
        <v>L</v>
      </c>
      <c r="AC184" s="37">
        <f t="shared" ca="1" si="55"/>
        <v>-1</v>
      </c>
      <c r="AD184" s="23">
        <f ca="1">IF($A184&lt;&gt;"",IF(OR($AH183&lt;&gt;0,$AI183&lt;&gt;0),"0",SUM(AC184:AC184)),0)</f>
        <v>-1</v>
      </c>
      <c r="AE184" s="90">
        <f ca="1">IF(A184&lt;&gt;"",W184+AC184,0)</f>
        <v>-1</v>
      </c>
      <c r="AF184" s="87">
        <f t="shared" ca="1" si="64"/>
        <v>-12</v>
      </c>
      <c r="AG184" s="95">
        <f>T185</f>
        <v>1</v>
      </c>
      <c r="AH184" s="89">
        <f ca="1">IF($A184&lt;&gt;"",IF(AH183&lt;&gt;0,AH183,IF(AF184&gt;=$AJ$1,"Profit Target",0)),0)</f>
        <v>0</v>
      </c>
      <c r="AI184" s="91">
        <f ca="1">IF($A184&lt;&gt;"",IF(AI183&lt;&gt;0,AI183,IF(AF184&lt;=$AJ$2,"Stop Loss",0)))</f>
        <v>0</v>
      </c>
      <c r="AJ184" s="89">
        <f t="shared" ca="1" si="56"/>
        <v>8</v>
      </c>
      <c r="AK184" s="78" t="str">
        <f ca="1">IF($A183="","",ABS(T184)&amp;"@")</f>
        <v>1@</v>
      </c>
      <c r="AL184" s="78" t="str">
        <f ca="1">IF(U184&lt;&gt;"",$AK184&amp;U184&amp;",","")</f>
        <v/>
      </c>
      <c r="AM184" s="78" t="str">
        <f ca="1">IF($A183="","",ABS(Z184)&amp;"@")</f>
        <v>1@</v>
      </c>
      <c r="AN184" s="427" t="str">
        <f t="shared" ca="1" si="57"/>
        <v>1@R,</v>
      </c>
      <c r="AO184" s="20"/>
      <c r="AP184" s="20"/>
      <c r="AQ184" s="20"/>
      <c r="AR184" s="20"/>
      <c r="AS184" s="20"/>
      <c r="AT184" s="66"/>
      <c r="AU184" s="20"/>
      <c r="AV184" s="20"/>
      <c r="AW184" s="20"/>
      <c r="AX184" s="20"/>
      <c r="AY184" s="20"/>
      <c r="AZ184" s="20"/>
      <c r="BA184" s="20"/>
      <c r="BB184" s="65">
        <f t="shared" ca="1" si="46"/>
        <v>29</v>
      </c>
      <c r="BD184" s="65"/>
      <c r="BR184" s="48"/>
      <c r="BS184" s="48"/>
      <c r="BT184" s="48"/>
      <c r="BU184" s="48"/>
      <c r="BV184" s="48"/>
      <c r="BW184" s="48"/>
      <c r="BX184" s="48"/>
      <c r="BY184" s="49"/>
      <c r="BZ184" s="48"/>
      <c r="CA184" s="48"/>
      <c r="CB184" s="19"/>
      <c r="CC184" s="19"/>
      <c r="CD184" s="19"/>
      <c r="CE184" s="48"/>
      <c r="CF184" s="49"/>
      <c r="CG184" s="19"/>
      <c r="CH184" s="49"/>
      <c r="CI184" s="19"/>
      <c r="CJ184" s="19"/>
    </row>
    <row r="185" spans="1:88">
      <c r="A185" s="65">
        <f t="shared" ca="1" si="45"/>
        <v>17</v>
      </c>
      <c r="B185" s="23" t="str">
        <f ca="1">IF(A184="","",IF(AND(AL185="",AN185=""),"NB",AL185&amp;AN185))</f>
        <v>1@B,</v>
      </c>
      <c r="C185" s="6" t="str">
        <f t="shared" ca="1" si="47"/>
        <v/>
      </c>
      <c r="D185" s="56" t="str">
        <f ca="1">VLOOKUP($A185,$BC$5:$BN$45,8)</f>
        <v>B</v>
      </c>
      <c r="E185" s="344" t="str">
        <f t="shared" ca="1" si="58"/>
        <v>BBB</v>
      </c>
      <c r="F185" s="175">
        <v>1</v>
      </c>
      <c r="G185" s="459">
        <f ca="1">IF(G184&gt;=$AJ$3,1,IF(AND(J183="L",J184="L"),1,IF(I184="L",2,IF(I184="W",(2*G184-1),G184))))</f>
        <v>2</v>
      </c>
      <c r="H185" s="345" t="str">
        <f ca="1">IF($A184&lt;&gt;"",IF(OR($AH184&lt;&gt;0,$AI184&lt;&gt;0,E184="RRR"),"",IF(AND($D179="B",$D182="B"),"B",IF(AND($D181="B",$D183="B"),"B",IF(AND($D183=$D184,$D183="B"),"B","")))),"")</f>
        <v>B</v>
      </c>
      <c r="I185" s="346" t="str">
        <f t="shared" ca="1" si="60"/>
        <v>W</v>
      </c>
      <c r="J185" s="346">
        <f t="shared" ca="1" si="48"/>
        <v>1</v>
      </c>
      <c r="K185" s="343">
        <f t="shared" ca="1" si="49"/>
        <v>1</v>
      </c>
      <c r="L185" s="56" t="str">
        <f ca="1">VLOOKUP($A185,$BC$5:$BN$45,8)</f>
        <v>B</v>
      </c>
      <c r="M185" s="428">
        <f t="shared" ca="1" si="59"/>
        <v>0</v>
      </c>
      <c r="N185" s="175">
        <v>1</v>
      </c>
      <c r="O185" s="345" t="str">
        <f ca="1">IF($A184&lt;&gt;"",IF(OR($AH184&lt;&gt;0,$AI184&lt;&gt;0,E184="BBB",H185&lt;&gt;""),"",IF(AND($D179="R",$D182="R"),"R",IF(AND($D181="R",$D183="R"),"R",IF(AND($D183=$D184,$D183="R"),"R","")))),"")</f>
        <v/>
      </c>
      <c r="P185" s="37" t="str">
        <f t="shared" ca="1" si="50"/>
        <v/>
      </c>
      <c r="Q185" s="37">
        <f t="shared" ca="1" si="51"/>
        <v>0</v>
      </c>
      <c r="R185" s="23">
        <f ca="1">IF($A185&lt;&gt;"",IF(OR($AH184&lt;&gt;0,$AI184&lt;&gt;0),"0",SUM(Q185:Q185)),0)</f>
        <v>0</v>
      </c>
      <c r="S185" s="56" t="str">
        <f ca="1">VLOOKUP($A185,$BC$5:$BN$45,8)</f>
        <v>B</v>
      </c>
      <c r="T185" s="175">
        <v>1</v>
      </c>
      <c r="U185" s="345" t="str">
        <f ca="1">IF($A184&lt;&gt;"",IF(OR($AH184&lt;&gt;0,$AI184&lt;&gt;0,M184&gt;=$AJ$3),"",H185))</f>
        <v>B</v>
      </c>
      <c r="V185" s="346" t="str">
        <f t="shared" ca="1" si="61"/>
        <v>W</v>
      </c>
      <c r="W185" s="346">
        <f t="shared" ca="1" si="52"/>
        <v>1</v>
      </c>
      <c r="X185" s="343">
        <f t="shared" ca="1" si="53"/>
        <v>1</v>
      </c>
      <c r="Y185" s="56" t="str">
        <f ca="1">VLOOKUP($A185,$BC$5:$BN$45,8)</f>
        <v>B</v>
      </c>
      <c r="Z185" s="175">
        <v>1</v>
      </c>
      <c r="AA185" s="345" t="str">
        <f ca="1">IF($A184&lt;&gt;"",IF(OR($AH184&lt;&gt;0,$AI184&lt;&gt;0,U185&lt;&gt;""),"",O185))</f>
        <v/>
      </c>
      <c r="AB185" s="37" t="str">
        <f t="shared" ca="1" si="54"/>
        <v/>
      </c>
      <c r="AC185" s="37">
        <f t="shared" ca="1" si="55"/>
        <v>0</v>
      </c>
      <c r="AD185" s="23">
        <f ca="1">IF($A185&lt;&gt;"",IF(OR($AH184&lt;&gt;0,$AI184&lt;&gt;0),"0",SUM(AC185:AC185)),0)</f>
        <v>0</v>
      </c>
      <c r="AE185" s="90">
        <f ca="1">IF(A185&lt;&gt;"",W185+AC185,0)</f>
        <v>1</v>
      </c>
      <c r="AF185" s="87">
        <f t="shared" ca="1" si="64"/>
        <v>-11</v>
      </c>
      <c r="AG185" s="95">
        <f>T186</f>
        <v>1</v>
      </c>
      <c r="AH185" s="89">
        <f ca="1">IF($A185&lt;&gt;"",IF(AH184&lt;&gt;0,AH184,IF(AF185&gt;=$AJ$1,"Profit Target",0)),0)</f>
        <v>0</v>
      </c>
      <c r="AI185" s="91">
        <f ca="1">IF($A185&lt;&gt;"",IF(AI184&lt;&gt;0,AI184,IF(AF185&lt;=$AJ$2,"Stop Loss",0)))</f>
        <v>0</v>
      </c>
      <c r="AJ185" s="89">
        <f t="shared" ca="1" si="56"/>
        <v>8</v>
      </c>
      <c r="AK185" s="78" t="str">
        <f ca="1">IF($A184="","",ABS(T185)&amp;"@")</f>
        <v>1@</v>
      </c>
      <c r="AL185" s="78" t="str">
        <f ca="1">IF(U185&lt;&gt;"",$AK185&amp;U185&amp;",","")</f>
        <v>1@B,</v>
      </c>
      <c r="AM185" s="78" t="str">
        <f ca="1">IF($A184="","",ABS(Z185)&amp;"@")</f>
        <v>1@</v>
      </c>
      <c r="AN185" s="427" t="str">
        <f t="shared" ca="1" si="57"/>
        <v/>
      </c>
      <c r="AO185" s="20"/>
      <c r="AP185" s="20"/>
      <c r="AQ185" s="20"/>
      <c r="AR185" s="20"/>
      <c r="AS185" s="20"/>
      <c r="AT185" s="66"/>
      <c r="AU185" s="20"/>
      <c r="AV185" s="20"/>
      <c r="AW185" s="20"/>
      <c r="AX185" s="20"/>
      <c r="AY185" s="20"/>
      <c r="AZ185" s="20"/>
      <c r="BA185" s="20"/>
      <c r="BB185" s="65">
        <f t="shared" ca="1" si="46"/>
        <v>11</v>
      </c>
      <c r="BD185" s="65"/>
      <c r="BR185" s="48"/>
      <c r="BS185" s="48"/>
      <c r="BT185" s="48"/>
      <c r="BU185" s="48"/>
      <c r="BV185" s="48"/>
      <c r="BW185" s="48"/>
      <c r="BX185" s="48"/>
      <c r="BY185" s="49"/>
      <c r="BZ185" s="48"/>
      <c r="CA185" s="48"/>
      <c r="CB185" s="19"/>
      <c r="CC185" s="19"/>
      <c r="CD185" s="19"/>
      <c r="CE185" s="48"/>
      <c r="CF185" s="49"/>
      <c r="CG185" s="19"/>
      <c r="CH185" s="49"/>
      <c r="CI185" s="19"/>
      <c r="CJ185" s="19"/>
    </row>
    <row r="186" spans="1:88">
      <c r="A186" s="65">
        <f t="shared" ca="1" si="45"/>
        <v>17</v>
      </c>
      <c r="B186" s="23" t="str">
        <f ca="1">IF(A185="","",IF(AND(AL186="",AN186=""),"NB",AL186&amp;AN186))</f>
        <v>1@B,</v>
      </c>
      <c r="C186" s="6" t="str">
        <f t="shared" ca="1" si="47"/>
        <v/>
      </c>
      <c r="D186" s="56" t="str">
        <f ca="1">VLOOKUP($A186,$BC$5:$BN$45,8)</f>
        <v>B</v>
      </c>
      <c r="E186" s="344" t="str">
        <f t="shared" ca="1" si="58"/>
        <v>BBB</v>
      </c>
      <c r="F186" s="175">
        <v>1</v>
      </c>
      <c r="G186" s="459">
        <f ca="1">IF(G185&gt;=$AJ$3,1,IF(AND(J184="L",J185="L"),1,IF(I185="L",2,IF(I185="W",(2*G185-1),G185))))</f>
        <v>3</v>
      </c>
      <c r="H186" s="345" t="str">
        <f ca="1">IF($A185&lt;&gt;"",IF(OR($AH185&lt;&gt;0,$AI185&lt;&gt;0,E185="RRR"),"",IF(AND($D180="B",$D183="B"),"B",IF(AND($D182="B",$D184="B"),"B",IF(AND($D184=$D185,$D184="B"),"B","")))),"")</f>
        <v>B</v>
      </c>
      <c r="I186" s="346" t="str">
        <f t="shared" ca="1" si="60"/>
        <v>W</v>
      </c>
      <c r="J186" s="346">
        <f t="shared" ca="1" si="48"/>
        <v>1</v>
      </c>
      <c r="K186" s="343">
        <f t="shared" ca="1" si="49"/>
        <v>1</v>
      </c>
      <c r="L186" s="56" t="str">
        <f ca="1">VLOOKUP($A186,$BC$5:$BN$45,8)</f>
        <v>B</v>
      </c>
      <c r="M186" s="428">
        <f t="shared" ca="1" si="59"/>
        <v>0</v>
      </c>
      <c r="N186" s="175">
        <v>1</v>
      </c>
      <c r="O186" s="345" t="str">
        <f ca="1">IF($A185&lt;&gt;"",IF(OR($AH185&lt;&gt;0,$AI185&lt;&gt;0,E185="BBB",H186&lt;&gt;""),"",IF(AND($D180="R",$D183="R"),"R",IF(AND($D182="R",$D184="R"),"R",IF(AND($D184=$D185,$D184="R"),"R","")))),"")</f>
        <v/>
      </c>
      <c r="P186" s="37" t="str">
        <f t="shared" ca="1" si="50"/>
        <v/>
      </c>
      <c r="Q186" s="37">
        <f t="shared" ca="1" si="51"/>
        <v>0</v>
      </c>
      <c r="R186" s="23">
        <f ca="1">IF($A186&lt;&gt;"",IF(OR($AH185&lt;&gt;0,$AI185&lt;&gt;0),"0",SUM(Q186:Q186)),0)</f>
        <v>0</v>
      </c>
      <c r="S186" s="56" t="str">
        <f ca="1">VLOOKUP($A186,$BC$5:$BN$45,8)</f>
        <v>B</v>
      </c>
      <c r="T186" s="175">
        <v>1</v>
      </c>
      <c r="U186" s="345" t="str">
        <f ca="1">IF($A185&lt;&gt;"",IF(OR($AH185&lt;&gt;0,$AI185&lt;&gt;0,M185&gt;=$AJ$3),"",H186))</f>
        <v>B</v>
      </c>
      <c r="V186" s="346" t="str">
        <f t="shared" ca="1" si="61"/>
        <v>W</v>
      </c>
      <c r="W186" s="346">
        <f t="shared" ca="1" si="52"/>
        <v>1</v>
      </c>
      <c r="X186" s="343">
        <f t="shared" ca="1" si="53"/>
        <v>1</v>
      </c>
      <c r="Y186" s="56" t="str">
        <f ca="1">VLOOKUP($A186,$BC$5:$BN$45,8)</f>
        <v>B</v>
      </c>
      <c r="Z186" s="175">
        <v>1</v>
      </c>
      <c r="AA186" s="345" t="str">
        <f ca="1">IF($A185&lt;&gt;"",IF(OR($AH185&lt;&gt;0,$AI185&lt;&gt;0,U186&lt;&gt;""),"",O186))</f>
        <v/>
      </c>
      <c r="AB186" s="37" t="str">
        <f t="shared" ca="1" si="54"/>
        <v/>
      </c>
      <c r="AC186" s="37">
        <f t="shared" ca="1" si="55"/>
        <v>0</v>
      </c>
      <c r="AD186" s="23">
        <f ca="1">IF($A186&lt;&gt;"",IF(OR($AH185&lt;&gt;0,$AI185&lt;&gt;0),"0",SUM(AC186:AC186)),0)</f>
        <v>0</v>
      </c>
      <c r="AE186" s="90">
        <f ca="1">IF(A186&lt;&gt;"",W186+AC186,0)</f>
        <v>1</v>
      </c>
      <c r="AF186" s="87">
        <f t="shared" ca="1" si="64"/>
        <v>-10</v>
      </c>
      <c r="AG186" s="95">
        <f>T187</f>
        <v>1</v>
      </c>
      <c r="AH186" s="89">
        <f ca="1">IF($A186&lt;&gt;"",IF(AH185&lt;&gt;0,AH185,IF(AF186&gt;=$AJ$1,"Profit Target",0)),0)</f>
        <v>0</v>
      </c>
      <c r="AI186" s="91">
        <f ca="1">IF($A186&lt;&gt;"",IF(AI185&lt;&gt;0,AI185,IF(AF186&lt;=$AJ$2,"Stop Loss",0)))</f>
        <v>0</v>
      </c>
      <c r="AJ186" s="89">
        <f t="shared" ca="1" si="56"/>
        <v>8</v>
      </c>
      <c r="AK186" s="78" t="str">
        <f ca="1">IF($A185="","",ABS(T186)&amp;"@")</f>
        <v>1@</v>
      </c>
      <c r="AL186" s="78" t="str">
        <f ca="1">IF(U186&lt;&gt;"",$AK186&amp;U186&amp;",","")</f>
        <v>1@B,</v>
      </c>
      <c r="AM186" s="78" t="str">
        <f ca="1">IF($A185="","",ABS(Z186)&amp;"@")</f>
        <v>1@</v>
      </c>
      <c r="AN186" s="427" t="str">
        <f t="shared" ca="1" si="57"/>
        <v/>
      </c>
      <c r="AO186" s="20"/>
      <c r="AP186" s="20"/>
      <c r="AQ186" s="20"/>
      <c r="AR186" s="20"/>
      <c r="AS186" s="20"/>
      <c r="AT186" s="66"/>
      <c r="AU186" s="20"/>
      <c r="AV186" s="20"/>
      <c r="AW186" s="20"/>
      <c r="AX186" s="20"/>
      <c r="AY186" s="20"/>
      <c r="AZ186" s="20"/>
      <c r="BA186" s="20"/>
      <c r="BB186" s="65">
        <f t="shared" ca="1" si="46"/>
        <v>13</v>
      </c>
      <c r="BD186" s="65"/>
      <c r="BR186" s="48"/>
      <c r="BS186" s="48"/>
      <c r="BT186" s="48"/>
      <c r="BU186" s="48"/>
      <c r="BV186" s="48"/>
      <c r="BW186" s="48"/>
      <c r="BX186" s="48"/>
      <c r="BY186" s="49"/>
      <c r="BZ186" s="48"/>
      <c r="CA186" s="48"/>
      <c r="CB186" s="19"/>
      <c r="CC186" s="19"/>
      <c r="CD186" s="19"/>
      <c r="CE186" s="48"/>
      <c r="CF186" s="49"/>
      <c r="CG186" s="19"/>
      <c r="CH186" s="49"/>
      <c r="CI186" s="19"/>
      <c r="CJ186" s="19"/>
    </row>
    <row r="187" spans="1:88">
      <c r="A187" s="65">
        <f t="shared" ca="1" si="45"/>
        <v>6</v>
      </c>
      <c r="B187" s="23" t="str">
        <f ca="1">IF(A186="","",IF(AND(AL187="",AN187=""),"NB",AL187&amp;AN187))</f>
        <v>1@B,</v>
      </c>
      <c r="C187" s="6" t="str">
        <f t="shared" ca="1" si="47"/>
        <v/>
      </c>
      <c r="D187" s="56" t="str">
        <f ca="1">VLOOKUP($A187,$BC$5:$BN$45,8)</f>
        <v>B</v>
      </c>
      <c r="E187" s="344" t="str">
        <f t="shared" ca="1" si="58"/>
        <v>BBB</v>
      </c>
      <c r="F187" s="175">
        <v>1</v>
      </c>
      <c r="G187" s="459">
        <f ca="1">IF(G186&gt;=$AJ$3,1,IF(AND(J185="L",J186="L"),1,IF(I186="L",2,IF(I186="W",(2*G186-1),G186))))</f>
        <v>5</v>
      </c>
      <c r="H187" s="345" t="str">
        <f ca="1">IF($A186&lt;&gt;"",IF(OR($AH186&lt;&gt;0,$AI186&lt;&gt;0,E186="RRR"),"",IF(AND($D181="B",$D184="B"),"B",IF(AND($D183="B",$D185="B"),"B",IF(AND($D185=$D186,$D185="B"),"B","")))),"")</f>
        <v>B</v>
      </c>
      <c r="I187" s="346" t="str">
        <f t="shared" ca="1" si="60"/>
        <v>W</v>
      </c>
      <c r="J187" s="346">
        <f t="shared" ca="1" si="48"/>
        <v>1</v>
      </c>
      <c r="K187" s="343">
        <f t="shared" ca="1" si="49"/>
        <v>1</v>
      </c>
      <c r="L187" s="56" t="str">
        <f ca="1">VLOOKUP($A187,$BC$5:$BN$45,8)</f>
        <v>B</v>
      </c>
      <c r="M187" s="428">
        <f t="shared" ca="1" si="59"/>
        <v>0</v>
      </c>
      <c r="N187" s="175">
        <v>1</v>
      </c>
      <c r="O187" s="345" t="str">
        <f ca="1">IF($A186&lt;&gt;"",IF(OR($AH186&lt;&gt;0,$AI186&lt;&gt;0,E186="BBB",H187&lt;&gt;""),"",IF(AND($D181="R",$D184="R"),"R",IF(AND($D183="R",$D185="R"),"R",IF(AND($D185=$D186,$D185="R"),"R","")))),"")</f>
        <v/>
      </c>
      <c r="P187" s="37" t="str">
        <f t="shared" ca="1" si="50"/>
        <v/>
      </c>
      <c r="Q187" s="37">
        <f t="shared" ca="1" si="51"/>
        <v>0</v>
      </c>
      <c r="R187" s="23">
        <f ca="1">IF($A187&lt;&gt;"",IF(OR($AH186&lt;&gt;0,$AI186&lt;&gt;0),"0",SUM(Q187:Q187)),0)</f>
        <v>0</v>
      </c>
      <c r="S187" s="56" t="str">
        <f ca="1">VLOOKUP($A187,$BC$5:$BN$45,8)</f>
        <v>B</v>
      </c>
      <c r="T187" s="175">
        <v>1</v>
      </c>
      <c r="U187" s="345" t="str">
        <f ca="1">IF($A186&lt;&gt;"",IF(OR($AH186&lt;&gt;0,$AI186&lt;&gt;0,M186&gt;=$AJ$3),"",H187))</f>
        <v>B</v>
      </c>
      <c r="V187" s="346" t="str">
        <f t="shared" ca="1" si="61"/>
        <v>W</v>
      </c>
      <c r="W187" s="346">
        <f t="shared" ca="1" si="52"/>
        <v>1</v>
      </c>
      <c r="X187" s="343">
        <f t="shared" ca="1" si="53"/>
        <v>1</v>
      </c>
      <c r="Y187" s="56" t="str">
        <f ca="1">VLOOKUP($A187,$BC$5:$BN$45,8)</f>
        <v>B</v>
      </c>
      <c r="Z187" s="175">
        <v>1</v>
      </c>
      <c r="AA187" s="345" t="str">
        <f ca="1">IF($A186&lt;&gt;"",IF(OR($AH186&lt;&gt;0,$AI186&lt;&gt;0,U187&lt;&gt;""),"",O187))</f>
        <v/>
      </c>
      <c r="AB187" s="37" t="str">
        <f t="shared" ca="1" si="54"/>
        <v/>
      </c>
      <c r="AC187" s="37">
        <f t="shared" ca="1" si="55"/>
        <v>0</v>
      </c>
      <c r="AD187" s="23">
        <f ca="1">IF($A187&lt;&gt;"",IF(OR($AH186&lt;&gt;0,$AI186&lt;&gt;0),"0",SUM(AC187:AC187)),0)</f>
        <v>0</v>
      </c>
      <c r="AE187" s="90">
        <f ca="1">IF(A187&lt;&gt;"",W187+AC187,0)</f>
        <v>1</v>
      </c>
      <c r="AF187" s="87">
        <f t="shared" ca="1" si="64"/>
        <v>-9</v>
      </c>
      <c r="AG187" s="95">
        <f>T188</f>
        <v>1</v>
      </c>
      <c r="AH187" s="89">
        <f ca="1">IF($A187&lt;&gt;"",IF(AH186&lt;&gt;0,AH186,IF(AF187&gt;=$AJ$1,"Profit Target",0)),0)</f>
        <v>0</v>
      </c>
      <c r="AI187" s="91">
        <f ca="1">IF($A187&lt;&gt;"",IF(AI186&lt;&gt;0,AI186,IF(AF187&lt;=$AJ$2,"Stop Loss",0)))</f>
        <v>0</v>
      </c>
      <c r="AJ187" s="89">
        <f t="shared" ca="1" si="56"/>
        <v>8</v>
      </c>
      <c r="AK187" s="78" t="str">
        <f ca="1">IF($A186="","",ABS(T187)&amp;"@")</f>
        <v>1@</v>
      </c>
      <c r="AL187" s="78" t="str">
        <f ca="1">IF(U187&lt;&gt;"",$AK187&amp;U187&amp;",","")</f>
        <v>1@B,</v>
      </c>
      <c r="AM187" s="78" t="str">
        <f ca="1">IF($A186="","",ABS(Z187)&amp;"@")</f>
        <v>1@</v>
      </c>
      <c r="AN187" s="427" t="str">
        <f t="shared" ca="1" si="57"/>
        <v/>
      </c>
      <c r="AO187" s="20"/>
      <c r="AP187" s="20"/>
      <c r="AQ187" s="20"/>
      <c r="AR187" s="20"/>
      <c r="AS187" s="20"/>
      <c r="AT187" s="66"/>
      <c r="AU187" s="20"/>
      <c r="AV187" s="20"/>
      <c r="AW187" s="20"/>
      <c r="AX187" s="20"/>
      <c r="AY187" s="20"/>
      <c r="AZ187" s="20"/>
      <c r="BA187" s="20"/>
      <c r="BB187" s="65">
        <f t="shared" ca="1" si="46"/>
        <v>20</v>
      </c>
      <c r="BD187" s="65"/>
      <c r="BR187" s="48"/>
      <c r="BS187" s="48"/>
      <c r="BT187" s="48"/>
      <c r="BU187" s="48"/>
      <c r="BV187" s="48"/>
      <c r="BW187" s="48"/>
      <c r="BX187" s="48"/>
      <c r="BY187" s="49"/>
      <c r="BZ187" s="48"/>
      <c r="CA187" s="48"/>
      <c r="CB187" s="19"/>
      <c r="CC187" s="19"/>
      <c r="CD187" s="19"/>
      <c r="CE187" s="48"/>
      <c r="CF187" s="49"/>
      <c r="CG187" s="19"/>
      <c r="CH187" s="49"/>
      <c r="CI187" s="19"/>
      <c r="CJ187" s="19"/>
    </row>
    <row r="188" spans="1:88">
      <c r="A188" s="65">
        <f t="shared" ca="1" si="45"/>
        <v>15</v>
      </c>
      <c r="B188" s="23" t="str">
        <f ca="1">IF(A187="","",IF(AND(AL188="",AN188=""),"NB",AL188&amp;AN188))</f>
        <v>1@B,</v>
      </c>
      <c r="C188" s="6" t="str">
        <f t="shared" ca="1" si="47"/>
        <v/>
      </c>
      <c r="D188" s="56" t="str">
        <f ca="1">VLOOKUP($A188,$BC$5:$BN$45,8)</f>
        <v>B</v>
      </c>
      <c r="E188" s="344" t="str">
        <f t="shared" ca="1" si="58"/>
        <v>BBB</v>
      </c>
      <c r="F188" s="175">
        <v>1</v>
      </c>
      <c r="G188" s="459">
        <f ca="1">IF(G187&gt;=$AJ$3,1,IF(AND(J186="L",J187="L"),1,IF(I187="L",2,IF(I187="W",(2*G187-1),G187))))</f>
        <v>9</v>
      </c>
      <c r="H188" s="345" t="str">
        <f ca="1">IF($A187&lt;&gt;"",IF(OR($AH187&lt;&gt;0,$AI187&lt;&gt;0,E187="RRR"),"",IF(AND($D182="B",$D185="B"),"B",IF(AND($D184="B",$D186="B"),"B",IF(AND($D186=$D187,$D186="B"),"B","")))),"")</f>
        <v>B</v>
      </c>
      <c r="I188" s="346" t="str">
        <f t="shared" ca="1" si="60"/>
        <v>W</v>
      </c>
      <c r="J188" s="346">
        <f t="shared" ca="1" si="48"/>
        <v>1</v>
      </c>
      <c r="K188" s="343">
        <f t="shared" ca="1" si="49"/>
        <v>1</v>
      </c>
      <c r="L188" s="56" t="str">
        <f ca="1">VLOOKUP($A188,$BC$5:$BN$45,8)</f>
        <v>B</v>
      </c>
      <c r="M188" s="428">
        <f t="shared" ca="1" si="59"/>
        <v>0</v>
      </c>
      <c r="N188" s="175">
        <v>1</v>
      </c>
      <c r="O188" s="345" t="str">
        <f ca="1">IF($A187&lt;&gt;"",IF(OR($AH187&lt;&gt;0,$AI187&lt;&gt;0,E187="BBB",H188&lt;&gt;""),"",IF(AND($D182="R",$D185="R"),"R",IF(AND($D184="R",$D186="R"),"R",IF(AND($D186=$D187,$D186="R"),"R","")))),"")</f>
        <v/>
      </c>
      <c r="P188" s="37" t="str">
        <f t="shared" ca="1" si="50"/>
        <v/>
      </c>
      <c r="Q188" s="37">
        <f t="shared" ca="1" si="51"/>
        <v>0</v>
      </c>
      <c r="R188" s="23">
        <f ca="1">IF($A188&lt;&gt;"",IF(OR($AH187&lt;&gt;0,$AI187&lt;&gt;0),"0",SUM(Q188:Q188)),0)</f>
        <v>0</v>
      </c>
      <c r="S188" s="56" t="str">
        <f ca="1">VLOOKUP($A188,$BC$5:$BN$45,8)</f>
        <v>B</v>
      </c>
      <c r="T188" s="175">
        <v>1</v>
      </c>
      <c r="U188" s="345" t="str">
        <f ca="1">IF($A187&lt;&gt;"",IF(OR($AH187&lt;&gt;0,$AI187&lt;&gt;0,M187&gt;=$AJ$3),"",H188))</f>
        <v>B</v>
      </c>
      <c r="V188" s="346" t="str">
        <f t="shared" ca="1" si="61"/>
        <v>W</v>
      </c>
      <c r="W188" s="346">
        <f t="shared" ca="1" si="52"/>
        <v>1</v>
      </c>
      <c r="X188" s="343">
        <f t="shared" ca="1" si="53"/>
        <v>1</v>
      </c>
      <c r="Y188" s="56" t="str">
        <f ca="1">VLOOKUP($A188,$BC$5:$BN$45,8)</f>
        <v>B</v>
      </c>
      <c r="Z188" s="175">
        <v>1</v>
      </c>
      <c r="AA188" s="345" t="str">
        <f ca="1">IF($A187&lt;&gt;"",IF(OR($AH187&lt;&gt;0,$AI187&lt;&gt;0,U188&lt;&gt;""),"",O188))</f>
        <v/>
      </c>
      <c r="AB188" s="37" t="str">
        <f t="shared" ca="1" si="54"/>
        <v/>
      </c>
      <c r="AC188" s="37">
        <f t="shared" ca="1" si="55"/>
        <v>0</v>
      </c>
      <c r="AD188" s="23">
        <f ca="1">IF($A188&lt;&gt;"",IF(OR($AH187&lt;&gt;0,$AI187&lt;&gt;0),"0",SUM(AC188:AC188)),0)</f>
        <v>0</v>
      </c>
      <c r="AE188" s="90">
        <f ca="1">IF(A188&lt;&gt;"",W188+AC188,0)</f>
        <v>1</v>
      </c>
      <c r="AF188" s="87">
        <f t="shared" ca="1" si="64"/>
        <v>-8</v>
      </c>
      <c r="AG188" s="95">
        <f>T189</f>
        <v>1</v>
      </c>
      <c r="AH188" s="89">
        <f ca="1">IF($A188&lt;&gt;"",IF(AH187&lt;&gt;0,AH187,IF(AF188&gt;=$AJ$1,"Profit Target",0)),0)</f>
        <v>0</v>
      </c>
      <c r="AI188" s="91">
        <f ca="1">IF($A188&lt;&gt;"",IF(AI187&lt;&gt;0,AI187,IF(AF188&lt;=$AJ$2,"Stop Loss",0)))</f>
        <v>0</v>
      </c>
      <c r="AJ188" s="89">
        <f t="shared" ca="1" si="56"/>
        <v>8</v>
      </c>
      <c r="AK188" s="78" t="str">
        <f ca="1">IF($A187="","",ABS(T188)&amp;"@")</f>
        <v>1@</v>
      </c>
      <c r="AL188" s="78" t="str">
        <f ca="1">IF(U188&lt;&gt;"",$AK188&amp;U188&amp;",","")</f>
        <v>1@B,</v>
      </c>
      <c r="AM188" s="78" t="str">
        <f ca="1">IF($A187="","",ABS(Z188)&amp;"@")</f>
        <v>1@</v>
      </c>
      <c r="AN188" s="427" t="str">
        <f t="shared" ca="1" si="57"/>
        <v/>
      </c>
      <c r="AO188" s="20"/>
      <c r="AP188" s="20"/>
      <c r="AQ188" s="20"/>
      <c r="AR188" s="20"/>
      <c r="AS188" s="20"/>
      <c r="AT188" s="66"/>
      <c r="AU188" s="20"/>
      <c r="AV188" s="20"/>
      <c r="AW188" s="20"/>
      <c r="AX188" s="20"/>
      <c r="AY188" s="20"/>
      <c r="AZ188" s="20"/>
      <c r="BA188" s="20"/>
      <c r="BB188" s="65">
        <f t="shared" ca="1" si="46"/>
        <v>11</v>
      </c>
      <c r="BD188" s="65"/>
      <c r="BR188" s="48"/>
      <c r="BS188" s="48"/>
      <c r="BT188" s="48"/>
      <c r="BU188" s="48"/>
      <c r="BV188" s="48"/>
      <c r="BW188" s="48"/>
      <c r="BX188" s="48"/>
      <c r="BY188" s="49"/>
      <c r="BZ188" s="48"/>
      <c r="CA188" s="48"/>
      <c r="CB188" s="19"/>
      <c r="CC188" s="19"/>
      <c r="CD188" s="19"/>
      <c r="CE188" s="48"/>
      <c r="CF188" s="49"/>
      <c r="CG188" s="19"/>
      <c r="CH188" s="49"/>
      <c r="CI188" s="19"/>
      <c r="CJ188" s="19"/>
    </row>
    <row r="189" spans="1:88">
      <c r="A189" s="65">
        <f t="shared" ca="1" si="45"/>
        <v>36</v>
      </c>
      <c r="B189" s="23" t="str">
        <f ca="1">IF(A188="","",IF(AND(AL189="",AN189=""),"NB",AL189&amp;AN189))</f>
        <v>1@B,</v>
      </c>
      <c r="C189" s="6" t="str">
        <f t="shared" ca="1" si="47"/>
        <v/>
      </c>
      <c r="D189" s="56" t="str">
        <f ca="1">VLOOKUP($A189,$BC$5:$BN$45,8)</f>
        <v>R</v>
      </c>
      <c r="E189" s="344" t="str">
        <f t="shared" ca="1" si="58"/>
        <v>BBR</v>
      </c>
      <c r="F189" s="175">
        <v>1</v>
      </c>
      <c r="G189" s="459">
        <f ca="1">IF(G188&gt;=$AJ$3,1,IF(AND(J187="L",J188="L"),1,IF(I188="L",2,IF(I188="W",(2*G188-1),G188))))</f>
        <v>17</v>
      </c>
      <c r="H189" s="345" t="str">
        <f ca="1">IF($A188&lt;&gt;"",IF(OR($AH188&lt;&gt;0,$AI188&lt;&gt;0,E188="RRR"),"",IF(AND($D183="B",$D186="B"),"B",IF(AND($D185="B",$D187="B"),"B",IF(AND($D187=$D188,$D187="B"),"B","")))),"")</f>
        <v>B</v>
      </c>
      <c r="I189" s="346" t="str">
        <f t="shared" ca="1" si="60"/>
        <v>L</v>
      </c>
      <c r="J189" s="346">
        <f t="shared" ca="1" si="48"/>
        <v>-1</v>
      </c>
      <c r="K189" s="343">
        <f t="shared" ca="1" si="49"/>
        <v>-1</v>
      </c>
      <c r="L189" s="56" t="str">
        <f ca="1">VLOOKUP($A189,$BC$5:$BN$45,8)</f>
        <v>R</v>
      </c>
      <c r="M189" s="428">
        <f t="shared" ca="1" si="59"/>
        <v>1</v>
      </c>
      <c r="N189" s="175">
        <v>1</v>
      </c>
      <c r="O189" s="345" t="str">
        <f ca="1">IF($A188&lt;&gt;"",IF(OR($AH188&lt;&gt;0,$AI188&lt;&gt;0,E188="BBB",H189&lt;&gt;""),"",IF(AND($D183="R",$D186="R"),"R",IF(AND($D185="R",$D187="R"),"R",IF(AND($D187=$D188,$D187="R"),"R","")))),"")</f>
        <v/>
      </c>
      <c r="P189" s="37" t="str">
        <f t="shared" ca="1" si="50"/>
        <v/>
      </c>
      <c r="Q189" s="37">
        <f t="shared" ca="1" si="51"/>
        <v>0</v>
      </c>
      <c r="R189" s="23">
        <f ca="1">IF($A189&lt;&gt;"",IF(OR($AH188&lt;&gt;0,$AI188&lt;&gt;0),"0",SUM(Q189:Q189)),0)</f>
        <v>0</v>
      </c>
      <c r="S189" s="56" t="str">
        <f ca="1">VLOOKUP($A189,$BC$5:$BN$45,8)</f>
        <v>R</v>
      </c>
      <c r="T189" s="175">
        <v>1</v>
      </c>
      <c r="U189" s="345" t="str">
        <f ca="1">IF($A188&lt;&gt;"",IF(OR($AH188&lt;&gt;0,$AI188&lt;&gt;0,M188&gt;=$AJ$3),"",H189))</f>
        <v>B</v>
      </c>
      <c r="V189" s="346" t="str">
        <f t="shared" ca="1" si="61"/>
        <v>L</v>
      </c>
      <c r="W189" s="346">
        <f t="shared" ca="1" si="52"/>
        <v>-1</v>
      </c>
      <c r="X189" s="343">
        <f t="shared" ca="1" si="53"/>
        <v>-1</v>
      </c>
      <c r="Y189" s="56" t="str">
        <f ca="1">VLOOKUP($A189,$BC$5:$BN$45,8)</f>
        <v>R</v>
      </c>
      <c r="Z189" s="175">
        <v>1</v>
      </c>
      <c r="AA189" s="345" t="str">
        <f ca="1">IF($A188&lt;&gt;"",IF(OR($AH188&lt;&gt;0,$AI188&lt;&gt;0,U189&lt;&gt;""),"",O189))</f>
        <v/>
      </c>
      <c r="AB189" s="37" t="str">
        <f t="shared" ca="1" si="54"/>
        <v/>
      </c>
      <c r="AC189" s="37">
        <f t="shared" ca="1" si="55"/>
        <v>0</v>
      </c>
      <c r="AD189" s="23">
        <f ca="1">IF($A189&lt;&gt;"",IF(OR($AH188&lt;&gt;0,$AI188&lt;&gt;0),"0",SUM(AC189:AC189)),0)</f>
        <v>0</v>
      </c>
      <c r="AE189" s="90">
        <f ca="1">IF(A189&lt;&gt;"",W189+AC189,0)</f>
        <v>-1</v>
      </c>
      <c r="AF189" s="87">
        <f t="shared" ca="1" si="64"/>
        <v>-9</v>
      </c>
      <c r="AG189" s="95">
        <f>T190</f>
        <v>1</v>
      </c>
      <c r="AH189" s="89">
        <f ca="1">IF($A189&lt;&gt;"",IF(AH188&lt;&gt;0,AH188,IF(AF189&gt;=$AJ$1,"Profit Target",0)),0)</f>
        <v>0</v>
      </c>
      <c r="AI189" s="91">
        <f ca="1">IF($A189&lt;&gt;"",IF(AI188&lt;&gt;0,AI188,IF(AF189&lt;=$AJ$2,"Stop Loss",0)))</f>
        <v>0</v>
      </c>
      <c r="AJ189" s="89">
        <f t="shared" ca="1" si="56"/>
        <v>8</v>
      </c>
      <c r="AK189" s="78" t="str">
        <f ca="1">IF($A188="","",ABS(T189)&amp;"@")</f>
        <v>1@</v>
      </c>
      <c r="AL189" s="78" t="str">
        <f ca="1">IF(U189&lt;&gt;"",$AK189&amp;U189&amp;",","")</f>
        <v>1@B,</v>
      </c>
      <c r="AM189" s="78" t="str">
        <f ca="1">IF($A188="","",ABS(Z189)&amp;"@")</f>
        <v>1@</v>
      </c>
      <c r="AN189" s="427" t="str">
        <f t="shared" ca="1" si="57"/>
        <v/>
      </c>
      <c r="AO189" s="20"/>
      <c r="AP189" s="20"/>
      <c r="AQ189" s="20"/>
      <c r="AR189" s="20"/>
      <c r="AS189" s="20"/>
      <c r="AT189" s="66"/>
      <c r="AU189" s="20"/>
      <c r="AV189" s="20"/>
      <c r="AW189" s="20"/>
      <c r="AX189" s="20"/>
      <c r="AY189" s="20"/>
      <c r="AZ189" s="20"/>
      <c r="BA189" s="20"/>
      <c r="BB189" s="65">
        <f t="shared" ca="1" si="46"/>
        <v>1</v>
      </c>
      <c r="BD189" s="65"/>
      <c r="BR189" s="48"/>
      <c r="BS189" s="48"/>
      <c r="BT189" s="48"/>
      <c r="BU189" s="48"/>
      <c r="BV189" s="48"/>
      <c r="BW189" s="48"/>
      <c r="BX189" s="48"/>
      <c r="BY189" s="49"/>
      <c r="BZ189" s="48"/>
      <c r="CA189" s="48"/>
      <c r="CB189" s="19"/>
      <c r="CC189" s="19"/>
      <c r="CD189" s="19"/>
      <c r="CE189" s="48"/>
      <c r="CF189" s="49"/>
      <c r="CG189" s="19"/>
      <c r="CH189" s="49"/>
      <c r="CI189" s="19"/>
      <c r="CJ189" s="19"/>
    </row>
    <row r="190" spans="1:88">
      <c r="A190" s="65">
        <f t="shared" ca="1" si="45"/>
        <v>24</v>
      </c>
      <c r="B190" s="23" t="str">
        <f ca="1">IF(A189="","",IF(AND(AL190="",AN190=""),"NB",AL190&amp;AN190))</f>
        <v>1@B,</v>
      </c>
      <c r="C190" s="6" t="str">
        <f t="shared" ca="1" si="47"/>
        <v/>
      </c>
      <c r="D190" s="56" t="str">
        <f ca="1">VLOOKUP($A190,$BC$5:$BN$45,8)</f>
        <v>B</v>
      </c>
      <c r="E190" s="344" t="str">
        <f t="shared" ca="1" si="58"/>
        <v>BRB</v>
      </c>
      <c r="F190" s="175">
        <v>1</v>
      </c>
      <c r="G190" s="459">
        <f ca="1">IF(G189&gt;=$AJ$3,1,IF(AND(J188="L",J189="L"),1,IF(I189="L",2,IF(I189="W",(2*G189-1),G189))))</f>
        <v>2</v>
      </c>
      <c r="H190" s="345" t="str">
        <f ca="1">IF($A189&lt;&gt;"",IF(OR($AH189&lt;&gt;0,$AI189&lt;&gt;0,E189="RRR"),"",IF(AND($D184="B",$D187="B"),"B",IF(AND($D186="B",$D188="B"),"B",IF(AND($D188=$D189,$D188="B"),"B","")))),"")</f>
        <v>B</v>
      </c>
      <c r="I190" s="346" t="str">
        <f t="shared" ca="1" si="60"/>
        <v>W</v>
      </c>
      <c r="J190" s="346">
        <f t="shared" ca="1" si="48"/>
        <v>1</v>
      </c>
      <c r="K190" s="343">
        <f t="shared" ca="1" si="49"/>
        <v>1</v>
      </c>
      <c r="L190" s="56" t="str">
        <f ca="1">VLOOKUP($A190,$BC$5:$BN$45,8)</f>
        <v>B</v>
      </c>
      <c r="M190" s="428">
        <f t="shared" ca="1" si="59"/>
        <v>0</v>
      </c>
      <c r="N190" s="175">
        <v>1</v>
      </c>
      <c r="O190" s="345" t="str">
        <f ca="1">IF($A189&lt;&gt;"",IF(OR($AH189&lt;&gt;0,$AI189&lt;&gt;0,E189="BBB",H190&lt;&gt;""),"",IF(AND($D184="R",$D187="R"),"R",IF(AND($D186="R",$D188="R"),"R",IF(AND($D188=$D189,$D188="R"),"R","")))),"")</f>
        <v/>
      </c>
      <c r="P190" s="37" t="str">
        <f t="shared" ca="1" si="50"/>
        <v/>
      </c>
      <c r="Q190" s="37">
        <f t="shared" ca="1" si="51"/>
        <v>0</v>
      </c>
      <c r="R190" s="23">
        <f ca="1">IF($A190&lt;&gt;"",IF(OR($AH189&lt;&gt;0,$AI189&lt;&gt;0),"0",SUM(Q190:Q190)),0)</f>
        <v>0</v>
      </c>
      <c r="S190" s="56" t="str">
        <f ca="1">VLOOKUP($A190,$BC$5:$BN$45,8)</f>
        <v>B</v>
      </c>
      <c r="T190" s="175">
        <v>1</v>
      </c>
      <c r="U190" s="345" t="str">
        <f ca="1">IF($A189&lt;&gt;"",IF(OR($AH189&lt;&gt;0,$AI189&lt;&gt;0,M189&gt;=$AJ$3),"",H190))</f>
        <v>B</v>
      </c>
      <c r="V190" s="346" t="str">
        <f t="shared" ca="1" si="61"/>
        <v>W</v>
      </c>
      <c r="W190" s="346">
        <f t="shared" ca="1" si="52"/>
        <v>1</v>
      </c>
      <c r="X190" s="343">
        <f t="shared" ca="1" si="53"/>
        <v>1</v>
      </c>
      <c r="Y190" s="56" t="str">
        <f ca="1">VLOOKUP($A190,$BC$5:$BN$45,8)</f>
        <v>B</v>
      </c>
      <c r="Z190" s="175">
        <v>1</v>
      </c>
      <c r="AA190" s="345" t="str">
        <f ca="1">IF($A189&lt;&gt;"",IF(OR($AH189&lt;&gt;0,$AI189&lt;&gt;0,U190&lt;&gt;""),"",O190))</f>
        <v/>
      </c>
      <c r="AB190" s="37" t="str">
        <f t="shared" ca="1" si="54"/>
        <v/>
      </c>
      <c r="AC190" s="37">
        <f t="shared" ca="1" si="55"/>
        <v>0</v>
      </c>
      <c r="AD190" s="23">
        <f ca="1">IF($A190&lt;&gt;"",IF(OR($AH189&lt;&gt;0,$AI189&lt;&gt;0),"0",SUM(AC190:AC190)),0)</f>
        <v>0</v>
      </c>
      <c r="AE190" s="90">
        <f ca="1">IF(A190&lt;&gt;"",W190+AC190,0)</f>
        <v>1</v>
      </c>
      <c r="AF190" s="87">
        <f t="shared" ca="1" si="64"/>
        <v>-8</v>
      </c>
      <c r="AG190" s="95">
        <f>T191</f>
        <v>1</v>
      </c>
      <c r="AH190" s="89">
        <f ca="1">IF($A190&lt;&gt;"",IF(AH189&lt;&gt;0,AH189,IF(AF190&gt;=$AJ$1,"Profit Target",0)),0)</f>
        <v>0</v>
      </c>
      <c r="AI190" s="91">
        <f ca="1">IF($A190&lt;&gt;"",IF(AI189&lt;&gt;0,AI189,IF(AF190&lt;=$AJ$2,"Stop Loss",0)))</f>
        <v>0</v>
      </c>
      <c r="AJ190" s="89">
        <f t="shared" ca="1" si="56"/>
        <v>8</v>
      </c>
      <c r="AK190" s="78" t="str">
        <f ca="1">IF($A189="","",ABS(T190)&amp;"@")</f>
        <v>1@</v>
      </c>
      <c r="AL190" s="78" t="str">
        <f ca="1">IF(U190&lt;&gt;"",$AK190&amp;U190&amp;",","")</f>
        <v>1@B,</v>
      </c>
      <c r="AM190" s="78" t="str">
        <f ca="1">IF($A189="","",ABS(Z190)&amp;"@")</f>
        <v>1@</v>
      </c>
      <c r="AN190" s="427" t="str">
        <f t="shared" ca="1" si="57"/>
        <v/>
      </c>
      <c r="AO190" s="20"/>
      <c r="AP190" s="20"/>
      <c r="AQ190" s="20"/>
      <c r="AR190" s="20"/>
      <c r="AS190" s="20"/>
      <c r="AT190" s="66"/>
      <c r="AU190" s="20"/>
      <c r="AV190" s="20"/>
      <c r="AW190" s="20"/>
      <c r="AX190" s="20"/>
      <c r="AY190" s="20"/>
      <c r="AZ190" s="20"/>
      <c r="BA190" s="20"/>
      <c r="BB190" s="65">
        <f t="shared" ca="1" si="46"/>
        <v>5</v>
      </c>
      <c r="BD190" s="65"/>
      <c r="BR190" s="48"/>
      <c r="BS190" s="48"/>
      <c r="BT190" s="48"/>
      <c r="BU190" s="48"/>
      <c r="BV190" s="48"/>
      <c r="BW190" s="48"/>
      <c r="BX190" s="48"/>
      <c r="BY190" s="49"/>
      <c r="BZ190" s="48"/>
      <c r="CA190" s="48"/>
      <c r="CB190" s="19"/>
      <c r="CC190" s="19"/>
      <c r="CD190" s="19"/>
      <c r="CE190" s="48"/>
      <c r="CF190" s="49"/>
      <c r="CG190" s="19"/>
      <c r="CH190" s="49"/>
      <c r="CI190" s="19"/>
      <c r="CJ190" s="19"/>
    </row>
    <row r="191" spans="1:88">
      <c r="A191" s="65">
        <f t="shared" ca="1" si="45"/>
        <v>7</v>
      </c>
      <c r="B191" s="23" t="str">
        <f ca="1">IF(A190="","",IF(AND(AL191="",AN191=""),"NB",AL191&amp;AN191))</f>
        <v>1@B,</v>
      </c>
      <c r="C191" s="6" t="str">
        <f t="shared" ca="1" si="47"/>
        <v/>
      </c>
      <c r="D191" s="56" t="str">
        <f ca="1">VLOOKUP($A191,$BC$5:$BN$45,8)</f>
        <v>R</v>
      </c>
      <c r="E191" s="344" t="str">
        <f t="shared" ca="1" si="58"/>
        <v>RBR</v>
      </c>
      <c r="F191" s="175">
        <v>1</v>
      </c>
      <c r="G191" s="459">
        <f ca="1">IF(G190&gt;=$AJ$3,1,IF(AND(J189="L",J190="L"),1,IF(I190="L",2,IF(I190="W",(2*G190-1),G190))))</f>
        <v>3</v>
      </c>
      <c r="H191" s="345" t="str">
        <f ca="1">IF($A190&lt;&gt;"",IF(OR($AH190&lt;&gt;0,$AI190&lt;&gt;0,E190="RRR"),"",IF(AND($D185="B",$D188="B"),"B",IF(AND($D187="B",$D189="B"),"B",IF(AND($D189=$D190,$D189="B"),"B","")))),"")</f>
        <v>B</v>
      </c>
      <c r="I191" s="346" t="str">
        <f t="shared" ca="1" si="60"/>
        <v>L</v>
      </c>
      <c r="J191" s="346">
        <f t="shared" ca="1" si="48"/>
        <v>-1</v>
      </c>
      <c r="K191" s="343">
        <f t="shared" ca="1" si="49"/>
        <v>-1</v>
      </c>
      <c r="L191" s="56" t="str">
        <f ca="1">VLOOKUP($A191,$BC$5:$BN$45,8)</f>
        <v>R</v>
      </c>
      <c r="M191" s="428">
        <f t="shared" ca="1" si="59"/>
        <v>1</v>
      </c>
      <c r="N191" s="175">
        <v>1</v>
      </c>
      <c r="O191" s="345" t="str">
        <f ca="1">IF($A190&lt;&gt;"",IF(OR($AH190&lt;&gt;0,$AI190&lt;&gt;0,E190="BBB",H191&lt;&gt;""),"",IF(AND($D185="R",$D188="R"),"R",IF(AND($D187="R",$D189="R"),"R",IF(AND($D189=$D190,$D189="R"),"R","")))),"")</f>
        <v/>
      </c>
      <c r="P191" s="37" t="str">
        <f t="shared" ca="1" si="50"/>
        <v/>
      </c>
      <c r="Q191" s="37">
        <f t="shared" ca="1" si="51"/>
        <v>0</v>
      </c>
      <c r="R191" s="23">
        <f ca="1">IF($A191&lt;&gt;"",IF(OR($AH190&lt;&gt;0,$AI190&lt;&gt;0),"0",SUM(Q191:Q191)),0)</f>
        <v>0</v>
      </c>
      <c r="S191" s="56" t="str">
        <f ca="1">VLOOKUP($A191,$BC$5:$BN$45,8)</f>
        <v>R</v>
      </c>
      <c r="T191" s="175">
        <v>1</v>
      </c>
      <c r="U191" s="345" t="str">
        <f ca="1">IF($A190&lt;&gt;"",IF(OR($AH190&lt;&gt;0,$AI190&lt;&gt;0,M190&gt;=$AJ$3),"",H191))</f>
        <v>B</v>
      </c>
      <c r="V191" s="346" t="str">
        <f t="shared" ca="1" si="61"/>
        <v>L</v>
      </c>
      <c r="W191" s="346">
        <f t="shared" ca="1" si="52"/>
        <v>-1</v>
      </c>
      <c r="X191" s="343">
        <f t="shared" ca="1" si="53"/>
        <v>-1</v>
      </c>
      <c r="Y191" s="56" t="str">
        <f ca="1">VLOOKUP($A191,$BC$5:$BN$45,8)</f>
        <v>R</v>
      </c>
      <c r="Z191" s="175">
        <v>1</v>
      </c>
      <c r="AA191" s="345" t="str">
        <f ca="1">IF($A190&lt;&gt;"",IF(OR($AH190&lt;&gt;0,$AI190&lt;&gt;0,U191&lt;&gt;""),"",O191))</f>
        <v/>
      </c>
      <c r="AB191" s="37" t="str">
        <f t="shared" ca="1" si="54"/>
        <v/>
      </c>
      <c r="AC191" s="37">
        <f t="shared" ca="1" si="55"/>
        <v>0</v>
      </c>
      <c r="AD191" s="23">
        <f ca="1">IF($A191&lt;&gt;"",IF(OR($AH190&lt;&gt;0,$AI190&lt;&gt;0),"0",SUM(AC191:AC191)),0)</f>
        <v>0</v>
      </c>
      <c r="AE191" s="90">
        <f ca="1">IF(A191&lt;&gt;"",W191+AC191,0)</f>
        <v>-1</v>
      </c>
      <c r="AF191" s="87">
        <f t="shared" ca="1" si="64"/>
        <v>-9</v>
      </c>
      <c r="AG191" s="95">
        <f>T192</f>
        <v>1</v>
      </c>
      <c r="AH191" s="89">
        <f ca="1">IF($A191&lt;&gt;"",IF(AH190&lt;&gt;0,AH190,IF(AF191&gt;=$AJ$1,"Profit Target",0)),0)</f>
        <v>0</v>
      </c>
      <c r="AI191" s="91">
        <f ca="1">IF($A191&lt;&gt;"",IF(AI190&lt;&gt;0,AI190,IF(AF191&lt;=$AJ$2,"Stop Loss",0)))</f>
        <v>0</v>
      </c>
      <c r="AJ191" s="89">
        <f t="shared" ca="1" si="56"/>
        <v>8</v>
      </c>
      <c r="AK191" s="78" t="str">
        <f ca="1">IF($A190="","",ABS(T191)&amp;"@")</f>
        <v>1@</v>
      </c>
      <c r="AL191" s="78" t="str">
        <f ca="1">IF(U191&lt;&gt;"",$AK191&amp;U191&amp;",","")</f>
        <v>1@B,</v>
      </c>
      <c r="AM191" s="78" t="str">
        <f ca="1">IF($A190="","",ABS(Z191)&amp;"@")</f>
        <v>1@</v>
      </c>
      <c r="AN191" s="427" t="str">
        <f t="shared" ca="1" si="57"/>
        <v/>
      </c>
      <c r="AO191" s="20"/>
      <c r="AP191" s="20"/>
      <c r="AQ191" s="20"/>
      <c r="AR191" s="20"/>
      <c r="AS191" s="20"/>
      <c r="AT191" s="66"/>
      <c r="AU191" s="20"/>
      <c r="AV191" s="20"/>
      <c r="AW191" s="20"/>
      <c r="AX191" s="20"/>
      <c r="AY191" s="20"/>
      <c r="AZ191" s="20"/>
      <c r="BA191" s="20"/>
      <c r="BB191" s="65">
        <f t="shared" ca="1" si="46"/>
        <v>26</v>
      </c>
      <c r="BD191" s="65"/>
      <c r="BR191" s="48"/>
      <c r="BS191" s="48"/>
      <c r="BT191" s="48"/>
      <c r="BU191" s="48"/>
      <c r="BV191" s="48"/>
      <c r="BW191" s="48"/>
      <c r="BX191" s="48"/>
      <c r="BY191" s="49"/>
      <c r="BZ191" s="48"/>
      <c r="CA191" s="48"/>
      <c r="CB191" s="19"/>
      <c r="CC191" s="19"/>
      <c r="CD191" s="19"/>
      <c r="CE191" s="48"/>
      <c r="CF191" s="49"/>
      <c r="CG191" s="19"/>
      <c r="CH191" s="49"/>
      <c r="CI191" s="19"/>
      <c r="CJ191" s="19"/>
    </row>
    <row r="192" spans="1:88">
      <c r="A192" s="65">
        <f t="shared" ca="1" si="45"/>
        <v>21</v>
      </c>
      <c r="B192" s="23" t="str">
        <f ca="1">IF(A191="","",IF(AND(AL192="",AN192=""),"NB",AL192&amp;AN192))</f>
        <v>1@B,</v>
      </c>
      <c r="C192" s="6" t="str">
        <f t="shared" ca="1" si="47"/>
        <v/>
      </c>
      <c r="D192" s="56" t="str">
        <f ca="1">VLOOKUP($A192,$BC$5:$BN$45,8)</f>
        <v>R</v>
      </c>
      <c r="E192" s="344" t="str">
        <f t="shared" ca="1" si="58"/>
        <v>BRR</v>
      </c>
      <c r="F192" s="175">
        <v>1</v>
      </c>
      <c r="G192" s="459">
        <f ca="1">IF(G191&gt;=$AJ$3,1,IF(AND(J190="L",J191="L"),1,IF(I191="L",2,IF(I191="W",(2*G191-1),G191))))</f>
        <v>2</v>
      </c>
      <c r="H192" s="345" t="str">
        <f ca="1">IF($A191&lt;&gt;"",IF(OR($AH191&lt;&gt;0,$AI191&lt;&gt;0,E191="RRR"),"",IF(AND($D186="B",$D189="B"),"B",IF(AND($D188="B",$D190="B"),"B",IF(AND($D190=$D191,$D190="B"),"B","")))),"")</f>
        <v>B</v>
      </c>
      <c r="I192" s="346" t="str">
        <f t="shared" ca="1" si="60"/>
        <v>L</v>
      </c>
      <c r="J192" s="346">
        <f t="shared" ca="1" si="48"/>
        <v>-1</v>
      </c>
      <c r="K192" s="343">
        <f t="shared" ca="1" si="49"/>
        <v>-1</v>
      </c>
      <c r="L192" s="56" t="str">
        <f ca="1">VLOOKUP($A192,$BC$5:$BN$45,8)</f>
        <v>R</v>
      </c>
      <c r="M192" s="428">
        <f t="shared" ca="1" si="59"/>
        <v>2</v>
      </c>
      <c r="N192" s="175">
        <v>1</v>
      </c>
      <c r="O192" s="345" t="str">
        <f ca="1">IF($A191&lt;&gt;"",IF(OR($AH191&lt;&gt;0,$AI191&lt;&gt;0,E191="BBB",H192&lt;&gt;""),"",IF(AND($D186="R",$D189="R"),"R",IF(AND($D188="R",$D190="R"),"R",IF(AND($D190=$D191,$D190="R"),"R","")))),"")</f>
        <v/>
      </c>
      <c r="P192" s="37" t="str">
        <f t="shared" ca="1" si="50"/>
        <v/>
      </c>
      <c r="Q192" s="37">
        <f t="shared" ca="1" si="51"/>
        <v>0</v>
      </c>
      <c r="R192" s="23">
        <f ca="1">IF($A192&lt;&gt;"",IF(OR($AH191&lt;&gt;0,$AI191&lt;&gt;0),"0",SUM(Q192:Q192)),0)</f>
        <v>0</v>
      </c>
      <c r="S192" s="56" t="str">
        <f ca="1">VLOOKUP($A192,$BC$5:$BN$45,8)</f>
        <v>R</v>
      </c>
      <c r="T192" s="175">
        <v>1</v>
      </c>
      <c r="U192" s="345" t="str">
        <f ca="1">IF($A191&lt;&gt;"",IF(OR($AH191&lt;&gt;0,$AI191&lt;&gt;0,M191&gt;=$AJ$3),"",H192))</f>
        <v>B</v>
      </c>
      <c r="V192" s="346" t="str">
        <f t="shared" ca="1" si="61"/>
        <v>L</v>
      </c>
      <c r="W192" s="346">
        <f t="shared" ca="1" si="52"/>
        <v>-1</v>
      </c>
      <c r="X192" s="343">
        <f t="shared" ca="1" si="53"/>
        <v>-1</v>
      </c>
      <c r="Y192" s="56" t="str">
        <f ca="1">VLOOKUP($A192,$BC$5:$BN$45,8)</f>
        <v>R</v>
      </c>
      <c r="Z192" s="175">
        <v>1</v>
      </c>
      <c r="AA192" s="345" t="str">
        <f ca="1">IF($A191&lt;&gt;"",IF(OR($AH191&lt;&gt;0,$AI191&lt;&gt;0,U192&lt;&gt;""),"",O192))</f>
        <v/>
      </c>
      <c r="AB192" s="37" t="str">
        <f t="shared" ca="1" si="54"/>
        <v/>
      </c>
      <c r="AC192" s="37">
        <f t="shared" ca="1" si="55"/>
        <v>0</v>
      </c>
      <c r="AD192" s="23">
        <f ca="1">IF($A192&lt;&gt;"",IF(OR($AH191&lt;&gt;0,$AI191&lt;&gt;0),"0",SUM(AC192:AC192)),0)</f>
        <v>0</v>
      </c>
      <c r="AE192" s="90">
        <f ca="1">IF(A192&lt;&gt;"",W192+AC192,0)</f>
        <v>-1</v>
      </c>
      <c r="AF192" s="87">
        <f t="shared" ca="1" si="64"/>
        <v>-10</v>
      </c>
      <c r="AG192" s="95">
        <f>T193</f>
        <v>1</v>
      </c>
      <c r="AH192" s="89">
        <f ca="1">IF($A192&lt;&gt;"",IF(AH191&lt;&gt;0,AH191,IF(AF192&gt;=$AJ$1,"Profit Target",0)),0)</f>
        <v>0</v>
      </c>
      <c r="AI192" s="91">
        <f ca="1">IF($A192&lt;&gt;"",IF(AI191&lt;&gt;0,AI191,IF(AF192&lt;=$AJ$2,"Stop Loss",0)))</f>
        <v>0</v>
      </c>
      <c r="AJ192" s="89">
        <f t="shared" ca="1" si="56"/>
        <v>8</v>
      </c>
      <c r="AK192" s="78" t="str">
        <f ca="1">IF($A191="","",ABS(T192)&amp;"@")</f>
        <v>1@</v>
      </c>
      <c r="AL192" s="78" t="str">
        <f ca="1">IF(U192&lt;&gt;"",$AK192&amp;U192&amp;",","")</f>
        <v>1@B,</v>
      </c>
      <c r="AM192" s="78" t="str">
        <f ca="1">IF($A191="","",ABS(Z192)&amp;"@")</f>
        <v>1@</v>
      </c>
      <c r="AN192" s="427" t="str">
        <f t="shared" ca="1" si="57"/>
        <v/>
      </c>
      <c r="AO192" s="20"/>
      <c r="AP192" s="20"/>
      <c r="AQ192" s="20"/>
      <c r="AR192" s="20"/>
      <c r="AS192" s="20"/>
      <c r="AT192" s="66"/>
      <c r="AU192" s="20"/>
      <c r="AV192" s="20"/>
      <c r="AW192" s="20"/>
      <c r="AX192" s="20"/>
      <c r="AY192" s="20"/>
      <c r="AZ192" s="20"/>
      <c r="BA192" s="20"/>
      <c r="BB192" s="65">
        <f t="shared" ca="1" si="46"/>
        <v>26</v>
      </c>
      <c r="BD192" s="65"/>
      <c r="BR192" s="48"/>
      <c r="BS192" s="48"/>
      <c r="BT192" s="48"/>
      <c r="BU192" s="48"/>
      <c r="BV192" s="48"/>
      <c r="BW192" s="48"/>
      <c r="BX192" s="48"/>
      <c r="BY192" s="49"/>
      <c r="BZ192" s="48"/>
      <c r="CA192" s="48"/>
      <c r="CB192" s="19"/>
      <c r="CC192" s="19"/>
      <c r="CD192" s="19"/>
      <c r="CE192" s="48"/>
      <c r="CF192" s="49"/>
      <c r="CG192" s="19"/>
      <c r="CH192" s="49"/>
      <c r="CI192" s="19"/>
      <c r="CJ192" s="19"/>
    </row>
    <row r="193" spans="1:88">
      <c r="A193" s="65">
        <f t="shared" ca="1" si="45"/>
        <v>29</v>
      </c>
      <c r="B193" s="23" t="str">
        <f ca="1">IF(A192="","",IF(AND(AL193="",AN193=""),"NB",AL193&amp;AN193))</f>
        <v>1@B,</v>
      </c>
      <c r="C193" s="6" t="str">
        <f t="shared" ca="1" si="47"/>
        <v/>
      </c>
      <c r="D193" s="56" t="str">
        <f ca="1">VLOOKUP($A193,$BC$5:$BN$45,8)</f>
        <v>B</v>
      </c>
      <c r="E193" s="344" t="str">
        <f t="shared" ca="1" si="58"/>
        <v>RRB</v>
      </c>
      <c r="F193" s="175">
        <v>1</v>
      </c>
      <c r="G193" s="459">
        <f ca="1">IF(G192&gt;=$AJ$3,1,IF(AND(J191="L",J192="L"),1,IF(I192="L",2,IF(I192="W",(2*G192-1),G192))))</f>
        <v>2</v>
      </c>
      <c r="H193" s="345" t="str">
        <f ca="1">IF($A192&lt;&gt;"",IF(OR($AH192&lt;&gt;0,$AI192&lt;&gt;0,E192="RRR"),"",IF(AND($D187="B",$D190="B"),"B",IF(AND($D189="B",$D191="B"),"B",IF(AND($D191=$D192,$D191="B"),"B","")))),"")</f>
        <v>B</v>
      </c>
      <c r="I193" s="346" t="str">
        <f t="shared" ca="1" si="60"/>
        <v>W</v>
      </c>
      <c r="J193" s="346">
        <f t="shared" ca="1" si="48"/>
        <v>1</v>
      </c>
      <c r="K193" s="343">
        <f t="shared" ca="1" si="49"/>
        <v>1</v>
      </c>
      <c r="L193" s="56" t="str">
        <f ca="1">VLOOKUP($A193,$BC$5:$BN$45,8)</f>
        <v>B</v>
      </c>
      <c r="M193" s="428">
        <f t="shared" ca="1" si="59"/>
        <v>0</v>
      </c>
      <c r="N193" s="175">
        <v>1</v>
      </c>
      <c r="O193" s="345" t="str">
        <f ca="1">IF($A192&lt;&gt;"",IF(OR($AH192&lt;&gt;0,$AI192&lt;&gt;0,E192="BBB",H193&lt;&gt;""),"",IF(AND($D187="R",$D190="R"),"R",IF(AND($D189="R",$D191="R"),"R",IF(AND($D191=$D192,$D191="R"),"R","")))),"")</f>
        <v/>
      </c>
      <c r="P193" s="37" t="str">
        <f t="shared" ca="1" si="50"/>
        <v/>
      </c>
      <c r="Q193" s="37">
        <f t="shared" ca="1" si="51"/>
        <v>0</v>
      </c>
      <c r="R193" s="23">
        <f ca="1">IF($A193&lt;&gt;"",IF(OR($AH192&lt;&gt;0,$AI192&lt;&gt;0),"0",SUM(Q193:Q193)),0)</f>
        <v>0</v>
      </c>
      <c r="S193" s="56" t="str">
        <f ca="1">VLOOKUP($A193,$BC$5:$BN$45,8)</f>
        <v>B</v>
      </c>
      <c r="T193" s="175">
        <v>1</v>
      </c>
      <c r="U193" s="345" t="str">
        <f ca="1">IF($A192&lt;&gt;"",IF(OR($AH192&lt;&gt;0,$AI192&lt;&gt;0,M192&gt;=$AJ$3),"",H193))</f>
        <v>B</v>
      </c>
      <c r="V193" s="346" t="str">
        <f t="shared" ca="1" si="61"/>
        <v>W</v>
      </c>
      <c r="W193" s="346">
        <f t="shared" ca="1" si="52"/>
        <v>1</v>
      </c>
      <c r="X193" s="343">
        <f t="shared" ca="1" si="53"/>
        <v>1</v>
      </c>
      <c r="Y193" s="56" t="str">
        <f ca="1">VLOOKUP($A193,$BC$5:$BN$45,8)</f>
        <v>B</v>
      </c>
      <c r="Z193" s="175">
        <v>1</v>
      </c>
      <c r="AA193" s="345" t="str">
        <f ca="1">IF($A192&lt;&gt;"",IF(OR($AH192&lt;&gt;0,$AI192&lt;&gt;0,U193&lt;&gt;""),"",O193))</f>
        <v/>
      </c>
      <c r="AB193" s="37" t="str">
        <f t="shared" ca="1" si="54"/>
        <v/>
      </c>
      <c r="AC193" s="37">
        <f t="shared" ca="1" si="55"/>
        <v>0</v>
      </c>
      <c r="AD193" s="23">
        <f ca="1">IF($A193&lt;&gt;"",IF(OR($AH192&lt;&gt;0,$AI192&lt;&gt;0),"0",SUM(AC193:AC193)),0)</f>
        <v>0</v>
      </c>
      <c r="AE193" s="90">
        <f ca="1">IF(A193&lt;&gt;"",W193+AC193,0)</f>
        <v>1</v>
      </c>
      <c r="AF193" s="87">
        <f t="shared" ca="1" si="64"/>
        <v>-9</v>
      </c>
      <c r="AG193" s="95">
        <f>T194</f>
        <v>1</v>
      </c>
      <c r="AH193" s="89">
        <f ca="1">IF($A193&lt;&gt;"",IF(AH192&lt;&gt;0,AH192,IF(AF193&gt;=$AJ$1,"Profit Target",0)),0)</f>
        <v>0</v>
      </c>
      <c r="AI193" s="91">
        <f ca="1">IF($A193&lt;&gt;"",IF(AI192&lt;&gt;0,AI192,IF(AF193&lt;=$AJ$2,"Stop Loss",0)))</f>
        <v>0</v>
      </c>
      <c r="AJ193" s="89">
        <f t="shared" ca="1" si="56"/>
        <v>8</v>
      </c>
      <c r="AK193" s="78" t="str">
        <f ca="1">IF($A192="","",ABS(T193)&amp;"@")</f>
        <v>1@</v>
      </c>
      <c r="AL193" s="78" t="str">
        <f ca="1">IF(U193&lt;&gt;"",$AK193&amp;U193&amp;",","")</f>
        <v>1@B,</v>
      </c>
      <c r="AM193" s="78" t="str">
        <f ca="1">IF($A192="","",ABS(Z193)&amp;"@")</f>
        <v>1@</v>
      </c>
      <c r="AN193" s="427" t="str">
        <f t="shared" ca="1" si="57"/>
        <v/>
      </c>
      <c r="AO193" s="20"/>
      <c r="AP193" s="20"/>
      <c r="AQ193" s="20"/>
      <c r="AR193" s="20"/>
      <c r="AS193" s="20"/>
      <c r="AT193" s="66"/>
      <c r="AU193" s="20"/>
      <c r="AV193" s="20"/>
      <c r="AW193" s="20"/>
      <c r="AX193" s="20"/>
      <c r="AY193" s="20"/>
      <c r="AZ193" s="20"/>
      <c r="BA193" s="20"/>
      <c r="BB193" s="65">
        <f t="shared" ca="1" si="46"/>
        <v>6</v>
      </c>
      <c r="BD193" s="65"/>
      <c r="BR193" s="48"/>
      <c r="BS193" s="48"/>
      <c r="BT193" s="48"/>
      <c r="BU193" s="48"/>
      <c r="BV193" s="48"/>
      <c r="BW193" s="48"/>
      <c r="BX193" s="48"/>
      <c r="BY193" s="49"/>
      <c r="BZ193" s="48"/>
      <c r="CA193" s="48"/>
      <c r="CB193" s="19"/>
      <c r="CC193" s="19"/>
      <c r="CD193" s="19"/>
      <c r="CE193" s="48"/>
      <c r="CF193" s="49"/>
      <c r="CG193" s="19"/>
      <c r="CH193" s="49"/>
      <c r="CI193" s="19"/>
      <c r="CJ193" s="19"/>
    </row>
    <row r="194" spans="1:88">
      <c r="A194" s="65">
        <f t="shared" ca="1" si="45"/>
        <v>8</v>
      </c>
      <c r="B194" s="23" t="str">
        <f ca="1">IF(A193="","",IF(AND(AL194="",AN194=""),"NB",AL194&amp;AN194))</f>
        <v>NB</v>
      </c>
      <c r="C194" s="6" t="str">
        <f t="shared" ca="1" si="47"/>
        <v/>
      </c>
      <c r="D194" s="56" t="str">
        <f ca="1">VLOOKUP($A194,$BC$5:$BN$45,8)</f>
        <v>B</v>
      </c>
      <c r="E194" s="344" t="str">
        <f t="shared" ca="1" si="58"/>
        <v>RBB</v>
      </c>
      <c r="F194" s="175">
        <v>1</v>
      </c>
      <c r="G194" s="459">
        <f ca="1">IF(G193&gt;=$AJ$3,1,IF(AND(J192="L",J193="L"),1,IF(I193="L",2,IF(I193="W",(2*G193-1),G193))))</f>
        <v>3</v>
      </c>
      <c r="H194" s="345" t="str">
        <f ca="1">IF($A193&lt;&gt;"",IF(OR($AH193&lt;&gt;0,$AI193&lt;&gt;0,E193="RRR"),"",IF(AND($D188="B",$D191="B"),"B",IF(AND($D190="B",$D192="B"),"B",IF(AND($D192=$D193,$D192="B"),"B","")))),"")</f>
        <v/>
      </c>
      <c r="I194" s="346" t="str">
        <f t="shared" ca="1" si="60"/>
        <v/>
      </c>
      <c r="J194" s="346">
        <f t="shared" ca="1" si="48"/>
        <v>0</v>
      </c>
      <c r="K194" s="343">
        <f t="shared" ca="1" si="49"/>
        <v>0</v>
      </c>
      <c r="L194" s="56" t="str">
        <f ca="1">VLOOKUP($A194,$BC$5:$BN$45,8)</f>
        <v>B</v>
      </c>
      <c r="M194" s="428">
        <f t="shared" ca="1" si="59"/>
        <v>0</v>
      </c>
      <c r="N194" s="175">
        <v>1</v>
      </c>
      <c r="O194" s="345" t="str">
        <f ca="1">IF($A193&lt;&gt;"",IF(OR($AH193&lt;&gt;0,$AI193&lt;&gt;0,E193="BBB",H194&lt;&gt;""),"",IF(AND($D188="R",$D191="R"),"R",IF(AND($D190="R",$D192="R"),"R",IF(AND($D192=$D193,$D192="R"),"R","")))),"")</f>
        <v/>
      </c>
      <c r="P194" s="37" t="str">
        <f t="shared" ca="1" si="50"/>
        <v/>
      </c>
      <c r="Q194" s="37">
        <f t="shared" ca="1" si="51"/>
        <v>0</v>
      </c>
      <c r="R194" s="23">
        <f ca="1">IF($A194&lt;&gt;"",IF(OR($AH193&lt;&gt;0,$AI193&lt;&gt;0),"0",SUM(Q194:Q194)),0)</f>
        <v>0</v>
      </c>
      <c r="S194" s="56" t="str">
        <f ca="1">VLOOKUP($A194,$BC$5:$BN$45,8)</f>
        <v>B</v>
      </c>
      <c r="T194" s="175">
        <v>1</v>
      </c>
      <c r="U194" s="345" t="str">
        <f ca="1">IF($A193&lt;&gt;"",IF(OR($AH193&lt;&gt;0,$AI193&lt;&gt;0,M193&gt;=$AJ$3),"",H194))</f>
        <v/>
      </c>
      <c r="V194" s="346" t="str">
        <f t="shared" ca="1" si="61"/>
        <v/>
      </c>
      <c r="W194" s="346">
        <f t="shared" ca="1" si="52"/>
        <v>0</v>
      </c>
      <c r="X194" s="343">
        <f t="shared" ca="1" si="53"/>
        <v>0</v>
      </c>
      <c r="Y194" s="56" t="str">
        <f ca="1">VLOOKUP($A194,$BC$5:$BN$45,8)</f>
        <v>B</v>
      </c>
      <c r="Z194" s="175">
        <v>1</v>
      </c>
      <c r="AA194" s="345" t="str">
        <f ca="1">IF($A193&lt;&gt;"",IF(OR($AH193&lt;&gt;0,$AI193&lt;&gt;0,U194&lt;&gt;""),"",O194))</f>
        <v/>
      </c>
      <c r="AB194" s="37" t="str">
        <f t="shared" ca="1" si="54"/>
        <v/>
      </c>
      <c r="AC194" s="37">
        <f t="shared" ca="1" si="55"/>
        <v>0</v>
      </c>
      <c r="AD194" s="23">
        <f ca="1">IF($A194&lt;&gt;"",IF(OR($AH193&lt;&gt;0,$AI193&lt;&gt;0),"0",SUM(AC194:AC194)),0)</f>
        <v>0</v>
      </c>
      <c r="AE194" s="90">
        <f ca="1">IF(A194&lt;&gt;"",W194+AC194,0)</f>
        <v>0</v>
      </c>
      <c r="AF194" s="87">
        <f t="shared" ca="1" si="64"/>
        <v>-9</v>
      </c>
      <c r="AG194" s="95">
        <f>T195</f>
        <v>1</v>
      </c>
      <c r="AH194" s="89">
        <f ca="1">IF($A194&lt;&gt;"",IF(AH193&lt;&gt;0,AH193,IF(AF194&gt;=$AJ$1,"Profit Target",0)),0)</f>
        <v>0</v>
      </c>
      <c r="AI194" s="91">
        <f ca="1">IF($A194&lt;&gt;"",IF(AI193&lt;&gt;0,AI193,IF(AF194&lt;=$AJ$2,"Stop Loss",0)))</f>
        <v>0</v>
      </c>
      <c r="AJ194" s="89">
        <f t="shared" ca="1" si="56"/>
        <v>8</v>
      </c>
      <c r="AK194" s="78" t="str">
        <f ca="1">IF($A193="","",ABS(T194)&amp;"@")</f>
        <v>1@</v>
      </c>
      <c r="AL194" s="78" t="str">
        <f ca="1">IF(U194&lt;&gt;"",$AK194&amp;U194&amp;",","")</f>
        <v/>
      </c>
      <c r="AM194" s="78" t="str">
        <f ca="1">IF($A193="","",ABS(Z194)&amp;"@")</f>
        <v>1@</v>
      </c>
      <c r="AN194" s="427" t="str">
        <f t="shared" ca="1" si="57"/>
        <v/>
      </c>
      <c r="AO194" s="20"/>
      <c r="AP194" s="20"/>
      <c r="AQ194" s="20"/>
      <c r="AR194" s="20"/>
      <c r="AS194" s="20"/>
      <c r="AT194" s="66"/>
      <c r="AU194" s="20"/>
      <c r="AV194" s="20"/>
      <c r="AW194" s="20"/>
      <c r="AX194" s="20"/>
      <c r="AY194" s="20"/>
      <c r="AZ194" s="20"/>
      <c r="BA194" s="20"/>
      <c r="BB194" s="65">
        <f t="shared" ca="1" si="46"/>
        <v>19</v>
      </c>
      <c r="BD194" s="65"/>
      <c r="BR194" s="48"/>
      <c r="BS194" s="48"/>
      <c r="BT194" s="48"/>
      <c r="BU194" s="48"/>
      <c r="BV194" s="48"/>
      <c r="BW194" s="48"/>
      <c r="BX194" s="48"/>
      <c r="BY194" s="49"/>
      <c r="BZ194" s="48"/>
      <c r="CA194" s="48"/>
      <c r="CB194" s="19"/>
      <c r="CC194" s="19"/>
      <c r="CD194" s="19"/>
      <c r="CE194" s="48"/>
      <c r="CF194" s="49"/>
      <c r="CG194" s="19"/>
      <c r="CH194" s="49"/>
      <c r="CI194" s="19"/>
      <c r="CJ194" s="19"/>
    </row>
    <row r="195" spans="1:88">
      <c r="A195" s="65">
        <f t="shared" ca="1" si="45"/>
        <v>18</v>
      </c>
      <c r="B195" s="23" t="str">
        <f ca="1">IF(A194="","",IF(AND(AL195="",AN195=""),"NB",AL195&amp;AN195))</f>
        <v>1@B,</v>
      </c>
      <c r="C195" s="6" t="str">
        <f t="shared" ca="1" si="47"/>
        <v/>
      </c>
      <c r="D195" s="56" t="str">
        <f ca="1">VLOOKUP($A195,$BC$5:$BN$45,8)</f>
        <v>R</v>
      </c>
      <c r="E195" s="344" t="str">
        <f t="shared" ca="1" si="58"/>
        <v>BBR</v>
      </c>
      <c r="F195" s="175">
        <v>1</v>
      </c>
      <c r="G195" s="459">
        <f ca="1">IF(G194&gt;=$AJ$3,1,IF(AND(J193="L",J194="L"),1,IF(I194="L",2,IF(I194="W",(2*G194-1),G194))))</f>
        <v>3</v>
      </c>
      <c r="H195" s="345" t="str">
        <f ca="1">IF($A194&lt;&gt;"",IF(OR($AH194&lt;&gt;0,$AI194&lt;&gt;0,E194="RRR"),"",IF(AND($D189="B",$D192="B"),"B",IF(AND($D191="B",$D193="B"),"B",IF(AND($D193=$D194,$D193="B"),"B","")))),"")</f>
        <v>B</v>
      </c>
      <c r="I195" s="346" t="str">
        <f t="shared" ca="1" si="60"/>
        <v>L</v>
      </c>
      <c r="J195" s="346">
        <f t="shared" ca="1" si="48"/>
        <v>-1</v>
      </c>
      <c r="K195" s="343">
        <f t="shared" ca="1" si="49"/>
        <v>-1</v>
      </c>
      <c r="L195" s="56" t="str">
        <f ca="1">VLOOKUP($A195,$BC$5:$BN$45,8)</f>
        <v>R</v>
      </c>
      <c r="M195" s="428">
        <f t="shared" ca="1" si="59"/>
        <v>1</v>
      </c>
      <c r="N195" s="175">
        <v>1</v>
      </c>
      <c r="O195" s="345" t="str">
        <f ca="1">IF($A194&lt;&gt;"",IF(OR($AH194&lt;&gt;0,$AI194&lt;&gt;0,E194="BBB",H195&lt;&gt;""),"",IF(AND($D189="R",$D192="R"),"R",IF(AND($D191="R",$D193="R"),"R",IF(AND($D193=$D194,$D193="R"),"R","")))),"")</f>
        <v/>
      </c>
      <c r="P195" s="37" t="str">
        <f t="shared" ca="1" si="50"/>
        <v/>
      </c>
      <c r="Q195" s="37">
        <f t="shared" ca="1" si="51"/>
        <v>0</v>
      </c>
      <c r="R195" s="23">
        <f ca="1">IF($A195&lt;&gt;"",IF(OR($AH194&lt;&gt;0,$AI194&lt;&gt;0),"0",SUM(Q195:Q195)),0)</f>
        <v>0</v>
      </c>
      <c r="S195" s="56" t="str">
        <f ca="1">VLOOKUP($A195,$BC$5:$BN$45,8)</f>
        <v>R</v>
      </c>
      <c r="T195" s="175">
        <v>1</v>
      </c>
      <c r="U195" s="345" t="str">
        <f ca="1">IF($A194&lt;&gt;"",IF(OR($AH194&lt;&gt;0,$AI194&lt;&gt;0,M194&gt;=$AJ$3),"",H195))</f>
        <v>B</v>
      </c>
      <c r="V195" s="346" t="str">
        <f t="shared" ca="1" si="61"/>
        <v>L</v>
      </c>
      <c r="W195" s="346">
        <f t="shared" ca="1" si="52"/>
        <v>-1</v>
      </c>
      <c r="X195" s="343">
        <f t="shared" ca="1" si="53"/>
        <v>-1</v>
      </c>
      <c r="Y195" s="56" t="str">
        <f ca="1">VLOOKUP($A195,$BC$5:$BN$45,8)</f>
        <v>R</v>
      </c>
      <c r="Z195" s="175">
        <v>1</v>
      </c>
      <c r="AA195" s="345" t="str">
        <f ca="1">IF($A194&lt;&gt;"",IF(OR($AH194&lt;&gt;0,$AI194&lt;&gt;0,U195&lt;&gt;""),"",O195))</f>
        <v/>
      </c>
      <c r="AB195" s="37" t="str">
        <f t="shared" ca="1" si="54"/>
        <v/>
      </c>
      <c r="AC195" s="37">
        <f t="shared" ca="1" si="55"/>
        <v>0</v>
      </c>
      <c r="AD195" s="23">
        <f ca="1">IF($A195&lt;&gt;"",IF(OR($AH194&lt;&gt;0,$AI194&lt;&gt;0),"0",SUM(AC195:AC195)),0)</f>
        <v>0</v>
      </c>
      <c r="AE195" s="90">
        <f ca="1">IF(A195&lt;&gt;"",W195+AC195,0)</f>
        <v>-1</v>
      </c>
      <c r="AF195" s="87">
        <f t="shared" ca="1" si="64"/>
        <v>-10</v>
      </c>
      <c r="AG195" s="95">
        <f>T196</f>
        <v>1</v>
      </c>
      <c r="AH195" s="89">
        <f ca="1">IF($A195&lt;&gt;"",IF(AH194&lt;&gt;0,AH194,IF(AF195&gt;=$AJ$1,"Profit Target",0)),0)</f>
        <v>0</v>
      </c>
      <c r="AI195" s="91">
        <f ca="1">IF($A195&lt;&gt;"",IF(AI194&lt;&gt;0,AI194,IF(AF195&lt;=$AJ$2,"Stop Loss",0)))</f>
        <v>0</v>
      </c>
      <c r="AJ195" s="89">
        <f t="shared" ca="1" si="56"/>
        <v>8</v>
      </c>
      <c r="AK195" s="78" t="str">
        <f ca="1">IF($A194="","",ABS(T195)&amp;"@")</f>
        <v>1@</v>
      </c>
      <c r="AL195" s="78" t="str">
        <f ca="1">IF(U195&lt;&gt;"",$AK195&amp;U195&amp;",","")</f>
        <v>1@B,</v>
      </c>
      <c r="AM195" s="78" t="str">
        <f ca="1">IF($A194="","",ABS(Z195)&amp;"@")</f>
        <v>1@</v>
      </c>
      <c r="AN195" s="427" t="str">
        <f t="shared" ca="1" si="57"/>
        <v/>
      </c>
      <c r="AO195" s="20"/>
      <c r="AP195" s="20"/>
      <c r="AQ195" s="20"/>
      <c r="AR195" s="20"/>
      <c r="AS195" s="20"/>
      <c r="AT195" s="66"/>
      <c r="AU195" s="20"/>
      <c r="AV195" s="20"/>
      <c r="AW195" s="20"/>
      <c r="AX195" s="20"/>
      <c r="AY195" s="20"/>
      <c r="AZ195" s="20"/>
      <c r="BA195" s="20"/>
      <c r="BB195" s="65">
        <f t="shared" ca="1" si="46"/>
        <v>13</v>
      </c>
      <c r="BD195" s="65"/>
      <c r="BR195" s="48"/>
      <c r="BS195" s="48"/>
      <c r="BT195" s="48"/>
      <c r="BU195" s="48"/>
      <c r="BV195" s="48"/>
      <c r="BW195" s="48"/>
      <c r="BX195" s="48"/>
      <c r="BY195" s="49"/>
      <c r="BZ195" s="48"/>
      <c r="CA195" s="48"/>
      <c r="CB195" s="19"/>
      <c r="CC195" s="19"/>
      <c r="CD195" s="19"/>
      <c r="CE195" s="48"/>
      <c r="CF195" s="49"/>
      <c r="CG195" s="19"/>
      <c r="CH195" s="49"/>
      <c r="CI195" s="19"/>
      <c r="CJ195" s="19"/>
    </row>
    <row r="196" spans="1:88">
      <c r="A196" s="65">
        <f t="shared" ca="1" si="45"/>
        <v>33</v>
      </c>
      <c r="B196" s="23" t="str">
        <f ca="1">IF(A195="","",IF(AND(AL196="",AN196=""),"NB",AL196&amp;AN196))</f>
        <v>1@B,</v>
      </c>
      <c r="C196" s="6" t="str">
        <f t="shared" ca="1" si="47"/>
        <v/>
      </c>
      <c r="D196" s="56" t="str">
        <f ca="1">VLOOKUP($A196,$BC$5:$BN$45,8)</f>
        <v>B</v>
      </c>
      <c r="E196" s="344" t="str">
        <f t="shared" ca="1" si="58"/>
        <v>BRB</v>
      </c>
      <c r="F196" s="175">
        <v>1</v>
      </c>
      <c r="G196" s="459">
        <f ca="1">IF(G195&gt;=$AJ$3,1,IF(AND(J194="L",J195="L"),1,IF(I195="L",2,IF(I195="W",(2*G195-1),G195))))</f>
        <v>2</v>
      </c>
      <c r="H196" s="345" t="str">
        <f ca="1">IF($A195&lt;&gt;"",IF(OR($AH195&lt;&gt;0,$AI195&lt;&gt;0,E195="RRR"),"",IF(AND($D190="B",$D193="B"),"B",IF(AND($D192="B",$D194="B"),"B",IF(AND($D194=$D195,$D194="B"),"B","")))),"")</f>
        <v>B</v>
      </c>
      <c r="I196" s="346" t="str">
        <f t="shared" ca="1" si="60"/>
        <v>W</v>
      </c>
      <c r="J196" s="346">
        <f t="shared" ca="1" si="48"/>
        <v>1</v>
      </c>
      <c r="K196" s="343">
        <f t="shared" ca="1" si="49"/>
        <v>1</v>
      </c>
      <c r="L196" s="56" t="str">
        <f ca="1">VLOOKUP($A196,$BC$5:$BN$45,8)</f>
        <v>B</v>
      </c>
      <c r="M196" s="428">
        <f t="shared" ca="1" si="59"/>
        <v>0</v>
      </c>
      <c r="N196" s="175">
        <v>1</v>
      </c>
      <c r="O196" s="345" t="str">
        <f ca="1">IF($A195&lt;&gt;"",IF(OR($AH195&lt;&gt;0,$AI195&lt;&gt;0,E195="BBB",H196&lt;&gt;""),"",IF(AND($D190="R",$D193="R"),"R",IF(AND($D192="R",$D194="R"),"R",IF(AND($D194=$D195,$D194="R"),"R","")))),"")</f>
        <v/>
      </c>
      <c r="P196" s="37" t="str">
        <f t="shared" ca="1" si="50"/>
        <v/>
      </c>
      <c r="Q196" s="37">
        <f t="shared" ca="1" si="51"/>
        <v>0</v>
      </c>
      <c r="R196" s="23">
        <f ca="1">IF($A196&lt;&gt;"",IF(OR($AH195&lt;&gt;0,$AI195&lt;&gt;0),"0",SUM(Q196:Q196)),0)</f>
        <v>0</v>
      </c>
      <c r="S196" s="56" t="str">
        <f ca="1">VLOOKUP($A196,$BC$5:$BN$45,8)</f>
        <v>B</v>
      </c>
      <c r="T196" s="175">
        <v>1</v>
      </c>
      <c r="U196" s="345" t="str">
        <f ca="1">IF($A195&lt;&gt;"",IF(OR($AH195&lt;&gt;0,$AI195&lt;&gt;0,M195&gt;=$AJ$3),"",H196))</f>
        <v>B</v>
      </c>
      <c r="V196" s="346" t="str">
        <f t="shared" ca="1" si="61"/>
        <v>W</v>
      </c>
      <c r="W196" s="346">
        <f t="shared" ca="1" si="52"/>
        <v>1</v>
      </c>
      <c r="X196" s="343">
        <f t="shared" ca="1" si="53"/>
        <v>1</v>
      </c>
      <c r="Y196" s="56" t="str">
        <f ca="1">VLOOKUP($A196,$BC$5:$BN$45,8)</f>
        <v>B</v>
      </c>
      <c r="Z196" s="175">
        <v>1</v>
      </c>
      <c r="AA196" s="345" t="str">
        <f ca="1">IF($A195&lt;&gt;"",IF(OR($AH195&lt;&gt;0,$AI195&lt;&gt;0,U196&lt;&gt;""),"",O196))</f>
        <v/>
      </c>
      <c r="AB196" s="37" t="str">
        <f t="shared" ca="1" si="54"/>
        <v/>
      </c>
      <c r="AC196" s="37">
        <f t="shared" ca="1" si="55"/>
        <v>0</v>
      </c>
      <c r="AD196" s="23">
        <f ca="1">IF($A196&lt;&gt;"",IF(OR($AH195&lt;&gt;0,$AI195&lt;&gt;0),"0",SUM(AC196:AC196)),0)</f>
        <v>0</v>
      </c>
      <c r="AE196" s="90">
        <f ca="1">IF(A196&lt;&gt;"",W196+AC196,0)</f>
        <v>1</v>
      </c>
      <c r="AF196" s="87">
        <f t="shared" ca="1" si="64"/>
        <v>-9</v>
      </c>
      <c r="AG196" s="95">
        <f>T197</f>
        <v>1</v>
      </c>
      <c r="AH196" s="89">
        <f ca="1">IF($A196&lt;&gt;"",IF(AH195&lt;&gt;0,AH195,IF(AF196&gt;=$AJ$1,"Profit Target",0)),0)</f>
        <v>0</v>
      </c>
      <c r="AI196" s="91">
        <f ca="1">IF($A196&lt;&gt;"",IF(AI195&lt;&gt;0,AI195,IF(AF196&lt;=$AJ$2,"Stop Loss",0)))</f>
        <v>0</v>
      </c>
      <c r="AJ196" s="89">
        <f t="shared" ca="1" si="56"/>
        <v>8</v>
      </c>
      <c r="AK196" s="78" t="str">
        <f ca="1">IF($A195="","",ABS(T196)&amp;"@")</f>
        <v>1@</v>
      </c>
      <c r="AL196" s="78" t="str">
        <f ca="1">IF(U196&lt;&gt;"",$AK196&amp;U196&amp;",","")</f>
        <v>1@B,</v>
      </c>
      <c r="AM196" s="78" t="str">
        <f ca="1">IF($A195="","",ABS(Z196)&amp;"@")</f>
        <v>1@</v>
      </c>
      <c r="AN196" s="427" t="str">
        <f t="shared" ca="1" si="57"/>
        <v/>
      </c>
      <c r="AO196" s="20"/>
      <c r="AP196" s="20"/>
      <c r="AQ196" s="20"/>
      <c r="AR196" s="20"/>
      <c r="AS196" s="20"/>
      <c r="AT196" s="66"/>
      <c r="AU196" s="20"/>
      <c r="AV196" s="20"/>
      <c r="AW196" s="20"/>
      <c r="AX196" s="20"/>
      <c r="AY196" s="20"/>
      <c r="AZ196" s="20"/>
      <c r="BA196" s="20"/>
      <c r="BB196" s="65">
        <f t="shared" ca="1" si="46"/>
        <v>5</v>
      </c>
      <c r="BD196" s="65"/>
      <c r="BR196" s="48"/>
      <c r="BS196" s="48"/>
      <c r="BT196" s="48"/>
      <c r="BU196" s="48"/>
      <c r="BV196" s="48"/>
      <c r="BW196" s="48"/>
      <c r="BX196" s="48"/>
      <c r="BY196" s="49"/>
      <c r="BZ196" s="48"/>
      <c r="CA196" s="48"/>
      <c r="CB196" s="19"/>
      <c r="CC196" s="19"/>
      <c r="CD196" s="19"/>
      <c r="CE196" s="48"/>
      <c r="CF196" s="49"/>
      <c r="CG196" s="19"/>
      <c r="CH196" s="49"/>
      <c r="CI196" s="19"/>
      <c r="CJ196" s="19"/>
    </row>
    <row r="197" spans="1:88">
      <c r="A197" s="65">
        <f t="shared" ref="A197:A260" ca="1" si="65">IF($A$2="no",INT(RAND()*36+1),INT(RAND()*37))</f>
        <v>35</v>
      </c>
      <c r="B197" s="23" t="str">
        <f ca="1">IF(A196="","",IF(AND(AL197="",AN197=""),"NB",AL197&amp;AN197))</f>
        <v>NB</v>
      </c>
      <c r="C197" s="6" t="str">
        <f t="shared" ca="1" si="47"/>
        <v/>
      </c>
      <c r="D197" s="56" t="str">
        <f ca="1">VLOOKUP($A197,$BC$5:$BN$45,8)</f>
        <v>B</v>
      </c>
      <c r="E197" s="344" t="str">
        <f t="shared" ca="1" si="58"/>
        <v>RBB</v>
      </c>
      <c r="F197" s="175">
        <v>1</v>
      </c>
      <c r="G197" s="459">
        <f ca="1">IF(G196&gt;=$AJ$3,1,IF(AND(J195="L",J196="L"),1,IF(I196="L",2,IF(I196="W",(2*G196-1),G196))))</f>
        <v>3</v>
      </c>
      <c r="H197" s="345" t="str">
        <f ca="1">IF($A196&lt;&gt;"",IF(OR($AH196&lt;&gt;0,$AI196&lt;&gt;0,E196="RRR"),"",IF(AND($D191="B",$D194="B"),"B",IF(AND($D193="B",$D195="B"),"B",IF(AND($D195=$D196,$D195="B"),"B","")))),"")</f>
        <v/>
      </c>
      <c r="I197" s="346" t="str">
        <f t="shared" ca="1" si="60"/>
        <v/>
      </c>
      <c r="J197" s="346">
        <f t="shared" ca="1" si="48"/>
        <v>0</v>
      </c>
      <c r="K197" s="343">
        <f t="shared" ca="1" si="49"/>
        <v>0</v>
      </c>
      <c r="L197" s="56" t="str">
        <f ca="1">VLOOKUP($A197,$BC$5:$BN$45,8)</f>
        <v>B</v>
      </c>
      <c r="M197" s="428">
        <f t="shared" ca="1" si="59"/>
        <v>0</v>
      </c>
      <c r="N197" s="175">
        <v>1</v>
      </c>
      <c r="O197" s="345" t="str">
        <f ca="1">IF($A196&lt;&gt;"",IF(OR($AH196&lt;&gt;0,$AI196&lt;&gt;0,E196="BBB",H197&lt;&gt;""),"",IF(AND($D191="R",$D194="R"),"R",IF(AND($D193="R",$D195="R"),"R",IF(AND($D195=$D196,$D195="R"),"R","")))),"")</f>
        <v/>
      </c>
      <c r="P197" s="37" t="str">
        <f t="shared" ca="1" si="50"/>
        <v/>
      </c>
      <c r="Q197" s="37">
        <f t="shared" ca="1" si="51"/>
        <v>0</v>
      </c>
      <c r="R197" s="23">
        <f ca="1">IF($A197&lt;&gt;"",IF(OR($AH196&lt;&gt;0,$AI196&lt;&gt;0),"0",SUM(Q197:Q197)),0)</f>
        <v>0</v>
      </c>
      <c r="S197" s="56" t="str">
        <f ca="1">VLOOKUP($A197,$BC$5:$BN$45,8)</f>
        <v>B</v>
      </c>
      <c r="T197" s="175">
        <v>1</v>
      </c>
      <c r="U197" s="345" t="str">
        <f ca="1">IF($A196&lt;&gt;"",IF(OR($AH196&lt;&gt;0,$AI196&lt;&gt;0,M196&gt;=$AJ$3),"",H197))</f>
        <v/>
      </c>
      <c r="V197" s="346" t="str">
        <f t="shared" ca="1" si="61"/>
        <v/>
      </c>
      <c r="W197" s="346">
        <f t="shared" ca="1" si="52"/>
        <v>0</v>
      </c>
      <c r="X197" s="343">
        <f t="shared" ca="1" si="53"/>
        <v>0</v>
      </c>
      <c r="Y197" s="56" t="str">
        <f ca="1">VLOOKUP($A197,$BC$5:$BN$45,8)</f>
        <v>B</v>
      </c>
      <c r="Z197" s="175">
        <v>1</v>
      </c>
      <c r="AA197" s="345" t="str">
        <f ca="1">IF($A196&lt;&gt;"",IF(OR($AH196&lt;&gt;0,$AI196&lt;&gt;0,U197&lt;&gt;""),"",O197))</f>
        <v/>
      </c>
      <c r="AB197" s="37" t="str">
        <f t="shared" ca="1" si="54"/>
        <v/>
      </c>
      <c r="AC197" s="37">
        <f t="shared" ca="1" si="55"/>
        <v>0</v>
      </c>
      <c r="AD197" s="23">
        <f ca="1">IF($A197&lt;&gt;"",IF(OR($AH196&lt;&gt;0,$AI196&lt;&gt;0),"0",SUM(AC197:AC197)),0)</f>
        <v>0</v>
      </c>
      <c r="AE197" s="90">
        <f ca="1">IF(A197&lt;&gt;"",W197+AC197,0)</f>
        <v>0</v>
      </c>
      <c r="AF197" s="172">
        <f t="shared" ca="1" si="64"/>
        <v>-9</v>
      </c>
      <c r="AG197" s="95">
        <f>T198</f>
        <v>1</v>
      </c>
      <c r="AH197" s="89">
        <f ca="1">IF($A197&lt;&gt;"",IF(AH196&lt;&gt;0,AH196,IF(AF197&gt;=$AJ$1,"Profit Target",0)),0)</f>
        <v>0</v>
      </c>
      <c r="AI197" s="91">
        <f ca="1">IF($A197&lt;&gt;"",IF(AI196&lt;&gt;0,AI196,IF(AF197&lt;=$AJ$2,"Stop Loss",0)))</f>
        <v>0</v>
      </c>
      <c r="AJ197" s="89">
        <f t="shared" ca="1" si="56"/>
        <v>8</v>
      </c>
      <c r="AK197" s="78" t="str">
        <f ca="1">IF($A196="","",ABS(T197)&amp;"@")</f>
        <v>1@</v>
      </c>
      <c r="AL197" s="78" t="str">
        <f ca="1">IF(U197&lt;&gt;"",$AK197&amp;U197&amp;",","")</f>
        <v/>
      </c>
      <c r="AM197" s="78" t="str">
        <f ca="1">IF($A196="","",ABS(Z197)&amp;"@")</f>
        <v>1@</v>
      </c>
      <c r="AN197" s="427" t="str">
        <f t="shared" ca="1" si="57"/>
        <v/>
      </c>
      <c r="AO197" s="20"/>
      <c r="AP197" s="20"/>
      <c r="AQ197" s="20"/>
      <c r="AR197" s="20"/>
      <c r="AS197" s="20"/>
      <c r="AT197" s="66"/>
      <c r="AU197" s="20"/>
      <c r="AV197" s="20"/>
      <c r="AW197" s="20"/>
      <c r="AX197" s="20"/>
      <c r="AY197" s="20"/>
      <c r="AZ197" s="20"/>
      <c r="BA197" s="20"/>
      <c r="BB197" s="65">
        <f t="shared" ref="BB197:BB260" ca="1" si="66">IF($A$2="no",INT(RAND()*36+1),INT(RAND()*37))</f>
        <v>3</v>
      </c>
      <c r="BD197" s="65"/>
      <c r="BR197" s="48"/>
      <c r="BS197" s="48"/>
      <c r="BT197" s="48"/>
      <c r="BU197" s="48"/>
      <c r="BV197" s="48"/>
      <c r="BW197" s="48"/>
      <c r="BX197" s="48"/>
      <c r="BY197" s="49"/>
      <c r="BZ197" s="48"/>
      <c r="CA197" s="48"/>
      <c r="CB197" s="19"/>
      <c r="CC197" s="19"/>
      <c r="CD197" s="19"/>
      <c r="CE197" s="48"/>
      <c r="CF197" s="49"/>
      <c r="CG197" s="19"/>
      <c r="CH197" s="49"/>
      <c r="CI197" s="19"/>
      <c r="CJ197" s="19"/>
    </row>
    <row r="198" spans="1:88">
      <c r="A198" s="65">
        <f t="shared" ca="1" si="65"/>
        <v>24</v>
      </c>
      <c r="B198" s="23" t="str">
        <f ca="1">IF(A197="","",IF(AND(AL198="",AN198=""),"NB",AL198&amp;AN198))</f>
        <v>1@B,</v>
      </c>
      <c r="C198" s="6" t="str">
        <f t="shared" ca="1" si="47"/>
        <v/>
      </c>
      <c r="D198" s="56" t="str">
        <f ca="1">VLOOKUP($A198,$BC$5:$BN$45,8)</f>
        <v>B</v>
      </c>
      <c r="E198" s="344" t="str">
        <f t="shared" ca="1" si="58"/>
        <v>BBB</v>
      </c>
      <c r="F198" s="175">
        <v>1</v>
      </c>
      <c r="G198" s="459">
        <f ca="1">IF(G197&gt;=$AJ$3,1,IF(AND(J196="L",J197="L"),1,IF(I197="L",2,IF(I197="W",(2*G197-1),G197))))</f>
        <v>3</v>
      </c>
      <c r="H198" s="345" t="str">
        <f ca="1">IF($A197&lt;&gt;"",IF(OR($AH197&lt;&gt;0,$AI197&lt;&gt;0,E197="RRR"),"",IF(AND($D192="B",$D195="B"),"B",IF(AND($D194="B",$D196="B"),"B",IF(AND($D196=$D197,$D196="B"),"B","")))),"")</f>
        <v>B</v>
      </c>
      <c r="I198" s="346" t="str">
        <f t="shared" ca="1" si="60"/>
        <v>W</v>
      </c>
      <c r="J198" s="346">
        <f t="shared" ca="1" si="48"/>
        <v>1</v>
      </c>
      <c r="K198" s="343">
        <f t="shared" ca="1" si="49"/>
        <v>1</v>
      </c>
      <c r="L198" s="56" t="str">
        <f ca="1">VLOOKUP($A198,$BC$5:$BN$45,8)</f>
        <v>B</v>
      </c>
      <c r="M198" s="428">
        <f t="shared" ca="1" si="59"/>
        <v>0</v>
      </c>
      <c r="N198" s="175">
        <v>1</v>
      </c>
      <c r="O198" s="345" t="str">
        <f ca="1">IF($A197&lt;&gt;"",IF(OR($AH197&lt;&gt;0,$AI197&lt;&gt;0,E197="BBB",H198&lt;&gt;""),"",IF(AND($D192="R",$D195="R"),"R",IF(AND($D194="R",$D196="R"),"R",IF(AND($D196=$D197,$D196="R"),"R","")))),"")</f>
        <v/>
      </c>
      <c r="P198" s="37" t="str">
        <f t="shared" ca="1" si="50"/>
        <v/>
      </c>
      <c r="Q198" s="37">
        <f t="shared" ca="1" si="51"/>
        <v>0</v>
      </c>
      <c r="R198" s="23">
        <f ca="1">IF($A198&lt;&gt;"",IF(OR($AH197&lt;&gt;0,$AI197&lt;&gt;0),"0",SUM(Q198:Q198)),0)</f>
        <v>0</v>
      </c>
      <c r="S198" s="56" t="str">
        <f ca="1">VLOOKUP($A198,$BC$5:$BN$45,8)</f>
        <v>B</v>
      </c>
      <c r="T198" s="175">
        <v>1</v>
      </c>
      <c r="U198" s="345" t="str">
        <f ca="1">IF($A197&lt;&gt;"",IF(OR($AH197&lt;&gt;0,$AI197&lt;&gt;0,M197&gt;=$AJ$3),"",H198))</f>
        <v>B</v>
      </c>
      <c r="V198" s="346" t="str">
        <f t="shared" ca="1" si="61"/>
        <v>W</v>
      </c>
      <c r="W198" s="346">
        <f t="shared" ca="1" si="52"/>
        <v>1</v>
      </c>
      <c r="X198" s="343">
        <f t="shared" ca="1" si="53"/>
        <v>1</v>
      </c>
      <c r="Y198" s="56" t="str">
        <f ca="1">VLOOKUP($A198,$BC$5:$BN$45,8)</f>
        <v>B</v>
      </c>
      <c r="Z198" s="175">
        <v>1</v>
      </c>
      <c r="AA198" s="345" t="str">
        <f ca="1">IF($A197&lt;&gt;"",IF(OR($AH197&lt;&gt;0,$AI197&lt;&gt;0,U198&lt;&gt;""),"",O198))</f>
        <v/>
      </c>
      <c r="AB198" s="37" t="str">
        <f t="shared" ca="1" si="54"/>
        <v/>
      </c>
      <c r="AC198" s="37">
        <f t="shared" ca="1" si="55"/>
        <v>0</v>
      </c>
      <c r="AD198" s="23">
        <f ca="1">IF($A198&lt;&gt;"",IF(OR($AH197&lt;&gt;0,$AI197&lt;&gt;0),"0",SUM(AC198:AC198)),0)</f>
        <v>0</v>
      </c>
      <c r="AE198" s="90">
        <f ca="1">IF(A198&lt;&gt;"",W198+AC198,0)</f>
        <v>1</v>
      </c>
      <c r="AF198" s="87">
        <f ca="1">IF($A198&lt;&gt;"",AE198+AF197,0)</f>
        <v>-8</v>
      </c>
      <c r="AG198" s="95">
        <f>T199</f>
        <v>1</v>
      </c>
      <c r="AH198" s="89">
        <f ca="1">IF($A198&lt;&gt;"",IF(AH197&lt;&gt;0,AH197,IF(AF198&gt;=$AJ$1,"Profit Target",0)),0)</f>
        <v>0</v>
      </c>
      <c r="AI198" s="91">
        <f ca="1">IF($A198&lt;&gt;"",IF(AI197&lt;&gt;0,AI197,IF(AF198&lt;=$AJ$2,"Stop Loss",0)))</f>
        <v>0</v>
      </c>
      <c r="AJ198" s="89">
        <f t="shared" ca="1" si="56"/>
        <v>8</v>
      </c>
      <c r="AK198" s="78" t="str">
        <f ca="1">IF($A197="","",ABS(T198)&amp;"@")</f>
        <v>1@</v>
      </c>
      <c r="AL198" s="78" t="str">
        <f ca="1">IF(U198&lt;&gt;"",$AK198&amp;U198&amp;",","")</f>
        <v>1@B,</v>
      </c>
      <c r="AM198" s="78" t="str">
        <f ca="1">IF($A197="","",ABS(Z198)&amp;"@")</f>
        <v>1@</v>
      </c>
      <c r="AN198" s="427" t="str">
        <f t="shared" ca="1" si="57"/>
        <v/>
      </c>
      <c r="AO198" s="20"/>
      <c r="AP198" s="20"/>
      <c r="AQ198" s="20"/>
      <c r="AR198" s="20"/>
      <c r="AS198" s="20"/>
      <c r="AT198" s="66"/>
      <c r="AU198" s="20"/>
      <c r="AV198" s="20"/>
      <c r="AW198" s="20"/>
      <c r="AX198" s="20"/>
      <c r="AY198" s="20"/>
      <c r="AZ198" s="20"/>
      <c r="BA198" s="20"/>
      <c r="BB198" s="65">
        <f t="shared" ca="1" si="66"/>
        <v>30</v>
      </c>
      <c r="BD198" s="65"/>
      <c r="BR198" s="48"/>
      <c r="BS198" s="48"/>
      <c r="BT198" s="48"/>
      <c r="BU198" s="48"/>
      <c r="BV198" s="48"/>
      <c r="BW198" s="48"/>
      <c r="BX198" s="48"/>
      <c r="BY198" s="49"/>
      <c r="BZ198" s="48"/>
      <c r="CA198" s="48"/>
      <c r="CB198" s="19"/>
      <c r="CC198" s="19"/>
      <c r="CD198" s="19"/>
      <c r="CE198" s="48"/>
      <c r="CF198" s="49"/>
      <c r="CG198" s="19"/>
      <c r="CH198" s="49"/>
      <c r="CI198" s="19"/>
      <c r="CJ198" s="19"/>
    </row>
    <row r="199" spans="1:88">
      <c r="A199" s="65">
        <f t="shared" ca="1" si="65"/>
        <v>15</v>
      </c>
      <c r="B199" s="23" t="str">
        <f ca="1">IF(A198="","",IF(AND(AL199="",AN199=""),"NB",AL199&amp;AN199))</f>
        <v>1@B,</v>
      </c>
      <c r="C199" s="6" t="str">
        <f t="shared" ref="C199:C262" ca="1" si="67">IF(AH199="Profit Target","profit target",IF(AI199="Stop Loss","stop loss",""))</f>
        <v/>
      </c>
      <c r="D199" s="56" t="str">
        <f ca="1">VLOOKUP($A199,$BC$5:$BN$45,8)</f>
        <v>B</v>
      </c>
      <c r="E199" s="344" t="str">
        <f t="shared" ca="1" si="58"/>
        <v>BBB</v>
      </c>
      <c r="F199" s="175">
        <v>1</v>
      </c>
      <c r="G199" s="459">
        <f ca="1">IF(G198&gt;=$AJ$3,1,IF(AND(J197="L",J198="L"),1,IF(I198="L",2,IF(I198="W",(2*G198-1),G198))))</f>
        <v>5</v>
      </c>
      <c r="H199" s="345" t="str">
        <f ca="1">IF($A198&lt;&gt;"",IF(OR($AH198&lt;&gt;0,$AI198&lt;&gt;0,E198="RRR"),"",IF(AND($D193="B",$D196="B"),"B",IF(AND($D195="B",$D197="B"),"B",IF(AND($D197=$D198,$D197="B"),"B","")))),"")</f>
        <v>B</v>
      </c>
      <c r="I199" s="346" t="str">
        <f t="shared" ca="1" si="60"/>
        <v>W</v>
      </c>
      <c r="J199" s="346">
        <f t="shared" ref="J199:J262" ca="1" si="68">IF(H199&lt;&gt;"",IF(H199=$D199,1*$F199,-1*$F199),0)</f>
        <v>1</v>
      </c>
      <c r="K199" s="343">
        <f t="shared" ca="1" si="49"/>
        <v>1</v>
      </c>
      <c r="L199" s="56" t="str">
        <f ca="1">VLOOKUP($A199,$BC$5:$BN$45,8)</f>
        <v>B</v>
      </c>
      <c r="M199" s="428">
        <f t="shared" ca="1" si="59"/>
        <v>0</v>
      </c>
      <c r="N199" s="175">
        <v>1</v>
      </c>
      <c r="O199" s="345" t="str">
        <f ca="1">IF($A198&lt;&gt;"",IF(OR($AH198&lt;&gt;0,$AI198&lt;&gt;0,E198="BBB",H199&lt;&gt;""),"",IF(AND($D193="R",$D196="R"),"R",IF(AND($D195="R",$D197="R"),"R",IF(AND($D197=$D198,$D197="R"),"R","")))),"")</f>
        <v/>
      </c>
      <c r="P199" s="37" t="str">
        <f t="shared" ref="P199:P262" ca="1" si="69">IF(ABS(R199)=0,"",IF($A199=0,"L",IF(R199&gt;0,"W",IF(R199&lt;0,"L",""))))</f>
        <v/>
      </c>
      <c r="Q199" s="37">
        <f t="shared" ref="Q199:Q262" ca="1" si="70">IF(O199&lt;&gt;"",IF(O199=$S199,1*$T199,-1*$T199),0)</f>
        <v>0</v>
      </c>
      <c r="R199" s="23">
        <f ca="1">IF($A199&lt;&gt;"",IF(OR($AH198&lt;&gt;0,$AI198&lt;&gt;0),"0",SUM(Q199:Q199)),0)</f>
        <v>0</v>
      </c>
      <c r="S199" s="56" t="str">
        <f ca="1">VLOOKUP($A199,$BC$5:$BN$45,8)</f>
        <v>B</v>
      </c>
      <c r="T199" s="175">
        <v>1</v>
      </c>
      <c r="U199" s="345" t="str">
        <f ca="1">IF($A198&lt;&gt;"",IF(OR($AH198&lt;&gt;0,$AI198&lt;&gt;0,M198&gt;=$AJ$3),"",H199))</f>
        <v>B</v>
      </c>
      <c r="V199" s="346" t="str">
        <f t="shared" ca="1" si="61"/>
        <v>W</v>
      </c>
      <c r="W199" s="346">
        <f t="shared" ref="W199:W262" ca="1" si="71">IF(U199&lt;&gt;"",IF(U199=$D199,1*$F199,-1*$F199),0)</f>
        <v>1</v>
      </c>
      <c r="X199" s="343">
        <f t="shared" ca="1" si="53"/>
        <v>1</v>
      </c>
      <c r="Y199" s="56" t="str">
        <f ca="1">VLOOKUP($A199,$BC$5:$BN$45,8)</f>
        <v>B</v>
      </c>
      <c r="Z199" s="175">
        <v>1</v>
      </c>
      <c r="AA199" s="345" t="str">
        <f ca="1">IF($A198&lt;&gt;"",IF(OR($AH198&lt;&gt;0,$AI198&lt;&gt;0,U199&lt;&gt;""),"",O199))</f>
        <v/>
      </c>
      <c r="AB199" s="37" t="str">
        <f t="shared" ref="AB199:AB262" ca="1" si="72">IF(ABS(AD199)=0,"",IF($A199=0,"L",IF(AD199&gt;0,"W",IF(AD199&lt;0,"L",""))))</f>
        <v/>
      </c>
      <c r="AC199" s="37">
        <f t="shared" ref="AC199:AC262" ca="1" si="73">IF(AA199&lt;&gt;"",IF(AA199=$S199,1*$T199,-1*$T199),0)</f>
        <v>0</v>
      </c>
      <c r="AD199" s="23">
        <f ca="1">IF($A199&lt;&gt;"",IF(OR($AH198&lt;&gt;0,$AI198&lt;&gt;0),"0",SUM(AC199:AC199)),0)</f>
        <v>0</v>
      </c>
      <c r="AE199" s="90">
        <f ca="1">IF(A199&lt;&gt;"",W199+AC199,0)</f>
        <v>1</v>
      </c>
      <c r="AF199" s="87">
        <f t="shared" ref="AF199:AF227" ca="1" si="74">IF($A199&lt;&gt;"",AE199+AF198,0)</f>
        <v>-7</v>
      </c>
      <c r="AG199" s="95">
        <f>T200</f>
        <v>1</v>
      </c>
      <c r="AH199" s="89">
        <f ca="1">IF($A199&lt;&gt;"",IF(AH198&lt;&gt;0,AH198,IF(AF199&gt;=$AJ$1,"Profit Target",0)),0)</f>
        <v>0</v>
      </c>
      <c r="AI199" s="91">
        <f ca="1">IF($A199&lt;&gt;"",IF(AI198&lt;&gt;0,AI198,IF(AF199&lt;=$AJ$2,"Stop Loss",0)))</f>
        <v>0</v>
      </c>
      <c r="AJ199" s="89">
        <f t="shared" ref="AJ199:AJ262" ca="1" si="75">IF(AF199&gt;AJ198,AF199,AJ198)</f>
        <v>8</v>
      </c>
      <c r="AK199" s="78" t="str">
        <f ca="1">IF($A198="","",ABS(T199)&amp;"@")</f>
        <v>1@</v>
      </c>
      <c r="AL199" s="78" t="str">
        <f ca="1">IF(U199&lt;&gt;"",$AK199&amp;U199&amp;",","")</f>
        <v>1@B,</v>
      </c>
      <c r="AM199" s="78" t="str">
        <f ca="1">IF($A198="","",ABS(Z199)&amp;"@")</f>
        <v>1@</v>
      </c>
      <c r="AN199" s="427" t="str">
        <f t="shared" ref="AN199:AN262" ca="1" si="76">IF(AA199&lt;&gt;"",$AM199&amp;AA199&amp;",","")</f>
        <v/>
      </c>
      <c r="AO199" s="20"/>
      <c r="AP199" s="20"/>
      <c r="AQ199" s="20"/>
      <c r="AR199" s="20"/>
      <c r="AS199" s="20"/>
      <c r="AT199" s="66"/>
      <c r="AU199" s="20"/>
      <c r="AV199" s="20"/>
      <c r="AW199" s="20"/>
      <c r="AX199" s="20"/>
      <c r="AY199" s="20"/>
      <c r="AZ199" s="20"/>
      <c r="BA199" s="20"/>
      <c r="BB199" s="65">
        <f t="shared" ca="1" si="66"/>
        <v>3</v>
      </c>
      <c r="BD199" s="65"/>
      <c r="BR199" s="48"/>
      <c r="BS199" s="48"/>
      <c r="BT199" s="48"/>
      <c r="BU199" s="48"/>
      <c r="BV199" s="48"/>
      <c r="BW199" s="48"/>
      <c r="BX199" s="48"/>
      <c r="BY199" s="49"/>
      <c r="BZ199" s="48"/>
      <c r="CA199" s="48"/>
      <c r="CB199" s="19"/>
      <c r="CC199" s="19"/>
      <c r="CD199" s="19"/>
      <c r="CE199" s="48"/>
      <c r="CF199" s="49"/>
      <c r="CG199" s="19"/>
      <c r="CH199" s="49"/>
      <c r="CI199" s="19"/>
      <c r="CJ199" s="19"/>
    </row>
    <row r="200" spans="1:88">
      <c r="A200" s="65">
        <f t="shared" ca="1" si="65"/>
        <v>36</v>
      </c>
      <c r="B200" s="23" t="str">
        <f ca="1">IF(A199="","",IF(AND(AL200="",AN200=""),"NB",AL200&amp;AN200))</f>
        <v>1@B,</v>
      </c>
      <c r="C200" s="6" t="str">
        <f t="shared" ca="1" si="67"/>
        <v/>
      </c>
      <c r="D200" s="56" t="str">
        <f ca="1">VLOOKUP($A200,$BC$5:$BN$45,8)</f>
        <v>R</v>
      </c>
      <c r="E200" s="344" t="str">
        <f t="shared" ref="E200:E263" ca="1" si="77">D198&amp;D199&amp;D200</f>
        <v>BBR</v>
      </c>
      <c r="F200" s="175">
        <v>1</v>
      </c>
      <c r="G200" s="459">
        <f ca="1">IF(G199&gt;=$AJ$3,1,IF(AND(J198="L",J199="L"),1,IF(I199="L",2,IF(I199="W",(2*G199-1),G199))))</f>
        <v>9</v>
      </c>
      <c r="H200" s="345" t="str">
        <f ca="1">IF($A199&lt;&gt;"",IF(OR($AH199&lt;&gt;0,$AI199&lt;&gt;0,E199="RRR"),"",IF(AND($D194="B",$D197="B"),"B",IF(AND($D196="B",$D198="B"),"B",IF(AND($D198=$D199,$D198="B"),"B","")))),"")</f>
        <v>B</v>
      </c>
      <c r="I200" s="346" t="str">
        <f t="shared" ca="1" si="60"/>
        <v>L</v>
      </c>
      <c r="J200" s="346">
        <f t="shared" ca="1" si="68"/>
        <v>-1</v>
      </c>
      <c r="K200" s="343">
        <f t="shared" ref="K200:K263" ca="1" si="78">IF($A200&lt;&gt;"",SUM(J200:J200),0)</f>
        <v>-1</v>
      </c>
      <c r="L200" s="56" t="str">
        <f ca="1">VLOOKUP($A200,$BC$5:$BN$45,8)</f>
        <v>R</v>
      </c>
      <c r="M200" s="428">
        <f t="shared" ref="M200:M263" ca="1" si="79">IF(J200&gt;0,0,IF(J200&lt;0,M199+1,M199))</f>
        <v>1</v>
      </c>
      <c r="N200" s="175">
        <v>1</v>
      </c>
      <c r="O200" s="345" t="str">
        <f ca="1">IF($A199&lt;&gt;"",IF(OR($AH199&lt;&gt;0,$AI199&lt;&gt;0,E199="BBB",H200&lt;&gt;""),"",IF(AND($D194="R",$D197="R"),"R",IF(AND($D196="R",$D198="R"),"R",IF(AND($D198=$D199,$D198="R"),"R","")))),"")</f>
        <v/>
      </c>
      <c r="P200" s="37" t="str">
        <f t="shared" ca="1" si="69"/>
        <v/>
      </c>
      <c r="Q200" s="37">
        <f t="shared" ca="1" si="70"/>
        <v>0</v>
      </c>
      <c r="R200" s="23">
        <f ca="1">IF($A200&lt;&gt;"",IF(OR($AH199&lt;&gt;0,$AI199&lt;&gt;0),"0",SUM(Q200:Q200)),0)</f>
        <v>0</v>
      </c>
      <c r="S200" s="56" t="str">
        <f ca="1">VLOOKUP($A200,$BC$5:$BN$45,8)</f>
        <v>R</v>
      </c>
      <c r="T200" s="175">
        <v>1</v>
      </c>
      <c r="U200" s="345" t="str">
        <f ca="1">IF($A199&lt;&gt;"",IF(OR($AH199&lt;&gt;0,$AI199&lt;&gt;0,M199&gt;=$AJ$3),"",H200))</f>
        <v>B</v>
      </c>
      <c r="V200" s="346" t="str">
        <f t="shared" ca="1" si="61"/>
        <v>L</v>
      </c>
      <c r="W200" s="346">
        <f t="shared" ca="1" si="71"/>
        <v>-1</v>
      </c>
      <c r="X200" s="343">
        <f t="shared" ref="X200:X263" ca="1" si="80">IF($A200&lt;&gt;"",SUM(W200:W200),0)</f>
        <v>-1</v>
      </c>
      <c r="Y200" s="56" t="str">
        <f ca="1">VLOOKUP($A200,$BC$5:$BN$45,8)</f>
        <v>R</v>
      </c>
      <c r="Z200" s="175">
        <v>1</v>
      </c>
      <c r="AA200" s="345" t="str">
        <f ca="1">IF($A199&lt;&gt;"",IF(OR($AH199&lt;&gt;0,$AI199&lt;&gt;0,U200&lt;&gt;""),"",O200))</f>
        <v/>
      </c>
      <c r="AB200" s="37" t="str">
        <f t="shared" ca="1" si="72"/>
        <v/>
      </c>
      <c r="AC200" s="37">
        <f t="shared" ca="1" si="73"/>
        <v>0</v>
      </c>
      <c r="AD200" s="23">
        <f ca="1">IF($A200&lt;&gt;"",IF(OR($AH199&lt;&gt;0,$AI199&lt;&gt;0),"0",SUM(AC200:AC200)),0)</f>
        <v>0</v>
      </c>
      <c r="AE200" s="90">
        <f ca="1">IF(A200&lt;&gt;"",W200+AC200,0)</f>
        <v>-1</v>
      </c>
      <c r="AF200" s="87">
        <f t="shared" ca="1" si="74"/>
        <v>-8</v>
      </c>
      <c r="AG200" s="95">
        <f>T201</f>
        <v>1</v>
      </c>
      <c r="AH200" s="89">
        <f ca="1">IF($A200&lt;&gt;"",IF(AH199&lt;&gt;0,AH199,IF(AF200&gt;=$AJ$1,"Profit Target",0)),0)</f>
        <v>0</v>
      </c>
      <c r="AI200" s="91">
        <f ca="1">IF($A200&lt;&gt;"",IF(AI199&lt;&gt;0,AI199,IF(AF200&lt;=$AJ$2,"Stop Loss",0)))</f>
        <v>0</v>
      </c>
      <c r="AJ200" s="89">
        <f t="shared" ca="1" si="75"/>
        <v>8</v>
      </c>
      <c r="AK200" s="78" t="str">
        <f ca="1">IF($A199="","",ABS(T200)&amp;"@")</f>
        <v>1@</v>
      </c>
      <c r="AL200" s="78" t="str">
        <f ca="1">IF(U200&lt;&gt;"",$AK200&amp;U200&amp;",","")</f>
        <v>1@B,</v>
      </c>
      <c r="AM200" s="78" t="str">
        <f ca="1">IF($A199="","",ABS(Z200)&amp;"@")</f>
        <v>1@</v>
      </c>
      <c r="AN200" s="427" t="str">
        <f t="shared" ca="1" si="76"/>
        <v/>
      </c>
      <c r="AO200" s="20"/>
      <c r="AP200" s="20"/>
      <c r="AQ200" s="20"/>
      <c r="AR200" s="20"/>
      <c r="AS200" s="20"/>
      <c r="AT200" s="66"/>
      <c r="AU200" s="20"/>
      <c r="AV200" s="20"/>
      <c r="AW200" s="20"/>
      <c r="AX200" s="20"/>
      <c r="AY200" s="20"/>
      <c r="AZ200" s="20"/>
      <c r="BA200" s="20"/>
      <c r="BB200" s="65">
        <f t="shared" ca="1" si="66"/>
        <v>14</v>
      </c>
      <c r="BD200" s="65"/>
      <c r="BR200" s="48"/>
      <c r="BS200" s="48"/>
      <c r="BT200" s="48"/>
      <c r="BU200" s="48"/>
      <c r="BV200" s="48"/>
      <c r="BW200" s="48"/>
      <c r="BX200" s="48"/>
      <c r="BY200" s="49"/>
      <c r="BZ200" s="48"/>
      <c r="CA200" s="48"/>
      <c r="CB200" s="19"/>
      <c r="CC200" s="19"/>
      <c r="CD200" s="19"/>
      <c r="CE200" s="48"/>
      <c r="CF200" s="49"/>
      <c r="CG200" s="19"/>
      <c r="CH200" s="49"/>
      <c r="CI200" s="19"/>
      <c r="CJ200" s="19"/>
    </row>
    <row r="201" spans="1:88">
      <c r="A201" s="65">
        <f t="shared" ca="1" si="65"/>
        <v>18</v>
      </c>
      <c r="B201" s="23" t="str">
        <f ca="1">IF(A200="","",IF(AND(AL201="",AN201=""),"NB",AL201&amp;AN201))</f>
        <v>1@B,</v>
      </c>
      <c r="C201" s="6" t="str">
        <f t="shared" ca="1" si="67"/>
        <v/>
      </c>
      <c r="D201" s="56" t="str">
        <f ca="1">VLOOKUP($A201,$BC$5:$BN$45,8)</f>
        <v>R</v>
      </c>
      <c r="E201" s="344" t="str">
        <f t="shared" ca="1" si="77"/>
        <v>BRR</v>
      </c>
      <c r="F201" s="175">
        <v>1</v>
      </c>
      <c r="G201" s="459">
        <f ca="1">IF(G200&gt;=$AJ$3,1,IF(AND(J199="L",J200="L"),1,IF(I200="L",2,IF(I200="W",(2*G200-1),G200))))</f>
        <v>2</v>
      </c>
      <c r="H201" s="345" t="str">
        <f ca="1">IF($A200&lt;&gt;"",IF(OR($AH200&lt;&gt;0,$AI200&lt;&gt;0,E200="RRR"),"",IF(AND($D195="B",$D198="B"),"B",IF(AND($D197="B",$D199="B"),"B",IF(AND($D199=$D200,$D199="B"),"B","")))),"")</f>
        <v>B</v>
      </c>
      <c r="I201" s="346" t="str">
        <f t="shared" ref="I201:I264" ca="1" si="81">IF(ABS(K201)=0,"",IF($A201=0,"L",IF(K201&gt;0,"W",IF(K201&lt;0,"L",""))))</f>
        <v>L</v>
      </c>
      <c r="J201" s="346">
        <f t="shared" ca="1" si="68"/>
        <v>-1</v>
      </c>
      <c r="K201" s="343">
        <f t="shared" ca="1" si="78"/>
        <v>-1</v>
      </c>
      <c r="L201" s="56" t="str">
        <f ca="1">VLOOKUP($A201,$BC$5:$BN$45,8)</f>
        <v>R</v>
      </c>
      <c r="M201" s="428">
        <f t="shared" ca="1" si="79"/>
        <v>2</v>
      </c>
      <c r="N201" s="175">
        <v>1</v>
      </c>
      <c r="O201" s="345" t="str">
        <f ca="1">IF($A200&lt;&gt;"",IF(OR($AH200&lt;&gt;0,$AI200&lt;&gt;0,E200="BBB",H201&lt;&gt;""),"",IF(AND($D195="R",$D198="R"),"R",IF(AND($D197="R",$D199="R"),"R",IF(AND($D199=$D200,$D199="R"),"R","")))),"")</f>
        <v/>
      </c>
      <c r="P201" s="37" t="str">
        <f t="shared" ca="1" si="69"/>
        <v/>
      </c>
      <c r="Q201" s="37">
        <f t="shared" ca="1" si="70"/>
        <v>0</v>
      </c>
      <c r="R201" s="23">
        <f ca="1">IF($A201&lt;&gt;"",IF(OR($AH200&lt;&gt;0,$AI200&lt;&gt;0),"0",SUM(Q201:Q201)),0)</f>
        <v>0</v>
      </c>
      <c r="S201" s="56" t="str">
        <f ca="1">VLOOKUP($A201,$BC$5:$BN$45,8)</f>
        <v>R</v>
      </c>
      <c r="T201" s="175">
        <v>1</v>
      </c>
      <c r="U201" s="345" t="str">
        <f ca="1">IF($A200&lt;&gt;"",IF(OR($AH200&lt;&gt;0,$AI200&lt;&gt;0,M200&gt;=$AJ$3),"",H201))</f>
        <v>B</v>
      </c>
      <c r="V201" s="346" t="str">
        <f t="shared" ref="V201:V264" ca="1" si="82">IF(ABS(X201)=0,"",IF($A201=0,"L",IF(X201&gt;0,"W",IF(X201&lt;0,"L",""))))</f>
        <v>L</v>
      </c>
      <c r="W201" s="346">
        <f t="shared" ca="1" si="71"/>
        <v>-1</v>
      </c>
      <c r="X201" s="343">
        <f t="shared" ca="1" si="80"/>
        <v>-1</v>
      </c>
      <c r="Y201" s="56" t="str">
        <f ca="1">VLOOKUP($A201,$BC$5:$BN$45,8)</f>
        <v>R</v>
      </c>
      <c r="Z201" s="175">
        <v>1</v>
      </c>
      <c r="AA201" s="345" t="str">
        <f ca="1">IF($A200&lt;&gt;"",IF(OR($AH200&lt;&gt;0,$AI200&lt;&gt;0,U201&lt;&gt;""),"",O201))</f>
        <v/>
      </c>
      <c r="AB201" s="37" t="str">
        <f t="shared" ca="1" si="72"/>
        <v/>
      </c>
      <c r="AC201" s="37">
        <f t="shared" ca="1" si="73"/>
        <v>0</v>
      </c>
      <c r="AD201" s="23">
        <f ca="1">IF($A201&lt;&gt;"",IF(OR($AH200&lt;&gt;0,$AI200&lt;&gt;0),"0",SUM(AC201:AC201)),0)</f>
        <v>0</v>
      </c>
      <c r="AE201" s="90">
        <f ca="1">IF(A201&lt;&gt;"",W201+AC201,0)</f>
        <v>-1</v>
      </c>
      <c r="AF201" s="87">
        <f t="shared" ca="1" si="74"/>
        <v>-9</v>
      </c>
      <c r="AG201" s="95">
        <f>T202</f>
        <v>1</v>
      </c>
      <c r="AH201" s="89">
        <f ca="1">IF($A201&lt;&gt;"",IF(AH200&lt;&gt;0,AH200,IF(AF201&gt;=$AJ$1,"Profit Target",0)),0)</f>
        <v>0</v>
      </c>
      <c r="AI201" s="91">
        <f ca="1">IF($A201&lt;&gt;"",IF(AI200&lt;&gt;0,AI200,IF(AF201&lt;=$AJ$2,"Stop Loss",0)))</f>
        <v>0</v>
      </c>
      <c r="AJ201" s="89">
        <f t="shared" ca="1" si="75"/>
        <v>8</v>
      </c>
      <c r="AK201" s="78" t="str">
        <f ca="1">IF($A200="","",ABS(T201)&amp;"@")</f>
        <v>1@</v>
      </c>
      <c r="AL201" s="78" t="str">
        <f ca="1">IF(U201&lt;&gt;"",$AK201&amp;U201&amp;",","")</f>
        <v>1@B,</v>
      </c>
      <c r="AM201" s="78" t="str">
        <f ca="1">IF($A200="","",ABS(Z201)&amp;"@")</f>
        <v>1@</v>
      </c>
      <c r="AN201" s="427" t="str">
        <f t="shared" ca="1" si="76"/>
        <v/>
      </c>
      <c r="AO201" s="20"/>
      <c r="AP201" s="20"/>
      <c r="AQ201" s="20"/>
      <c r="AR201" s="20"/>
      <c r="AS201" s="20"/>
      <c r="AT201" s="66"/>
      <c r="AU201" s="20"/>
      <c r="AV201" s="20"/>
      <c r="AW201" s="20"/>
      <c r="AX201" s="20"/>
      <c r="AY201" s="20"/>
      <c r="AZ201" s="20"/>
      <c r="BA201" s="20"/>
      <c r="BB201" s="65">
        <f t="shared" ca="1" si="66"/>
        <v>13</v>
      </c>
      <c r="BD201" s="65"/>
      <c r="BR201" s="48"/>
      <c r="BS201" s="48"/>
      <c r="BT201" s="48"/>
      <c r="BU201" s="48"/>
      <c r="BV201" s="48"/>
      <c r="BW201" s="48"/>
      <c r="BX201" s="48"/>
      <c r="BY201" s="49"/>
      <c r="BZ201" s="48"/>
      <c r="CA201" s="48"/>
      <c r="CB201" s="19"/>
      <c r="CC201" s="19"/>
      <c r="CD201" s="19"/>
      <c r="CE201" s="48"/>
      <c r="CF201" s="49"/>
      <c r="CG201" s="19"/>
      <c r="CH201" s="49"/>
      <c r="CI201" s="19"/>
      <c r="CJ201" s="19"/>
    </row>
    <row r="202" spans="1:88">
      <c r="A202" s="65">
        <f t="shared" ca="1" si="65"/>
        <v>33</v>
      </c>
      <c r="B202" s="23" t="str">
        <f ca="1">IF(A201="","",IF(AND(AL202="",AN202=""),"NB",AL202&amp;AN202))</f>
        <v>1@B,</v>
      </c>
      <c r="C202" s="6" t="str">
        <f t="shared" ca="1" si="67"/>
        <v/>
      </c>
      <c r="D202" s="56" t="str">
        <f ca="1">VLOOKUP($A202,$BC$5:$BN$45,8)</f>
        <v>B</v>
      </c>
      <c r="E202" s="344" t="str">
        <f t="shared" ca="1" si="77"/>
        <v>RRB</v>
      </c>
      <c r="F202" s="175">
        <v>1</v>
      </c>
      <c r="G202" s="459">
        <f ca="1">IF(G201&gt;=$AJ$3,1,IF(AND(J200="L",J201="L"),1,IF(I201="L",2,IF(I201="W",(2*G201-1),G201))))</f>
        <v>2</v>
      </c>
      <c r="H202" s="345" t="str">
        <f ca="1">IF($A201&lt;&gt;"",IF(OR($AH201&lt;&gt;0,$AI201&lt;&gt;0,E201="RRR"),"",IF(AND($D196="B",$D199="B"),"B",IF(AND($D198="B",$D200="B"),"B",IF(AND($D200=$D201,$D200="B"),"B","")))),"")</f>
        <v>B</v>
      </c>
      <c r="I202" s="346" t="str">
        <f t="shared" ca="1" si="81"/>
        <v>W</v>
      </c>
      <c r="J202" s="346">
        <f t="shared" ca="1" si="68"/>
        <v>1</v>
      </c>
      <c r="K202" s="343">
        <f t="shared" ca="1" si="78"/>
        <v>1</v>
      </c>
      <c r="L202" s="56" t="str">
        <f ca="1">VLOOKUP($A202,$BC$5:$BN$45,8)</f>
        <v>B</v>
      </c>
      <c r="M202" s="428">
        <f t="shared" ca="1" si="79"/>
        <v>0</v>
      </c>
      <c r="N202" s="175">
        <v>1</v>
      </c>
      <c r="O202" s="345" t="str">
        <f ca="1">IF($A201&lt;&gt;"",IF(OR($AH201&lt;&gt;0,$AI201&lt;&gt;0,E201="BBB",H202&lt;&gt;""),"",IF(AND($D196="R",$D199="R"),"R",IF(AND($D198="R",$D200="R"),"R",IF(AND($D200=$D201,$D200="R"),"R","")))),"")</f>
        <v/>
      </c>
      <c r="P202" s="37" t="str">
        <f t="shared" ca="1" si="69"/>
        <v/>
      </c>
      <c r="Q202" s="37">
        <f t="shared" ca="1" si="70"/>
        <v>0</v>
      </c>
      <c r="R202" s="23">
        <f ca="1">IF($A202&lt;&gt;"",IF(OR($AH201&lt;&gt;0,$AI201&lt;&gt;0),"0",SUM(Q202:Q202)),0)</f>
        <v>0</v>
      </c>
      <c r="S202" s="56" t="str">
        <f ca="1">VLOOKUP($A202,$BC$5:$BN$45,8)</f>
        <v>B</v>
      </c>
      <c r="T202" s="175">
        <v>1</v>
      </c>
      <c r="U202" s="345" t="str">
        <f ca="1">IF($A201&lt;&gt;"",IF(OR($AH201&lt;&gt;0,$AI201&lt;&gt;0,M201&gt;=$AJ$3),"",H202))</f>
        <v>B</v>
      </c>
      <c r="V202" s="346" t="str">
        <f t="shared" ca="1" si="82"/>
        <v>W</v>
      </c>
      <c r="W202" s="346">
        <f t="shared" ca="1" si="71"/>
        <v>1</v>
      </c>
      <c r="X202" s="343">
        <f t="shared" ca="1" si="80"/>
        <v>1</v>
      </c>
      <c r="Y202" s="56" t="str">
        <f ca="1">VLOOKUP($A202,$BC$5:$BN$45,8)</f>
        <v>B</v>
      </c>
      <c r="Z202" s="175">
        <v>1</v>
      </c>
      <c r="AA202" s="345" t="str">
        <f ca="1">IF($A201&lt;&gt;"",IF(OR($AH201&lt;&gt;0,$AI201&lt;&gt;0,U202&lt;&gt;""),"",O202))</f>
        <v/>
      </c>
      <c r="AB202" s="37" t="str">
        <f t="shared" ca="1" si="72"/>
        <v/>
      </c>
      <c r="AC202" s="37">
        <f t="shared" ca="1" si="73"/>
        <v>0</v>
      </c>
      <c r="AD202" s="23">
        <f ca="1">IF($A202&lt;&gt;"",IF(OR($AH201&lt;&gt;0,$AI201&lt;&gt;0),"0",SUM(AC202:AC202)),0)</f>
        <v>0</v>
      </c>
      <c r="AE202" s="90">
        <f ca="1">IF(A202&lt;&gt;"",W202+AC202,0)</f>
        <v>1</v>
      </c>
      <c r="AF202" s="87">
        <f t="shared" ca="1" si="74"/>
        <v>-8</v>
      </c>
      <c r="AG202" s="95">
        <f>T203</f>
        <v>1</v>
      </c>
      <c r="AH202" s="89">
        <f ca="1">IF($A202&lt;&gt;"",IF(AH201&lt;&gt;0,AH201,IF(AF202&gt;=$AJ$1,"Profit Target",0)),0)</f>
        <v>0</v>
      </c>
      <c r="AI202" s="91">
        <f ca="1">IF($A202&lt;&gt;"",IF(AI201&lt;&gt;0,AI201,IF(AF202&lt;=$AJ$2,"Stop Loss",0)))</f>
        <v>0</v>
      </c>
      <c r="AJ202" s="89">
        <f t="shared" ca="1" si="75"/>
        <v>8</v>
      </c>
      <c r="AK202" s="78" t="str">
        <f ca="1">IF($A201="","",ABS(T202)&amp;"@")</f>
        <v>1@</v>
      </c>
      <c r="AL202" s="78" t="str">
        <f ca="1">IF(U202&lt;&gt;"",$AK202&amp;U202&amp;",","")</f>
        <v>1@B,</v>
      </c>
      <c r="AM202" s="78" t="str">
        <f ca="1">IF($A201="","",ABS(Z202)&amp;"@")</f>
        <v>1@</v>
      </c>
      <c r="AN202" s="427" t="str">
        <f t="shared" ca="1" si="76"/>
        <v/>
      </c>
      <c r="AO202" s="20"/>
      <c r="AP202" s="20"/>
      <c r="AQ202" s="20"/>
      <c r="AR202" s="20"/>
      <c r="AS202" s="20"/>
      <c r="AT202" s="66"/>
      <c r="AU202" s="20"/>
      <c r="AV202" s="20"/>
      <c r="AW202" s="20"/>
      <c r="AX202" s="20"/>
      <c r="AY202" s="20"/>
      <c r="AZ202" s="20"/>
      <c r="BA202" s="20"/>
      <c r="BB202" s="65">
        <f t="shared" ca="1" si="66"/>
        <v>18</v>
      </c>
      <c r="BD202" s="65"/>
      <c r="BR202" s="48"/>
      <c r="BS202" s="48"/>
      <c r="BT202" s="48"/>
      <c r="BU202" s="48"/>
      <c r="BV202" s="48"/>
      <c r="BW202" s="48"/>
      <c r="BX202" s="48"/>
      <c r="BY202" s="49"/>
      <c r="BZ202" s="48"/>
      <c r="CA202" s="48"/>
      <c r="CB202" s="19"/>
      <c r="CC202" s="19"/>
      <c r="CD202" s="19"/>
      <c r="CE202" s="48"/>
      <c r="CF202" s="49"/>
      <c r="CG202" s="19"/>
      <c r="CH202" s="49"/>
      <c r="CI202" s="19"/>
      <c r="CJ202" s="19"/>
    </row>
    <row r="203" spans="1:88">
      <c r="A203" s="65">
        <f t="shared" ca="1" si="65"/>
        <v>21</v>
      </c>
      <c r="B203" s="23" t="str">
        <f ca="1">IF(A202="","",IF(AND(AL203="",AN203=""),"NB",AL203&amp;AN203))</f>
        <v>NB</v>
      </c>
      <c r="C203" s="6" t="str">
        <f t="shared" ca="1" si="67"/>
        <v/>
      </c>
      <c r="D203" s="56" t="str">
        <f ca="1">VLOOKUP($A203,$BC$5:$BN$45,8)</f>
        <v>R</v>
      </c>
      <c r="E203" s="344" t="str">
        <f t="shared" ca="1" si="77"/>
        <v>RBR</v>
      </c>
      <c r="F203" s="175">
        <v>1</v>
      </c>
      <c r="G203" s="459">
        <f ca="1">IF(G202&gt;=$AJ$3,1,IF(AND(J201="L",J202="L"),1,IF(I202="L",2,IF(I202="W",(2*G202-1),G202))))</f>
        <v>3</v>
      </c>
      <c r="H203" s="345" t="str">
        <f ca="1">IF($A202&lt;&gt;"",IF(OR($AH202&lt;&gt;0,$AI202&lt;&gt;0,E202="RRR"),"",IF(AND($D197="B",$D200="B"),"B",IF(AND($D199="B",$D201="B"),"B",IF(AND($D201=$D202,$D201="B"),"B","")))),"")</f>
        <v/>
      </c>
      <c r="I203" s="346" t="str">
        <f t="shared" ca="1" si="81"/>
        <v/>
      </c>
      <c r="J203" s="346">
        <f t="shared" ca="1" si="68"/>
        <v>0</v>
      </c>
      <c r="K203" s="343">
        <f t="shared" ca="1" si="78"/>
        <v>0</v>
      </c>
      <c r="L203" s="56" t="str">
        <f ca="1">VLOOKUP($A203,$BC$5:$BN$45,8)</f>
        <v>R</v>
      </c>
      <c r="M203" s="428">
        <f t="shared" ca="1" si="79"/>
        <v>0</v>
      </c>
      <c r="N203" s="175">
        <v>1</v>
      </c>
      <c r="O203" s="345" t="str">
        <f ca="1">IF($A202&lt;&gt;"",IF(OR($AH202&lt;&gt;0,$AI202&lt;&gt;0,E202="BBB",H203&lt;&gt;""),"",IF(AND($D197="R",$D200="R"),"R",IF(AND($D199="R",$D201="R"),"R",IF(AND($D201=$D202,$D201="R"),"R","")))),"")</f>
        <v/>
      </c>
      <c r="P203" s="37" t="str">
        <f t="shared" ca="1" si="69"/>
        <v/>
      </c>
      <c r="Q203" s="37">
        <f t="shared" ca="1" si="70"/>
        <v>0</v>
      </c>
      <c r="R203" s="23">
        <f ca="1">IF($A203&lt;&gt;"",IF(OR($AH202&lt;&gt;0,$AI202&lt;&gt;0),"0",SUM(Q203:Q203)),0)</f>
        <v>0</v>
      </c>
      <c r="S203" s="56" t="str">
        <f ca="1">VLOOKUP($A203,$BC$5:$BN$45,8)</f>
        <v>R</v>
      </c>
      <c r="T203" s="175">
        <v>1</v>
      </c>
      <c r="U203" s="345" t="str">
        <f ca="1">IF($A202&lt;&gt;"",IF(OR($AH202&lt;&gt;0,$AI202&lt;&gt;0,M202&gt;=$AJ$3),"",H203))</f>
        <v/>
      </c>
      <c r="V203" s="346" t="str">
        <f t="shared" ca="1" si="82"/>
        <v/>
      </c>
      <c r="W203" s="346">
        <f t="shared" ca="1" si="71"/>
        <v>0</v>
      </c>
      <c r="X203" s="343">
        <f t="shared" ca="1" si="80"/>
        <v>0</v>
      </c>
      <c r="Y203" s="56" t="str">
        <f ca="1">VLOOKUP($A203,$BC$5:$BN$45,8)</f>
        <v>R</v>
      </c>
      <c r="Z203" s="175">
        <v>1</v>
      </c>
      <c r="AA203" s="345" t="str">
        <f ca="1">IF($A202&lt;&gt;"",IF(OR($AH202&lt;&gt;0,$AI202&lt;&gt;0,U203&lt;&gt;""),"",O203))</f>
        <v/>
      </c>
      <c r="AB203" s="37" t="str">
        <f t="shared" ca="1" si="72"/>
        <v/>
      </c>
      <c r="AC203" s="37">
        <f t="shared" ca="1" si="73"/>
        <v>0</v>
      </c>
      <c r="AD203" s="23">
        <f ca="1">IF($A203&lt;&gt;"",IF(OR($AH202&lt;&gt;0,$AI202&lt;&gt;0),"0",SUM(AC203:AC203)),0)</f>
        <v>0</v>
      </c>
      <c r="AE203" s="90">
        <f ca="1">IF(A203&lt;&gt;"",W203+AC203,0)</f>
        <v>0</v>
      </c>
      <c r="AF203" s="87">
        <f t="shared" ca="1" si="74"/>
        <v>-8</v>
      </c>
      <c r="AG203" s="95">
        <f>T204</f>
        <v>1</v>
      </c>
      <c r="AH203" s="89">
        <f ca="1">IF($A203&lt;&gt;"",IF(AH202&lt;&gt;0,AH202,IF(AF203&gt;=$AJ$1,"Profit Target",0)),0)</f>
        <v>0</v>
      </c>
      <c r="AI203" s="91">
        <f ca="1">IF($A203&lt;&gt;"",IF(AI202&lt;&gt;0,AI202,IF(AF203&lt;=$AJ$2,"Stop Loss",0)))</f>
        <v>0</v>
      </c>
      <c r="AJ203" s="89">
        <f t="shared" ca="1" si="75"/>
        <v>8</v>
      </c>
      <c r="AK203" s="78" t="str">
        <f ca="1">IF($A202="","",ABS(T203)&amp;"@")</f>
        <v>1@</v>
      </c>
      <c r="AL203" s="78" t="str">
        <f ca="1">IF(U203&lt;&gt;"",$AK203&amp;U203&amp;",","")</f>
        <v/>
      </c>
      <c r="AM203" s="78" t="str">
        <f ca="1">IF($A202="","",ABS(Z203)&amp;"@")</f>
        <v>1@</v>
      </c>
      <c r="AN203" s="427" t="str">
        <f t="shared" ca="1" si="76"/>
        <v/>
      </c>
      <c r="AO203" s="20"/>
      <c r="AP203" s="20"/>
      <c r="AQ203" s="20"/>
      <c r="AR203" s="20"/>
      <c r="AS203" s="20"/>
      <c r="AT203" s="66"/>
      <c r="AU203" s="20"/>
      <c r="AV203" s="20"/>
      <c r="AW203" s="20"/>
      <c r="AX203" s="20"/>
      <c r="AY203" s="20"/>
      <c r="AZ203" s="20"/>
      <c r="BA203" s="20"/>
      <c r="BB203" s="65">
        <f t="shared" ca="1" si="66"/>
        <v>25</v>
      </c>
      <c r="BD203" s="65"/>
      <c r="BR203" s="48"/>
      <c r="BS203" s="48"/>
      <c r="BT203" s="48"/>
      <c r="BU203" s="48"/>
      <c r="BV203" s="48"/>
      <c r="BW203" s="48"/>
      <c r="BX203" s="48"/>
      <c r="BY203" s="49"/>
      <c r="BZ203" s="48"/>
      <c r="CA203" s="48"/>
      <c r="CB203" s="19"/>
      <c r="CC203" s="19"/>
      <c r="CD203" s="19"/>
      <c r="CE203" s="48"/>
      <c r="CF203" s="49"/>
      <c r="CG203" s="19"/>
      <c r="CH203" s="49"/>
      <c r="CI203" s="19"/>
      <c r="CJ203" s="19"/>
    </row>
    <row r="204" spans="1:88">
      <c r="A204" s="65">
        <f t="shared" ca="1" si="65"/>
        <v>8</v>
      </c>
      <c r="B204" s="23" t="str">
        <f ca="1">IF(A203="","",IF(AND(AL204="",AN204=""),"NB",AL204&amp;AN204))</f>
        <v>NB</v>
      </c>
      <c r="C204" s="6" t="str">
        <f t="shared" ca="1" si="67"/>
        <v/>
      </c>
      <c r="D204" s="56" t="str">
        <f ca="1">VLOOKUP($A204,$BC$5:$BN$45,8)</f>
        <v>B</v>
      </c>
      <c r="E204" s="344" t="str">
        <f t="shared" ca="1" si="77"/>
        <v>BRB</v>
      </c>
      <c r="F204" s="175">
        <v>1</v>
      </c>
      <c r="G204" s="459">
        <f ca="1">IF(G203&gt;=$AJ$3,1,IF(AND(J202="L",J203="L"),1,IF(I203="L",2,IF(I203="W",(2*G203-1),G203))))</f>
        <v>3</v>
      </c>
      <c r="H204" s="345" t="str">
        <f ca="1">IF($A203&lt;&gt;"",IF(OR($AH203&lt;&gt;0,$AI203&lt;&gt;0,E203="RRR"),"",IF(AND($D198="B",$D201="B"),"B",IF(AND($D200="B",$D202="B"),"B",IF(AND($D202=$D203,$D202="B"),"B","")))),"")</f>
        <v/>
      </c>
      <c r="I204" s="346" t="str">
        <f t="shared" ca="1" si="81"/>
        <v/>
      </c>
      <c r="J204" s="346">
        <f t="shared" ca="1" si="68"/>
        <v>0</v>
      </c>
      <c r="K204" s="343">
        <f t="shared" ca="1" si="78"/>
        <v>0</v>
      </c>
      <c r="L204" s="56" t="str">
        <f ca="1">VLOOKUP($A204,$BC$5:$BN$45,8)</f>
        <v>B</v>
      </c>
      <c r="M204" s="428">
        <f t="shared" ca="1" si="79"/>
        <v>0</v>
      </c>
      <c r="N204" s="175">
        <v>1</v>
      </c>
      <c r="O204" s="345" t="str">
        <f ca="1">IF($A203&lt;&gt;"",IF(OR($AH203&lt;&gt;0,$AI203&lt;&gt;0,E203="BBB",H204&lt;&gt;""),"",IF(AND($D198="R",$D201="R"),"R",IF(AND($D200="R",$D202="R"),"R",IF(AND($D202=$D203,$D202="R"),"R","")))),"")</f>
        <v/>
      </c>
      <c r="P204" s="37" t="str">
        <f t="shared" ca="1" si="69"/>
        <v/>
      </c>
      <c r="Q204" s="37">
        <f t="shared" ca="1" si="70"/>
        <v>0</v>
      </c>
      <c r="R204" s="23">
        <f ca="1">IF($A204&lt;&gt;"",IF(OR($AH203&lt;&gt;0,$AI203&lt;&gt;0),"0",SUM(Q204:Q204)),0)</f>
        <v>0</v>
      </c>
      <c r="S204" s="56" t="str">
        <f ca="1">VLOOKUP($A204,$BC$5:$BN$45,8)</f>
        <v>B</v>
      </c>
      <c r="T204" s="175">
        <v>1</v>
      </c>
      <c r="U204" s="345" t="str">
        <f ca="1">IF($A203&lt;&gt;"",IF(OR($AH203&lt;&gt;0,$AI203&lt;&gt;0,M203&gt;=$AJ$3),"",H204))</f>
        <v/>
      </c>
      <c r="V204" s="346" t="str">
        <f t="shared" ca="1" si="82"/>
        <v/>
      </c>
      <c r="W204" s="346">
        <f t="shared" ca="1" si="71"/>
        <v>0</v>
      </c>
      <c r="X204" s="343">
        <f t="shared" ca="1" si="80"/>
        <v>0</v>
      </c>
      <c r="Y204" s="56" t="str">
        <f ca="1">VLOOKUP($A204,$BC$5:$BN$45,8)</f>
        <v>B</v>
      </c>
      <c r="Z204" s="175">
        <v>1</v>
      </c>
      <c r="AA204" s="345" t="str">
        <f ca="1">IF($A203&lt;&gt;"",IF(OR($AH203&lt;&gt;0,$AI203&lt;&gt;0,U204&lt;&gt;""),"",O204))</f>
        <v/>
      </c>
      <c r="AB204" s="37" t="str">
        <f t="shared" ca="1" si="72"/>
        <v/>
      </c>
      <c r="AC204" s="37">
        <f t="shared" ca="1" si="73"/>
        <v>0</v>
      </c>
      <c r="AD204" s="23">
        <f ca="1">IF($A204&lt;&gt;"",IF(OR($AH203&lt;&gt;0,$AI203&lt;&gt;0),"0",SUM(AC204:AC204)),0)</f>
        <v>0</v>
      </c>
      <c r="AE204" s="90">
        <f ca="1">IF(A204&lt;&gt;"",W204+AC204,0)</f>
        <v>0</v>
      </c>
      <c r="AF204" s="87">
        <f t="shared" ca="1" si="74"/>
        <v>-8</v>
      </c>
      <c r="AG204" s="95">
        <f>T205</f>
        <v>1</v>
      </c>
      <c r="AH204" s="89">
        <f ca="1">IF($A204&lt;&gt;"",IF(AH203&lt;&gt;0,AH203,IF(AF204&gt;=$AJ$1,"Profit Target",0)),0)</f>
        <v>0</v>
      </c>
      <c r="AI204" s="91">
        <f ca="1">IF($A204&lt;&gt;"",IF(AI203&lt;&gt;0,AI203,IF(AF204&lt;=$AJ$2,"Stop Loss",0)))</f>
        <v>0</v>
      </c>
      <c r="AJ204" s="89">
        <f t="shared" ca="1" si="75"/>
        <v>8</v>
      </c>
      <c r="AK204" s="78" t="str">
        <f ca="1">IF($A203="","",ABS(T204)&amp;"@")</f>
        <v>1@</v>
      </c>
      <c r="AL204" s="78" t="str">
        <f ca="1">IF(U204&lt;&gt;"",$AK204&amp;U204&amp;",","")</f>
        <v/>
      </c>
      <c r="AM204" s="78" t="str">
        <f ca="1">IF($A203="","",ABS(Z204)&amp;"@")</f>
        <v>1@</v>
      </c>
      <c r="AN204" s="427" t="str">
        <f t="shared" ca="1" si="76"/>
        <v/>
      </c>
      <c r="AO204" s="20"/>
      <c r="AP204" s="20"/>
      <c r="AQ204" s="20"/>
      <c r="AR204" s="20"/>
      <c r="AS204" s="20"/>
      <c r="AT204" s="66"/>
      <c r="AU204" s="20"/>
      <c r="AV204" s="20"/>
      <c r="AW204" s="20"/>
      <c r="AX204" s="20"/>
      <c r="AY204" s="20"/>
      <c r="AZ204" s="20"/>
      <c r="BA204" s="20"/>
      <c r="BB204" s="65">
        <f t="shared" ca="1" si="66"/>
        <v>15</v>
      </c>
      <c r="BD204" s="65"/>
      <c r="BR204" s="48"/>
      <c r="BS204" s="48"/>
      <c r="BT204" s="48"/>
      <c r="BU204" s="48"/>
      <c r="BV204" s="48"/>
      <c r="BW204" s="48"/>
      <c r="BX204" s="48"/>
      <c r="BY204" s="49"/>
      <c r="BZ204" s="48"/>
      <c r="CA204" s="48"/>
      <c r="CB204" s="19"/>
      <c r="CC204" s="19"/>
      <c r="CD204" s="19"/>
      <c r="CE204" s="48"/>
      <c r="CF204" s="49"/>
      <c r="CG204" s="19"/>
      <c r="CH204" s="49"/>
      <c r="CI204" s="19"/>
      <c r="CJ204" s="19"/>
    </row>
    <row r="205" spans="1:88">
      <c r="A205" s="65">
        <f t="shared" ca="1" si="65"/>
        <v>23</v>
      </c>
      <c r="B205" s="23" t="str">
        <f ca="1">IF(A204="","",IF(AND(AL205="",AN205=""),"NB",AL205&amp;AN205))</f>
        <v>1@B,</v>
      </c>
      <c r="C205" s="6" t="str">
        <f t="shared" ca="1" si="67"/>
        <v/>
      </c>
      <c r="D205" s="56" t="str">
        <f ca="1">VLOOKUP($A205,$BC$5:$BN$45,8)</f>
        <v>R</v>
      </c>
      <c r="E205" s="344" t="str">
        <f t="shared" ca="1" si="77"/>
        <v>RBR</v>
      </c>
      <c r="F205" s="175">
        <v>1</v>
      </c>
      <c r="G205" s="459">
        <f ca="1">IF(G204&gt;=$AJ$3,1,IF(AND(J203="L",J204="L"),1,IF(I204="L",2,IF(I204="W",(2*G204-1),G204))))</f>
        <v>3</v>
      </c>
      <c r="H205" s="345" t="str">
        <f ca="1">IF($A204&lt;&gt;"",IF(OR($AH204&lt;&gt;0,$AI204&lt;&gt;0,E204="RRR"),"",IF(AND($D199="B",$D202="B"),"B",IF(AND($D201="B",$D203="B"),"B",IF(AND($D203=$D204,$D203="B"),"B","")))),"")</f>
        <v>B</v>
      </c>
      <c r="I205" s="346" t="str">
        <f t="shared" ca="1" si="81"/>
        <v>L</v>
      </c>
      <c r="J205" s="346">
        <f t="shared" ca="1" si="68"/>
        <v>-1</v>
      </c>
      <c r="K205" s="343">
        <f t="shared" ca="1" si="78"/>
        <v>-1</v>
      </c>
      <c r="L205" s="56" t="str">
        <f ca="1">VLOOKUP($A205,$BC$5:$BN$45,8)</f>
        <v>R</v>
      </c>
      <c r="M205" s="428">
        <f t="shared" ca="1" si="79"/>
        <v>1</v>
      </c>
      <c r="N205" s="175">
        <v>1</v>
      </c>
      <c r="O205" s="345" t="str">
        <f ca="1">IF($A204&lt;&gt;"",IF(OR($AH204&lt;&gt;0,$AI204&lt;&gt;0,E204="BBB",H205&lt;&gt;""),"",IF(AND($D199="R",$D202="R"),"R",IF(AND($D201="R",$D203="R"),"R",IF(AND($D203=$D204,$D203="R"),"R","")))),"")</f>
        <v/>
      </c>
      <c r="P205" s="37" t="str">
        <f t="shared" ca="1" si="69"/>
        <v/>
      </c>
      <c r="Q205" s="37">
        <f t="shared" ca="1" si="70"/>
        <v>0</v>
      </c>
      <c r="R205" s="23">
        <f ca="1">IF($A205&lt;&gt;"",IF(OR($AH204&lt;&gt;0,$AI204&lt;&gt;0),"0",SUM(Q205:Q205)),0)</f>
        <v>0</v>
      </c>
      <c r="S205" s="56" t="str">
        <f ca="1">VLOOKUP($A205,$BC$5:$BN$45,8)</f>
        <v>R</v>
      </c>
      <c r="T205" s="175">
        <v>1</v>
      </c>
      <c r="U205" s="345" t="str">
        <f ca="1">IF($A204&lt;&gt;"",IF(OR($AH204&lt;&gt;0,$AI204&lt;&gt;0,M204&gt;=$AJ$3),"",H205))</f>
        <v>B</v>
      </c>
      <c r="V205" s="346" t="str">
        <f t="shared" ca="1" si="82"/>
        <v>L</v>
      </c>
      <c r="W205" s="346">
        <f t="shared" ca="1" si="71"/>
        <v>-1</v>
      </c>
      <c r="X205" s="343">
        <f t="shared" ca="1" si="80"/>
        <v>-1</v>
      </c>
      <c r="Y205" s="56" t="str">
        <f ca="1">VLOOKUP($A205,$BC$5:$BN$45,8)</f>
        <v>R</v>
      </c>
      <c r="Z205" s="175">
        <v>1</v>
      </c>
      <c r="AA205" s="345" t="str">
        <f ca="1">IF($A204&lt;&gt;"",IF(OR($AH204&lt;&gt;0,$AI204&lt;&gt;0,U205&lt;&gt;""),"",O205))</f>
        <v/>
      </c>
      <c r="AB205" s="37" t="str">
        <f t="shared" ca="1" si="72"/>
        <v/>
      </c>
      <c r="AC205" s="37">
        <f t="shared" ca="1" si="73"/>
        <v>0</v>
      </c>
      <c r="AD205" s="23">
        <f ca="1">IF($A205&lt;&gt;"",IF(OR($AH204&lt;&gt;0,$AI204&lt;&gt;0),"0",SUM(AC205:AC205)),0)</f>
        <v>0</v>
      </c>
      <c r="AE205" s="90">
        <f ca="1">IF(A205&lt;&gt;"",W205+AC205,0)</f>
        <v>-1</v>
      </c>
      <c r="AF205" s="87">
        <f t="shared" ca="1" si="74"/>
        <v>-9</v>
      </c>
      <c r="AG205" s="95">
        <f>T206</f>
        <v>1</v>
      </c>
      <c r="AH205" s="89">
        <f ca="1">IF($A205&lt;&gt;"",IF(AH204&lt;&gt;0,AH204,IF(AF205&gt;=$AJ$1,"Profit Target",0)),0)</f>
        <v>0</v>
      </c>
      <c r="AI205" s="91">
        <f ca="1">IF($A205&lt;&gt;"",IF(AI204&lt;&gt;0,AI204,IF(AF205&lt;=$AJ$2,"Stop Loss",0)))</f>
        <v>0</v>
      </c>
      <c r="AJ205" s="89">
        <f t="shared" ca="1" si="75"/>
        <v>8</v>
      </c>
      <c r="AK205" s="78" t="str">
        <f ca="1">IF($A204="","",ABS(T205)&amp;"@")</f>
        <v>1@</v>
      </c>
      <c r="AL205" s="78" t="str">
        <f ca="1">IF(U205&lt;&gt;"",$AK205&amp;U205&amp;",","")</f>
        <v>1@B,</v>
      </c>
      <c r="AM205" s="78" t="str">
        <f ca="1">IF($A204="","",ABS(Z205)&amp;"@")</f>
        <v>1@</v>
      </c>
      <c r="AN205" s="427" t="str">
        <f t="shared" ca="1" si="76"/>
        <v/>
      </c>
      <c r="AO205" s="20"/>
      <c r="AP205" s="20"/>
      <c r="AQ205" s="20"/>
      <c r="AR205" s="20"/>
      <c r="AS205" s="20"/>
      <c r="AT205" s="66"/>
      <c r="AU205" s="20"/>
      <c r="AV205" s="20"/>
      <c r="AW205" s="20"/>
      <c r="AX205" s="20"/>
      <c r="AY205" s="20"/>
      <c r="AZ205" s="20"/>
      <c r="BA205" s="20"/>
      <c r="BB205" s="65">
        <f t="shared" ca="1" si="66"/>
        <v>36</v>
      </c>
      <c r="BD205" s="65"/>
      <c r="BR205" s="48"/>
      <c r="BS205" s="48"/>
      <c r="BT205" s="48"/>
      <c r="BU205" s="48"/>
      <c r="BV205" s="48"/>
      <c r="BW205" s="48"/>
      <c r="BX205" s="48"/>
      <c r="BY205" s="49"/>
      <c r="BZ205" s="48"/>
      <c r="CA205" s="48"/>
      <c r="CB205" s="19"/>
      <c r="CC205" s="19"/>
      <c r="CD205" s="19"/>
      <c r="CE205" s="48"/>
      <c r="CF205" s="49"/>
      <c r="CG205" s="19"/>
      <c r="CH205" s="49"/>
      <c r="CI205" s="19"/>
      <c r="CJ205" s="19"/>
    </row>
    <row r="206" spans="1:88">
      <c r="A206" s="65">
        <f t="shared" ca="1" si="65"/>
        <v>4</v>
      </c>
      <c r="B206" s="23" t="str">
        <f ca="1">IF(A205="","",IF(AND(AL206="",AN206=""),"NB",AL206&amp;AN206))</f>
        <v>1@B,</v>
      </c>
      <c r="C206" s="6" t="str">
        <f t="shared" ca="1" si="67"/>
        <v/>
      </c>
      <c r="D206" s="56" t="str">
        <f ca="1">VLOOKUP($A206,$BC$5:$BN$45,8)</f>
        <v>B</v>
      </c>
      <c r="E206" s="344" t="str">
        <f t="shared" ca="1" si="77"/>
        <v>BRB</v>
      </c>
      <c r="F206" s="175">
        <v>1</v>
      </c>
      <c r="G206" s="459">
        <f ca="1">IF(G205&gt;=$AJ$3,1,IF(AND(J204="L",J205="L"),1,IF(I205="L",2,IF(I205="W",(2*G205-1),G205))))</f>
        <v>2</v>
      </c>
      <c r="H206" s="345" t="str">
        <f ca="1">IF($A205&lt;&gt;"",IF(OR($AH205&lt;&gt;0,$AI205&lt;&gt;0,E205="RRR"),"",IF(AND($D200="B",$D203="B"),"B",IF(AND($D202="B",$D204="B"),"B",IF(AND($D204=$D205,$D204="B"),"B","")))),"")</f>
        <v>B</v>
      </c>
      <c r="I206" s="346" t="str">
        <f t="shared" ca="1" si="81"/>
        <v>W</v>
      </c>
      <c r="J206" s="346">
        <f t="shared" ca="1" si="68"/>
        <v>1</v>
      </c>
      <c r="K206" s="343">
        <f t="shared" ca="1" si="78"/>
        <v>1</v>
      </c>
      <c r="L206" s="56" t="str">
        <f ca="1">VLOOKUP($A206,$BC$5:$BN$45,8)</f>
        <v>B</v>
      </c>
      <c r="M206" s="428">
        <f t="shared" ca="1" si="79"/>
        <v>0</v>
      </c>
      <c r="N206" s="175">
        <v>1</v>
      </c>
      <c r="O206" s="345" t="str">
        <f ca="1">IF($A205&lt;&gt;"",IF(OR($AH205&lt;&gt;0,$AI205&lt;&gt;0,E205="BBB",H206&lt;&gt;""),"",IF(AND($D200="R",$D203="R"),"R",IF(AND($D202="R",$D204="R"),"R",IF(AND($D204=$D205,$D204="R"),"R","")))),"")</f>
        <v/>
      </c>
      <c r="P206" s="37" t="str">
        <f t="shared" ca="1" si="69"/>
        <v/>
      </c>
      <c r="Q206" s="37">
        <f t="shared" ca="1" si="70"/>
        <v>0</v>
      </c>
      <c r="R206" s="23">
        <f ca="1">IF($A206&lt;&gt;"",IF(OR($AH205&lt;&gt;0,$AI205&lt;&gt;0),"0",SUM(Q206:Q206)),0)</f>
        <v>0</v>
      </c>
      <c r="S206" s="56" t="str">
        <f ca="1">VLOOKUP($A206,$BC$5:$BN$45,8)</f>
        <v>B</v>
      </c>
      <c r="T206" s="175">
        <v>1</v>
      </c>
      <c r="U206" s="345" t="str">
        <f ca="1">IF($A205&lt;&gt;"",IF(OR($AH205&lt;&gt;0,$AI205&lt;&gt;0,M205&gt;=$AJ$3),"",H206))</f>
        <v>B</v>
      </c>
      <c r="V206" s="346" t="str">
        <f t="shared" ca="1" si="82"/>
        <v>W</v>
      </c>
      <c r="W206" s="346">
        <f t="shared" ca="1" si="71"/>
        <v>1</v>
      </c>
      <c r="X206" s="343">
        <f t="shared" ca="1" si="80"/>
        <v>1</v>
      </c>
      <c r="Y206" s="56" t="str">
        <f ca="1">VLOOKUP($A206,$BC$5:$BN$45,8)</f>
        <v>B</v>
      </c>
      <c r="Z206" s="175">
        <v>1</v>
      </c>
      <c r="AA206" s="345" t="str">
        <f ca="1">IF($A205&lt;&gt;"",IF(OR($AH205&lt;&gt;0,$AI205&lt;&gt;0,U206&lt;&gt;""),"",O206))</f>
        <v/>
      </c>
      <c r="AB206" s="37" t="str">
        <f t="shared" ca="1" si="72"/>
        <v/>
      </c>
      <c r="AC206" s="37">
        <f t="shared" ca="1" si="73"/>
        <v>0</v>
      </c>
      <c r="AD206" s="23">
        <f ca="1">IF($A206&lt;&gt;"",IF(OR($AH205&lt;&gt;0,$AI205&lt;&gt;0),"0",SUM(AC206:AC206)),0)</f>
        <v>0</v>
      </c>
      <c r="AE206" s="90">
        <f ca="1">IF(A206&lt;&gt;"",W206+AC206,0)</f>
        <v>1</v>
      </c>
      <c r="AF206" s="87">
        <f t="shared" ca="1" si="74"/>
        <v>-8</v>
      </c>
      <c r="AG206" s="95">
        <f>T207</f>
        <v>1</v>
      </c>
      <c r="AH206" s="89">
        <f ca="1">IF($A206&lt;&gt;"",IF(AH205&lt;&gt;0,AH205,IF(AF206&gt;=$AJ$1,"Profit Target",0)),0)</f>
        <v>0</v>
      </c>
      <c r="AI206" s="91">
        <f ca="1">IF($A206&lt;&gt;"",IF(AI205&lt;&gt;0,AI205,IF(AF206&lt;=$AJ$2,"Stop Loss",0)))</f>
        <v>0</v>
      </c>
      <c r="AJ206" s="89">
        <f t="shared" ca="1" si="75"/>
        <v>8</v>
      </c>
      <c r="AK206" s="78" t="str">
        <f ca="1">IF($A205="","",ABS(T206)&amp;"@")</f>
        <v>1@</v>
      </c>
      <c r="AL206" s="78" t="str">
        <f ca="1">IF(U206&lt;&gt;"",$AK206&amp;U206&amp;",","")</f>
        <v>1@B,</v>
      </c>
      <c r="AM206" s="78" t="str">
        <f ca="1">IF($A205="","",ABS(Z206)&amp;"@")</f>
        <v>1@</v>
      </c>
      <c r="AN206" s="427" t="str">
        <f t="shared" ca="1" si="76"/>
        <v/>
      </c>
      <c r="AO206" s="20"/>
      <c r="AP206" s="20"/>
      <c r="AQ206" s="20"/>
      <c r="AR206" s="20"/>
      <c r="AS206" s="20"/>
      <c r="AT206" s="66"/>
      <c r="AU206" s="20"/>
      <c r="AV206" s="20"/>
      <c r="AW206" s="20"/>
      <c r="AX206" s="20"/>
      <c r="AY206" s="20"/>
      <c r="AZ206" s="20"/>
      <c r="BA206" s="20"/>
      <c r="BB206" s="65">
        <f t="shared" ca="1" si="66"/>
        <v>29</v>
      </c>
      <c r="BD206" s="65"/>
      <c r="BR206" s="48"/>
      <c r="BS206" s="48"/>
      <c r="BT206" s="48"/>
      <c r="BU206" s="48"/>
      <c r="BV206" s="48"/>
      <c r="BW206" s="48"/>
      <c r="BX206" s="48"/>
      <c r="BY206" s="49"/>
      <c r="BZ206" s="48"/>
      <c r="CA206" s="48"/>
      <c r="CB206" s="19"/>
      <c r="CC206" s="19"/>
      <c r="CD206" s="19"/>
      <c r="CE206" s="48"/>
      <c r="CF206" s="49"/>
      <c r="CG206" s="19"/>
      <c r="CH206" s="49"/>
      <c r="CI206" s="19"/>
      <c r="CJ206" s="19"/>
    </row>
    <row r="207" spans="1:88">
      <c r="A207" s="65">
        <f t="shared" ca="1" si="65"/>
        <v>14</v>
      </c>
      <c r="B207" s="23" t="str">
        <f ca="1">IF(A206="","",IF(AND(AL207="",AN207=""),"NB",AL207&amp;AN207))</f>
        <v>1@R,</v>
      </c>
      <c r="C207" s="6" t="str">
        <f t="shared" ca="1" si="67"/>
        <v/>
      </c>
      <c r="D207" s="56" t="str">
        <f ca="1">VLOOKUP($A207,$BC$5:$BN$45,8)</f>
        <v>R</v>
      </c>
      <c r="E207" s="344" t="str">
        <f t="shared" ca="1" si="77"/>
        <v>RBR</v>
      </c>
      <c r="F207" s="175">
        <v>1</v>
      </c>
      <c r="G207" s="459">
        <f ca="1">IF(G206&gt;=$AJ$3,1,IF(AND(J205="L",J206="L"),1,IF(I206="L",2,IF(I206="W",(2*G206-1),G206))))</f>
        <v>3</v>
      </c>
      <c r="H207" s="345" t="str">
        <f ca="1">IF($A206&lt;&gt;"",IF(OR($AH206&lt;&gt;0,$AI206&lt;&gt;0,E206="RRR"),"",IF(AND($D201="B",$D204="B"),"B",IF(AND($D203="B",$D205="B"),"B",IF(AND($D205=$D206,$D205="B"),"B","")))),"")</f>
        <v/>
      </c>
      <c r="I207" s="346" t="str">
        <f t="shared" ca="1" si="81"/>
        <v/>
      </c>
      <c r="J207" s="346">
        <f t="shared" ca="1" si="68"/>
        <v>0</v>
      </c>
      <c r="K207" s="343">
        <f t="shared" ca="1" si="78"/>
        <v>0</v>
      </c>
      <c r="L207" s="56" t="str">
        <f ca="1">VLOOKUP($A207,$BC$5:$BN$45,8)</f>
        <v>R</v>
      </c>
      <c r="M207" s="428">
        <f t="shared" ca="1" si="79"/>
        <v>0</v>
      </c>
      <c r="N207" s="175">
        <v>1</v>
      </c>
      <c r="O207" s="345" t="str">
        <f ca="1">IF($A206&lt;&gt;"",IF(OR($AH206&lt;&gt;0,$AI206&lt;&gt;0,E206="BBB",H207&lt;&gt;""),"",IF(AND($D201="R",$D204="R"),"R",IF(AND($D203="R",$D205="R"),"R",IF(AND($D205=$D206,$D205="R"),"R","")))),"")</f>
        <v>R</v>
      </c>
      <c r="P207" s="37" t="str">
        <f t="shared" ca="1" si="69"/>
        <v>W</v>
      </c>
      <c r="Q207" s="37">
        <f t="shared" ca="1" si="70"/>
        <v>1</v>
      </c>
      <c r="R207" s="23">
        <f ca="1">IF($A207&lt;&gt;"",IF(OR($AH206&lt;&gt;0,$AI206&lt;&gt;0),"0",SUM(Q207:Q207)),0)</f>
        <v>1</v>
      </c>
      <c r="S207" s="56" t="str">
        <f ca="1">VLOOKUP($A207,$BC$5:$BN$45,8)</f>
        <v>R</v>
      </c>
      <c r="T207" s="175">
        <v>1</v>
      </c>
      <c r="U207" s="345" t="str">
        <f ca="1">IF($A206&lt;&gt;"",IF(OR($AH206&lt;&gt;0,$AI206&lt;&gt;0,M206&gt;=$AJ$3),"",H207))</f>
        <v/>
      </c>
      <c r="V207" s="346" t="str">
        <f t="shared" ca="1" si="82"/>
        <v/>
      </c>
      <c r="W207" s="346">
        <f t="shared" ca="1" si="71"/>
        <v>0</v>
      </c>
      <c r="X207" s="343">
        <f t="shared" ca="1" si="80"/>
        <v>0</v>
      </c>
      <c r="Y207" s="56" t="str">
        <f ca="1">VLOOKUP($A207,$BC$5:$BN$45,8)</f>
        <v>R</v>
      </c>
      <c r="Z207" s="175">
        <v>1</v>
      </c>
      <c r="AA207" s="345" t="str">
        <f ca="1">IF($A206&lt;&gt;"",IF(OR($AH206&lt;&gt;0,$AI206&lt;&gt;0,U207&lt;&gt;""),"",O207))</f>
        <v>R</v>
      </c>
      <c r="AB207" s="37" t="str">
        <f t="shared" ca="1" si="72"/>
        <v>W</v>
      </c>
      <c r="AC207" s="37">
        <f t="shared" ca="1" si="73"/>
        <v>1</v>
      </c>
      <c r="AD207" s="23">
        <f ca="1">IF($A207&lt;&gt;"",IF(OR($AH206&lt;&gt;0,$AI206&lt;&gt;0),"0",SUM(AC207:AC207)),0)</f>
        <v>1</v>
      </c>
      <c r="AE207" s="90">
        <f ca="1">IF(A207&lt;&gt;"",W207+AC207,0)</f>
        <v>1</v>
      </c>
      <c r="AF207" s="87">
        <f t="shared" ca="1" si="74"/>
        <v>-7</v>
      </c>
      <c r="AG207" s="95">
        <f>T208</f>
        <v>1</v>
      </c>
      <c r="AH207" s="89">
        <f ca="1">IF($A207&lt;&gt;"",IF(AH206&lt;&gt;0,AH206,IF(AF207&gt;=$AJ$1,"Profit Target",0)),0)</f>
        <v>0</v>
      </c>
      <c r="AI207" s="91">
        <f ca="1">IF($A207&lt;&gt;"",IF(AI206&lt;&gt;0,AI206,IF(AF207&lt;=$AJ$2,"Stop Loss",0)))</f>
        <v>0</v>
      </c>
      <c r="AJ207" s="89">
        <f t="shared" ca="1" si="75"/>
        <v>8</v>
      </c>
      <c r="AK207" s="78" t="str">
        <f ca="1">IF($A206="","",ABS(T207)&amp;"@")</f>
        <v>1@</v>
      </c>
      <c r="AL207" s="78" t="str">
        <f ca="1">IF(U207&lt;&gt;"",$AK207&amp;U207&amp;",","")</f>
        <v/>
      </c>
      <c r="AM207" s="78" t="str">
        <f ca="1">IF($A206="","",ABS(Z207)&amp;"@")</f>
        <v>1@</v>
      </c>
      <c r="AN207" s="427" t="str">
        <f t="shared" ca="1" si="76"/>
        <v>1@R,</v>
      </c>
      <c r="AO207" s="20"/>
      <c r="AP207" s="20"/>
      <c r="AQ207" s="20"/>
      <c r="AR207" s="20"/>
      <c r="AS207" s="20"/>
      <c r="AT207" s="66"/>
      <c r="AU207" s="20"/>
      <c r="AV207" s="20"/>
      <c r="AW207" s="20"/>
      <c r="AX207" s="20"/>
      <c r="AY207" s="20"/>
      <c r="AZ207" s="20"/>
      <c r="BA207" s="20"/>
      <c r="BB207" s="65">
        <f t="shared" ca="1" si="66"/>
        <v>16</v>
      </c>
      <c r="BD207" s="65"/>
      <c r="BR207" s="48"/>
      <c r="BS207" s="48"/>
      <c r="BT207" s="48"/>
      <c r="BU207" s="48"/>
      <c r="BV207" s="48"/>
      <c r="BW207" s="48"/>
      <c r="BX207" s="48"/>
      <c r="BY207" s="49"/>
      <c r="BZ207" s="48"/>
      <c r="CA207" s="48"/>
      <c r="CB207" s="19"/>
      <c r="CC207" s="19"/>
      <c r="CD207" s="19"/>
      <c r="CE207" s="48"/>
      <c r="CF207" s="49"/>
      <c r="CG207" s="19"/>
      <c r="CH207" s="49"/>
      <c r="CI207" s="19"/>
      <c r="CJ207" s="19"/>
    </row>
    <row r="208" spans="1:88">
      <c r="A208" s="65">
        <f t="shared" ca="1" si="65"/>
        <v>2</v>
      </c>
      <c r="B208" s="23" t="str">
        <f ca="1">IF(A207="","",IF(AND(AL208="",AN208=""),"NB",AL208&amp;AN208))</f>
        <v>1@B,</v>
      </c>
      <c r="C208" s="6" t="str">
        <f t="shared" ca="1" si="67"/>
        <v/>
      </c>
      <c r="D208" s="56" t="str">
        <f ca="1">VLOOKUP($A208,$BC$5:$BN$45,8)</f>
        <v>B</v>
      </c>
      <c r="E208" s="344" t="str">
        <f t="shared" ca="1" si="77"/>
        <v>BRB</v>
      </c>
      <c r="F208" s="175">
        <v>1</v>
      </c>
      <c r="G208" s="459">
        <f ca="1">IF(G207&gt;=$AJ$3,1,IF(AND(J206="L",J207="L"),1,IF(I207="L",2,IF(I207="W",(2*G207-1),G207))))</f>
        <v>3</v>
      </c>
      <c r="H208" s="345" t="str">
        <f ca="1">IF($A207&lt;&gt;"",IF(OR($AH207&lt;&gt;0,$AI207&lt;&gt;0,E207="RRR"),"",IF(AND($D202="B",$D205="B"),"B",IF(AND($D204="B",$D206="B"),"B",IF(AND($D206=$D207,$D206="B"),"B","")))),"")</f>
        <v>B</v>
      </c>
      <c r="I208" s="346" t="str">
        <f t="shared" ca="1" si="81"/>
        <v>W</v>
      </c>
      <c r="J208" s="346">
        <f t="shared" ca="1" si="68"/>
        <v>1</v>
      </c>
      <c r="K208" s="343">
        <f t="shared" ca="1" si="78"/>
        <v>1</v>
      </c>
      <c r="L208" s="56" t="str">
        <f ca="1">VLOOKUP($A208,$BC$5:$BN$45,8)</f>
        <v>B</v>
      </c>
      <c r="M208" s="428">
        <f t="shared" ca="1" si="79"/>
        <v>0</v>
      </c>
      <c r="N208" s="175">
        <v>1</v>
      </c>
      <c r="O208" s="345" t="str">
        <f ca="1">IF($A207&lt;&gt;"",IF(OR($AH207&lt;&gt;0,$AI207&lt;&gt;0,E207="BBB",H208&lt;&gt;""),"",IF(AND($D202="R",$D205="R"),"R",IF(AND($D204="R",$D206="R"),"R",IF(AND($D206=$D207,$D206="R"),"R","")))),"")</f>
        <v/>
      </c>
      <c r="P208" s="37" t="str">
        <f t="shared" ca="1" si="69"/>
        <v/>
      </c>
      <c r="Q208" s="37">
        <f t="shared" ca="1" si="70"/>
        <v>0</v>
      </c>
      <c r="R208" s="23">
        <f ca="1">IF($A208&lt;&gt;"",IF(OR($AH207&lt;&gt;0,$AI207&lt;&gt;0),"0",SUM(Q208:Q208)),0)</f>
        <v>0</v>
      </c>
      <c r="S208" s="56" t="str">
        <f ca="1">VLOOKUP($A208,$BC$5:$BN$45,8)</f>
        <v>B</v>
      </c>
      <c r="T208" s="175">
        <v>1</v>
      </c>
      <c r="U208" s="345" t="str">
        <f ca="1">IF($A207&lt;&gt;"",IF(OR($AH207&lt;&gt;0,$AI207&lt;&gt;0,M207&gt;=$AJ$3),"",H208))</f>
        <v>B</v>
      </c>
      <c r="V208" s="346" t="str">
        <f t="shared" ca="1" si="82"/>
        <v>W</v>
      </c>
      <c r="W208" s="346">
        <f t="shared" ca="1" si="71"/>
        <v>1</v>
      </c>
      <c r="X208" s="343">
        <f t="shared" ca="1" si="80"/>
        <v>1</v>
      </c>
      <c r="Y208" s="56" t="str">
        <f ca="1">VLOOKUP($A208,$BC$5:$BN$45,8)</f>
        <v>B</v>
      </c>
      <c r="Z208" s="175">
        <v>1</v>
      </c>
      <c r="AA208" s="345" t="str">
        <f ca="1">IF($A207&lt;&gt;"",IF(OR($AH207&lt;&gt;0,$AI207&lt;&gt;0,U208&lt;&gt;""),"",O208))</f>
        <v/>
      </c>
      <c r="AB208" s="37" t="str">
        <f t="shared" ca="1" si="72"/>
        <v/>
      </c>
      <c r="AC208" s="37">
        <f t="shared" ca="1" si="73"/>
        <v>0</v>
      </c>
      <c r="AD208" s="23">
        <f ca="1">IF($A208&lt;&gt;"",IF(OR($AH207&lt;&gt;0,$AI207&lt;&gt;0),"0",SUM(AC208:AC208)),0)</f>
        <v>0</v>
      </c>
      <c r="AE208" s="90">
        <f ca="1">IF(A208&lt;&gt;"",W208+AC208,0)</f>
        <v>1</v>
      </c>
      <c r="AF208" s="87">
        <f t="shared" ca="1" si="74"/>
        <v>-6</v>
      </c>
      <c r="AG208" s="95">
        <f>T209</f>
        <v>1</v>
      </c>
      <c r="AH208" s="89">
        <f ca="1">IF($A208&lt;&gt;"",IF(AH207&lt;&gt;0,AH207,IF(AF208&gt;=$AJ$1,"Profit Target",0)),0)</f>
        <v>0</v>
      </c>
      <c r="AI208" s="91">
        <f ca="1">IF($A208&lt;&gt;"",IF(AI207&lt;&gt;0,AI207,IF(AF208&lt;=$AJ$2,"Stop Loss",0)))</f>
        <v>0</v>
      </c>
      <c r="AJ208" s="89">
        <f t="shared" ca="1" si="75"/>
        <v>8</v>
      </c>
      <c r="AK208" s="78" t="str">
        <f ca="1">IF($A207="","",ABS(T208)&amp;"@")</f>
        <v>1@</v>
      </c>
      <c r="AL208" s="78" t="str">
        <f ca="1">IF(U208&lt;&gt;"",$AK208&amp;U208&amp;",","")</f>
        <v>1@B,</v>
      </c>
      <c r="AM208" s="78" t="str">
        <f ca="1">IF($A207="","",ABS(Z208)&amp;"@")</f>
        <v>1@</v>
      </c>
      <c r="AN208" s="427" t="str">
        <f t="shared" ca="1" si="76"/>
        <v/>
      </c>
      <c r="AO208" s="20"/>
      <c r="AP208" s="20"/>
      <c r="AQ208" s="20"/>
      <c r="AR208" s="20"/>
      <c r="AS208" s="20"/>
      <c r="AT208" s="66"/>
      <c r="AU208" s="20"/>
      <c r="AV208" s="20"/>
      <c r="AW208" s="20"/>
      <c r="AX208" s="20"/>
      <c r="AY208" s="20"/>
      <c r="AZ208" s="20"/>
      <c r="BA208" s="20"/>
      <c r="BB208" s="65">
        <f t="shared" ca="1" si="66"/>
        <v>22</v>
      </c>
      <c r="BD208" s="65"/>
      <c r="BR208" s="48"/>
      <c r="BS208" s="48"/>
      <c r="BT208" s="48"/>
      <c r="BU208" s="48"/>
      <c r="BV208" s="48"/>
      <c r="BW208" s="48"/>
      <c r="BX208" s="48"/>
      <c r="BY208" s="49"/>
      <c r="BZ208" s="48"/>
      <c r="CA208" s="48"/>
      <c r="CB208" s="19"/>
      <c r="CC208" s="19"/>
      <c r="CD208" s="19"/>
      <c r="CE208" s="48"/>
      <c r="CF208" s="49"/>
      <c r="CG208" s="19"/>
      <c r="CH208" s="49"/>
      <c r="CI208" s="19"/>
      <c r="CJ208" s="19"/>
    </row>
    <row r="209" spans="1:95">
      <c r="A209" s="65">
        <f t="shared" ca="1" si="65"/>
        <v>21</v>
      </c>
      <c r="B209" s="23" t="str">
        <f ca="1">IF(A208="","",IF(AND(AL209="",AN209=""),"NB",AL209&amp;AN209))</f>
        <v>1@R,</v>
      </c>
      <c r="C209" s="6" t="str">
        <f t="shared" ca="1" si="67"/>
        <v/>
      </c>
      <c r="D209" s="56" t="str">
        <f ca="1">VLOOKUP($A209,$BC$5:$BN$45,8)</f>
        <v>R</v>
      </c>
      <c r="E209" s="344" t="str">
        <f t="shared" ca="1" si="77"/>
        <v>RBR</v>
      </c>
      <c r="F209" s="175">
        <v>1</v>
      </c>
      <c r="G209" s="459">
        <f ca="1">IF(G208&gt;=$AJ$3,1,IF(AND(J207="L",J208="L"),1,IF(I208="L",2,IF(I208="W",(2*G208-1),G208))))</f>
        <v>5</v>
      </c>
      <c r="H209" s="345" t="str">
        <f ca="1">IF($A208&lt;&gt;"",IF(OR($AH208&lt;&gt;0,$AI208&lt;&gt;0,E208="RRR"),"",IF(AND($D203="B",$D206="B"),"B",IF(AND($D205="B",$D207="B"),"B",IF(AND($D207=$D208,$D207="B"),"B","")))),"")</f>
        <v/>
      </c>
      <c r="I209" s="346" t="str">
        <f t="shared" ca="1" si="81"/>
        <v/>
      </c>
      <c r="J209" s="346">
        <f t="shared" ca="1" si="68"/>
        <v>0</v>
      </c>
      <c r="K209" s="343">
        <f t="shared" ca="1" si="78"/>
        <v>0</v>
      </c>
      <c r="L209" s="56" t="str">
        <f ca="1">VLOOKUP($A209,$BC$5:$BN$45,8)</f>
        <v>R</v>
      </c>
      <c r="M209" s="428">
        <f t="shared" ca="1" si="79"/>
        <v>0</v>
      </c>
      <c r="N209" s="175">
        <v>1</v>
      </c>
      <c r="O209" s="345" t="str">
        <f ca="1">IF($A208&lt;&gt;"",IF(OR($AH208&lt;&gt;0,$AI208&lt;&gt;0,E208="BBB",H209&lt;&gt;""),"",IF(AND($D203="R",$D206="R"),"R",IF(AND($D205="R",$D207="R"),"R",IF(AND($D207=$D208,$D207="R"),"R","")))),"")</f>
        <v>R</v>
      </c>
      <c r="P209" s="37" t="str">
        <f t="shared" ca="1" si="69"/>
        <v>W</v>
      </c>
      <c r="Q209" s="37">
        <f t="shared" ca="1" si="70"/>
        <v>1</v>
      </c>
      <c r="R209" s="23">
        <f ca="1">IF($A209&lt;&gt;"",IF(OR($AH208&lt;&gt;0,$AI208&lt;&gt;0),"0",SUM(Q209:Q209)),0)</f>
        <v>1</v>
      </c>
      <c r="S209" s="56" t="str">
        <f ca="1">VLOOKUP($A209,$BC$5:$BN$45,8)</f>
        <v>R</v>
      </c>
      <c r="T209" s="175">
        <v>1</v>
      </c>
      <c r="U209" s="345" t="str">
        <f ca="1">IF($A208&lt;&gt;"",IF(OR($AH208&lt;&gt;0,$AI208&lt;&gt;0,M208&gt;=$AJ$3),"",H209))</f>
        <v/>
      </c>
      <c r="V209" s="346" t="str">
        <f t="shared" ca="1" si="82"/>
        <v/>
      </c>
      <c r="W209" s="346">
        <f t="shared" ca="1" si="71"/>
        <v>0</v>
      </c>
      <c r="X209" s="343">
        <f t="shared" ca="1" si="80"/>
        <v>0</v>
      </c>
      <c r="Y209" s="56" t="str">
        <f ca="1">VLOOKUP($A209,$BC$5:$BN$45,8)</f>
        <v>R</v>
      </c>
      <c r="Z209" s="175">
        <v>1</v>
      </c>
      <c r="AA209" s="345" t="str">
        <f ca="1">IF($A208&lt;&gt;"",IF(OR($AH208&lt;&gt;0,$AI208&lt;&gt;0,U209&lt;&gt;""),"",O209))</f>
        <v>R</v>
      </c>
      <c r="AB209" s="37" t="str">
        <f t="shared" ca="1" si="72"/>
        <v>W</v>
      </c>
      <c r="AC209" s="37">
        <f t="shared" ca="1" si="73"/>
        <v>1</v>
      </c>
      <c r="AD209" s="23">
        <f ca="1">IF($A209&lt;&gt;"",IF(OR($AH208&lt;&gt;0,$AI208&lt;&gt;0),"0",SUM(AC209:AC209)),0)</f>
        <v>1</v>
      </c>
      <c r="AE209" s="90">
        <f ca="1">IF(A209&lt;&gt;"",W209+AC209,0)</f>
        <v>1</v>
      </c>
      <c r="AF209" s="87">
        <f t="shared" ca="1" si="74"/>
        <v>-5</v>
      </c>
      <c r="AG209" s="95">
        <f>T210</f>
        <v>1</v>
      </c>
      <c r="AH209" s="89">
        <f ca="1">IF($A209&lt;&gt;"",IF(AH208&lt;&gt;0,AH208,IF(AF209&gt;=$AJ$1,"Profit Target",0)),0)</f>
        <v>0</v>
      </c>
      <c r="AI209" s="91">
        <f ca="1">IF($A209&lt;&gt;"",IF(AI208&lt;&gt;0,AI208,IF(AF209&lt;=$AJ$2,"Stop Loss",0)))</f>
        <v>0</v>
      </c>
      <c r="AJ209" s="89">
        <f t="shared" ca="1" si="75"/>
        <v>8</v>
      </c>
      <c r="AK209" s="78" t="str">
        <f ca="1">IF($A208="","",ABS(T209)&amp;"@")</f>
        <v>1@</v>
      </c>
      <c r="AL209" s="78" t="str">
        <f ca="1">IF(U209&lt;&gt;"",$AK209&amp;U209&amp;",","")</f>
        <v/>
      </c>
      <c r="AM209" s="78" t="str">
        <f ca="1">IF($A208="","",ABS(Z209)&amp;"@")</f>
        <v>1@</v>
      </c>
      <c r="AN209" s="427" t="str">
        <f t="shared" ca="1" si="76"/>
        <v>1@R,</v>
      </c>
      <c r="AO209" s="20"/>
      <c r="AP209" s="20"/>
      <c r="AQ209" s="20"/>
      <c r="AR209" s="20"/>
      <c r="AS209" s="20"/>
      <c r="AT209" s="66"/>
      <c r="AU209" s="20"/>
      <c r="AV209" s="20"/>
      <c r="AW209" s="20"/>
      <c r="AX209" s="20"/>
      <c r="AY209" s="20"/>
      <c r="AZ209" s="20"/>
      <c r="BA209" s="20"/>
      <c r="BB209" s="65">
        <f t="shared" ca="1" si="66"/>
        <v>6</v>
      </c>
      <c r="BD209" s="65"/>
      <c r="BR209" s="48"/>
      <c r="BS209" s="48"/>
      <c r="BT209" s="48"/>
      <c r="BU209" s="48"/>
      <c r="BV209" s="48"/>
      <c r="BW209" s="48"/>
      <c r="BX209" s="48"/>
      <c r="BY209" s="49"/>
      <c r="BZ209" s="48"/>
      <c r="CA209" s="48"/>
      <c r="CB209" s="19"/>
      <c r="CC209" s="19"/>
      <c r="CD209" s="19"/>
      <c r="CE209" s="48"/>
      <c r="CF209" s="49"/>
      <c r="CG209" s="19"/>
      <c r="CH209" s="49"/>
      <c r="CI209" s="19"/>
      <c r="CJ209" s="19"/>
    </row>
    <row r="210" spans="1:95">
      <c r="A210" s="65">
        <f t="shared" ca="1" si="65"/>
        <v>33</v>
      </c>
      <c r="B210" s="23" t="str">
        <f ca="1">IF(A209="","",IF(AND(AL210="",AN210=""),"NB",AL210&amp;AN210))</f>
        <v>1@B,</v>
      </c>
      <c r="C210" s="6" t="str">
        <f t="shared" ca="1" si="67"/>
        <v/>
      </c>
      <c r="D210" s="56" t="str">
        <f ca="1">VLOOKUP($A210,$BC$5:$BN$45,8)</f>
        <v>B</v>
      </c>
      <c r="E210" s="344" t="str">
        <f t="shared" ca="1" si="77"/>
        <v>BRB</v>
      </c>
      <c r="F210" s="175">
        <v>1</v>
      </c>
      <c r="G210" s="459">
        <f ca="1">IF(G209&gt;=$AJ$3,1,IF(AND(J208="L",J209="L"),1,IF(I209="L",2,IF(I209="W",(2*G209-1),G209))))</f>
        <v>5</v>
      </c>
      <c r="H210" s="345" t="str">
        <f ca="1">IF($A209&lt;&gt;"",IF(OR($AH209&lt;&gt;0,$AI209&lt;&gt;0,E209="RRR"),"",IF(AND($D204="B",$D207="B"),"B",IF(AND($D206="B",$D208="B"),"B",IF(AND($D208=$D209,$D208="B"),"B","")))),"")</f>
        <v>B</v>
      </c>
      <c r="I210" s="346" t="str">
        <f t="shared" ca="1" si="81"/>
        <v>W</v>
      </c>
      <c r="J210" s="346">
        <f t="shared" ca="1" si="68"/>
        <v>1</v>
      </c>
      <c r="K210" s="343">
        <f t="shared" ca="1" si="78"/>
        <v>1</v>
      </c>
      <c r="L210" s="56" t="str">
        <f ca="1">VLOOKUP($A210,$BC$5:$BN$45,8)</f>
        <v>B</v>
      </c>
      <c r="M210" s="428">
        <f t="shared" ca="1" si="79"/>
        <v>0</v>
      </c>
      <c r="N210" s="175">
        <v>1</v>
      </c>
      <c r="O210" s="345" t="str">
        <f ca="1">IF($A209&lt;&gt;"",IF(OR($AH209&lt;&gt;0,$AI209&lt;&gt;0,E209="BBB",H210&lt;&gt;""),"",IF(AND($D204="R",$D207="R"),"R",IF(AND($D206="R",$D208="R"),"R",IF(AND($D208=$D209,$D208="R"),"R","")))),"")</f>
        <v/>
      </c>
      <c r="P210" s="37" t="str">
        <f t="shared" ca="1" si="69"/>
        <v/>
      </c>
      <c r="Q210" s="37">
        <f t="shared" ca="1" si="70"/>
        <v>0</v>
      </c>
      <c r="R210" s="23">
        <f ca="1">IF($A210&lt;&gt;"",IF(OR($AH209&lt;&gt;0,$AI209&lt;&gt;0),"0",SUM(Q210:Q210)),0)</f>
        <v>0</v>
      </c>
      <c r="S210" s="56" t="str">
        <f ca="1">VLOOKUP($A210,$BC$5:$BN$45,8)</f>
        <v>B</v>
      </c>
      <c r="T210" s="175">
        <v>1</v>
      </c>
      <c r="U210" s="345" t="str">
        <f ca="1">IF($A209&lt;&gt;"",IF(OR($AH209&lt;&gt;0,$AI209&lt;&gt;0,M209&gt;=$AJ$3),"",H210))</f>
        <v>B</v>
      </c>
      <c r="V210" s="346" t="str">
        <f t="shared" ca="1" si="82"/>
        <v>W</v>
      </c>
      <c r="W210" s="346">
        <f t="shared" ca="1" si="71"/>
        <v>1</v>
      </c>
      <c r="X210" s="343">
        <f t="shared" ca="1" si="80"/>
        <v>1</v>
      </c>
      <c r="Y210" s="56" t="str">
        <f ca="1">VLOOKUP($A210,$BC$5:$BN$45,8)</f>
        <v>B</v>
      </c>
      <c r="Z210" s="175">
        <v>1</v>
      </c>
      <c r="AA210" s="345" t="str">
        <f ca="1">IF($A209&lt;&gt;"",IF(OR($AH209&lt;&gt;0,$AI209&lt;&gt;0,U210&lt;&gt;""),"",O210))</f>
        <v/>
      </c>
      <c r="AB210" s="37" t="str">
        <f t="shared" ca="1" si="72"/>
        <v/>
      </c>
      <c r="AC210" s="37">
        <f t="shared" ca="1" si="73"/>
        <v>0</v>
      </c>
      <c r="AD210" s="23">
        <f ca="1">IF($A210&lt;&gt;"",IF(OR($AH209&lt;&gt;0,$AI209&lt;&gt;0),"0",SUM(AC210:AC210)),0)</f>
        <v>0</v>
      </c>
      <c r="AE210" s="90">
        <f ca="1">IF(A210&lt;&gt;"",W210+AC210,0)</f>
        <v>1</v>
      </c>
      <c r="AF210" s="87">
        <f t="shared" ca="1" si="74"/>
        <v>-4</v>
      </c>
      <c r="AG210" s="95">
        <f>T211</f>
        <v>1</v>
      </c>
      <c r="AH210" s="89">
        <f ca="1">IF($A210&lt;&gt;"",IF(AH209&lt;&gt;0,AH209,IF(AF210&gt;=$AJ$1,"Profit Target",0)),0)</f>
        <v>0</v>
      </c>
      <c r="AI210" s="91">
        <f ca="1">IF($A210&lt;&gt;"",IF(AI209&lt;&gt;0,AI209,IF(AF210&lt;=$AJ$2,"Stop Loss",0)))</f>
        <v>0</v>
      </c>
      <c r="AJ210" s="89">
        <f t="shared" ca="1" si="75"/>
        <v>8</v>
      </c>
      <c r="AK210" s="78" t="str">
        <f ca="1">IF($A209="","",ABS(T210)&amp;"@")</f>
        <v>1@</v>
      </c>
      <c r="AL210" s="78" t="str">
        <f ca="1">IF(U210&lt;&gt;"",$AK210&amp;U210&amp;",","")</f>
        <v>1@B,</v>
      </c>
      <c r="AM210" s="78" t="str">
        <f ca="1">IF($A209="","",ABS(Z210)&amp;"@")</f>
        <v>1@</v>
      </c>
      <c r="AN210" s="427" t="str">
        <f t="shared" ca="1" si="76"/>
        <v/>
      </c>
      <c r="AO210" s="20"/>
      <c r="AP210" s="20"/>
      <c r="AQ210" s="20"/>
      <c r="AR210" s="20"/>
      <c r="AS210" s="20"/>
      <c r="AT210" s="66"/>
      <c r="AU210" s="20"/>
      <c r="AV210" s="20"/>
      <c r="AW210" s="20"/>
      <c r="AX210" s="20"/>
      <c r="AY210" s="20"/>
      <c r="AZ210" s="20"/>
      <c r="BA210" s="20"/>
      <c r="BB210" s="65">
        <f t="shared" ca="1" si="66"/>
        <v>36</v>
      </c>
      <c r="BD210" s="65"/>
      <c r="BR210" s="48"/>
      <c r="BS210" s="48"/>
      <c r="BT210" s="48"/>
      <c r="BU210" s="48"/>
      <c r="BV210" s="48"/>
      <c r="BW210" s="48"/>
      <c r="BX210" s="48"/>
      <c r="BY210" s="49"/>
      <c r="BZ210" s="48"/>
      <c r="CA210" s="48"/>
      <c r="CB210" s="19"/>
      <c r="CC210" s="19"/>
      <c r="CD210" s="19"/>
      <c r="CE210" s="48"/>
      <c r="CF210" s="49"/>
      <c r="CG210" s="19"/>
      <c r="CH210" s="49"/>
      <c r="CI210" s="19"/>
      <c r="CJ210" s="19"/>
    </row>
    <row r="211" spans="1:95">
      <c r="A211" s="65">
        <f t="shared" ca="1" si="65"/>
        <v>36</v>
      </c>
      <c r="B211" s="23" t="str">
        <f ca="1">IF(A210="","",IF(AND(AL211="",AN211=""),"NB",AL211&amp;AN211))</f>
        <v>1@R,</v>
      </c>
      <c r="C211" s="6" t="str">
        <f t="shared" ca="1" si="67"/>
        <v/>
      </c>
      <c r="D211" s="56" t="str">
        <f ca="1">VLOOKUP($A211,$BC$5:$BN$45,8)</f>
        <v>R</v>
      </c>
      <c r="E211" s="344" t="str">
        <f t="shared" ca="1" si="77"/>
        <v>RBR</v>
      </c>
      <c r="F211" s="175">
        <v>1</v>
      </c>
      <c r="G211" s="459">
        <f ca="1">IF(G210&gt;=$AJ$3,1,IF(AND(J209="L",J210="L"),1,IF(I210="L",2,IF(I210="W",(2*G210-1),G210))))</f>
        <v>9</v>
      </c>
      <c r="H211" s="345" t="str">
        <f ca="1">IF($A210&lt;&gt;"",IF(OR($AH210&lt;&gt;0,$AI210&lt;&gt;0,E210="RRR"),"",IF(AND($D205="B",$D208="B"),"B",IF(AND($D207="B",$D209="B"),"B",IF(AND($D209=$D210,$D209="B"),"B","")))),"")</f>
        <v/>
      </c>
      <c r="I211" s="346" t="str">
        <f t="shared" ca="1" si="81"/>
        <v/>
      </c>
      <c r="J211" s="346">
        <f t="shared" ca="1" si="68"/>
        <v>0</v>
      </c>
      <c r="K211" s="343">
        <f t="shared" ca="1" si="78"/>
        <v>0</v>
      </c>
      <c r="L211" s="56" t="str">
        <f ca="1">VLOOKUP($A211,$BC$5:$BN$45,8)</f>
        <v>R</v>
      </c>
      <c r="M211" s="428">
        <f t="shared" ca="1" si="79"/>
        <v>0</v>
      </c>
      <c r="N211" s="175">
        <v>1</v>
      </c>
      <c r="O211" s="345" t="str">
        <f ca="1">IF($A210&lt;&gt;"",IF(OR($AH210&lt;&gt;0,$AI210&lt;&gt;0,E210="BBB",H211&lt;&gt;""),"",IF(AND($D205="R",$D208="R"),"R",IF(AND($D207="R",$D209="R"),"R",IF(AND($D209=$D210,$D209="R"),"R","")))),"")</f>
        <v>R</v>
      </c>
      <c r="P211" s="37" t="str">
        <f t="shared" ca="1" si="69"/>
        <v>W</v>
      </c>
      <c r="Q211" s="37">
        <f t="shared" ca="1" si="70"/>
        <v>1</v>
      </c>
      <c r="R211" s="23">
        <f ca="1">IF($A211&lt;&gt;"",IF(OR($AH210&lt;&gt;0,$AI210&lt;&gt;0),"0",SUM(Q211:Q211)),0)</f>
        <v>1</v>
      </c>
      <c r="S211" s="56" t="str">
        <f ca="1">VLOOKUP($A211,$BC$5:$BN$45,8)</f>
        <v>R</v>
      </c>
      <c r="T211" s="175">
        <v>1</v>
      </c>
      <c r="U211" s="345" t="str">
        <f ca="1">IF($A210&lt;&gt;"",IF(OR($AH210&lt;&gt;0,$AI210&lt;&gt;0,M210&gt;=$AJ$3),"",H211))</f>
        <v/>
      </c>
      <c r="V211" s="346" t="str">
        <f t="shared" ca="1" si="82"/>
        <v/>
      </c>
      <c r="W211" s="346">
        <f t="shared" ca="1" si="71"/>
        <v>0</v>
      </c>
      <c r="X211" s="343">
        <f t="shared" ca="1" si="80"/>
        <v>0</v>
      </c>
      <c r="Y211" s="56" t="str">
        <f ca="1">VLOOKUP($A211,$BC$5:$BN$45,8)</f>
        <v>R</v>
      </c>
      <c r="Z211" s="175">
        <v>1</v>
      </c>
      <c r="AA211" s="345" t="str">
        <f ca="1">IF($A210&lt;&gt;"",IF(OR($AH210&lt;&gt;0,$AI210&lt;&gt;0,U211&lt;&gt;""),"",O211))</f>
        <v>R</v>
      </c>
      <c r="AB211" s="37" t="str">
        <f t="shared" ca="1" si="72"/>
        <v>W</v>
      </c>
      <c r="AC211" s="37">
        <f t="shared" ca="1" si="73"/>
        <v>1</v>
      </c>
      <c r="AD211" s="23">
        <f ca="1">IF($A211&lt;&gt;"",IF(OR($AH210&lt;&gt;0,$AI210&lt;&gt;0),"0",SUM(AC211:AC211)),0)</f>
        <v>1</v>
      </c>
      <c r="AE211" s="90">
        <f ca="1">IF(A211&lt;&gt;"",W211+AC211,0)</f>
        <v>1</v>
      </c>
      <c r="AF211" s="87">
        <f t="shared" ca="1" si="74"/>
        <v>-3</v>
      </c>
      <c r="AG211" s="95">
        <f>T212</f>
        <v>1</v>
      </c>
      <c r="AH211" s="89">
        <f ca="1">IF($A211&lt;&gt;"",IF(AH210&lt;&gt;0,AH210,IF(AF211&gt;=$AJ$1,"Profit Target",0)),0)</f>
        <v>0</v>
      </c>
      <c r="AI211" s="91">
        <f ca="1">IF($A211&lt;&gt;"",IF(AI210&lt;&gt;0,AI210,IF(AF211&lt;=$AJ$2,"Stop Loss",0)))</f>
        <v>0</v>
      </c>
      <c r="AJ211" s="89">
        <f t="shared" ca="1" si="75"/>
        <v>8</v>
      </c>
      <c r="AK211" s="78" t="str">
        <f ca="1">IF($A210="","",ABS(T211)&amp;"@")</f>
        <v>1@</v>
      </c>
      <c r="AL211" s="78" t="str">
        <f ca="1">IF(U211&lt;&gt;"",$AK211&amp;U211&amp;",","")</f>
        <v/>
      </c>
      <c r="AM211" s="78" t="str">
        <f ca="1">IF($A210="","",ABS(Z211)&amp;"@")</f>
        <v>1@</v>
      </c>
      <c r="AN211" s="427" t="str">
        <f t="shared" ca="1" si="76"/>
        <v>1@R,</v>
      </c>
      <c r="AO211" s="20"/>
      <c r="AP211" s="20"/>
      <c r="AQ211" s="20"/>
      <c r="AR211" s="20"/>
      <c r="AS211" s="20"/>
      <c r="AT211" s="66"/>
      <c r="AU211" s="20"/>
      <c r="AV211" s="20"/>
      <c r="AW211" s="20"/>
      <c r="AX211" s="20"/>
      <c r="AY211" s="20"/>
      <c r="AZ211" s="20"/>
      <c r="BA211" s="20"/>
      <c r="BB211" s="65">
        <f t="shared" ca="1" si="66"/>
        <v>7</v>
      </c>
      <c r="BD211" s="65"/>
      <c r="BR211" s="48"/>
      <c r="BS211" s="48"/>
      <c r="BT211" s="48"/>
      <c r="BU211" s="48"/>
      <c r="BV211" s="48"/>
      <c r="BW211" s="48"/>
      <c r="BX211" s="48"/>
      <c r="BY211" s="49"/>
      <c r="BZ211" s="48"/>
      <c r="CA211" s="48"/>
      <c r="CB211" s="19"/>
      <c r="CC211" s="19"/>
      <c r="CD211" s="19"/>
      <c r="CE211" s="48"/>
      <c r="CF211" s="49"/>
      <c r="CG211" s="19"/>
      <c r="CH211" s="49"/>
      <c r="CI211" s="19"/>
      <c r="CJ211" s="19"/>
    </row>
    <row r="212" spans="1:95">
      <c r="A212" s="65">
        <f t="shared" ca="1" si="65"/>
        <v>25</v>
      </c>
      <c r="B212" s="23" t="str">
        <f ca="1">IF(A211="","",IF(AND(AL212="",AN212=""),"NB",AL212&amp;AN212))</f>
        <v>1@B,</v>
      </c>
      <c r="C212" s="6" t="str">
        <f t="shared" ca="1" si="67"/>
        <v/>
      </c>
      <c r="D212" s="56" t="str">
        <f ca="1">VLOOKUP($A212,$BC$5:$BN$45,8)</f>
        <v>R</v>
      </c>
      <c r="E212" s="344" t="str">
        <f t="shared" ca="1" si="77"/>
        <v>BRR</v>
      </c>
      <c r="F212" s="175">
        <v>1</v>
      </c>
      <c r="G212" s="459">
        <f ca="1">IF(G211&gt;=$AJ$3,1,IF(AND(J210="L",J211="L"),1,IF(I211="L",2,IF(I211="W",(2*G211-1),G211))))</f>
        <v>9</v>
      </c>
      <c r="H212" s="345" t="str">
        <f ca="1">IF($A211&lt;&gt;"",IF(OR($AH211&lt;&gt;0,$AI211&lt;&gt;0,E211="RRR"),"",IF(AND($D206="B",$D209="B"),"B",IF(AND($D208="B",$D210="B"),"B",IF(AND($D210=$D211,$D210="B"),"B","")))),"")</f>
        <v>B</v>
      </c>
      <c r="I212" s="346" t="str">
        <f t="shared" ca="1" si="81"/>
        <v>L</v>
      </c>
      <c r="J212" s="346">
        <f t="shared" ca="1" si="68"/>
        <v>-1</v>
      </c>
      <c r="K212" s="343">
        <f t="shared" ca="1" si="78"/>
        <v>-1</v>
      </c>
      <c r="L212" s="56" t="str">
        <f ca="1">VLOOKUP($A212,$BC$5:$BN$45,8)</f>
        <v>R</v>
      </c>
      <c r="M212" s="428">
        <f t="shared" ca="1" si="79"/>
        <v>1</v>
      </c>
      <c r="N212" s="175">
        <v>1</v>
      </c>
      <c r="O212" s="345" t="str">
        <f ca="1">IF($A211&lt;&gt;"",IF(OR($AH211&lt;&gt;0,$AI211&lt;&gt;0,E211="BBB",H212&lt;&gt;""),"",IF(AND($D206="R",$D209="R"),"R",IF(AND($D208="R",$D210="R"),"R",IF(AND($D210=$D211,$D210="R"),"R","")))),"")</f>
        <v/>
      </c>
      <c r="P212" s="37" t="str">
        <f t="shared" ca="1" si="69"/>
        <v/>
      </c>
      <c r="Q212" s="37">
        <f t="shared" ca="1" si="70"/>
        <v>0</v>
      </c>
      <c r="R212" s="23">
        <f ca="1">IF($A212&lt;&gt;"",IF(OR($AH211&lt;&gt;0,$AI211&lt;&gt;0),"0",SUM(Q212:Q212)),0)</f>
        <v>0</v>
      </c>
      <c r="S212" s="56" t="str">
        <f ca="1">VLOOKUP($A212,$BC$5:$BN$45,8)</f>
        <v>R</v>
      </c>
      <c r="T212" s="175">
        <v>1</v>
      </c>
      <c r="U212" s="345" t="str">
        <f ca="1">IF($A211&lt;&gt;"",IF(OR($AH211&lt;&gt;0,$AI211&lt;&gt;0,M211&gt;=$AJ$3),"",H212))</f>
        <v>B</v>
      </c>
      <c r="V212" s="346" t="str">
        <f t="shared" ca="1" si="82"/>
        <v>L</v>
      </c>
      <c r="W212" s="346">
        <f t="shared" ca="1" si="71"/>
        <v>-1</v>
      </c>
      <c r="X212" s="343">
        <f t="shared" ca="1" si="80"/>
        <v>-1</v>
      </c>
      <c r="Y212" s="56" t="str">
        <f ca="1">VLOOKUP($A212,$BC$5:$BN$45,8)</f>
        <v>R</v>
      </c>
      <c r="Z212" s="175">
        <v>1</v>
      </c>
      <c r="AA212" s="345" t="str">
        <f ca="1">IF($A211&lt;&gt;"",IF(OR($AH211&lt;&gt;0,$AI211&lt;&gt;0,U212&lt;&gt;""),"",O212))</f>
        <v/>
      </c>
      <c r="AB212" s="37" t="str">
        <f t="shared" ca="1" si="72"/>
        <v/>
      </c>
      <c r="AC212" s="37">
        <f t="shared" ca="1" si="73"/>
        <v>0</v>
      </c>
      <c r="AD212" s="23">
        <f ca="1">IF($A212&lt;&gt;"",IF(OR($AH211&lt;&gt;0,$AI211&lt;&gt;0),"0",SUM(AC212:AC212)),0)</f>
        <v>0</v>
      </c>
      <c r="AE212" s="90">
        <f ca="1">IF(A212&lt;&gt;"",W212+AC212,0)</f>
        <v>-1</v>
      </c>
      <c r="AF212" s="87">
        <f t="shared" ca="1" si="74"/>
        <v>-4</v>
      </c>
      <c r="AG212" s="95">
        <f>T213</f>
        <v>1</v>
      </c>
      <c r="AH212" s="89">
        <f ca="1">IF($A212&lt;&gt;"",IF(AH211&lt;&gt;0,AH211,IF(AF212&gt;=$AJ$1,"Profit Target",0)),0)</f>
        <v>0</v>
      </c>
      <c r="AI212" s="91">
        <f ca="1">IF($A212&lt;&gt;"",IF(AI211&lt;&gt;0,AI211,IF(AF212&lt;=$AJ$2,"Stop Loss",0)))</f>
        <v>0</v>
      </c>
      <c r="AJ212" s="89">
        <f t="shared" ca="1" si="75"/>
        <v>8</v>
      </c>
      <c r="AK212" s="78" t="str">
        <f ca="1">IF($A211="","",ABS(T212)&amp;"@")</f>
        <v>1@</v>
      </c>
      <c r="AL212" s="78" t="str">
        <f ca="1">IF(U212&lt;&gt;"",$AK212&amp;U212&amp;",","")</f>
        <v>1@B,</v>
      </c>
      <c r="AM212" s="78" t="str">
        <f ca="1">IF($A211="","",ABS(Z212)&amp;"@")</f>
        <v>1@</v>
      </c>
      <c r="AN212" s="427" t="str">
        <f t="shared" ca="1" si="76"/>
        <v/>
      </c>
      <c r="AO212" s="20"/>
      <c r="AP212" s="20"/>
      <c r="AQ212" s="20"/>
      <c r="AR212" s="20"/>
      <c r="AS212" s="20"/>
      <c r="AT212" s="66"/>
      <c r="AU212" s="20"/>
      <c r="AV212" s="20"/>
      <c r="AW212" s="20"/>
      <c r="AX212" s="20"/>
      <c r="AY212" s="20"/>
      <c r="AZ212" s="20"/>
      <c r="BA212" s="20"/>
      <c r="BB212" s="65">
        <f t="shared" ca="1" si="66"/>
        <v>10</v>
      </c>
      <c r="BD212" s="65"/>
      <c r="BR212" s="48"/>
      <c r="BS212" s="48"/>
      <c r="BT212" s="48"/>
      <c r="BU212" s="48"/>
      <c r="BV212" s="48"/>
      <c r="BW212" s="48"/>
      <c r="BX212" s="48"/>
      <c r="BY212" s="49"/>
      <c r="BZ212" s="48"/>
      <c r="CA212" s="48"/>
      <c r="CB212" s="19"/>
      <c r="CC212" s="19"/>
      <c r="CD212" s="19"/>
      <c r="CE212" s="48"/>
      <c r="CF212" s="49"/>
      <c r="CG212" s="19"/>
      <c r="CH212" s="49"/>
      <c r="CI212" s="19"/>
      <c r="CJ212" s="19"/>
    </row>
    <row r="213" spans="1:95">
      <c r="A213" s="65">
        <f t="shared" ca="1" si="65"/>
        <v>14</v>
      </c>
      <c r="B213" s="23" t="str">
        <f ca="1">IF(A212="","",IF(AND(AL213="",AN213=""),"NB",AL213&amp;AN213))</f>
        <v>1@R,</v>
      </c>
      <c r="C213" s="6" t="str">
        <f t="shared" ca="1" si="67"/>
        <v/>
      </c>
      <c r="D213" s="56" t="str">
        <f ca="1">VLOOKUP($A213,$BC$5:$BN$45,8)</f>
        <v>R</v>
      </c>
      <c r="E213" s="344" t="str">
        <f t="shared" ca="1" si="77"/>
        <v>RRR</v>
      </c>
      <c r="F213" s="175">
        <v>1</v>
      </c>
      <c r="G213" s="459">
        <f ca="1">IF(G212&gt;=$AJ$3,1,IF(AND(J211="L",J212="L"),1,IF(I212="L",2,IF(I212="W",(2*G212-1),G212))))</f>
        <v>2</v>
      </c>
      <c r="H213" s="345" t="str">
        <f ca="1">IF($A212&lt;&gt;"",IF(OR($AH212&lt;&gt;0,$AI212&lt;&gt;0,E212="RRR"),"",IF(AND($D207="B",$D210="B"),"B",IF(AND($D209="B",$D211="B"),"B",IF(AND($D211=$D212,$D211="B"),"B","")))),"")</f>
        <v/>
      </c>
      <c r="I213" s="346" t="str">
        <f t="shared" ca="1" si="81"/>
        <v/>
      </c>
      <c r="J213" s="346">
        <f t="shared" ca="1" si="68"/>
        <v>0</v>
      </c>
      <c r="K213" s="343">
        <f t="shared" ca="1" si="78"/>
        <v>0</v>
      </c>
      <c r="L213" s="56" t="str">
        <f ca="1">VLOOKUP($A213,$BC$5:$BN$45,8)</f>
        <v>R</v>
      </c>
      <c r="M213" s="428">
        <f t="shared" ca="1" si="79"/>
        <v>1</v>
      </c>
      <c r="N213" s="175">
        <v>1</v>
      </c>
      <c r="O213" s="345" t="str">
        <f ca="1">IF($A212&lt;&gt;"",IF(OR($AH212&lt;&gt;0,$AI212&lt;&gt;0,E212="BBB",H213&lt;&gt;""),"",IF(AND($D207="R",$D210="R"),"R",IF(AND($D209="R",$D211="R"),"R",IF(AND($D211=$D212,$D211="R"),"R","")))),"")</f>
        <v>R</v>
      </c>
      <c r="P213" s="37" t="str">
        <f t="shared" ca="1" si="69"/>
        <v>W</v>
      </c>
      <c r="Q213" s="37">
        <f t="shared" ca="1" si="70"/>
        <v>1</v>
      </c>
      <c r="R213" s="23">
        <f ca="1">IF($A213&lt;&gt;"",IF(OR($AH212&lt;&gt;0,$AI212&lt;&gt;0),"0",SUM(Q213:Q213)),0)</f>
        <v>1</v>
      </c>
      <c r="S213" s="56" t="str">
        <f ca="1">VLOOKUP($A213,$BC$5:$BN$45,8)</f>
        <v>R</v>
      </c>
      <c r="T213" s="175">
        <v>1</v>
      </c>
      <c r="U213" s="345" t="str">
        <f ca="1">IF($A212&lt;&gt;"",IF(OR($AH212&lt;&gt;0,$AI212&lt;&gt;0,M212&gt;=$AJ$3),"",H213))</f>
        <v/>
      </c>
      <c r="V213" s="346" t="str">
        <f t="shared" ca="1" si="82"/>
        <v/>
      </c>
      <c r="W213" s="346">
        <f t="shared" ca="1" si="71"/>
        <v>0</v>
      </c>
      <c r="X213" s="343">
        <f t="shared" ca="1" si="80"/>
        <v>0</v>
      </c>
      <c r="Y213" s="56" t="str">
        <f ca="1">VLOOKUP($A213,$BC$5:$BN$45,8)</f>
        <v>R</v>
      </c>
      <c r="Z213" s="175">
        <v>1</v>
      </c>
      <c r="AA213" s="345" t="str">
        <f ca="1">IF($A212&lt;&gt;"",IF(OR($AH212&lt;&gt;0,$AI212&lt;&gt;0,U213&lt;&gt;""),"",O213))</f>
        <v>R</v>
      </c>
      <c r="AB213" s="37" t="str">
        <f t="shared" ca="1" si="72"/>
        <v>W</v>
      </c>
      <c r="AC213" s="37">
        <f t="shared" ca="1" si="73"/>
        <v>1</v>
      </c>
      <c r="AD213" s="23">
        <f ca="1">IF($A213&lt;&gt;"",IF(OR($AH212&lt;&gt;0,$AI212&lt;&gt;0),"0",SUM(AC213:AC213)),0)</f>
        <v>1</v>
      </c>
      <c r="AE213" s="90">
        <f ca="1">IF(A213&lt;&gt;"",W213+AC213,0)</f>
        <v>1</v>
      </c>
      <c r="AF213" s="87">
        <f t="shared" ca="1" si="74"/>
        <v>-3</v>
      </c>
      <c r="AG213" s="95">
        <f>T214</f>
        <v>1</v>
      </c>
      <c r="AH213" s="89">
        <f ca="1">IF($A213&lt;&gt;"",IF(AH212&lt;&gt;0,AH212,IF(AF213&gt;=$AJ$1,"Profit Target",0)),0)</f>
        <v>0</v>
      </c>
      <c r="AI213" s="91">
        <f ca="1">IF($A213&lt;&gt;"",IF(AI212&lt;&gt;0,AI212,IF(AF213&lt;=$AJ$2,"Stop Loss",0)))</f>
        <v>0</v>
      </c>
      <c r="AJ213" s="89">
        <f t="shared" ca="1" si="75"/>
        <v>8</v>
      </c>
      <c r="AK213" s="78" t="str">
        <f ca="1">IF($A212="","",ABS(T213)&amp;"@")</f>
        <v>1@</v>
      </c>
      <c r="AL213" s="78" t="str">
        <f ca="1">IF(U213&lt;&gt;"",$AK213&amp;U213&amp;",","")</f>
        <v/>
      </c>
      <c r="AM213" s="78" t="str">
        <f ca="1">IF($A212="","",ABS(Z213)&amp;"@")</f>
        <v>1@</v>
      </c>
      <c r="AN213" s="427" t="str">
        <f t="shared" ca="1" si="76"/>
        <v>1@R,</v>
      </c>
      <c r="AO213" s="20"/>
      <c r="AP213" s="20"/>
      <c r="AQ213" s="20"/>
      <c r="AR213" s="20"/>
      <c r="AS213" s="20"/>
      <c r="AT213" s="66"/>
      <c r="AU213" s="20"/>
      <c r="AV213" s="20"/>
      <c r="AW213" s="20"/>
      <c r="AX213" s="20"/>
      <c r="AY213" s="20"/>
      <c r="AZ213" s="20"/>
      <c r="BA213" s="20"/>
      <c r="BB213" s="65">
        <f t="shared" ca="1" si="66"/>
        <v>4</v>
      </c>
      <c r="BC213"/>
      <c r="BD213" s="65"/>
      <c r="BE213"/>
      <c r="BF213"/>
      <c r="BG213"/>
      <c r="BH213"/>
      <c r="BI213"/>
      <c r="BJ213"/>
      <c r="BK213"/>
      <c r="BL213"/>
      <c r="BM213" s="57"/>
      <c r="BN213"/>
      <c r="BO213"/>
      <c r="BP213"/>
      <c r="BR213" s="48"/>
      <c r="BS213" s="19"/>
      <c r="BT213" s="19"/>
      <c r="BU213" s="19"/>
      <c r="BV213" s="19"/>
      <c r="BW213" s="19"/>
      <c r="BX213" s="19"/>
      <c r="BY213" s="49"/>
      <c r="BZ213" s="19"/>
      <c r="CA213" s="19"/>
      <c r="CB213" s="19"/>
      <c r="CC213" s="19"/>
      <c r="CD213" s="19"/>
      <c r="CE213" s="19"/>
      <c r="CF213" s="49"/>
      <c r="CG213" s="19"/>
      <c r="CH213" s="49"/>
      <c r="CI213" s="19"/>
      <c r="CJ213" s="19"/>
      <c r="CK213"/>
      <c r="CL213"/>
      <c r="CM213"/>
      <c r="CN213"/>
      <c r="CO213"/>
      <c r="CP213"/>
      <c r="CQ213"/>
    </row>
    <row r="214" spans="1:95">
      <c r="A214" s="65">
        <f t="shared" ca="1" si="65"/>
        <v>9</v>
      </c>
      <c r="B214" s="23" t="str">
        <f ca="1">IF(A213="","",IF(AND(AL214="",AN214=""),"NB",AL214&amp;AN214))</f>
        <v>1@R,</v>
      </c>
      <c r="C214" s="6" t="str">
        <f t="shared" ca="1" si="67"/>
        <v/>
      </c>
      <c r="D214" s="56" t="str">
        <f ca="1">VLOOKUP($A214,$BC$5:$BN$45,8)</f>
        <v>R</v>
      </c>
      <c r="E214" s="344" t="str">
        <f t="shared" ca="1" si="77"/>
        <v>RRR</v>
      </c>
      <c r="F214" s="175">
        <v>1</v>
      </c>
      <c r="G214" s="459">
        <f ca="1">IF(G213&gt;=$AJ$3,1,IF(AND(J212="L",J213="L"),1,IF(I213="L",2,IF(I213="W",(2*G213-1),G213))))</f>
        <v>2</v>
      </c>
      <c r="H214" s="345" t="str">
        <f ca="1">IF($A213&lt;&gt;"",IF(OR($AH213&lt;&gt;0,$AI213&lt;&gt;0,E213="RRR"),"",IF(AND($D208="B",$D211="B"),"B",IF(AND($D210="B",$D212="B"),"B",IF(AND($D212=$D213,$D212="B"),"B","")))),"")</f>
        <v/>
      </c>
      <c r="I214" s="346" t="str">
        <f t="shared" ca="1" si="81"/>
        <v/>
      </c>
      <c r="J214" s="346">
        <f t="shared" ca="1" si="68"/>
        <v>0</v>
      </c>
      <c r="K214" s="343">
        <f t="shared" ca="1" si="78"/>
        <v>0</v>
      </c>
      <c r="L214" s="56" t="str">
        <f ca="1">VLOOKUP($A214,$BC$5:$BN$45,8)</f>
        <v>R</v>
      </c>
      <c r="M214" s="428">
        <f t="shared" ca="1" si="79"/>
        <v>1</v>
      </c>
      <c r="N214" s="175">
        <v>1</v>
      </c>
      <c r="O214" s="345" t="str">
        <f ca="1">IF($A213&lt;&gt;"",IF(OR($AH213&lt;&gt;0,$AI213&lt;&gt;0,E213="BBB",H214&lt;&gt;""),"",IF(AND($D208="R",$D211="R"),"R",IF(AND($D210="R",$D212="R"),"R",IF(AND($D212=$D213,$D212="R"),"R","")))),"")</f>
        <v>R</v>
      </c>
      <c r="P214" s="37" t="str">
        <f t="shared" ca="1" si="69"/>
        <v>W</v>
      </c>
      <c r="Q214" s="37">
        <f t="shared" ca="1" si="70"/>
        <v>1</v>
      </c>
      <c r="R214" s="23">
        <f ca="1">IF($A214&lt;&gt;"",IF(OR($AH213&lt;&gt;0,$AI213&lt;&gt;0),"0",SUM(Q214:Q214)),0)</f>
        <v>1</v>
      </c>
      <c r="S214" s="56" t="str">
        <f ca="1">VLOOKUP($A214,$BC$5:$BN$45,8)</f>
        <v>R</v>
      </c>
      <c r="T214" s="175">
        <v>1</v>
      </c>
      <c r="U214" s="345" t="str">
        <f ca="1">IF($A213&lt;&gt;"",IF(OR($AH213&lt;&gt;0,$AI213&lt;&gt;0,M213&gt;=$AJ$3),"",H214))</f>
        <v/>
      </c>
      <c r="V214" s="346" t="str">
        <f t="shared" ca="1" si="82"/>
        <v/>
      </c>
      <c r="W214" s="346">
        <f t="shared" ca="1" si="71"/>
        <v>0</v>
      </c>
      <c r="X214" s="343">
        <f t="shared" ca="1" si="80"/>
        <v>0</v>
      </c>
      <c r="Y214" s="56" t="str">
        <f ca="1">VLOOKUP($A214,$BC$5:$BN$45,8)</f>
        <v>R</v>
      </c>
      <c r="Z214" s="175">
        <v>1</v>
      </c>
      <c r="AA214" s="345" t="str">
        <f ca="1">IF($A213&lt;&gt;"",IF(OR($AH213&lt;&gt;0,$AI213&lt;&gt;0,U214&lt;&gt;""),"",O214))</f>
        <v>R</v>
      </c>
      <c r="AB214" s="37" t="str">
        <f t="shared" ca="1" si="72"/>
        <v>W</v>
      </c>
      <c r="AC214" s="37">
        <f t="shared" ca="1" si="73"/>
        <v>1</v>
      </c>
      <c r="AD214" s="23">
        <f ca="1">IF($A214&lt;&gt;"",IF(OR($AH213&lt;&gt;0,$AI213&lt;&gt;0),"0",SUM(AC214:AC214)),0)</f>
        <v>1</v>
      </c>
      <c r="AE214" s="90">
        <f ca="1">IF(A214&lt;&gt;"",W214+AC214,0)</f>
        <v>1</v>
      </c>
      <c r="AF214" s="87">
        <f t="shared" ca="1" si="74"/>
        <v>-2</v>
      </c>
      <c r="AG214" s="95">
        <f>T215</f>
        <v>1</v>
      </c>
      <c r="AH214" s="89">
        <f ca="1">IF($A214&lt;&gt;"",IF(AH213&lt;&gt;0,AH213,IF(AF214&gt;=$AJ$1,"Profit Target",0)),0)</f>
        <v>0</v>
      </c>
      <c r="AI214" s="91">
        <f ca="1">IF($A214&lt;&gt;"",IF(AI213&lt;&gt;0,AI213,IF(AF214&lt;=$AJ$2,"Stop Loss",0)))</f>
        <v>0</v>
      </c>
      <c r="AJ214" s="89">
        <f t="shared" ca="1" si="75"/>
        <v>8</v>
      </c>
      <c r="AK214" s="78" t="str">
        <f ca="1">IF($A213="","",ABS(T214)&amp;"@")</f>
        <v>1@</v>
      </c>
      <c r="AL214" s="78" t="str">
        <f ca="1">IF(U214&lt;&gt;"",$AK214&amp;U214&amp;",","")</f>
        <v/>
      </c>
      <c r="AM214" s="78" t="str">
        <f ca="1">IF($A213="","",ABS(Z214)&amp;"@")</f>
        <v>1@</v>
      </c>
      <c r="AN214" s="427" t="str">
        <f t="shared" ca="1" si="76"/>
        <v>1@R,</v>
      </c>
      <c r="AO214" s="20"/>
      <c r="AP214" s="20"/>
      <c r="AQ214" s="20"/>
      <c r="AR214" s="20"/>
      <c r="AS214" s="20"/>
      <c r="AT214" s="66"/>
      <c r="AU214" s="20"/>
      <c r="AV214" s="20"/>
      <c r="AW214" s="20"/>
      <c r="AX214" s="20"/>
      <c r="AY214" s="20"/>
      <c r="AZ214" s="20"/>
      <c r="BA214" s="20"/>
      <c r="BB214" s="65">
        <f t="shared" ca="1" si="66"/>
        <v>7</v>
      </c>
      <c r="BC214"/>
      <c r="BD214" s="65"/>
      <c r="BE214"/>
      <c r="BF214"/>
      <c r="BG214"/>
      <c r="BH214"/>
      <c r="BI214"/>
      <c r="BJ214"/>
      <c r="BK214"/>
      <c r="BL214"/>
      <c r="BM214" s="57"/>
      <c r="BN214"/>
      <c r="BO214"/>
      <c r="BP214"/>
      <c r="BR214" s="48"/>
      <c r="BS214" s="19"/>
      <c r="BT214" s="19"/>
      <c r="BU214" s="19"/>
      <c r="BV214" s="19"/>
      <c r="BW214" s="19"/>
      <c r="BX214" s="19"/>
      <c r="BY214" s="49"/>
      <c r="BZ214" s="19"/>
      <c r="CA214" s="19"/>
      <c r="CB214" s="19"/>
      <c r="CC214" s="19"/>
      <c r="CD214" s="19"/>
      <c r="CE214" s="19"/>
      <c r="CF214" s="49"/>
      <c r="CG214" s="19"/>
      <c r="CH214" s="49"/>
      <c r="CI214" s="19"/>
      <c r="CJ214" s="19"/>
      <c r="CK214"/>
      <c r="CL214"/>
      <c r="CM214"/>
      <c r="CN214"/>
      <c r="CO214"/>
      <c r="CP214"/>
      <c r="CQ214"/>
    </row>
    <row r="215" spans="1:95">
      <c r="A215" s="65">
        <f t="shared" ca="1" si="65"/>
        <v>16</v>
      </c>
      <c r="B215" s="23" t="str">
        <f ca="1">IF(A214="","",IF(AND(AL215="",AN215=""),"NB",AL215&amp;AN215))</f>
        <v>1@R,</v>
      </c>
      <c r="C215" s="6" t="str">
        <f t="shared" ca="1" si="67"/>
        <v/>
      </c>
      <c r="D215" s="56" t="str">
        <f ca="1">VLOOKUP($A215,$BC$5:$BN$45,8)</f>
        <v>R</v>
      </c>
      <c r="E215" s="344" t="str">
        <f t="shared" ca="1" si="77"/>
        <v>RRR</v>
      </c>
      <c r="F215" s="175">
        <v>1</v>
      </c>
      <c r="G215" s="459">
        <f ca="1">IF(G214&gt;=$AJ$3,1,IF(AND(J213="L",J214="L"),1,IF(I214="L",2,IF(I214="W",(2*G214-1),G214))))</f>
        <v>2</v>
      </c>
      <c r="H215" s="345" t="str">
        <f ca="1">IF($A214&lt;&gt;"",IF(OR($AH214&lt;&gt;0,$AI214&lt;&gt;0,E214="RRR"),"",IF(AND($D209="B",$D212="B"),"B",IF(AND($D211="B",$D213="B"),"B",IF(AND($D213=$D214,$D213="B"),"B","")))),"")</f>
        <v/>
      </c>
      <c r="I215" s="346" t="str">
        <f t="shared" ca="1" si="81"/>
        <v/>
      </c>
      <c r="J215" s="346">
        <f t="shared" ca="1" si="68"/>
        <v>0</v>
      </c>
      <c r="K215" s="343">
        <f t="shared" ca="1" si="78"/>
        <v>0</v>
      </c>
      <c r="L215" s="56" t="str">
        <f ca="1">VLOOKUP($A215,$BC$5:$BN$45,8)</f>
        <v>R</v>
      </c>
      <c r="M215" s="428">
        <f t="shared" ca="1" si="79"/>
        <v>1</v>
      </c>
      <c r="N215" s="175">
        <v>1</v>
      </c>
      <c r="O215" s="345" t="str">
        <f ca="1">IF($A214&lt;&gt;"",IF(OR($AH214&lt;&gt;0,$AI214&lt;&gt;0,E214="BBB",H215&lt;&gt;""),"",IF(AND($D209="R",$D212="R"),"R",IF(AND($D211="R",$D213="R"),"R",IF(AND($D213=$D214,$D213="R"),"R","")))),"")</f>
        <v>R</v>
      </c>
      <c r="P215" s="37" t="str">
        <f t="shared" ca="1" si="69"/>
        <v>W</v>
      </c>
      <c r="Q215" s="37">
        <f t="shared" ca="1" si="70"/>
        <v>1</v>
      </c>
      <c r="R215" s="23">
        <f ca="1">IF($A215&lt;&gt;"",IF(OR($AH214&lt;&gt;0,$AI214&lt;&gt;0),"0",SUM(Q215:Q215)),0)</f>
        <v>1</v>
      </c>
      <c r="S215" s="56" t="str">
        <f ca="1">VLOOKUP($A215,$BC$5:$BN$45,8)</f>
        <v>R</v>
      </c>
      <c r="T215" s="175">
        <v>1</v>
      </c>
      <c r="U215" s="345" t="str">
        <f ca="1">IF($A214&lt;&gt;"",IF(OR($AH214&lt;&gt;0,$AI214&lt;&gt;0,M214&gt;=$AJ$3),"",H215))</f>
        <v/>
      </c>
      <c r="V215" s="346" t="str">
        <f t="shared" ca="1" si="82"/>
        <v/>
      </c>
      <c r="W215" s="346">
        <f t="shared" ca="1" si="71"/>
        <v>0</v>
      </c>
      <c r="X215" s="343">
        <f t="shared" ca="1" si="80"/>
        <v>0</v>
      </c>
      <c r="Y215" s="56" t="str">
        <f ca="1">VLOOKUP($A215,$BC$5:$BN$45,8)</f>
        <v>R</v>
      </c>
      <c r="Z215" s="175">
        <v>1</v>
      </c>
      <c r="AA215" s="345" t="str">
        <f ca="1">IF($A214&lt;&gt;"",IF(OR($AH214&lt;&gt;0,$AI214&lt;&gt;0,U215&lt;&gt;""),"",O215))</f>
        <v>R</v>
      </c>
      <c r="AB215" s="37" t="str">
        <f t="shared" ca="1" si="72"/>
        <v>W</v>
      </c>
      <c r="AC215" s="37">
        <f t="shared" ca="1" si="73"/>
        <v>1</v>
      </c>
      <c r="AD215" s="23">
        <f ca="1">IF($A215&lt;&gt;"",IF(OR($AH214&lt;&gt;0,$AI214&lt;&gt;0),"0",SUM(AC215:AC215)),0)</f>
        <v>1</v>
      </c>
      <c r="AE215" s="90">
        <f ca="1">IF(A215&lt;&gt;"",W215+AC215,0)</f>
        <v>1</v>
      </c>
      <c r="AF215" s="172">
        <f t="shared" ca="1" si="74"/>
        <v>-1</v>
      </c>
      <c r="AG215" s="95">
        <f>T216</f>
        <v>1</v>
      </c>
      <c r="AH215" s="89">
        <f ca="1">IF($A215&lt;&gt;"",IF(AH214&lt;&gt;0,AH214,IF(AF215&gt;=$AJ$1,"Profit Target",0)),0)</f>
        <v>0</v>
      </c>
      <c r="AI215" s="91">
        <f ca="1">IF($A215&lt;&gt;"",IF(AI214&lt;&gt;0,AI214,IF(AF215&lt;=$AJ$2,"Stop Loss",0)))</f>
        <v>0</v>
      </c>
      <c r="AJ215" s="89">
        <f t="shared" ca="1" si="75"/>
        <v>8</v>
      </c>
      <c r="AK215" s="78" t="str">
        <f ca="1">IF($A214="","",ABS(T215)&amp;"@")</f>
        <v>1@</v>
      </c>
      <c r="AL215" s="78" t="str">
        <f ca="1">IF(U215&lt;&gt;"",$AK215&amp;U215&amp;",","")</f>
        <v/>
      </c>
      <c r="AM215" s="78" t="str">
        <f ca="1">IF($A214="","",ABS(Z215)&amp;"@")</f>
        <v>1@</v>
      </c>
      <c r="AN215" s="427" t="str">
        <f t="shared" ca="1" si="76"/>
        <v>1@R,</v>
      </c>
      <c r="AO215" s="20"/>
      <c r="AP215" s="20"/>
      <c r="AQ215" s="20"/>
      <c r="AR215" s="20"/>
      <c r="AS215" s="20"/>
      <c r="AT215" s="66"/>
      <c r="AU215" s="20"/>
      <c r="AV215" s="20"/>
      <c r="AW215" s="20"/>
      <c r="AX215" s="20"/>
      <c r="AY215" s="20"/>
      <c r="AZ215" s="20"/>
      <c r="BA215" s="20"/>
      <c r="BB215" s="65">
        <f t="shared" ca="1" si="66"/>
        <v>5</v>
      </c>
      <c r="BC215"/>
      <c r="BD215" s="65"/>
      <c r="BE215"/>
      <c r="BF215"/>
      <c r="BG215"/>
      <c r="BH215"/>
      <c r="BI215"/>
      <c r="BJ215"/>
      <c r="BK215"/>
      <c r="BL215"/>
      <c r="BM215" s="57"/>
      <c r="BN215"/>
      <c r="BO215"/>
      <c r="BP215"/>
      <c r="BR215" s="48"/>
      <c r="BS215" s="19"/>
      <c r="BT215" s="19"/>
      <c r="BU215" s="19"/>
      <c r="BV215" s="19"/>
      <c r="BW215" s="19"/>
      <c r="BX215" s="19"/>
      <c r="BY215" s="49"/>
      <c r="BZ215" s="19"/>
      <c r="CA215" s="19"/>
      <c r="CB215" s="19"/>
      <c r="CC215" s="19"/>
      <c r="CD215" s="19"/>
      <c r="CE215" s="19"/>
      <c r="CF215" s="49"/>
      <c r="CG215" s="19"/>
      <c r="CH215" s="49"/>
      <c r="CI215" s="19"/>
      <c r="CJ215" s="19"/>
      <c r="CK215"/>
      <c r="CL215"/>
      <c r="CM215"/>
      <c r="CN215"/>
      <c r="CO215"/>
      <c r="CP215"/>
      <c r="CQ215"/>
    </row>
    <row r="216" spans="1:95">
      <c r="A216" s="65">
        <f t="shared" ca="1" si="65"/>
        <v>22</v>
      </c>
      <c r="B216" s="23" t="str">
        <f ca="1">IF(A215="","",IF(AND(AL216="",AN216=""),"NB",AL216&amp;AN216))</f>
        <v>1@R,</v>
      </c>
      <c r="C216" s="6" t="str">
        <f t="shared" ca="1" si="67"/>
        <v/>
      </c>
      <c r="D216" s="56" t="str">
        <f ca="1">VLOOKUP($A216,$BC$5:$BN$45,8)</f>
        <v>B</v>
      </c>
      <c r="E216" s="344" t="str">
        <f t="shared" ca="1" si="77"/>
        <v>RRB</v>
      </c>
      <c r="F216" s="175">
        <v>1</v>
      </c>
      <c r="G216" s="459">
        <f ca="1">IF(G215&gt;=$AJ$3,1,IF(AND(J214="L",J215="L"),1,IF(I215="L",2,IF(I215="W",(2*G215-1),G215))))</f>
        <v>2</v>
      </c>
      <c r="H216" s="345" t="str">
        <f ca="1">IF($A215&lt;&gt;"",IF(OR($AH215&lt;&gt;0,$AI215&lt;&gt;0,E215="RRR"),"",IF(AND($D210="B",$D213="B"),"B",IF(AND($D212="B",$D214="B"),"B",IF(AND($D214=$D215,$D214="B"),"B","")))),"")</f>
        <v/>
      </c>
      <c r="I216" s="346" t="str">
        <f t="shared" ca="1" si="81"/>
        <v/>
      </c>
      <c r="J216" s="346">
        <f t="shared" ca="1" si="68"/>
        <v>0</v>
      </c>
      <c r="K216" s="343">
        <f t="shared" ca="1" si="78"/>
        <v>0</v>
      </c>
      <c r="L216" s="56" t="str">
        <f ca="1">VLOOKUP($A216,$BC$5:$BN$45,8)</f>
        <v>B</v>
      </c>
      <c r="M216" s="428">
        <f t="shared" ca="1" si="79"/>
        <v>1</v>
      </c>
      <c r="N216" s="175">
        <v>1</v>
      </c>
      <c r="O216" s="345" t="str">
        <f ca="1">IF($A215&lt;&gt;"",IF(OR($AH215&lt;&gt;0,$AI215&lt;&gt;0,E215="BBB",H216&lt;&gt;""),"",IF(AND($D210="R",$D213="R"),"R",IF(AND($D212="R",$D214="R"),"R",IF(AND($D214=$D215,$D214="R"),"R","")))),"")</f>
        <v>R</v>
      </c>
      <c r="P216" s="37" t="str">
        <f t="shared" ca="1" si="69"/>
        <v>L</v>
      </c>
      <c r="Q216" s="37">
        <f t="shared" ca="1" si="70"/>
        <v>-1</v>
      </c>
      <c r="R216" s="23">
        <f ca="1">IF($A216&lt;&gt;"",IF(OR($AH215&lt;&gt;0,$AI215&lt;&gt;0),"0",SUM(Q216:Q216)),0)</f>
        <v>-1</v>
      </c>
      <c r="S216" s="56" t="str">
        <f ca="1">VLOOKUP($A216,$BC$5:$BN$45,8)</f>
        <v>B</v>
      </c>
      <c r="T216" s="175">
        <v>1</v>
      </c>
      <c r="U216" s="345" t="str">
        <f ca="1">IF($A215&lt;&gt;"",IF(OR($AH215&lt;&gt;0,$AI215&lt;&gt;0,M215&gt;=$AJ$3),"",H216))</f>
        <v/>
      </c>
      <c r="V216" s="346" t="str">
        <f t="shared" ca="1" si="82"/>
        <v/>
      </c>
      <c r="W216" s="346">
        <f t="shared" ca="1" si="71"/>
        <v>0</v>
      </c>
      <c r="X216" s="343">
        <f t="shared" ca="1" si="80"/>
        <v>0</v>
      </c>
      <c r="Y216" s="56" t="str">
        <f ca="1">VLOOKUP($A216,$BC$5:$BN$45,8)</f>
        <v>B</v>
      </c>
      <c r="Z216" s="175">
        <v>1</v>
      </c>
      <c r="AA216" s="345" t="str">
        <f ca="1">IF($A215&lt;&gt;"",IF(OR($AH215&lt;&gt;0,$AI215&lt;&gt;0,U216&lt;&gt;""),"",O216))</f>
        <v>R</v>
      </c>
      <c r="AB216" s="37" t="str">
        <f t="shared" ca="1" si="72"/>
        <v>L</v>
      </c>
      <c r="AC216" s="37">
        <f t="shared" ca="1" si="73"/>
        <v>-1</v>
      </c>
      <c r="AD216" s="23">
        <f ca="1">IF($A216&lt;&gt;"",IF(OR($AH215&lt;&gt;0,$AI215&lt;&gt;0),"0",SUM(AC216:AC216)),0)</f>
        <v>-1</v>
      </c>
      <c r="AE216" s="90">
        <f ca="1">IF(A216&lt;&gt;"",W216+AC216,0)</f>
        <v>-1</v>
      </c>
      <c r="AF216" s="87">
        <f t="shared" ca="1" si="74"/>
        <v>-2</v>
      </c>
      <c r="AG216" s="95">
        <f>T217</f>
        <v>1</v>
      </c>
      <c r="AH216" s="89">
        <f ca="1">IF($A216&lt;&gt;"",IF(AH215&lt;&gt;0,AH215,IF(AF216&gt;=$AJ$1,"Profit Target",0)),0)</f>
        <v>0</v>
      </c>
      <c r="AI216" s="91">
        <f ca="1">IF($A216&lt;&gt;"",IF(AI215&lt;&gt;0,AI215,IF(AF216&lt;=$AJ$2,"Stop Loss",0)))</f>
        <v>0</v>
      </c>
      <c r="AJ216" s="89">
        <f t="shared" ca="1" si="75"/>
        <v>8</v>
      </c>
      <c r="AK216" s="78" t="str">
        <f ca="1">IF($A215="","",ABS(T216)&amp;"@")</f>
        <v>1@</v>
      </c>
      <c r="AL216" s="78" t="str">
        <f ca="1">IF(U216&lt;&gt;"",$AK216&amp;U216&amp;",","")</f>
        <v/>
      </c>
      <c r="AM216" s="78" t="str">
        <f ca="1">IF($A215="","",ABS(Z216)&amp;"@")</f>
        <v>1@</v>
      </c>
      <c r="AN216" s="427" t="str">
        <f t="shared" ca="1" si="76"/>
        <v>1@R,</v>
      </c>
      <c r="AO216" s="20"/>
      <c r="AP216" s="20"/>
      <c r="AQ216" s="20"/>
      <c r="AR216" s="20"/>
      <c r="AS216" s="20"/>
      <c r="AT216" s="66"/>
      <c r="AU216" s="20"/>
      <c r="AV216" s="20"/>
      <c r="AW216" s="20"/>
      <c r="AX216" s="20"/>
      <c r="AY216" s="20"/>
      <c r="AZ216" s="20"/>
      <c r="BA216" s="20"/>
      <c r="BB216" s="65">
        <f t="shared" ca="1" si="66"/>
        <v>31</v>
      </c>
      <c r="BC216"/>
      <c r="BD216" s="65"/>
      <c r="BE216"/>
      <c r="BF216"/>
      <c r="BG216"/>
      <c r="BH216"/>
      <c r="BI216"/>
      <c r="BJ216"/>
      <c r="BK216"/>
      <c r="BL216"/>
      <c r="BM216" s="57"/>
      <c r="BN216"/>
      <c r="BO216"/>
      <c r="BP216"/>
      <c r="BR216" s="48"/>
      <c r="BS216" s="19"/>
      <c r="BT216" s="19"/>
      <c r="BU216" s="19"/>
      <c r="BV216" s="19"/>
      <c r="BW216" s="19"/>
      <c r="BX216" s="19"/>
      <c r="BY216" s="49"/>
      <c r="BZ216" s="19"/>
      <c r="CA216" s="19"/>
      <c r="CB216" s="19"/>
      <c r="CC216" s="19"/>
      <c r="CD216" s="19"/>
      <c r="CE216" s="19"/>
      <c r="CF216" s="49"/>
      <c r="CG216" s="19"/>
      <c r="CH216" s="49"/>
      <c r="CI216" s="19"/>
      <c r="CJ216" s="19"/>
      <c r="CK216"/>
      <c r="CL216"/>
      <c r="CM216"/>
      <c r="CN216"/>
      <c r="CO216"/>
      <c r="CP216"/>
      <c r="CQ216"/>
    </row>
    <row r="217" spans="1:95">
      <c r="A217" s="65">
        <f t="shared" ca="1" si="65"/>
        <v>10</v>
      </c>
      <c r="B217" s="23" t="str">
        <f ca="1">IF(A216="","",IF(AND(AL217="",AN217=""),"NB",AL217&amp;AN217))</f>
        <v>1@R,</v>
      </c>
      <c r="C217" s="6" t="str">
        <f t="shared" ca="1" si="67"/>
        <v/>
      </c>
      <c r="D217" s="56" t="str">
        <f ca="1">VLOOKUP($A217,$BC$5:$BN$45,8)</f>
        <v>B</v>
      </c>
      <c r="E217" s="344" t="str">
        <f t="shared" ca="1" si="77"/>
        <v>RBB</v>
      </c>
      <c r="F217" s="175">
        <v>1</v>
      </c>
      <c r="G217" s="459">
        <f ca="1">IF(G216&gt;=$AJ$3,1,IF(AND(J215="L",J216="L"),1,IF(I216="L",2,IF(I216="W",(2*G216-1),G216))))</f>
        <v>2</v>
      </c>
      <c r="H217" s="345" t="str">
        <f ca="1">IF($A216&lt;&gt;"",IF(OR($AH216&lt;&gt;0,$AI216&lt;&gt;0,E216="RRR"),"",IF(AND($D211="B",$D214="B"),"B",IF(AND($D213="B",$D215="B"),"B",IF(AND($D215=$D216,$D215="B"),"B","")))),"")</f>
        <v/>
      </c>
      <c r="I217" s="346" t="str">
        <f t="shared" ca="1" si="81"/>
        <v/>
      </c>
      <c r="J217" s="346">
        <f t="shared" ca="1" si="68"/>
        <v>0</v>
      </c>
      <c r="K217" s="343">
        <f t="shared" ca="1" si="78"/>
        <v>0</v>
      </c>
      <c r="L217" s="56" t="str">
        <f ca="1">VLOOKUP($A217,$BC$5:$BN$45,8)</f>
        <v>B</v>
      </c>
      <c r="M217" s="428">
        <f t="shared" ca="1" si="79"/>
        <v>1</v>
      </c>
      <c r="N217" s="175">
        <v>1</v>
      </c>
      <c r="O217" s="345" t="str">
        <f ca="1">IF($A216&lt;&gt;"",IF(OR($AH216&lt;&gt;0,$AI216&lt;&gt;0,E216="BBB",H217&lt;&gt;""),"",IF(AND($D211="R",$D214="R"),"R",IF(AND($D213="R",$D215="R"),"R",IF(AND($D215=$D216,$D215="R"),"R","")))),"")</f>
        <v>R</v>
      </c>
      <c r="P217" s="37" t="str">
        <f t="shared" ca="1" si="69"/>
        <v>L</v>
      </c>
      <c r="Q217" s="37">
        <f t="shared" ca="1" si="70"/>
        <v>-1</v>
      </c>
      <c r="R217" s="23">
        <f ca="1">IF($A217&lt;&gt;"",IF(OR($AH216&lt;&gt;0,$AI216&lt;&gt;0),"0",SUM(Q217:Q217)),0)</f>
        <v>-1</v>
      </c>
      <c r="S217" s="56" t="str">
        <f ca="1">VLOOKUP($A217,$BC$5:$BN$45,8)</f>
        <v>B</v>
      </c>
      <c r="T217" s="175">
        <v>1</v>
      </c>
      <c r="U217" s="345" t="str">
        <f ca="1">IF($A216&lt;&gt;"",IF(OR($AH216&lt;&gt;0,$AI216&lt;&gt;0,M216&gt;=$AJ$3),"",H217))</f>
        <v/>
      </c>
      <c r="V217" s="346" t="str">
        <f t="shared" ca="1" si="82"/>
        <v/>
      </c>
      <c r="W217" s="346">
        <f t="shared" ca="1" si="71"/>
        <v>0</v>
      </c>
      <c r="X217" s="343">
        <f t="shared" ca="1" si="80"/>
        <v>0</v>
      </c>
      <c r="Y217" s="56" t="str">
        <f ca="1">VLOOKUP($A217,$BC$5:$BN$45,8)</f>
        <v>B</v>
      </c>
      <c r="Z217" s="175">
        <v>1</v>
      </c>
      <c r="AA217" s="345" t="str">
        <f ca="1">IF($A216&lt;&gt;"",IF(OR($AH216&lt;&gt;0,$AI216&lt;&gt;0,U217&lt;&gt;""),"",O217))</f>
        <v>R</v>
      </c>
      <c r="AB217" s="37" t="str">
        <f t="shared" ca="1" si="72"/>
        <v>L</v>
      </c>
      <c r="AC217" s="37">
        <f t="shared" ca="1" si="73"/>
        <v>-1</v>
      </c>
      <c r="AD217" s="23">
        <f ca="1">IF($A217&lt;&gt;"",IF(OR($AH216&lt;&gt;0,$AI216&lt;&gt;0),"0",SUM(AC217:AC217)),0)</f>
        <v>-1</v>
      </c>
      <c r="AE217" s="90">
        <f ca="1">IF(A217&lt;&gt;"",W217+AC217,0)</f>
        <v>-1</v>
      </c>
      <c r="AF217" s="87">
        <f t="shared" ca="1" si="74"/>
        <v>-3</v>
      </c>
      <c r="AG217" s="95">
        <f>T218</f>
        <v>1</v>
      </c>
      <c r="AH217" s="89">
        <f ca="1">IF($A217&lt;&gt;"",IF(AH216&lt;&gt;0,AH216,IF(AF217&gt;=$AJ$1,"Profit Target",0)),0)</f>
        <v>0</v>
      </c>
      <c r="AI217" s="91">
        <f ca="1">IF($A217&lt;&gt;"",IF(AI216&lt;&gt;0,AI216,IF(AF217&lt;=$AJ$2,"Stop Loss",0)))</f>
        <v>0</v>
      </c>
      <c r="AJ217" s="89">
        <f t="shared" ca="1" si="75"/>
        <v>8</v>
      </c>
      <c r="AK217" s="78" t="str">
        <f ca="1">IF($A216="","",ABS(T217)&amp;"@")</f>
        <v>1@</v>
      </c>
      <c r="AL217" s="78" t="str">
        <f ca="1">IF(U217&lt;&gt;"",$AK217&amp;U217&amp;",","")</f>
        <v/>
      </c>
      <c r="AM217" s="78" t="str">
        <f ca="1">IF($A216="","",ABS(Z217)&amp;"@")</f>
        <v>1@</v>
      </c>
      <c r="AN217" s="427" t="str">
        <f t="shared" ca="1" si="76"/>
        <v>1@R,</v>
      </c>
      <c r="AO217" s="20"/>
      <c r="AP217" s="20"/>
      <c r="AQ217" s="20"/>
      <c r="AR217" s="20"/>
      <c r="AS217" s="20"/>
      <c r="AT217" s="66"/>
      <c r="AU217" s="20"/>
      <c r="AV217" s="20"/>
      <c r="AW217" s="20"/>
      <c r="AX217" s="20"/>
      <c r="AY217" s="20"/>
      <c r="AZ217" s="20"/>
      <c r="BA217" s="20"/>
      <c r="BB217" s="65">
        <f t="shared" ca="1" si="66"/>
        <v>22</v>
      </c>
      <c r="BC217"/>
      <c r="BD217" s="65"/>
      <c r="BE217"/>
      <c r="BF217"/>
      <c r="BG217"/>
      <c r="BH217"/>
      <c r="BI217"/>
      <c r="BJ217"/>
      <c r="BK217"/>
      <c r="BL217"/>
      <c r="BM217" s="57"/>
      <c r="BN217"/>
      <c r="BO217"/>
      <c r="BP217"/>
      <c r="BR217" s="48"/>
      <c r="BS217" s="19"/>
      <c r="BT217" s="19"/>
      <c r="BU217" s="19"/>
      <c r="BV217" s="19"/>
      <c r="BW217" s="19"/>
      <c r="BX217" s="19"/>
      <c r="BY217" s="49"/>
      <c r="BZ217" s="19"/>
      <c r="CA217" s="19"/>
      <c r="CB217" s="19"/>
      <c r="CC217" s="19"/>
      <c r="CD217" s="19"/>
      <c r="CE217" s="19"/>
      <c r="CF217" s="49"/>
      <c r="CG217" s="19"/>
      <c r="CH217" s="49"/>
      <c r="CI217" s="19"/>
      <c r="CJ217" s="19"/>
      <c r="CK217"/>
      <c r="CL217"/>
      <c r="CM217"/>
      <c r="CN217"/>
      <c r="CO217"/>
      <c r="CP217"/>
      <c r="CQ217"/>
    </row>
    <row r="218" spans="1:95">
      <c r="A218" s="65">
        <f t="shared" ca="1" si="65"/>
        <v>34</v>
      </c>
      <c r="B218" s="23" t="str">
        <f ca="1">IF(A217="","",IF(AND(AL218="",AN218=""),"NB",AL218&amp;AN218))</f>
        <v>1@B,</v>
      </c>
      <c r="C218" s="6" t="str">
        <f t="shared" ca="1" si="67"/>
        <v/>
      </c>
      <c r="D218" s="56" t="str">
        <f ca="1">VLOOKUP($A218,$BC$5:$BN$45,8)</f>
        <v>R</v>
      </c>
      <c r="E218" s="344" t="str">
        <f t="shared" ca="1" si="77"/>
        <v>BBR</v>
      </c>
      <c r="F218" s="175">
        <v>1</v>
      </c>
      <c r="G218" s="459">
        <f ca="1">IF(G217&gt;=$AJ$3,1,IF(AND(J216="L",J217="L"),1,IF(I217="L",2,IF(I217="W",(2*G217-1),G217))))</f>
        <v>2</v>
      </c>
      <c r="H218" s="345" t="str">
        <f ca="1">IF($A217&lt;&gt;"",IF(OR($AH217&lt;&gt;0,$AI217&lt;&gt;0,E217="RRR"),"",IF(AND($D212="B",$D215="B"),"B",IF(AND($D214="B",$D216="B"),"B",IF(AND($D216=$D217,$D216="B"),"B","")))),"")</f>
        <v>B</v>
      </c>
      <c r="I218" s="346" t="str">
        <f t="shared" ca="1" si="81"/>
        <v>L</v>
      </c>
      <c r="J218" s="346">
        <f t="shared" ca="1" si="68"/>
        <v>-1</v>
      </c>
      <c r="K218" s="343">
        <f t="shared" ca="1" si="78"/>
        <v>-1</v>
      </c>
      <c r="L218" s="56" t="str">
        <f ca="1">VLOOKUP($A218,$BC$5:$BN$45,8)</f>
        <v>R</v>
      </c>
      <c r="M218" s="428">
        <f t="shared" ca="1" si="79"/>
        <v>2</v>
      </c>
      <c r="N218" s="175">
        <v>1</v>
      </c>
      <c r="O218" s="345" t="str">
        <f ca="1">IF($A217&lt;&gt;"",IF(OR($AH217&lt;&gt;0,$AI217&lt;&gt;0,E217="BBB",H218&lt;&gt;""),"",IF(AND($D212="R",$D215="R"),"R",IF(AND($D214="R",$D216="R"),"R",IF(AND($D216=$D217,$D216="R"),"R","")))),"")</f>
        <v/>
      </c>
      <c r="P218" s="37" t="str">
        <f t="shared" ca="1" si="69"/>
        <v/>
      </c>
      <c r="Q218" s="37">
        <f t="shared" ca="1" si="70"/>
        <v>0</v>
      </c>
      <c r="R218" s="23">
        <f ca="1">IF($A218&lt;&gt;"",IF(OR($AH217&lt;&gt;0,$AI217&lt;&gt;0),"0",SUM(Q218:Q218)),0)</f>
        <v>0</v>
      </c>
      <c r="S218" s="56" t="str">
        <f ca="1">VLOOKUP($A218,$BC$5:$BN$45,8)</f>
        <v>R</v>
      </c>
      <c r="T218" s="175">
        <v>1</v>
      </c>
      <c r="U218" s="345" t="str">
        <f ca="1">IF($A217&lt;&gt;"",IF(OR($AH217&lt;&gt;0,$AI217&lt;&gt;0,M217&gt;=$AJ$3),"",H218))</f>
        <v>B</v>
      </c>
      <c r="V218" s="346" t="str">
        <f t="shared" ca="1" si="82"/>
        <v>L</v>
      </c>
      <c r="W218" s="346">
        <f t="shared" ca="1" si="71"/>
        <v>-1</v>
      </c>
      <c r="X218" s="343">
        <f t="shared" ca="1" si="80"/>
        <v>-1</v>
      </c>
      <c r="Y218" s="56" t="str">
        <f ca="1">VLOOKUP($A218,$BC$5:$BN$45,8)</f>
        <v>R</v>
      </c>
      <c r="Z218" s="175">
        <v>1</v>
      </c>
      <c r="AA218" s="345" t="str">
        <f ca="1">IF($A217&lt;&gt;"",IF(OR($AH217&lt;&gt;0,$AI217&lt;&gt;0,U218&lt;&gt;""),"",O218))</f>
        <v/>
      </c>
      <c r="AB218" s="37" t="str">
        <f t="shared" ca="1" si="72"/>
        <v/>
      </c>
      <c r="AC218" s="37">
        <f t="shared" ca="1" si="73"/>
        <v>0</v>
      </c>
      <c r="AD218" s="23">
        <f ca="1">IF($A218&lt;&gt;"",IF(OR($AH217&lt;&gt;0,$AI217&lt;&gt;0),"0",SUM(AC218:AC218)),0)</f>
        <v>0</v>
      </c>
      <c r="AE218" s="90">
        <f ca="1">IF(A218&lt;&gt;"",W218+AC218,0)</f>
        <v>-1</v>
      </c>
      <c r="AF218" s="87">
        <f t="shared" ca="1" si="74"/>
        <v>-4</v>
      </c>
      <c r="AG218" s="95">
        <f>T219</f>
        <v>1</v>
      </c>
      <c r="AH218" s="89">
        <f ca="1">IF($A218&lt;&gt;"",IF(AH217&lt;&gt;0,AH217,IF(AF218&gt;=$AJ$1,"Profit Target",0)),0)</f>
        <v>0</v>
      </c>
      <c r="AI218" s="91">
        <f ca="1">IF($A218&lt;&gt;"",IF(AI217&lt;&gt;0,AI217,IF(AF218&lt;=$AJ$2,"Stop Loss",0)))</f>
        <v>0</v>
      </c>
      <c r="AJ218" s="89">
        <f t="shared" ca="1" si="75"/>
        <v>8</v>
      </c>
      <c r="AK218" s="78" t="str">
        <f ca="1">IF($A217="","",ABS(T218)&amp;"@")</f>
        <v>1@</v>
      </c>
      <c r="AL218" s="78" t="str">
        <f ca="1">IF(U218&lt;&gt;"",$AK218&amp;U218&amp;",","")</f>
        <v>1@B,</v>
      </c>
      <c r="AM218" s="78" t="str">
        <f ca="1">IF($A217="","",ABS(Z218)&amp;"@")</f>
        <v>1@</v>
      </c>
      <c r="AN218" s="427" t="str">
        <f t="shared" ca="1" si="76"/>
        <v/>
      </c>
      <c r="AO218" s="20"/>
      <c r="AP218" s="20"/>
      <c r="AQ218" s="20"/>
      <c r="AR218" s="20"/>
      <c r="AS218" s="20"/>
      <c r="AT218" s="66"/>
      <c r="AU218" s="20"/>
      <c r="AV218" s="20"/>
      <c r="AW218" s="20"/>
      <c r="AX218" s="20"/>
      <c r="AY218" s="20"/>
      <c r="AZ218" s="20"/>
      <c r="BA218" s="20"/>
      <c r="BB218" s="65">
        <f t="shared" ca="1" si="66"/>
        <v>4</v>
      </c>
      <c r="BC218"/>
      <c r="BD218" s="65"/>
      <c r="BE218"/>
      <c r="BF218"/>
      <c r="BG218"/>
      <c r="BH218"/>
      <c r="BI218"/>
      <c r="BJ218"/>
      <c r="BK218"/>
      <c r="BL218"/>
      <c r="BM218" s="57"/>
      <c r="BN218"/>
      <c r="BO218"/>
      <c r="BP218"/>
      <c r="BR218" s="48"/>
      <c r="BS218" s="19"/>
      <c r="BT218" s="19"/>
      <c r="BU218" s="19"/>
      <c r="BV218" s="19"/>
      <c r="BW218" s="19"/>
      <c r="BX218" s="19"/>
      <c r="BY218" s="49"/>
      <c r="BZ218" s="19"/>
      <c r="CA218" s="19"/>
      <c r="CB218" s="19"/>
      <c r="CC218" s="19"/>
      <c r="CD218" s="19"/>
      <c r="CE218" s="19"/>
      <c r="CF218" s="49"/>
      <c r="CG218" s="19"/>
      <c r="CH218" s="49"/>
      <c r="CI218" s="19"/>
      <c r="CJ218" s="19"/>
      <c r="CK218"/>
      <c r="CL218"/>
      <c r="CM218"/>
      <c r="CN218"/>
      <c r="CO218"/>
      <c r="CP218"/>
      <c r="CQ218"/>
    </row>
    <row r="219" spans="1:95">
      <c r="A219" s="65">
        <f t="shared" ca="1" si="65"/>
        <v>30</v>
      </c>
      <c r="B219" s="23" t="str">
        <f ca="1">IF(A218="","",IF(AND(AL219="",AN219=""),"NB",AL219&amp;AN219))</f>
        <v>NB</v>
      </c>
      <c r="C219" s="6" t="str">
        <f t="shared" ca="1" si="67"/>
        <v/>
      </c>
      <c r="D219" s="56" t="str">
        <f ca="1">VLOOKUP($A219,$BC$5:$BN$45,8)</f>
        <v>R</v>
      </c>
      <c r="E219" s="344" t="str">
        <f t="shared" ca="1" si="77"/>
        <v>BRR</v>
      </c>
      <c r="F219" s="175">
        <v>1</v>
      </c>
      <c r="G219" s="459">
        <f ca="1">IF(G218&gt;=$AJ$3,1,IF(AND(J217="L",J218="L"),1,IF(I218="L",2,IF(I218="W",(2*G218-1),G218))))</f>
        <v>2</v>
      </c>
      <c r="H219" s="345" t="str">
        <f ca="1">IF($A218&lt;&gt;"",IF(OR($AH218&lt;&gt;0,$AI218&lt;&gt;0,E218="RRR"),"",IF(AND($D213="B",$D216="B"),"B",IF(AND($D215="B",$D217="B"),"B",IF(AND($D217=$D218,$D217="B"),"B","")))),"")</f>
        <v/>
      </c>
      <c r="I219" s="346" t="str">
        <f t="shared" ca="1" si="81"/>
        <v/>
      </c>
      <c r="J219" s="346">
        <f t="shared" ca="1" si="68"/>
        <v>0</v>
      </c>
      <c r="K219" s="343">
        <f t="shared" ca="1" si="78"/>
        <v>0</v>
      </c>
      <c r="L219" s="56" t="str">
        <f ca="1">VLOOKUP($A219,$BC$5:$BN$45,8)</f>
        <v>R</v>
      </c>
      <c r="M219" s="428">
        <f t="shared" ca="1" si="79"/>
        <v>2</v>
      </c>
      <c r="N219" s="175">
        <v>1</v>
      </c>
      <c r="O219" s="345" t="str">
        <f ca="1">IF($A218&lt;&gt;"",IF(OR($AH218&lt;&gt;0,$AI218&lt;&gt;0,E218="BBB",H219&lt;&gt;""),"",IF(AND($D213="R",$D216="R"),"R",IF(AND($D215="R",$D217="R"),"R",IF(AND($D217=$D218,$D217="R"),"R","")))),"")</f>
        <v/>
      </c>
      <c r="P219" s="37" t="str">
        <f t="shared" ca="1" si="69"/>
        <v/>
      </c>
      <c r="Q219" s="37">
        <f t="shared" ca="1" si="70"/>
        <v>0</v>
      </c>
      <c r="R219" s="23">
        <f ca="1">IF($A219&lt;&gt;"",IF(OR($AH218&lt;&gt;0,$AI218&lt;&gt;0),"0",SUM(Q219:Q219)),0)</f>
        <v>0</v>
      </c>
      <c r="S219" s="56" t="str">
        <f ca="1">VLOOKUP($A219,$BC$5:$BN$45,8)</f>
        <v>R</v>
      </c>
      <c r="T219" s="175">
        <v>1</v>
      </c>
      <c r="U219" s="345" t="str">
        <f ca="1">IF($A218&lt;&gt;"",IF(OR($AH218&lt;&gt;0,$AI218&lt;&gt;0,M218&gt;=$AJ$3),"",H219))</f>
        <v/>
      </c>
      <c r="V219" s="346" t="str">
        <f t="shared" ca="1" si="82"/>
        <v/>
      </c>
      <c r="W219" s="346">
        <f t="shared" ca="1" si="71"/>
        <v>0</v>
      </c>
      <c r="X219" s="343">
        <f t="shared" ca="1" si="80"/>
        <v>0</v>
      </c>
      <c r="Y219" s="56" t="str">
        <f ca="1">VLOOKUP($A219,$BC$5:$BN$45,8)</f>
        <v>R</v>
      </c>
      <c r="Z219" s="175">
        <v>1</v>
      </c>
      <c r="AA219" s="345" t="str">
        <f ca="1">IF($A218&lt;&gt;"",IF(OR($AH218&lt;&gt;0,$AI218&lt;&gt;0,U219&lt;&gt;""),"",O219))</f>
        <v/>
      </c>
      <c r="AB219" s="37" t="str">
        <f t="shared" ca="1" si="72"/>
        <v/>
      </c>
      <c r="AC219" s="37">
        <f t="shared" ca="1" si="73"/>
        <v>0</v>
      </c>
      <c r="AD219" s="23">
        <f ca="1">IF($A219&lt;&gt;"",IF(OR($AH218&lt;&gt;0,$AI218&lt;&gt;0),"0",SUM(AC219:AC219)),0)</f>
        <v>0</v>
      </c>
      <c r="AE219" s="90">
        <f ca="1">IF(A219&lt;&gt;"",W219+AC219,0)</f>
        <v>0</v>
      </c>
      <c r="AF219" s="87">
        <f t="shared" ca="1" si="74"/>
        <v>-4</v>
      </c>
      <c r="AG219" s="95">
        <f>T220</f>
        <v>1</v>
      </c>
      <c r="AH219" s="89">
        <f ca="1">IF($A219&lt;&gt;"",IF(AH218&lt;&gt;0,AH218,IF(AF219&gt;=$AJ$1,"Profit Target",0)),0)</f>
        <v>0</v>
      </c>
      <c r="AI219" s="91">
        <f ca="1">IF($A219&lt;&gt;"",IF(AI218&lt;&gt;0,AI218,IF(AF219&lt;=$AJ$2,"Stop Loss",0)))</f>
        <v>0</v>
      </c>
      <c r="AJ219" s="89">
        <f t="shared" ca="1" si="75"/>
        <v>8</v>
      </c>
      <c r="AK219" s="78" t="str">
        <f ca="1">IF($A218="","",ABS(T219)&amp;"@")</f>
        <v>1@</v>
      </c>
      <c r="AL219" s="78" t="str">
        <f ca="1">IF(U219&lt;&gt;"",$AK219&amp;U219&amp;",","")</f>
        <v/>
      </c>
      <c r="AM219" s="78" t="str">
        <f ca="1">IF($A218="","",ABS(Z219)&amp;"@")</f>
        <v>1@</v>
      </c>
      <c r="AN219" s="427" t="str">
        <f t="shared" ca="1" si="76"/>
        <v/>
      </c>
      <c r="AO219" s="20"/>
      <c r="AP219" s="20"/>
      <c r="AQ219" s="20"/>
      <c r="AR219" s="20"/>
      <c r="AS219" s="20"/>
      <c r="AT219" s="66"/>
      <c r="AU219" s="20"/>
      <c r="AV219" s="20"/>
      <c r="AW219" s="20"/>
      <c r="AX219" s="20"/>
      <c r="AY219" s="20"/>
      <c r="AZ219" s="20"/>
      <c r="BA219" s="20"/>
      <c r="BB219" s="65">
        <f t="shared" ca="1" si="66"/>
        <v>22</v>
      </c>
      <c r="BC219"/>
      <c r="BD219" s="65"/>
      <c r="BE219"/>
      <c r="BF219"/>
      <c r="BG219"/>
      <c r="BH219"/>
      <c r="BI219"/>
      <c r="BJ219"/>
      <c r="BK219"/>
      <c r="BL219"/>
      <c r="BM219" s="57"/>
      <c r="BN219"/>
      <c r="BO219"/>
      <c r="BP219"/>
      <c r="BR219" s="48"/>
      <c r="BS219" s="19"/>
      <c r="BT219" s="19"/>
      <c r="BU219" s="19"/>
      <c r="BV219" s="19"/>
      <c r="BW219" s="19"/>
      <c r="BX219" s="19"/>
      <c r="BY219" s="49"/>
      <c r="BZ219" s="19"/>
      <c r="CA219" s="19"/>
      <c r="CB219" s="19"/>
      <c r="CC219" s="19"/>
      <c r="CD219" s="19"/>
      <c r="CE219" s="19"/>
      <c r="CF219" s="49"/>
      <c r="CG219" s="19"/>
      <c r="CH219" s="49"/>
      <c r="CI219" s="19"/>
      <c r="CJ219" s="19"/>
      <c r="CK219"/>
      <c r="CL219"/>
      <c r="CM219"/>
      <c r="CN219"/>
      <c r="CO219"/>
      <c r="CP219"/>
      <c r="CQ219"/>
    </row>
    <row r="220" spans="1:95">
      <c r="A220" s="65">
        <f t="shared" ca="1" si="65"/>
        <v>36</v>
      </c>
      <c r="B220" s="23" t="str">
        <f ca="1">IF(A219="","",IF(AND(AL220="",AN220=""),"NB",AL220&amp;AN220))</f>
        <v>1@R,</v>
      </c>
      <c r="C220" s="6" t="str">
        <f t="shared" ca="1" si="67"/>
        <v/>
      </c>
      <c r="D220" s="56" t="str">
        <f ca="1">VLOOKUP($A220,$BC$5:$BN$45,8)</f>
        <v>R</v>
      </c>
      <c r="E220" s="344" t="str">
        <f t="shared" ca="1" si="77"/>
        <v>RRR</v>
      </c>
      <c r="F220" s="175">
        <v>1</v>
      </c>
      <c r="G220" s="459">
        <f ca="1">IF(G219&gt;=$AJ$3,1,IF(AND(J218="L",J219="L"),1,IF(I219="L",2,IF(I219="W",(2*G219-1),G219))))</f>
        <v>2</v>
      </c>
      <c r="H220" s="345" t="str">
        <f ca="1">IF($A219&lt;&gt;"",IF(OR($AH219&lt;&gt;0,$AI219&lt;&gt;0,E219="RRR"),"",IF(AND($D214="B",$D217="B"),"B",IF(AND($D216="B",$D218="B"),"B",IF(AND($D218=$D219,$D218="B"),"B","")))),"")</f>
        <v/>
      </c>
      <c r="I220" s="346" t="str">
        <f t="shared" ca="1" si="81"/>
        <v/>
      </c>
      <c r="J220" s="346">
        <f t="shared" ca="1" si="68"/>
        <v>0</v>
      </c>
      <c r="K220" s="343">
        <f t="shared" ca="1" si="78"/>
        <v>0</v>
      </c>
      <c r="L220" s="56" t="str">
        <f ca="1">VLOOKUP($A220,$BC$5:$BN$45,8)</f>
        <v>R</v>
      </c>
      <c r="M220" s="428">
        <f t="shared" ca="1" si="79"/>
        <v>2</v>
      </c>
      <c r="N220" s="175">
        <v>1</v>
      </c>
      <c r="O220" s="345" t="str">
        <f ca="1">IF($A219&lt;&gt;"",IF(OR($AH219&lt;&gt;0,$AI219&lt;&gt;0,E219="BBB",H220&lt;&gt;""),"",IF(AND($D214="R",$D217="R"),"R",IF(AND($D216="R",$D218="R"),"R",IF(AND($D218=$D219,$D218="R"),"R","")))),"")</f>
        <v>R</v>
      </c>
      <c r="P220" s="37" t="str">
        <f t="shared" ca="1" si="69"/>
        <v>W</v>
      </c>
      <c r="Q220" s="37">
        <f t="shared" ca="1" si="70"/>
        <v>1</v>
      </c>
      <c r="R220" s="23">
        <f ca="1">IF($A220&lt;&gt;"",IF(OR($AH219&lt;&gt;0,$AI219&lt;&gt;0),"0",SUM(Q220:Q220)),0)</f>
        <v>1</v>
      </c>
      <c r="S220" s="56" t="str">
        <f ca="1">VLOOKUP($A220,$BC$5:$BN$45,8)</f>
        <v>R</v>
      </c>
      <c r="T220" s="175">
        <v>1</v>
      </c>
      <c r="U220" s="345" t="str">
        <f ca="1">IF($A219&lt;&gt;"",IF(OR($AH219&lt;&gt;0,$AI219&lt;&gt;0,M219&gt;=$AJ$3),"",H220))</f>
        <v/>
      </c>
      <c r="V220" s="346" t="str">
        <f t="shared" ca="1" si="82"/>
        <v/>
      </c>
      <c r="W220" s="346">
        <f t="shared" ca="1" si="71"/>
        <v>0</v>
      </c>
      <c r="X220" s="343">
        <f t="shared" ca="1" si="80"/>
        <v>0</v>
      </c>
      <c r="Y220" s="56" t="str">
        <f ca="1">VLOOKUP($A220,$BC$5:$BN$45,8)</f>
        <v>R</v>
      </c>
      <c r="Z220" s="175">
        <v>1</v>
      </c>
      <c r="AA220" s="345" t="str">
        <f ca="1">IF($A219&lt;&gt;"",IF(OR($AH219&lt;&gt;0,$AI219&lt;&gt;0,U220&lt;&gt;""),"",O220))</f>
        <v>R</v>
      </c>
      <c r="AB220" s="37" t="str">
        <f t="shared" ca="1" si="72"/>
        <v>W</v>
      </c>
      <c r="AC220" s="37">
        <f t="shared" ca="1" si="73"/>
        <v>1</v>
      </c>
      <c r="AD220" s="23">
        <f ca="1">IF($A220&lt;&gt;"",IF(OR($AH219&lt;&gt;0,$AI219&lt;&gt;0),"0",SUM(AC220:AC220)),0)</f>
        <v>1</v>
      </c>
      <c r="AE220" s="90">
        <f ca="1">IF(A220&lt;&gt;"",W220+AC220,0)</f>
        <v>1</v>
      </c>
      <c r="AF220" s="87">
        <f t="shared" ca="1" si="74"/>
        <v>-3</v>
      </c>
      <c r="AG220" s="95">
        <f>T221</f>
        <v>1</v>
      </c>
      <c r="AH220" s="89">
        <f ca="1">IF($A220&lt;&gt;"",IF(AH219&lt;&gt;0,AH219,IF(AF220&gt;=$AJ$1,"Profit Target",0)),0)</f>
        <v>0</v>
      </c>
      <c r="AI220" s="91">
        <f ca="1">IF($A220&lt;&gt;"",IF(AI219&lt;&gt;0,AI219,IF(AF220&lt;=$AJ$2,"Stop Loss",0)))</f>
        <v>0</v>
      </c>
      <c r="AJ220" s="89">
        <f t="shared" ca="1" si="75"/>
        <v>8</v>
      </c>
      <c r="AK220" s="78" t="str">
        <f ca="1">IF($A219="","",ABS(T220)&amp;"@")</f>
        <v>1@</v>
      </c>
      <c r="AL220" s="78" t="str">
        <f ca="1">IF(U220&lt;&gt;"",$AK220&amp;U220&amp;",","")</f>
        <v/>
      </c>
      <c r="AM220" s="78" t="str">
        <f ca="1">IF($A219="","",ABS(Z220)&amp;"@")</f>
        <v>1@</v>
      </c>
      <c r="AN220" s="427" t="str">
        <f t="shared" ca="1" si="76"/>
        <v>1@R,</v>
      </c>
      <c r="AO220" s="20"/>
      <c r="AP220" s="20"/>
      <c r="AQ220" s="20"/>
      <c r="AR220" s="20"/>
      <c r="AS220" s="20"/>
      <c r="AT220" s="66"/>
      <c r="AU220" s="20"/>
      <c r="AV220" s="20"/>
      <c r="AW220" s="20"/>
      <c r="AX220" s="20"/>
      <c r="AY220" s="20"/>
      <c r="AZ220" s="20"/>
      <c r="BA220" s="20"/>
      <c r="BB220" s="65">
        <f t="shared" ca="1" si="66"/>
        <v>16</v>
      </c>
      <c r="BC220"/>
      <c r="BD220" s="65"/>
      <c r="BE220"/>
      <c r="BF220"/>
      <c r="BG220"/>
      <c r="BH220"/>
      <c r="BI220"/>
      <c r="BJ220"/>
      <c r="BK220"/>
      <c r="BL220"/>
      <c r="BM220" s="57"/>
      <c r="BN220"/>
      <c r="BO220"/>
      <c r="BP220"/>
      <c r="BR220" s="48"/>
      <c r="BS220" s="19"/>
      <c r="BT220" s="19"/>
      <c r="BU220" s="19"/>
      <c r="BV220" s="19"/>
      <c r="BW220" s="19"/>
      <c r="BX220" s="19"/>
      <c r="BY220" s="49"/>
      <c r="BZ220" s="19"/>
      <c r="CA220" s="19"/>
      <c r="CB220" s="19"/>
      <c r="CC220" s="19"/>
      <c r="CD220" s="19"/>
      <c r="CE220" s="19"/>
      <c r="CF220" s="49"/>
      <c r="CG220" s="19"/>
      <c r="CH220" s="49"/>
      <c r="CI220" s="19"/>
      <c r="CJ220" s="19"/>
      <c r="CK220"/>
      <c r="CL220"/>
      <c r="CM220"/>
      <c r="CN220"/>
      <c r="CO220"/>
      <c r="CP220"/>
      <c r="CQ220"/>
    </row>
    <row r="221" spans="1:95">
      <c r="A221" s="65">
        <f t="shared" ca="1" si="65"/>
        <v>3</v>
      </c>
      <c r="B221" s="23" t="str">
        <f ca="1">IF(A220="","",IF(AND(AL221="",AN221=""),"NB",AL221&amp;AN221))</f>
        <v>1@R,</v>
      </c>
      <c r="C221" s="6" t="str">
        <f t="shared" ca="1" si="67"/>
        <v/>
      </c>
      <c r="D221" s="56" t="str">
        <f ca="1">VLOOKUP($A221,$BC$5:$BN$45,8)</f>
        <v>R</v>
      </c>
      <c r="E221" s="344" t="str">
        <f t="shared" ca="1" si="77"/>
        <v>RRR</v>
      </c>
      <c r="F221" s="175">
        <v>1</v>
      </c>
      <c r="G221" s="459">
        <f ca="1">IF(G220&gt;=$AJ$3,1,IF(AND(J219="L",J220="L"),1,IF(I220="L",2,IF(I220="W",(2*G220-1),G220))))</f>
        <v>2</v>
      </c>
      <c r="H221" s="345" t="str">
        <f ca="1">IF($A220&lt;&gt;"",IF(OR($AH220&lt;&gt;0,$AI220&lt;&gt;0,E220="RRR"),"",IF(AND($D215="B",$D218="B"),"B",IF(AND($D217="B",$D219="B"),"B",IF(AND($D219=$D220,$D219="B"),"B","")))),"")</f>
        <v/>
      </c>
      <c r="I221" s="346" t="str">
        <f t="shared" ca="1" si="81"/>
        <v/>
      </c>
      <c r="J221" s="346">
        <f t="shared" ca="1" si="68"/>
        <v>0</v>
      </c>
      <c r="K221" s="343">
        <f t="shared" ca="1" si="78"/>
        <v>0</v>
      </c>
      <c r="L221" s="56" t="str">
        <f ca="1">VLOOKUP($A221,$BC$5:$BN$45,8)</f>
        <v>R</v>
      </c>
      <c r="M221" s="428">
        <f t="shared" ca="1" si="79"/>
        <v>2</v>
      </c>
      <c r="N221" s="175">
        <v>1</v>
      </c>
      <c r="O221" s="345" t="str">
        <f ca="1">IF($A220&lt;&gt;"",IF(OR($AH220&lt;&gt;0,$AI220&lt;&gt;0,E220="BBB",H221&lt;&gt;""),"",IF(AND($D215="R",$D218="R"),"R",IF(AND($D217="R",$D219="R"),"R",IF(AND($D219=$D220,$D219="R"),"R","")))),"")</f>
        <v>R</v>
      </c>
      <c r="P221" s="37" t="str">
        <f t="shared" ca="1" si="69"/>
        <v>W</v>
      </c>
      <c r="Q221" s="37">
        <f t="shared" ca="1" si="70"/>
        <v>1</v>
      </c>
      <c r="R221" s="23">
        <f ca="1">IF($A221&lt;&gt;"",IF(OR($AH220&lt;&gt;0,$AI220&lt;&gt;0),"0",SUM(Q221:Q221)),0)</f>
        <v>1</v>
      </c>
      <c r="S221" s="56" t="str">
        <f ca="1">VLOOKUP($A221,$BC$5:$BN$45,8)</f>
        <v>R</v>
      </c>
      <c r="T221" s="175">
        <v>1</v>
      </c>
      <c r="U221" s="345" t="str">
        <f ca="1">IF($A220&lt;&gt;"",IF(OR($AH220&lt;&gt;0,$AI220&lt;&gt;0,M220&gt;=$AJ$3),"",H221))</f>
        <v/>
      </c>
      <c r="V221" s="346" t="str">
        <f t="shared" ca="1" si="82"/>
        <v/>
      </c>
      <c r="W221" s="346">
        <f t="shared" ca="1" si="71"/>
        <v>0</v>
      </c>
      <c r="X221" s="343">
        <f t="shared" ca="1" si="80"/>
        <v>0</v>
      </c>
      <c r="Y221" s="56" t="str">
        <f ca="1">VLOOKUP($A221,$BC$5:$BN$45,8)</f>
        <v>R</v>
      </c>
      <c r="Z221" s="175">
        <v>1</v>
      </c>
      <c r="AA221" s="345" t="str">
        <f ca="1">IF($A220&lt;&gt;"",IF(OR($AH220&lt;&gt;0,$AI220&lt;&gt;0,U221&lt;&gt;""),"",O221))</f>
        <v>R</v>
      </c>
      <c r="AB221" s="37" t="str">
        <f t="shared" ca="1" si="72"/>
        <v>W</v>
      </c>
      <c r="AC221" s="37">
        <f t="shared" ca="1" si="73"/>
        <v>1</v>
      </c>
      <c r="AD221" s="23">
        <f ca="1">IF($A221&lt;&gt;"",IF(OR($AH220&lt;&gt;0,$AI220&lt;&gt;0),"0",SUM(AC221:AC221)),0)</f>
        <v>1</v>
      </c>
      <c r="AE221" s="90">
        <f ca="1">IF(A221&lt;&gt;"",W221+AC221,0)</f>
        <v>1</v>
      </c>
      <c r="AF221" s="87">
        <f t="shared" ca="1" si="74"/>
        <v>-2</v>
      </c>
      <c r="AG221" s="95">
        <f>T222</f>
        <v>1</v>
      </c>
      <c r="AH221" s="89">
        <f ca="1">IF($A221&lt;&gt;"",IF(AH220&lt;&gt;0,AH220,IF(AF221&gt;=$AJ$1,"Profit Target",0)),0)</f>
        <v>0</v>
      </c>
      <c r="AI221" s="91">
        <f ca="1">IF($A221&lt;&gt;"",IF(AI220&lt;&gt;0,AI220,IF(AF221&lt;=$AJ$2,"Stop Loss",0)))</f>
        <v>0</v>
      </c>
      <c r="AJ221" s="89">
        <f t="shared" ca="1" si="75"/>
        <v>8</v>
      </c>
      <c r="AK221" s="78" t="str">
        <f ca="1">IF($A220="","",ABS(T221)&amp;"@")</f>
        <v>1@</v>
      </c>
      <c r="AL221" s="78" t="str">
        <f ca="1">IF(U221&lt;&gt;"",$AK221&amp;U221&amp;",","")</f>
        <v/>
      </c>
      <c r="AM221" s="78" t="str">
        <f ca="1">IF($A220="","",ABS(Z221)&amp;"@")</f>
        <v>1@</v>
      </c>
      <c r="AN221" s="427" t="str">
        <f t="shared" ca="1" si="76"/>
        <v>1@R,</v>
      </c>
      <c r="AO221" s="20"/>
      <c r="AP221" s="20"/>
      <c r="AQ221" s="20"/>
      <c r="AR221" s="20"/>
      <c r="AS221" s="20"/>
      <c r="AT221" s="66"/>
      <c r="AU221" s="20"/>
      <c r="AV221" s="20"/>
      <c r="AW221" s="20"/>
      <c r="AX221" s="20"/>
      <c r="AY221" s="20"/>
      <c r="AZ221" s="20"/>
      <c r="BA221" s="20"/>
      <c r="BB221" s="65">
        <f t="shared" ca="1" si="66"/>
        <v>9</v>
      </c>
      <c r="BC221"/>
      <c r="BD221" s="65"/>
      <c r="BE221"/>
      <c r="BF221"/>
      <c r="BG221"/>
      <c r="BH221"/>
      <c r="BI221"/>
      <c r="BJ221"/>
      <c r="BK221"/>
      <c r="BL221"/>
      <c r="BM221" s="57"/>
      <c r="BN221"/>
      <c r="BR221" s="48"/>
      <c r="BS221" s="48"/>
      <c r="BT221" s="48"/>
      <c r="BU221" s="19"/>
      <c r="BV221" s="19"/>
      <c r="BW221" s="19"/>
      <c r="BX221" s="19"/>
      <c r="BY221" s="49"/>
      <c r="BZ221" s="19"/>
      <c r="CA221" s="19"/>
      <c r="CB221" s="19"/>
      <c r="CC221" s="19"/>
      <c r="CD221" s="19"/>
      <c r="CE221" s="19"/>
      <c r="CF221" s="49"/>
      <c r="CG221" s="19"/>
      <c r="CH221" s="49"/>
      <c r="CI221" s="19"/>
      <c r="CJ221" s="19"/>
      <c r="CK221"/>
      <c r="CL221"/>
      <c r="CM221"/>
      <c r="CN221"/>
      <c r="CO221"/>
      <c r="CP221"/>
      <c r="CQ221"/>
    </row>
    <row r="222" spans="1:95">
      <c r="A222" s="65">
        <f t="shared" ca="1" si="65"/>
        <v>9</v>
      </c>
      <c r="B222" s="23" t="str">
        <f ca="1">IF(A221="","",IF(AND(AL222="",AN222=""),"NB",AL222&amp;AN222))</f>
        <v>1@R,</v>
      </c>
      <c r="C222" s="6" t="str">
        <f t="shared" ca="1" si="67"/>
        <v/>
      </c>
      <c r="D222" s="56" t="str">
        <f ca="1">VLOOKUP($A222,$BC$5:$BN$45,8)</f>
        <v>R</v>
      </c>
      <c r="E222" s="344" t="str">
        <f t="shared" ca="1" si="77"/>
        <v>RRR</v>
      </c>
      <c r="F222" s="175">
        <v>1</v>
      </c>
      <c r="G222" s="459">
        <f ca="1">IF(G221&gt;=$AJ$3,1,IF(AND(J220="L",J221="L"),1,IF(I221="L",2,IF(I221="W",(2*G221-1),G221))))</f>
        <v>2</v>
      </c>
      <c r="H222" s="345" t="str">
        <f ca="1">IF($A221&lt;&gt;"",IF(OR($AH221&lt;&gt;0,$AI221&lt;&gt;0,E221="RRR"),"",IF(AND($D216="B",$D219="B"),"B",IF(AND($D218="B",$D220="B"),"B",IF(AND($D220=$D221,$D220="B"),"B","")))),"")</f>
        <v/>
      </c>
      <c r="I222" s="346" t="str">
        <f t="shared" ca="1" si="81"/>
        <v/>
      </c>
      <c r="J222" s="346">
        <f t="shared" ca="1" si="68"/>
        <v>0</v>
      </c>
      <c r="K222" s="343">
        <f t="shared" ca="1" si="78"/>
        <v>0</v>
      </c>
      <c r="L222" s="56" t="str">
        <f ca="1">VLOOKUP($A222,$BC$5:$BN$45,8)</f>
        <v>R</v>
      </c>
      <c r="M222" s="428">
        <f t="shared" ca="1" si="79"/>
        <v>2</v>
      </c>
      <c r="N222" s="175">
        <v>1</v>
      </c>
      <c r="O222" s="345" t="str">
        <f ca="1">IF($A221&lt;&gt;"",IF(OR($AH221&lt;&gt;0,$AI221&lt;&gt;0,E221="BBB",H222&lt;&gt;""),"",IF(AND($D216="R",$D219="R"),"R",IF(AND($D218="R",$D220="R"),"R",IF(AND($D220=$D221,$D220="R"),"R","")))),"")</f>
        <v>R</v>
      </c>
      <c r="P222" s="37" t="str">
        <f t="shared" ca="1" si="69"/>
        <v>W</v>
      </c>
      <c r="Q222" s="37">
        <f t="shared" ca="1" si="70"/>
        <v>1</v>
      </c>
      <c r="R222" s="23">
        <f ca="1">IF($A222&lt;&gt;"",IF(OR($AH221&lt;&gt;0,$AI221&lt;&gt;0),"0",SUM(Q222:Q222)),0)</f>
        <v>1</v>
      </c>
      <c r="S222" s="56" t="str">
        <f ca="1">VLOOKUP($A222,$BC$5:$BN$45,8)</f>
        <v>R</v>
      </c>
      <c r="T222" s="175">
        <v>1</v>
      </c>
      <c r="U222" s="345" t="str">
        <f ca="1">IF($A221&lt;&gt;"",IF(OR($AH221&lt;&gt;0,$AI221&lt;&gt;0,M221&gt;=$AJ$3),"",H222))</f>
        <v/>
      </c>
      <c r="V222" s="346" t="str">
        <f t="shared" ca="1" si="82"/>
        <v/>
      </c>
      <c r="W222" s="346">
        <f t="shared" ca="1" si="71"/>
        <v>0</v>
      </c>
      <c r="X222" s="343">
        <f t="shared" ca="1" si="80"/>
        <v>0</v>
      </c>
      <c r="Y222" s="56" t="str">
        <f ca="1">VLOOKUP($A222,$BC$5:$BN$45,8)</f>
        <v>R</v>
      </c>
      <c r="Z222" s="175">
        <v>1</v>
      </c>
      <c r="AA222" s="345" t="str">
        <f ca="1">IF($A221&lt;&gt;"",IF(OR($AH221&lt;&gt;0,$AI221&lt;&gt;0,U222&lt;&gt;""),"",O222))</f>
        <v>R</v>
      </c>
      <c r="AB222" s="37" t="str">
        <f t="shared" ca="1" si="72"/>
        <v>W</v>
      </c>
      <c r="AC222" s="37">
        <f t="shared" ca="1" si="73"/>
        <v>1</v>
      </c>
      <c r="AD222" s="23">
        <f ca="1">IF($A222&lt;&gt;"",IF(OR($AH221&lt;&gt;0,$AI221&lt;&gt;0),"0",SUM(AC222:AC222)),0)</f>
        <v>1</v>
      </c>
      <c r="AE222" s="90">
        <f ca="1">IF(A222&lt;&gt;"",W222+AC222,0)</f>
        <v>1</v>
      </c>
      <c r="AF222" s="87">
        <f t="shared" ca="1" si="74"/>
        <v>-1</v>
      </c>
      <c r="AG222" s="95">
        <f>T223</f>
        <v>1</v>
      </c>
      <c r="AH222" s="89">
        <f ca="1">IF($A222&lt;&gt;"",IF(AH221&lt;&gt;0,AH221,IF(AF222&gt;=$AJ$1,"Profit Target",0)),0)</f>
        <v>0</v>
      </c>
      <c r="AI222" s="91">
        <f ca="1">IF($A222&lt;&gt;"",IF(AI221&lt;&gt;0,AI221,IF(AF222&lt;=$AJ$2,"Stop Loss",0)))</f>
        <v>0</v>
      </c>
      <c r="AJ222" s="89">
        <f t="shared" ca="1" si="75"/>
        <v>8</v>
      </c>
      <c r="AK222" s="78" t="str">
        <f ca="1">IF($A221="","",ABS(T222)&amp;"@")</f>
        <v>1@</v>
      </c>
      <c r="AL222" s="78" t="str">
        <f ca="1">IF(U222&lt;&gt;"",$AK222&amp;U222&amp;",","")</f>
        <v/>
      </c>
      <c r="AM222" s="78" t="str">
        <f ca="1">IF($A221="","",ABS(Z222)&amp;"@")</f>
        <v>1@</v>
      </c>
      <c r="AN222" s="427" t="str">
        <f t="shared" ca="1" si="76"/>
        <v>1@R,</v>
      </c>
      <c r="AO222" s="20"/>
      <c r="AP222" s="20"/>
      <c r="AQ222" s="20"/>
      <c r="AR222" s="20"/>
      <c r="AS222" s="20"/>
      <c r="AT222" s="66"/>
      <c r="AU222" s="20"/>
      <c r="AV222" s="20"/>
      <c r="AW222" s="20"/>
      <c r="AX222" s="20"/>
      <c r="AY222" s="20"/>
      <c r="AZ222" s="20"/>
      <c r="BA222" s="20"/>
      <c r="BB222" s="65">
        <f t="shared" ca="1" si="66"/>
        <v>24</v>
      </c>
      <c r="BC222" s="12"/>
      <c r="BD222" s="65"/>
      <c r="BE222" s="12"/>
      <c r="BF222" s="12"/>
      <c r="BG222" s="12"/>
      <c r="BH222" s="12"/>
      <c r="BI222" s="12"/>
      <c r="BJ222" s="12"/>
      <c r="BK222" s="12"/>
      <c r="BL222" s="13"/>
      <c r="BM222" s="59"/>
      <c r="BN222" s="13"/>
      <c r="BR222" s="48"/>
      <c r="BS222" s="48"/>
      <c r="BT222" s="48"/>
      <c r="BU222" s="19"/>
      <c r="BV222" s="100"/>
      <c r="BW222" s="100"/>
      <c r="BX222" s="100"/>
      <c r="BY222" s="49"/>
      <c r="BZ222" s="100"/>
      <c r="CA222" s="100"/>
      <c r="CB222" s="100"/>
      <c r="CC222" s="100"/>
      <c r="CD222" s="100"/>
      <c r="CE222" s="101"/>
      <c r="CF222" s="49"/>
      <c r="CG222" s="19"/>
      <c r="CH222" s="49"/>
      <c r="CI222" s="19"/>
      <c r="CJ222" s="19"/>
    </row>
    <row r="223" spans="1:95">
      <c r="A223" s="65">
        <f t="shared" ca="1" si="65"/>
        <v>26</v>
      </c>
      <c r="B223" s="23" t="str">
        <f ca="1">IF(A222="","",IF(AND(AL223="",AN223=""),"NB",AL223&amp;AN223))</f>
        <v>1@R,</v>
      </c>
      <c r="C223" s="6" t="str">
        <f t="shared" ca="1" si="67"/>
        <v/>
      </c>
      <c r="D223" s="56" t="str">
        <f ca="1">VLOOKUP($A223,$BC$5:$BN$45,8)</f>
        <v>B</v>
      </c>
      <c r="E223" s="344" t="str">
        <f t="shared" ca="1" si="77"/>
        <v>RRB</v>
      </c>
      <c r="F223" s="175">
        <v>1</v>
      </c>
      <c r="G223" s="459">
        <f ca="1">IF(G222&gt;=$AJ$3,1,IF(AND(J221="L",J222="L"),1,IF(I222="L",2,IF(I222="W",(2*G222-1),G222))))</f>
        <v>2</v>
      </c>
      <c r="H223" s="345" t="str">
        <f ca="1">IF($A222&lt;&gt;"",IF(OR($AH222&lt;&gt;0,$AI222&lt;&gt;0,E222="RRR"),"",IF(AND($D217="B",$D220="B"),"B",IF(AND($D219="B",$D221="B"),"B",IF(AND($D221=$D222,$D221="B"),"B","")))),"")</f>
        <v/>
      </c>
      <c r="I223" s="346" t="str">
        <f t="shared" ca="1" si="81"/>
        <v/>
      </c>
      <c r="J223" s="346">
        <f t="shared" ca="1" si="68"/>
        <v>0</v>
      </c>
      <c r="K223" s="343">
        <f t="shared" ca="1" si="78"/>
        <v>0</v>
      </c>
      <c r="L223" s="56" t="str">
        <f ca="1">VLOOKUP($A223,$BC$5:$BN$45,8)</f>
        <v>B</v>
      </c>
      <c r="M223" s="428">
        <f t="shared" ca="1" si="79"/>
        <v>2</v>
      </c>
      <c r="N223" s="175">
        <v>1</v>
      </c>
      <c r="O223" s="345" t="str">
        <f ca="1">IF($A222&lt;&gt;"",IF(OR($AH222&lt;&gt;0,$AI222&lt;&gt;0,E222="BBB",H223&lt;&gt;""),"",IF(AND($D217="R",$D220="R"),"R",IF(AND($D219="R",$D221="R"),"R",IF(AND($D221=$D222,$D221="R"),"R","")))),"")</f>
        <v>R</v>
      </c>
      <c r="P223" s="37" t="str">
        <f t="shared" ca="1" si="69"/>
        <v>L</v>
      </c>
      <c r="Q223" s="37">
        <f t="shared" ca="1" si="70"/>
        <v>-1</v>
      </c>
      <c r="R223" s="23">
        <f ca="1">IF($A223&lt;&gt;"",IF(OR($AH222&lt;&gt;0,$AI222&lt;&gt;0),"0",SUM(Q223:Q223)),0)</f>
        <v>-1</v>
      </c>
      <c r="S223" s="56" t="str">
        <f ca="1">VLOOKUP($A223,$BC$5:$BN$45,8)</f>
        <v>B</v>
      </c>
      <c r="T223" s="175">
        <v>1</v>
      </c>
      <c r="U223" s="345" t="str">
        <f ca="1">IF($A222&lt;&gt;"",IF(OR($AH222&lt;&gt;0,$AI222&lt;&gt;0,M222&gt;=$AJ$3),"",H223))</f>
        <v/>
      </c>
      <c r="V223" s="346" t="str">
        <f t="shared" ca="1" si="82"/>
        <v/>
      </c>
      <c r="W223" s="346">
        <f t="shared" ca="1" si="71"/>
        <v>0</v>
      </c>
      <c r="X223" s="343">
        <f t="shared" ca="1" si="80"/>
        <v>0</v>
      </c>
      <c r="Y223" s="56" t="str">
        <f ca="1">VLOOKUP($A223,$BC$5:$BN$45,8)</f>
        <v>B</v>
      </c>
      <c r="Z223" s="175">
        <v>1</v>
      </c>
      <c r="AA223" s="345" t="str">
        <f ca="1">IF($A222&lt;&gt;"",IF(OR($AH222&lt;&gt;0,$AI222&lt;&gt;0,U223&lt;&gt;""),"",O223))</f>
        <v>R</v>
      </c>
      <c r="AB223" s="37" t="str">
        <f t="shared" ca="1" si="72"/>
        <v>L</v>
      </c>
      <c r="AC223" s="37">
        <f t="shared" ca="1" si="73"/>
        <v>-1</v>
      </c>
      <c r="AD223" s="23">
        <f ca="1">IF($A223&lt;&gt;"",IF(OR($AH222&lt;&gt;0,$AI222&lt;&gt;0),"0",SUM(AC223:AC223)),0)</f>
        <v>-1</v>
      </c>
      <c r="AE223" s="90">
        <f ca="1">IF(A223&lt;&gt;"",W223+AC223,0)</f>
        <v>-1</v>
      </c>
      <c r="AF223" s="87">
        <f t="shared" ca="1" si="74"/>
        <v>-2</v>
      </c>
      <c r="AG223" s="95">
        <f>T224</f>
        <v>1</v>
      </c>
      <c r="AH223" s="89">
        <f ca="1">IF($A223&lt;&gt;"",IF(AH222&lt;&gt;0,AH222,IF(AF223&gt;=$AJ$1,"Profit Target",0)),0)</f>
        <v>0</v>
      </c>
      <c r="AI223" s="91">
        <f ca="1">IF($A223&lt;&gt;"",IF(AI222&lt;&gt;0,AI222,IF(AF223&lt;=$AJ$2,"Stop Loss",0)))</f>
        <v>0</v>
      </c>
      <c r="AJ223" s="89">
        <f t="shared" ca="1" si="75"/>
        <v>8</v>
      </c>
      <c r="AK223" s="78" t="str">
        <f ca="1">IF($A222="","",ABS(T223)&amp;"@")</f>
        <v>1@</v>
      </c>
      <c r="AL223" s="78" t="str">
        <f ca="1">IF(U223&lt;&gt;"",$AK223&amp;U223&amp;",","")</f>
        <v/>
      </c>
      <c r="AM223" s="78" t="str">
        <f ca="1">IF($A222="","",ABS(Z223)&amp;"@")</f>
        <v>1@</v>
      </c>
      <c r="AN223" s="427" t="str">
        <f t="shared" ca="1" si="76"/>
        <v>1@R,</v>
      </c>
      <c r="AO223" s="20"/>
      <c r="AP223" s="20"/>
      <c r="AQ223" s="20"/>
      <c r="AR223" s="20"/>
      <c r="AS223" s="20"/>
      <c r="AT223" s="66"/>
      <c r="AU223" s="20"/>
      <c r="AV223" s="20"/>
      <c r="AW223" s="20"/>
      <c r="AX223" s="20"/>
      <c r="AY223" s="20"/>
      <c r="AZ223" s="20"/>
      <c r="BA223" s="20"/>
      <c r="BB223" s="65">
        <f t="shared" ca="1" si="66"/>
        <v>16</v>
      </c>
      <c r="BD223" s="65"/>
      <c r="BR223" s="48"/>
      <c r="BS223" s="48"/>
      <c r="BT223" s="48"/>
      <c r="BU223" s="19"/>
      <c r="BV223" s="102"/>
      <c r="BW223" s="102"/>
      <c r="BX223" s="102"/>
      <c r="BY223" s="103"/>
      <c r="BZ223" s="104"/>
      <c r="CA223" s="102"/>
      <c r="CB223" s="102"/>
      <c r="CC223" s="102"/>
      <c r="CD223" s="102"/>
      <c r="CE223" s="105"/>
      <c r="CF223" s="49"/>
      <c r="CG223" s="19"/>
      <c r="CH223" s="49"/>
      <c r="CI223" s="19"/>
      <c r="CJ223" s="19"/>
    </row>
    <row r="224" spans="1:95">
      <c r="A224" s="65">
        <f t="shared" ca="1" si="65"/>
        <v>14</v>
      </c>
      <c r="B224" s="23" t="str">
        <f ca="1">IF(A223="","",IF(AND(AL224="",AN224=""),"NB",AL224&amp;AN224))</f>
        <v>1@R,</v>
      </c>
      <c r="C224" s="6" t="str">
        <f t="shared" ca="1" si="67"/>
        <v/>
      </c>
      <c r="D224" s="56" t="str">
        <f ca="1">VLOOKUP($A224,$BC$5:$BN$45,8)</f>
        <v>R</v>
      </c>
      <c r="E224" s="344" t="str">
        <f t="shared" ca="1" si="77"/>
        <v>RBR</v>
      </c>
      <c r="F224" s="175">
        <v>1</v>
      </c>
      <c r="G224" s="459">
        <f ca="1">IF(G223&gt;=$AJ$3,1,IF(AND(J222="L",J223="L"),1,IF(I223="L",2,IF(I223="W",(2*G223-1),G223))))</f>
        <v>2</v>
      </c>
      <c r="H224" s="345" t="str">
        <f ca="1">IF($A223&lt;&gt;"",IF(OR($AH223&lt;&gt;0,$AI223&lt;&gt;0,E223="RRR"),"",IF(AND($D218="B",$D221="B"),"B",IF(AND($D220="B",$D222="B"),"B",IF(AND($D222=$D223,$D222="B"),"B","")))),"")</f>
        <v/>
      </c>
      <c r="I224" s="346" t="str">
        <f t="shared" ca="1" si="81"/>
        <v/>
      </c>
      <c r="J224" s="346">
        <f t="shared" ca="1" si="68"/>
        <v>0</v>
      </c>
      <c r="K224" s="343">
        <f t="shared" ca="1" si="78"/>
        <v>0</v>
      </c>
      <c r="L224" s="56" t="str">
        <f ca="1">VLOOKUP($A224,$BC$5:$BN$45,8)</f>
        <v>R</v>
      </c>
      <c r="M224" s="428">
        <f t="shared" ca="1" si="79"/>
        <v>2</v>
      </c>
      <c r="N224" s="175">
        <v>1</v>
      </c>
      <c r="O224" s="345" t="str">
        <f ca="1">IF($A223&lt;&gt;"",IF(OR($AH223&lt;&gt;0,$AI223&lt;&gt;0,E223="BBB",H224&lt;&gt;""),"",IF(AND($D218="R",$D221="R"),"R",IF(AND($D220="R",$D222="R"),"R",IF(AND($D222=$D223,$D222="R"),"R","")))),"")</f>
        <v>R</v>
      </c>
      <c r="P224" s="37" t="str">
        <f t="shared" ca="1" si="69"/>
        <v>W</v>
      </c>
      <c r="Q224" s="37">
        <f t="shared" ca="1" si="70"/>
        <v>1</v>
      </c>
      <c r="R224" s="23">
        <f ca="1">IF($A224&lt;&gt;"",IF(OR($AH223&lt;&gt;0,$AI223&lt;&gt;0),"0",SUM(Q224:Q224)),0)</f>
        <v>1</v>
      </c>
      <c r="S224" s="56" t="str">
        <f ca="1">VLOOKUP($A224,$BC$5:$BN$45,8)</f>
        <v>R</v>
      </c>
      <c r="T224" s="175">
        <v>1</v>
      </c>
      <c r="U224" s="345" t="str">
        <f ca="1">IF($A223&lt;&gt;"",IF(OR($AH223&lt;&gt;0,$AI223&lt;&gt;0,M223&gt;=$AJ$3),"",H224))</f>
        <v/>
      </c>
      <c r="V224" s="346" t="str">
        <f t="shared" ca="1" si="82"/>
        <v/>
      </c>
      <c r="W224" s="346">
        <f t="shared" ca="1" si="71"/>
        <v>0</v>
      </c>
      <c r="X224" s="343">
        <f t="shared" ca="1" si="80"/>
        <v>0</v>
      </c>
      <c r="Y224" s="56" t="str">
        <f ca="1">VLOOKUP($A224,$BC$5:$BN$45,8)</f>
        <v>R</v>
      </c>
      <c r="Z224" s="175">
        <v>1</v>
      </c>
      <c r="AA224" s="345" t="str">
        <f ca="1">IF($A223&lt;&gt;"",IF(OR($AH223&lt;&gt;0,$AI223&lt;&gt;0,U224&lt;&gt;""),"",O224))</f>
        <v>R</v>
      </c>
      <c r="AB224" s="37" t="str">
        <f t="shared" ca="1" si="72"/>
        <v>W</v>
      </c>
      <c r="AC224" s="37">
        <f t="shared" ca="1" si="73"/>
        <v>1</v>
      </c>
      <c r="AD224" s="23">
        <f ca="1">IF($A224&lt;&gt;"",IF(OR($AH223&lt;&gt;0,$AI223&lt;&gt;0),"0",SUM(AC224:AC224)),0)</f>
        <v>1</v>
      </c>
      <c r="AE224" s="90">
        <f ca="1">IF(A224&lt;&gt;"",W224+AC224,0)</f>
        <v>1</v>
      </c>
      <c r="AF224" s="87">
        <f t="shared" ca="1" si="74"/>
        <v>-1</v>
      </c>
      <c r="AG224" s="95">
        <f>T225</f>
        <v>1</v>
      </c>
      <c r="AH224" s="89">
        <f ca="1">IF($A224&lt;&gt;"",IF(AH223&lt;&gt;0,AH223,IF(AF224&gt;=$AJ$1,"Profit Target",0)),0)</f>
        <v>0</v>
      </c>
      <c r="AI224" s="91">
        <f ca="1">IF($A224&lt;&gt;"",IF(AI223&lt;&gt;0,AI223,IF(AF224&lt;=$AJ$2,"Stop Loss",0)))</f>
        <v>0</v>
      </c>
      <c r="AJ224" s="89">
        <f t="shared" ca="1" si="75"/>
        <v>8</v>
      </c>
      <c r="AK224" s="78" t="str">
        <f ca="1">IF($A223="","",ABS(T224)&amp;"@")</f>
        <v>1@</v>
      </c>
      <c r="AL224" s="78" t="str">
        <f ca="1">IF(U224&lt;&gt;"",$AK224&amp;U224&amp;",","")</f>
        <v/>
      </c>
      <c r="AM224" s="78" t="str">
        <f ca="1">IF($A223="","",ABS(Z224)&amp;"@")</f>
        <v>1@</v>
      </c>
      <c r="AN224" s="427" t="str">
        <f t="shared" ca="1" si="76"/>
        <v>1@R,</v>
      </c>
      <c r="AO224" s="20"/>
      <c r="AP224" s="20"/>
      <c r="AQ224" s="20"/>
      <c r="AR224" s="20"/>
      <c r="AS224" s="20"/>
      <c r="AT224" s="66"/>
      <c r="AU224" s="20"/>
      <c r="AV224" s="20"/>
      <c r="AW224" s="20"/>
      <c r="AX224" s="20"/>
      <c r="AY224" s="20"/>
      <c r="AZ224" s="20"/>
      <c r="BA224" s="20"/>
      <c r="BB224" s="65">
        <f t="shared" ca="1" si="66"/>
        <v>17</v>
      </c>
      <c r="BD224" s="65"/>
      <c r="BR224" s="48"/>
      <c r="BS224" s="75"/>
      <c r="BT224" s="75"/>
      <c r="BU224" s="75"/>
      <c r="BV224" s="99"/>
      <c r="BW224" s="102"/>
      <c r="BX224" s="102"/>
      <c r="BY224" s="103"/>
      <c r="BZ224" s="102"/>
      <c r="CA224" s="102"/>
      <c r="CB224" s="102"/>
      <c r="CC224" s="102"/>
      <c r="CD224" s="102"/>
      <c r="CE224" s="105"/>
      <c r="CF224" s="49"/>
      <c r="CG224" s="19"/>
      <c r="CH224" s="49"/>
      <c r="CI224" s="19"/>
      <c r="CJ224" s="19"/>
    </row>
    <row r="225" spans="1:88">
      <c r="A225" s="65">
        <f t="shared" ca="1" si="65"/>
        <v>5</v>
      </c>
      <c r="B225" s="23" t="str">
        <f ca="1">IF(A224="","",IF(AND(AL225="",AN225=""),"NB",AL225&amp;AN225))</f>
        <v>1@R,</v>
      </c>
      <c r="C225" s="6" t="str">
        <f t="shared" ca="1" si="67"/>
        <v/>
      </c>
      <c r="D225" s="56" t="str">
        <f ca="1">VLOOKUP($A225,$BC$5:$BN$45,8)</f>
        <v>R</v>
      </c>
      <c r="E225" s="344" t="str">
        <f t="shared" ca="1" si="77"/>
        <v>BRR</v>
      </c>
      <c r="F225" s="175">
        <v>1</v>
      </c>
      <c r="G225" s="459">
        <f ca="1">IF(G224&gt;=$AJ$3,1,IF(AND(J223="L",J224="L"),1,IF(I224="L",2,IF(I224="W",(2*G224-1),G224))))</f>
        <v>2</v>
      </c>
      <c r="H225" s="345" t="str">
        <f ca="1">IF($A224&lt;&gt;"",IF(OR($AH224&lt;&gt;0,$AI224&lt;&gt;0,E224="RRR"),"",IF(AND($D219="B",$D222="B"),"B",IF(AND($D221="B",$D223="B"),"B",IF(AND($D223=$D224,$D223="B"),"B","")))),"")</f>
        <v/>
      </c>
      <c r="I225" s="346" t="str">
        <f t="shared" ca="1" si="81"/>
        <v/>
      </c>
      <c r="J225" s="346">
        <f t="shared" ca="1" si="68"/>
        <v>0</v>
      </c>
      <c r="K225" s="343">
        <f t="shared" ca="1" si="78"/>
        <v>0</v>
      </c>
      <c r="L225" s="56" t="str">
        <f ca="1">VLOOKUP($A225,$BC$5:$BN$45,8)</f>
        <v>R</v>
      </c>
      <c r="M225" s="428">
        <f t="shared" ca="1" si="79"/>
        <v>2</v>
      </c>
      <c r="N225" s="175">
        <v>1</v>
      </c>
      <c r="O225" s="345" t="str">
        <f ca="1">IF($A224&lt;&gt;"",IF(OR($AH224&lt;&gt;0,$AI224&lt;&gt;0,E224="BBB",H225&lt;&gt;""),"",IF(AND($D219="R",$D222="R"),"R",IF(AND($D221="R",$D223="R"),"R",IF(AND($D223=$D224,$D223="R"),"R","")))),"")</f>
        <v>R</v>
      </c>
      <c r="P225" s="37" t="str">
        <f t="shared" ca="1" si="69"/>
        <v>W</v>
      </c>
      <c r="Q225" s="37">
        <f t="shared" ca="1" si="70"/>
        <v>1</v>
      </c>
      <c r="R225" s="23">
        <f ca="1">IF($A225&lt;&gt;"",IF(OR($AH224&lt;&gt;0,$AI224&lt;&gt;0),"0",SUM(Q225:Q225)),0)</f>
        <v>1</v>
      </c>
      <c r="S225" s="56" t="str">
        <f ca="1">VLOOKUP($A225,$BC$5:$BN$45,8)</f>
        <v>R</v>
      </c>
      <c r="T225" s="175">
        <v>1</v>
      </c>
      <c r="U225" s="345" t="str">
        <f ca="1">IF($A224&lt;&gt;"",IF(OR($AH224&lt;&gt;0,$AI224&lt;&gt;0,M224&gt;=$AJ$3),"",H225))</f>
        <v/>
      </c>
      <c r="V225" s="346" t="str">
        <f t="shared" ca="1" si="82"/>
        <v/>
      </c>
      <c r="W225" s="346">
        <f t="shared" ca="1" si="71"/>
        <v>0</v>
      </c>
      <c r="X225" s="343">
        <f t="shared" ca="1" si="80"/>
        <v>0</v>
      </c>
      <c r="Y225" s="56" t="str">
        <f ca="1">VLOOKUP($A225,$BC$5:$BN$45,8)</f>
        <v>R</v>
      </c>
      <c r="Z225" s="175">
        <v>1</v>
      </c>
      <c r="AA225" s="345" t="str">
        <f ca="1">IF($A224&lt;&gt;"",IF(OR($AH224&lt;&gt;0,$AI224&lt;&gt;0,U225&lt;&gt;""),"",O225))</f>
        <v>R</v>
      </c>
      <c r="AB225" s="37" t="str">
        <f t="shared" ca="1" si="72"/>
        <v>W</v>
      </c>
      <c r="AC225" s="37">
        <f t="shared" ca="1" si="73"/>
        <v>1</v>
      </c>
      <c r="AD225" s="23">
        <f ca="1">IF($A225&lt;&gt;"",IF(OR($AH224&lt;&gt;0,$AI224&lt;&gt;0),"0",SUM(AC225:AC225)),0)</f>
        <v>1</v>
      </c>
      <c r="AE225" s="90">
        <f ca="1">IF(A225&lt;&gt;"",W225+AC225,0)</f>
        <v>1</v>
      </c>
      <c r="AF225" s="87">
        <f t="shared" ca="1" si="74"/>
        <v>0</v>
      </c>
      <c r="AG225" s="95">
        <f>T226</f>
        <v>1</v>
      </c>
      <c r="AH225" s="89">
        <f ca="1">IF($A225&lt;&gt;"",IF(AH224&lt;&gt;0,AH224,IF(AF225&gt;=$AJ$1,"Profit Target",0)),0)</f>
        <v>0</v>
      </c>
      <c r="AI225" s="91">
        <f ca="1">IF($A225&lt;&gt;"",IF(AI224&lt;&gt;0,AI224,IF(AF225&lt;=$AJ$2,"Stop Loss",0)))</f>
        <v>0</v>
      </c>
      <c r="AJ225" s="89">
        <f t="shared" ca="1" si="75"/>
        <v>8</v>
      </c>
      <c r="AK225" s="78" t="str">
        <f ca="1">IF($A224="","",ABS(T225)&amp;"@")</f>
        <v>1@</v>
      </c>
      <c r="AL225" s="78" t="str">
        <f ca="1">IF(U225&lt;&gt;"",$AK225&amp;U225&amp;",","")</f>
        <v/>
      </c>
      <c r="AM225" s="78" t="str">
        <f ca="1">IF($A224="","",ABS(Z225)&amp;"@")</f>
        <v>1@</v>
      </c>
      <c r="AN225" s="427" t="str">
        <f t="shared" ca="1" si="76"/>
        <v>1@R,</v>
      </c>
      <c r="AO225" s="20"/>
      <c r="AP225" s="20"/>
      <c r="AQ225" s="20"/>
      <c r="AR225" s="20"/>
      <c r="AS225" s="20"/>
      <c r="AT225" s="66"/>
      <c r="AU225" s="20"/>
      <c r="AV225" s="20"/>
      <c r="AW225" s="20"/>
      <c r="AX225" s="20"/>
      <c r="AY225" s="20"/>
      <c r="AZ225" s="20"/>
      <c r="BA225" s="20"/>
      <c r="BB225" s="65">
        <f t="shared" ca="1" si="66"/>
        <v>24</v>
      </c>
      <c r="BD225" s="65"/>
      <c r="BR225" s="48"/>
      <c r="BS225" s="75"/>
      <c r="BT225" s="75"/>
      <c r="BU225" s="75"/>
      <c r="BV225" s="99"/>
      <c r="BW225" s="102"/>
      <c r="BX225" s="102"/>
      <c r="BY225" s="103"/>
      <c r="BZ225" s="102"/>
      <c r="CA225" s="102"/>
      <c r="CB225" s="102"/>
      <c r="CC225" s="102"/>
      <c r="CD225" s="102"/>
      <c r="CE225" s="105"/>
      <c r="CF225" s="49"/>
      <c r="CG225" s="19"/>
      <c r="CH225" s="49"/>
      <c r="CI225" s="19"/>
      <c r="CJ225" s="19"/>
    </row>
    <row r="226" spans="1:88">
      <c r="A226" s="65">
        <f t="shared" ca="1" si="65"/>
        <v>20</v>
      </c>
      <c r="B226" s="23" t="str">
        <f ca="1">IF(A225="","",IF(AND(AL226="",AN226=""),"NB",AL226&amp;AN226))</f>
        <v>1@R,</v>
      </c>
      <c r="C226" s="6" t="str">
        <f t="shared" ca="1" si="67"/>
        <v/>
      </c>
      <c r="D226" s="56" t="str">
        <f ca="1">VLOOKUP($A226,$BC$5:$BN$45,8)</f>
        <v>B</v>
      </c>
      <c r="E226" s="344" t="str">
        <f t="shared" ca="1" si="77"/>
        <v>RRB</v>
      </c>
      <c r="F226" s="175">
        <v>1</v>
      </c>
      <c r="G226" s="459">
        <f ca="1">IF(G225&gt;=$AJ$3,1,IF(AND(J224="L",J225="L"),1,IF(I225="L",2,IF(I225="W",(2*G225-1),G225))))</f>
        <v>2</v>
      </c>
      <c r="H226" s="345" t="str">
        <f ca="1">IF($A225&lt;&gt;"",IF(OR($AH225&lt;&gt;0,$AI225&lt;&gt;0,E225="RRR"),"",IF(AND($D220="B",$D223="B"),"B",IF(AND($D222="B",$D224="B"),"B",IF(AND($D224=$D225,$D224="B"),"B","")))),"")</f>
        <v/>
      </c>
      <c r="I226" s="346" t="str">
        <f t="shared" ca="1" si="81"/>
        <v/>
      </c>
      <c r="J226" s="346">
        <f t="shared" ca="1" si="68"/>
        <v>0</v>
      </c>
      <c r="K226" s="343">
        <f t="shared" ca="1" si="78"/>
        <v>0</v>
      </c>
      <c r="L226" s="56" t="str">
        <f ca="1">VLOOKUP($A226,$BC$5:$BN$45,8)</f>
        <v>B</v>
      </c>
      <c r="M226" s="428">
        <f t="shared" ca="1" si="79"/>
        <v>2</v>
      </c>
      <c r="N226" s="175">
        <v>1</v>
      </c>
      <c r="O226" s="345" t="str">
        <f ca="1">IF($A225&lt;&gt;"",IF(OR($AH225&lt;&gt;0,$AI225&lt;&gt;0,E225="BBB",H226&lt;&gt;""),"",IF(AND($D220="R",$D223="R"),"R",IF(AND($D222="R",$D224="R"),"R",IF(AND($D224=$D225,$D224="R"),"R","")))),"")</f>
        <v>R</v>
      </c>
      <c r="P226" s="37" t="str">
        <f t="shared" ca="1" si="69"/>
        <v>L</v>
      </c>
      <c r="Q226" s="37">
        <f t="shared" ca="1" si="70"/>
        <v>-1</v>
      </c>
      <c r="R226" s="23">
        <f ca="1">IF($A226&lt;&gt;"",IF(OR($AH225&lt;&gt;0,$AI225&lt;&gt;0),"0",SUM(Q226:Q226)),0)</f>
        <v>-1</v>
      </c>
      <c r="S226" s="56" t="str">
        <f ca="1">VLOOKUP($A226,$BC$5:$BN$45,8)</f>
        <v>B</v>
      </c>
      <c r="T226" s="175">
        <v>1</v>
      </c>
      <c r="U226" s="345" t="str">
        <f ca="1">IF($A225&lt;&gt;"",IF(OR($AH225&lt;&gt;0,$AI225&lt;&gt;0,M225&gt;=$AJ$3),"",H226))</f>
        <v/>
      </c>
      <c r="V226" s="346" t="str">
        <f t="shared" ca="1" si="82"/>
        <v/>
      </c>
      <c r="W226" s="346">
        <f t="shared" ca="1" si="71"/>
        <v>0</v>
      </c>
      <c r="X226" s="343">
        <f t="shared" ca="1" si="80"/>
        <v>0</v>
      </c>
      <c r="Y226" s="56" t="str">
        <f ca="1">VLOOKUP($A226,$BC$5:$BN$45,8)</f>
        <v>B</v>
      </c>
      <c r="Z226" s="175">
        <v>1</v>
      </c>
      <c r="AA226" s="345" t="str">
        <f ca="1">IF($A225&lt;&gt;"",IF(OR($AH225&lt;&gt;0,$AI225&lt;&gt;0,U226&lt;&gt;""),"",O226))</f>
        <v>R</v>
      </c>
      <c r="AB226" s="37" t="str">
        <f t="shared" ca="1" si="72"/>
        <v>L</v>
      </c>
      <c r="AC226" s="37">
        <f t="shared" ca="1" si="73"/>
        <v>-1</v>
      </c>
      <c r="AD226" s="23">
        <f ca="1">IF($A226&lt;&gt;"",IF(OR($AH225&lt;&gt;0,$AI225&lt;&gt;0),"0",SUM(AC226:AC226)),0)</f>
        <v>-1</v>
      </c>
      <c r="AE226" s="90">
        <f ca="1">IF(A226&lt;&gt;"",W226+AC226,0)</f>
        <v>-1</v>
      </c>
      <c r="AF226" s="87">
        <f t="shared" ca="1" si="74"/>
        <v>-1</v>
      </c>
      <c r="AG226" s="95">
        <f>T227</f>
        <v>1</v>
      </c>
      <c r="AH226" s="89">
        <f ca="1">IF($A226&lt;&gt;"",IF(AH225&lt;&gt;0,AH225,IF(AF226&gt;=$AJ$1,"Profit Target",0)),0)</f>
        <v>0</v>
      </c>
      <c r="AI226" s="91">
        <f ca="1">IF($A226&lt;&gt;"",IF(AI225&lt;&gt;0,AI225,IF(AF226&lt;=$AJ$2,"Stop Loss",0)))</f>
        <v>0</v>
      </c>
      <c r="AJ226" s="89">
        <f t="shared" ca="1" si="75"/>
        <v>8</v>
      </c>
      <c r="AK226" s="78" t="str">
        <f ca="1">IF($A225="","",ABS(T226)&amp;"@")</f>
        <v>1@</v>
      </c>
      <c r="AL226" s="78" t="str">
        <f ca="1">IF(U226&lt;&gt;"",$AK226&amp;U226&amp;",","")</f>
        <v/>
      </c>
      <c r="AM226" s="78" t="str">
        <f ca="1">IF($A225="","",ABS(Z226)&amp;"@")</f>
        <v>1@</v>
      </c>
      <c r="AN226" s="427" t="str">
        <f t="shared" ca="1" si="76"/>
        <v>1@R,</v>
      </c>
      <c r="AO226" s="20"/>
      <c r="AP226" s="20"/>
      <c r="AQ226" s="20"/>
      <c r="AR226" s="20"/>
      <c r="AS226" s="20"/>
      <c r="AT226" s="66"/>
      <c r="AU226" s="20"/>
      <c r="AV226" s="20"/>
      <c r="AW226" s="20"/>
      <c r="AX226" s="20"/>
      <c r="AY226" s="20"/>
      <c r="AZ226" s="20"/>
      <c r="BA226" s="20"/>
      <c r="BB226" s="65">
        <f t="shared" ca="1" si="66"/>
        <v>5</v>
      </c>
      <c r="BD226" s="65"/>
      <c r="BR226" s="48"/>
      <c r="BS226" s="75"/>
      <c r="BT226" s="75"/>
      <c r="BU226" s="75"/>
      <c r="BV226" s="99"/>
      <c r="BW226" s="102"/>
      <c r="BX226" s="102"/>
      <c r="BY226" s="103"/>
      <c r="BZ226" s="102"/>
      <c r="CA226" s="102"/>
      <c r="CB226" s="102"/>
      <c r="CC226" s="102"/>
      <c r="CD226" s="102"/>
      <c r="CE226" s="105"/>
      <c r="CF226" s="49"/>
      <c r="CG226" s="19"/>
      <c r="CH226" s="49"/>
      <c r="CI226" s="19"/>
      <c r="CJ226" s="19"/>
    </row>
    <row r="227" spans="1:88">
      <c r="A227" s="65">
        <f t="shared" ca="1" si="65"/>
        <v>22</v>
      </c>
      <c r="B227" s="23" t="str">
        <f ca="1">IF(A226="","",IF(AND(AL227="",AN227=""),"NB",AL227&amp;AN227))</f>
        <v>1@R,</v>
      </c>
      <c r="C227" s="6" t="str">
        <f t="shared" ca="1" si="67"/>
        <v/>
      </c>
      <c r="D227" s="56" t="str">
        <f ca="1">VLOOKUP($A227,$BC$5:$BN$45,8)</f>
        <v>B</v>
      </c>
      <c r="E227" s="344" t="str">
        <f t="shared" ca="1" si="77"/>
        <v>RBB</v>
      </c>
      <c r="F227" s="175">
        <v>1</v>
      </c>
      <c r="G227" s="459">
        <f ca="1">IF(G226&gt;=$AJ$3,1,IF(AND(J225="L",J226="L"),1,IF(I226="L",2,IF(I226="W",(2*G226-1),G226))))</f>
        <v>2</v>
      </c>
      <c r="H227" s="345" t="str">
        <f ca="1">IF($A226&lt;&gt;"",IF(OR($AH226&lt;&gt;0,$AI226&lt;&gt;0,E226="RRR"),"",IF(AND($D221="B",$D224="B"),"B",IF(AND($D223="B",$D225="B"),"B",IF(AND($D225=$D226,$D225="B"),"B","")))),"")</f>
        <v/>
      </c>
      <c r="I227" s="346" t="str">
        <f t="shared" ca="1" si="81"/>
        <v/>
      </c>
      <c r="J227" s="346">
        <f t="shared" ca="1" si="68"/>
        <v>0</v>
      </c>
      <c r="K227" s="343">
        <f t="shared" ca="1" si="78"/>
        <v>0</v>
      </c>
      <c r="L227" s="56" t="str">
        <f ca="1">VLOOKUP($A227,$BC$5:$BN$45,8)</f>
        <v>B</v>
      </c>
      <c r="M227" s="428">
        <f t="shared" ca="1" si="79"/>
        <v>2</v>
      </c>
      <c r="N227" s="175">
        <v>1</v>
      </c>
      <c r="O227" s="345" t="str">
        <f ca="1">IF($A226&lt;&gt;"",IF(OR($AH226&lt;&gt;0,$AI226&lt;&gt;0,E226="BBB",H227&lt;&gt;""),"",IF(AND($D221="R",$D224="R"),"R",IF(AND($D223="R",$D225="R"),"R",IF(AND($D225=$D226,$D225="R"),"R","")))),"")</f>
        <v>R</v>
      </c>
      <c r="P227" s="37" t="str">
        <f t="shared" ca="1" si="69"/>
        <v>L</v>
      </c>
      <c r="Q227" s="37">
        <f t="shared" ca="1" si="70"/>
        <v>-1</v>
      </c>
      <c r="R227" s="23">
        <f ca="1">IF($A227&lt;&gt;"",IF(OR($AH226&lt;&gt;0,$AI226&lt;&gt;0),"0",SUM(Q227:Q227)),0)</f>
        <v>-1</v>
      </c>
      <c r="S227" s="56" t="str">
        <f ca="1">VLOOKUP($A227,$BC$5:$BN$45,8)</f>
        <v>B</v>
      </c>
      <c r="T227" s="175">
        <v>1</v>
      </c>
      <c r="U227" s="345" t="str">
        <f ca="1">IF($A226&lt;&gt;"",IF(OR($AH226&lt;&gt;0,$AI226&lt;&gt;0,M226&gt;=$AJ$3),"",H227))</f>
        <v/>
      </c>
      <c r="V227" s="346" t="str">
        <f t="shared" ca="1" si="82"/>
        <v/>
      </c>
      <c r="W227" s="346">
        <f t="shared" ca="1" si="71"/>
        <v>0</v>
      </c>
      <c r="X227" s="343">
        <f t="shared" ca="1" si="80"/>
        <v>0</v>
      </c>
      <c r="Y227" s="56" t="str">
        <f ca="1">VLOOKUP($A227,$BC$5:$BN$45,8)</f>
        <v>B</v>
      </c>
      <c r="Z227" s="175">
        <v>1</v>
      </c>
      <c r="AA227" s="345" t="str">
        <f ca="1">IF($A226&lt;&gt;"",IF(OR($AH226&lt;&gt;0,$AI226&lt;&gt;0,U227&lt;&gt;""),"",O227))</f>
        <v>R</v>
      </c>
      <c r="AB227" s="37" t="str">
        <f t="shared" ca="1" si="72"/>
        <v>L</v>
      </c>
      <c r="AC227" s="37">
        <f t="shared" ca="1" si="73"/>
        <v>-1</v>
      </c>
      <c r="AD227" s="23">
        <f ca="1">IF($A227&lt;&gt;"",IF(OR($AH226&lt;&gt;0,$AI226&lt;&gt;0),"0",SUM(AC227:AC227)),0)</f>
        <v>-1</v>
      </c>
      <c r="AE227" s="90">
        <f ca="1">IF(A227&lt;&gt;"",W227+AC227,0)</f>
        <v>-1</v>
      </c>
      <c r="AF227" s="172">
        <f t="shared" ca="1" si="74"/>
        <v>-2</v>
      </c>
      <c r="AG227" s="95">
        <f>T228</f>
        <v>1</v>
      </c>
      <c r="AH227" s="89">
        <f ca="1">IF($A227&lt;&gt;"",IF(AH226&lt;&gt;0,AH226,IF(AF227&gt;=$AJ$1,"Profit Target",0)),0)</f>
        <v>0</v>
      </c>
      <c r="AI227" s="91">
        <f ca="1">IF($A227&lt;&gt;"",IF(AI226&lt;&gt;0,AI226,IF(AF227&lt;=$AJ$2,"Stop Loss",0)))</f>
        <v>0</v>
      </c>
      <c r="AJ227" s="89">
        <f t="shared" ca="1" si="75"/>
        <v>8</v>
      </c>
      <c r="AK227" s="78" t="str">
        <f ca="1">IF($A226="","",ABS(T227)&amp;"@")</f>
        <v>1@</v>
      </c>
      <c r="AL227" s="78" t="str">
        <f ca="1">IF(U227&lt;&gt;"",$AK227&amp;U227&amp;",","")</f>
        <v/>
      </c>
      <c r="AM227" s="78" t="str">
        <f ca="1">IF($A226="","",ABS(Z227)&amp;"@")</f>
        <v>1@</v>
      </c>
      <c r="AN227" s="427" t="str">
        <f t="shared" ca="1" si="76"/>
        <v>1@R,</v>
      </c>
      <c r="AO227" s="20"/>
      <c r="AP227" s="20"/>
      <c r="AQ227" s="20"/>
      <c r="AR227" s="20"/>
      <c r="AS227" s="20"/>
      <c r="AT227" s="66"/>
      <c r="AU227" s="20"/>
      <c r="AV227" s="20"/>
      <c r="AW227" s="20"/>
      <c r="AX227" s="20"/>
      <c r="AY227" s="20"/>
      <c r="AZ227" s="20"/>
      <c r="BA227" s="20"/>
      <c r="BB227" s="65">
        <f t="shared" ca="1" si="66"/>
        <v>31</v>
      </c>
      <c r="BD227" s="65"/>
      <c r="BR227" s="48"/>
      <c r="BS227" s="48"/>
      <c r="BT227" s="48"/>
      <c r="BU227" s="48"/>
      <c r="BV227" s="99"/>
      <c r="BW227" s="102"/>
      <c r="BX227" s="102"/>
      <c r="BY227" s="103"/>
      <c r="BZ227" s="102"/>
      <c r="CA227" s="102"/>
      <c r="CB227" s="102"/>
      <c r="CC227" s="102"/>
      <c r="CD227" s="102"/>
      <c r="CE227" s="105"/>
      <c r="CF227" s="49"/>
      <c r="CG227" s="19"/>
      <c r="CH227" s="49"/>
      <c r="CI227" s="19"/>
      <c r="CJ227" s="19"/>
    </row>
    <row r="228" spans="1:88">
      <c r="A228" s="65">
        <f t="shared" ca="1" si="65"/>
        <v>7</v>
      </c>
      <c r="B228" s="23" t="str">
        <f ca="1">IF(A227="","",IF(AND(AL228="",AN228=""),"NB",AL228&amp;AN228))</f>
        <v>1@B,</v>
      </c>
      <c r="C228" s="6" t="str">
        <f t="shared" ca="1" si="67"/>
        <v/>
      </c>
      <c r="D228" s="56" t="str">
        <f ca="1">VLOOKUP($A228,$BC$5:$BN$45,8)</f>
        <v>R</v>
      </c>
      <c r="E228" s="344" t="str">
        <f t="shared" ca="1" si="77"/>
        <v>BBR</v>
      </c>
      <c r="F228" s="175">
        <v>1</v>
      </c>
      <c r="G228" s="459">
        <f ca="1">IF(G227&gt;=$AJ$3,1,IF(AND(J226="L",J227="L"),1,IF(I227="L",2,IF(I227="W",(2*G227-1),G227))))</f>
        <v>2</v>
      </c>
      <c r="H228" s="345" t="str">
        <f ca="1">IF($A227&lt;&gt;"",IF(OR($AH227&lt;&gt;0,$AI227&lt;&gt;0,E227="RRR"),"",IF(AND($D222="B",$D225="B"),"B",IF(AND($D224="B",$D226="B"),"B",IF(AND($D226=$D227,$D226="B"),"B","")))),"")</f>
        <v>B</v>
      </c>
      <c r="I228" s="346" t="str">
        <f t="shared" ca="1" si="81"/>
        <v>L</v>
      </c>
      <c r="J228" s="346">
        <f t="shared" ca="1" si="68"/>
        <v>-1</v>
      </c>
      <c r="K228" s="343">
        <f t="shared" ca="1" si="78"/>
        <v>-1</v>
      </c>
      <c r="L228" s="56" t="str">
        <f ca="1">VLOOKUP($A228,$BC$5:$BN$45,8)</f>
        <v>R</v>
      </c>
      <c r="M228" s="428">
        <f t="shared" ca="1" si="79"/>
        <v>3</v>
      </c>
      <c r="N228" s="175">
        <v>1</v>
      </c>
      <c r="O228" s="345" t="str">
        <f ca="1">IF($A227&lt;&gt;"",IF(OR($AH227&lt;&gt;0,$AI227&lt;&gt;0,E227="BBB",H228&lt;&gt;""),"",IF(AND($D222="R",$D225="R"),"R",IF(AND($D224="R",$D226="R"),"R",IF(AND($D226=$D227,$D226="R"),"R","")))),"")</f>
        <v/>
      </c>
      <c r="P228" s="37" t="str">
        <f t="shared" ca="1" si="69"/>
        <v/>
      </c>
      <c r="Q228" s="37">
        <f t="shared" ca="1" si="70"/>
        <v>0</v>
      </c>
      <c r="R228" s="23">
        <f ca="1">IF($A228&lt;&gt;"",IF(OR($AH227&lt;&gt;0,$AI227&lt;&gt;0),"0",SUM(Q228:Q228)),0)</f>
        <v>0</v>
      </c>
      <c r="S228" s="56" t="str">
        <f ca="1">VLOOKUP($A228,$BC$5:$BN$45,8)</f>
        <v>R</v>
      </c>
      <c r="T228" s="175">
        <v>1</v>
      </c>
      <c r="U228" s="345" t="str">
        <f ca="1">IF($A227&lt;&gt;"",IF(OR($AH227&lt;&gt;0,$AI227&lt;&gt;0,M227&gt;=$AJ$3),"",H228))</f>
        <v>B</v>
      </c>
      <c r="V228" s="346" t="str">
        <f t="shared" ca="1" si="82"/>
        <v>L</v>
      </c>
      <c r="W228" s="346">
        <f t="shared" ca="1" si="71"/>
        <v>-1</v>
      </c>
      <c r="X228" s="343">
        <f t="shared" ca="1" si="80"/>
        <v>-1</v>
      </c>
      <c r="Y228" s="56" t="str">
        <f ca="1">VLOOKUP($A228,$BC$5:$BN$45,8)</f>
        <v>R</v>
      </c>
      <c r="Z228" s="175">
        <v>1</v>
      </c>
      <c r="AA228" s="345" t="str">
        <f ca="1">IF($A227&lt;&gt;"",IF(OR($AH227&lt;&gt;0,$AI227&lt;&gt;0,U228&lt;&gt;""),"",O228))</f>
        <v/>
      </c>
      <c r="AB228" s="37" t="str">
        <f t="shared" ca="1" si="72"/>
        <v/>
      </c>
      <c r="AC228" s="37">
        <f t="shared" ca="1" si="73"/>
        <v>0</v>
      </c>
      <c r="AD228" s="23">
        <f ca="1">IF($A228&lt;&gt;"",IF(OR($AH227&lt;&gt;0,$AI227&lt;&gt;0),"0",SUM(AC228:AC228)),0)</f>
        <v>0</v>
      </c>
      <c r="AE228" s="90">
        <f ca="1">IF(A228&lt;&gt;"",W228+AC228,0)</f>
        <v>-1</v>
      </c>
      <c r="AF228" s="87">
        <f ca="1">IF($A228&lt;&gt;"",AE228+AF227,0)</f>
        <v>-3</v>
      </c>
      <c r="AG228" s="95">
        <f>T229</f>
        <v>1</v>
      </c>
      <c r="AH228" s="89">
        <f ca="1">IF($A228&lt;&gt;"",IF(AH227&lt;&gt;0,AH227,IF(AF228&gt;=$AJ$1,"Profit Target",0)),0)</f>
        <v>0</v>
      </c>
      <c r="AI228" s="91">
        <f ca="1">IF($A228&lt;&gt;"",IF(AI227&lt;&gt;0,AI227,IF(AF228&lt;=$AJ$2,"Stop Loss",0)))</f>
        <v>0</v>
      </c>
      <c r="AJ228" s="89">
        <f t="shared" ca="1" si="75"/>
        <v>8</v>
      </c>
      <c r="AK228" s="78" t="str">
        <f ca="1">IF($A227="","",ABS(T228)&amp;"@")</f>
        <v>1@</v>
      </c>
      <c r="AL228" s="78" t="str">
        <f ca="1">IF(U228&lt;&gt;"",$AK228&amp;U228&amp;",","")</f>
        <v>1@B,</v>
      </c>
      <c r="AM228" s="78" t="str">
        <f ca="1">IF($A227="","",ABS(Z228)&amp;"@")</f>
        <v>1@</v>
      </c>
      <c r="AN228" s="427" t="str">
        <f t="shared" ca="1" si="76"/>
        <v/>
      </c>
      <c r="AO228" s="20"/>
      <c r="AP228" s="20"/>
      <c r="AQ228" s="20"/>
      <c r="AR228" s="20"/>
      <c r="AS228" s="20"/>
      <c r="AT228" s="66"/>
      <c r="AU228" s="20"/>
      <c r="AV228" s="20"/>
      <c r="AW228" s="20"/>
      <c r="AX228" s="20"/>
      <c r="AY228" s="20"/>
      <c r="AZ228" s="20"/>
      <c r="BA228" s="20"/>
      <c r="BB228" s="65">
        <f t="shared" ca="1" si="66"/>
        <v>10</v>
      </c>
      <c r="BD228" s="65"/>
      <c r="BR228" s="48"/>
      <c r="BS228" s="48"/>
      <c r="BT228" s="48"/>
      <c r="BU228" s="19"/>
      <c r="BV228" s="99"/>
      <c r="BW228" s="102"/>
      <c r="BX228" s="102"/>
      <c r="BY228" s="103"/>
      <c r="BZ228" s="102"/>
      <c r="CA228" s="102"/>
      <c r="CB228" s="102"/>
      <c r="CC228" s="102"/>
      <c r="CD228" s="102"/>
      <c r="CE228" s="105"/>
      <c r="CF228" s="49"/>
      <c r="CG228" s="19"/>
      <c r="CH228" s="49"/>
      <c r="CI228" s="19"/>
      <c r="CJ228" s="19"/>
    </row>
    <row r="229" spans="1:88">
      <c r="A229" s="65">
        <f t="shared" ca="1" si="65"/>
        <v>13</v>
      </c>
      <c r="B229" s="23" t="str">
        <f ca="1">IF(A228="","",IF(AND(AL229="",AN229=""),"NB",AL229&amp;AN229))</f>
        <v>1@B,</v>
      </c>
      <c r="C229" s="6" t="str">
        <f t="shared" ca="1" si="67"/>
        <v/>
      </c>
      <c r="D229" s="56" t="str">
        <f ca="1">VLOOKUP($A229,$BC$5:$BN$45,8)</f>
        <v>B</v>
      </c>
      <c r="E229" s="344" t="str">
        <f t="shared" ca="1" si="77"/>
        <v>BRB</v>
      </c>
      <c r="F229" s="175">
        <v>1</v>
      </c>
      <c r="G229" s="459">
        <f ca="1">IF(G228&gt;=$AJ$3,1,IF(AND(J227="L",J228="L"),1,IF(I228="L",2,IF(I228="W",(2*G228-1),G228))))</f>
        <v>2</v>
      </c>
      <c r="H229" s="345" t="str">
        <f ca="1">IF($A228&lt;&gt;"",IF(OR($AH228&lt;&gt;0,$AI228&lt;&gt;0,E228="RRR"),"",IF(AND($D223="B",$D226="B"),"B",IF(AND($D225="B",$D227="B"),"B",IF(AND($D227=$D228,$D227="B"),"B","")))),"")</f>
        <v>B</v>
      </c>
      <c r="I229" s="346" t="str">
        <f t="shared" ca="1" si="81"/>
        <v>W</v>
      </c>
      <c r="J229" s="346">
        <f t="shared" ca="1" si="68"/>
        <v>1</v>
      </c>
      <c r="K229" s="343">
        <f t="shared" ca="1" si="78"/>
        <v>1</v>
      </c>
      <c r="L229" s="56" t="str">
        <f ca="1">VLOOKUP($A229,$BC$5:$BN$45,8)</f>
        <v>B</v>
      </c>
      <c r="M229" s="428">
        <f t="shared" ca="1" si="79"/>
        <v>0</v>
      </c>
      <c r="N229" s="175">
        <v>1</v>
      </c>
      <c r="O229" s="345" t="str">
        <f ca="1">IF($A228&lt;&gt;"",IF(OR($AH228&lt;&gt;0,$AI228&lt;&gt;0,E228="BBB",H229&lt;&gt;""),"",IF(AND($D223="R",$D226="R"),"R",IF(AND($D225="R",$D227="R"),"R",IF(AND($D227=$D228,$D227="R"),"R","")))),"")</f>
        <v/>
      </c>
      <c r="P229" s="37" t="str">
        <f t="shared" ca="1" si="69"/>
        <v/>
      </c>
      <c r="Q229" s="37">
        <f t="shared" ca="1" si="70"/>
        <v>0</v>
      </c>
      <c r="R229" s="23">
        <f ca="1">IF($A229&lt;&gt;"",IF(OR($AH228&lt;&gt;0,$AI228&lt;&gt;0),"0",SUM(Q229:Q229)),0)</f>
        <v>0</v>
      </c>
      <c r="S229" s="56" t="str">
        <f ca="1">VLOOKUP($A229,$BC$5:$BN$45,8)</f>
        <v>B</v>
      </c>
      <c r="T229" s="175">
        <v>1</v>
      </c>
      <c r="U229" s="345" t="str">
        <f ca="1">IF($A228&lt;&gt;"",IF(OR($AH228&lt;&gt;0,$AI228&lt;&gt;0,M228&gt;=$AJ$3),"",H229))</f>
        <v>B</v>
      </c>
      <c r="V229" s="346" t="str">
        <f t="shared" ca="1" si="82"/>
        <v>W</v>
      </c>
      <c r="W229" s="346">
        <f t="shared" ca="1" si="71"/>
        <v>1</v>
      </c>
      <c r="X229" s="343">
        <f t="shared" ca="1" si="80"/>
        <v>1</v>
      </c>
      <c r="Y229" s="56" t="str">
        <f ca="1">VLOOKUP($A229,$BC$5:$BN$45,8)</f>
        <v>B</v>
      </c>
      <c r="Z229" s="175">
        <v>1</v>
      </c>
      <c r="AA229" s="345" t="str">
        <f ca="1">IF($A228&lt;&gt;"",IF(OR($AH228&lt;&gt;0,$AI228&lt;&gt;0,U229&lt;&gt;""),"",O229))</f>
        <v/>
      </c>
      <c r="AB229" s="37" t="str">
        <f t="shared" ca="1" si="72"/>
        <v/>
      </c>
      <c r="AC229" s="37">
        <f t="shared" ca="1" si="73"/>
        <v>0</v>
      </c>
      <c r="AD229" s="23">
        <f ca="1">IF($A229&lt;&gt;"",IF(OR($AH228&lt;&gt;0,$AI228&lt;&gt;0),"0",SUM(AC229:AC229)),0)</f>
        <v>0</v>
      </c>
      <c r="AE229" s="90">
        <f ca="1">IF(A229&lt;&gt;"",W229+AC229,0)</f>
        <v>1</v>
      </c>
      <c r="AF229" s="87">
        <f t="shared" ref="AF229:AF245" ca="1" si="83">IF($A229&lt;&gt;"",AE229+AF228,0)</f>
        <v>-2</v>
      </c>
      <c r="AG229" s="95">
        <f>T230</f>
        <v>1</v>
      </c>
      <c r="AH229" s="89">
        <f ca="1">IF($A229&lt;&gt;"",IF(AH228&lt;&gt;0,AH228,IF(AF229&gt;=$AJ$1,"Profit Target",0)),0)</f>
        <v>0</v>
      </c>
      <c r="AI229" s="91">
        <f ca="1">IF($A229&lt;&gt;"",IF(AI228&lt;&gt;0,AI228,IF(AF229&lt;=$AJ$2,"Stop Loss",0)))</f>
        <v>0</v>
      </c>
      <c r="AJ229" s="89">
        <f t="shared" ca="1" si="75"/>
        <v>8</v>
      </c>
      <c r="AK229" s="78" t="str">
        <f ca="1">IF($A228="","",ABS(T229)&amp;"@")</f>
        <v>1@</v>
      </c>
      <c r="AL229" s="78" t="str">
        <f ca="1">IF(U229&lt;&gt;"",$AK229&amp;U229&amp;",","")</f>
        <v>1@B,</v>
      </c>
      <c r="AM229" s="78" t="str">
        <f ca="1">IF($A228="","",ABS(Z229)&amp;"@")</f>
        <v>1@</v>
      </c>
      <c r="AN229" s="427" t="str">
        <f t="shared" ca="1" si="76"/>
        <v/>
      </c>
      <c r="AO229" s="20"/>
      <c r="AP229" s="20"/>
      <c r="AQ229" s="20"/>
      <c r="AR229" s="20"/>
      <c r="AS229" s="20"/>
      <c r="AT229" s="66"/>
      <c r="AU229" s="20"/>
      <c r="AV229" s="20"/>
      <c r="AW229" s="20"/>
      <c r="AX229" s="20"/>
      <c r="AY229" s="20"/>
      <c r="AZ229" s="20"/>
      <c r="BA229" s="20"/>
      <c r="BB229" s="65">
        <f t="shared" ca="1" si="66"/>
        <v>25</v>
      </c>
      <c r="BD229" s="65"/>
      <c r="BR229" s="48"/>
      <c r="BS229" s="48"/>
      <c r="BT229" s="48"/>
      <c r="BU229" s="19"/>
      <c r="BV229" s="99"/>
      <c r="BW229" s="102"/>
      <c r="BX229" s="102"/>
      <c r="BY229" s="103"/>
      <c r="BZ229" s="102"/>
      <c r="CA229" s="102"/>
      <c r="CB229" s="102"/>
      <c r="CC229" s="102"/>
      <c r="CD229" s="102"/>
      <c r="CE229" s="105"/>
      <c r="CF229" s="49"/>
      <c r="CG229" s="19"/>
      <c r="CH229" s="49"/>
      <c r="CI229" s="19"/>
      <c r="CJ229" s="19"/>
    </row>
    <row r="230" spans="1:88">
      <c r="A230" s="65">
        <f t="shared" ca="1" si="65"/>
        <v>2</v>
      </c>
      <c r="B230" s="23" t="str">
        <f ca="1">IF(A229="","",IF(AND(AL230="",AN230=""),"NB",AL230&amp;AN230))</f>
        <v>NB</v>
      </c>
      <c r="C230" s="6" t="str">
        <f t="shared" ca="1" si="67"/>
        <v/>
      </c>
      <c r="D230" s="56" t="str">
        <f ca="1">VLOOKUP($A230,$BC$5:$BN$45,8)</f>
        <v>B</v>
      </c>
      <c r="E230" s="344" t="str">
        <f t="shared" ca="1" si="77"/>
        <v>RBB</v>
      </c>
      <c r="F230" s="175">
        <v>1</v>
      </c>
      <c r="G230" s="459">
        <f ca="1">IF(G229&gt;=$AJ$3,1,IF(AND(J228="L",J229="L"),1,IF(I229="L",2,IF(I229="W",(2*G229-1),G229))))</f>
        <v>3</v>
      </c>
      <c r="H230" s="345" t="str">
        <f ca="1">IF($A229&lt;&gt;"",IF(OR($AH229&lt;&gt;0,$AI229&lt;&gt;0,E229="RRR"),"",IF(AND($D224="B",$D227="B"),"B",IF(AND($D226="B",$D228="B"),"B",IF(AND($D228=$D229,$D228="B"),"B","")))),"")</f>
        <v/>
      </c>
      <c r="I230" s="346" t="str">
        <f t="shared" ca="1" si="81"/>
        <v/>
      </c>
      <c r="J230" s="346">
        <f t="shared" ca="1" si="68"/>
        <v>0</v>
      </c>
      <c r="K230" s="343">
        <f t="shared" ca="1" si="78"/>
        <v>0</v>
      </c>
      <c r="L230" s="56" t="str">
        <f ca="1">VLOOKUP($A230,$BC$5:$BN$45,8)</f>
        <v>B</v>
      </c>
      <c r="M230" s="428">
        <f t="shared" ca="1" si="79"/>
        <v>0</v>
      </c>
      <c r="N230" s="175">
        <v>1</v>
      </c>
      <c r="O230" s="345" t="str">
        <f ca="1">IF($A229&lt;&gt;"",IF(OR($AH229&lt;&gt;0,$AI229&lt;&gt;0,E229="BBB",H230&lt;&gt;""),"",IF(AND($D224="R",$D227="R"),"R",IF(AND($D226="R",$D228="R"),"R",IF(AND($D228=$D229,$D228="R"),"R","")))),"")</f>
        <v/>
      </c>
      <c r="P230" s="37" t="str">
        <f t="shared" ca="1" si="69"/>
        <v/>
      </c>
      <c r="Q230" s="37">
        <f t="shared" ca="1" si="70"/>
        <v>0</v>
      </c>
      <c r="R230" s="23">
        <f ca="1">IF($A230&lt;&gt;"",IF(OR($AH229&lt;&gt;0,$AI229&lt;&gt;0),"0",SUM(Q230:Q230)),0)</f>
        <v>0</v>
      </c>
      <c r="S230" s="56" t="str">
        <f ca="1">VLOOKUP($A230,$BC$5:$BN$45,8)</f>
        <v>B</v>
      </c>
      <c r="T230" s="175">
        <v>1</v>
      </c>
      <c r="U230" s="345" t="str">
        <f ca="1">IF($A229&lt;&gt;"",IF(OR($AH229&lt;&gt;0,$AI229&lt;&gt;0,M229&gt;=$AJ$3),"",H230))</f>
        <v/>
      </c>
      <c r="V230" s="346" t="str">
        <f t="shared" ca="1" si="82"/>
        <v/>
      </c>
      <c r="W230" s="346">
        <f t="shared" ca="1" si="71"/>
        <v>0</v>
      </c>
      <c r="X230" s="343">
        <f t="shared" ca="1" si="80"/>
        <v>0</v>
      </c>
      <c r="Y230" s="56" t="str">
        <f ca="1">VLOOKUP($A230,$BC$5:$BN$45,8)</f>
        <v>B</v>
      </c>
      <c r="Z230" s="175">
        <v>1</v>
      </c>
      <c r="AA230" s="345" t="str">
        <f ca="1">IF($A229&lt;&gt;"",IF(OR($AH229&lt;&gt;0,$AI229&lt;&gt;0,U230&lt;&gt;""),"",O230))</f>
        <v/>
      </c>
      <c r="AB230" s="37" t="str">
        <f t="shared" ca="1" si="72"/>
        <v/>
      </c>
      <c r="AC230" s="37">
        <f t="shared" ca="1" si="73"/>
        <v>0</v>
      </c>
      <c r="AD230" s="23">
        <f ca="1">IF($A230&lt;&gt;"",IF(OR($AH229&lt;&gt;0,$AI229&lt;&gt;0),"0",SUM(AC230:AC230)),0)</f>
        <v>0</v>
      </c>
      <c r="AE230" s="90">
        <f ca="1">IF(A230&lt;&gt;"",W230+AC230,0)</f>
        <v>0</v>
      </c>
      <c r="AF230" s="87">
        <f t="shared" ca="1" si="83"/>
        <v>-2</v>
      </c>
      <c r="AG230" s="95">
        <f>T231</f>
        <v>1</v>
      </c>
      <c r="AH230" s="89">
        <f ca="1">IF($A230&lt;&gt;"",IF(AH229&lt;&gt;0,AH229,IF(AF230&gt;=$AJ$1,"Profit Target",0)),0)</f>
        <v>0</v>
      </c>
      <c r="AI230" s="91">
        <f ca="1">IF($A230&lt;&gt;"",IF(AI229&lt;&gt;0,AI229,IF(AF230&lt;=$AJ$2,"Stop Loss",0)))</f>
        <v>0</v>
      </c>
      <c r="AJ230" s="89">
        <f t="shared" ca="1" si="75"/>
        <v>8</v>
      </c>
      <c r="AK230" s="78" t="str">
        <f ca="1">IF($A229="","",ABS(T230)&amp;"@")</f>
        <v>1@</v>
      </c>
      <c r="AL230" s="78" t="str">
        <f ca="1">IF(U230&lt;&gt;"",$AK230&amp;U230&amp;",","")</f>
        <v/>
      </c>
      <c r="AM230" s="78" t="str">
        <f ca="1">IF($A229="","",ABS(Z230)&amp;"@")</f>
        <v>1@</v>
      </c>
      <c r="AN230" s="427" t="str">
        <f t="shared" ca="1" si="76"/>
        <v/>
      </c>
      <c r="AO230" s="20"/>
      <c r="AP230" s="20"/>
      <c r="AQ230" s="20"/>
      <c r="AR230" s="20"/>
      <c r="AS230" s="20"/>
      <c r="AT230" s="66"/>
      <c r="AU230" s="20"/>
      <c r="AV230" s="20"/>
      <c r="AW230" s="20"/>
      <c r="AX230" s="20"/>
      <c r="AY230" s="20"/>
      <c r="AZ230" s="20"/>
      <c r="BA230" s="20"/>
      <c r="BB230" s="65">
        <f t="shared" ca="1" si="66"/>
        <v>25</v>
      </c>
      <c r="BD230" s="65"/>
      <c r="BR230" s="48"/>
      <c r="BS230" s="48"/>
      <c r="BT230" s="48"/>
      <c r="BU230" s="19"/>
      <c r="BV230" s="99"/>
      <c r="BW230" s="102"/>
      <c r="BX230" s="102"/>
      <c r="BY230" s="103"/>
      <c r="BZ230" s="102"/>
      <c r="CA230" s="102"/>
      <c r="CB230" s="102"/>
      <c r="CC230" s="102"/>
      <c r="CD230" s="102"/>
      <c r="CE230" s="105"/>
      <c r="CF230" s="49"/>
      <c r="CG230" s="19"/>
      <c r="CH230" s="49"/>
      <c r="CI230" s="19"/>
      <c r="CJ230" s="19"/>
    </row>
    <row r="231" spans="1:88">
      <c r="A231" s="65">
        <f t="shared" ca="1" si="65"/>
        <v>26</v>
      </c>
      <c r="B231" s="23" t="str">
        <f ca="1">IF(A230="","",IF(AND(AL231="",AN231=""),"NB",AL231&amp;AN231))</f>
        <v>1@B,</v>
      </c>
      <c r="C231" s="6" t="str">
        <f t="shared" ca="1" si="67"/>
        <v/>
      </c>
      <c r="D231" s="56" t="str">
        <f ca="1">VLOOKUP($A231,$BC$5:$BN$45,8)</f>
        <v>B</v>
      </c>
      <c r="E231" s="344" t="str">
        <f t="shared" ca="1" si="77"/>
        <v>BBB</v>
      </c>
      <c r="F231" s="175">
        <v>1</v>
      </c>
      <c r="G231" s="459">
        <f ca="1">IF(G230&gt;=$AJ$3,1,IF(AND(J229="L",J230="L"),1,IF(I230="L",2,IF(I230="W",(2*G230-1),G230))))</f>
        <v>3</v>
      </c>
      <c r="H231" s="345" t="str">
        <f ca="1">IF($A230&lt;&gt;"",IF(OR($AH230&lt;&gt;0,$AI230&lt;&gt;0,E230="RRR"),"",IF(AND($D225="B",$D228="B"),"B",IF(AND($D227="B",$D229="B"),"B",IF(AND($D229=$D230,$D229="B"),"B","")))),"")</f>
        <v>B</v>
      </c>
      <c r="I231" s="346" t="str">
        <f t="shared" ca="1" si="81"/>
        <v>W</v>
      </c>
      <c r="J231" s="346">
        <f t="shared" ca="1" si="68"/>
        <v>1</v>
      </c>
      <c r="K231" s="343">
        <f t="shared" ca="1" si="78"/>
        <v>1</v>
      </c>
      <c r="L231" s="56" t="str">
        <f ca="1">VLOOKUP($A231,$BC$5:$BN$45,8)</f>
        <v>B</v>
      </c>
      <c r="M231" s="428">
        <f t="shared" ca="1" si="79"/>
        <v>0</v>
      </c>
      <c r="N231" s="175">
        <v>1</v>
      </c>
      <c r="O231" s="345" t="str">
        <f ca="1">IF($A230&lt;&gt;"",IF(OR($AH230&lt;&gt;0,$AI230&lt;&gt;0,E230="BBB",H231&lt;&gt;""),"",IF(AND($D225="R",$D228="R"),"R",IF(AND($D227="R",$D229="R"),"R",IF(AND($D229=$D230,$D229="R"),"R","")))),"")</f>
        <v/>
      </c>
      <c r="P231" s="37" t="str">
        <f t="shared" ca="1" si="69"/>
        <v/>
      </c>
      <c r="Q231" s="37">
        <f t="shared" ca="1" si="70"/>
        <v>0</v>
      </c>
      <c r="R231" s="23">
        <f ca="1">IF($A231&lt;&gt;"",IF(OR($AH230&lt;&gt;0,$AI230&lt;&gt;0),"0",SUM(Q231:Q231)),0)</f>
        <v>0</v>
      </c>
      <c r="S231" s="56" t="str">
        <f ca="1">VLOOKUP($A231,$BC$5:$BN$45,8)</f>
        <v>B</v>
      </c>
      <c r="T231" s="175">
        <v>1</v>
      </c>
      <c r="U231" s="345" t="str">
        <f ca="1">IF($A230&lt;&gt;"",IF(OR($AH230&lt;&gt;0,$AI230&lt;&gt;0,M230&gt;=$AJ$3),"",H231))</f>
        <v>B</v>
      </c>
      <c r="V231" s="346" t="str">
        <f t="shared" ca="1" si="82"/>
        <v>W</v>
      </c>
      <c r="W231" s="346">
        <f t="shared" ca="1" si="71"/>
        <v>1</v>
      </c>
      <c r="X231" s="343">
        <f t="shared" ca="1" si="80"/>
        <v>1</v>
      </c>
      <c r="Y231" s="56" t="str">
        <f ca="1">VLOOKUP($A231,$BC$5:$BN$45,8)</f>
        <v>B</v>
      </c>
      <c r="Z231" s="175">
        <v>1</v>
      </c>
      <c r="AA231" s="345" t="str">
        <f ca="1">IF($A230&lt;&gt;"",IF(OR($AH230&lt;&gt;0,$AI230&lt;&gt;0,U231&lt;&gt;""),"",O231))</f>
        <v/>
      </c>
      <c r="AB231" s="37" t="str">
        <f t="shared" ca="1" si="72"/>
        <v/>
      </c>
      <c r="AC231" s="37">
        <f t="shared" ca="1" si="73"/>
        <v>0</v>
      </c>
      <c r="AD231" s="23">
        <f ca="1">IF($A231&lt;&gt;"",IF(OR($AH230&lt;&gt;0,$AI230&lt;&gt;0),"0",SUM(AC231:AC231)),0)</f>
        <v>0</v>
      </c>
      <c r="AE231" s="90">
        <f ca="1">IF(A231&lt;&gt;"",W231+AC231,0)</f>
        <v>1</v>
      </c>
      <c r="AF231" s="87">
        <f t="shared" ca="1" si="83"/>
        <v>-1</v>
      </c>
      <c r="AG231" s="95">
        <f>T232</f>
        <v>1</v>
      </c>
      <c r="AH231" s="89">
        <f ca="1">IF($A231&lt;&gt;"",IF(AH230&lt;&gt;0,AH230,IF(AF231&gt;=$AJ$1,"Profit Target",0)),0)</f>
        <v>0</v>
      </c>
      <c r="AI231" s="91">
        <f ca="1">IF($A231&lt;&gt;"",IF(AI230&lt;&gt;0,AI230,IF(AF231&lt;=$AJ$2,"Stop Loss",0)))</f>
        <v>0</v>
      </c>
      <c r="AJ231" s="89">
        <f t="shared" ca="1" si="75"/>
        <v>8</v>
      </c>
      <c r="AK231" s="78" t="str">
        <f ca="1">IF($A230="","",ABS(T231)&amp;"@")</f>
        <v>1@</v>
      </c>
      <c r="AL231" s="78" t="str">
        <f ca="1">IF(U231&lt;&gt;"",$AK231&amp;U231&amp;",","")</f>
        <v>1@B,</v>
      </c>
      <c r="AM231" s="78" t="str">
        <f ca="1">IF($A230="","",ABS(Z231)&amp;"@")</f>
        <v>1@</v>
      </c>
      <c r="AN231" s="427" t="str">
        <f t="shared" ca="1" si="76"/>
        <v/>
      </c>
      <c r="AO231" s="20"/>
      <c r="AP231" s="20"/>
      <c r="AQ231" s="20"/>
      <c r="AR231" s="20"/>
      <c r="AS231" s="20"/>
      <c r="AT231" s="66"/>
      <c r="AU231" s="20"/>
      <c r="AV231" s="20"/>
      <c r="AW231" s="20"/>
      <c r="AX231" s="20"/>
      <c r="AY231" s="20"/>
      <c r="AZ231" s="20"/>
      <c r="BA231" s="20"/>
      <c r="BB231" s="65">
        <f t="shared" ca="1" si="66"/>
        <v>36</v>
      </c>
      <c r="BD231" s="65"/>
      <c r="BO231"/>
      <c r="BP231"/>
      <c r="BR231" s="48"/>
      <c r="BS231" s="19"/>
      <c r="BT231" s="19"/>
      <c r="BU231" s="19"/>
      <c r="BV231" s="99"/>
      <c r="BW231" s="102"/>
      <c r="BX231" s="102"/>
      <c r="BY231" s="103"/>
      <c r="BZ231" s="102"/>
      <c r="CA231" s="102"/>
      <c r="CB231" s="102"/>
      <c r="CC231" s="102"/>
      <c r="CD231" s="102"/>
      <c r="CE231" s="105"/>
      <c r="CF231" s="49"/>
      <c r="CG231" s="19"/>
      <c r="CH231" s="49"/>
      <c r="CI231" s="19"/>
      <c r="CJ231" s="19"/>
    </row>
    <row r="232" spans="1:88">
      <c r="A232" s="65">
        <f t="shared" ca="1" si="65"/>
        <v>29</v>
      </c>
      <c r="B232" s="23" t="str">
        <f ca="1">IF(A231="","",IF(AND(AL232="",AN232=""),"NB",AL232&amp;AN232))</f>
        <v>1@B,</v>
      </c>
      <c r="C232" s="6" t="str">
        <f t="shared" ca="1" si="67"/>
        <v/>
      </c>
      <c r="D232" s="56" t="str">
        <f ca="1">VLOOKUP($A232,$BC$5:$BN$45,8)</f>
        <v>B</v>
      </c>
      <c r="E232" s="344" t="str">
        <f t="shared" ca="1" si="77"/>
        <v>BBB</v>
      </c>
      <c r="F232" s="175">
        <v>1</v>
      </c>
      <c r="G232" s="459">
        <f ca="1">IF(G231&gt;=$AJ$3,1,IF(AND(J230="L",J231="L"),1,IF(I231="L",2,IF(I231="W",(2*G231-1),G231))))</f>
        <v>5</v>
      </c>
      <c r="H232" s="345" t="str">
        <f ca="1">IF($A231&lt;&gt;"",IF(OR($AH231&lt;&gt;0,$AI231&lt;&gt;0,E231="RRR"),"",IF(AND($D226="B",$D229="B"),"B",IF(AND($D228="B",$D230="B"),"B",IF(AND($D230=$D231,$D230="B"),"B","")))),"")</f>
        <v>B</v>
      </c>
      <c r="I232" s="346" t="str">
        <f t="shared" ca="1" si="81"/>
        <v>W</v>
      </c>
      <c r="J232" s="346">
        <f t="shared" ca="1" si="68"/>
        <v>1</v>
      </c>
      <c r="K232" s="343">
        <f t="shared" ca="1" si="78"/>
        <v>1</v>
      </c>
      <c r="L232" s="56" t="str">
        <f ca="1">VLOOKUP($A232,$BC$5:$BN$45,8)</f>
        <v>B</v>
      </c>
      <c r="M232" s="428">
        <f t="shared" ca="1" si="79"/>
        <v>0</v>
      </c>
      <c r="N232" s="175">
        <v>1</v>
      </c>
      <c r="O232" s="345" t="str">
        <f ca="1">IF($A231&lt;&gt;"",IF(OR($AH231&lt;&gt;0,$AI231&lt;&gt;0,E231="BBB",H232&lt;&gt;""),"",IF(AND($D226="R",$D229="R"),"R",IF(AND($D228="R",$D230="R"),"R",IF(AND($D230=$D231,$D230="R"),"R","")))),"")</f>
        <v/>
      </c>
      <c r="P232" s="37" t="str">
        <f t="shared" ca="1" si="69"/>
        <v/>
      </c>
      <c r="Q232" s="37">
        <f t="shared" ca="1" si="70"/>
        <v>0</v>
      </c>
      <c r="R232" s="23">
        <f ca="1">IF($A232&lt;&gt;"",IF(OR($AH231&lt;&gt;0,$AI231&lt;&gt;0),"0",SUM(Q232:Q232)),0)</f>
        <v>0</v>
      </c>
      <c r="S232" s="56" t="str">
        <f ca="1">VLOOKUP($A232,$BC$5:$BN$45,8)</f>
        <v>B</v>
      </c>
      <c r="T232" s="175">
        <v>1</v>
      </c>
      <c r="U232" s="345" t="str">
        <f ca="1">IF($A231&lt;&gt;"",IF(OR($AH231&lt;&gt;0,$AI231&lt;&gt;0,M231&gt;=$AJ$3),"",H232))</f>
        <v>B</v>
      </c>
      <c r="V232" s="346" t="str">
        <f t="shared" ca="1" si="82"/>
        <v>W</v>
      </c>
      <c r="W232" s="346">
        <f t="shared" ca="1" si="71"/>
        <v>1</v>
      </c>
      <c r="X232" s="343">
        <f t="shared" ca="1" si="80"/>
        <v>1</v>
      </c>
      <c r="Y232" s="56" t="str">
        <f ca="1">VLOOKUP($A232,$BC$5:$BN$45,8)</f>
        <v>B</v>
      </c>
      <c r="Z232" s="175">
        <v>1</v>
      </c>
      <c r="AA232" s="345" t="str">
        <f ca="1">IF($A231&lt;&gt;"",IF(OR($AH231&lt;&gt;0,$AI231&lt;&gt;0,U232&lt;&gt;""),"",O232))</f>
        <v/>
      </c>
      <c r="AB232" s="37" t="str">
        <f t="shared" ca="1" si="72"/>
        <v/>
      </c>
      <c r="AC232" s="37">
        <f t="shared" ca="1" si="73"/>
        <v>0</v>
      </c>
      <c r="AD232" s="23">
        <f ca="1">IF($A232&lt;&gt;"",IF(OR($AH231&lt;&gt;0,$AI231&lt;&gt;0),"0",SUM(AC232:AC232)),0)</f>
        <v>0</v>
      </c>
      <c r="AE232" s="90">
        <f ca="1">IF(A232&lt;&gt;"",W232+AC232,0)</f>
        <v>1</v>
      </c>
      <c r="AF232" s="87">
        <f t="shared" ca="1" si="83"/>
        <v>0</v>
      </c>
      <c r="AG232" s="95">
        <f>T233</f>
        <v>1</v>
      </c>
      <c r="AH232" s="89">
        <f ca="1">IF($A232&lt;&gt;"",IF(AH231&lt;&gt;0,AH231,IF(AF232&gt;=$AJ$1,"Profit Target",0)),0)</f>
        <v>0</v>
      </c>
      <c r="AI232" s="91">
        <f ca="1">IF($A232&lt;&gt;"",IF(AI231&lt;&gt;0,AI231,IF(AF232&lt;=$AJ$2,"Stop Loss",0)))</f>
        <v>0</v>
      </c>
      <c r="AJ232" s="89">
        <f t="shared" ca="1" si="75"/>
        <v>8</v>
      </c>
      <c r="AK232" s="78" t="str">
        <f ca="1">IF($A231="","",ABS(T232)&amp;"@")</f>
        <v>1@</v>
      </c>
      <c r="AL232" s="78" t="str">
        <f ca="1">IF(U232&lt;&gt;"",$AK232&amp;U232&amp;",","")</f>
        <v>1@B,</v>
      </c>
      <c r="AM232" s="78" t="str">
        <f ca="1">IF($A231="","",ABS(Z232)&amp;"@")</f>
        <v>1@</v>
      </c>
      <c r="AN232" s="427" t="str">
        <f t="shared" ca="1" si="76"/>
        <v/>
      </c>
      <c r="AO232" s="20"/>
      <c r="AP232" s="20"/>
      <c r="AQ232" s="20"/>
      <c r="AR232" s="20"/>
      <c r="AS232" s="20"/>
      <c r="AT232" s="66"/>
      <c r="AU232" s="20"/>
      <c r="AV232" s="20"/>
      <c r="AW232" s="20"/>
      <c r="AX232" s="20"/>
      <c r="AY232" s="20"/>
      <c r="AZ232" s="20"/>
      <c r="BA232" s="20"/>
      <c r="BB232" s="65">
        <f t="shared" ca="1" si="66"/>
        <v>23</v>
      </c>
      <c r="BD232" s="65"/>
      <c r="BO232"/>
      <c r="BP232"/>
      <c r="BR232" s="48"/>
      <c r="BS232" s="19"/>
      <c r="BT232" s="19"/>
      <c r="BU232" s="19"/>
      <c r="BV232" s="99"/>
      <c r="BW232" s="102"/>
      <c r="BX232" s="102"/>
      <c r="BY232" s="103"/>
      <c r="BZ232" s="102"/>
      <c r="CA232" s="102"/>
      <c r="CB232" s="102"/>
      <c r="CC232" s="102"/>
      <c r="CD232" s="102"/>
      <c r="CE232" s="105"/>
      <c r="CF232" s="49"/>
      <c r="CG232" s="19"/>
      <c r="CH232" s="49"/>
      <c r="CI232" s="19"/>
      <c r="CJ232" s="19"/>
    </row>
    <row r="233" spans="1:88">
      <c r="A233" s="65">
        <f t="shared" ca="1" si="65"/>
        <v>21</v>
      </c>
      <c r="B233" s="23" t="str">
        <f ca="1">IF(A232="","",IF(AND(AL233="",AN233=""),"NB",AL233&amp;AN233))</f>
        <v>1@B,</v>
      </c>
      <c r="C233" s="6" t="str">
        <f t="shared" ca="1" si="67"/>
        <v/>
      </c>
      <c r="D233" s="56" t="str">
        <f ca="1">VLOOKUP($A233,$BC$5:$BN$45,8)</f>
        <v>R</v>
      </c>
      <c r="E233" s="344" t="str">
        <f t="shared" ca="1" si="77"/>
        <v>BBR</v>
      </c>
      <c r="F233" s="175">
        <v>1</v>
      </c>
      <c r="G233" s="459">
        <f ca="1">IF(G232&gt;=$AJ$3,1,IF(AND(J231="L",J232="L"),1,IF(I232="L",2,IF(I232="W",(2*G232-1),G232))))</f>
        <v>9</v>
      </c>
      <c r="H233" s="345" t="str">
        <f ca="1">IF($A232&lt;&gt;"",IF(OR($AH232&lt;&gt;0,$AI232&lt;&gt;0,E232="RRR"),"",IF(AND($D227="B",$D230="B"),"B",IF(AND($D229="B",$D231="B"),"B",IF(AND($D231=$D232,$D231="B"),"B","")))),"")</f>
        <v>B</v>
      </c>
      <c r="I233" s="346" t="str">
        <f t="shared" ca="1" si="81"/>
        <v>L</v>
      </c>
      <c r="J233" s="346">
        <f t="shared" ca="1" si="68"/>
        <v>-1</v>
      </c>
      <c r="K233" s="343">
        <f t="shared" ca="1" si="78"/>
        <v>-1</v>
      </c>
      <c r="L233" s="56" t="str">
        <f ca="1">VLOOKUP($A233,$BC$5:$BN$45,8)</f>
        <v>R</v>
      </c>
      <c r="M233" s="428">
        <f t="shared" ca="1" si="79"/>
        <v>1</v>
      </c>
      <c r="N233" s="175">
        <v>1</v>
      </c>
      <c r="O233" s="345" t="str">
        <f ca="1">IF($A232&lt;&gt;"",IF(OR($AH232&lt;&gt;0,$AI232&lt;&gt;0,E232="BBB",H233&lt;&gt;""),"",IF(AND($D227="R",$D230="R"),"R",IF(AND($D229="R",$D231="R"),"R",IF(AND($D231=$D232,$D231="R"),"R","")))),"")</f>
        <v/>
      </c>
      <c r="P233" s="37" t="str">
        <f t="shared" ca="1" si="69"/>
        <v/>
      </c>
      <c r="Q233" s="37">
        <f t="shared" ca="1" si="70"/>
        <v>0</v>
      </c>
      <c r="R233" s="23">
        <f ca="1">IF($A233&lt;&gt;"",IF(OR($AH232&lt;&gt;0,$AI232&lt;&gt;0),"0",SUM(Q233:Q233)),0)</f>
        <v>0</v>
      </c>
      <c r="S233" s="56" t="str">
        <f ca="1">VLOOKUP($A233,$BC$5:$BN$45,8)</f>
        <v>R</v>
      </c>
      <c r="T233" s="175">
        <v>1</v>
      </c>
      <c r="U233" s="345" t="str">
        <f ca="1">IF($A232&lt;&gt;"",IF(OR($AH232&lt;&gt;0,$AI232&lt;&gt;0,M232&gt;=$AJ$3),"",H233))</f>
        <v>B</v>
      </c>
      <c r="V233" s="346" t="str">
        <f t="shared" ca="1" si="82"/>
        <v>L</v>
      </c>
      <c r="W233" s="346">
        <f t="shared" ca="1" si="71"/>
        <v>-1</v>
      </c>
      <c r="X233" s="343">
        <f t="shared" ca="1" si="80"/>
        <v>-1</v>
      </c>
      <c r="Y233" s="56" t="str">
        <f ca="1">VLOOKUP($A233,$BC$5:$BN$45,8)</f>
        <v>R</v>
      </c>
      <c r="Z233" s="175">
        <v>1</v>
      </c>
      <c r="AA233" s="345" t="str">
        <f ca="1">IF($A232&lt;&gt;"",IF(OR($AH232&lt;&gt;0,$AI232&lt;&gt;0,U233&lt;&gt;""),"",O233))</f>
        <v/>
      </c>
      <c r="AB233" s="37" t="str">
        <f t="shared" ca="1" si="72"/>
        <v/>
      </c>
      <c r="AC233" s="37">
        <f t="shared" ca="1" si="73"/>
        <v>0</v>
      </c>
      <c r="AD233" s="23">
        <f ca="1">IF($A233&lt;&gt;"",IF(OR($AH232&lt;&gt;0,$AI232&lt;&gt;0),"0",SUM(AC233:AC233)),0)</f>
        <v>0</v>
      </c>
      <c r="AE233" s="90">
        <f ca="1">IF(A233&lt;&gt;"",W233+AC233,0)</f>
        <v>-1</v>
      </c>
      <c r="AF233" s="87">
        <f t="shared" ca="1" si="83"/>
        <v>-1</v>
      </c>
      <c r="AG233" s="95">
        <f>T234</f>
        <v>1</v>
      </c>
      <c r="AH233" s="89">
        <f ca="1">IF($A233&lt;&gt;"",IF(AH232&lt;&gt;0,AH232,IF(AF233&gt;=$AJ$1,"Profit Target",0)),0)</f>
        <v>0</v>
      </c>
      <c r="AI233" s="91">
        <f ca="1">IF($A233&lt;&gt;"",IF(AI232&lt;&gt;0,AI232,IF(AF233&lt;=$AJ$2,"Stop Loss",0)))</f>
        <v>0</v>
      </c>
      <c r="AJ233" s="89">
        <f t="shared" ca="1" si="75"/>
        <v>8</v>
      </c>
      <c r="AK233" s="78" t="str">
        <f ca="1">IF($A232="","",ABS(T233)&amp;"@")</f>
        <v>1@</v>
      </c>
      <c r="AL233" s="78" t="str">
        <f ca="1">IF(U233&lt;&gt;"",$AK233&amp;U233&amp;",","")</f>
        <v>1@B,</v>
      </c>
      <c r="AM233" s="78" t="str">
        <f ca="1">IF($A232="","",ABS(Z233)&amp;"@")</f>
        <v>1@</v>
      </c>
      <c r="AN233" s="427" t="str">
        <f t="shared" ca="1" si="76"/>
        <v/>
      </c>
      <c r="AO233" s="20"/>
      <c r="AP233" s="20"/>
      <c r="AQ233" s="20"/>
      <c r="AR233" s="20"/>
      <c r="AS233" s="20"/>
      <c r="AT233" s="66"/>
      <c r="AU233" s="20"/>
      <c r="AV233" s="20"/>
      <c r="AW233" s="20"/>
      <c r="AX233" s="20"/>
      <c r="AY233" s="20"/>
      <c r="AZ233" s="20"/>
      <c r="BA233" s="20"/>
      <c r="BB233" s="65">
        <f t="shared" ca="1" si="66"/>
        <v>23</v>
      </c>
      <c r="BD233" s="65"/>
      <c r="BO233"/>
      <c r="BP233"/>
      <c r="BR233" s="48"/>
      <c r="BS233" s="19"/>
      <c r="BT233" s="19"/>
      <c r="BU233" s="19"/>
      <c r="BV233" s="99"/>
      <c r="BW233" s="102"/>
      <c r="BX233" s="102"/>
      <c r="BY233" s="103"/>
      <c r="BZ233" s="102"/>
      <c r="CA233" s="102"/>
      <c r="CB233" s="102"/>
      <c r="CC233" s="102"/>
      <c r="CD233" s="102"/>
      <c r="CE233" s="105"/>
      <c r="CF233" s="49"/>
      <c r="CG233" s="19"/>
      <c r="CH233" s="49"/>
      <c r="CI233" s="19"/>
      <c r="CJ233" s="19"/>
    </row>
    <row r="234" spans="1:88">
      <c r="A234" s="65">
        <f t="shared" ca="1" si="65"/>
        <v>31</v>
      </c>
      <c r="B234" s="23" t="str">
        <f ca="1">IF(A233="","",IF(AND(AL234="",AN234=""),"NB",AL234&amp;AN234))</f>
        <v>1@B,</v>
      </c>
      <c r="C234" s="6" t="str">
        <f t="shared" ca="1" si="67"/>
        <v/>
      </c>
      <c r="D234" s="56" t="str">
        <f ca="1">VLOOKUP($A234,$BC$5:$BN$45,8)</f>
        <v>B</v>
      </c>
      <c r="E234" s="344" t="str">
        <f t="shared" ca="1" si="77"/>
        <v>BRB</v>
      </c>
      <c r="F234" s="175">
        <v>1</v>
      </c>
      <c r="G234" s="459">
        <f ca="1">IF(G233&gt;=$AJ$3,1,IF(AND(J232="L",J233="L"),1,IF(I233="L",2,IF(I233="W",(2*G233-1),G233))))</f>
        <v>2</v>
      </c>
      <c r="H234" s="345" t="str">
        <f ca="1">IF($A233&lt;&gt;"",IF(OR($AH233&lt;&gt;0,$AI233&lt;&gt;0,E233="RRR"),"",IF(AND($D228="B",$D231="B"),"B",IF(AND($D230="B",$D232="B"),"B",IF(AND($D232=$D233,$D232="B"),"B","")))),"")</f>
        <v>B</v>
      </c>
      <c r="I234" s="346" t="str">
        <f t="shared" ca="1" si="81"/>
        <v>W</v>
      </c>
      <c r="J234" s="346">
        <f t="shared" ca="1" si="68"/>
        <v>1</v>
      </c>
      <c r="K234" s="343">
        <f t="shared" ca="1" si="78"/>
        <v>1</v>
      </c>
      <c r="L234" s="56" t="str">
        <f ca="1">VLOOKUP($A234,$BC$5:$BN$45,8)</f>
        <v>B</v>
      </c>
      <c r="M234" s="428">
        <f t="shared" ca="1" si="79"/>
        <v>0</v>
      </c>
      <c r="N234" s="175">
        <v>1</v>
      </c>
      <c r="O234" s="345" t="str">
        <f ca="1">IF($A233&lt;&gt;"",IF(OR($AH233&lt;&gt;0,$AI233&lt;&gt;0,E233="BBB",H234&lt;&gt;""),"",IF(AND($D228="R",$D231="R"),"R",IF(AND($D230="R",$D232="R"),"R",IF(AND($D232=$D233,$D232="R"),"R","")))),"")</f>
        <v/>
      </c>
      <c r="P234" s="37" t="str">
        <f t="shared" ca="1" si="69"/>
        <v/>
      </c>
      <c r="Q234" s="37">
        <f t="shared" ca="1" si="70"/>
        <v>0</v>
      </c>
      <c r="R234" s="23">
        <f ca="1">IF($A234&lt;&gt;"",IF(OR($AH233&lt;&gt;0,$AI233&lt;&gt;0),"0",SUM(Q234:Q234)),0)</f>
        <v>0</v>
      </c>
      <c r="S234" s="56" t="str">
        <f ca="1">VLOOKUP($A234,$BC$5:$BN$45,8)</f>
        <v>B</v>
      </c>
      <c r="T234" s="175">
        <v>1</v>
      </c>
      <c r="U234" s="345" t="str">
        <f ca="1">IF($A233&lt;&gt;"",IF(OR($AH233&lt;&gt;0,$AI233&lt;&gt;0,M233&gt;=$AJ$3),"",H234))</f>
        <v>B</v>
      </c>
      <c r="V234" s="346" t="str">
        <f t="shared" ca="1" si="82"/>
        <v>W</v>
      </c>
      <c r="W234" s="346">
        <f t="shared" ca="1" si="71"/>
        <v>1</v>
      </c>
      <c r="X234" s="343">
        <f t="shared" ca="1" si="80"/>
        <v>1</v>
      </c>
      <c r="Y234" s="56" t="str">
        <f ca="1">VLOOKUP($A234,$BC$5:$BN$45,8)</f>
        <v>B</v>
      </c>
      <c r="Z234" s="175">
        <v>1</v>
      </c>
      <c r="AA234" s="345" t="str">
        <f ca="1">IF($A233&lt;&gt;"",IF(OR($AH233&lt;&gt;0,$AI233&lt;&gt;0,U234&lt;&gt;""),"",O234))</f>
        <v/>
      </c>
      <c r="AB234" s="37" t="str">
        <f t="shared" ca="1" si="72"/>
        <v/>
      </c>
      <c r="AC234" s="37">
        <f t="shared" ca="1" si="73"/>
        <v>0</v>
      </c>
      <c r="AD234" s="23">
        <f ca="1">IF($A234&lt;&gt;"",IF(OR($AH233&lt;&gt;0,$AI233&lt;&gt;0),"0",SUM(AC234:AC234)),0)</f>
        <v>0</v>
      </c>
      <c r="AE234" s="90">
        <f ca="1">IF(A234&lt;&gt;"",W234+AC234,0)</f>
        <v>1</v>
      </c>
      <c r="AF234" s="87">
        <f t="shared" ca="1" si="83"/>
        <v>0</v>
      </c>
      <c r="AG234" s="95">
        <f>T235</f>
        <v>1</v>
      </c>
      <c r="AH234" s="89">
        <f ca="1">IF($A234&lt;&gt;"",IF(AH233&lt;&gt;0,AH233,IF(AF234&gt;=$AJ$1,"Profit Target",0)),0)</f>
        <v>0</v>
      </c>
      <c r="AI234" s="91">
        <f ca="1">IF($A234&lt;&gt;"",IF(AI233&lt;&gt;0,AI233,IF(AF234&lt;=$AJ$2,"Stop Loss",0)))</f>
        <v>0</v>
      </c>
      <c r="AJ234" s="89">
        <f t="shared" ca="1" si="75"/>
        <v>8</v>
      </c>
      <c r="AK234" s="78" t="str">
        <f ca="1">IF($A233="","",ABS(T234)&amp;"@")</f>
        <v>1@</v>
      </c>
      <c r="AL234" s="78" t="str">
        <f ca="1">IF(U234&lt;&gt;"",$AK234&amp;U234&amp;",","")</f>
        <v>1@B,</v>
      </c>
      <c r="AM234" s="78" t="str">
        <f ca="1">IF($A233="","",ABS(Z234)&amp;"@")</f>
        <v>1@</v>
      </c>
      <c r="AN234" s="427" t="str">
        <f t="shared" ca="1" si="76"/>
        <v/>
      </c>
      <c r="AO234" s="20"/>
      <c r="AP234" s="20"/>
      <c r="AQ234" s="20"/>
      <c r="AR234" s="20"/>
      <c r="AS234" s="20"/>
      <c r="AT234" s="66"/>
      <c r="AU234" s="20"/>
      <c r="AV234" s="20"/>
      <c r="AW234" s="20"/>
      <c r="AX234" s="20"/>
      <c r="AY234" s="20"/>
      <c r="AZ234" s="20"/>
      <c r="BA234" s="20"/>
      <c r="BB234" s="65">
        <f t="shared" ca="1" si="66"/>
        <v>29</v>
      </c>
      <c r="BD234" s="65"/>
      <c r="BO234"/>
      <c r="BP234"/>
      <c r="BR234" s="48"/>
      <c r="BS234" s="19"/>
      <c r="BT234" s="19"/>
      <c r="BU234" s="19"/>
      <c r="BV234" s="99"/>
      <c r="BW234" s="102"/>
      <c r="BX234" s="102"/>
      <c r="BY234" s="103"/>
      <c r="BZ234" s="102"/>
      <c r="CA234" s="102"/>
      <c r="CB234" s="102"/>
      <c r="CC234" s="102"/>
      <c r="CD234" s="102"/>
      <c r="CE234" s="105"/>
      <c r="CF234" s="49"/>
      <c r="CG234" s="19"/>
      <c r="CH234" s="49"/>
      <c r="CI234" s="19"/>
      <c r="CJ234" s="19"/>
    </row>
    <row r="235" spans="1:88">
      <c r="A235" s="65">
        <f t="shared" ca="1" si="65"/>
        <v>25</v>
      </c>
      <c r="B235" s="23" t="str">
        <f ca="1">IF(A234="","",IF(AND(AL235="",AN235=""),"NB",AL235&amp;AN235))</f>
        <v>1@B,</v>
      </c>
      <c r="C235" s="6" t="str">
        <f t="shared" ca="1" si="67"/>
        <v/>
      </c>
      <c r="D235" s="56" t="str">
        <f ca="1">VLOOKUP($A235,$BC$5:$BN$45,8)</f>
        <v>R</v>
      </c>
      <c r="E235" s="344" t="str">
        <f t="shared" ca="1" si="77"/>
        <v>RBR</v>
      </c>
      <c r="F235" s="175">
        <v>1</v>
      </c>
      <c r="G235" s="459">
        <f ca="1">IF(G234&gt;=$AJ$3,1,IF(AND(J233="L",J234="L"),1,IF(I234="L",2,IF(I234="W",(2*G234-1),G234))))</f>
        <v>3</v>
      </c>
      <c r="H235" s="345" t="str">
        <f ca="1">IF($A234&lt;&gt;"",IF(OR($AH234&lt;&gt;0,$AI234&lt;&gt;0,E234="RRR"),"",IF(AND($D229="B",$D232="B"),"B",IF(AND($D231="B",$D233="B"),"B",IF(AND($D233=$D234,$D233="B"),"B","")))),"")</f>
        <v>B</v>
      </c>
      <c r="I235" s="346" t="str">
        <f t="shared" ca="1" si="81"/>
        <v>L</v>
      </c>
      <c r="J235" s="346">
        <f t="shared" ca="1" si="68"/>
        <v>-1</v>
      </c>
      <c r="K235" s="343">
        <f t="shared" ca="1" si="78"/>
        <v>-1</v>
      </c>
      <c r="L235" s="56" t="str">
        <f ca="1">VLOOKUP($A235,$BC$5:$BN$45,8)</f>
        <v>R</v>
      </c>
      <c r="M235" s="428">
        <f t="shared" ca="1" si="79"/>
        <v>1</v>
      </c>
      <c r="N235" s="175">
        <v>1</v>
      </c>
      <c r="O235" s="345" t="str">
        <f ca="1">IF($A234&lt;&gt;"",IF(OR($AH234&lt;&gt;0,$AI234&lt;&gt;0,E234="BBB",H235&lt;&gt;""),"",IF(AND($D229="R",$D232="R"),"R",IF(AND($D231="R",$D233="R"),"R",IF(AND($D233=$D234,$D233="R"),"R","")))),"")</f>
        <v/>
      </c>
      <c r="P235" s="37" t="str">
        <f t="shared" ca="1" si="69"/>
        <v/>
      </c>
      <c r="Q235" s="37">
        <f t="shared" ca="1" si="70"/>
        <v>0</v>
      </c>
      <c r="R235" s="23">
        <f ca="1">IF($A235&lt;&gt;"",IF(OR($AH234&lt;&gt;0,$AI234&lt;&gt;0),"0",SUM(Q235:Q235)),0)</f>
        <v>0</v>
      </c>
      <c r="S235" s="56" t="str">
        <f ca="1">VLOOKUP($A235,$BC$5:$BN$45,8)</f>
        <v>R</v>
      </c>
      <c r="T235" s="175">
        <v>1</v>
      </c>
      <c r="U235" s="345" t="str">
        <f ca="1">IF($A234&lt;&gt;"",IF(OR($AH234&lt;&gt;0,$AI234&lt;&gt;0,M234&gt;=$AJ$3),"",H235))</f>
        <v>B</v>
      </c>
      <c r="V235" s="346" t="str">
        <f t="shared" ca="1" si="82"/>
        <v>L</v>
      </c>
      <c r="W235" s="346">
        <f t="shared" ca="1" si="71"/>
        <v>-1</v>
      </c>
      <c r="X235" s="343">
        <f t="shared" ca="1" si="80"/>
        <v>-1</v>
      </c>
      <c r="Y235" s="56" t="str">
        <f ca="1">VLOOKUP($A235,$BC$5:$BN$45,8)</f>
        <v>R</v>
      </c>
      <c r="Z235" s="175">
        <v>1</v>
      </c>
      <c r="AA235" s="345" t="str">
        <f ca="1">IF($A234&lt;&gt;"",IF(OR($AH234&lt;&gt;0,$AI234&lt;&gt;0,U235&lt;&gt;""),"",O235))</f>
        <v/>
      </c>
      <c r="AB235" s="37" t="str">
        <f t="shared" ca="1" si="72"/>
        <v/>
      </c>
      <c r="AC235" s="37">
        <f t="shared" ca="1" si="73"/>
        <v>0</v>
      </c>
      <c r="AD235" s="23">
        <f ca="1">IF($A235&lt;&gt;"",IF(OR($AH234&lt;&gt;0,$AI234&lt;&gt;0),"0",SUM(AC235:AC235)),0)</f>
        <v>0</v>
      </c>
      <c r="AE235" s="90">
        <f ca="1">IF(A235&lt;&gt;"",W235+AC235,0)</f>
        <v>-1</v>
      </c>
      <c r="AF235" s="87">
        <f t="shared" ca="1" si="83"/>
        <v>-1</v>
      </c>
      <c r="AG235" s="95">
        <f>T236</f>
        <v>1</v>
      </c>
      <c r="AH235" s="89">
        <f ca="1">IF($A235&lt;&gt;"",IF(AH234&lt;&gt;0,AH234,IF(AF235&gt;=$AJ$1,"Profit Target",0)),0)</f>
        <v>0</v>
      </c>
      <c r="AI235" s="91">
        <f ca="1">IF($A235&lt;&gt;"",IF(AI234&lt;&gt;0,AI234,IF(AF235&lt;=$AJ$2,"Stop Loss",0)))</f>
        <v>0</v>
      </c>
      <c r="AJ235" s="89">
        <f t="shared" ca="1" si="75"/>
        <v>8</v>
      </c>
      <c r="AK235" s="78" t="str">
        <f ca="1">IF($A234="","",ABS(T235)&amp;"@")</f>
        <v>1@</v>
      </c>
      <c r="AL235" s="78" t="str">
        <f ca="1">IF(U235&lt;&gt;"",$AK235&amp;U235&amp;",","")</f>
        <v>1@B,</v>
      </c>
      <c r="AM235" s="78" t="str">
        <f ca="1">IF($A234="","",ABS(Z235)&amp;"@")</f>
        <v>1@</v>
      </c>
      <c r="AN235" s="427" t="str">
        <f t="shared" ca="1" si="76"/>
        <v/>
      </c>
      <c r="AO235" s="20"/>
      <c r="AP235" s="20"/>
      <c r="AQ235" s="20"/>
      <c r="AR235" s="20"/>
      <c r="AS235" s="20"/>
      <c r="AT235" s="66"/>
      <c r="AU235" s="20"/>
      <c r="AV235" s="20"/>
      <c r="AW235" s="20"/>
      <c r="AX235" s="20"/>
      <c r="AY235" s="20"/>
      <c r="AZ235" s="20"/>
      <c r="BA235" s="20"/>
      <c r="BB235" s="65">
        <f t="shared" ca="1" si="66"/>
        <v>21</v>
      </c>
      <c r="BD235" s="65"/>
      <c r="BO235"/>
      <c r="BP235"/>
      <c r="BR235" s="48"/>
      <c r="BS235" s="19"/>
      <c r="BT235" s="19"/>
      <c r="BU235" s="19"/>
      <c r="BV235" s="99"/>
      <c r="BW235" s="102"/>
      <c r="BX235" s="102"/>
      <c r="BY235" s="103"/>
      <c r="BZ235" s="102"/>
      <c r="CA235" s="102"/>
      <c r="CB235" s="102"/>
      <c r="CC235" s="102"/>
      <c r="CD235" s="102"/>
      <c r="CE235" s="105"/>
      <c r="CF235" s="49"/>
      <c r="CG235" s="19"/>
      <c r="CH235" s="49"/>
      <c r="CI235" s="19"/>
      <c r="CJ235" s="19"/>
    </row>
    <row r="236" spans="1:88">
      <c r="A236" s="65">
        <f t="shared" ca="1" si="65"/>
        <v>15</v>
      </c>
      <c r="B236" s="23" t="str">
        <f ca="1">IF(A235="","",IF(AND(AL236="",AN236=""),"NB",AL236&amp;AN236))</f>
        <v>1@B,</v>
      </c>
      <c r="C236" s="6" t="str">
        <f t="shared" ca="1" si="67"/>
        <v/>
      </c>
      <c r="D236" s="56" t="str">
        <f ca="1">VLOOKUP($A236,$BC$5:$BN$45,8)</f>
        <v>B</v>
      </c>
      <c r="E236" s="344" t="str">
        <f t="shared" ca="1" si="77"/>
        <v>BRB</v>
      </c>
      <c r="F236" s="175">
        <v>1</v>
      </c>
      <c r="G236" s="459">
        <f ca="1">IF(G235&gt;=$AJ$3,1,IF(AND(J234="L",J235="L"),1,IF(I235="L",2,IF(I235="W",(2*G235-1),G235))))</f>
        <v>2</v>
      </c>
      <c r="H236" s="345" t="str">
        <f ca="1">IF($A235&lt;&gt;"",IF(OR($AH235&lt;&gt;0,$AI235&lt;&gt;0,E235="RRR"),"",IF(AND($D230="B",$D233="B"),"B",IF(AND($D232="B",$D234="B"),"B",IF(AND($D234=$D235,$D234="B"),"B","")))),"")</f>
        <v>B</v>
      </c>
      <c r="I236" s="346" t="str">
        <f t="shared" ca="1" si="81"/>
        <v>W</v>
      </c>
      <c r="J236" s="346">
        <f t="shared" ca="1" si="68"/>
        <v>1</v>
      </c>
      <c r="K236" s="343">
        <f t="shared" ca="1" si="78"/>
        <v>1</v>
      </c>
      <c r="L236" s="56" t="str">
        <f ca="1">VLOOKUP($A236,$BC$5:$BN$45,8)</f>
        <v>B</v>
      </c>
      <c r="M236" s="428">
        <f t="shared" ca="1" si="79"/>
        <v>0</v>
      </c>
      <c r="N236" s="175">
        <v>1</v>
      </c>
      <c r="O236" s="345" t="str">
        <f ca="1">IF($A235&lt;&gt;"",IF(OR($AH235&lt;&gt;0,$AI235&lt;&gt;0,E235="BBB",H236&lt;&gt;""),"",IF(AND($D230="R",$D233="R"),"R",IF(AND($D232="R",$D234="R"),"R",IF(AND($D234=$D235,$D234="R"),"R","")))),"")</f>
        <v/>
      </c>
      <c r="P236" s="37" t="str">
        <f t="shared" ca="1" si="69"/>
        <v/>
      </c>
      <c r="Q236" s="37">
        <f t="shared" ca="1" si="70"/>
        <v>0</v>
      </c>
      <c r="R236" s="23">
        <f ca="1">IF($A236&lt;&gt;"",IF(OR($AH235&lt;&gt;0,$AI235&lt;&gt;0),"0",SUM(Q236:Q236)),0)</f>
        <v>0</v>
      </c>
      <c r="S236" s="56" t="str">
        <f ca="1">VLOOKUP($A236,$BC$5:$BN$45,8)</f>
        <v>B</v>
      </c>
      <c r="T236" s="175">
        <v>1</v>
      </c>
      <c r="U236" s="345" t="str">
        <f ca="1">IF($A235&lt;&gt;"",IF(OR($AH235&lt;&gt;0,$AI235&lt;&gt;0,M235&gt;=$AJ$3),"",H236))</f>
        <v>B</v>
      </c>
      <c r="V236" s="346" t="str">
        <f t="shared" ca="1" si="82"/>
        <v>W</v>
      </c>
      <c r="W236" s="346">
        <f t="shared" ca="1" si="71"/>
        <v>1</v>
      </c>
      <c r="X236" s="343">
        <f t="shared" ca="1" si="80"/>
        <v>1</v>
      </c>
      <c r="Y236" s="56" t="str">
        <f ca="1">VLOOKUP($A236,$BC$5:$BN$45,8)</f>
        <v>B</v>
      </c>
      <c r="Z236" s="175">
        <v>1</v>
      </c>
      <c r="AA236" s="345" t="str">
        <f ca="1">IF($A235&lt;&gt;"",IF(OR($AH235&lt;&gt;0,$AI235&lt;&gt;0,U236&lt;&gt;""),"",O236))</f>
        <v/>
      </c>
      <c r="AB236" s="37" t="str">
        <f t="shared" ca="1" si="72"/>
        <v/>
      </c>
      <c r="AC236" s="37">
        <f t="shared" ca="1" si="73"/>
        <v>0</v>
      </c>
      <c r="AD236" s="23">
        <f ca="1">IF($A236&lt;&gt;"",IF(OR($AH235&lt;&gt;0,$AI235&lt;&gt;0),"0",SUM(AC236:AC236)),0)</f>
        <v>0</v>
      </c>
      <c r="AE236" s="90">
        <f ca="1">IF(A236&lt;&gt;"",W236+AC236,0)</f>
        <v>1</v>
      </c>
      <c r="AF236" s="87">
        <f t="shared" ca="1" si="83"/>
        <v>0</v>
      </c>
      <c r="AG236" s="95">
        <f>T237</f>
        <v>1</v>
      </c>
      <c r="AH236" s="89">
        <f ca="1">IF($A236&lt;&gt;"",IF(AH235&lt;&gt;0,AH235,IF(AF236&gt;=$AJ$1,"Profit Target",0)),0)</f>
        <v>0</v>
      </c>
      <c r="AI236" s="91">
        <f ca="1">IF($A236&lt;&gt;"",IF(AI235&lt;&gt;0,AI235,IF(AF236&lt;=$AJ$2,"Stop Loss",0)))</f>
        <v>0</v>
      </c>
      <c r="AJ236" s="89">
        <f t="shared" ca="1" si="75"/>
        <v>8</v>
      </c>
      <c r="AK236" s="78" t="str">
        <f ca="1">IF($A235="","",ABS(T236)&amp;"@")</f>
        <v>1@</v>
      </c>
      <c r="AL236" s="78" t="str">
        <f ca="1">IF(U236&lt;&gt;"",$AK236&amp;U236&amp;",","")</f>
        <v>1@B,</v>
      </c>
      <c r="AM236" s="78" t="str">
        <f ca="1">IF($A235="","",ABS(Z236)&amp;"@")</f>
        <v>1@</v>
      </c>
      <c r="AN236" s="427" t="str">
        <f t="shared" ca="1" si="76"/>
        <v/>
      </c>
      <c r="AO236" s="20"/>
      <c r="AP236" s="20"/>
      <c r="AQ236" s="20"/>
      <c r="AR236" s="20"/>
      <c r="AS236" s="20"/>
      <c r="AT236" s="66"/>
      <c r="AU236" s="20"/>
      <c r="AV236" s="20"/>
      <c r="AW236" s="20"/>
      <c r="AX236" s="20"/>
      <c r="AY236" s="20"/>
      <c r="AZ236" s="20"/>
      <c r="BA236" s="20"/>
      <c r="BB236" s="65">
        <f t="shared" ca="1" si="66"/>
        <v>11</v>
      </c>
      <c r="BD236" s="65"/>
      <c r="BO236"/>
      <c r="BP236"/>
      <c r="BR236" s="48"/>
      <c r="BS236" s="48"/>
      <c r="BT236" s="48"/>
      <c r="BU236" s="19"/>
      <c r="BV236" s="99"/>
      <c r="BW236" s="102"/>
      <c r="BX236" s="102"/>
      <c r="BY236" s="103"/>
      <c r="BZ236" s="102"/>
      <c r="CA236" s="102"/>
      <c r="CB236" s="102"/>
      <c r="CC236" s="102"/>
      <c r="CD236" s="102"/>
      <c r="CE236" s="105"/>
      <c r="CF236" s="49"/>
      <c r="CG236" s="19"/>
      <c r="CH236" s="49"/>
      <c r="CI236" s="19"/>
      <c r="CJ236" s="19"/>
    </row>
    <row r="237" spans="1:88">
      <c r="A237" s="65">
        <f t="shared" ca="1" si="65"/>
        <v>15</v>
      </c>
      <c r="B237" s="23" t="str">
        <f ca="1">IF(A236="","",IF(AND(AL237="",AN237=""),"NB",AL237&amp;AN237))</f>
        <v>1@B,</v>
      </c>
      <c r="C237" s="6" t="str">
        <f t="shared" ca="1" si="67"/>
        <v/>
      </c>
      <c r="D237" s="56" t="str">
        <f ca="1">VLOOKUP($A237,$BC$5:$BN$45,8)</f>
        <v>B</v>
      </c>
      <c r="E237" s="344" t="str">
        <f t="shared" ca="1" si="77"/>
        <v>RBB</v>
      </c>
      <c r="F237" s="175">
        <v>1</v>
      </c>
      <c r="G237" s="459">
        <f ca="1">IF(G236&gt;=$AJ$3,1,IF(AND(J235="L",J236="L"),1,IF(I236="L",2,IF(I236="W",(2*G236-1),G236))))</f>
        <v>3</v>
      </c>
      <c r="H237" s="345" t="str">
        <f ca="1">IF($A236&lt;&gt;"",IF(OR($AH236&lt;&gt;0,$AI236&lt;&gt;0,E236="RRR"),"",IF(AND($D231="B",$D234="B"),"B",IF(AND($D233="B",$D235="B"),"B",IF(AND($D235=$D236,$D235="B"),"B","")))),"")</f>
        <v>B</v>
      </c>
      <c r="I237" s="346" t="str">
        <f t="shared" ca="1" si="81"/>
        <v>W</v>
      </c>
      <c r="J237" s="346">
        <f t="shared" ca="1" si="68"/>
        <v>1</v>
      </c>
      <c r="K237" s="343">
        <f t="shared" ca="1" si="78"/>
        <v>1</v>
      </c>
      <c r="L237" s="56" t="str">
        <f ca="1">VLOOKUP($A237,$BC$5:$BN$45,8)</f>
        <v>B</v>
      </c>
      <c r="M237" s="428">
        <f t="shared" ca="1" si="79"/>
        <v>0</v>
      </c>
      <c r="N237" s="175">
        <v>1</v>
      </c>
      <c r="O237" s="345" t="str">
        <f ca="1">IF($A236&lt;&gt;"",IF(OR($AH236&lt;&gt;0,$AI236&lt;&gt;0,E236="BBB",H237&lt;&gt;""),"",IF(AND($D231="R",$D234="R"),"R",IF(AND($D233="R",$D235="R"),"R",IF(AND($D235=$D236,$D235="R"),"R","")))),"")</f>
        <v/>
      </c>
      <c r="P237" s="37" t="str">
        <f t="shared" ca="1" si="69"/>
        <v/>
      </c>
      <c r="Q237" s="37">
        <f t="shared" ca="1" si="70"/>
        <v>0</v>
      </c>
      <c r="R237" s="23">
        <f ca="1">IF($A237&lt;&gt;"",IF(OR($AH236&lt;&gt;0,$AI236&lt;&gt;0),"0",SUM(Q237:Q237)),0)</f>
        <v>0</v>
      </c>
      <c r="S237" s="56" t="str">
        <f ca="1">VLOOKUP($A237,$BC$5:$BN$45,8)</f>
        <v>B</v>
      </c>
      <c r="T237" s="175">
        <v>1</v>
      </c>
      <c r="U237" s="345" t="str">
        <f ca="1">IF($A236&lt;&gt;"",IF(OR($AH236&lt;&gt;0,$AI236&lt;&gt;0,M236&gt;=$AJ$3),"",H237))</f>
        <v>B</v>
      </c>
      <c r="V237" s="346" t="str">
        <f t="shared" ca="1" si="82"/>
        <v>W</v>
      </c>
      <c r="W237" s="346">
        <f t="shared" ca="1" si="71"/>
        <v>1</v>
      </c>
      <c r="X237" s="343">
        <f t="shared" ca="1" si="80"/>
        <v>1</v>
      </c>
      <c r="Y237" s="56" t="str">
        <f ca="1">VLOOKUP($A237,$BC$5:$BN$45,8)</f>
        <v>B</v>
      </c>
      <c r="Z237" s="175">
        <v>1</v>
      </c>
      <c r="AA237" s="345" t="str">
        <f ca="1">IF($A236&lt;&gt;"",IF(OR($AH236&lt;&gt;0,$AI236&lt;&gt;0,U237&lt;&gt;""),"",O237))</f>
        <v/>
      </c>
      <c r="AB237" s="37" t="str">
        <f t="shared" ca="1" si="72"/>
        <v/>
      </c>
      <c r="AC237" s="37">
        <f t="shared" ca="1" si="73"/>
        <v>0</v>
      </c>
      <c r="AD237" s="23">
        <f ca="1">IF($A237&lt;&gt;"",IF(OR($AH236&lt;&gt;0,$AI236&lt;&gt;0),"0",SUM(AC237:AC237)),0)</f>
        <v>0</v>
      </c>
      <c r="AE237" s="90">
        <f ca="1">IF(A237&lt;&gt;"",W237+AC237,0)</f>
        <v>1</v>
      </c>
      <c r="AF237" s="87">
        <f t="shared" ca="1" si="83"/>
        <v>1</v>
      </c>
      <c r="AG237" s="95">
        <f>T238</f>
        <v>1</v>
      </c>
      <c r="AH237" s="89">
        <f ca="1">IF($A237&lt;&gt;"",IF(AH236&lt;&gt;0,AH236,IF(AF237&gt;=$AJ$1,"Profit Target",0)),0)</f>
        <v>0</v>
      </c>
      <c r="AI237" s="91">
        <f ca="1">IF($A237&lt;&gt;"",IF(AI236&lt;&gt;0,AI236,IF(AF237&lt;=$AJ$2,"Stop Loss",0)))</f>
        <v>0</v>
      </c>
      <c r="AJ237" s="89">
        <f t="shared" ca="1" si="75"/>
        <v>8</v>
      </c>
      <c r="AK237" s="78" t="str">
        <f ca="1">IF($A236="","",ABS(T237)&amp;"@")</f>
        <v>1@</v>
      </c>
      <c r="AL237" s="78" t="str">
        <f ca="1">IF(U237&lt;&gt;"",$AK237&amp;U237&amp;",","")</f>
        <v>1@B,</v>
      </c>
      <c r="AM237" s="78" t="str">
        <f ca="1">IF($A236="","",ABS(Z237)&amp;"@")</f>
        <v>1@</v>
      </c>
      <c r="AN237" s="427" t="str">
        <f t="shared" ca="1" si="76"/>
        <v/>
      </c>
      <c r="AO237" s="20"/>
      <c r="AP237" s="20"/>
      <c r="AQ237" s="20"/>
      <c r="AR237" s="20"/>
      <c r="AS237" s="20"/>
      <c r="AT237" s="66"/>
      <c r="AU237" s="20"/>
      <c r="AV237" s="20"/>
      <c r="AW237" s="20"/>
      <c r="AX237" s="20"/>
      <c r="AY237" s="20"/>
      <c r="AZ237" s="20"/>
      <c r="BA237" s="20"/>
      <c r="BB237" s="65">
        <f t="shared" ca="1" si="66"/>
        <v>26</v>
      </c>
      <c r="BD237" s="65"/>
      <c r="BO237"/>
      <c r="BP237"/>
      <c r="BR237" s="48"/>
      <c r="BS237" s="48"/>
      <c r="BT237" s="106"/>
      <c r="BU237" s="19"/>
      <c r="BV237" s="99"/>
      <c r="BW237" s="102"/>
      <c r="BX237" s="102"/>
      <c r="BY237" s="103"/>
      <c r="BZ237" s="102"/>
      <c r="CA237" s="102"/>
      <c r="CB237" s="102"/>
      <c r="CC237" s="102"/>
      <c r="CD237" s="102"/>
      <c r="CE237" s="105"/>
      <c r="CF237" s="49"/>
      <c r="CG237" s="19"/>
      <c r="CH237" s="49"/>
      <c r="CI237" s="19"/>
      <c r="CJ237" s="19"/>
    </row>
    <row r="238" spans="1:88">
      <c r="A238" s="65">
        <f t="shared" ca="1" si="65"/>
        <v>25</v>
      </c>
      <c r="B238" s="23" t="str">
        <f ca="1">IF(A237="","",IF(AND(AL238="",AN238=""),"NB",AL238&amp;AN238))</f>
        <v>1@B,</v>
      </c>
      <c r="C238" s="6" t="str">
        <f t="shared" ca="1" si="67"/>
        <v/>
      </c>
      <c r="D238" s="56" t="str">
        <f ca="1">VLOOKUP($A238,$BC$5:$BN$45,8)</f>
        <v>R</v>
      </c>
      <c r="E238" s="344" t="str">
        <f t="shared" ca="1" si="77"/>
        <v>BBR</v>
      </c>
      <c r="F238" s="175">
        <v>1</v>
      </c>
      <c r="G238" s="459">
        <f ca="1">IF(G237&gt;=$AJ$3,1,IF(AND(J236="L",J237="L"),1,IF(I237="L",2,IF(I237="W",(2*G237-1),G237))))</f>
        <v>5</v>
      </c>
      <c r="H238" s="345" t="str">
        <f ca="1">IF($A237&lt;&gt;"",IF(OR($AH237&lt;&gt;0,$AI237&lt;&gt;0,E237="RRR"),"",IF(AND($D232="B",$D235="B"),"B",IF(AND($D234="B",$D236="B"),"B",IF(AND($D236=$D237,$D236="B"),"B","")))),"")</f>
        <v>B</v>
      </c>
      <c r="I238" s="346" t="str">
        <f t="shared" ca="1" si="81"/>
        <v>L</v>
      </c>
      <c r="J238" s="346">
        <f t="shared" ca="1" si="68"/>
        <v>-1</v>
      </c>
      <c r="K238" s="343">
        <f t="shared" ca="1" si="78"/>
        <v>-1</v>
      </c>
      <c r="L238" s="56" t="str">
        <f ca="1">VLOOKUP($A238,$BC$5:$BN$45,8)</f>
        <v>R</v>
      </c>
      <c r="M238" s="428">
        <f t="shared" ca="1" si="79"/>
        <v>1</v>
      </c>
      <c r="N238" s="175">
        <v>1</v>
      </c>
      <c r="O238" s="345" t="str">
        <f ca="1">IF($A237&lt;&gt;"",IF(OR($AH237&lt;&gt;0,$AI237&lt;&gt;0,E237="BBB",H238&lt;&gt;""),"",IF(AND($D232="R",$D235="R"),"R",IF(AND($D234="R",$D236="R"),"R",IF(AND($D236=$D237,$D236="R"),"R","")))),"")</f>
        <v/>
      </c>
      <c r="P238" s="37" t="str">
        <f t="shared" ca="1" si="69"/>
        <v/>
      </c>
      <c r="Q238" s="37">
        <f t="shared" ca="1" si="70"/>
        <v>0</v>
      </c>
      <c r="R238" s="23">
        <f ca="1">IF($A238&lt;&gt;"",IF(OR($AH237&lt;&gt;0,$AI237&lt;&gt;0),"0",SUM(Q238:Q238)),0)</f>
        <v>0</v>
      </c>
      <c r="S238" s="56" t="str">
        <f ca="1">VLOOKUP($A238,$BC$5:$BN$45,8)</f>
        <v>R</v>
      </c>
      <c r="T238" s="175">
        <v>1</v>
      </c>
      <c r="U238" s="345" t="str">
        <f ca="1">IF($A237&lt;&gt;"",IF(OR($AH237&lt;&gt;0,$AI237&lt;&gt;0,M237&gt;=$AJ$3),"",H238))</f>
        <v>B</v>
      </c>
      <c r="V238" s="346" t="str">
        <f t="shared" ca="1" si="82"/>
        <v>L</v>
      </c>
      <c r="W238" s="346">
        <f t="shared" ca="1" si="71"/>
        <v>-1</v>
      </c>
      <c r="X238" s="343">
        <f t="shared" ca="1" si="80"/>
        <v>-1</v>
      </c>
      <c r="Y238" s="56" t="str">
        <f ca="1">VLOOKUP($A238,$BC$5:$BN$45,8)</f>
        <v>R</v>
      </c>
      <c r="Z238" s="175">
        <v>1</v>
      </c>
      <c r="AA238" s="345" t="str">
        <f ca="1">IF($A237&lt;&gt;"",IF(OR($AH237&lt;&gt;0,$AI237&lt;&gt;0,U238&lt;&gt;""),"",O238))</f>
        <v/>
      </c>
      <c r="AB238" s="37" t="str">
        <f t="shared" ca="1" si="72"/>
        <v/>
      </c>
      <c r="AC238" s="37">
        <f t="shared" ca="1" si="73"/>
        <v>0</v>
      </c>
      <c r="AD238" s="23">
        <f ca="1">IF($A238&lt;&gt;"",IF(OR($AH237&lt;&gt;0,$AI237&lt;&gt;0),"0",SUM(AC238:AC238)),0)</f>
        <v>0</v>
      </c>
      <c r="AE238" s="90">
        <f ca="1">IF(A238&lt;&gt;"",W238+AC238,0)</f>
        <v>-1</v>
      </c>
      <c r="AF238" s="87">
        <f t="shared" ca="1" si="83"/>
        <v>0</v>
      </c>
      <c r="AG238" s="95">
        <f>T239</f>
        <v>1</v>
      </c>
      <c r="AH238" s="89">
        <f ca="1">IF($A238&lt;&gt;"",IF(AH237&lt;&gt;0,AH237,IF(AF238&gt;=$AJ$1,"Profit Target",0)),0)</f>
        <v>0</v>
      </c>
      <c r="AI238" s="91">
        <f ca="1">IF($A238&lt;&gt;"",IF(AI237&lt;&gt;0,AI237,IF(AF238&lt;=$AJ$2,"Stop Loss",0)))</f>
        <v>0</v>
      </c>
      <c r="AJ238" s="89">
        <f t="shared" ca="1" si="75"/>
        <v>8</v>
      </c>
      <c r="AK238" s="78" t="str">
        <f ca="1">IF($A237="","",ABS(T238)&amp;"@")</f>
        <v>1@</v>
      </c>
      <c r="AL238" s="78" t="str">
        <f ca="1">IF(U238&lt;&gt;"",$AK238&amp;U238&amp;",","")</f>
        <v>1@B,</v>
      </c>
      <c r="AM238" s="78" t="str">
        <f ca="1">IF($A237="","",ABS(Z238)&amp;"@")</f>
        <v>1@</v>
      </c>
      <c r="AN238" s="427" t="str">
        <f t="shared" ca="1" si="76"/>
        <v/>
      </c>
      <c r="AO238" s="20"/>
      <c r="AP238" s="20"/>
      <c r="AQ238" s="20"/>
      <c r="AR238" s="20"/>
      <c r="AS238" s="20"/>
      <c r="AT238" s="66"/>
      <c r="AU238" s="20"/>
      <c r="AV238" s="20"/>
      <c r="AW238" s="20"/>
      <c r="AX238" s="20"/>
      <c r="AY238" s="20"/>
      <c r="AZ238" s="20"/>
      <c r="BA238" s="20"/>
      <c r="BB238" s="65">
        <f t="shared" ca="1" si="66"/>
        <v>18</v>
      </c>
      <c r="BD238" s="65"/>
      <c r="BO238"/>
      <c r="BP238"/>
      <c r="BR238" s="48"/>
      <c r="BS238" s="19"/>
      <c r="BT238" s="19"/>
      <c r="BU238" s="19"/>
      <c r="BV238" s="99"/>
      <c r="BW238" s="102"/>
      <c r="BX238" s="102"/>
      <c r="BY238" s="103"/>
      <c r="BZ238" s="102"/>
      <c r="CA238" s="102"/>
      <c r="CB238" s="102"/>
      <c r="CC238" s="102"/>
      <c r="CD238" s="102"/>
      <c r="CE238" s="105"/>
      <c r="CF238" s="49"/>
      <c r="CG238" s="19"/>
      <c r="CH238" s="49"/>
      <c r="CI238" s="19"/>
      <c r="CJ238" s="19"/>
    </row>
    <row r="239" spans="1:88">
      <c r="A239" s="65">
        <f t="shared" ca="1" si="65"/>
        <v>35</v>
      </c>
      <c r="B239" s="23" t="str">
        <f ca="1">IF(A238="","",IF(AND(AL239="",AN239=""),"NB",AL239&amp;AN239))</f>
        <v>NB</v>
      </c>
      <c r="C239" s="6" t="str">
        <f t="shared" ca="1" si="67"/>
        <v/>
      </c>
      <c r="D239" s="56" t="str">
        <f ca="1">VLOOKUP($A239,$BC$5:$BN$45,8)</f>
        <v>B</v>
      </c>
      <c r="E239" s="344" t="str">
        <f t="shared" ca="1" si="77"/>
        <v>BRB</v>
      </c>
      <c r="F239" s="175">
        <v>1</v>
      </c>
      <c r="G239" s="459">
        <f ca="1">IF(G238&gt;=$AJ$3,1,IF(AND(J237="L",J238="L"),1,IF(I238="L",2,IF(I238="W",(2*G238-1),G238))))</f>
        <v>2</v>
      </c>
      <c r="H239" s="345" t="str">
        <f ca="1">IF($A238&lt;&gt;"",IF(OR($AH238&lt;&gt;0,$AI238&lt;&gt;0,E238="RRR"),"",IF(AND($D233="B",$D236="B"),"B",IF(AND($D235="B",$D237="B"),"B",IF(AND($D237=$D238,$D237="B"),"B","")))),"")</f>
        <v/>
      </c>
      <c r="I239" s="346" t="str">
        <f t="shared" ca="1" si="81"/>
        <v/>
      </c>
      <c r="J239" s="346">
        <f t="shared" ca="1" si="68"/>
        <v>0</v>
      </c>
      <c r="K239" s="343">
        <f t="shared" ca="1" si="78"/>
        <v>0</v>
      </c>
      <c r="L239" s="56" t="str">
        <f ca="1">VLOOKUP($A239,$BC$5:$BN$45,8)</f>
        <v>B</v>
      </c>
      <c r="M239" s="428">
        <f t="shared" ca="1" si="79"/>
        <v>1</v>
      </c>
      <c r="N239" s="175">
        <v>1</v>
      </c>
      <c r="O239" s="345" t="str">
        <f ca="1">IF($A238&lt;&gt;"",IF(OR($AH238&lt;&gt;0,$AI238&lt;&gt;0,E238="BBB",H239&lt;&gt;""),"",IF(AND($D233="R",$D236="R"),"R",IF(AND($D235="R",$D237="R"),"R",IF(AND($D237=$D238,$D237="R"),"R","")))),"")</f>
        <v/>
      </c>
      <c r="P239" s="37" t="str">
        <f t="shared" ca="1" si="69"/>
        <v/>
      </c>
      <c r="Q239" s="37">
        <f t="shared" ca="1" si="70"/>
        <v>0</v>
      </c>
      <c r="R239" s="23">
        <f ca="1">IF($A239&lt;&gt;"",IF(OR($AH238&lt;&gt;0,$AI238&lt;&gt;0),"0",SUM(Q239:Q239)),0)</f>
        <v>0</v>
      </c>
      <c r="S239" s="56" t="str">
        <f ca="1">VLOOKUP($A239,$BC$5:$BN$45,8)</f>
        <v>B</v>
      </c>
      <c r="T239" s="175">
        <v>1</v>
      </c>
      <c r="U239" s="345" t="str">
        <f ca="1">IF($A238&lt;&gt;"",IF(OR($AH238&lt;&gt;0,$AI238&lt;&gt;0,M238&gt;=$AJ$3),"",H239))</f>
        <v/>
      </c>
      <c r="V239" s="346" t="str">
        <f t="shared" ca="1" si="82"/>
        <v/>
      </c>
      <c r="W239" s="346">
        <f t="shared" ca="1" si="71"/>
        <v>0</v>
      </c>
      <c r="X239" s="343">
        <f t="shared" ca="1" si="80"/>
        <v>0</v>
      </c>
      <c r="Y239" s="56" t="str">
        <f ca="1">VLOOKUP($A239,$BC$5:$BN$45,8)</f>
        <v>B</v>
      </c>
      <c r="Z239" s="175">
        <v>1</v>
      </c>
      <c r="AA239" s="345" t="str">
        <f ca="1">IF($A238&lt;&gt;"",IF(OR($AH238&lt;&gt;0,$AI238&lt;&gt;0,U239&lt;&gt;""),"",O239))</f>
        <v/>
      </c>
      <c r="AB239" s="37" t="str">
        <f t="shared" ca="1" si="72"/>
        <v/>
      </c>
      <c r="AC239" s="37">
        <f t="shared" ca="1" si="73"/>
        <v>0</v>
      </c>
      <c r="AD239" s="23">
        <f ca="1">IF($A239&lt;&gt;"",IF(OR($AH238&lt;&gt;0,$AI238&lt;&gt;0),"0",SUM(AC239:AC239)),0)</f>
        <v>0</v>
      </c>
      <c r="AE239" s="90">
        <f ca="1">IF(A239&lt;&gt;"",W239+AC239,0)</f>
        <v>0</v>
      </c>
      <c r="AF239" s="87">
        <f t="shared" ca="1" si="83"/>
        <v>0</v>
      </c>
      <c r="AG239" s="95">
        <f>T240</f>
        <v>1</v>
      </c>
      <c r="AH239" s="89">
        <f ca="1">IF($A239&lt;&gt;"",IF(AH238&lt;&gt;0,AH238,IF(AF239&gt;=$AJ$1,"Profit Target",0)),0)</f>
        <v>0</v>
      </c>
      <c r="AI239" s="91">
        <f ca="1">IF($A239&lt;&gt;"",IF(AI238&lt;&gt;0,AI238,IF(AF239&lt;=$AJ$2,"Stop Loss",0)))</f>
        <v>0</v>
      </c>
      <c r="AJ239" s="89">
        <f t="shared" ca="1" si="75"/>
        <v>8</v>
      </c>
      <c r="AK239" s="78" t="str">
        <f ca="1">IF($A238="","",ABS(T239)&amp;"@")</f>
        <v>1@</v>
      </c>
      <c r="AL239" s="78" t="str">
        <f ca="1">IF(U239&lt;&gt;"",$AK239&amp;U239&amp;",","")</f>
        <v/>
      </c>
      <c r="AM239" s="78" t="str">
        <f ca="1">IF($A238="","",ABS(Z239)&amp;"@")</f>
        <v>1@</v>
      </c>
      <c r="AN239" s="427" t="str">
        <f t="shared" ca="1" si="76"/>
        <v/>
      </c>
      <c r="AO239" s="20"/>
      <c r="AP239" s="20"/>
      <c r="AQ239" s="20"/>
      <c r="AR239" s="20"/>
      <c r="AS239" s="20"/>
      <c r="AT239" s="66"/>
      <c r="AU239" s="20"/>
      <c r="AV239" s="20"/>
      <c r="AW239" s="20"/>
      <c r="AX239" s="20"/>
      <c r="AY239" s="20"/>
      <c r="AZ239" s="20"/>
      <c r="BA239" s="20"/>
      <c r="BB239" s="65">
        <f t="shared" ca="1" si="66"/>
        <v>2</v>
      </c>
      <c r="BD239" s="65"/>
      <c r="BO239"/>
      <c r="BP239"/>
      <c r="BR239" s="48"/>
      <c r="BS239" s="19"/>
      <c r="BT239" s="19"/>
      <c r="BU239" s="19"/>
      <c r="BV239" s="99"/>
      <c r="BW239" s="102"/>
      <c r="BX239" s="102"/>
      <c r="BY239" s="103"/>
      <c r="BZ239" s="102"/>
      <c r="CA239" s="102"/>
      <c r="CB239" s="102"/>
      <c r="CC239" s="102"/>
      <c r="CD239" s="102"/>
      <c r="CE239" s="105"/>
      <c r="CF239" s="49"/>
      <c r="CG239" s="19"/>
      <c r="CH239" s="49"/>
      <c r="CI239" s="19"/>
      <c r="CJ239" s="19"/>
    </row>
    <row r="240" spans="1:88">
      <c r="A240" s="65">
        <f t="shared" ca="1" si="65"/>
        <v>11</v>
      </c>
      <c r="B240" s="23" t="str">
        <f ca="1">IF(A239="","",IF(AND(AL240="",AN240=""),"NB",AL240&amp;AN240))</f>
        <v>1@B,</v>
      </c>
      <c r="C240" s="6" t="str">
        <f t="shared" ca="1" si="67"/>
        <v/>
      </c>
      <c r="D240" s="56" t="str">
        <f ca="1">VLOOKUP($A240,$BC$5:$BN$45,8)</f>
        <v>B</v>
      </c>
      <c r="E240" s="344" t="str">
        <f t="shared" ca="1" si="77"/>
        <v>RBB</v>
      </c>
      <c r="F240" s="175">
        <v>1</v>
      </c>
      <c r="G240" s="459">
        <f ca="1">IF(G239&gt;=$AJ$3,1,IF(AND(J238="L",J239="L"),1,IF(I239="L",2,IF(I239="W",(2*G239-1),G239))))</f>
        <v>2</v>
      </c>
      <c r="H240" s="345" t="str">
        <f ca="1">IF($A239&lt;&gt;"",IF(OR($AH239&lt;&gt;0,$AI239&lt;&gt;0,E239="RRR"),"",IF(AND($D234="B",$D237="B"),"B",IF(AND($D236="B",$D238="B"),"B",IF(AND($D238=$D239,$D238="B"),"B","")))),"")</f>
        <v>B</v>
      </c>
      <c r="I240" s="346" t="str">
        <f t="shared" ca="1" si="81"/>
        <v>W</v>
      </c>
      <c r="J240" s="346">
        <f t="shared" ca="1" si="68"/>
        <v>1</v>
      </c>
      <c r="K240" s="343">
        <f t="shared" ca="1" si="78"/>
        <v>1</v>
      </c>
      <c r="L240" s="56" t="str">
        <f ca="1">VLOOKUP($A240,$BC$5:$BN$45,8)</f>
        <v>B</v>
      </c>
      <c r="M240" s="428">
        <f t="shared" ca="1" si="79"/>
        <v>0</v>
      </c>
      <c r="N240" s="175">
        <v>1</v>
      </c>
      <c r="O240" s="345" t="str">
        <f ca="1">IF($A239&lt;&gt;"",IF(OR($AH239&lt;&gt;0,$AI239&lt;&gt;0,E239="BBB",H240&lt;&gt;""),"",IF(AND($D234="R",$D237="R"),"R",IF(AND($D236="R",$D238="R"),"R",IF(AND($D238=$D239,$D238="R"),"R","")))),"")</f>
        <v/>
      </c>
      <c r="P240" s="37" t="str">
        <f t="shared" ca="1" si="69"/>
        <v/>
      </c>
      <c r="Q240" s="37">
        <f t="shared" ca="1" si="70"/>
        <v>0</v>
      </c>
      <c r="R240" s="23">
        <f ca="1">IF($A240&lt;&gt;"",IF(OR($AH239&lt;&gt;0,$AI239&lt;&gt;0),"0",SUM(Q240:Q240)),0)</f>
        <v>0</v>
      </c>
      <c r="S240" s="56" t="str">
        <f ca="1">VLOOKUP($A240,$BC$5:$BN$45,8)</f>
        <v>B</v>
      </c>
      <c r="T240" s="175">
        <v>1</v>
      </c>
      <c r="U240" s="345" t="str">
        <f ca="1">IF($A239&lt;&gt;"",IF(OR($AH239&lt;&gt;0,$AI239&lt;&gt;0,M239&gt;=$AJ$3),"",H240))</f>
        <v>B</v>
      </c>
      <c r="V240" s="346" t="str">
        <f t="shared" ca="1" si="82"/>
        <v>W</v>
      </c>
      <c r="W240" s="346">
        <f t="shared" ca="1" si="71"/>
        <v>1</v>
      </c>
      <c r="X240" s="343">
        <f t="shared" ca="1" si="80"/>
        <v>1</v>
      </c>
      <c r="Y240" s="56" t="str">
        <f ca="1">VLOOKUP($A240,$BC$5:$BN$45,8)</f>
        <v>B</v>
      </c>
      <c r="Z240" s="175">
        <v>1</v>
      </c>
      <c r="AA240" s="345" t="str">
        <f ca="1">IF($A239&lt;&gt;"",IF(OR($AH239&lt;&gt;0,$AI239&lt;&gt;0,U240&lt;&gt;""),"",O240))</f>
        <v/>
      </c>
      <c r="AB240" s="37" t="str">
        <f t="shared" ca="1" si="72"/>
        <v/>
      </c>
      <c r="AC240" s="37">
        <f t="shared" ca="1" si="73"/>
        <v>0</v>
      </c>
      <c r="AD240" s="23">
        <f ca="1">IF($A240&lt;&gt;"",IF(OR($AH239&lt;&gt;0,$AI239&lt;&gt;0),"0",SUM(AC240:AC240)),0)</f>
        <v>0</v>
      </c>
      <c r="AE240" s="90">
        <f ca="1">IF(A240&lt;&gt;"",W240+AC240,0)</f>
        <v>1</v>
      </c>
      <c r="AF240" s="87">
        <f t="shared" ca="1" si="83"/>
        <v>1</v>
      </c>
      <c r="AG240" s="95">
        <f>T241</f>
        <v>1</v>
      </c>
      <c r="AH240" s="89">
        <f ca="1">IF($A240&lt;&gt;"",IF(AH239&lt;&gt;0,AH239,IF(AF240&gt;=$AJ$1,"Profit Target",0)),0)</f>
        <v>0</v>
      </c>
      <c r="AI240" s="91">
        <f ca="1">IF($A240&lt;&gt;"",IF(AI239&lt;&gt;0,AI239,IF(AF240&lt;=$AJ$2,"Stop Loss",0)))</f>
        <v>0</v>
      </c>
      <c r="AJ240" s="89">
        <f t="shared" ca="1" si="75"/>
        <v>8</v>
      </c>
      <c r="AK240" s="78" t="str">
        <f ca="1">IF($A239="","",ABS(T240)&amp;"@")</f>
        <v>1@</v>
      </c>
      <c r="AL240" s="78" t="str">
        <f ca="1">IF(U240&lt;&gt;"",$AK240&amp;U240&amp;",","")</f>
        <v>1@B,</v>
      </c>
      <c r="AM240" s="78" t="str">
        <f ca="1">IF($A239="","",ABS(Z240)&amp;"@")</f>
        <v>1@</v>
      </c>
      <c r="AN240" s="427" t="str">
        <f t="shared" ca="1" si="76"/>
        <v/>
      </c>
      <c r="AO240" s="20"/>
      <c r="AP240" s="20"/>
      <c r="AQ240" s="20"/>
      <c r="AR240" s="20"/>
      <c r="AS240" s="20"/>
      <c r="AT240" s="66"/>
      <c r="AU240" s="20"/>
      <c r="AV240" s="20"/>
      <c r="AW240" s="20"/>
      <c r="AX240" s="20"/>
      <c r="AY240" s="20"/>
      <c r="AZ240" s="20"/>
      <c r="BA240" s="20"/>
      <c r="BB240" s="65">
        <f t="shared" ca="1" si="66"/>
        <v>32</v>
      </c>
      <c r="BD240" s="65"/>
      <c r="BO240"/>
      <c r="BP240"/>
      <c r="BR240" s="48"/>
      <c r="BS240" s="19"/>
      <c r="BT240" s="19"/>
      <c r="BU240" s="19"/>
      <c r="BV240" s="99"/>
      <c r="BW240" s="102"/>
      <c r="BX240" s="102"/>
      <c r="BY240" s="103"/>
      <c r="BZ240" s="102"/>
      <c r="CA240" s="102"/>
      <c r="CB240" s="102"/>
      <c r="CC240" s="102"/>
      <c r="CD240" s="102"/>
      <c r="CE240" s="105"/>
      <c r="CF240" s="49"/>
      <c r="CG240" s="19"/>
      <c r="CH240" s="49"/>
      <c r="CI240" s="19"/>
      <c r="CJ240" s="19"/>
    </row>
    <row r="241" spans="1:88">
      <c r="A241" s="65">
        <f t="shared" ca="1" si="65"/>
        <v>10</v>
      </c>
      <c r="B241" s="23" t="str">
        <f ca="1">IF(A240="","",IF(AND(AL241="",AN241=""),"NB",AL241&amp;AN241))</f>
        <v>1@B,</v>
      </c>
      <c r="C241" s="6" t="str">
        <f t="shared" ca="1" si="67"/>
        <v/>
      </c>
      <c r="D241" s="56" t="str">
        <f ca="1">VLOOKUP($A241,$BC$5:$BN$45,8)</f>
        <v>B</v>
      </c>
      <c r="E241" s="344" t="str">
        <f t="shared" ca="1" si="77"/>
        <v>BBB</v>
      </c>
      <c r="F241" s="175">
        <v>1</v>
      </c>
      <c r="G241" s="459">
        <f ca="1">IF(G240&gt;=$AJ$3,1,IF(AND(J239="L",J240="L"),1,IF(I240="L",2,IF(I240="W",(2*G240-1),G240))))</f>
        <v>3</v>
      </c>
      <c r="H241" s="345" t="str">
        <f ca="1">IF($A240&lt;&gt;"",IF(OR($AH240&lt;&gt;0,$AI240&lt;&gt;0,E240="RRR"),"",IF(AND($D235="B",$D238="B"),"B",IF(AND($D237="B",$D239="B"),"B",IF(AND($D239=$D240,$D239="B"),"B","")))),"")</f>
        <v>B</v>
      </c>
      <c r="I241" s="346" t="str">
        <f t="shared" ca="1" si="81"/>
        <v>W</v>
      </c>
      <c r="J241" s="346">
        <f t="shared" ca="1" si="68"/>
        <v>1</v>
      </c>
      <c r="K241" s="343">
        <f t="shared" ca="1" si="78"/>
        <v>1</v>
      </c>
      <c r="L241" s="56" t="str">
        <f ca="1">VLOOKUP($A241,$BC$5:$BN$45,8)</f>
        <v>B</v>
      </c>
      <c r="M241" s="428">
        <f t="shared" ca="1" si="79"/>
        <v>0</v>
      </c>
      <c r="N241" s="175">
        <v>1</v>
      </c>
      <c r="O241" s="345" t="str">
        <f ca="1">IF($A240&lt;&gt;"",IF(OR($AH240&lt;&gt;0,$AI240&lt;&gt;0,E240="BBB",H241&lt;&gt;""),"",IF(AND($D235="R",$D238="R"),"R",IF(AND($D237="R",$D239="R"),"R",IF(AND($D239=$D240,$D239="R"),"R","")))),"")</f>
        <v/>
      </c>
      <c r="P241" s="37" t="str">
        <f t="shared" ca="1" si="69"/>
        <v/>
      </c>
      <c r="Q241" s="37">
        <f t="shared" ca="1" si="70"/>
        <v>0</v>
      </c>
      <c r="R241" s="23">
        <f ca="1">IF($A241&lt;&gt;"",IF(OR($AH240&lt;&gt;0,$AI240&lt;&gt;0),"0",SUM(Q241:Q241)),0)</f>
        <v>0</v>
      </c>
      <c r="S241" s="56" t="str">
        <f ca="1">VLOOKUP($A241,$BC$5:$BN$45,8)</f>
        <v>B</v>
      </c>
      <c r="T241" s="175">
        <v>1</v>
      </c>
      <c r="U241" s="345" t="str">
        <f ca="1">IF($A240&lt;&gt;"",IF(OR($AH240&lt;&gt;0,$AI240&lt;&gt;0,M240&gt;=$AJ$3),"",H241))</f>
        <v>B</v>
      </c>
      <c r="V241" s="346" t="str">
        <f t="shared" ca="1" si="82"/>
        <v>W</v>
      </c>
      <c r="W241" s="346">
        <f t="shared" ca="1" si="71"/>
        <v>1</v>
      </c>
      <c r="X241" s="343">
        <f t="shared" ca="1" si="80"/>
        <v>1</v>
      </c>
      <c r="Y241" s="56" t="str">
        <f ca="1">VLOOKUP($A241,$BC$5:$BN$45,8)</f>
        <v>B</v>
      </c>
      <c r="Z241" s="175">
        <v>1</v>
      </c>
      <c r="AA241" s="345" t="str">
        <f ca="1">IF($A240&lt;&gt;"",IF(OR($AH240&lt;&gt;0,$AI240&lt;&gt;0,U241&lt;&gt;""),"",O241))</f>
        <v/>
      </c>
      <c r="AB241" s="37" t="str">
        <f t="shared" ca="1" si="72"/>
        <v/>
      </c>
      <c r="AC241" s="37">
        <f t="shared" ca="1" si="73"/>
        <v>0</v>
      </c>
      <c r="AD241" s="23">
        <f ca="1">IF($A241&lt;&gt;"",IF(OR($AH240&lt;&gt;0,$AI240&lt;&gt;0),"0",SUM(AC241:AC241)),0)</f>
        <v>0</v>
      </c>
      <c r="AE241" s="90">
        <f ca="1">IF(A241&lt;&gt;"",W241+AC241,0)</f>
        <v>1</v>
      </c>
      <c r="AF241" s="87">
        <f t="shared" ca="1" si="83"/>
        <v>2</v>
      </c>
      <c r="AG241" s="95">
        <f>T242</f>
        <v>1</v>
      </c>
      <c r="AH241" s="89">
        <f ca="1">IF($A241&lt;&gt;"",IF(AH240&lt;&gt;0,AH240,IF(AF241&gt;=$AJ$1,"Profit Target",0)),0)</f>
        <v>0</v>
      </c>
      <c r="AI241" s="91">
        <f ca="1">IF($A241&lt;&gt;"",IF(AI240&lt;&gt;0,AI240,IF(AF241&lt;=$AJ$2,"Stop Loss",0)))</f>
        <v>0</v>
      </c>
      <c r="AJ241" s="89">
        <f t="shared" ca="1" si="75"/>
        <v>8</v>
      </c>
      <c r="AK241" s="78" t="str">
        <f ca="1">IF($A240="","",ABS(T241)&amp;"@")</f>
        <v>1@</v>
      </c>
      <c r="AL241" s="78" t="str">
        <f ca="1">IF(U241&lt;&gt;"",$AK241&amp;U241&amp;",","")</f>
        <v>1@B,</v>
      </c>
      <c r="AM241" s="78" t="str">
        <f ca="1">IF($A240="","",ABS(Z241)&amp;"@")</f>
        <v>1@</v>
      </c>
      <c r="AN241" s="427" t="str">
        <f t="shared" ca="1" si="76"/>
        <v/>
      </c>
      <c r="AO241" s="20"/>
      <c r="AP241" s="20"/>
      <c r="AQ241" s="20"/>
      <c r="AR241" s="20"/>
      <c r="AS241" s="20"/>
      <c r="AT241" s="66"/>
      <c r="AU241" s="20"/>
      <c r="AV241" s="20"/>
      <c r="AW241" s="20"/>
      <c r="AX241" s="20"/>
      <c r="AY241" s="20"/>
      <c r="AZ241" s="20"/>
      <c r="BA241" s="20"/>
      <c r="BB241" s="65">
        <f t="shared" ca="1" si="66"/>
        <v>29</v>
      </c>
      <c r="BD241" s="65"/>
      <c r="BO241"/>
      <c r="BP241"/>
      <c r="BR241" s="48"/>
      <c r="BS241" s="19"/>
      <c r="BT241" s="19"/>
      <c r="BU241" s="19"/>
      <c r="BV241" s="99"/>
      <c r="BW241" s="102"/>
      <c r="BX241" s="102"/>
      <c r="BY241" s="103"/>
      <c r="BZ241" s="102"/>
      <c r="CA241" s="102"/>
      <c r="CB241" s="102"/>
      <c r="CC241" s="102"/>
      <c r="CD241" s="102"/>
      <c r="CE241" s="105"/>
      <c r="CF241" s="49"/>
      <c r="CG241" s="19"/>
      <c r="CH241" s="49"/>
      <c r="CI241" s="19"/>
      <c r="CJ241" s="19"/>
    </row>
    <row r="242" spans="1:88">
      <c r="A242" s="65">
        <f t="shared" ca="1" si="65"/>
        <v>10</v>
      </c>
      <c r="B242" s="23" t="str">
        <f ca="1">IF(A241="","",IF(AND(AL242="",AN242=""),"NB",AL242&amp;AN242))</f>
        <v>1@B,</v>
      </c>
      <c r="C242" s="6" t="str">
        <f t="shared" ca="1" si="67"/>
        <v/>
      </c>
      <c r="D242" s="56" t="str">
        <f ca="1">VLOOKUP($A242,$BC$5:$BN$45,8)</f>
        <v>B</v>
      </c>
      <c r="E242" s="344" t="str">
        <f t="shared" ca="1" si="77"/>
        <v>BBB</v>
      </c>
      <c r="F242" s="175">
        <v>1</v>
      </c>
      <c r="G242" s="459">
        <f ca="1">IF(G241&gt;=$AJ$3,1,IF(AND(J240="L",J241="L"),1,IF(I241="L",2,IF(I241="W",(2*G241-1),G241))))</f>
        <v>5</v>
      </c>
      <c r="H242" s="345" t="str">
        <f ca="1">IF($A241&lt;&gt;"",IF(OR($AH241&lt;&gt;0,$AI241&lt;&gt;0,E241="RRR"),"",IF(AND($D236="B",$D239="B"),"B",IF(AND($D238="B",$D240="B"),"B",IF(AND($D240=$D241,$D240="B"),"B","")))),"")</f>
        <v>B</v>
      </c>
      <c r="I242" s="346" t="str">
        <f t="shared" ca="1" si="81"/>
        <v>W</v>
      </c>
      <c r="J242" s="346">
        <f t="shared" ca="1" si="68"/>
        <v>1</v>
      </c>
      <c r="K242" s="343">
        <f t="shared" ca="1" si="78"/>
        <v>1</v>
      </c>
      <c r="L242" s="56" t="str">
        <f ca="1">VLOOKUP($A242,$BC$5:$BN$45,8)</f>
        <v>B</v>
      </c>
      <c r="M242" s="428">
        <f t="shared" ca="1" si="79"/>
        <v>0</v>
      </c>
      <c r="N242" s="175">
        <v>1</v>
      </c>
      <c r="O242" s="345" t="str">
        <f ca="1">IF($A241&lt;&gt;"",IF(OR($AH241&lt;&gt;0,$AI241&lt;&gt;0,E241="BBB",H242&lt;&gt;""),"",IF(AND($D236="R",$D239="R"),"R",IF(AND($D238="R",$D240="R"),"R",IF(AND($D240=$D241,$D240="R"),"R","")))),"")</f>
        <v/>
      </c>
      <c r="P242" s="37" t="str">
        <f t="shared" ca="1" si="69"/>
        <v/>
      </c>
      <c r="Q242" s="37">
        <f t="shared" ca="1" si="70"/>
        <v>0</v>
      </c>
      <c r="R242" s="23">
        <f ca="1">IF($A242&lt;&gt;"",IF(OR($AH241&lt;&gt;0,$AI241&lt;&gt;0),"0",SUM(Q242:Q242)),0)</f>
        <v>0</v>
      </c>
      <c r="S242" s="56" t="str">
        <f ca="1">VLOOKUP($A242,$BC$5:$BN$45,8)</f>
        <v>B</v>
      </c>
      <c r="T242" s="175">
        <v>1</v>
      </c>
      <c r="U242" s="345" t="str">
        <f ca="1">IF($A241&lt;&gt;"",IF(OR($AH241&lt;&gt;0,$AI241&lt;&gt;0,M241&gt;=$AJ$3),"",H242))</f>
        <v>B</v>
      </c>
      <c r="V242" s="346" t="str">
        <f t="shared" ca="1" si="82"/>
        <v>W</v>
      </c>
      <c r="W242" s="346">
        <f t="shared" ca="1" si="71"/>
        <v>1</v>
      </c>
      <c r="X242" s="343">
        <f t="shared" ca="1" si="80"/>
        <v>1</v>
      </c>
      <c r="Y242" s="56" t="str">
        <f ca="1">VLOOKUP($A242,$BC$5:$BN$45,8)</f>
        <v>B</v>
      </c>
      <c r="Z242" s="175">
        <v>1</v>
      </c>
      <c r="AA242" s="345" t="str">
        <f ca="1">IF($A241&lt;&gt;"",IF(OR($AH241&lt;&gt;0,$AI241&lt;&gt;0,U242&lt;&gt;""),"",O242))</f>
        <v/>
      </c>
      <c r="AB242" s="37" t="str">
        <f t="shared" ca="1" si="72"/>
        <v/>
      </c>
      <c r="AC242" s="37">
        <f t="shared" ca="1" si="73"/>
        <v>0</v>
      </c>
      <c r="AD242" s="23">
        <f ca="1">IF($A242&lt;&gt;"",IF(OR($AH241&lt;&gt;0,$AI241&lt;&gt;0),"0",SUM(AC242:AC242)),0)</f>
        <v>0</v>
      </c>
      <c r="AE242" s="90">
        <f ca="1">IF(A242&lt;&gt;"",W242+AC242,0)</f>
        <v>1</v>
      </c>
      <c r="AF242" s="87">
        <f t="shared" ca="1" si="83"/>
        <v>3</v>
      </c>
      <c r="AG242" s="95">
        <f>T243</f>
        <v>1</v>
      </c>
      <c r="AH242" s="89">
        <f ca="1">IF($A242&lt;&gt;"",IF(AH241&lt;&gt;0,AH241,IF(AF242&gt;=$AJ$1,"Profit Target",0)),0)</f>
        <v>0</v>
      </c>
      <c r="AI242" s="91">
        <f ca="1">IF($A242&lt;&gt;"",IF(AI241&lt;&gt;0,AI241,IF(AF242&lt;=$AJ$2,"Stop Loss",0)))</f>
        <v>0</v>
      </c>
      <c r="AJ242" s="89">
        <f t="shared" ca="1" si="75"/>
        <v>8</v>
      </c>
      <c r="AK242" s="78" t="str">
        <f ca="1">IF($A241="","",ABS(T242)&amp;"@")</f>
        <v>1@</v>
      </c>
      <c r="AL242" s="78" t="str">
        <f ca="1">IF(U242&lt;&gt;"",$AK242&amp;U242&amp;",","")</f>
        <v>1@B,</v>
      </c>
      <c r="AM242" s="78" t="str">
        <f ca="1">IF($A241="","",ABS(Z242)&amp;"@")</f>
        <v>1@</v>
      </c>
      <c r="AN242" s="427" t="str">
        <f t="shared" ca="1" si="76"/>
        <v/>
      </c>
      <c r="AO242" s="20"/>
      <c r="AP242" s="20"/>
      <c r="AQ242" s="20"/>
      <c r="AR242" s="20"/>
      <c r="AS242" s="20"/>
      <c r="AT242" s="66"/>
      <c r="AU242" s="20"/>
      <c r="AV242" s="20"/>
      <c r="AW242" s="20"/>
      <c r="AX242" s="20"/>
      <c r="AY242" s="20"/>
      <c r="AZ242" s="20"/>
      <c r="BA242" s="20"/>
      <c r="BB242" s="65">
        <f t="shared" ca="1" si="66"/>
        <v>23</v>
      </c>
      <c r="BD242" s="65"/>
      <c r="BO242"/>
      <c r="BP242"/>
      <c r="BR242" s="48"/>
      <c r="BS242" s="19"/>
      <c r="BT242" s="19"/>
      <c r="BU242" s="19"/>
      <c r="BV242" s="99"/>
      <c r="BW242" s="102"/>
      <c r="BX242" s="102"/>
      <c r="BY242" s="103"/>
      <c r="BZ242" s="102"/>
      <c r="CA242" s="102"/>
      <c r="CB242" s="102"/>
      <c r="CC242" s="102"/>
      <c r="CD242" s="102"/>
      <c r="CE242" s="105"/>
      <c r="CF242" s="49"/>
      <c r="CG242" s="19"/>
      <c r="CH242" s="49"/>
      <c r="CI242" s="19"/>
      <c r="CJ242" s="19"/>
    </row>
    <row r="243" spans="1:88">
      <c r="A243" s="65">
        <f t="shared" ca="1" si="65"/>
        <v>8</v>
      </c>
      <c r="B243" s="23" t="str">
        <f ca="1">IF(A242="","",IF(AND(AL243="",AN243=""),"NB",AL243&amp;AN243))</f>
        <v>1@B,</v>
      </c>
      <c r="C243" s="6" t="str">
        <f t="shared" ca="1" si="67"/>
        <v/>
      </c>
      <c r="D243" s="56" t="str">
        <f ca="1">VLOOKUP($A243,$BC$5:$BN$45,8)</f>
        <v>B</v>
      </c>
      <c r="E243" s="344" t="str">
        <f t="shared" ca="1" si="77"/>
        <v>BBB</v>
      </c>
      <c r="F243" s="175">
        <v>1</v>
      </c>
      <c r="G243" s="459">
        <f ca="1">IF(G242&gt;=$AJ$3,1,IF(AND(J241="L",J242="L"),1,IF(I242="L",2,IF(I242="W",(2*G242-1),G242))))</f>
        <v>9</v>
      </c>
      <c r="H243" s="345" t="str">
        <f ca="1">IF($A242&lt;&gt;"",IF(OR($AH242&lt;&gt;0,$AI242&lt;&gt;0,E242="RRR"),"",IF(AND($D237="B",$D240="B"),"B",IF(AND($D239="B",$D241="B"),"B",IF(AND($D241=$D242,$D241="B"),"B","")))),"")</f>
        <v>B</v>
      </c>
      <c r="I243" s="346" t="str">
        <f t="shared" ca="1" si="81"/>
        <v>W</v>
      </c>
      <c r="J243" s="346">
        <f t="shared" ca="1" si="68"/>
        <v>1</v>
      </c>
      <c r="K243" s="343">
        <f t="shared" ca="1" si="78"/>
        <v>1</v>
      </c>
      <c r="L243" s="56" t="str">
        <f ca="1">VLOOKUP($A243,$BC$5:$BN$45,8)</f>
        <v>B</v>
      </c>
      <c r="M243" s="428">
        <f t="shared" ca="1" si="79"/>
        <v>0</v>
      </c>
      <c r="N243" s="175">
        <v>1</v>
      </c>
      <c r="O243" s="345" t="str">
        <f ca="1">IF($A242&lt;&gt;"",IF(OR($AH242&lt;&gt;0,$AI242&lt;&gt;0,E242="BBB",H243&lt;&gt;""),"",IF(AND($D237="R",$D240="R"),"R",IF(AND($D239="R",$D241="R"),"R",IF(AND($D241=$D242,$D241="R"),"R","")))),"")</f>
        <v/>
      </c>
      <c r="P243" s="37" t="str">
        <f t="shared" ca="1" si="69"/>
        <v/>
      </c>
      <c r="Q243" s="37">
        <f t="shared" ca="1" si="70"/>
        <v>0</v>
      </c>
      <c r="R243" s="23">
        <f ca="1">IF($A243&lt;&gt;"",IF(OR($AH242&lt;&gt;0,$AI242&lt;&gt;0),"0",SUM(Q243:Q243)),0)</f>
        <v>0</v>
      </c>
      <c r="S243" s="56" t="str">
        <f ca="1">VLOOKUP($A243,$BC$5:$BN$45,8)</f>
        <v>B</v>
      </c>
      <c r="T243" s="175">
        <v>1</v>
      </c>
      <c r="U243" s="345" t="str">
        <f ca="1">IF($A242&lt;&gt;"",IF(OR($AH242&lt;&gt;0,$AI242&lt;&gt;0,M242&gt;=$AJ$3),"",H243))</f>
        <v>B</v>
      </c>
      <c r="V243" s="346" t="str">
        <f t="shared" ca="1" si="82"/>
        <v>W</v>
      </c>
      <c r="W243" s="346">
        <f t="shared" ca="1" si="71"/>
        <v>1</v>
      </c>
      <c r="X243" s="343">
        <f t="shared" ca="1" si="80"/>
        <v>1</v>
      </c>
      <c r="Y243" s="56" t="str">
        <f ca="1">VLOOKUP($A243,$BC$5:$BN$45,8)</f>
        <v>B</v>
      </c>
      <c r="Z243" s="175">
        <v>1</v>
      </c>
      <c r="AA243" s="345" t="str">
        <f ca="1">IF($A242&lt;&gt;"",IF(OR($AH242&lt;&gt;0,$AI242&lt;&gt;0,U243&lt;&gt;""),"",O243))</f>
        <v/>
      </c>
      <c r="AB243" s="37" t="str">
        <f t="shared" ca="1" si="72"/>
        <v/>
      </c>
      <c r="AC243" s="37">
        <f t="shared" ca="1" si="73"/>
        <v>0</v>
      </c>
      <c r="AD243" s="23">
        <f ca="1">IF($A243&lt;&gt;"",IF(OR($AH242&lt;&gt;0,$AI242&lt;&gt;0),"0",SUM(AC243:AC243)),0)</f>
        <v>0</v>
      </c>
      <c r="AE243" s="90">
        <f ca="1">IF(A243&lt;&gt;"",W243+AC243,0)</f>
        <v>1</v>
      </c>
      <c r="AF243" s="87">
        <f t="shared" ca="1" si="83"/>
        <v>4</v>
      </c>
      <c r="AG243" s="95">
        <f>T244</f>
        <v>1</v>
      </c>
      <c r="AH243" s="89">
        <f ca="1">IF($A243&lt;&gt;"",IF(AH242&lt;&gt;0,AH242,IF(AF243&gt;=$AJ$1,"Profit Target",0)),0)</f>
        <v>0</v>
      </c>
      <c r="AI243" s="91">
        <f ca="1">IF($A243&lt;&gt;"",IF(AI242&lt;&gt;0,AI242,IF(AF243&lt;=$AJ$2,"Stop Loss",0)))</f>
        <v>0</v>
      </c>
      <c r="AJ243" s="89">
        <f t="shared" ca="1" si="75"/>
        <v>8</v>
      </c>
      <c r="AK243" s="78" t="str">
        <f ca="1">IF($A242="","",ABS(T243)&amp;"@")</f>
        <v>1@</v>
      </c>
      <c r="AL243" s="78" t="str">
        <f ca="1">IF(U243&lt;&gt;"",$AK243&amp;U243&amp;",","")</f>
        <v>1@B,</v>
      </c>
      <c r="AM243" s="78" t="str">
        <f ca="1">IF($A242="","",ABS(Z243)&amp;"@")</f>
        <v>1@</v>
      </c>
      <c r="AN243" s="427" t="str">
        <f t="shared" ca="1" si="76"/>
        <v/>
      </c>
      <c r="AO243" s="20"/>
      <c r="AP243" s="20"/>
      <c r="AQ243" s="20"/>
      <c r="AR243" s="20"/>
      <c r="AS243" s="20"/>
      <c r="AT243" s="66"/>
      <c r="AU243" s="20"/>
      <c r="AV243" s="20"/>
      <c r="AW243" s="20"/>
      <c r="AX243" s="20"/>
      <c r="AY243" s="20"/>
      <c r="AZ243" s="20"/>
      <c r="BA243" s="20"/>
      <c r="BB243" s="65">
        <f t="shared" ca="1" si="66"/>
        <v>13</v>
      </c>
      <c r="BD243" s="65"/>
      <c r="BO243"/>
      <c r="BP243"/>
      <c r="BR243" s="48"/>
      <c r="BS243" s="19"/>
      <c r="BT243" s="19"/>
      <c r="BU243" s="19"/>
      <c r="BV243" s="99"/>
      <c r="BW243" s="102"/>
      <c r="BX243" s="102"/>
      <c r="BY243" s="103"/>
      <c r="BZ243" s="102"/>
      <c r="CA243" s="102"/>
      <c r="CB243" s="102"/>
      <c r="CC243" s="102"/>
      <c r="CD243" s="102"/>
      <c r="CE243" s="105"/>
      <c r="CF243" s="49"/>
      <c r="CG243" s="19"/>
      <c r="CH243" s="49"/>
      <c r="CI243" s="19"/>
      <c r="CJ243" s="19"/>
    </row>
    <row r="244" spans="1:88">
      <c r="A244" s="65">
        <f t="shared" ca="1" si="65"/>
        <v>27</v>
      </c>
      <c r="B244" s="23" t="str">
        <f ca="1">IF(A243="","",IF(AND(AL244="",AN244=""),"NB",AL244&amp;AN244))</f>
        <v>1@B,</v>
      </c>
      <c r="C244" s="6" t="str">
        <f t="shared" ca="1" si="67"/>
        <v/>
      </c>
      <c r="D244" s="56" t="str">
        <f ca="1">VLOOKUP($A244,$BC$5:$BN$45,8)</f>
        <v>R</v>
      </c>
      <c r="E244" s="344" t="str">
        <f t="shared" ca="1" si="77"/>
        <v>BBR</v>
      </c>
      <c r="F244" s="175">
        <v>1</v>
      </c>
      <c r="G244" s="459">
        <f ca="1">IF(G243&gt;=$AJ$3,1,IF(AND(J242="L",J243="L"),1,IF(I243="L",2,IF(I243="W",(2*G243-1),G243))))</f>
        <v>17</v>
      </c>
      <c r="H244" s="345" t="str">
        <f ca="1">IF($A243&lt;&gt;"",IF(OR($AH243&lt;&gt;0,$AI243&lt;&gt;0,E243="RRR"),"",IF(AND($D238="B",$D241="B"),"B",IF(AND($D240="B",$D242="B"),"B",IF(AND($D242=$D243,$D242="B"),"B","")))),"")</f>
        <v>B</v>
      </c>
      <c r="I244" s="346" t="str">
        <f t="shared" ca="1" si="81"/>
        <v>L</v>
      </c>
      <c r="J244" s="346">
        <f t="shared" ca="1" si="68"/>
        <v>-1</v>
      </c>
      <c r="K244" s="343">
        <f t="shared" ca="1" si="78"/>
        <v>-1</v>
      </c>
      <c r="L244" s="56" t="str">
        <f ca="1">VLOOKUP($A244,$BC$5:$BN$45,8)</f>
        <v>R</v>
      </c>
      <c r="M244" s="428">
        <f t="shared" ca="1" si="79"/>
        <v>1</v>
      </c>
      <c r="N244" s="175">
        <v>1</v>
      </c>
      <c r="O244" s="345" t="str">
        <f ca="1">IF($A243&lt;&gt;"",IF(OR($AH243&lt;&gt;0,$AI243&lt;&gt;0,E243="BBB",H244&lt;&gt;""),"",IF(AND($D238="R",$D241="R"),"R",IF(AND($D240="R",$D242="R"),"R",IF(AND($D242=$D243,$D242="R"),"R","")))),"")</f>
        <v/>
      </c>
      <c r="P244" s="37" t="str">
        <f t="shared" ca="1" si="69"/>
        <v/>
      </c>
      <c r="Q244" s="37">
        <f t="shared" ca="1" si="70"/>
        <v>0</v>
      </c>
      <c r="R244" s="23">
        <f ca="1">IF($A244&lt;&gt;"",IF(OR($AH243&lt;&gt;0,$AI243&lt;&gt;0),"0",SUM(Q244:Q244)),0)</f>
        <v>0</v>
      </c>
      <c r="S244" s="56" t="str">
        <f ca="1">VLOOKUP($A244,$BC$5:$BN$45,8)</f>
        <v>R</v>
      </c>
      <c r="T244" s="175">
        <v>1</v>
      </c>
      <c r="U244" s="345" t="str">
        <f ca="1">IF($A243&lt;&gt;"",IF(OR($AH243&lt;&gt;0,$AI243&lt;&gt;0,M243&gt;=$AJ$3),"",H244))</f>
        <v>B</v>
      </c>
      <c r="V244" s="346" t="str">
        <f t="shared" ca="1" si="82"/>
        <v>L</v>
      </c>
      <c r="W244" s="346">
        <f t="shared" ca="1" si="71"/>
        <v>-1</v>
      </c>
      <c r="X244" s="343">
        <f t="shared" ca="1" si="80"/>
        <v>-1</v>
      </c>
      <c r="Y244" s="56" t="str">
        <f ca="1">VLOOKUP($A244,$BC$5:$BN$45,8)</f>
        <v>R</v>
      </c>
      <c r="Z244" s="175">
        <v>1</v>
      </c>
      <c r="AA244" s="345" t="str">
        <f ca="1">IF($A243&lt;&gt;"",IF(OR($AH243&lt;&gt;0,$AI243&lt;&gt;0,U244&lt;&gt;""),"",O244))</f>
        <v/>
      </c>
      <c r="AB244" s="37" t="str">
        <f t="shared" ca="1" si="72"/>
        <v/>
      </c>
      <c r="AC244" s="37">
        <f t="shared" ca="1" si="73"/>
        <v>0</v>
      </c>
      <c r="AD244" s="23">
        <f ca="1">IF($A244&lt;&gt;"",IF(OR($AH243&lt;&gt;0,$AI243&lt;&gt;0),"0",SUM(AC244:AC244)),0)</f>
        <v>0</v>
      </c>
      <c r="AE244" s="90">
        <f ca="1">IF(A244&lt;&gt;"",W244+AC244,0)</f>
        <v>-1</v>
      </c>
      <c r="AF244" s="87">
        <f t="shared" ca="1" si="83"/>
        <v>3</v>
      </c>
      <c r="AG244" s="95">
        <f>T245</f>
        <v>1</v>
      </c>
      <c r="AH244" s="89">
        <f ca="1">IF($A244&lt;&gt;"",IF(AH243&lt;&gt;0,AH243,IF(AF244&gt;=$AJ$1,"Profit Target",0)),0)</f>
        <v>0</v>
      </c>
      <c r="AI244" s="91">
        <f ca="1">IF($A244&lt;&gt;"",IF(AI243&lt;&gt;0,AI243,IF(AF244&lt;=$AJ$2,"Stop Loss",0)))</f>
        <v>0</v>
      </c>
      <c r="AJ244" s="89">
        <f t="shared" ca="1" si="75"/>
        <v>8</v>
      </c>
      <c r="AK244" s="78" t="str">
        <f ca="1">IF($A243="","",ABS(T244)&amp;"@")</f>
        <v>1@</v>
      </c>
      <c r="AL244" s="78" t="str">
        <f ca="1">IF(U244&lt;&gt;"",$AK244&amp;U244&amp;",","")</f>
        <v>1@B,</v>
      </c>
      <c r="AM244" s="78" t="str">
        <f ca="1">IF($A243="","",ABS(Z244)&amp;"@")</f>
        <v>1@</v>
      </c>
      <c r="AN244" s="427" t="str">
        <f t="shared" ca="1" si="76"/>
        <v/>
      </c>
      <c r="AO244" s="20"/>
      <c r="AP244" s="20"/>
      <c r="AQ244" s="20"/>
      <c r="AR244" s="20"/>
      <c r="AS244" s="20"/>
      <c r="AT244" s="66"/>
      <c r="AU244" s="20"/>
      <c r="AV244" s="20"/>
      <c r="AW244" s="20"/>
      <c r="AX244" s="20"/>
      <c r="AY244" s="20"/>
      <c r="AZ244" s="20"/>
      <c r="BA244" s="20"/>
      <c r="BB244" s="65">
        <f t="shared" ca="1" si="66"/>
        <v>12</v>
      </c>
      <c r="BD244" s="65"/>
      <c r="BO244"/>
      <c r="BP244"/>
      <c r="BR244" s="48"/>
      <c r="BS244" s="19"/>
      <c r="BT244" s="19"/>
      <c r="BU244" s="19"/>
      <c r="BV244" s="99"/>
      <c r="BW244" s="102"/>
      <c r="BX244" s="102"/>
      <c r="BY244" s="103"/>
      <c r="BZ244" s="102"/>
      <c r="CA244" s="102"/>
      <c r="CB244" s="102"/>
      <c r="CC244" s="102"/>
      <c r="CD244" s="102"/>
      <c r="CE244" s="105"/>
      <c r="CF244" s="49"/>
      <c r="CG244" s="19"/>
      <c r="CH244" s="49"/>
      <c r="CI244" s="19"/>
      <c r="CJ244" s="19"/>
    </row>
    <row r="245" spans="1:88">
      <c r="A245" s="65">
        <f t="shared" ca="1" si="65"/>
        <v>31</v>
      </c>
      <c r="B245" s="23" t="str">
        <f ca="1">IF(A244="","",IF(AND(AL245="",AN245=""),"NB",AL245&amp;AN245))</f>
        <v>1@B,</v>
      </c>
      <c r="C245" s="6" t="str">
        <f t="shared" ca="1" si="67"/>
        <v/>
      </c>
      <c r="D245" s="56" t="str">
        <f ca="1">VLOOKUP($A245,$BC$5:$BN$45,8)</f>
        <v>B</v>
      </c>
      <c r="E245" s="344" t="str">
        <f t="shared" ca="1" si="77"/>
        <v>BRB</v>
      </c>
      <c r="F245" s="175">
        <v>1</v>
      </c>
      <c r="G245" s="459">
        <f ca="1">IF(G244&gt;=$AJ$3,1,IF(AND(J243="L",J244="L"),1,IF(I244="L",2,IF(I244="W",(2*G244-1),G244))))</f>
        <v>2</v>
      </c>
      <c r="H245" s="345" t="str">
        <f ca="1">IF($A244&lt;&gt;"",IF(OR($AH244&lt;&gt;0,$AI244&lt;&gt;0,E244="RRR"),"",IF(AND($D239="B",$D242="B"),"B",IF(AND($D241="B",$D243="B"),"B",IF(AND($D243=$D244,$D243="B"),"B","")))),"")</f>
        <v>B</v>
      </c>
      <c r="I245" s="346" t="str">
        <f t="shared" ca="1" si="81"/>
        <v>W</v>
      </c>
      <c r="J245" s="346">
        <f t="shared" ca="1" si="68"/>
        <v>1</v>
      </c>
      <c r="K245" s="343">
        <f t="shared" ca="1" si="78"/>
        <v>1</v>
      </c>
      <c r="L245" s="56" t="str">
        <f ca="1">VLOOKUP($A245,$BC$5:$BN$45,8)</f>
        <v>B</v>
      </c>
      <c r="M245" s="428">
        <f t="shared" ca="1" si="79"/>
        <v>0</v>
      </c>
      <c r="N245" s="175">
        <v>1</v>
      </c>
      <c r="O245" s="345" t="str">
        <f ca="1">IF($A244&lt;&gt;"",IF(OR($AH244&lt;&gt;0,$AI244&lt;&gt;0,E244="BBB",H245&lt;&gt;""),"",IF(AND($D239="R",$D242="R"),"R",IF(AND($D241="R",$D243="R"),"R",IF(AND($D243=$D244,$D243="R"),"R","")))),"")</f>
        <v/>
      </c>
      <c r="P245" s="37" t="str">
        <f t="shared" ca="1" si="69"/>
        <v/>
      </c>
      <c r="Q245" s="37">
        <f t="shared" ca="1" si="70"/>
        <v>0</v>
      </c>
      <c r="R245" s="23">
        <f ca="1">IF($A245&lt;&gt;"",IF(OR($AH244&lt;&gt;0,$AI244&lt;&gt;0),"0",SUM(Q245:Q245)),0)</f>
        <v>0</v>
      </c>
      <c r="S245" s="56" t="str">
        <f ca="1">VLOOKUP($A245,$BC$5:$BN$45,8)</f>
        <v>B</v>
      </c>
      <c r="T245" s="175">
        <v>1</v>
      </c>
      <c r="U245" s="345" t="str">
        <f ca="1">IF($A244&lt;&gt;"",IF(OR($AH244&lt;&gt;0,$AI244&lt;&gt;0,M244&gt;=$AJ$3),"",H245))</f>
        <v>B</v>
      </c>
      <c r="V245" s="346" t="str">
        <f t="shared" ca="1" si="82"/>
        <v>W</v>
      </c>
      <c r="W245" s="346">
        <f t="shared" ca="1" si="71"/>
        <v>1</v>
      </c>
      <c r="X245" s="343">
        <f t="shared" ca="1" si="80"/>
        <v>1</v>
      </c>
      <c r="Y245" s="56" t="str">
        <f ca="1">VLOOKUP($A245,$BC$5:$BN$45,8)</f>
        <v>B</v>
      </c>
      <c r="Z245" s="175">
        <v>1</v>
      </c>
      <c r="AA245" s="345" t="str">
        <f ca="1">IF($A244&lt;&gt;"",IF(OR($AH244&lt;&gt;0,$AI244&lt;&gt;0,U245&lt;&gt;""),"",O245))</f>
        <v/>
      </c>
      <c r="AB245" s="37" t="str">
        <f t="shared" ca="1" si="72"/>
        <v/>
      </c>
      <c r="AC245" s="37">
        <f t="shared" ca="1" si="73"/>
        <v>0</v>
      </c>
      <c r="AD245" s="23">
        <f ca="1">IF($A245&lt;&gt;"",IF(OR($AH244&lt;&gt;0,$AI244&lt;&gt;0),"0",SUM(AC245:AC245)),0)</f>
        <v>0</v>
      </c>
      <c r="AE245" s="90">
        <f ca="1">IF(A245&lt;&gt;"",W245+AC245,0)</f>
        <v>1</v>
      </c>
      <c r="AF245" s="172">
        <f t="shared" ca="1" si="83"/>
        <v>4</v>
      </c>
      <c r="AG245" s="95">
        <f>T246</f>
        <v>1</v>
      </c>
      <c r="AH245" s="89">
        <f ca="1">IF($A245&lt;&gt;"",IF(AH244&lt;&gt;0,AH244,IF(AF245&gt;=$AJ$1,"Profit Target",0)),0)</f>
        <v>0</v>
      </c>
      <c r="AI245" s="91">
        <f ca="1">IF($A245&lt;&gt;"",IF(AI244&lt;&gt;0,AI244,IF(AF245&lt;=$AJ$2,"Stop Loss",0)))</f>
        <v>0</v>
      </c>
      <c r="AJ245" s="89">
        <f t="shared" ca="1" si="75"/>
        <v>8</v>
      </c>
      <c r="AK245" s="78" t="str">
        <f ca="1">IF($A244="","",ABS(T245)&amp;"@")</f>
        <v>1@</v>
      </c>
      <c r="AL245" s="78" t="str">
        <f ca="1">IF(U245&lt;&gt;"",$AK245&amp;U245&amp;",","")</f>
        <v>1@B,</v>
      </c>
      <c r="AM245" s="78" t="str">
        <f ca="1">IF($A244="","",ABS(Z245)&amp;"@")</f>
        <v>1@</v>
      </c>
      <c r="AN245" s="427" t="str">
        <f t="shared" ca="1" si="76"/>
        <v/>
      </c>
      <c r="AO245" s="20"/>
      <c r="AP245" s="20"/>
      <c r="AQ245" s="20"/>
      <c r="AR245" s="20"/>
      <c r="AS245" s="20"/>
      <c r="AT245" s="66"/>
      <c r="AU245" s="20"/>
      <c r="AV245" s="20"/>
      <c r="AW245" s="20"/>
      <c r="AX245" s="20"/>
      <c r="AY245" s="20"/>
      <c r="AZ245" s="20"/>
      <c r="BA245" s="20"/>
      <c r="BB245" s="65">
        <f t="shared" ca="1" si="66"/>
        <v>18</v>
      </c>
      <c r="BD245" s="65"/>
      <c r="BO245"/>
      <c r="BP245"/>
      <c r="BR245" s="48"/>
      <c r="BS245" s="19"/>
      <c r="BT245" s="19"/>
      <c r="BU245" s="19"/>
      <c r="BV245" s="99"/>
      <c r="BW245" s="102"/>
      <c r="BX245" s="102"/>
      <c r="BY245" s="103"/>
      <c r="BZ245" s="102"/>
      <c r="CA245" s="102"/>
      <c r="CB245" s="102"/>
      <c r="CC245" s="102"/>
      <c r="CD245" s="102"/>
      <c r="CE245" s="105"/>
      <c r="CF245" s="49"/>
      <c r="CG245" s="19"/>
      <c r="CH245" s="49"/>
      <c r="CI245" s="19"/>
      <c r="CJ245" s="19"/>
    </row>
    <row r="246" spans="1:88">
      <c r="A246" s="65">
        <f t="shared" ca="1" si="65"/>
        <v>31</v>
      </c>
      <c r="B246" s="23" t="str">
        <f ca="1">IF(A245="","",IF(AND(AL246="",AN246=""),"NB",AL246&amp;AN246))</f>
        <v>1@B,</v>
      </c>
      <c r="C246" s="6" t="str">
        <f t="shared" ca="1" si="67"/>
        <v/>
      </c>
      <c r="D246" s="56" t="str">
        <f ca="1">VLOOKUP($A246,$BC$5:$BN$45,8)</f>
        <v>B</v>
      </c>
      <c r="E246" s="344" t="str">
        <f t="shared" ca="1" si="77"/>
        <v>RBB</v>
      </c>
      <c r="F246" s="175">
        <v>1</v>
      </c>
      <c r="G246" s="459">
        <f ca="1">IF(G245&gt;=$AJ$3,1,IF(AND(J244="L",J245="L"),1,IF(I245="L",2,IF(I245="W",(2*G245-1),G245))))</f>
        <v>3</v>
      </c>
      <c r="H246" s="345" t="str">
        <f ca="1">IF($A245&lt;&gt;"",IF(OR($AH245&lt;&gt;0,$AI245&lt;&gt;0,E245="RRR"),"",IF(AND($D240="B",$D243="B"),"B",IF(AND($D242="B",$D244="B"),"B",IF(AND($D244=$D245,$D244="B"),"B","")))),"")</f>
        <v>B</v>
      </c>
      <c r="I246" s="346" t="str">
        <f t="shared" ca="1" si="81"/>
        <v>W</v>
      </c>
      <c r="J246" s="346">
        <f t="shared" ca="1" si="68"/>
        <v>1</v>
      </c>
      <c r="K246" s="343">
        <f t="shared" ca="1" si="78"/>
        <v>1</v>
      </c>
      <c r="L246" s="56" t="str">
        <f ca="1">VLOOKUP($A246,$BC$5:$BN$45,8)</f>
        <v>B</v>
      </c>
      <c r="M246" s="428">
        <f t="shared" ca="1" si="79"/>
        <v>0</v>
      </c>
      <c r="N246" s="175">
        <v>1</v>
      </c>
      <c r="O246" s="345" t="str">
        <f ca="1">IF($A245&lt;&gt;"",IF(OR($AH245&lt;&gt;0,$AI245&lt;&gt;0,E245="BBB",H246&lt;&gt;""),"",IF(AND($D240="R",$D243="R"),"R",IF(AND($D242="R",$D244="R"),"R",IF(AND($D244=$D245,$D244="R"),"R","")))),"")</f>
        <v/>
      </c>
      <c r="P246" s="37" t="str">
        <f t="shared" ca="1" si="69"/>
        <v/>
      </c>
      <c r="Q246" s="37">
        <f t="shared" ca="1" si="70"/>
        <v>0</v>
      </c>
      <c r="R246" s="23">
        <f ca="1">IF($A246&lt;&gt;"",IF(OR($AH245&lt;&gt;0,$AI245&lt;&gt;0),"0",SUM(Q246:Q246)),0)</f>
        <v>0</v>
      </c>
      <c r="S246" s="56" t="str">
        <f ca="1">VLOOKUP($A246,$BC$5:$BN$45,8)</f>
        <v>B</v>
      </c>
      <c r="T246" s="175">
        <v>1</v>
      </c>
      <c r="U246" s="345" t="str">
        <f ca="1">IF($A245&lt;&gt;"",IF(OR($AH245&lt;&gt;0,$AI245&lt;&gt;0,M245&gt;=$AJ$3),"",H246))</f>
        <v>B</v>
      </c>
      <c r="V246" s="346" t="str">
        <f t="shared" ca="1" si="82"/>
        <v>W</v>
      </c>
      <c r="W246" s="346">
        <f t="shared" ca="1" si="71"/>
        <v>1</v>
      </c>
      <c r="X246" s="343">
        <f t="shared" ca="1" si="80"/>
        <v>1</v>
      </c>
      <c r="Y246" s="56" t="str">
        <f ca="1">VLOOKUP($A246,$BC$5:$BN$45,8)</f>
        <v>B</v>
      </c>
      <c r="Z246" s="175">
        <v>1</v>
      </c>
      <c r="AA246" s="345" t="str">
        <f ca="1">IF($A245&lt;&gt;"",IF(OR($AH245&lt;&gt;0,$AI245&lt;&gt;0,U246&lt;&gt;""),"",O246))</f>
        <v/>
      </c>
      <c r="AB246" s="37" t="str">
        <f t="shared" ca="1" si="72"/>
        <v/>
      </c>
      <c r="AC246" s="37">
        <f t="shared" ca="1" si="73"/>
        <v>0</v>
      </c>
      <c r="AD246" s="23">
        <f ca="1">IF($A246&lt;&gt;"",IF(OR($AH245&lt;&gt;0,$AI245&lt;&gt;0),"0",SUM(AC246:AC246)),0)</f>
        <v>0</v>
      </c>
      <c r="AE246" s="90">
        <f ca="1">IF(A246&lt;&gt;"",W246+AC246,0)</f>
        <v>1</v>
      </c>
      <c r="AF246" s="87">
        <f ca="1">IF($A246&lt;&gt;"",AE246+AF245,0)</f>
        <v>5</v>
      </c>
      <c r="AG246" s="95">
        <f>T247</f>
        <v>1</v>
      </c>
      <c r="AH246" s="89">
        <f ca="1">IF($A246&lt;&gt;"",IF(AH245&lt;&gt;0,AH245,IF(AF246&gt;=$AJ$1,"Profit Target",0)),0)</f>
        <v>0</v>
      </c>
      <c r="AI246" s="91">
        <f ca="1">IF($A246&lt;&gt;"",IF(AI245&lt;&gt;0,AI245,IF(AF246&lt;=$AJ$2,"Stop Loss",0)))</f>
        <v>0</v>
      </c>
      <c r="AJ246" s="89">
        <f t="shared" ca="1" si="75"/>
        <v>8</v>
      </c>
      <c r="AK246" s="78" t="str">
        <f ca="1">IF($A245="","",ABS(T246)&amp;"@")</f>
        <v>1@</v>
      </c>
      <c r="AL246" s="78" t="str">
        <f ca="1">IF(U246&lt;&gt;"",$AK246&amp;U246&amp;",","")</f>
        <v>1@B,</v>
      </c>
      <c r="AM246" s="78" t="str">
        <f ca="1">IF($A245="","",ABS(Z246)&amp;"@")</f>
        <v>1@</v>
      </c>
      <c r="AN246" s="427" t="str">
        <f t="shared" ca="1" si="76"/>
        <v/>
      </c>
      <c r="AO246" s="20"/>
      <c r="AP246" s="20"/>
      <c r="AQ246" s="20"/>
      <c r="AR246" s="20"/>
      <c r="AS246" s="20"/>
      <c r="AT246" s="66"/>
      <c r="AU246" s="20"/>
      <c r="AV246" s="20"/>
      <c r="AW246" s="20"/>
      <c r="AX246" s="20"/>
      <c r="AY246" s="20"/>
      <c r="AZ246" s="20"/>
      <c r="BA246" s="20"/>
      <c r="BB246" s="65">
        <f t="shared" ca="1" si="66"/>
        <v>16</v>
      </c>
      <c r="BD246" s="65"/>
      <c r="BO246"/>
      <c r="BP246"/>
      <c r="BR246" s="48"/>
      <c r="BS246" s="19"/>
      <c r="BT246" s="19"/>
      <c r="BU246" s="19"/>
      <c r="BV246" s="99"/>
      <c r="BW246" s="102"/>
      <c r="BX246" s="102"/>
      <c r="BY246" s="103"/>
      <c r="BZ246" s="102"/>
      <c r="CA246" s="102"/>
      <c r="CB246" s="102"/>
      <c r="CC246" s="102"/>
      <c r="CD246" s="102"/>
      <c r="CE246" s="105"/>
      <c r="CF246" s="49"/>
      <c r="CG246" s="19"/>
      <c r="CH246" s="49"/>
      <c r="CI246" s="19"/>
      <c r="CJ246" s="19"/>
    </row>
    <row r="247" spans="1:88">
      <c r="A247" s="65">
        <f t="shared" ca="1" si="65"/>
        <v>35</v>
      </c>
      <c r="B247" s="23" t="str">
        <f ca="1">IF(A246="","",IF(AND(AL247="",AN247=""),"NB",AL247&amp;AN247))</f>
        <v>1@B,</v>
      </c>
      <c r="C247" s="6" t="str">
        <f t="shared" ca="1" si="67"/>
        <v/>
      </c>
      <c r="D247" s="56" t="str">
        <f ca="1">VLOOKUP($A247,$BC$5:$BN$45,8)</f>
        <v>B</v>
      </c>
      <c r="E247" s="344" t="str">
        <f t="shared" ca="1" si="77"/>
        <v>BBB</v>
      </c>
      <c r="F247" s="175">
        <v>1</v>
      </c>
      <c r="G247" s="459">
        <f ca="1">IF(G246&gt;=$AJ$3,1,IF(AND(J245="L",J246="L"),1,IF(I246="L",2,IF(I246="W",(2*G246-1),G246))))</f>
        <v>5</v>
      </c>
      <c r="H247" s="345" t="str">
        <f ca="1">IF($A246&lt;&gt;"",IF(OR($AH246&lt;&gt;0,$AI246&lt;&gt;0,E246="RRR"),"",IF(AND($D241="B",$D244="B"),"B",IF(AND($D243="B",$D245="B"),"B",IF(AND($D245=$D246,$D245="B"),"B","")))),"")</f>
        <v>B</v>
      </c>
      <c r="I247" s="346" t="str">
        <f t="shared" ca="1" si="81"/>
        <v>W</v>
      </c>
      <c r="J247" s="346">
        <f t="shared" ca="1" si="68"/>
        <v>1</v>
      </c>
      <c r="K247" s="343">
        <f t="shared" ca="1" si="78"/>
        <v>1</v>
      </c>
      <c r="L247" s="56" t="str">
        <f ca="1">VLOOKUP($A247,$BC$5:$BN$45,8)</f>
        <v>B</v>
      </c>
      <c r="M247" s="428">
        <f t="shared" ca="1" si="79"/>
        <v>0</v>
      </c>
      <c r="N247" s="175">
        <v>1</v>
      </c>
      <c r="O247" s="345" t="str">
        <f ca="1">IF($A246&lt;&gt;"",IF(OR($AH246&lt;&gt;0,$AI246&lt;&gt;0,E246="BBB",H247&lt;&gt;""),"",IF(AND($D241="R",$D244="R"),"R",IF(AND($D243="R",$D245="R"),"R",IF(AND($D245=$D246,$D245="R"),"R","")))),"")</f>
        <v/>
      </c>
      <c r="P247" s="37" t="str">
        <f t="shared" ca="1" si="69"/>
        <v/>
      </c>
      <c r="Q247" s="37">
        <f t="shared" ca="1" si="70"/>
        <v>0</v>
      </c>
      <c r="R247" s="23">
        <f ca="1">IF($A247&lt;&gt;"",IF(OR($AH246&lt;&gt;0,$AI246&lt;&gt;0),"0",SUM(Q247:Q247)),0)</f>
        <v>0</v>
      </c>
      <c r="S247" s="56" t="str">
        <f ca="1">VLOOKUP($A247,$BC$5:$BN$45,8)</f>
        <v>B</v>
      </c>
      <c r="T247" s="175">
        <v>1</v>
      </c>
      <c r="U247" s="345" t="str">
        <f ca="1">IF($A246&lt;&gt;"",IF(OR($AH246&lt;&gt;0,$AI246&lt;&gt;0,M246&gt;=$AJ$3),"",H247))</f>
        <v>B</v>
      </c>
      <c r="V247" s="346" t="str">
        <f t="shared" ca="1" si="82"/>
        <v>W</v>
      </c>
      <c r="W247" s="346">
        <f t="shared" ca="1" si="71"/>
        <v>1</v>
      </c>
      <c r="X247" s="343">
        <f t="shared" ca="1" si="80"/>
        <v>1</v>
      </c>
      <c r="Y247" s="56" t="str">
        <f ca="1">VLOOKUP($A247,$BC$5:$BN$45,8)</f>
        <v>B</v>
      </c>
      <c r="Z247" s="175">
        <v>1</v>
      </c>
      <c r="AA247" s="345" t="str">
        <f ca="1">IF($A246&lt;&gt;"",IF(OR($AH246&lt;&gt;0,$AI246&lt;&gt;0,U247&lt;&gt;""),"",O247))</f>
        <v/>
      </c>
      <c r="AB247" s="37" t="str">
        <f t="shared" ca="1" si="72"/>
        <v/>
      </c>
      <c r="AC247" s="37">
        <f t="shared" ca="1" si="73"/>
        <v>0</v>
      </c>
      <c r="AD247" s="23">
        <f ca="1">IF($A247&lt;&gt;"",IF(OR($AH246&lt;&gt;0,$AI246&lt;&gt;0),"0",SUM(AC247:AC247)),0)</f>
        <v>0</v>
      </c>
      <c r="AE247" s="90">
        <f ca="1">IF(A247&lt;&gt;"",W247+AC247,0)</f>
        <v>1</v>
      </c>
      <c r="AF247" s="87">
        <f t="shared" ref="AF247:AF263" ca="1" si="84">IF($A247&lt;&gt;"",AE247+AF246,0)</f>
        <v>6</v>
      </c>
      <c r="AG247" s="95">
        <f>T248</f>
        <v>1</v>
      </c>
      <c r="AH247" s="89">
        <f ca="1">IF($A247&lt;&gt;"",IF(AH246&lt;&gt;0,AH246,IF(AF247&gt;=$AJ$1,"Profit Target",0)),0)</f>
        <v>0</v>
      </c>
      <c r="AI247" s="91">
        <f ca="1">IF($A247&lt;&gt;"",IF(AI246&lt;&gt;0,AI246,IF(AF247&lt;=$AJ$2,"Stop Loss",0)))</f>
        <v>0</v>
      </c>
      <c r="AJ247" s="89">
        <f t="shared" ca="1" si="75"/>
        <v>8</v>
      </c>
      <c r="AK247" s="78" t="str">
        <f ca="1">IF($A246="","",ABS(T247)&amp;"@")</f>
        <v>1@</v>
      </c>
      <c r="AL247" s="78" t="str">
        <f ca="1">IF(U247&lt;&gt;"",$AK247&amp;U247&amp;",","")</f>
        <v>1@B,</v>
      </c>
      <c r="AM247" s="78" t="str">
        <f ca="1">IF($A246="","",ABS(Z247)&amp;"@")</f>
        <v>1@</v>
      </c>
      <c r="AN247" s="427" t="str">
        <f t="shared" ca="1" si="76"/>
        <v/>
      </c>
      <c r="AO247" s="20"/>
      <c r="AP247" s="20"/>
      <c r="AQ247" s="20"/>
      <c r="AR247" s="20"/>
      <c r="AS247" s="20"/>
      <c r="AT247" s="66"/>
      <c r="AU247" s="20"/>
      <c r="AV247" s="20"/>
      <c r="AW247" s="20"/>
      <c r="AX247" s="20"/>
      <c r="AY247" s="20"/>
      <c r="AZ247" s="20"/>
      <c r="BA247" s="20"/>
      <c r="BB247" s="65">
        <f t="shared" ca="1" si="66"/>
        <v>18</v>
      </c>
      <c r="BD247" s="65"/>
      <c r="BO247"/>
      <c r="BP247"/>
      <c r="BR247" s="48"/>
      <c r="BS247" s="19"/>
      <c r="BT247" s="19"/>
      <c r="BU247" s="19"/>
      <c r="BV247" s="99"/>
      <c r="BW247" s="102"/>
      <c r="BX247" s="102"/>
      <c r="BY247" s="103"/>
      <c r="BZ247" s="102"/>
      <c r="CA247" s="102"/>
      <c r="CB247" s="102"/>
      <c r="CC247" s="102"/>
      <c r="CD247" s="102"/>
      <c r="CE247" s="105"/>
      <c r="CF247" s="49"/>
      <c r="CG247" s="19"/>
      <c r="CH247" s="49"/>
      <c r="CI247" s="19"/>
      <c r="CJ247" s="19"/>
    </row>
    <row r="248" spans="1:88">
      <c r="A248" s="65">
        <f t="shared" ca="1" si="65"/>
        <v>4</v>
      </c>
      <c r="B248" s="23" t="str">
        <f ca="1">IF(A247="","",IF(AND(AL248="",AN248=""),"NB",AL248&amp;AN248))</f>
        <v>1@B,</v>
      </c>
      <c r="C248" s="6" t="str">
        <f t="shared" ca="1" si="67"/>
        <v/>
      </c>
      <c r="D248" s="56" t="str">
        <f ca="1">VLOOKUP($A248,$BC$5:$BN$45,8)</f>
        <v>B</v>
      </c>
      <c r="E248" s="344" t="str">
        <f t="shared" ca="1" si="77"/>
        <v>BBB</v>
      </c>
      <c r="F248" s="175">
        <v>1</v>
      </c>
      <c r="G248" s="459">
        <f ca="1">IF(G247&gt;=$AJ$3,1,IF(AND(J246="L",J247="L"),1,IF(I247="L",2,IF(I247="W",(2*G247-1),G247))))</f>
        <v>9</v>
      </c>
      <c r="H248" s="345" t="str">
        <f ca="1">IF($A247&lt;&gt;"",IF(OR($AH247&lt;&gt;0,$AI247&lt;&gt;0,E247="RRR"),"",IF(AND($D242="B",$D245="B"),"B",IF(AND($D244="B",$D246="B"),"B",IF(AND($D246=$D247,$D246="B"),"B","")))),"")</f>
        <v>B</v>
      </c>
      <c r="I248" s="346" t="str">
        <f t="shared" ca="1" si="81"/>
        <v>W</v>
      </c>
      <c r="J248" s="346">
        <f t="shared" ca="1" si="68"/>
        <v>1</v>
      </c>
      <c r="K248" s="343">
        <f t="shared" ca="1" si="78"/>
        <v>1</v>
      </c>
      <c r="L248" s="56" t="str">
        <f ca="1">VLOOKUP($A248,$BC$5:$BN$45,8)</f>
        <v>B</v>
      </c>
      <c r="M248" s="428">
        <f t="shared" ca="1" si="79"/>
        <v>0</v>
      </c>
      <c r="N248" s="175">
        <v>1</v>
      </c>
      <c r="O248" s="345" t="str">
        <f ca="1">IF($A247&lt;&gt;"",IF(OR($AH247&lt;&gt;0,$AI247&lt;&gt;0,E247="BBB",H248&lt;&gt;""),"",IF(AND($D242="R",$D245="R"),"R",IF(AND($D244="R",$D246="R"),"R",IF(AND($D246=$D247,$D246="R"),"R","")))),"")</f>
        <v/>
      </c>
      <c r="P248" s="37" t="str">
        <f t="shared" ca="1" si="69"/>
        <v/>
      </c>
      <c r="Q248" s="37">
        <f t="shared" ca="1" si="70"/>
        <v>0</v>
      </c>
      <c r="R248" s="23">
        <f ca="1">IF($A248&lt;&gt;"",IF(OR($AH247&lt;&gt;0,$AI247&lt;&gt;0),"0",SUM(Q248:Q248)),0)</f>
        <v>0</v>
      </c>
      <c r="S248" s="56" t="str">
        <f ca="1">VLOOKUP($A248,$BC$5:$BN$45,8)</f>
        <v>B</v>
      </c>
      <c r="T248" s="175">
        <v>1</v>
      </c>
      <c r="U248" s="345" t="str">
        <f ca="1">IF($A247&lt;&gt;"",IF(OR($AH247&lt;&gt;0,$AI247&lt;&gt;0,M247&gt;=$AJ$3),"",H248))</f>
        <v>B</v>
      </c>
      <c r="V248" s="346" t="str">
        <f t="shared" ca="1" si="82"/>
        <v>W</v>
      </c>
      <c r="W248" s="346">
        <f t="shared" ca="1" si="71"/>
        <v>1</v>
      </c>
      <c r="X248" s="343">
        <f t="shared" ca="1" si="80"/>
        <v>1</v>
      </c>
      <c r="Y248" s="56" t="str">
        <f ca="1">VLOOKUP($A248,$BC$5:$BN$45,8)</f>
        <v>B</v>
      </c>
      <c r="Z248" s="175">
        <v>1</v>
      </c>
      <c r="AA248" s="345" t="str">
        <f ca="1">IF($A247&lt;&gt;"",IF(OR($AH247&lt;&gt;0,$AI247&lt;&gt;0,U248&lt;&gt;""),"",O248))</f>
        <v/>
      </c>
      <c r="AB248" s="37" t="str">
        <f t="shared" ca="1" si="72"/>
        <v/>
      </c>
      <c r="AC248" s="37">
        <f t="shared" ca="1" si="73"/>
        <v>0</v>
      </c>
      <c r="AD248" s="23">
        <f ca="1">IF($A248&lt;&gt;"",IF(OR($AH247&lt;&gt;0,$AI247&lt;&gt;0),"0",SUM(AC248:AC248)),0)</f>
        <v>0</v>
      </c>
      <c r="AE248" s="90">
        <f ca="1">IF(A248&lt;&gt;"",W248+AC248,0)</f>
        <v>1</v>
      </c>
      <c r="AF248" s="87">
        <f t="shared" ca="1" si="84"/>
        <v>7</v>
      </c>
      <c r="AG248" s="95">
        <f>T249</f>
        <v>1</v>
      </c>
      <c r="AH248" s="89">
        <f ca="1">IF($A248&lt;&gt;"",IF(AH247&lt;&gt;0,AH247,IF(AF248&gt;=$AJ$1,"Profit Target",0)),0)</f>
        <v>0</v>
      </c>
      <c r="AI248" s="91">
        <f ca="1">IF($A248&lt;&gt;"",IF(AI247&lt;&gt;0,AI247,IF(AF248&lt;=$AJ$2,"Stop Loss",0)))</f>
        <v>0</v>
      </c>
      <c r="AJ248" s="89">
        <f t="shared" ca="1" si="75"/>
        <v>8</v>
      </c>
      <c r="AK248" s="78" t="str">
        <f ca="1">IF($A247="","",ABS(T248)&amp;"@")</f>
        <v>1@</v>
      </c>
      <c r="AL248" s="78" t="str">
        <f ca="1">IF(U248&lt;&gt;"",$AK248&amp;U248&amp;",","")</f>
        <v>1@B,</v>
      </c>
      <c r="AM248" s="78" t="str">
        <f ca="1">IF($A247="","",ABS(Z248)&amp;"@")</f>
        <v>1@</v>
      </c>
      <c r="AN248" s="427" t="str">
        <f t="shared" ca="1" si="76"/>
        <v/>
      </c>
      <c r="AO248" s="20"/>
      <c r="AP248" s="20"/>
      <c r="AQ248" s="20"/>
      <c r="AR248" s="20"/>
      <c r="AS248" s="20"/>
      <c r="AT248" s="66"/>
      <c r="AU248" s="20"/>
      <c r="AV248" s="20"/>
      <c r="AW248" s="20"/>
      <c r="AX248" s="20"/>
      <c r="AY248" s="20"/>
      <c r="AZ248" s="20"/>
      <c r="BA248" s="20"/>
      <c r="BB248" s="65">
        <f t="shared" ca="1" si="66"/>
        <v>19</v>
      </c>
      <c r="BD248" s="65"/>
      <c r="BO248"/>
      <c r="BP248"/>
      <c r="BR248" s="48"/>
      <c r="BS248" s="19"/>
      <c r="BT248" s="19"/>
      <c r="BU248" s="19"/>
      <c r="BV248" s="99"/>
      <c r="BW248" s="102"/>
      <c r="BX248" s="102"/>
      <c r="BY248" s="103"/>
      <c r="BZ248" s="102"/>
      <c r="CA248" s="102"/>
      <c r="CB248" s="102"/>
      <c r="CC248" s="102"/>
      <c r="CD248" s="102"/>
      <c r="CE248" s="105"/>
      <c r="CF248" s="49"/>
      <c r="CG248" s="19"/>
      <c r="CH248" s="49"/>
      <c r="CI248" s="19"/>
      <c r="CJ248" s="19"/>
    </row>
    <row r="249" spans="1:88">
      <c r="A249" s="65">
        <f t="shared" ca="1" si="65"/>
        <v>12</v>
      </c>
      <c r="B249" s="23" t="str">
        <f ca="1">IF(A248="","",IF(AND(AL249="",AN249=""),"NB",AL249&amp;AN249))</f>
        <v>1@B,</v>
      </c>
      <c r="C249" s="6" t="str">
        <f t="shared" ca="1" si="67"/>
        <v/>
      </c>
      <c r="D249" s="56" t="str">
        <f ca="1">VLOOKUP($A249,$BC$5:$BN$45,8)</f>
        <v>R</v>
      </c>
      <c r="E249" s="344" t="str">
        <f t="shared" ca="1" si="77"/>
        <v>BBR</v>
      </c>
      <c r="F249" s="175">
        <v>1</v>
      </c>
      <c r="G249" s="459">
        <f ca="1">IF(G248&gt;=$AJ$3,1,IF(AND(J247="L",J248="L"),1,IF(I248="L",2,IF(I248="W",(2*G248-1),G248))))</f>
        <v>17</v>
      </c>
      <c r="H249" s="345" t="str">
        <f ca="1">IF($A248&lt;&gt;"",IF(OR($AH248&lt;&gt;0,$AI248&lt;&gt;0,E248="RRR"),"",IF(AND($D243="B",$D246="B"),"B",IF(AND($D245="B",$D247="B"),"B",IF(AND($D247=$D248,$D247="B"),"B","")))),"")</f>
        <v>B</v>
      </c>
      <c r="I249" s="346" t="str">
        <f t="shared" ca="1" si="81"/>
        <v>L</v>
      </c>
      <c r="J249" s="346">
        <f t="shared" ca="1" si="68"/>
        <v>-1</v>
      </c>
      <c r="K249" s="343">
        <f t="shared" ca="1" si="78"/>
        <v>-1</v>
      </c>
      <c r="L249" s="56" t="str">
        <f ca="1">VLOOKUP($A249,$BC$5:$BN$45,8)</f>
        <v>R</v>
      </c>
      <c r="M249" s="428">
        <f t="shared" ca="1" si="79"/>
        <v>1</v>
      </c>
      <c r="N249" s="175">
        <v>1</v>
      </c>
      <c r="O249" s="345" t="str">
        <f ca="1">IF($A248&lt;&gt;"",IF(OR($AH248&lt;&gt;0,$AI248&lt;&gt;0,E248="BBB",H249&lt;&gt;""),"",IF(AND($D243="R",$D246="R"),"R",IF(AND($D245="R",$D247="R"),"R",IF(AND($D247=$D248,$D247="R"),"R","")))),"")</f>
        <v/>
      </c>
      <c r="P249" s="37" t="str">
        <f t="shared" ca="1" si="69"/>
        <v/>
      </c>
      <c r="Q249" s="37">
        <f t="shared" ca="1" si="70"/>
        <v>0</v>
      </c>
      <c r="R249" s="23">
        <f ca="1">IF($A249&lt;&gt;"",IF(OR($AH248&lt;&gt;0,$AI248&lt;&gt;0),"0",SUM(Q249:Q249)),0)</f>
        <v>0</v>
      </c>
      <c r="S249" s="56" t="str">
        <f ca="1">VLOOKUP($A249,$BC$5:$BN$45,8)</f>
        <v>R</v>
      </c>
      <c r="T249" s="175">
        <v>1</v>
      </c>
      <c r="U249" s="345" t="str">
        <f ca="1">IF($A248&lt;&gt;"",IF(OR($AH248&lt;&gt;0,$AI248&lt;&gt;0,M248&gt;=$AJ$3),"",H249))</f>
        <v>B</v>
      </c>
      <c r="V249" s="346" t="str">
        <f t="shared" ca="1" si="82"/>
        <v>L</v>
      </c>
      <c r="W249" s="346">
        <f t="shared" ca="1" si="71"/>
        <v>-1</v>
      </c>
      <c r="X249" s="343">
        <f t="shared" ca="1" si="80"/>
        <v>-1</v>
      </c>
      <c r="Y249" s="56" t="str">
        <f ca="1">VLOOKUP($A249,$BC$5:$BN$45,8)</f>
        <v>R</v>
      </c>
      <c r="Z249" s="175">
        <v>1</v>
      </c>
      <c r="AA249" s="345" t="str">
        <f ca="1">IF($A248&lt;&gt;"",IF(OR($AH248&lt;&gt;0,$AI248&lt;&gt;0,U249&lt;&gt;""),"",O249))</f>
        <v/>
      </c>
      <c r="AB249" s="37" t="str">
        <f t="shared" ca="1" si="72"/>
        <v/>
      </c>
      <c r="AC249" s="37">
        <f t="shared" ca="1" si="73"/>
        <v>0</v>
      </c>
      <c r="AD249" s="23">
        <f ca="1">IF($A249&lt;&gt;"",IF(OR($AH248&lt;&gt;0,$AI248&lt;&gt;0),"0",SUM(AC249:AC249)),0)</f>
        <v>0</v>
      </c>
      <c r="AE249" s="90">
        <f ca="1">IF(A249&lt;&gt;"",W249+AC249,0)</f>
        <v>-1</v>
      </c>
      <c r="AF249" s="87">
        <f t="shared" ca="1" si="84"/>
        <v>6</v>
      </c>
      <c r="AG249" s="95">
        <f>T250</f>
        <v>1</v>
      </c>
      <c r="AH249" s="89">
        <f ca="1">IF($A249&lt;&gt;"",IF(AH248&lt;&gt;0,AH248,IF(AF249&gt;=$AJ$1,"Profit Target",0)),0)</f>
        <v>0</v>
      </c>
      <c r="AI249" s="91">
        <f ca="1">IF($A249&lt;&gt;"",IF(AI248&lt;&gt;0,AI248,IF(AF249&lt;=$AJ$2,"Stop Loss",0)))</f>
        <v>0</v>
      </c>
      <c r="AJ249" s="89">
        <f t="shared" ca="1" si="75"/>
        <v>8</v>
      </c>
      <c r="AK249" s="78" t="str">
        <f ca="1">IF($A248="","",ABS(T249)&amp;"@")</f>
        <v>1@</v>
      </c>
      <c r="AL249" s="78" t="str">
        <f ca="1">IF(U249&lt;&gt;"",$AK249&amp;U249&amp;",","")</f>
        <v>1@B,</v>
      </c>
      <c r="AM249" s="78" t="str">
        <f ca="1">IF($A248="","",ABS(Z249)&amp;"@")</f>
        <v>1@</v>
      </c>
      <c r="AN249" s="427" t="str">
        <f t="shared" ca="1" si="76"/>
        <v/>
      </c>
      <c r="AO249" s="20"/>
      <c r="AP249" s="20"/>
      <c r="AQ249" s="20"/>
      <c r="AR249" s="20"/>
      <c r="AS249" s="20"/>
      <c r="AT249" s="66"/>
      <c r="AU249" s="20"/>
      <c r="AV249" s="20"/>
      <c r="AW249" s="20"/>
      <c r="AX249" s="20"/>
      <c r="AY249" s="20"/>
      <c r="AZ249" s="20"/>
      <c r="BA249" s="20"/>
      <c r="BB249" s="65">
        <f t="shared" ca="1" si="66"/>
        <v>1</v>
      </c>
      <c r="BD249" s="65"/>
      <c r="BO249"/>
      <c r="BP249"/>
      <c r="BR249" s="48"/>
      <c r="BS249" s="19"/>
      <c r="BT249" s="19"/>
      <c r="BU249" s="19"/>
      <c r="BV249" s="99"/>
      <c r="BW249" s="102"/>
      <c r="BX249" s="102"/>
      <c r="BY249" s="103"/>
      <c r="BZ249" s="102"/>
      <c r="CA249" s="102"/>
      <c r="CB249" s="102"/>
      <c r="CC249" s="102"/>
      <c r="CD249" s="102"/>
      <c r="CE249" s="105"/>
      <c r="CF249" s="49"/>
      <c r="CG249" s="19"/>
      <c r="CH249" s="49"/>
      <c r="CI249" s="19"/>
      <c r="CJ249" s="19"/>
    </row>
    <row r="250" spans="1:88">
      <c r="A250" s="65">
        <f t="shared" ca="1" si="65"/>
        <v>30</v>
      </c>
      <c r="B250" s="23" t="str">
        <f ca="1">IF(A249="","",IF(AND(AL250="",AN250=""),"NB",AL250&amp;AN250))</f>
        <v>1@B,</v>
      </c>
      <c r="C250" s="6" t="str">
        <f t="shared" ca="1" si="67"/>
        <v/>
      </c>
      <c r="D250" s="56" t="str">
        <f ca="1">VLOOKUP($A250,$BC$5:$BN$45,8)</f>
        <v>R</v>
      </c>
      <c r="E250" s="344" t="str">
        <f t="shared" ca="1" si="77"/>
        <v>BRR</v>
      </c>
      <c r="F250" s="175">
        <v>1</v>
      </c>
      <c r="G250" s="459">
        <f ca="1">IF(G249&gt;=$AJ$3,1,IF(AND(J248="L",J249="L"),1,IF(I249="L",2,IF(I249="W",(2*G249-1),G249))))</f>
        <v>2</v>
      </c>
      <c r="H250" s="345" t="str">
        <f ca="1">IF($A249&lt;&gt;"",IF(OR($AH249&lt;&gt;0,$AI249&lt;&gt;0,E249="RRR"),"",IF(AND($D244="B",$D247="B"),"B",IF(AND($D246="B",$D248="B"),"B",IF(AND($D248=$D249,$D248="B"),"B","")))),"")</f>
        <v>B</v>
      </c>
      <c r="I250" s="346" t="str">
        <f t="shared" ca="1" si="81"/>
        <v>L</v>
      </c>
      <c r="J250" s="346">
        <f t="shared" ca="1" si="68"/>
        <v>-1</v>
      </c>
      <c r="K250" s="343">
        <f t="shared" ca="1" si="78"/>
        <v>-1</v>
      </c>
      <c r="L250" s="56" t="str">
        <f ca="1">VLOOKUP($A250,$BC$5:$BN$45,8)</f>
        <v>R</v>
      </c>
      <c r="M250" s="428">
        <f t="shared" ca="1" si="79"/>
        <v>2</v>
      </c>
      <c r="N250" s="175">
        <v>1</v>
      </c>
      <c r="O250" s="345" t="str">
        <f ca="1">IF($A249&lt;&gt;"",IF(OR($AH249&lt;&gt;0,$AI249&lt;&gt;0,E249="BBB",H250&lt;&gt;""),"",IF(AND($D244="R",$D247="R"),"R",IF(AND($D246="R",$D248="R"),"R",IF(AND($D248=$D249,$D248="R"),"R","")))),"")</f>
        <v/>
      </c>
      <c r="P250" s="37" t="str">
        <f t="shared" ca="1" si="69"/>
        <v/>
      </c>
      <c r="Q250" s="37">
        <f t="shared" ca="1" si="70"/>
        <v>0</v>
      </c>
      <c r="R250" s="23">
        <f ca="1">IF($A250&lt;&gt;"",IF(OR($AH249&lt;&gt;0,$AI249&lt;&gt;0),"0",SUM(Q250:Q250)),0)</f>
        <v>0</v>
      </c>
      <c r="S250" s="56" t="str">
        <f ca="1">VLOOKUP($A250,$BC$5:$BN$45,8)</f>
        <v>R</v>
      </c>
      <c r="T250" s="175">
        <v>1</v>
      </c>
      <c r="U250" s="345" t="str">
        <f ca="1">IF($A249&lt;&gt;"",IF(OR($AH249&lt;&gt;0,$AI249&lt;&gt;0,M249&gt;=$AJ$3),"",H250))</f>
        <v>B</v>
      </c>
      <c r="V250" s="346" t="str">
        <f t="shared" ca="1" si="82"/>
        <v>L</v>
      </c>
      <c r="W250" s="346">
        <f t="shared" ca="1" si="71"/>
        <v>-1</v>
      </c>
      <c r="X250" s="343">
        <f t="shared" ca="1" si="80"/>
        <v>-1</v>
      </c>
      <c r="Y250" s="56" t="str">
        <f ca="1">VLOOKUP($A250,$BC$5:$BN$45,8)</f>
        <v>R</v>
      </c>
      <c r="Z250" s="175">
        <v>1</v>
      </c>
      <c r="AA250" s="345" t="str">
        <f ca="1">IF($A249&lt;&gt;"",IF(OR($AH249&lt;&gt;0,$AI249&lt;&gt;0,U250&lt;&gt;""),"",O250))</f>
        <v/>
      </c>
      <c r="AB250" s="37" t="str">
        <f t="shared" ca="1" si="72"/>
        <v/>
      </c>
      <c r="AC250" s="37">
        <f t="shared" ca="1" si="73"/>
        <v>0</v>
      </c>
      <c r="AD250" s="23">
        <f ca="1">IF($A250&lt;&gt;"",IF(OR($AH249&lt;&gt;0,$AI249&lt;&gt;0),"0",SUM(AC250:AC250)),0)</f>
        <v>0</v>
      </c>
      <c r="AE250" s="90">
        <f ca="1">IF(A250&lt;&gt;"",W250+AC250,0)</f>
        <v>-1</v>
      </c>
      <c r="AF250" s="87">
        <f t="shared" ca="1" si="84"/>
        <v>5</v>
      </c>
      <c r="AG250" s="95">
        <f>T251</f>
        <v>1</v>
      </c>
      <c r="AH250" s="89">
        <f ca="1">IF($A250&lt;&gt;"",IF(AH249&lt;&gt;0,AH249,IF(AF250&gt;=$AJ$1,"Profit Target",0)),0)</f>
        <v>0</v>
      </c>
      <c r="AI250" s="91">
        <f ca="1">IF($A250&lt;&gt;"",IF(AI249&lt;&gt;0,AI249,IF(AF250&lt;=$AJ$2,"Stop Loss",0)))</f>
        <v>0</v>
      </c>
      <c r="AJ250" s="89">
        <f t="shared" ca="1" si="75"/>
        <v>8</v>
      </c>
      <c r="AK250" s="78" t="str">
        <f ca="1">IF($A249="","",ABS(T250)&amp;"@")</f>
        <v>1@</v>
      </c>
      <c r="AL250" s="78" t="str">
        <f ca="1">IF(U250&lt;&gt;"",$AK250&amp;U250&amp;",","")</f>
        <v>1@B,</v>
      </c>
      <c r="AM250" s="78" t="str">
        <f ca="1">IF($A249="","",ABS(Z250)&amp;"@")</f>
        <v>1@</v>
      </c>
      <c r="AN250" s="427" t="str">
        <f t="shared" ca="1" si="76"/>
        <v/>
      </c>
      <c r="AO250" s="20"/>
      <c r="AP250" s="20"/>
      <c r="AQ250" s="20"/>
      <c r="AR250" s="20"/>
      <c r="AS250" s="20"/>
      <c r="AT250" s="66"/>
      <c r="AU250" s="20"/>
      <c r="AV250" s="20"/>
      <c r="AW250" s="20"/>
      <c r="AX250" s="20"/>
      <c r="AY250" s="20"/>
      <c r="AZ250" s="20"/>
      <c r="BA250" s="20"/>
      <c r="BB250" s="65">
        <f t="shared" ca="1" si="66"/>
        <v>14</v>
      </c>
      <c r="BD250" s="65"/>
      <c r="BO250"/>
      <c r="BP250"/>
      <c r="BR250" s="48"/>
      <c r="BS250" s="19"/>
      <c r="BT250" s="19"/>
      <c r="BU250" s="19"/>
      <c r="BV250" s="99"/>
      <c r="BW250" s="102"/>
      <c r="BX250" s="102"/>
      <c r="BY250" s="103"/>
      <c r="BZ250" s="102"/>
      <c r="CA250" s="102"/>
      <c r="CB250" s="102"/>
      <c r="CC250" s="102"/>
      <c r="CD250" s="102"/>
      <c r="CE250" s="105"/>
      <c r="CF250" s="49"/>
      <c r="CG250" s="19"/>
      <c r="CH250" s="49"/>
      <c r="CI250" s="19"/>
      <c r="CJ250" s="19"/>
    </row>
    <row r="251" spans="1:88">
      <c r="A251" s="65">
        <f t="shared" ca="1" si="65"/>
        <v>4</v>
      </c>
      <c r="B251" s="23" t="str">
        <f ca="1">IF(A250="","",IF(AND(AL251="",AN251=""),"NB",AL251&amp;AN251))</f>
        <v>1@B,</v>
      </c>
      <c r="C251" s="6" t="str">
        <f t="shared" ca="1" si="67"/>
        <v/>
      </c>
      <c r="D251" s="56" t="str">
        <f ca="1">VLOOKUP($A251,$BC$5:$BN$45,8)</f>
        <v>B</v>
      </c>
      <c r="E251" s="344" t="str">
        <f t="shared" ca="1" si="77"/>
        <v>RRB</v>
      </c>
      <c r="F251" s="175">
        <v>1</v>
      </c>
      <c r="G251" s="459">
        <f ca="1">IF(G250&gt;=$AJ$3,1,IF(AND(J249="L",J250="L"),1,IF(I250="L",2,IF(I250="W",(2*G250-1),G250))))</f>
        <v>2</v>
      </c>
      <c r="H251" s="345" t="str">
        <f ca="1">IF($A250&lt;&gt;"",IF(OR($AH250&lt;&gt;0,$AI250&lt;&gt;0,E250="RRR"),"",IF(AND($D245="B",$D248="B"),"B",IF(AND($D247="B",$D249="B"),"B",IF(AND($D249=$D250,$D249="B"),"B","")))),"")</f>
        <v>B</v>
      </c>
      <c r="I251" s="346" t="str">
        <f t="shared" ca="1" si="81"/>
        <v>W</v>
      </c>
      <c r="J251" s="346">
        <f t="shared" ca="1" si="68"/>
        <v>1</v>
      </c>
      <c r="K251" s="343">
        <f t="shared" ca="1" si="78"/>
        <v>1</v>
      </c>
      <c r="L251" s="56" t="str">
        <f ca="1">VLOOKUP($A251,$BC$5:$BN$45,8)</f>
        <v>B</v>
      </c>
      <c r="M251" s="428">
        <f t="shared" ca="1" si="79"/>
        <v>0</v>
      </c>
      <c r="N251" s="175">
        <v>1</v>
      </c>
      <c r="O251" s="345" t="str">
        <f ca="1">IF($A250&lt;&gt;"",IF(OR($AH250&lt;&gt;0,$AI250&lt;&gt;0,E250="BBB",H251&lt;&gt;""),"",IF(AND($D245="R",$D248="R"),"R",IF(AND($D247="R",$D249="R"),"R",IF(AND($D249=$D250,$D249="R"),"R","")))),"")</f>
        <v/>
      </c>
      <c r="P251" s="37" t="str">
        <f t="shared" ca="1" si="69"/>
        <v/>
      </c>
      <c r="Q251" s="37">
        <f t="shared" ca="1" si="70"/>
        <v>0</v>
      </c>
      <c r="R251" s="23">
        <f ca="1">IF($A251&lt;&gt;"",IF(OR($AH250&lt;&gt;0,$AI250&lt;&gt;0),"0",SUM(Q251:Q251)),0)</f>
        <v>0</v>
      </c>
      <c r="S251" s="56" t="str">
        <f ca="1">VLOOKUP($A251,$BC$5:$BN$45,8)</f>
        <v>B</v>
      </c>
      <c r="T251" s="175">
        <v>1</v>
      </c>
      <c r="U251" s="345" t="str">
        <f ca="1">IF($A250&lt;&gt;"",IF(OR($AH250&lt;&gt;0,$AI250&lt;&gt;0,M250&gt;=$AJ$3),"",H251))</f>
        <v>B</v>
      </c>
      <c r="V251" s="346" t="str">
        <f t="shared" ca="1" si="82"/>
        <v>W</v>
      </c>
      <c r="W251" s="346">
        <f t="shared" ca="1" si="71"/>
        <v>1</v>
      </c>
      <c r="X251" s="343">
        <f t="shared" ca="1" si="80"/>
        <v>1</v>
      </c>
      <c r="Y251" s="56" t="str">
        <f ca="1">VLOOKUP($A251,$BC$5:$BN$45,8)</f>
        <v>B</v>
      </c>
      <c r="Z251" s="175">
        <v>1</v>
      </c>
      <c r="AA251" s="345" t="str">
        <f ca="1">IF($A250&lt;&gt;"",IF(OR($AH250&lt;&gt;0,$AI250&lt;&gt;0,U251&lt;&gt;""),"",O251))</f>
        <v/>
      </c>
      <c r="AB251" s="37" t="str">
        <f t="shared" ca="1" si="72"/>
        <v/>
      </c>
      <c r="AC251" s="37">
        <f t="shared" ca="1" si="73"/>
        <v>0</v>
      </c>
      <c r="AD251" s="23">
        <f ca="1">IF($A251&lt;&gt;"",IF(OR($AH250&lt;&gt;0,$AI250&lt;&gt;0),"0",SUM(AC251:AC251)),0)</f>
        <v>0</v>
      </c>
      <c r="AE251" s="90">
        <f ca="1">IF(A251&lt;&gt;"",W251+AC251,0)</f>
        <v>1</v>
      </c>
      <c r="AF251" s="87">
        <f t="shared" ca="1" si="84"/>
        <v>6</v>
      </c>
      <c r="AG251" s="95">
        <f>T252</f>
        <v>1</v>
      </c>
      <c r="AH251" s="89">
        <f ca="1">IF($A251&lt;&gt;"",IF(AH250&lt;&gt;0,AH250,IF(AF251&gt;=$AJ$1,"Profit Target",0)),0)</f>
        <v>0</v>
      </c>
      <c r="AI251" s="91">
        <f ca="1">IF($A251&lt;&gt;"",IF(AI250&lt;&gt;0,AI250,IF(AF251&lt;=$AJ$2,"Stop Loss",0)))</f>
        <v>0</v>
      </c>
      <c r="AJ251" s="89">
        <f t="shared" ca="1" si="75"/>
        <v>8</v>
      </c>
      <c r="AK251" s="78" t="str">
        <f ca="1">IF($A250="","",ABS(T251)&amp;"@")</f>
        <v>1@</v>
      </c>
      <c r="AL251" s="78" t="str">
        <f ca="1">IF(U251&lt;&gt;"",$AK251&amp;U251&amp;",","")</f>
        <v>1@B,</v>
      </c>
      <c r="AM251" s="78" t="str">
        <f ca="1">IF($A250="","",ABS(Z251)&amp;"@")</f>
        <v>1@</v>
      </c>
      <c r="AN251" s="427" t="str">
        <f t="shared" ca="1" si="76"/>
        <v/>
      </c>
      <c r="AO251" s="20"/>
      <c r="AP251" s="20"/>
      <c r="AQ251" s="20"/>
      <c r="AR251" s="20"/>
      <c r="AS251" s="20"/>
      <c r="AT251" s="66"/>
      <c r="AU251" s="20"/>
      <c r="AV251" s="20"/>
      <c r="AW251" s="20"/>
      <c r="AX251" s="20"/>
      <c r="AY251" s="20"/>
      <c r="AZ251" s="20"/>
      <c r="BA251" s="20"/>
      <c r="BB251" s="65">
        <f t="shared" ca="1" si="66"/>
        <v>22</v>
      </c>
      <c r="BD251" s="65"/>
      <c r="BO251"/>
      <c r="BP251"/>
      <c r="BR251" s="48"/>
      <c r="BS251" s="19"/>
      <c r="BT251" s="19"/>
      <c r="BU251" s="19"/>
      <c r="BV251" s="99"/>
      <c r="BW251" s="102"/>
      <c r="BX251" s="102"/>
      <c r="BY251" s="103"/>
      <c r="BZ251" s="102"/>
      <c r="CA251" s="102"/>
      <c r="CB251" s="102"/>
      <c r="CC251" s="102"/>
      <c r="CD251" s="102"/>
      <c r="CE251" s="105"/>
      <c r="CF251" s="49"/>
      <c r="CG251" s="19"/>
      <c r="CH251" s="49"/>
      <c r="CI251" s="19"/>
      <c r="CJ251" s="19"/>
    </row>
    <row r="252" spans="1:88">
      <c r="A252" s="65">
        <f t="shared" ca="1" si="65"/>
        <v>5</v>
      </c>
      <c r="B252" s="23" t="str">
        <f ca="1">IF(A251="","",IF(AND(AL252="",AN252=""),"NB",AL252&amp;AN252))</f>
        <v>NB</v>
      </c>
      <c r="C252" s="6" t="str">
        <f t="shared" ca="1" si="67"/>
        <v/>
      </c>
      <c r="D252" s="56" t="str">
        <f ca="1">VLOOKUP($A252,$BC$5:$BN$45,8)</f>
        <v>R</v>
      </c>
      <c r="E252" s="344" t="str">
        <f t="shared" ca="1" si="77"/>
        <v>RBR</v>
      </c>
      <c r="F252" s="175">
        <v>1</v>
      </c>
      <c r="G252" s="459">
        <f ca="1">IF(G251&gt;=$AJ$3,1,IF(AND(J250="L",J251="L"),1,IF(I251="L",2,IF(I251="W",(2*G251-1),G251))))</f>
        <v>3</v>
      </c>
      <c r="H252" s="345" t="str">
        <f ca="1">IF($A251&lt;&gt;"",IF(OR($AH251&lt;&gt;0,$AI251&lt;&gt;0,E251="RRR"),"",IF(AND($D246="B",$D249="B"),"B",IF(AND($D248="B",$D250="B"),"B",IF(AND($D250=$D251,$D250="B"),"B","")))),"")</f>
        <v/>
      </c>
      <c r="I252" s="346" t="str">
        <f t="shared" ca="1" si="81"/>
        <v/>
      </c>
      <c r="J252" s="346">
        <f t="shared" ca="1" si="68"/>
        <v>0</v>
      </c>
      <c r="K252" s="343">
        <f t="shared" ca="1" si="78"/>
        <v>0</v>
      </c>
      <c r="L252" s="56" t="str">
        <f ca="1">VLOOKUP($A252,$BC$5:$BN$45,8)</f>
        <v>R</v>
      </c>
      <c r="M252" s="428">
        <f t="shared" ca="1" si="79"/>
        <v>0</v>
      </c>
      <c r="N252" s="175">
        <v>1</v>
      </c>
      <c r="O252" s="345" t="str">
        <f ca="1">IF($A251&lt;&gt;"",IF(OR($AH251&lt;&gt;0,$AI251&lt;&gt;0,E251="BBB",H252&lt;&gt;""),"",IF(AND($D246="R",$D249="R"),"R",IF(AND($D248="R",$D250="R"),"R",IF(AND($D250=$D251,$D250="R"),"R","")))),"")</f>
        <v/>
      </c>
      <c r="P252" s="37" t="str">
        <f t="shared" ca="1" si="69"/>
        <v/>
      </c>
      <c r="Q252" s="37">
        <f t="shared" ca="1" si="70"/>
        <v>0</v>
      </c>
      <c r="R252" s="23">
        <f ca="1">IF($A252&lt;&gt;"",IF(OR($AH251&lt;&gt;0,$AI251&lt;&gt;0),"0",SUM(Q252:Q252)),0)</f>
        <v>0</v>
      </c>
      <c r="S252" s="56" t="str">
        <f ca="1">VLOOKUP($A252,$BC$5:$BN$45,8)</f>
        <v>R</v>
      </c>
      <c r="T252" s="175">
        <v>1</v>
      </c>
      <c r="U252" s="345" t="str">
        <f ca="1">IF($A251&lt;&gt;"",IF(OR($AH251&lt;&gt;0,$AI251&lt;&gt;0,M251&gt;=$AJ$3),"",H252))</f>
        <v/>
      </c>
      <c r="V252" s="346" t="str">
        <f t="shared" ca="1" si="82"/>
        <v/>
      </c>
      <c r="W252" s="346">
        <f t="shared" ca="1" si="71"/>
        <v>0</v>
      </c>
      <c r="X252" s="343">
        <f t="shared" ca="1" si="80"/>
        <v>0</v>
      </c>
      <c r="Y252" s="56" t="str">
        <f ca="1">VLOOKUP($A252,$BC$5:$BN$45,8)</f>
        <v>R</v>
      </c>
      <c r="Z252" s="175">
        <v>1</v>
      </c>
      <c r="AA252" s="345" t="str">
        <f ca="1">IF($A251&lt;&gt;"",IF(OR($AH251&lt;&gt;0,$AI251&lt;&gt;0,U252&lt;&gt;""),"",O252))</f>
        <v/>
      </c>
      <c r="AB252" s="37" t="str">
        <f t="shared" ca="1" si="72"/>
        <v/>
      </c>
      <c r="AC252" s="37">
        <f t="shared" ca="1" si="73"/>
        <v>0</v>
      </c>
      <c r="AD252" s="23">
        <f ca="1">IF($A252&lt;&gt;"",IF(OR($AH251&lt;&gt;0,$AI251&lt;&gt;0),"0",SUM(AC252:AC252)),0)</f>
        <v>0</v>
      </c>
      <c r="AE252" s="90">
        <f ca="1">IF(A252&lt;&gt;"",W252+AC252,0)</f>
        <v>0</v>
      </c>
      <c r="AF252" s="87">
        <f t="shared" ca="1" si="84"/>
        <v>6</v>
      </c>
      <c r="AG252" s="95">
        <f>T253</f>
        <v>1</v>
      </c>
      <c r="AH252" s="89">
        <f ca="1">IF($A252&lt;&gt;"",IF(AH251&lt;&gt;0,AH251,IF(AF252&gt;=$AJ$1,"Profit Target",0)),0)</f>
        <v>0</v>
      </c>
      <c r="AI252" s="91">
        <f ca="1">IF($A252&lt;&gt;"",IF(AI251&lt;&gt;0,AI251,IF(AF252&lt;=$AJ$2,"Stop Loss",0)))</f>
        <v>0</v>
      </c>
      <c r="AJ252" s="89">
        <f t="shared" ca="1" si="75"/>
        <v>8</v>
      </c>
      <c r="AK252" s="78" t="str">
        <f ca="1">IF($A251="","",ABS(T252)&amp;"@")</f>
        <v>1@</v>
      </c>
      <c r="AL252" s="78" t="str">
        <f ca="1">IF(U252&lt;&gt;"",$AK252&amp;U252&amp;",","")</f>
        <v/>
      </c>
      <c r="AM252" s="78" t="str">
        <f ca="1">IF($A251="","",ABS(Z252)&amp;"@")</f>
        <v>1@</v>
      </c>
      <c r="AN252" s="427" t="str">
        <f t="shared" ca="1" si="76"/>
        <v/>
      </c>
      <c r="AO252" s="20"/>
      <c r="AP252" s="20"/>
      <c r="AQ252" s="20"/>
      <c r="AR252" s="20"/>
      <c r="AS252" s="20"/>
      <c r="AT252" s="66"/>
      <c r="AU252" s="20"/>
      <c r="AV252" s="20"/>
      <c r="AW252" s="20"/>
      <c r="AX252" s="20"/>
      <c r="AY252" s="20"/>
      <c r="AZ252" s="20"/>
      <c r="BA252" s="20"/>
      <c r="BB252" s="65">
        <f t="shared" ca="1" si="66"/>
        <v>29</v>
      </c>
      <c r="BD252" s="65"/>
      <c r="BO252"/>
      <c r="BP252"/>
      <c r="BR252" s="48"/>
      <c r="BS252" s="19"/>
      <c r="BT252" s="19"/>
      <c r="BU252" s="19"/>
      <c r="BV252" s="99"/>
      <c r="BW252" s="102"/>
      <c r="BX252" s="102"/>
      <c r="BY252" s="103"/>
      <c r="BZ252" s="102"/>
      <c r="CA252" s="102"/>
      <c r="CB252" s="102"/>
      <c r="CC252" s="102"/>
      <c r="CD252" s="102"/>
      <c r="CE252" s="105"/>
      <c r="CF252" s="49"/>
      <c r="CG252" s="19"/>
      <c r="CH252" s="49"/>
      <c r="CI252" s="19"/>
      <c r="CJ252" s="19"/>
    </row>
    <row r="253" spans="1:88">
      <c r="A253" s="65">
        <f t="shared" ca="1" si="65"/>
        <v>28</v>
      </c>
      <c r="B253" s="23" t="str">
        <f ca="1">IF(A252="","",IF(AND(AL253="",AN253=""),"NB",AL253&amp;AN253))</f>
        <v>NB</v>
      </c>
      <c r="C253" s="6" t="str">
        <f t="shared" ca="1" si="67"/>
        <v/>
      </c>
      <c r="D253" s="56" t="str">
        <f ca="1">VLOOKUP($A253,$BC$5:$BN$45,8)</f>
        <v>B</v>
      </c>
      <c r="E253" s="344" t="str">
        <f t="shared" ca="1" si="77"/>
        <v>BRB</v>
      </c>
      <c r="F253" s="175">
        <v>1</v>
      </c>
      <c r="G253" s="459">
        <f ca="1">IF(G252&gt;=$AJ$3,1,IF(AND(J251="L",J252="L"),1,IF(I252="L",2,IF(I252="W",(2*G252-1),G252))))</f>
        <v>3</v>
      </c>
      <c r="H253" s="345" t="str">
        <f ca="1">IF($A252&lt;&gt;"",IF(OR($AH252&lt;&gt;0,$AI252&lt;&gt;0,E252="RRR"),"",IF(AND($D247="B",$D250="B"),"B",IF(AND($D249="B",$D251="B"),"B",IF(AND($D251=$D252,$D251="B"),"B","")))),"")</f>
        <v/>
      </c>
      <c r="I253" s="346" t="str">
        <f t="shared" ca="1" si="81"/>
        <v/>
      </c>
      <c r="J253" s="346">
        <f t="shared" ca="1" si="68"/>
        <v>0</v>
      </c>
      <c r="K253" s="343">
        <f t="shared" ca="1" si="78"/>
        <v>0</v>
      </c>
      <c r="L253" s="56" t="str">
        <f ca="1">VLOOKUP($A253,$BC$5:$BN$45,8)</f>
        <v>B</v>
      </c>
      <c r="M253" s="428">
        <f t="shared" ca="1" si="79"/>
        <v>0</v>
      </c>
      <c r="N253" s="175">
        <v>1</v>
      </c>
      <c r="O253" s="345" t="str">
        <f ca="1">IF($A252&lt;&gt;"",IF(OR($AH252&lt;&gt;0,$AI252&lt;&gt;0,E252="BBB",H253&lt;&gt;""),"",IF(AND($D247="R",$D250="R"),"R",IF(AND($D249="R",$D251="R"),"R",IF(AND($D251=$D252,$D251="R"),"R","")))),"")</f>
        <v/>
      </c>
      <c r="P253" s="37" t="str">
        <f t="shared" ca="1" si="69"/>
        <v/>
      </c>
      <c r="Q253" s="37">
        <f t="shared" ca="1" si="70"/>
        <v>0</v>
      </c>
      <c r="R253" s="23">
        <f ca="1">IF($A253&lt;&gt;"",IF(OR($AH252&lt;&gt;0,$AI252&lt;&gt;0),"0",SUM(Q253:Q253)),0)</f>
        <v>0</v>
      </c>
      <c r="S253" s="56" t="str">
        <f ca="1">VLOOKUP($A253,$BC$5:$BN$45,8)</f>
        <v>B</v>
      </c>
      <c r="T253" s="175">
        <v>1</v>
      </c>
      <c r="U253" s="345" t="str">
        <f ca="1">IF($A252&lt;&gt;"",IF(OR($AH252&lt;&gt;0,$AI252&lt;&gt;0,M252&gt;=$AJ$3),"",H253))</f>
        <v/>
      </c>
      <c r="V253" s="346" t="str">
        <f t="shared" ca="1" si="82"/>
        <v/>
      </c>
      <c r="W253" s="346">
        <f t="shared" ca="1" si="71"/>
        <v>0</v>
      </c>
      <c r="X253" s="343">
        <f t="shared" ca="1" si="80"/>
        <v>0</v>
      </c>
      <c r="Y253" s="56" t="str">
        <f ca="1">VLOOKUP($A253,$BC$5:$BN$45,8)</f>
        <v>B</v>
      </c>
      <c r="Z253" s="175">
        <v>1</v>
      </c>
      <c r="AA253" s="345" t="str">
        <f ca="1">IF($A252&lt;&gt;"",IF(OR($AH252&lt;&gt;0,$AI252&lt;&gt;0,U253&lt;&gt;""),"",O253))</f>
        <v/>
      </c>
      <c r="AB253" s="37" t="str">
        <f t="shared" ca="1" si="72"/>
        <v/>
      </c>
      <c r="AC253" s="37">
        <f t="shared" ca="1" si="73"/>
        <v>0</v>
      </c>
      <c r="AD253" s="23">
        <f ca="1">IF($A253&lt;&gt;"",IF(OR($AH252&lt;&gt;0,$AI252&lt;&gt;0),"0",SUM(AC253:AC253)),0)</f>
        <v>0</v>
      </c>
      <c r="AE253" s="90">
        <f ca="1">IF(A253&lt;&gt;"",W253+AC253,0)</f>
        <v>0</v>
      </c>
      <c r="AF253" s="87">
        <f t="shared" ca="1" si="84"/>
        <v>6</v>
      </c>
      <c r="AG253" s="95">
        <f>T254</f>
        <v>1</v>
      </c>
      <c r="AH253" s="89">
        <f ca="1">IF($A253&lt;&gt;"",IF(AH252&lt;&gt;0,AH252,IF(AF253&gt;=$AJ$1,"Profit Target",0)),0)</f>
        <v>0</v>
      </c>
      <c r="AI253" s="91">
        <f ca="1">IF($A253&lt;&gt;"",IF(AI252&lt;&gt;0,AI252,IF(AF253&lt;=$AJ$2,"Stop Loss",0)))</f>
        <v>0</v>
      </c>
      <c r="AJ253" s="89">
        <f t="shared" ca="1" si="75"/>
        <v>8</v>
      </c>
      <c r="AK253" s="78" t="str">
        <f ca="1">IF($A252="","",ABS(T253)&amp;"@")</f>
        <v>1@</v>
      </c>
      <c r="AL253" s="78" t="str">
        <f ca="1">IF(U253&lt;&gt;"",$AK253&amp;U253&amp;",","")</f>
        <v/>
      </c>
      <c r="AM253" s="78" t="str">
        <f ca="1">IF($A252="","",ABS(Z253)&amp;"@")</f>
        <v>1@</v>
      </c>
      <c r="AN253" s="427" t="str">
        <f t="shared" ca="1" si="76"/>
        <v/>
      </c>
      <c r="AO253" s="20"/>
      <c r="AP253" s="20"/>
      <c r="AQ253" s="20"/>
      <c r="AR253" s="20"/>
      <c r="AS253" s="20"/>
      <c r="AT253" s="66"/>
      <c r="AU253" s="20"/>
      <c r="AV253" s="20"/>
      <c r="AW253" s="20"/>
      <c r="AX253" s="20"/>
      <c r="AY253" s="20"/>
      <c r="AZ253" s="20"/>
      <c r="BA253" s="20"/>
      <c r="BB253" s="65">
        <f t="shared" ca="1" si="66"/>
        <v>11</v>
      </c>
      <c r="BD253" s="65"/>
      <c r="BO253"/>
      <c r="BP253"/>
      <c r="BR253" s="48"/>
      <c r="BS253" s="19"/>
      <c r="BT253" s="19"/>
      <c r="BU253" s="19"/>
      <c r="BV253" s="99"/>
      <c r="BW253" s="102"/>
      <c r="BX253" s="102"/>
      <c r="BY253" s="103"/>
      <c r="BZ253" s="102"/>
      <c r="CA253" s="102"/>
      <c r="CB253" s="102"/>
      <c r="CC253" s="102"/>
      <c r="CD253" s="102"/>
      <c r="CE253" s="105"/>
      <c r="CF253" s="49"/>
      <c r="CG253" s="19"/>
      <c r="CH253" s="49"/>
      <c r="CI253" s="19"/>
      <c r="CJ253" s="19"/>
    </row>
    <row r="254" spans="1:88">
      <c r="A254" s="65">
        <f t="shared" ca="1" si="65"/>
        <v>8</v>
      </c>
      <c r="B254" s="23" t="str">
        <f ca="1">IF(A253="","",IF(AND(AL254="",AN254=""),"NB",AL254&amp;AN254))</f>
        <v>1@B,</v>
      </c>
      <c r="C254" s="6" t="str">
        <f t="shared" ca="1" si="67"/>
        <v/>
      </c>
      <c r="D254" s="56" t="str">
        <f ca="1">VLOOKUP($A254,$BC$5:$BN$45,8)</f>
        <v>B</v>
      </c>
      <c r="E254" s="344" t="str">
        <f t="shared" ca="1" si="77"/>
        <v>RBB</v>
      </c>
      <c r="F254" s="175">
        <v>1</v>
      </c>
      <c r="G254" s="459">
        <f ca="1">IF(G253&gt;=$AJ$3,1,IF(AND(J252="L",J253="L"),1,IF(I253="L",2,IF(I253="W",(2*G253-1),G253))))</f>
        <v>3</v>
      </c>
      <c r="H254" s="345" t="str">
        <f ca="1">IF($A253&lt;&gt;"",IF(OR($AH253&lt;&gt;0,$AI253&lt;&gt;0,E253="RRR"),"",IF(AND($D248="B",$D251="B"),"B",IF(AND($D250="B",$D252="B"),"B",IF(AND($D252=$D253,$D252="B"),"B","")))),"")</f>
        <v>B</v>
      </c>
      <c r="I254" s="346" t="str">
        <f t="shared" ca="1" si="81"/>
        <v>W</v>
      </c>
      <c r="J254" s="346">
        <f t="shared" ca="1" si="68"/>
        <v>1</v>
      </c>
      <c r="K254" s="343">
        <f t="shared" ca="1" si="78"/>
        <v>1</v>
      </c>
      <c r="L254" s="56" t="str">
        <f ca="1">VLOOKUP($A254,$BC$5:$BN$45,8)</f>
        <v>B</v>
      </c>
      <c r="M254" s="428">
        <f t="shared" ca="1" si="79"/>
        <v>0</v>
      </c>
      <c r="N254" s="175">
        <v>1</v>
      </c>
      <c r="O254" s="345" t="str">
        <f ca="1">IF($A253&lt;&gt;"",IF(OR($AH253&lt;&gt;0,$AI253&lt;&gt;0,E253="BBB",H254&lt;&gt;""),"",IF(AND($D248="R",$D251="R"),"R",IF(AND($D250="R",$D252="R"),"R",IF(AND($D252=$D253,$D252="R"),"R","")))),"")</f>
        <v/>
      </c>
      <c r="P254" s="37" t="str">
        <f t="shared" ca="1" si="69"/>
        <v/>
      </c>
      <c r="Q254" s="37">
        <f t="shared" ca="1" si="70"/>
        <v>0</v>
      </c>
      <c r="R254" s="23">
        <f ca="1">IF($A254&lt;&gt;"",IF(OR($AH253&lt;&gt;0,$AI253&lt;&gt;0),"0",SUM(Q254:Q254)),0)</f>
        <v>0</v>
      </c>
      <c r="S254" s="56" t="str">
        <f ca="1">VLOOKUP($A254,$BC$5:$BN$45,8)</f>
        <v>B</v>
      </c>
      <c r="T254" s="175">
        <v>1</v>
      </c>
      <c r="U254" s="345" t="str">
        <f ca="1">IF($A253&lt;&gt;"",IF(OR($AH253&lt;&gt;0,$AI253&lt;&gt;0,M253&gt;=$AJ$3),"",H254))</f>
        <v>B</v>
      </c>
      <c r="V254" s="346" t="str">
        <f t="shared" ca="1" si="82"/>
        <v>W</v>
      </c>
      <c r="W254" s="346">
        <f t="shared" ca="1" si="71"/>
        <v>1</v>
      </c>
      <c r="X254" s="343">
        <f t="shared" ca="1" si="80"/>
        <v>1</v>
      </c>
      <c r="Y254" s="56" t="str">
        <f ca="1">VLOOKUP($A254,$BC$5:$BN$45,8)</f>
        <v>B</v>
      </c>
      <c r="Z254" s="175">
        <v>1</v>
      </c>
      <c r="AA254" s="345" t="str">
        <f ca="1">IF($A253&lt;&gt;"",IF(OR($AH253&lt;&gt;0,$AI253&lt;&gt;0,U254&lt;&gt;""),"",O254))</f>
        <v/>
      </c>
      <c r="AB254" s="37" t="str">
        <f t="shared" ca="1" si="72"/>
        <v/>
      </c>
      <c r="AC254" s="37">
        <f t="shared" ca="1" si="73"/>
        <v>0</v>
      </c>
      <c r="AD254" s="23">
        <f ca="1">IF($A254&lt;&gt;"",IF(OR($AH253&lt;&gt;0,$AI253&lt;&gt;0),"0",SUM(AC254:AC254)),0)</f>
        <v>0</v>
      </c>
      <c r="AE254" s="90">
        <f ca="1">IF(A254&lt;&gt;"",W254+AC254,0)</f>
        <v>1</v>
      </c>
      <c r="AF254" s="87">
        <f t="shared" ca="1" si="84"/>
        <v>7</v>
      </c>
      <c r="AG254" s="95">
        <f>T255</f>
        <v>1</v>
      </c>
      <c r="AH254" s="89">
        <f ca="1">IF($A254&lt;&gt;"",IF(AH253&lt;&gt;0,AH253,IF(AF254&gt;=$AJ$1,"Profit Target",0)),0)</f>
        <v>0</v>
      </c>
      <c r="AI254" s="91">
        <f ca="1">IF($A254&lt;&gt;"",IF(AI253&lt;&gt;0,AI253,IF(AF254&lt;=$AJ$2,"Stop Loss",0)))</f>
        <v>0</v>
      </c>
      <c r="AJ254" s="89">
        <f t="shared" ca="1" si="75"/>
        <v>8</v>
      </c>
      <c r="AK254" s="78" t="str">
        <f ca="1">IF($A253="","",ABS(T254)&amp;"@")</f>
        <v>1@</v>
      </c>
      <c r="AL254" s="78" t="str">
        <f ca="1">IF(U254&lt;&gt;"",$AK254&amp;U254&amp;",","")</f>
        <v>1@B,</v>
      </c>
      <c r="AM254" s="78" t="str">
        <f ca="1">IF($A253="","",ABS(Z254)&amp;"@")</f>
        <v>1@</v>
      </c>
      <c r="AN254" s="427" t="str">
        <f t="shared" ca="1" si="76"/>
        <v/>
      </c>
      <c r="AO254" s="20"/>
      <c r="AP254" s="20"/>
      <c r="AQ254" s="20"/>
      <c r="AR254" s="20"/>
      <c r="AS254" s="20"/>
      <c r="AT254" s="66"/>
      <c r="AU254" s="20"/>
      <c r="AV254" s="20"/>
      <c r="AW254" s="20"/>
      <c r="AX254" s="20"/>
      <c r="AY254" s="20"/>
      <c r="AZ254" s="20"/>
      <c r="BA254" s="20"/>
      <c r="BB254" s="65">
        <f t="shared" ca="1" si="66"/>
        <v>29</v>
      </c>
      <c r="BD254" s="65"/>
      <c r="BO254"/>
      <c r="BP254"/>
      <c r="BR254" s="48"/>
      <c r="BS254" s="19"/>
      <c r="BT254" s="19"/>
      <c r="BU254" s="19"/>
      <c r="BV254" s="99"/>
      <c r="BW254" s="102"/>
      <c r="BX254" s="102"/>
      <c r="BY254" s="103"/>
      <c r="BZ254" s="102"/>
      <c r="CA254" s="102"/>
      <c r="CB254" s="102"/>
      <c r="CC254" s="102"/>
      <c r="CD254" s="102"/>
      <c r="CE254" s="105"/>
      <c r="CF254" s="49"/>
      <c r="CG254" s="19"/>
      <c r="CH254" s="49"/>
      <c r="CI254" s="19"/>
      <c r="CJ254" s="19"/>
    </row>
    <row r="255" spans="1:88">
      <c r="A255" s="65">
        <f t="shared" ca="1" si="65"/>
        <v>28</v>
      </c>
      <c r="B255" s="23" t="str">
        <f ca="1">IF(A254="","",IF(AND(AL255="",AN255=""),"NB",AL255&amp;AN255))</f>
        <v>1@B,</v>
      </c>
      <c r="C255" s="6" t="str">
        <f t="shared" ca="1" si="67"/>
        <v/>
      </c>
      <c r="D255" s="56" t="str">
        <f ca="1">VLOOKUP($A255,$BC$5:$BN$45,8)</f>
        <v>B</v>
      </c>
      <c r="E255" s="344" t="str">
        <f t="shared" ca="1" si="77"/>
        <v>BBB</v>
      </c>
      <c r="F255" s="175">
        <v>1</v>
      </c>
      <c r="G255" s="459">
        <f ca="1">IF(G254&gt;=$AJ$3,1,IF(AND(J253="L",J254="L"),1,IF(I254="L",2,IF(I254="W",(2*G254-1),G254))))</f>
        <v>5</v>
      </c>
      <c r="H255" s="345" t="str">
        <f ca="1">IF($A254&lt;&gt;"",IF(OR($AH254&lt;&gt;0,$AI254&lt;&gt;0,E254="RRR"),"",IF(AND($D249="B",$D252="B"),"B",IF(AND($D251="B",$D253="B"),"B",IF(AND($D253=$D254,$D253="B"),"B","")))),"")</f>
        <v>B</v>
      </c>
      <c r="I255" s="346" t="str">
        <f t="shared" ca="1" si="81"/>
        <v>W</v>
      </c>
      <c r="J255" s="346">
        <f t="shared" ca="1" si="68"/>
        <v>1</v>
      </c>
      <c r="K255" s="343">
        <f t="shared" ca="1" si="78"/>
        <v>1</v>
      </c>
      <c r="L255" s="56" t="str">
        <f ca="1">VLOOKUP($A255,$BC$5:$BN$45,8)</f>
        <v>B</v>
      </c>
      <c r="M255" s="428">
        <f t="shared" ca="1" si="79"/>
        <v>0</v>
      </c>
      <c r="N255" s="175">
        <v>1</v>
      </c>
      <c r="O255" s="345" t="str">
        <f ca="1">IF($A254&lt;&gt;"",IF(OR($AH254&lt;&gt;0,$AI254&lt;&gt;0,E254="BBB",H255&lt;&gt;""),"",IF(AND($D249="R",$D252="R"),"R",IF(AND($D251="R",$D253="R"),"R",IF(AND($D253=$D254,$D253="R"),"R","")))),"")</f>
        <v/>
      </c>
      <c r="P255" s="37" t="str">
        <f t="shared" ca="1" si="69"/>
        <v/>
      </c>
      <c r="Q255" s="37">
        <f t="shared" ca="1" si="70"/>
        <v>0</v>
      </c>
      <c r="R255" s="23">
        <f ca="1">IF($A255&lt;&gt;"",IF(OR($AH254&lt;&gt;0,$AI254&lt;&gt;0),"0",SUM(Q255:Q255)),0)</f>
        <v>0</v>
      </c>
      <c r="S255" s="56" t="str">
        <f ca="1">VLOOKUP($A255,$BC$5:$BN$45,8)</f>
        <v>B</v>
      </c>
      <c r="T255" s="175">
        <v>1</v>
      </c>
      <c r="U255" s="345" t="str">
        <f ca="1">IF($A254&lt;&gt;"",IF(OR($AH254&lt;&gt;0,$AI254&lt;&gt;0,M254&gt;=$AJ$3),"",H255))</f>
        <v>B</v>
      </c>
      <c r="V255" s="346" t="str">
        <f t="shared" ca="1" si="82"/>
        <v>W</v>
      </c>
      <c r="W255" s="346">
        <f t="shared" ca="1" si="71"/>
        <v>1</v>
      </c>
      <c r="X255" s="343">
        <f t="shared" ca="1" si="80"/>
        <v>1</v>
      </c>
      <c r="Y255" s="56" t="str">
        <f ca="1">VLOOKUP($A255,$BC$5:$BN$45,8)</f>
        <v>B</v>
      </c>
      <c r="Z255" s="175">
        <v>1</v>
      </c>
      <c r="AA255" s="345" t="str">
        <f ca="1">IF($A254&lt;&gt;"",IF(OR($AH254&lt;&gt;0,$AI254&lt;&gt;0,U255&lt;&gt;""),"",O255))</f>
        <v/>
      </c>
      <c r="AB255" s="37" t="str">
        <f t="shared" ca="1" si="72"/>
        <v/>
      </c>
      <c r="AC255" s="37">
        <f t="shared" ca="1" si="73"/>
        <v>0</v>
      </c>
      <c r="AD255" s="23">
        <f ca="1">IF($A255&lt;&gt;"",IF(OR($AH254&lt;&gt;0,$AI254&lt;&gt;0),"0",SUM(AC255:AC255)),0)</f>
        <v>0</v>
      </c>
      <c r="AE255" s="90">
        <f ca="1">IF(A255&lt;&gt;"",W255+AC255,0)</f>
        <v>1</v>
      </c>
      <c r="AF255" s="87">
        <f t="shared" ca="1" si="84"/>
        <v>8</v>
      </c>
      <c r="AG255" s="95">
        <f>T256</f>
        <v>1</v>
      </c>
      <c r="AH255" s="89">
        <f ca="1">IF($A255&lt;&gt;"",IF(AH254&lt;&gt;0,AH254,IF(AF255&gt;=$AJ$1,"Profit Target",0)),0)</f>
        <v>0</v>
      </c>
      <c r="AI255" s="91">
        <f ca="1">IF($A255&lt;&gt;"",IF(AI254&lt;&gt;0,AI254,IF(AF255&lt;=$AJ$2,"Stop Loss",0)))</f>
        <v>0</v>
      </c>
      <c r="AJ255" s="89">
        <f t="shared" ca="1" si="75"/>
        <v>8</v>
      </c>
      <c r="AK255" s="78" t="str">
        <f ca="1">IF($A254="","",ABS(T255)&amp;"@")</f>
        <v>1@</v>
      </c>
      <c r="AL255" s="78" t="str">
        <f ca="1">IF(U255&lt;&gt;"",$AK255&amp;U255&amp;",","")</f>
        <v>1@B,</v>
      </c>
      <c r="AM255" s="78" t="str">
        <f ca="1">IF($A254="","",ABS(Z255)&amp;"@")</f>
        <v>1@</v>
      </c>
      <c r="AN255" s="427" t="str">
        <f t="shared" ca="1" si="76"/>
        <v/>
      </c>
      <c r="AO255" s="20"/>
      <c r="AP255" s="20"/>
      <c r="AQ255" s="20"/>
      <c r="AR255" s="20"/>
      <c r="AS255" s="20"/>
      <c r="AT255" s="66"/>
      <c r="AU255" s="20"/>
      <c r="AV255" s="20"/>
      <c r="AW255" s="20"/>
      <c r="AX255" s="20"/>
      <c r="AY255" s="20"/>
      <c r="AZ255" s="20"/>
      <c r="BA255" s="20"/>
      <c r="BB255" s="65">
        <f t="shared" ca="1" si="66"/>
        <v>23</v>
      </c>
      <c r="BD255" s="65"/>
      <c r="BO255"/>
      <c r="BP255"/>
      <c r="BR255" s="48"/>
      <c r="BS255" s="19"/>
      <c r="BT255" s="19"/>
      <c r="BU255" s="19"/>
      <c r="BV255" s="99"/>
      <c r="BW255" s="102"/>
      <c r="BX255" s="102"/>
      <c r="BY255" s="103"/>
      <c r="BZ255" s="102"/>
      <c r="CA255" s="102"/>
      <c r="CB255" s="102"/>
      <c r="CC255" s="102"/>
      <c r="CD255" s="102"/>
      <c r="CE255" s="105"/>
      <c r="CF255" s="49"/>
      <c r="CG255" s="19"/>
      <c r="CH255" s="49"/>
      <c r="CI255" s="19"/>
      <c r="CJ255" s="19"/>
    </row>
    <row r="256" spans="1:88">
      <c r="A256" s="65">
        <f t="shared" ca="1" si="65"/>
        <v>29</v>
      </c>
      <c r="B256" s="23" t="str">
        <f ca="1">IF(A255="","",IF(AND(AL256="",AN256=""),"NB",AL256&amp;AN256))</f>
        <v>1@B,</v>
      </c>
      <c r="C256" s="6" t="str">
        <f t="shared" ca="1" si="67"/>
        <v/>
      </c>
      <c r="D256" s="56" t="str">
        <f ca="1">VLOOKUP($A256,$BC$5:$BN$45,8)</f>
        <v>B</v>
      </c>
      <c r="E256" s="344" t="str">
        <f t="shared" ca="1" si="77"/>
        <v>BBB</v>
      </c>
      <c r="F256" s="175">
        <v>1</v>
      </c>
      <c r="G256" s="459">
        <f ca="1">IF(G255&gt;=$AJ$3,1,IF(AND(J254="L",J255="L"),1,IF(I255="L",2,IF(I255="W",(2*G255-1),G255))))</f>
        <v>9</v>
      </c>
      <c r="H256" s="345" t="str">
        <f ca="1">IF($A255&lt;&gt;"",IF(OR($AH255&lt;&gt;0,$AI255&lt;&gt;0,E255="RRR"),"",IF(AND($D250="B",$D253="B"),"B",IF(AND($D252="B",$D254="B"),"B",IF(AND($D254=$D255,$D254="B"),"B","")))),"")</f>
        <v>B</v>
      </c>
      <c r="I256" s="346" t="str">
        <f t="shared" ca="1" si="81"/>
        <v>W</v>
      </c>
      <c r="J256" s="346">
        <f t="shared" ca="1" si="68"/>
        <v>1</v>
      </c>
      <c r="K256" s="343">
        <f t="shared" ca="1" si="78"/>
        <v>1</v>
      </c>
      <c r="L256" s="56" t="str">
        <f ca="1">VLOOKUP($A256,$BC$5:$BN$45,8)</f>
        <v>B</v>
      </c>
      <c r="M256" s="428">
        <f t="shared" ca="1" si="79"/>
        <v>0</v>
      </c>
      <c r="N256" s="175">
        <v>1</v>
      </c>
      <c r="O256" s="345" t="str">
        <f ca="1">IF($A255&lt;&gt;"",IF(OR($AH255&lt;&gt;0,$AI255&lt;&gt;0,E255="BBB",H256&lt;&gt;""),"",IF(AND($D250="R",$D253="R"),"R",IF(AND($D252="R",$D254="R"),"R",IF(AND($D254=$D255,$D254="R"),"R","")))),"")</f>
        <v/>
      </c>
      <c r="P256" s="37" t="str">
        <f t="shared" ca="1" si="69"/>
        <v/>
      </c>
      <c r="Q256" s="37">
        <f t="shared" ca="1" si="70"/>
        <v>0</v>
      </c>
      <c r="R256" s="23">
        <f ca="1">IF($A256&lt;&gt;"",IF(OR($AH255&lt;&gt;0,$AI255&lt;&gt;0),"0",SUM(Q256:Q256)),0)</f>
        <v>0</v>
      </c>
      <c r="S256" s="56" t="str">
        <f ca="1">VLOOKUP($A256,$BC$5:$BN$45,8)</f>
        <v>B</v>
      </c>
      <c r="T256" s="175">
        <v>1</v>
      </c>
      <c r="U256" s="345" t="str">
        <f ca="1">IF($A255&lt;&gt;"",IF(OR($AH255&lt;&gt;0,$AI255&lt;&gt;0,M255&gt;=$AJ$3),"",H256))</f>
        <v>B</v>
      </c>
      <c r="V256" s="346" t="str">
        <f t="shared" ca="1" si="82"/>
        <v>W</v>
      </c>
      <c r="W256" s="346">
        <f t="shared" ca="1" si="71"/>
        <v>1</v>
      </c>
      <c r="X256" s="343">
        <f t="shared" ca="1" si="80"/>
        <v>1</v>
      </c>
      <c r="Y256" s="56" t="str">
        <f ca="1">VLOOKUP($A256,$BC$5:$BN$45,8)</f>
        <v>B</v>
      </c>
      <c r="Z256" s="175">
        <v>1</v>
      </c>
      <c r="AA256" s="345" t="str">
        <f ca="1">IF($A255&lt;&gt;"",IF(OR($AH255&lt;&gt;0,$AI255&lt;&gt;0,U256&lt;&gt;""),"",O256))</f>
        <v/>
      </c>
      <c r="AB256" s="37" t="str">
        <f t="shared" ca="1" si="72"/>
        <v/>
      </c>
      <c r="AC256" s="37">
        <f t="shared" ca="1" si="73"/>
        <v>0</v>
      </c>
      <c r="AD256" s="23">
        <f ca="1">IF($A256&lt;&gt;"",IF(OR($AH255&lt;&gt;0,$AI255&lt;&gt;0),"0",SUM(AC256:AC256)),0)</f>
        <v>0</v>
      </c>
      <c r="AE256" s="90">
        <f ca="1">IF(A256&lt;&gt;"",W256+AC256,0)</f>
        <v>1</v>
      </c>
      <c r="AF256" s="87">
        <f t="shared" ca="1" si="84"/>
        <v>9</v>
      </c>
      <c r="AG256" s="95">
        <f>T257</f>
        <v>1</v>
      </c>
      <c r="AH256" s="89">
        <f ca="1">IF($A256&lt;&gt;"",IF(AH255&lt;&gt;0,AH255,IF(AF256&gt;=$AJ$1,"Profit Target",0)),0)</f>
        <v>0</v>
      </c>
      <c r="AI256" s="91">
        <f ca="1">IF($A256&lt;&gt;"",IF(AI255&lt;&gt;0,AI255,IF(AF256&lt;=$AJ$2,"Stop Loss",0)))</f>
        <v>0</v>
      </c>
      <c r="AJ256" s="89">
        <f t="shared" ca="1" si="75"/>
        <v>9</v>
      </c>
      <c r="AK256" s="78" t="str">
        <f ca="1">IF($A255="","",ABS(T256)&amp;"@")</f>
        <v>1@</v>
      </c>
      <c r="AL256" s="78" t="str">
        <f ca="1">IF(U256&lt;&gt;"",$AK256&amp;U256&amp;",","")</f>
        <v>1@B,</v>
      </c>
      <c r="AM256" s="78" t="str">
        <f ca="1">IF($A255="","",ABS(Z256)&amp;"@")</f>
        <v>1@</v>
      </c>
      <c r="AN256" s="427" t="str">
        <f t="shared" ca="1" si="76"/>
        <v/>
      </c>
      <c r="AO256" s="20"/>
      <c r="AP256" s="20"/>
      <c r="AQ256" s="20"/>
      <c r="AR256" s="20"/>
      <c r="AS256" s="20"/>
      <c r="AT256" s="66"/>
      <c r="AU256" s="20"/>
      <c r="AV256" s="20"/>
      <c r="AW256" s="20"/>
      <c r="AX256" s="20"/>
      <c r="AY256" s="20"/>
      <c r="AZ256" s="20"/>
      <c r="BA256" s="20"/>
      <c r="BB256" s="65">
        <f t="shared" ca="1" si="66"/>
        <v>21</v>
      </c>
      <c r="BD256" s="65"/>
      <c r="BO256"/>
      <c r="BP256"/>
      <c r="BR256" s="48"/>
      <c r="BS256" s="19"/>
      <c r="BT256" s="19"/>
      <c r="BU256" s="19"/>
      <c r="BV256" s="99"/>
      <c r="BW256" s="102"/>
      <c r="BX256" s="102"/>
      <c r="BY256" s="103"/>
      <c r="BZ256" s="102"/>
      <c r="CA256" s="102"/>
      <c r="CB256" s="102"/>
      <c r="CC256" s="102"/>
      <c r="CD256" s="102"/>
      <c r="CE256" s="105"/>
      <c r="CF256" s="49"/>
      <c r="CG256" s="19"/>
      <c r="CH256" s="49"/>
      <c r="CI256" s="19"/>
      <c r="CJ256" s="19"/>
    </row>
    <row r="257" spans="1:88">
      <c r="A257" s="65">
        <f t="shared" ca="1" si="65"/>
        <v>27</v>
      </c>
      <c r="B257" s="23" t="str">
        <f ca="1">IF(A256="","",IF(AND(AL257="",AN257=""),"NB",AL257&amp;AN257))</f>
        <v>1@B,</v>
      </c>
      <c r="C257" s="6" t="str">
        <f t="shared" ca="1" si="67"/>
        <v/>
      </c>
      <c r="D257" s="56" t="str">
        <f ca="1">VLOOKUP($A257,$BC$5:$BN$45,8)</f>
        <v>R</v>
      </c>
      <c r="E257" s="344" t="str">
        <f t="shared" ca="1" si="77"/>
        <v>BBR</v>
      </c>
      <c r="F257" s="175">
        <v>1</v>
      </c>
      <c r="G257" s="459">
        <f ca="1">IF(G256&gt;=$AJ$3,1,IF(AND(J255="L",J256="L"),1,IF(I256="L",2,IF(I256="W",(2*G256-1),G256))))</f>
        <v>17</v>
      </c>
      <c r="H257" s="345" t="str">
        <f ca="1">IF($A256&lt;&gt;"",IF(OR($AH256&lt;&gt;0,$AI256&lt;&gt;0,E256="RRR"),"",IF(AND($D251="B",$D254="B"),"B",IF(AND($D253="B",$D255="B"),"B",IF(AND($D255=$D256,$D255="B"),"B","")))),"")</f>
        <v>B</v>
      </c>
      <c r="I257" s="346" t="str">
        <f t="shared" ca="1" si="81"/>
        <v>L</v>
      </c>
      <c r="J257" s="346">
        <f t="shared" ca="1" si="68"/>
        <v>-1</v>
      </c>
      <c r="K257" s="343">
        <f t="shared" ca="1" si="78"/>
        <v>-1</v>
      </c>
      <c r="L257" s="56" t="str">
        <f ca="1">VLOOKUP($A257,$BC$5:$BN$45,8)</f>
        <v>R</v>
      </c>
      <c r="M257" s="428">
        <f t="shared" ca="1" si="79"/>
        <v>1</v>
      </c>
      <c r="N257" s="175">
        <v>1</v>
      </c>
      <c r="O257" s="345" t="str">
        <f ca="1">IF($A256&lt;&gt;"",IF(OR($AH256&lt;&gt;0,$AI256&lt;&gt;0,E256="BBB",H257&lt;&gt;""),"",IF(AND($D251="R",$D254="R"),"R",IF(AND($D253="R",$D255="R"),"R",IF(AND($D255=$D256,$D255="R"),"R","")))),"")</f>
        <v/>
      </c>
      <c r="P257" s="37" t="str">
        <f t="shared" ca="1" si="69"/>
        <v/>
      </c>
      <c r="Q257" s="37">
        <f t="shared" ca="1" si="70"/>
        <v>0</v>
      </c>
      <c r="R257" s="23">
        <f ca="1">IF($A257&lt;&gt;"",IF(OR($AH256&lt;&gt;0,$AI256&lt;&gt;0),"0",SUM(Q257:Q257)),0)</f>
        <v>0</v>
      </c>
      <c r="S257" s="56" t="str">
        <f ca="1">VLOOKUP($A257,$BC$5:$BN$45,8)</f>
        <v>R</v>
      </c>
      <c r="T257" s="175">
        <v>1</v>
      </c>
      <c r="U257" s="345" t="str">
        <f ca="1">IF($A256&lt;&gt;"",IF(OR($AH256&lt;&gt;0,$AI256&lt;&gt;0,M256&gt;=$AJ$3),"",H257))</f>
        <v>B</v>
      </c>
      <c r="V257" s="346" t="str">
        <f t="shared" ca="1" si="82"/>
        <v>L</v>
      </c>
      <c r="W257" s="346">
        <f t="shared" ca="1" si="71"/>
        <v>-1</v>
      </c>
      <c r="X257" s="343">
        <f t="shared" ca="1" si="80"/>
        <v>-1</v>
      </c>
      <c r="Y257" s="56" t="str">
        <f ca="1">VLOOKUP($A257,$BC$5:$BN$45,8)</f>
        <v>R</v>
      </c>
      <c r="Z257" s="175">
        <v>1</v>
      </c>
      <c r="AA257" s="345" t="str">
        <f ca="1">IF($A256&lt;&gt;"",IF(OR($AH256&lt;&gt;0,$AI256&lt;&gt;0,U257&lt;&gt;""),"",O257))</f>
        <v/>
      </c>
      <c r="AB257" s="37" t="str">
        <f t="shared" ca="1" si="72"/>
        <v/>
      </c>
      <c r="AC257" s="37">
        <f t="shared" ca="1" si="73"/>
        <v>0</v>
      </c>
      <c r="AD257" s="23">
        <f ca="1">IF($A257&lt;&gt;"",IF(OR($AH256&lt;&gt;0,$AI256&lt;&gt;0),"0",SUM(AC257:AC257)),0)</f>
        <v>0</v>
      </c>
      <c r="AE257" s="90">
        <f ca="1">IF(A257&lt;&gt;"",W257+AC257,0)</f>
        <v>-1</v>
      </c>
      <c r="AF257" s="87">
        <f t="shared" ca="1" si="84"/>
        <v>8</v>
      </c>
      <c r="AG257" s="95">
        <f>T258</f>
        <v>1</v>
      </c>
      <c r="AH257" s="89">
        <f ca="1">IF($A257&lt;&gt;"",IF(AH256&lt;&gt;0,AH256,IF(AF257&gt;=$AJ$1,"Profit Target",0)),0)</f>
        <v>0</v>
      </c>
      <c r="AI257" s="91">
        <f ca="1">IF($A257&lt;&gt;"",IF(AI256&lt;&gt;0,AI256,IF(AF257&lt;=$AJ$2,"Stop Loss",0)))</f>
        <v>0</v>
      </c>
      <c r="AJ257" s="89">
        <f t="shared" ca="1" si="75"/>
        <v>9</v>
      </c>
      <c r="AK257" s="78" t="str">
        <f ca="1">IF($A256="","",ABS(T257)&amp;"@")</f>
        <v>1@</v>
      </c>
      <c r="AL257" s="78" t="str">
        <f ca="1">IF(U257&lt;&gt;"",$AK257&amp;U257&amp;",","")</f>
        <v>1@B,</v>
      </c>
      <c r="AM257" s="78" t="str">
        <f ca="1">IF($A256="","",ABS(Z257)&amp;"@")</f>
        <v>1@</v>
      </c>
      <c r="AN257" s="427" t="str">
        <f t="shared" ca="1" si="76"/>
        <v/>
      </c>
      <c r="AO257" s="20"/>
      <c r="AP257" s="20"/>
      <c r="AQ257" s="20"/>
      <c r="AR257" s="20"/>
      <c r="AS257" s="20"/>
      <c r="AT257" s="66"/>
      <c r="AU257" s="20"/>
      <c r="AV257" s="20"/>
      <c r="AW257" s="20"/>
      <c r="AX257" s="20"/>
      <c r="AY257" s="20"/>
      <c r="AZ257" s="20"/>
      <c r="BA257" s="20"/>
      <c r="BB257" s="65">
        <f t="shared" ca="1" si="66"/>
        <v>7</v>
      </c>
      <c r="BD257" s="65"/>
      <c r="BO257"/>
      <c r="BP257"/>
      <c r="BR257" s="48"/>
      <c r="BS257" s="19"/>
      <c r="BT257" s="19"/>
      <c r="BU257" s="19"/>
      <c r="BV257" s="99"/>
      <c r="BW257" s="102"/>
      <c r="BX257" s="102"/>
      <c r="BY257" s="103"/>
      <c r="BZ257" s="102"/>
      <c r="CA257" s="102"/>
      <c r="CB257" s="102"/>
      <c r="CC257" s="102"/>
      <c r="CD257" s="102"/>
      <c r="CE257" s="105"/>
      <c r="CF257" s="49"/>
      <c r="CG257" s="19"/>
      <c r="CH257" s="49"/>
      <c r="CI257" s="19"/>
      <c r="CJ257" s="19"/>
    </row>
    <row r="258" spans="1:88">
      <c r="A258" s="65">
        <f t="shared" ca="1" si="65"/>
        <v>5</v>
      </c>
      <c r="B258" s="23" t="str">
        <f ca="1">IF(A257="","",IF(AND(AL258="",AN258=""),"NB",AL258&amp;AN258))</f>
        <v>1@B,</v>
      </c>
      <c r="C258" s="6" t="str">
        <f t="shared" ca="1" si="67"/>
        <v/>
      </c>
      <c r="D258" s="56" t="str">
        <f ca="1">VLOOKUP($A258,$BC$5:$BN$45,8)</f>
        <v>R</v>
      </c>
      <c r="E258" s="344" t="str">
        <f t="shared" ca="1" si="77"/>
        <v>BRR</v>
      </c>
      <c r="F258" s="175">
        <v>1</v>
      </c>
      <c r="G258" s="459">
        <f ca="1">IF(G257&gt;=$AJ$3,1,IF(AND(J256="L",J257="L"),1,IF(I257="L",2,IF(I257="W",(2*G257-1),G257))))</f>
        <v>2</v>
      </c>
      <c r="H258" s="345" t="str">
        <f ca="1">IF($A257&lt;&gt;"",IF(OR($AH257&lt;&gt;0,$AI257&lt;&gt;0,E257="RRR"),"",IF(AND($D252="B",$D255="B"),"B",IF(AND($D254="B",$D256="B"),"B",IF(AND($D256=$D257,$D256="B"),"B","")))),"")</f>
        <v>B</v>
      </c>
      <c r="I258" s="346" t="str">
        <f t="shared" ca="1" si="81"/>
        <v>L</v>
      </c>
      <c r="J258" s="346">
        <f t="shared" ca="1" si="68"/>
        <v>-1</v>
      </c>
      <c r="K258" s="343">
        <f t="shared" ca="1" si="78"/>
        <v>-1</v>
      </c>
      <c r="L258" s="56" t="str">
        <f ca="1">VLOOKUP($A258,$BC$5:$BN$45,8)</f>
        <v>R</v>
      </c>
      <c r="M258" s="428">
        <f t="shared" ca="1" si="79"/>
        <v>2</v>
      </c>
      <c r="N258" s="175">
        <v>1</v>
      </c>
      <c r="O258" s="345" t="str">
        <f ca="1">IF($A257&lt;&gt;"",IF(OR($AH257&lt;&gt;0,$AI257&lt;&gt;0,E257="BBB",H258&lt;&gt;""),"",IF(AND($D252="R",$D255="R"),"R",IF(AND($D254="R",$D256="R"),"R",IF(AND($D256=$D257,$D256="R"),"R","")))),"")</f>
        <v/>
      </c>
      <c r="P258" s="37" t="str">
        <f t="shared" ca="1" si="69"/>
        <v/>
      </c>
      <c r="Q258" s="37">
        <f t="shared" ca="1" si="70"/>
        <v>0</v>
      </c>
      <c r="R258" s="23">
        <f ca="1">IF($A258&lt;&gt;"",IF(OR($AH257&lt;&gt;0,$AI257&lt;&gt;0),"0",SUM(Q258:Q258)),0)</f>
        <v>0</v>
      </c>
      <c r="S258" s="56" t="str">
        <f ca="1">VLOOKUP($A258,$BC$5:$BN$45,8)</f>
        <v>R</v>
      </c>
      <c r="T258" s="175">
        <v>1</v>
      </c>
      <c r="U258" s="345" t="str">
        <f ca="1">IF($A257&lt;&gt;"",IF(OR($AH257&lt;&gt;0,$AI257&lt;&gt;0,M257&gt;=$AJ$3),"",H258))</f>
        <v>B</v>
      </c>
      <c r="V258" s="346" t="str">
        <f t="shared" ca="1" si="82"/>
        <v>L</v>
      </c>
      <c r="W258" s="346">
        <f t="shared" ca="1" si="71"/>
        <v>-1</v>
      </c>
      <c r="X258" s="343">
        <f t="shared" ca="1" si="80"/>
        <v>-1</v>
      </c>
      <c r="Y258" s="56" t="str">
        <f ca="1">VLOOKUP($A258,$BC$5:$BN$45,8)</f>
        <v>R</v>
      </c>
      <c r="Z258" s="175">
        <v>1</v>
      </c>
      <c r="AA258" s="345" t="str">
        <f ca="1">IF($A257&lt;&gt;"",IF(OR($AH257&lt;&gt;0,$AI257&lt;&gt;0,U258&lt;&gt;""),"",O258))</f>
        <v/>
      </c>
      <c r="AB258" s="37" t="str">
        <f t="shared" ca="1" si="72"/>
        <v/>
      </c>
      <c r="AC258" s="37">
        <f t="shared" ca="1" si="73"/>
        <v>0</v>
      </c>
      <c r="AD258" s="23">
        <f ca="1">IF($A258&lt;&gt;"",IF(OR($AH257&lt;&gt;0,$AI257&lt;&gt;0),"0",SUM(AC258:AC258)),0)</f>
        <v>0</v>
      </c>
      <c r="AE258" s="90">
        <f ca="1">IF(A258&lt;&gt;"",W258+AC258,0)</f>
        <v>-1</v>
      </c>
      <c r="AF258" s="87">
        <f t="shared" ca="1" si="84"/>
        <v>7</v>
      </c>
      <c r="AG258" s="95">
        <f>T259</f>
        <v>1</v>
      </c>
      <c r="AH258" s="89">
        <f ca="1">IF($A258&lt;&gt;"",IF(AH257&lt;&gt;0,AH257,IF(AF258&gt;=$AJ$1,"Profit Target",0)),0)</f>
        <v>0</v>
      </c>
      <c r="AI258" s="91">
        <f ca="1">IF($A258&lt;&gt;"",IF(AI257&lt;&gt;0,AI257,IF(AF258&lt;=$AJ$2,"Stop Loss",0)))</f>
        <v>0</v>
      </c>
      <c r="AJ258" s="89">
        <f t="shared" ca="1" si="75"/>
        <v>9</v>
      </c>
      <c r="AK258" s="78" t="str">
        <f ca="1">IF($A257="","",ABS(T258)&amp;"@")</f>
        <v>1@</v>
      </c>
      <c r="AL258" s="78" t="str">
        <f ca="1">IF(U258&lt;&gt;"",$AK258&amp;U258&amp;",","")</f>
        <v>1@B,</v>
      </c>
      <c r="AM258" s="78" t="str">
        <f ca="1">IF($A257="","",ABS(Z258)&amp;"@")</f>
        <v>1@</v>
      </c>
      <c r="AN258" s="427" t="str">
        <f t="shared" ca="1" si="76"/>
        <v/>
      </c>
      <c r="AO258" s="20"/>
      <c r="AP258" s="20"/>
      <c r="AQ258" s="20"/>
      <c r="AR258" s="20"/>
      <c r="AS258" s="20"/>
      <c r="AT258" s="66"/>
      <c r="AU258" s="20"/>
      <c r="AV258" s="20"/>
      <c r="AW258" s="20"/>
      <c r="AX258" s="20"/>
      <c r="AY258" s="20"/>
      <c r="AZ258" s="20"/>
      <c r="BA258" s="20"/>
      <c r="BB258" s="65">
        <f t="shared" ca="1" si="66"/>
        <v>29</v>
      </c>
      <c r="BD258" s="65"/>
      <c r="BO258"/>
      <c r="BP258"/>
      <c r="BR258" s="48"/>
      <c r="BS258" s="19"/>
      <c r="BT258" s="19"/>
      <c r="BU258" s="19"/>
      <c r="BV258" s="99"/>
      <c r="BW258" s="102"/>
      <c r="BX258" s="102"/>
      <c r="BY258" s="103"/>
      <c r="BZ258" s="102"/>
      <c r="CA258" s="102"/>
      <c r="CB258" s="102"/>
      <c r="CC258" s="102"/>
      <c r="CD258" s="102"/>
      <c r="CE258" s="105"/>
      <c r="CF258" s="49"/>
      <c r="CG258" s="19"/>
      <c r="CH258" s="49"/>
      <c r="CI258" s="19"/>
      <c r="CJ258" s="19"/>
    </row>
    <row r="259" spans="1:88">
      <c r="A259" s="65">
        <f t="shared" ca="1" si="65"/>
        <v>20</v>
      </c>
      <c r="B259" s="23" t="str">
        <f ca="1">IF(A258="","",IF(AND(AL259="",AN259=""),"NB",AL259&amp;AN259))</f>
        <v>1@B,</v>
      </c>
      <c r="C259" s="6" t="str">
        <f t="shared" ca="1" si="67"/>
        <v/>
      </c>
      <c r="D259" s="56" t="str">
        <f ca="1">VLOOKUP($A259,$BC$5:$BN$45,8)</f>
        <v>B</v>
      </c>
      <c r="E259" s="344" t="str">
        <f t="shared" ca="1" si="77"/>
        <v>RRB</v>
      </c>
      <c r="F259" s="175">
        <v>1</v>
      </c>
      <c r="G259" s="459">
        <f ca="1">IF(G258&gt;=$AJ$3,1,IF(AND(J257="L",J258="L"),1,IF(I258="L",2,IF(I258="W",(2*G258-1),G258))))</f>
        <v>2</v>
      </c>
      <c r="H259" s="345" t="str">
        <f ca="1">IF($A258&lt;&gt;"",IF(OR($AH258&lt;&gt;0,$AI258&lt;&gt;0,E258="RRR"),"",IF(AND($D253="B",$D256="B"),"B",IF(AND($D255="B",$D257="B"),"B",IF(AND($D257=$D258,$D257="B"),"B","")))),"")</f>
        <v>B</v>
      </c>
      <c r="I259" s="346" t="str">
        <f t="shared" ca="1" si="81"/>
        <v>W</v>
      </c>
      <c r="J259" s="346">
        <f t="shared" ca="1" si="68"/>
        <v>1</v>
      </c>
      <c r="K259" s="343">
        <f t="shared" ca="1" si="78"/>
        <v>1</v>
      </c>
      <c r="L259" s="56" t="str">
        <f ca="1">VLOOKUP($A259,$BC$5:$BN$45,8)</f>
        <v>B</v>
      </c>
      <c r="M259" s="428">
        <f t="shared" ca="1" si="79"/>
        <v>0</v>
      </c>
      <c r="N259" s="175">
        <v>1</v>
      </c>
      <c r="O259" s="345" t="str">
        <f ca="1">IF($A258&lt;&gt;"",IF(OR($AH258&lt;&gt;0,$AI258&lt;&gt;0,E258="BBB",H259&lt;&gt;""),"",IF(AND($D253="R",$D256="R"),"R",IF(AND($D255="R",$D257="R"),"R",IF(AND($D257=$D258,$D257="R"),"R","")))),"")</f>
        <v/>
      </c>
      <c r="P259" s="37" t="str">
        <f t="shared" ca="1" si="69"/>
        <v/>
      </c>
      <c r="Q259" s="37">
        <f t="shared" ca="1" si="70"/>
        <v>0</v>
      </c>
      <c r="R259" s="23">
        <f ca="1">IF($A259&lt;&gt;"",IF(OR($AH258&lt;&gt;0,$AI258&lt;&gt;0),"0",SUM(Q259:Q259)),0)</f>
        <v>0</v>
      </c>
      <c r="S259" s="56" t="str">
        <f ca="1">VLOOKUP($A259,$BC$5:$BN$45,8)</f>
        <v>B</v>
      </c>
      <c r="T259" s="175">
        <v>1</v>
      </c>
      <c r="U259" s="345" t="str">
        <f ca="1">IF($A258&lt;&gt;"",IF(OR($AH258&lt;&gt;0,$AI258&lt;&gt;0,M258&gt;=$AJ$3),"",H259))</f>
        <v>B</v>
      </c>
      <c r="V259" s="346" t="str">
        <f t="shared" ca="1" si="82"/>
        <v>W</v>
      </c>
      <c r="W259" s="346">
        <f t="shared" ca="1" si="71"/>
        <v>1</v>
      </c>
      <c r="X259" s="343">
        <f t="shared" ca="1" si="80"/>
        <v>1</v>
      </c>
      <c r="Y259" s="56" t="str">
        <f ca="1">VLOOKUP($A259,$BC$5:$BN$45,8)</f>
        <v>B</v>
      </c>
      <c r="Z259" s="175">
        <v>1</v>
      </c>
      <c r="AA259" s="345" t="str">
        <f ca="1">IF($A258&lt;&gt;"",IF(OR($AH258&lt;&gt;0,$AI258&lt;&gt;0,U259&lt;&gt;""),"",O259))</f>
        <v/>
      </c>
      <c r="AB259" s="37" t="str">
        <f t="shared" ca="1" si="72"/>
        <v/>
      </c>
      <c r="AC259" s="37">
        <f t="shared" ca="1" si="73"/>
        <v>0</v>
      </c>
      <c r="AD259" s="23">
        <f ca="1">IF($A259&lt;&gt;"",IF(OR($AH258&lt;&gt;0,$AI258&lt;&gt;0),"0",SUM(AC259:AC259)),0)</f>
        <v>0</v>
      </c>
      <c r="AE259" s="90">
        <f ca="1">IF(A259&lt;&gt;"",W259+AC259,0)</f>
        <v>1</v>
      </c>
      <c r="AF259" s="87">
        <f t="shared" ca="1" si="84"/>
        <v>8</v>
      </c>
      <c r="AG259" s="95">
        <f>T260</f>
        <v>1</v>
      </c>
      <c r="AH259" s="89">
        <f ca="1">IF($A259&lt;&gt;"",IF(AH258&lt;&gt;0,AH258,IF(AF259&gt;=$AJ$1,"Profit Target",0)),0)</f>
        <v>0</v>
      </c>
      <c r="AI259" s="91">
        <f ca="1">IF($A259&lt;&gt;"",IF(AI258&lt;&gt;0,AI258,IF(AF259&lt;=$AJ$2,"Stop Loss",0)))</f>
        <v>0</v>
      </c>
      <c r="AJ259" s="89">
        <f t="shared" ca="1" si="75"/>
        <v>9</v>
      </c>
      <c r="AK259" s="78" t="str">
        <f ca="1">IF($A258="","",ABS(T259)&amp;"@")</f>
        <v>1@</v>
      </c>
      <c r="AL259" s="78" t="str">
        <f ca="1">IF(U259&lt;&gt;"",$AK259&amp;U259&amp;",","")</f>
        <v>1@B,</v>
      </c>
      <c r="AM259" s="78" t="str">
        <f ca="1">IF($A258="","",ABS(Z259)&amp;"@")</f>
        <v>1@</v>
      </c>
      <c r="AN259" s="427" t="str">
        <f t="shared" ca="1" si="76"/>
        <v/>
      </c>
      <c r="AO259" s="20"/>
      <c r="AP259" s="20"/>
      <c r="AQ259" s="20"/>
      <c r="AR259" s="20"/>
      <c r="AS259" s="20"/>
      <c r="AT259" s="66"/>
      <c r="AU259" s="20"/>
      <c r="AV259" s="20"/>
      <c r="AW259" s="20"/>
      <c r="AX259" s="20"/>
      <c r="AY259" s="20"/>
      <c r="AZ259" s="20"/>
      <c r="BA259" s="20"/>
      <c r="BB259" s="65">
        <f t="shared" ca="1" si="66"/>
        <v>3</v>
      </c>
      <c r="BD259" s="65"/>
      <c r="BO259"/>
      <c r="BP259"/>
      <c r="BR259" s="48"/>
      <c r="BS259" s="19"/>
      <c r="BT259" s="19"/>
      <c r="BU259" s="19"/>
      <c r="BV259" s="99"/>
      <c r="BW259" s="102"/>
      <c r="BX259" s="102"/>
      <c r="BY259" s="103"/>
      <c r="BZ259" s="102"/>
      <c r="CA259" s="102"/>
      <c r="CB259" s="102"/>
      <c r="CC259" s="102"/>
      <c r="CD259" s="102"/>
      <c r="CE259" s="105"/>
      <c r="CF259" s="49"/>
      <c r="CG259" s="19"/>
      <c r="CH259" s="49"/>
      <c r="CI259" s="19"/>
      <c r="CJ259" s="19"/>
    </row>
    <row r="260" spans="1:88">
      <c r="A260" s="65">
        <f t="shared" ca="1" si="65"/>
        <v>28</v>
      </c>
      <c r="B260" s="23" t="str">
        <f ca="1">IF(A259="","",IF(AND(AL260="",AN260=""),"NB",AL260&amp;AN260))</f>
        <v>NB</v>
      </c>
      <c r="C260" s="6" t="str">
        <f t="shared" ca="1" si="67"/>
        <v/>
      </c>
      <c r="D260" s="56" t="str">
        <f ca="1">VLOOKUP($A260,$BC$5:$BN$45,8)</f>
        <v>B</v>
      </c>
      <c r="E260" s="344" t="str">
        <f t="shared" ca="1" si="77"/>
        <v>RBB</v>
      </c>
      <c r="F260" s="175">
        <v>1</v>
      </c>
      <c r="G260" s="459">
        <f ca="1">IF(G259&gt;=$AJ$3,1,IF(AND(J258="L",J259="L"),1,IF(I259="L",2,IF(I259="W",(2*G259-1),G259))))</f>
        <v>3</v>
      </c>
      <c r="H260" s="345" t="str">
        <f ca="1">IF($A259&lt;&gt;"",IF(OR($AH259&lt;&gt;0,$AI259&lt;&gt;0,E259="RRR"),"",IF(AND($D254="B",$D257="B"),"B",IF(AND($D256="B",$D258="B"),"B",IF(AND($D258=$D259,$D258="B"),"B","")))),"")</f>
        <v/>
      </c>
      <c r="I260" s="346" t="str">
        <f t="shared" ca="1" si="81"/>
        <v/>
      </c>
      <c r="J260" s="346">
        <f t="shared" ca="1" si="68"/>
        <v>0</v>
      </c>
      <c r="K260" s="343">
        <f t="shared" ca="1" si="78"/>
        <v>0</v>
      </c>
      <c r="L260" s="56" t="str">
        <f ca="1">VLOOKUP($A260,$BC$5:$BN$45,8)</f>
        <v>B</v>
      </c>
      <c r="M260" s="428">
        <f t="shared" ca="1" si="79"/>
        <v>0</v>
      </c>
      <c r="N260" s="175">
        <v>1</v>
      </c>
      <c r="O260" s="345" t="str">
        <f ca="1">IF($A259&lt;&gt;"",IF(OR($AH259&lt;&gt;0,$AI259&lt;&gt;0,E259="BBB",H260&lt;&gt;""),"",IF(AND($D254="R",$D257="R"),"R",IF(AND($D256="R",$D258="R"),"R",IF(AND($D258=$D259,$D258="R"),"R","")))),"")</f>
        <v/>
      </c>
      <c r="P260" s="37" t="str">
        <f t="shared" ca="1" si="69"/>
        <v/>
      </c>
      <c r="Q260" s="37">
        <f t="shared" ca="1" si="70"/>
        <v>0</v>
      </c>
      <c r="R260" s="23">
        <f ca="1">IF($A260&lt;&gt;"",IF(OR($AH259&lt;&gt;0,$AI259&lt;&gt;0),"0",SUM(Q260:Q260)),0)</f>
        <v>0</v>
      </c>
      <c r="S260" s="56" t="str">
        <f ca="1">VLOOKUP($A260,$BC$5:$BN$45,8)</f>
        <v>B</v>
      </c>
      <c r="T260" s="175">
        <v>1</v>
      </c>
      <c r="U260" s="345" t="str">
        <f ca="1">IF($A259&lt;&gt;"",IF(OR($AH259&lt;&gt;0,$AI259&lt;&gt;0,M259&gt;=$AJ$3),"",H260))</f>
        <v/>
      </c>
      <c r="V260" s="346" t="str">
        <f t="shared" ca="1" si="82"/>
        <v/>
      </c>
      <c r="W260" s="346">
        <f t="shared" ca="1" si="71"/>
        <v>0</v>
      </c>
      <c r="X260" s="343">
        <f t="shared" ca="1" si="80"/>
        <v>0</v>
      </c>
      <c r="Y260" s="56" t="str">
        <f ca="1">VLOOKUP($A260,$BC$5:$BN$45,8)</f>
        <v>B</v>
      </c>
      <c r="Z260" s="175">
        <v>1</v>
      </c>
      <c r="AA260" s="345" t="str">
        <f ca="1">IF($A259&lt;&gt;"",IF(OR($AH259&lt;&gt;0,$AI259&lt;&gt;0,U260&lt;&gt;""),"",O260))</f>
        <v/>
      </c>
      <c r="AB260" s="37" t="str">
        <f t="shared" ca="1" si="72"/>
        <v/>
      </c>
      <c r="AC260" s="37">
        <f t="shared" ca="1" si="73"/>
        <v>0</v>
      </c>
      <c r="AD260" s="23">
        <f ca="1">IF($A260&lt;&gt;"",IF(OR($AH259&lt;&gt;0,$AI259&lt;&gt;0),"0",SUM(AC260:AC260)),0)</f>
        <v>0</v>
      </c>
      <c r="AE260" s="90">
        <f ca="1">IF(A260&lt;&gt;"",W260+AC260,0)</f>
        <v>0</v>
      </c>
      <c r="AF260" s="87">
        <f t="shared" ca="1" si="84"/>
        <v>8</v>
      </c>
      <c r="AG260" s="95">
        <f>T261</f>
        <v>1</v>
      </c>
      <c r="AH260" s="89">
        <f ca="1">IF($A260&lt;&gt;"",IF(AH259&lt;&gt;0,AH259,IF(AF260&gt;=$AJ$1,"Profit Target",0)),0)</f>
        <v>0</v>
      </c>
      <c r="AI260" s="91">
        <f ca="1">IF($A260&lt;&gt;"",IF(AI259&lt;&gt;0,AI259,IF(AF260&lt;=$AJ$2,"Stop Loss",0)))</f>
        <v>0</v>
      </c>
      <c r="AJ260" s="89">
        <f t="shared" ca="1" si="75"/>
        <v>9</v>
      </c>
      <c r="AK260" s="78" t="str">
        <f ca="1">IF($A259="","",ABS(T260)&amp;"@")</f>
        <v>1@</v>
      </c>
      <c r="AL260" s="78" t="str">
        <f ca="1">IF(U260&lt;&gt;"",$AK260&amp;U260&amp;",","")</f>
        <v/>
      </c>
      <c r="AM260" s="78" t="str">
        <f ca="1">IF($A259="","",ABS(Z260)&amp;"@")</f>
        <v>1@</v>
      </c>
      <c r="AN260" s="427" t="str">
        <f t="shared" ca="1" si="76"/>
        <v/>
      </c>
      <c r="AO260" s="20"/>
      <c r="AP260" s="20"/>
      <c r="AQ260" s="20"/>
      <c r="AR260" s="20"/>
      <c r="AS260" s="20"/>
      <c r="AT260" s="66"/>
      <c r="AU260" s="20"/>
      <c r="AV260" s="20"/>
      <c r="AW260" s="20"/>
      <c r="AX260" s="20"/>
      <c r="AY260" s="20"/>
      <c r="AZ260" s="20"/>
      <c r="BA260" s="20"/>
      <c r="BB260" s="65">
        <f t="shared" ca="1" si="66"/>
        <v>1</v>
      </c>
      <c r="BD260" s="65"/>
      <c r="BO260"/>
      <c r="BP260"/>
      <c r="BR260" s="48"/>
      <c r="BS260" s="19"/>
      <c r="BT260" s="19"/>
      <c r="BU260" s="19"/>
      <c r="BV260" s="99"/>
      <c r="BW260" s="102"/>
      <c r="BX260" s="102"/>
      <c r="BY260" s="103"/>
      <c r="BZ260" s="102"/>
      <c r="CA260" s="102"/>
      <c r="CB260" s="102"/>
      <c r="CC260" s="102"/>
      <c r="CD260" s="102"/>
      <c r="CE260" s="105"/>
      <c r="CF260" s="49"/>
      <c r="CG260" s="19"/>
      <c r="CH260" s="49"/>
      <c r="CI260" s="19"/>
      <c r="CJ260" s="19"/>
    </row>
    <row r="261" spans="1:88">
      <c r="A261" s="65">
        <f t="shared" ref="A261:A324" ca="1" si="85">IF($A$2="no",INT(RAND()*36+1),INT(RAND()*37))</f>
        <v>34</v>
      </c>
      <c r="B261" s="23" t="str">
        <f ca="1">IF(A260="","",IF(AND(AL261="",AN261=""),"NB",AL261&amp;AN261))</f>
        <v>1@B,</v>
      </c>
      <c r="C261" s="6" t="str">
        <f t="shared" ca="1" si="67"/>
        <v/>
      </c>
      <c r="D261" s="56" t="str">
        <f ca="1">VLOOKUP($A261,$BC$5:$BN$45,8)</f>
        <v>R</v>
      </c>
      <c r="E261" s="344" t="str">
        <f t="shared" ca="1" si="77"/>
        <v>BBR</v>
      </c>
      <c r="F261" s="175">
        <v>1</v>
      </c>
      <c r="G261" s="459">
        <f ca="1">IF(G260&gt;=$AJ$3,1,IF(AND(J259="L",J260="L"),1,IF(I260="L",2,IF(I260="W",(2*G260-1),G260))))</f>
        <v>3</v>
      </c>
      <c r="H261" s="345" t="str">
        <f ca="1">IF($A260&lt;&gt;"",IF(OR($AH260&lt;&gt;0,$AI260&lt;&gt;0,E260="RRR"),"",IF(AND($D255="B",$D258="B"),"B",IF(AND($D257="B",$D259="B"),"B",IF(AND($D259=$D260,$D259="B"),"B","")))),"")</f>
        <v>B</v>
      </c>
      <c r="I261" s="346" t="str">
        <f t="shared" ca="1" si="81"/>
        <v>L</v>
      </c>
      <c r="J261" s="346">
        <f t="shared" ca="1" si="68"/>
        <v>-1</v>
      </c>
      <c r="K261" s="343">
        <f t="shared" ca="1" si="78"/>
        <v>-1</v>
      </c>
      <c r="L261" s="56" t="str">
        <f ca="1">VLOOKUP($A261,$BC$5:$BN$45,8)</f>
        <v>R</v>
      </c>
      <c r="M261" s="428">
        <f t="shared" ca="1" si="79"/>
        <v>1</v>
      </c>
      <c r="N261" s="175">
        <v>1</v>
      </c>
      <c r="O261" s="345" t="str">
        <f ca="1">IF($A260&lt;&gt;"",IF(OR($AH260&lt;&gt;0,$AI260&lt;&gt;0,E260="BBB",H261&lt;&gt;""),"",IF(AND($D255="R",$D258="R"),"R",IF(AND($D257="R",$D259="R"),"R",IF(AND($D259=$D260,$D259="R"),"R","")))),"")</f>
        <v/>
      </c>
      <c r="P261" s="37" t="str">
        <f t="shared" ca="1" si="69"/>
        <v/>
      </c>
      <c r="Q261" s="37">
        <f t="shared" ca="1" si="70"/>
        <v>0</v>
      </c>
      <c r="R261" s="23">
        <f ca="1">IF($A261&lt;&gt;"",IF(OR($AH260&lt;&gt;0,$AI260&lt;&gt;0),"0",SUM(Q261:Q261)),0)</f>
        <v>0</v>
      </c>
      <c r="S261" s="56" t="str">
        <f ca="1">VLOOKUP($A261,$BC$5:$BN$45,8)</f>
        <v>R</v>
      </c>
      <c r="T261" s="175">
        <v>1</v>
      </c>
      <c r="U261" s="345" t="str">
        <f ca="1">IF($A260&lt;&gt;"",IF(OR($AH260&lt;&gt;0,$AI260&lt;&gt;0,M260&gt;=$AJ$3),"",H261))</f>
        <v>B</v>
      </c>
      <c r="V261" s="346" t="str">
        <f t="shared" ca="1" si="82"/>
        <v>L</v>
      </c>
      <c r="W261" s="346">
        <f t="shared" ca="1" si="71"/>
        <v>-1</v>
      </c>
      <c r="X261" s="343">
        <f t="shared" ca="1" si="80"/>
        <v>-1</v>
      </c>
      <c r="Y261" s="56" t="str">
        <f ca="1">VLOOKUP($A261,$BC$5:$BN$45,8)</f>
        <v>R</v>
      </c>
      <c r="Z261" s="175">
        <v>1</v>
      </c>
      <c r="AA261" s="345" t="str">
        <f ca="1">IF($A260&lt;&gt;"",IF(OR($AH260&lt;&gt;0,$AI260&lt;&gt;0,U261&lt;&gt;""),"",O261))</f>
        <v/>
      </c>
      <c r="AB261" s="37" t="str">
        <f t="shared" ca="1" si="72"/>
        <v/>
      </c>
      <c r="AC261" s="37">
        <f t="shared" ca="1" si="73"/>
        <v>0</v>
      </c>
      <c r="AD261" s="23">
        <f ca="1">IF($A261&lt;&gt;"",IF(OR($AH260&lt;&gt;0,$AI260&lt;&gt;0),"0",SUM(AC261:AC261)),0)</f>
        <v>0</v>
      </c>
      <c r="AE261" s="90">
        <f ca="1">IF(A261&lt;&gt;"",W261+AC261,0)</f>
        <v>-1</v>
      </c>
      <c r="AF261" s="87">
        <f t="shared" ca="1" si="84"/>
        <v>7</v>
      </c>
      <c r="AG261" s="95">
        <f>T262</f>
        <v>1</v>
      </c>
      <c r="AH261" s="89">
        <f ca="1">IF($A261&lt;&gt;"",IF(AH260&lt;&gt;0,AH260,IF(AF261&gt;=$AJ$1,"Profit Target",0)),0)</f>
        <v>0</v>
      </c>
      <c r="AI261" s="91">
        <f ca="1">IF($A261&lt;&gt;"",IF(AI260&lt;&gt;0,AI260,IF(AF261&lt;=$AJ$2,"Stop Loss",0)))</f>
        <v>0</v>
      </c>
      <c r="AJ261" s="89">
        <f t="shared" ca="1" si="75"/>
        <v>9</v>
      </c>
      <c r="AK261" s="78" t="str">
        <f ca="1">IF($A260="","",ABS(T261)&amp;"@")</f>
        <v>1@</v>
      </c>
      <c r="AL261" s="78" t="str">
        <f ca="1">IF(U261&lt;&gt;"",$AK261&amp;U261&amp;",","")</f>
        <v>1@B,</v>
      </c>
      <c r="AM261" s="78" t="str">
        <f ca="1">IF($A260="","",ABS(Z261)&amp;"@")</f>
        <v>1@</v>
      </c>
      <c r="AN261" s="427" t="str">
        <f t="shared" ca="1" si="76"/>
        <v/>
      </c>
      <c r="AO261" s="20"/>
      <c r="AP261" s="20"/>
      <c r="AQ261" s="20"/>
      <c r="AR261" s="20"/>
      <c r="AS261" s="20"/>
      <c r="AT261" s="66"/>
      <c r="AU261" s="20"/>
      <c r="AV261" s="20"/>
      <c r="AW261" s="20"/>
      <c r="AX261" s="20"/>
      <c r="AY261" s="20"/>
      <c r="AZ261" s="20"/>
      <c r="BA261" s="20"/>
      <c r="BB261" s="65">
        <f t="shared" ref="BB261:BB324" ca="1" si="86">IF($A$2="no",INT(RAND()*36+1),INT(RAND()*37))</f>
        <v>27</v>
      </c>
      <c r="BD261" s="65"/>
      <c r="BO261"/>
      <c r="BP261"/>
      <c r="BR261" s="48"/>
      <c r="BS261" s="19"/>
      <c r="BT261" s="19"/>
      <c r="BU261" s="19"/>
      <c r="BV261" s="99"/>
      <c r="BW261" s="102"/>
      <c r="BX261" s="102"/>
      <c r="BY261" s="49"/>
      <c r="BZ261" s="102"/>
      <c r="CA261" s="102"/>
      <c r="CB261" s="102"/>
      <c r="CC261" s="102"/>
      <c r="CD261" s="102"/>
      <c r="CE261" s="105"/>
      <c r="CF261" s="49"/>
      <c r="CG261" s="19"/>
      <c r="CH261" s="49"/>
      <c r="CI261" s="19"/>
      <c r="CJ261" s="19"/>
    </row>
    <row r="262" spans="1:88">
      <c r="A262" s="65">
        <f t="shared" ca="1" si="85"/>
        <v>6</v>
      </c>
      <c r="B262" s="23" t="str">
        <f ca="1">IF(A261="","",IF(AND(AL262="",AN262=""),"NB",AL262&amp;AN262))</f>
        <v>1@B,</v>
      </c>
      <c r="C262" s="6" t="str">
        <f t="shared" ca="1" si="67"/>
        <v/>
      </c>
      <c r="D262" s="56" t="str">
        <f ca="1">VLOOKUP($A262,$BC$5:$BN$45,8)</f>
        <v>B</v>
      </c>
      <c r="E262" s="344" t="str">
        <f t="shared" ca="1" si="77"/>
        <v>BRB</v>
      </c>
      <c r="F262" s="175">
        <v>1</v>
      </c>
      <c r="G262" s="459">
        <f ca="1">IF(G261&gt;=$AJ$3,1,IF(AND(J260="L",J261="L"),1,IF(I261="L",2,IF(I261="W",(2*G261-1),G261))))</f>
        <v>2</v>
      </c>
      <c r="H262" s="345" t="str">
        <f ca="1">IF($A261&lt;&gt;"",IF(OR($AH261&lt;&gt;0,$AI261&lt;&gt;0,E261="RRR"),"",IF(AND($D256="B",$D259="B"),"B",IF(AND($D258="B",$D260="B"),"B",IF(AND($D260=$D261,$D260="B"),"B","")))),"")</f>
        <v>B</v>
      </c>
      <c r="I262" s="346" t="str">
        <f t="shared" ca="1" si="81"/>
        <v>W</v>
      </c>
      <c r="J262" s="346">
        <f t="shared" ca="1" si="68"/>
        <v>1</v>
      </c>
      <c r="K262" s="343">
        <f t="shared" ca="1" si="78"/>
        <v>1</v>
      </c>
      <c r="L262" s="56" t="str">
        <f ca="1">VLOOKUP($A262,$BC$5:$BN$45,8)</f>
        <v>B</v>
      </c>
      <c r="M262" s="428">
        <f t="shared" ca="1" si="79"/>
        <v>0</v>
      </c>
      <c r="N262" s="175">
        <v>1</v>
      </c>
      <c r="O262" s="345" t="str">
        <f ca="1">IF($A261&lt;&gt;"",IF(OR($AH261&lt;&gt;0,$AI261&lt;&gt;0,E261="BBB",H262&lt;&gt;""),"",IF(AND($D256="R",$D259="R"),"R",IF(AND($D258="R",$D260="R"),"R",IF(AND($D260=$D261,$D260="R"),"R","")))),"")</f>
        <v/>
      </c>
      <c r="P262" s="37" t="str">
        <f t="shared" ca="1" si="69"/>
        <v/>
      </c>
      <c r="Q262" s="37">
        <f t="shared" ca="1" si="70"/>
        <v>0</v>
      </c>
      <c r="R262" s="23">
        <f ca="1">IF($A262&lt;&gt;"",IF(OR($AH261&lt;&gt;0,$AI261&lt;&gt;0),"0",SUM(Q262:Q262)),0)</f>
        <v>0</v>
      </c>
      <c r="S262" s="56" t="str">
        <f ca="1">VLOOKUP($A262,$BC$5:$BN$45,8)</f>
        <v>B</v>
      </c>
      <c r="T262" s="175">
        <v>1</v>
      </c>
      <c r="U262" s="345" t="str">
        <f ca="1">IF($A261&lt;&gt;"",IF(OR($AH261&lt;&gt;0,$AI261&lt;&gt;0,M261&gt;=$AJ$3),"",H262))</f>
        <v>B</v>
      </c>
      <c r="V262" s="346" t="str">
        <f t="shared" ca="1" si="82"/>
        <v>W</v>
      </c>
      <c r="W262" s="346">
        <f t="shared" ca="1" si="71"/>
        <v>1</v>
      </c>
      <c r="X262" s="343">
        <f t="shared" ca="1" si="80"/>
        <v>1</v>
      </c>
      <c r="Y262" s="56" t="str">
        <f ca="1">VLOOKUP($A262,$BC$5:$BN$45,8)</f>
        <v>B</v>
      </c>
      <c r="Z262" s="175">
        <v>1</v>
      </c>
      <c r="AA262" s="345" t="str">
        <f ca="1">IF($A261&lt;&gt;"",IF(OR($AH261&lt;&gt;0,$AI261&lt;&gt;0,U262&lt;&gt;""),"",O262))</f>
        <v/>
      </c>
      <c r="AB262" s="37" t="str">
        <f t="shared" ca="1" si="72"/>
        <v/>
      </c>
      <c r="AC262" s="37">
        <f t="shared" ca="1" si="73"/>
        <v>0</v>
      </c>
      <c r="AD262" s="23">
        <f ca="1">IF($A262&lt;&gt;"",IF(OR($AH261&lt;&gt;0,$AI261&lt;&gt;0),"0",SUM(AC262:AC262)),0)</f>
        <v>0</v>
      </c>
      <c r="AE262" s="90">
        <f ca="1">IF(A262&lt;&gt;"",W262+AC262,0)</f>
        <v>1</v>
      </c>
      <c r="AF262" s="87">
        <f t="shared" ca="1" si="84"/>
        <v>8</v>
      </c>
      <c r="AG262" s="95">
        <f>T263</f>
        <v>1</v>
      </c>
      <c r="AH262" s="89">
        <f ca="1">IF($A262&lt;&gt;"",IF(AH261&lt;&gt;0,AH261,IF(AF262&gt;=$AJ$1,"Profit Target",0)),0)</f>
        <v>0</v>
      </c>
      <c r="AI262" s="91">
        <f ca="1">IF($A262&lt;&gt;"",IF(AI261&lt;&gt;0,AI261,IF(AF262&lt;=$AJ$2,"Stop Loss",0)))</f>
        <v>0</v>
      </c>
      <c r="AJ262" s="89">
        <f t="shared" ca="1" si="75"/>
        <v>9</v>
      </c>
      <c r="AK262" s="78" t="str">
        <f ca="1">IF($A261="","",ABS(T262)&amp;"@")</f>
        <v>1@</v>
      </c>
      <c r="AL262" s="78" t="str">
        <f ca="1">IF(U262&lt;&gt;"",$AK262&amp;U262&amp;",","")</f>
        <v>1@B,</v>
      </c>
      <c r="AM262" s="78" t="str">
        <f ca="1">IF($A261="","",ABS(Z262)&amp;"@")</f>
        <v>1@</v>
      </c>
      <c r="AN262" s="427" t="str">
        <f t="shared" ca="1" si="76"/>
        <v/>
      </c>
      <c r="AO262" s="20"/>
      <c r="AP262" s="20"/>
      <c r="AQ262" s="20"/>
      <c r="AR262" s="20"/>
      <c r="AS262" s="20"/>
      <c r="AT262" s="66"/>
      <c r="AU262" s="20"/>
      <c r="AV262" s="20"/>
      <c r="AW262" s="20"/>
      <c r="AX262" s="20"/>
      <c r="AY262" s="20"/>
      <c r="AZ262" s="20"/>
      <c r="BA262" s="20"/>
      <c r="BB262" s="65">
        <f t="shared" ca="1" si="86"/>
        <v>34</v>
      </c>
      <c r="BC262"/>
      <c r="BD262" s="65"/>
      <c r="BO262"/>
      <c r="BP262"/>
      <c r="BR262" s="48"/>
      <c r="BS262" s="19"/>
      <c r="BT262" s="19"/>
      <c r="BU262" s="19"/>
      <c r="BV262" s="19"/>
      <c r="BW262" s="48"/>
      <c r="BX262" s="48"/>
      <c r="BY262" s="49"/>
      <c r="BZ262" s="48"/>
      <c r="CA262" s="48"/>
      <c r="CB262" s="19"/>
      <c r="CC262" s="19"/>
      <c r="CD262" s="19"/>
      <c r="CE262" s="48"/>
      <c r="CF262" s="49"/>
      <c r="CG262" s="19"/>
      <c r="CH262" s="49"/>
      <c r="CI262" s="19"/>
      <c r="CJ262" s="19"/>
    </row>
    <row r="263" spans="1:88">
      <c r="A263" s="65">
        <f t="shared" ca="1" si="85"/>
        <v>31</v>
      </c>
      <c r="B263" s="23" t="str">
        <f ca="1">IF(A262="","",IF(AND(AL263="",AN263=""),"NB",AL263&amp;AN263))</f>
        <v>NB</v>
      </c>
      <c r="C263" s="6" t="str">
        <f t="shared" ref="C263:C326" ca="1" si="87">IF(AH263="Profit Target","profit target",IF(AI263="Stop Loss","stop loss",""))</f>
        <v/>
      </c>
      <c r="D263" s="56" t="str">
        <f ca="1">VLOOKUP($A263,$BC$5:$BN$45,8)</f>
        <v>B</v>
      </c>
      <c r="E263" s="344" t="str">
        <f t="shared" ca="1" si="77"/>
        <v>RBB</v>
      </c>
      <c r="F263" s="175">
        <v>1</v>
      </c>
      <c r="G263" s="459">
        <f ca="1">IF(G262&gt;=$AJ$3,1,IF(AND(J261="L",J262="L"),1,IF(I262="L",2,IF(I262="W",(2*G262-1),G262))))</f>
        <v>3</v>
      </c>
      <c r="H263" s="345" t="str">
        <f ca="1">IF($A262&lt;&gt;"",IF(OR($AH262&lt;&gt;0,$AI262&lt;&gt;0,E262="RRR"),"",IF(AND($D257="B",$D260="B"),"B",IF(AND($D259="B",$D261="B"),"B",IF(AND($D261=$D262,$D261="B"),"B","")))),"")</f>
        <v/>
      </c>
      <c r="I263" s="346" t="str">
        <f t="shared" ca="1" si="81"/>
        <v/>
      </c>
      <c r="J263" s="346">
        <f t="shared" ref="J263:J326" ca="1" si="88">IF(H263&lt;&gt;"",IF(H263=$D263,1*$F263,-1*$F263),0)</f>
        <v>0</v>
      </c>
      <c r="K263" s="343">
        <f t="shared" ca="1" si="78"/>
        <v>0</v>
      </c>
      <c r="L263" s="56" t="str">
        <f ca="1">VLOOKUP($A263,$BC$5:$BN$45,8)</f>
        <v>B</v>
      </c>
      <c r="M263" s="428">
        <f t="shared" ca="1" si="79"/>
        <v>0</v>
      </c>
      <c r="N263" s="175">
        <v>1</v>
      </c>
      <c r="O263" s="345" t="str">
        <f ca="1">IF($A262&lt;&gt;"",IF(OR($AH262&lt;&gt;0,$AI262&lt;&gt;0,E262="BBB",H263&lt;&gt;""),"",IF(AND($D257="R",$D260="R"),"R",IF(AND($D259="R",$D261="R"),"R",IF(AND($D261=$D262,$D261="R"),"R","")))),"")</f>
        <v/>
      </c>
      <c r="P263" s="37" t="str">
        <f t="shared" ref="P263:P326" ca="1" si="89">IF(ABS(R263)=0,"",IF($A263=0,"L",IF(R263&gt;0,"W",IF(R263&lt;0,"L",""))))</f>
        <v/>
      </c>
      <c r="Q263" s="37">
        <f t="shared" ref="Q263:Q326" ca="1" si="90">IF(O263&lt;&gt;"",IF(O263=$S263,1*$T263,-1*$T263),0)</f>
        <v>0</v>
      </c>
      <c r="R263" s="23">
        <f ca="1">IF($A263&lt;&gt;"",IF(OR($AH262&lt;&gt;0,$AI262&lt;&gt;0),"0",SUM(Q263:Q263)),0)</f>
        <v>0</v>
      </c>
      <c r="S263" s="56" t="str">
        <f ca="1">VLOOKUP($A263,$BC$5:$BN$45,8)</f>
        <v>B</v>
      </c>
      <c r="T263" s="175">
        <v>1</v>
      </c>
      <c r="U263" s="345" t="str">
        <f ca="1">IF($A262&lt;&gt;"",IF(OR($AH262&lt;&gt;0,$AI262&lt;&gt;0,M262&gt;=$AJ$3),"",H263))</f>
        <v/>
      </c>
      <c r="V263" s="346" t="str">
        <f t="shared" ca="1" si="82"/>
        <v/>
      </c>
      <c r="W263" s="346">
        <f t="shared" ref="W263:W326" ca="1" si="91">IF(U263&lt;&gt;"",IF(U263=$D263,1*$F263,-1*$F263),0)</f>
        <v>0</v>
      </c>
      <c r="X263" s="343">
        <f t="shared" ca="1" si="80"/>
        <v>0</v>
      </c>
      <c r="Y263" s="56" t="str">
        <f ca="1">VLOOKUP($A263,$BC$5:$BN$45,8)</f>
        <v>B</v>
      </c>
      <c r="Z263" s="175">
        <v>1</v>
      </c>
      <c r="AA263" s="345" t="str">
        <f ca="1">IF($A262&lt;&gt;"",IF(OR($AH262&lt;&gt;0,$AI262&lt;&gt;0,U263&lt;&gt;""),"",O263))</f>
        <v/>
      </c>
      <c r="AB263" s="37" t="str">
        <f t="shared" ref="AB263:AB326" ca="1" si="92">IF(ABS(AD263)=0,"",IF($A263=0,"L",IF(AD263&gt;0,"W",IF(AD263&lt;0,"L",""))))</f>
        <v/>
      </c>
      <c r="AC263" s="37">
        <f t="shared" ref="AC263:AC326" ca="1" si="93">IF(AA263&lt;&gt;"",IF(AA263=$S263,1*$T263,-1*$T263),0)</f>
        <v>0</v>
      </c>
      <c r="AD263" s="23">
        <f ca="1">IF($A263&lt;&gt;"",IF(OR($AH262&lt;&gt;0,$AI262&lt;&gt;0),"0",SUM(AC263:AC263)),0)</f>
        <v>0</v>
      </c>
      <c r="AE263" s="90">
        <f ca="1">IF(A263&lt;&gt;"",W263+AC263,0)</f>
        <v>0</v>
      </c>
      <c r="AF263" s="172">
        <f t="shared" ca="1" si="84"/>
        <v>8</v>
      </c>
      <c r="AG263" s="95">
        <f>T264</f>
        <v>1</v>
      </c>
      <c r="AH263" s="89">
        <f ca="1">IF($A263&lt;&gt;"",IF(AH262&lt;&gt;0,AH262,IF(AF263&gt;=$AJ$1,"Profit Target",0)),0)</f>
        <v>0</v>
      </c>
      <c r="AI263" s="91">
        <f ca="1">IF($A263&lt;&gt;"",IF(AI262&lt;&gt;0,AI262,IF(AF263&lt;=$AJ$2,"Stop Loss",0)))</f>
        <v>0</v>
      </c>
      <c r="AJ263" s="89">
        <f t="shared" ref="AJ263:AJ326" ca="1" si="94">IF(AF263&gt;AJ262,AF263,AJ262)</f>
        <v>9</v>
      </c>
      <c r="AK263" s="78" t="str">
        <f ca="1">IF($A262="","",ABS(T263)&amp;"@")</f>
        <v>1@</v>
      </c>
      <c r="AL263" s="78" t="str">
        <f ca="1">IF(U263&lt;&gt;"",$AK263&amp;U263&amp;",","")</f>
        <v/>
      </c>
      <c r="AM263" s="78" t="str">
        <f ca="1">IF($A262="","",ABS(Z263)&amp;"@")</f>
        <v>1@</v>
      </c>
      <c r="AN263" s="427" t="str">
        <f t="shared" ref="AN263:AN326" ca="1" si="95">IF(AA263&lt;&gt;"",$AM263&amp;AA263&amp;",","")</f>
        <v/>
      </c>
      <c r="AO263" s="20"/>
      <c r="AP263" s="20"/>
      <c r="AQ263" s="20"/>
      <c r="AR263" s="20"/>
      <c r="AS263" s="20"/>
      <c r="AT263" s="66"/>
      <c r="AU263" s="20"/>
      <c r="AV263" s="20"/>
      <c r="AW263" s="20"/>
      <c r="AX263" s="20"/>
      <c r="AY263" s="20"/>
      <c r="AZ263" s="20"/>
      <c r="BA263" s="20"/>
      <c r="BB263" s="65">
        <f t="shared" ca="1" si="86"/>
        <v>10</v>
      </c>
      <c r="BC263"/>
      <c r="BD263" s="65"/>
      <c r="BO263"/>
      <c r="BP263"/>
      <c r="BR263" s="48"/>
      <c r="BS263" s="19"/>
      <c r="BT263" s="19"/>
      <c r="BU263" s="19"/>
      <c r="BV263" s="19"/>
      <c r="BW263" s="48"/>
      <c r="BX263" s="48"/>
      <c r="BY263" s="49"/>
      <c r="BZ263" s="48"/>
      <c r="CA263" s="48"/>
      <c r="CB263" s="19"/>
      <c r="CC263" s="19"/>
      <c r="CD263" s="19"/>
      <c r="CE263" s="48"/>
      <c r="CF263" s="49"/>
      <c r="CG263" s="19"/>
      <c r="CH263" s="49"/>
      <c r="CI263" s="19"/>
      <c r="CJ263" s="19"/>
    </row>
    <row r="264" spans="1:88">
      <c r="A264" s="65">
        <f t="shared" ca="1" si="85"/>
        <v>7</v>
      </c>
      <c r="B264" s="23" t="str">
        <f ca="1">IF(A263="","",IF(AND(AL264="",AN264=""),"NB",AL264&amp;AN264))</f>
        <v>1@B,</v>
      </c>
      <c r="C264" s="6" t="str">
        <f t="shared" ca="1" si="87"/>
        <v/>
      </c>
      <c r="D264" s="56" t="str">
        <f ca="1">VLOOKUP($A264,$BC$5:$BN$45,8)</f>
        <v>R</v>
      </c>
      <c r="E264" s="344" t="str">
        <f t="shared" ref="E264:E327" ca="1" si="96">D262&amp;D263&amp;D264</f>
        <v>BBR</v>
      </c>
      <c r="F264" s="175">
        <v>1</v>
      </c>
      <c r="G264" s="459">
        <f ca="1">IF(G263&gt;=$AJ$3,1,IF(AND(J262="L",J263="L"),1,IF(I263="L",2,IF(I263="W",(2*G263-1),G263))))</f>
        <v>3</v>
      </c>
      <c r="H264" s="345" t="str">
        <f ca="1">IF($A263&lt;&gt;"",IF(OR($AH263&lt;&gt;0,$AI263&lt;&gt;0,E263="RRR"),"",IF(AND($D258="B",$D261="B"),"B",IF(AND($D260="B",$D262="B"),"B",IF(AND($D262=$D263,$D262="B"),"B","")))),"")</f>
        <v>B</v>
      </c>
      <c r="I264" s="346" t="str">
        <f t="shared" ca="1" si="81"/>
        <v>L</v>
      </c>
      <c r="J264" s="346">
        <f t="shared" ca="1" si="88"/>
        <v>-1</v>
      </c>
      <c r="K264" s="343">
        <f t="shared" ref="K264:K327" ca="1" si="97">IF($A264&lt;&gt;"",SUM(J264:J264),0)</f>
        <v>-1</v>
      </c>
      <c r="L264" s="56" t="str">
        <f ca="1">VLOOKUP($A264,$BC$5:$BN$45,8)</f>
        <v>R</v>
      </c>
      <c r="M264" s="428">
        <f t="shared" ref="M264:M327" ca="1" si="98">IF(J264&gt;0,0,IF(J264&lt;0,M263+1,M263))</f>
        <v>1</v>
      </c>
      <c r="N264" s="175">
        <v>1</v>
      </c>
      <c r="O264" s="345" t="str">
        <f ca="1">IF($A263&lt;&gt;"",IF(OR($AH263&lt;&gt;0,$AI263&lt;&gt;0,E263="BBB",H264&lt;&gt;""),"",IF(AND($D258="R",$D261="R"),"R",IF(AND($D260="R",$D262="R"),"R",IF(AND($D262=$D263,$D262="R"),"R","")))),"")</f>
        <v/>
      </c>
      <c r="P264" s="37" t="str">
        <f t="shared" ca="1" si="89"/>
        <v/>
      </c>
      <c r="Q264" s="37">
        <f t="shared" ca="1" si="90"/>
        <v>0</v>
      </c>
      <c r="R264" s="23">
        <f ca="1">IF($A264&lt;&gt;"",IF(OR($AH263&lt;&gt;0,$AI263&lt;&gt;0),"0",SUM(Q264:Q264)),0)</f>
        <v>0</v>
      </c>
      <c r="S264" s="56" t="str">
        <f ca="1">VLOOKUP($A264,$BC$5:$BN$45,8)</f>
        <v>R</v>
      </c>
      <c r="T264" s="175">
        <v>1</v>
      </c>
      <c r="U264" s="345" t="str">
        <f ca="1">IF($A263&lt;&gt;"",IF(OR($AH263&lt;&gt;0,$AI263&lt;&gt;0,M263&gt;=$AJ$3),"",H264))</f>
        <v>B</v>
      </c>
      <c r="V264" s="346" t="str">
        <f t="shared" ca="1" si="82"/>
        <v>L</v>
      </c>
      <c r="W264" s="346">
        <f t="shared" ca="1" si="91"/>
        <v>-1</v>
      </c>
      <c r="X264" s="343">
        <f t="shared" ref="X264:X327" ca="1" si="99">IF($A264&lt;&gt;"",SUM(W264:W264),0)</f>
        <v>-1</v>
      </c>
      <c r="Y264" s="56" t="str">
        <f ca="1">VLOOKUP($A264,$BC$5:$BN$45,8)</f>
        <v>R</v>
      </c>
      <c r="Z264" s="175">
        <v>1</v>
      </c>
      <c r="AA264" s="345" t="str">
        <f ca="1">IF($A263&lt;&gt;"",IF(OR($AH263&lt;&gt;0,$AI263&lt;&gt;0,U264&lt;&gt;""),"",O264))</f>
        <v/>
      </c>
      <c r="AB264" s="37" t="str">
        <f t="shared" ca="1" si="92"/>
        <v/>
      </c>
      <c r="AC264" s="37">
        <f t="shared" ca="1" si="93"/>
        <v>0</v>
      </c>
      <c r="AD264" s="23">
        <f ca="1">IF($A264&lt;&gt;"",IF(OR($AH263&lt;&gt;0,$AI263&lt;&gt;0),"0",SUM(AC264:AC264)),0)</f>
        <v>0</v>
      </c>
      <c r="AE264" s="90">
        <f ca="1">IF(A264&lt;&gt;"",W264+AC264,0)</f>
        <v>-1</v>
      </c>
      <c r="AF264" s="87">
        <f ca="1">IF($A264&lt;&gt;"",AE264+AF263,0)</f>
        <v>7</v>
      </c>
      <c r="AG264" s="95">
        <f>T265</f>
        <v>1</v>
      </c>
      <c r="AH264" s="89">
        <f ca="1">IF($A264&lt;&gt;"",IF(AH263&lt;&gt;0,AH263,IF(AF264&gt;=$AJ$1,"Profit Target",0)),0)</f>
        <v>0</v>
      </c>
      <c r="AI264" s="91">
        <f ca="1">IF($A264&lt;&gt;"",IF(AI263&lt;&gt;0,AI263,IF(AF264&lt;=$AJ$2,"Stop Loss",0)))</f>
        <v>0</v>
      </c>
      <c r="AJ264" s="89">
        <f t="shared" ca="1" si="94"/>
        <v>9</v>
      </c>
      <c r="AK264" s="78" t="str">
        <f ca="1">IF($A263="","",ABS(T264)&amp;"@")</f>
        <v>1@</v>
      </c>
      <c r="AL264" s="78" t="str">
        <f ca="1">IF(U264&lt;&gt;"",$AK264&amp;U264&amp;",","")</f>
        <v>1@B,</v>
      </c>
      <c r="AM264" s="78" t="str">
        <f ca="1">IF($A263="","",ABS(Z264)&amp;"@")</f>
        <v>1@</v>
      </c>
      <c r="AN264" s="427" t="str">
        <f t="shared" ca="1" si="95"/>
        <v/>
      </c>
      <c r="AO264" s="20"/>
      <c r="AP264" s="20"/>
      <c r="AQ264" s="20"/>
      <c r="AR264" s="20"/>
      <c r="AS264" s="20"/>
      <c r="AT264" s="66"/>
      <c r="AU264" s="20"/>
      <c r="AV264" s="20"/>
      <c r="AW264" s="20"/>
      <c r="AX264" s="20"/>
      <c r="AY264" s="20"/>
      <c r="AZ264" s="20"/>
      <c r="BA264" s="20"/>
      <c r="BB264" s="65">
        <f t="shared" ca="1" si="86"/>
        <v>30</v>
      </c>
      <c r="BC264"/>
      <c r="BD264" s="65"/>
      <c r="BO264"/>
      <c r="BP264"/>
      <c r="BR264" s="48"/>
      <c r="BS264" s="19"/>
      <c r="BT264" s="19"/>
      <c r="BU264" s="19"/>
      <c r="BV264" s="19"/>
      <c r="BW264" s="48"/>
      <c r="BX264" s="48"/>
      <c r="BY264" s="49"/>
      <c r="BZ264" s="48"/>
      <c r="CA264" s="48"/>
      <c r="CB264" s="19"/>
      <c r="CC264" s="19"/>
      <c r="CD264" s="19"/>
      <c r="CE264" s="48"/>
      <c r="CF264" s="49"/>
      <c r="CG264" s="19"/>
      <c r="CH264" s="49"/>
      <c r="CI264" s="19"/>
      <c r="CJ264" s="19"/>
    </row>
    <row r="265" spans="1:88">
      <c r="A265" s="65">
        <f t="shared" ca="1" si="85"/>
        <v>2</v>
      </c>
      <c r="B265" s="23" t="str">
        <f ca="1">IF(A264="","",IF(AND(AL265="",AN265=""),"NB",AL265&amp;AN265))</f>
        <v>1@B,</v>
      </c>
      <c r="C265" s="6" t="str">
        <f t="shared" ca="1" si="87"/>
        <v/>
      </c>
      <c r="D265" s="56" t="str">
        <f ca="1">VLOOKUP($A265,$BC$5:$BN$45,8)</f>
        <v>B</v>
      </c>
      <c r="E265" s="344" t="str">
        <f t="shared" ca="1" si="96"/>
        <v>BRB</v>
      </c>
      <c r="F265" s="175">
        <v>1</v>
      </c>
      <c r="G265" s="459">
        <f ca="1">IF(G264&gt;=$AJ$3,1,IF(AND(J263="L",J264="L"),1,IF(I264="L",2,IF(I264="W",(2*G264-1),G264))))</f>
        <v>2</v>
      </c>
      <c r="H265" s="345" t="str">
        <f ca="1">IF($A264&lt;&gt;"",IF(OR($AH264&lt;&gt;0,$AI264&lt;&gt;0,E264="RRR"),"",IF(AND($D259="B",$D262="B"),"B",IF(AND($D261="B",$D263="B"),"B",IF(AND($D263=$D264,$D263="B"),"B","")))),"")</f>
        <v>B</v>
      </c>
      <c r="I265" s="346" t="str">
        <f t="shared" ref="I265:I328" ca="1" si="100">IF(ABS(K265)=0,"",IF($A265=0,"L",IF(K265&gt;0,"W",IF(K265&lt;0,"L",""))))</f>
        <v>W</v>
      </c>
      <c r="J265" s="346">
        <f t="shared" ca="1" si="88"/>
        <v>1</v>
      </c>
      <c r="K265" s="343">
        <f t="shared" ca="1" si="97"/>
        <v>1</v>
      </c>
      <c r="L265" s="56" t="str">
        <f ca="1">VLOOKUP($A265,$BC$5:$BN$45,8)</f>
        <v>B</v>
      </c>
      <c r="M265" s="428">
        <f t="shared" ca="1" si="98"/>
        <v>0</v>
      </c>
      <c r="N265" s="175">
        <v>1</v>
      </c>
      <c r="O265" s="345" t="str">
        <f ca="1">IF($A264&lt;&gt;"",IF(OR($AH264&lt;&gt;0,$AI264&lt;&gt;0,E264="BBB",H265&lt;&gt;""),"",IF(AND($D259="R",$D262="R"),"R",IF(AND($D261="R",$D263="R"),"R",IF(AND($D263=$D264,$D263="R"),"R","")))),"")</f>
        <v/>
      </c>
      <c r="P265" s="37" t="str">
        <f t="shared" ca="1" si="89"/>
        <v/>
      </c>
      <c r="Q265" s="37">
        <f t="shared" ca="1" si="90"/>
        <v>0</v>
      </c>
      <c r="R265" s="23">
        <f ca="1">IF($A265&lt;&gt;"",IF(OR($AH264&lt;&gt;0,$AI264&lt;&gt;0),"0",SUM(Q265:Q265)),0)</f>
        <v>0</v>
      </c>
      <c r="S265" s="56" t="str">
        <f ca="1">VLOOKUP($A265,$BC$5:$BN$45,8)</f>
        <v>B</v>
      </c>
      <c r="T265" s="175">
        <v>1</v>
      </c>
      <c r="U265" s="345" t="str">
        <f ca="1">IF($A264&lt;&gt;"",IF(OR($AH264&lt;&gt;0,$AI264&lt;&gt;0,M264&gt;=$AJ$3),"",H265))</f>
        <v>B</v>
      </c>
      <c r="V265" s="346" t="str">
        <f t="shared" ref="V265:V328" ca="1" si="101">IF(ABS(X265)=0,"",IF($A265=0,"L",IF(X265&gt;0,"W",IF(X265&lt;0,"L",""))))</f>
        <v>W</v>
      </c>
      <c r="W265" s="346">
        <f t="shared" ca="1" si="91"/>
        <v>1</v>
      </c>
      <c r="X265" s="343">
        <f t="shared" ca="1" si="99"/>
        <v>1</v>
      </c>
      <c r="Y265" s="56" t="str">
        <f ca="1">VLOOKUP($A265,$BC$5:$BN$45,8)</f>
        <v>B</v>
      </c>
      <c r="Z265" s="175">
        <v>1</v>
      </c>
      <c r="AA265" s="345" t="str">
        <f ca="1">IF($A264&lt;&gt;"",IF(OR($AH264&lt;&gt;0,$AI264&lt;&gt;0,U265&lt;&gt;""),"",O265))</f>
        <v/>
      </c>
      <c r="AB265" s="37" t="str">
        <f t="shared" ca="1" si="92"/>
        <v/>
      </c>
      <c r="AC265" s="37">
        <f t="shared" ca="1" si="93"/>
        <v>0</v>
      </c>
      <c r="AD265" s="23">
        <f ca="1">IF($A265&lt;&gt;"",IF(OR($AH264&lt;&gt;0,$AI264&lt;&gt;0),"0",SUM(AC265:AC265)),0)</f>
        <v>0</v>
      </c>
      <c r="AE265" s="90">
        <f ca="1">IF(A265&lt;&gt;"",W265+AC265,0)</f>
        <v>1</v>
      </c>
      <c r="AF265" s="87">
        <f t="shared" ref="AF265:AF281" ca="1" si="102">IF($A265&lt;&gt;"",AE265+AF264,0)</f>
        <v>8</v>
      </c>
      <c r="AG265" s="95">
        <f>T266</f>
        <v>1</v>
      </c>
      <c r="AH265" s="89">
        <f ca="1">IF($A265&lt;&gt;"",IF(AH264&lt;&gt;0,AH264,IF(AF265&gt;=$AJ$1,"Profit Target",0)),0)</f>
        <v>0</v>
      </c>
      <c r="AI265" s="91">
        <f ca="1">IF($A265&lt;&gt;"",IF(AI264&lt;&gt;0,AI264,IF(AF265&lt;=$AJ$2,"Stop Loss",0)))</f>
        <v>0</v>
      </c>
      <c r="AJ265" s="89">
        <f t="shared" ca="1" si="94"/>
        <v>9</v>
      </c>
      <c r="AK265" s="78" t="str">
        <f ca="1">IF($A264="","",ABS(T265)&amp;"@")</f>
        <v>1@</v>
      </c>
      <c r="AL265" s="78" t="str">
        <f ca="1">IF(U265&lt;&gt;"",$AK265&amp;U265&amp;",","")</f>
        <v>1@B,</v>
      </c>
      <c r="AM265" s="78" t="str">
        <f ca="1">IF($A264="","",ABS(Z265)&amp;"@")</f>
        <v>1@</v>
      </c>
      <c r="AN265" s="427" t="str">
        <f t="shared" ca="1" si="95"/>
        <v/>
      </c>
      <c r="AO265" s="20"/>
      <c r="AP265" s="20"/>
      <c r="AQ265" s="20"/>
      <c r="AR265" s="20"/>
      <c r="AS265" s="20"/>
      <c r="AT265" s="66"/>
      <c r="AU265" s="20"/>
      <c r="AV265" s="20"/>
      <c r="AW265" s="20"/>
      <c r="AX265" s="20"/>
      <c r="AY265" s="20"/>
      <c r="AZ265" s="20"/>
      <c r="BA265" s="20"/>
      <c r="BB265" s="65">
        <f t="shared" ca="1" si="86"/>
        <v>24</v>
      </c>
      <c r="BC265"/>
      <c r="BD265" s="65"/>
      <c r="BO265"/>
      <c r="BP265"/>
      <c r="BR265" s="48"/>
      <c r="BS265" s="19"/>
      <c r="BT265" s="19"/>
      <c r="BU265" s="19"/>
      <c r="BV265" s="19"/>
      <c r="BW265" s="48"/>
      <c r="BX265" s="48"/>
      <c r="BY265" s="49"/>
      <c r="BZ265" s="48"/>
      <c r="CA265" s="48"/>
      <c r="CB265" s="19"/>
      <c r="CC265" s="19"/>
      <c r="CD265" s="19"/>
      <c r="CE265" s="48"/>
      <c r="CF265" s="49"/>
      <c r="CG265" s="19"/>
      <c r="CH265" s="49"/>
      <c r="CI265" s="19"/>
      <c r="CJ265" s="19"/>
    </row>
    <row r="266" spans="1:88">
      <c r="A266" s="65">
        <f t="shared" ca="1" si="85"/>
        <v>5</v>
      </c>
      <c r="B266" s="23" t="str">
        <f ca="1">IF(A265="","",IF(AND(AL266="",AN266=""),"NB",AL266&amp;AN266))</f>
        <v>1@B,</v>
      </c>
      <c r="C266" s="6" t="str">
        <f t="shared" ca="1" si="87"/>
        <v/>
      </c>
      <c r="D266" s="56" t="str">
        <f ca="1">VLOOKUP($A266,$BC$5:$BN$45,8)</f>
        <v>R</v>
      </c>
      <c r="E266" s="344" t="str">
        <f t="shared" ca="1" si="96"/>
        <v>RBR</v>
      </c>
      <c r="F266" s="175">
        <v>1</v>
      </c>
      <c r="G266" s="459">
        <f ca="1">IF(G265&gt;=$AJ$3,1,IF(AND(J264="L",J265="L"),1,IF(I265="L",2,IF(I265="W",(2*G265-1),G265))))</f>
        <v>3</v>
      </c>
      <c r="H266" s="345" t="str">
        <f ca="1">IF($A265&lt;&gt;"",IF(OR($AH265&lt;&gt;0,$AI265&lt;&gt;0,E265="RRR"),"",IF(AND($D260="B",$D263="B"),"B",IF(AND($D262="B",$D264="B"),"B",IF(AND($D264=$D265,$D264="B"),"B","")))),"")</f>
        <v>B</v>
      </c>
      <c r="I266" s="346" t="str">
        <f t="shared" ca="1" si="100"/>
        <v>L</v>
      </c>
      <c r="J266" s="346">
        <f t="shared" ca="1" si="88"/>
        <v>-1</v>
      </c>
      <c r="K266" s="343">
        <f t="shared" ca="1" si="97"/>
        <v>-1</v>
      </c>
      <c r="L266" s="56" t="str">
        <f ca="1">VLOOKUP($A266,$BC$5:$BN$45,8)</f>
        <v>R</v>
      </c>
      <c r="M266" s="428">
        <f t="shared" ca="1" si="98"/>
        <v>1</v>
      </c>
      <c r="N266" s="175">
        <v>1</v>
      </c>
      <c r="O266" s="345" t="str">
        <f ca="1">IF($A265&lt;&gt;"",IF(OR($AH265&lt;&gt;0,$AI265&lt;&gt;0,E265="BBB",H266&lt;&gt;""),"",IF(AND($D260="R",$D263="R"),"R",IF(AND($D262="R",$D264="R"),"R",IF(AND($D264=$D265,$D264="R"),"R","")))),"")</f>
        <v/>
      </c>
      <c r="P266" s="37" t="str">
        <f t="shared" ca="1" si="89"/>
        <v/>
      </c>
      <c r="Q266" s="37">
        <f t="shared" ca="1" si="90"/>
        <v>0</v>
      </c>
      <c r="R266" s="23">
        <f ca="1">IF($A266&lt;&gt;"",IF(OR($AH265&lt;&gt;0,$AI265&lt;&gt;0),"0",SUM(Q266:Q266)),0)</f>
        <v>0</v>
      </c>
      <c r="S266" s="56" t="str">
        <f ca="1">VLOOKUP($A266,$BC$5:$BN$45,8)</f>
        <v>R</v>
      </c>
      <c r="T266" s="175">
        <v>1</v>
      </c>
      <c r="U266" s="345" t="str">
        <f ca="1">IF($A265&lt;&gt;"",IF(OR($AH265&lt;&gt;0,$AI265&lt;&gt;0,M265&gt;=$AJ$3),"",H266))</f>
        <v>B</v>
      </c>
      <c r="V266" s="346" t="str">
        <f t="shared" ca="1" si="101"/>
        <v>L</v>
      </c>
      <c r="W266" s="346">
        <f t="shared" ca="1" si="91"/>
        <v>-1</v>
      </c>
      <c r="X266" s="343">
        <f t="shared" ca="1" si="99"/>
        <v>-1</v>
      </c>
      <c r="Y266" s="56" t="str">
        <f ca="1">VLOOKUP($A266,$BC$5:$BN$45,8)</f>
        <v>R</v>
      </c>
      <c r="Z266" s="175">
        <v>1</v>
      </c>
      <c r="AA266" s="345" t="str">
        <f ca="1">IF($A265&lt;&gt;"",IF(OR($AH265&lt;&gt;0,$AI265&lt;&gt;0,U266&lt;&gt;""),"",O266))</f>
        <v/>
      </c>
      <c r="AB266" s="37" t="str">
        <f t="shared" ca="1" si="92"/>
        <v/>
      </c>
      <c r="AC266" s="37">
        <f t="shared" ca="1" si="93"/>
        <v>0</v>
      </c>
      <c r="AD266" s="23">
        <f ca="1">IF($A266&lt;&gt;"",IF(OR($AH265&lt;&gt;0,$AI265&lt;&gt;0),"0",SUM(AC266:AC266)),0)</f>
        <v>0</v>
      </c>
      <c r="AE266" s="90">
        <f ca="1">IF(A266&lt;&gt;"",W266+AC266,0)</f>
        <v>-1</v>
      </c>
      <c r="AF266" s="87">
        <f t="shared" ca="1" si="102"/>
        <v>7</v>
      </c>
      <c r="AG266" s="95">
        <f>T267</f>
        <v>1</v>
      </c>
      <c r="AH266" s="89">
        <f ca="1">IF($A266&lt;&gt;"",IF(AH265&lt;&gt;0,AH265,IF(AF266&gt;=$AJ$1,"Profit Target",0)),0)</f>
        <v>0</v>
      </c>
      <c r="AI266" s="91">
        <f ca="1">IF($A266&lt;&gt;"",IF(AI265&lt;&gt;0,AI265,IF(AF266&lt;=$AJ$2,"Stop Loss",0)))</f>
        <v>0</v>
      </c>
      <c r="AJ266" s="89">
        <f t="shared" ca="1" si="94"/>
        <v>9</v>
      </c>
      <c r="AK266" s="78" t="str">
        <f ca="1">IF($A265="","",ABS(T266)&amp;"@")</f>
        <v>1@</v>
      </c>
      <c r="AL266" s="78" t="str">
        <f ca="1">IF(U266&lt;&gt;"",$AK266&amp;U266&amp;",","")</f>
        <v>1@B,</v>
      </c>
      <c r="AM266" s="78" t="str">
        <f ca="1">IF($A265="","",ABS(Z266)&amp;"@")</f>
        <v>1@</v>
      </c>
      <c r="AN266" s="427" t="str">
        <f t="shared" ca="1" si="95"/>
        <v/>
      </c>
      <c r="AO266" s="20"/>
      <c r="AP266" s="20"/>
      <c r="AQ266" s="20"/>
      <c r="AR266" s="20"/>
      <c r="AS266" s="20"/>
      <c r="AT266" s="66"/>
      <c r="AU266" s="20"/>
      <c r="AV266" s="20"/>
      <c r="AW266" s="20"/>
      <c r="AX266" s="20"/>
      <c r="AY266" s="20"/>
      <c r="AZ266" s="20"/>
      <c r="BA266" s="20"/>
      <c r="BB266" s="65">
        <f t="shared" ca="1" si="86"/>
        <v>22</v>
      </c>
      <c r="BC266"/>
      <c r="BD266" s="65"/>
      <c r="BO266"/>
      <c r="BP266"/>
      <c r="BR266" s="48"/>
      <c r="BS266" s="19"/>
      <c r="BT266" s="19"/>
      <c r="BU266" s="19"/>
      <c r="BV266" s="19"/>
      <c r="BW266" s="48"/>
      <c r="BX266" s="48"/>
      <c r="BY266" s="49"/>
      <c r="BZ266" s="48"/>
      <c r="CA266" s="48"/>
      <c r="CB266" s="19"/>
      <c r="CC266" s="19"/>
      <c r="CD266" s="19"/>
      <c r="CE266" s="48"/>
      <c r="CF266" s="49"/>
      <c r="CG266" s="19"/>
      <c r="CH266" s="49"/>
      <c r="CI266" s="19"/>
      <c r="CJ266" s="19"/>
    </row>
    <row r="267" spans="1:88">
      <c r="A267" s="65">
        <f t="shared" ca="1" si="85"/>
        <v>30</v>
      </c>
      <c r="B267" s="23" t="str">
        <f ca="1">IF(A266="","",IF(AND(AL267="",AN267=""),"NB",AL267&amp;AN267))</f>
        <v>1@B,</v>
      </c>
      <c r="C267" s="6" t="str">
        <f t="shared" ca="1" si="87"/>
        <v/>
      </c>
      <c r="D267" s="56" t="str">
        <f ca="1">VLOOKUP($A267,$BC$5:$BN$45,8)</f>
        <v>R</v>
      </c>
      <c r="E267" s="344" t="str">
        <f t="shared" ca="1" si="96"/>
        <v>BRR</v>
      </c>
      <c r="F267" s="175">
        <v>1</v>
      </c>
      <c r="G267" s="459">
        <f ca="1">IF(G266&gt;=$AJ$3,1,IF(AND(J265="L",J266="L"),1,IF(I266="L",2,IF(I266="W",(2*G266-1),G266))))</f>
        <v>2</v>
      </c>
      <c r="H267" s="345" t="str">
        <f ca="1">IF($A266&lt;&gt;"",IF(OR($AH266&lt;&gt;0,$AI266&lt;&gt;0,E266="RRR"),"",IF(AND($D261="B",$D264="B"),"B",IF(AND($D263="B",$D265="B"),"B",IF(AND($D265=$D266,$D265="B"),"B","")))),"")</f>
        <v>B</v>
      </c>
      <c r="I267" s="346" t="str">
        <f t="shared" ca="1" si="100"/>
        <v>L</v>
      </c>
      <c r="J267" s="346">
        <f t="shared" ca="1" si="88"/>
        <v>-1</v>
      </c>
      <c r="K267" s="343">
        <f t="shared" ca="1" si="97"/>
        <v>-1</v>
      </c>
      <c r="L267" s="56" t="str">
        <f ca="1">VLOOKUP($A267,$BC$5:$BN$45,8)</f>
        <v>R</v>
      </c>
      <c r="M267" s="428">
        <f t="shared" ca="1" si="98"/>
        <v>2</v>
      </c>
      <c r="N267" s="175">
        <v>1</v>
      </c>
      <c r="O267" s="345" t="str">
        <f ca="1">IF($A266&lt;&gt;"",IF(OR($AH266&lt;&gt;0,$AI266&lt;&gt;0,E266="BBB",H267&lt;&gt;""),"",IF(AND($D261="R",$D264="R"),"R",IF(AND($D263="R",$D265="R"),"R",IF(AND($D265=$D266,$D265="R"),"R","")))),"")</f>
        <v/>
      </c>
      <c r="P267" s="37" t="str">
        <f t="shared" ca="1" si="89"/>
        <v/>
      </c>
      <c r="Q267" s="37">
        <f t="shared" ca="1" si="90"/>
        <v>0</v>
      </c>
      <c r="R267" s="23">
        <f ca="1">IF($A267&lt;&gt;"",IF(OR($AH266&lt;&gt;0,$AI266&lt;&gt;0),"0",SUM(Q267:Q267)),0)</f>
        <v>0</v>
      </c>
      <c r="S267" s="56" t="str">
        <f ca="1">VLOOKUP($A267,$BC$5:$BN$45,8)</f>
        <v>R</v>
      </c>
      <c r="T267" s="175">
        <v>1</v>
      </c>
      <c r="U267" s="345" t="str">
        <f ca="1">IF($A266&lt;&gt;"",IF(OR($AH266&lt;&gt;0,$AI266&lt;&gt;0,M266&gt;=$AJ$3),"",H267))</f>
        <v>B</v>
      </c>
      <c r="V267" s="346" t="str">
        <f t="shared" ca="1" si="101"/>
        <v>L</v>
      </c>
      <c r="W267" s="346">
        <f t="shared" ca="1" si="91"/>
        <v>-1</v>
      </c>
      <c r="X267" s="343">
        <f t="shared" ca="1" si="99"/>
        <v>-1</v>
      </c>
      <c r="Y267" s="56" t="str">
        <f ca="1">VLOOKUP($A267,$BC$5:$BN$45,8)</f>
        <v>R</v>
      </c>
      <c r="Z267" s="175">
        <v>1</v>
      </c>
      <c r="AA267" s="345" t="str">
        <f ca="1">IF($A266&lt;&gt;"",IF(OR($AH266&lt;&gt;0,$AI266&lt;&gt;0,U267&lt;&gt;""),"",O267))</f>
        <v/>
      </c>
      <c r="AB267" s="37" t="str">
        <f t="shared" ca="1" si="92"/>
        <v/>
      </c>
      <c r="AC267" s="37">
        <f t="shared" ca="1" si="93"/>
        <v>0</v>
      </c>
      <c r="AD267" s="23">
        <f ca="1">IF($A267&lt;&gt;"",IF(OR($AH266&lt;&gt;0,$AI266&lt;&gt;0),"0",SUM(AC267:AC267)),0)</f>
        <v>0</v>
      </c>
      <c r="AE267" s="90">
        <f ca="1">IF(A267&lt;&gt;"",W267+AC267,0)</f>
        <v>-1</v>
      </c>
      <c r="AF267" s="87">
        <f t="shared" ca="1" si="102"/>
        <v>6</v>
      </c>
      <c r="AG267" s="95">
        <f>T268</f>
        <v>1</v>
      </c>
      <c r="AH267" s="89">
        <f ca="1">IF($A267&lt;&gt;"",IF(AH266&lt;&gt;0,AH266,IF(AF267&gt;=$AJ$1,"Profit Target",0)),0)</f>
        <v>0</v>
      </c>
      <c r="AI267" s="91">
        <f ca="1">IF($A267&lt;&gt;"",IF(AI266&lt;&gt;0,AI266,IF(AF267&lt;=$AJ$2,"Stop Loss",0)))</f>
        <v>0</v>
      </c>
      <c r="AJ267" s="89">
        <f t="shared" ca="1" si="94"/>
        <v>9</v>
      </c>
      <c r="AK267" s="78" t="str">
        <f ca="1">IF($A266="","",ABS(T267)&amp;"@")</f>
        <v>1@</v>
      </c>
      <c r="AL267" s="78" t="str">
        <f ca="1">IF(U267&lt;&gt;"",$AK267&amp;U267&amp;",","")</f>
        <v>1@B,</v>
      </c>
      <c r="AM267" s="78" t="str">
        <f ca="1">IF($A266="","",ABS(Z267)&amp;"@")</f>
        <v>1@</v>
      </c>
      <c r="AN267" s="427" t="str">
        <f t="shared" ca="1" si="95"/>
        <v/>
      </c>
      <c r="AO267" s="20"/>
      <c r="AP267" s="20"/>
      <c r="AQ267" s="20"/>
      <c r="AR267" s="20"/>
      <c r="AS267" s="20"/>
      <c r="AT267" s="66"/>
      <c r="AU267" s="20"/>
      <c r="AV267" s="20"/>
      <c r="AW267" s="20"/>
      <c r="AX267" s="20"/>
      <c r="AY267" s="20"/>
      <c r="AZ267" s="20"/>
      <c r="BA267" s="20"/>
      <c r="BB267" s="65">
        <f t="shared" ca="1" si="86"/>
        <v>20</v>
      </c>
      <c r="BD267" s="65"/>
      <c r="BO267"/>
      <c r="BP267"/>
      <c r="BR267" s="48"/>
      <c r="BS267" s="19"/>
      <c r="BT267" s="19"/>
      <c r="BU267" s="19"/>
      <c r="BV267" s="48"/>
      <c r="BW267" s="48"/>
      <c r="BX267" s="48"/>
      <c r="BY267" s="49"/>
      <c r="BZ267" s="48"/>
      <c r="CA267" s="48"/>
      <c r="CB267" s="19"/>
      <c r="CC267" s="19"/>
      <c r="CD267" s="19"/>
      <c r="CE267" s="48"/>
      <c r="CF267" s="49"/>
      <c r="CG267" s="19"/>
      <c r="CH267" s="49"/>
      <c r="CI267" s="19"/>
      <c r="CJ267" s="19"/>
    </row>
    <row r="268" spans="1:88">
      <c r="A268" s="65">
        <f t="shared" ca="1" si="85"/>
        <v>9</v>
      </c>
      <c r="B268" s="23" t="str">
        <f ca="1">IF(A267="","",IF(AND(AL268="",AN268=""),"NB",AL268&amp;AN268))</f>
        <v>1@B,</v>
      </c>
      <c r="C268" s="6" t="str">
        <f t="shared" ca="1" si="87"/>
        <v/>
      </c>
      <c r="D268" s="56" t="str">
        <f ca="1">VLOOKUP($A268,$BC$5:$BN$45,8)</f>
        <v>R</v>
      </c>
      <c r="E268" s="344" t="str">
        <f t="shared" ca="1" si="96"/>
        <v>RRR</v>
      </c>
      <c r="F268" s="175">
        <v>1</v>
      </c>
      <c r="G268" s="459">
        <f ca="1">IF(G267&gt;=$AJ$3,1,IF(AND(J266="L",J267="L"),1,IF(I267="L",2,IF(I267="W",(2*G267-1),G267))))</f>
        <v>2</v>
      </c>
      <c r="H268" s="345" t="str">
        <f ca="1">IF($A267&lt;&gt;"",IF(OR($AH267&lt;&gt;0,$AI267&lt;&gt;0,E267="RRR"),"",IF(AND($D262="B",$D265="B"),"B",IF(AND($D264="B",$D266="B"),"B",IF(AND($D266=$D267,$D266="B"),"B","")))),"")</f>
        <v>B</v>
      </c>
      <c r="I268" s="346" t="str">
        <f t="shared" ca="1" si="100"/>
        <v>L</v>
      </c>
      <c r="J268" s="346">
        <f t="shared" ca="1" si="88"/>
        <v>-1</v>
      </c>
      <c r="K268" s="343">
        <f t="shared" ca="1" si="97"/>
        <v>-1</v>
      </c>
      <c r="L268" s="56" t="str">
        <f ca="1">VLOOKUP($A268,$BC$5:$BN$45,8)</f>
        <v>R</v>
      </c>
      <c r="M268" s="428">
        <f t="shared" ca="1" si="98"/>
        <v>3</v>
      </c>
      <c r="N268" s="175">
        <v>1</v>
      </c>
      <c r="O268" s="345" t="str">
        <f ca="1">IF($A267&lt;&gt;"",IF(OR($AH267&lt;&gt;0,$AI267&lt;&gt;0,E267="BBB",H268&lt;&gt;""),"",IF(AND($D262="R",$D265="R"),"R",IF(AND($D264="R",$D266="R"),"R",IF(AND($D266=$D267,$D266="R"),"R","")))),"")</f>
        <v/>
      </c>
      <c r="P268" s="37" t="str">
        <f t="shared" ca="1" si="89"/>
        <v/>
      </c>
      <c r="Q268" s="37">
        <f t="shared" ca="1" si="90"/>
        <v>0</v>
      </c>
      <c r="R268" s="23">
        <f ca="1">IF($A268&lt;&gt;"",IF(OR($AH267&lt;&gt;0,$AI267&lt;&gt;0),"0",SUM(Q268:Q268)),0)</f>
        <v>0</v>
      </c>
      <c r="S268" s="56" t="str">
        <f ca="1">VLOOKUP($A268,$BC$5:$BN$45,8)</f>
        <v>R</v>
      </c>
      <c r="T268" s="175">
        <v>1</v>
      </c>
      <c r="U268" s="345" t="str">
        <f ca="1">IF($A267&lt;&gt;"",IF(OR($AH267&lt;&gt;0,$AI267&lt;&gt;0,M267&gt;=$AJ$3),"",H268))</f>
        <v>B</v>
      </c>
      <c r="V268" s="346" t="str">
        <f t="shared" ca="1" si="101"/>
        <v>L</v>
      </c>
      <c r="W268" s="346">
        <f t="shared" ca="1" si="91"/>
        <v>-1</v>
      </c>
      <c r="X268" s="343">
        <f t="shared" ca="1" si="99"/>
        <v>-1</v>
      </c>
      <c r="Y268" s="56" t="str">
        <f ca="1">VLOOKUP($A268,$BC$5:$BN$45,8)</f>
        <v>R</v>
      </c>
      <c r="Z268" s="175">
        <v>1</v>
      </c>
      <c r="AA268" s="345" t="str">
        <f ca="1">IF($A267&lt;&gt;"",IF(OR($AH267&lt;&gt;0,$AI267&lt;&gt;0,U268&lt;&gt;""),"",O268))</f>
        <v/>
      </c>
      <c r="AB268" s="37" t="str">
        <f t="shared" ca="1" si="92"/>
        <v/>
      </c>
      <c r="AC268" s="37">
        <f t="shared" ca="1" si="93"/>
        <v>0</v>
      </c>
      <c r="AD268" s="23">
        <f ca="1">IF($A268&lt;&gt;"",IF(OR($AH267&lt;&gt;0,$AI267&lt;&gt;0),"0",SUM(AC268:AC268)),0)</f>
        <v>0</v>
      </c>
      <c r="AE268" s="90">
        <f ca="1">IF(A268&lt;&gt;"",W268+AC268,0)</f>
        <v>-1</v>
      </c>
      <c r="AF268" s="87">
        <f t="shared" ca="1" si="102"/>
        <v>5</v>
      </c>
      <c r="AG268" s="95">
        <f>T269</f>
        <v>1</v>
      </c>
      <c r="AH268" s="89">
        <f ca="1">IF($A268&lt;&gt;"",IF(AH267&lt;&gt;0,AH267,IF(AF268&gt;=$AJ$1,"Profit Target",0)),0)</f>
        <v>0</v>
      </c>
      <c r="AI268" s="91">
        <f ca="1">IF($A268&lt;&gt;"",IF(AI267&lt;&gt;0,AI267,IF(AF268&lt;=$AJ$2,"Stop Loss",0)))</f>
        <v>0</v>
      </c>
      <c r="AJ268" s="89">
        <f t="shared" ca="1" si="94"/>
        <v>9</v>
      </c>
      <c r="AK268" s="78" t="str">
        <f ca="1">IF($A267="","",ABS(T268)&amp;"@")</f>
        <v>1@</v>
      </c>
      <c r="AL268" s="78" t="str">
        <f ca="1">IF(U268&lt;&gt;"",$AK268&amp;U268&amp;",","")</f>
        <v>1@B,</v>
      </c>
      <c r="AM268" s="78" t="str">
        <f ca="1">IF($A267="","",ABS(Z268)&amp;"@")</f>
        <v>1@</v>
      </c>
      <c r="AN268" s="427" t="str">
        <f t="shared" ca="1" si="95"/>
        <v/>
      </c>
      <c r="AO268" s="20"/>
      <c r="AP268" s="20"/>
      <c r="AQ268" s="20"/>
      <c r="AR268" s="20"/>
      <c r="AS268" s="20"/>
      <c r="AT268" s="66"/>
      <c r="AU268" s="20"/>
      <c r="AV268" s="20"/>
      <c r="AW268" s="20"/>
      <c r="AX268" s="20"/>
      <c r="AY268" s="20"/>
      <c r="AZ268" s="20"/>
      <c r="BA268" s="20"/>
      <c r="BB268" s="65">
        <f t="shared" ca="1" si="86"/>
        <v>20</v>
      </c>
      <c r="BD268" s="65"/>
      <c r="BO268"/>
      <c r="BP268"/>
      <c r="BR268" s="48"/>
      <c r="BS268" s="19"/>
      <c r="BT268" s="19"/>
      <c r="BU268" s="19"/>
      <c r="BV268" s="48"/>
      <c r="BW268" s="48"/>
      <c r="BX268" s="48"/>
      <c r="BY268" s="49"/>
      <c r="BZ268" s="48"/>
      <c r="CA268" s="48"/>
      <c r="CB268" s="19"/>
      <c r="CC268" s="19"/>
      <c r="CD268" s="19"/>
      <c r="CE268" s="48"/>
      <c r="CF268" s="49"/>
      <c r="CG268" s="19"/>
      <c r="CH268" s="49"/>
      <c r="CI268" s="19"/>
      <c r="CJ268" s="19"/>
    </row>
    <row r="269" spans="1:88">
      <c r="A269" s="65">
        <f t="shared" ca="1" si="85"/>
        <v>25</v>
      </c>
      <c r="B269" s="23" t="str">
        <f ca="1">IF(A268="","",IF(AND(AL269="",AN269=""),"NB",AL269&amp;AN269))</f>
        <v>1@R,</v>
      </c>
      <c r="C269" s="6" t="str">
        <f t="shared" ca="1" si="87"/>
        <v/>
      </c>
      <c r="D269" s="56" t="str">
        <f ca="1">VLOOKUP($A269,$BC$5:$BN$45,8)</f>
        <v>R</v>
      </c>
      <c r="E269" s="344" t="str">
        <f t="shared" ca="1" si="96"/>
        <v>RRR</v>
      </c>
      <c r="F269" s="175">
        <v>1</v>
      </c>
      <c r="G269" s="459">
        <f ca="1">IF(G268&gt;=$AJ$3,1,IF(AND(J267="L",J268="L"),1,IF(I268="L",2,IF(I268="W",(2*G268-1),G268))))</f>
        <v>2</v>
      </c>
      <c r="H269" s="345" t="str">
        <f ca="1">IF($A268&lt;&gt;"",IF(OR($AH268&lt;&gt;0,$AI268&lt;&gt;0,E268="RRR"),"",IF(AND($D263="B",$D266="B"),"B",IF(AND($D265="B",$D267="B"),"B",IF(AND($D267=$D268,$D267="B"),"B","")))),"")</f>
        <v/>
      </c>
      <c r="I269" s="346" t="str">
        <f t="shared" ca="1" si="100"/>
        <v/>
      </c>
      <c r="J269" s="346">
        <f t="shared" ca="1" si="88"/>
        <v>0</v>
      </c>
      <c r="K269" s="343">
        <f t="shared" ca="1" si="97"/>
        <v>0</v>
      </c>
      <c r="L269" s="56" t="str">
        <f ca="1">VLOOKUP($A269,$BC$5:$BN$45,8)</f>
        <v>R</v>
      </c>
      <c r="M269" s="428">
        <f t="shared" ca="1" si="98"/>
        <v>3</v>
      </c>
      <c r="N269" s="175">
        <v>1</v>
      </c>
      <c r="O269" s="345" t="str">
        <f ca="1">IF($A268&lt;&gt;"",IF(OR($AH268&lt;&gt;0,$AI268&lt;&gt;0,E268="BBB",H269&lt;&gt;""),"",IF(AND($D263="R",$D266="R"),"R",IF(AND($D265="R",$D267="R"),"R",IF(AND($D267=$D268,$D267="R"),"R","")))),"")</f>
        <v>R</v>
      </c>
      <c r="P269" s="37" t="str">
        <f t="shared" ca="1" si="89"/>
        <v>W</v>
      </c>
      <c r="Q269" s="37">
        <f t="shared" ca="1" si="90"/>
        <v>1</v>
      </c>
      <c r="R269" s="23">
        <f ca="1">IF($A269&lt;&gt;"",IF(OR($AH268&lt;&gt;0,$AI268&lt;&gt;0),"0",SUM(Q269:Q269)),0)</f>
        <v>1</v>
      </c>
      <c r="S269" s="56" t="str">
        <f ca="1">VLOOKUP($A269,$BC$5:$BN$45,8)</f>
        <v>R</v>
      </c>
      <c r="T269" s="175">
        <v>1</v>
      </c>
      <c r="U269" s="345" t="str">
        <f ca="1">IF($A268&lt;&gt;"",IF(OR($AH268&lt;&gt;0,$AI268&lt;&gt;0,M268&gt;=$AJ$3),"",H269))</f>
        <v/>
      </c>
      <c r="V269" s="346" t="str">
        <f t="shared" ca="1" si="101"/>
        <v/>
      </c>
      <c r="W269" s="346">
        <f t="shared" ca="1" si="91"/>
        <v>0</v>
      </c>
      <c r="X269" s="343">
        <f t="shared" ca="1" si="99"/>
        <v>0</v>
      </c>
      <c r="Y269" s="56" t="str">
        <f ca="1">VLOOKUP($A269,$BC$5:$BN$45,8)</f>
        <v>R</v>
      </c>
      <c r="Z269" s="175">
        <v>1</v>
      </c>
      <c r="AA269" s="345" t="str">
        <f ca="1">IF($A268&lt;&gt;"",IF(OR($AH268&lt;&gt;0,$AI268&lt;&gt;0,U269&lt;&gt;""),"",O269))</f>
        <v>R</v>
      </c>
      <c r="AB269" s="37" t="str">
        <f t="shared" ca="1" si="92"/>
        <v>W</v>
      </c>
      <c r="AC269" s="37">
        <f t="shared" ca="1" si="93"/>
        <v>1</v>
      </c>
      <c r="AD269" s="23">
        <f ca="1">IF($A269&lt;&gt;"",IF(OR($AH268&lt;&gt;0,$AI268&lt;&gt;0),"0",SUM(AC269:AC269)),0)</f>
        <v>1</v>
      </c>
      <c r="AE269" s="90">
        <f ca="1">IF(A269&lt;&gt;"",W269+AC269,0)</f>
        <v>1</v>
      </c>
      <c r="AF269" s="87">
        <f t="shared" ca="1" si="102"/>
        <v>6</v>
      </c>
      <c r="AG269" s="95">
        <f>T270</f>
        <v>1</v>
      </c>
      <c r="AH269" s="89">
        <f ca="1">IF($A269&lt;&gt;"",IF(AH268&lt;&gt;0,AH268,IF(AF269&gt;=$AJ$1,"Profit Target",0)),0)</f>
        <v>0</v>
      </c>
      <c r="AI269" s="91">
        <f ca="1">IF($A269&lt;&gt;"",IF(AI268&lt;&gt;0,AI268,IF(AF269&lt;=$AJ$2,"Stop Loss",0)))</f>
        <v>0</v>
      </c>
      <c r="AJ269" s="89">
        <f t="shared" ca="1" si="94"/>
        <v>9</v>
      </c>
      <c r="AK269" s="78" t="str">
        <f ca="1">IF($A268="","",ABS(T269)&amp;"@")</f>
        <v>1@</v>
      </c>
      <c r="AL269" s="78" t="str">
        <f ca="1">IF(U269&lt;&gt;"",$AK269&amp;U269&amp;",","")</f>
        <v/>
      </c>
      <c r="AM269" s="78" t="str">
        <f ca="1">IF($A268="","",ABS(Z269)&amp;"@")</f>
        <v>1@</v>
      </c>
      <c r="AN269" s="427" t="str">
        <f t="shared" ca="1" si="95"/>
        <v>1@R,</v>
      </c>
      <c r="AO269" s="20"/>
      <c r="AP269" s="20"/>
      <c r="AQ269" s="20"/>
      <c r="AR269" s="20"/>
      <c r="AS269" s="20"/>
      <c r="AT269" s="66"/>
      <c r="AU269" s="20"/>
      <c r="AV269" s="20"/>
      <c r="AW269" s="20"/>
      <c r="AX269" s="20"/>
      <c r="AY269" s="20"/>
      <c r="AZ269" s="20"/>
      <c r="BA269" s="20"/>
      <c r="BB269" s="65">
        <f t="shared" ca="1" si="86"/>
        <v>14</v>
      </c>
      <c r="BD269" s="65"/>
      <c r="BO269"/>
      <c r="BP269"/>
      <c r="BR269" s="48"/>
      <c r="BS269" s="19"/>
      <c r="BT269" s="19"/>
      <c r="BU269" s="19"/>
      <c r="BV269" s="48"/>
      <c r="BW269" s="48"/>
      <c r="BX269" s="48"/>
      <c r="BY269" s="49"/>
      <c r="BZ269" s="48"/>
      <c r="CA269" s="48"/>
      <c r="CB269" s="19"/>
      <c r="CC269" s="19"/>
      <c r="CD269" s="19"/>
      <c r="CE269" s="48"/>
      <c r="CF269" s="49"/>
      <c r="CG269" s="19"/>
      <c r="CH269" s="49"/>
      <c r="CI269" s="19"/>
      <c r="CJ269" s="19"/>
    </row>
    <row r="270" spans="1:88">
      <c r="A270" s="65">
        <f t="shared" ca="1" si="85"/>
        <v>13</v>
      </c>
      <c r="B270" s="23" t="str">
        <f ca="1">IF(A269="","",IF(AND(AL270="",AN270=""),"NB",AL270&amp;AN270))</f>
        <v>1@R,</v>
      </c>
      <c r="C270" s="6" t="str">
        <f t="shared" ca="1" si="87"/>
        <v/>
      </c>
      <c r="D270" s="56" t="str">
        <f ca="1">VLOOKUP($A270,$BC$5:$BN$45,8)</f>
        <v>B</v>
      </c>
      <c r="E270" s="344" t="str">
        <f t="shared" ca="1" si="96"/>
        <v>RRB</v>
      </c>
      <c r="F270" s="175">
        <v>1</v>
      </c>
      <c r="G270" s="459">
        <f ca="1">IF(G269&gt;=$AJ$3,1,IF(AND(J268="L",J269="L"),1,IF(I269="L",2,IF(I269="W",(2*G269-1),G269))))</f>
        <v>2</v>
      </c>
      <c r="H270" s="345" t="str">
        <f ca="1">IF($A269&lt;&gt;"",IF(OR($AH269&lt;&gt;0,$AI269&lt;&gt;0,E269="RRR"),"",IF(AND($D264="B",$D267="B"),"B",IF(AND($D266="B",$D268="B"),"B",IF(AND($D268=$D269,$D268="B"),"B","")))),"")</f>
        <v/>
      </c>
      <c r="I270" s="346" t="str">
        <f t="shared" ca="1" si="100"/>
        <v/>
      </c>
      <c r="J270" s="346">
        <f t="shared" ca="1" si="88"/>
        <v>0</v>
      </c>
      <c r="K270" s="343">
        <f t="shared" ca="1" si="97"/>
        <v>0</v>
      </c>
      <c r="L270" s="56" t="str">
        <f ca="1">VLOOKUP($A270,$BC$5:$BN$45,8)</f>
        <v>B</v>
      </c>
      <c r="M270" s="428">
        <f t="shared" ca="1" si="98"/>
        <v>3</v>
      </c>
      <c r="N270" s="175">
        <v>1</v>
      </c>
      <c r="O270" s="345" t="str">
        <f ca="1">IF($A269&lt;&gt;"",IF(OR($AH269&lt;&gt;0,$AI269&lt;&gt;0,E269="BBB",H270&lt;&gt;""),"",IF(AND($D264="R",$D267="R"),"R",IF(AND($D266="R",$D268="R"),"R",IF(AND($D268=$D269,$D268="R"),"R","")))),"")</f>
        <v>R</v>
      </c>
      <c r="P270" s="37" t="str">
        <f t="shared" ca="1" si="89"/>
        <v>L</v>
      </c>
      <c r="Q270" s="37">
        <f t="shared" ca="1" si="90"/>
        <v>-1</v>
      </c>
      <c r="R270" s="23">
        <f ca="1">IF($A270&lt;&gt;"",IF(OR($AH269&lt;&gt;0,$AI269&lt;&gt;0),"0",SUM(Q270:Q270)),0)</f>
        <v>-1</v>
      </c>
      <c r="S270" s="56" t="str">
        <f ca="1">VLOOKUP($A270,$BC$5:$BN$45,8)</f>
        <v>B</v>
      </c>
      <c r="T270" s="175">
        <v>1</v>
      </c>
      <c r="U270" s="345" t="str">
        <f ca="1">IF($A269&lt;&gt;"",IF(OR($AH269&lt;&gt;0,$AI269&lt;&gt;0,M269&gt;=$AJ$3),"",H270))</f>
        <v/>
      </c>
      <c r="V270" s="346" t="str">
        <f t="shared" ca="1" si="101"/>
        <v/>
      </c>
      <c r="W270" s="346">
        <f t="shared" ca="1" si="91"/>
        <v>0</v>
      </c>
      <c r="X270" s="343">
        <f t="shared" ca="1" si="99"/>
        <v>0</v>
      </c>
      <c r="Y270" s="56" t="str">
        <f ca="1">VLOOKUP($A270,$BC$5:$BN$45,8)</f>
        <v>B</v>
      </c>
      <c r="Z270" s="175">
        <v>1</v>
      </c>
      <c r="AA270" s="345" t="str">
        <f ca="1">IF($A269&lt;&gt;"",IF(OR($AH269&lt;&gt;0,$AI269&lt;&gt;0,U270&lt;&gt;""),"",O270))</f>
        <v>R</v>
      </c>
      <c r="AB270" s="37" t="str">
        <f t="shared" ca="1" si="92"/>
        <v>L</v>
      </c>
      <c r="AC270" s="37">
        <f t="shared" ca="1" si="93"/>
        <v>-1</v>
      </c>
      <c r="AD270" s="23">
        <f ca="1">IF($A270&lt;&gt;"",IF(OR($AH269&lt;&gt;0,$AI269&lt;&gt;0),"0",SUM(AC270:AC270)),0)</f>
        <v>-1</v>
      </c>
      <c r="AE270" s="90">
        <f ca="1">IF(A270&lt;&gt;"",W270+AC270,0)</f>
        <v>-1</v>
      </c>
      <c r="AF270" s="87">
        <f t="shared" ca="1" si="102"/>
        <v>5</v>
      </c>
      <c r="AG270" s="95">
        <f>T271</f>
        <v>1</v>
      </c>
      <c r="AH270" s="89">
        <f ca="1">IF($A270&lt;&gt;"",IF(AH269&lt;&gt;0,AH269,IF(AF270&gt;=$AJ$1,"Profit Target",0)),0)</f>
        <v>0</v>
      </c>
      <c r="AI270" s="91">
        <f ca="1">IF($A270&lt;&gt;"",IF(AI269&lt;&gt;0,AI269,IF(AF270&lt;=$AJ$2,"Stop Loss",0)))</f>
        <v>0</v>
      </c>
      <c r="AJ270" s="89">
        <f t="shared" ca="1" si="94"/>
        <v>9</v>
      </c>
      <c r="AK270" s="78" t="str">
        <f ca="1">IF($A269="","",ABS(T270)&amp;"@")</f>
        <v>1@</v>
      </c>
      <c r="AL270" s="78" t="str">
        <f ca="1">IF(U270&lt;&gt;"",$AK270&amp;U270&amp;",","")</f>
        <v/>
      </c>
      <c r="AM270" s="78" t="str">
        <f ca="1">IF($A269="","",ABS(Z270)&amp;"@")</f>
        <v>1@</v>
      </c>
      <c r="AN270" s="427" t="str">
        <f t="shared" ca="1" si="95"/>
        <v>1@R,</v>
      </c>
      <c r="AO270" s="20"/>
      <c r="AP270" s="20"/>
      <c r="AQ270" s="20"/>
      <c r="AR270" s="20"/>
      <c r="AS270" s="20"/>
      <c r="AT270" s="66"/>
      <c r="AU270" s="20"/>
      <c r="AV270" s="20"/>
      <c r="AW270" s="20"/>
      <c r="AX270" s="20"/>
      <c r="AY270" s="20"/>
      <c r="AZ270" s="20"/>
      <c r="BA270" s="20"/>
      <c r="BB270" s="65">
        <f t="shared" ca="1" si="86"/>
        <v>36</v>
      </c>
      <c r="BD270" s="65"/>
      <c r="BO270"/>
      <c r="BP270"/>
      <c r="BR270" s="48"/>
      <c r="BS270" s="19"/>
      <c r="BT270" s="19"/>
      <c r="BU270" s="19"/>
      <c r="BV270" s="48"/>
      <c r="BW270" s="48"/>
      <c r="BX270" s="48"/>
      <c r="BY270" s="49"/>
      <c r="BZ270" s="48"/>
      <c r="CA270" s="48"/>
      <c r="CB270" s="19"/>
      <c r="CC270" s="19"/>
      <c r="CD270" s="19"/>
      <c r="CE270" s="48"/>
      <c r="CF270" s="49"/>
      <c r="CG270" s="19"/>
      <c r="CH270" s="49"/>
      <c r="CI270" s="19"/>
      <c r="CJ270" s="19"/>
    </row>
    <row r="271" spans="1:88">
      <c r="A271" s="65">
        <f t="shared" ca="1" si="85"/>
        <v>13</v>
      </c>
      <c r="B271" s="23" t="str">
        <f ca="1">IF(A270="","",IF(AND(AL271="",AN271=""),"NB",AL271&amp;AN271))</f>
        <v>1@R,</v>
      </c>
      <c r="C271" s="6" t="str">
        <f t="shared" ca="1" si="87"/>
        <v/>
      </c>
      <c r="D271" s="56" t="str">
        <f ca="1">VLOOKUP($A271,$BC$5:$BN$45,8)</f>
        <v>B</v>
      </c>
      <c r="E271" s="344" t="str">
        <f t="shared" ca="1" si="96"/>
        <v>RBB</v>
      </c>
      <c r="F271" s="175">
        <v>1</v>
      </c>
      <c r="G271" s="459">
        <f ca="1">IF(G270&gt;=$AJ$3,1,IF(AND(J269="L",J270="L"),1,IF(I270="L",2,IF(I270="W",(2*G270-1),G270))))</f>
        <v>2</v>
      </c>
      <c r="H271" s="345" t="str">
        <f ca="1">IF($A270&lt;&gt;"",IF(OR($AH270&lt;&gt;0,$AI270&lt;&gt;0,E270="RRR"),"",IF(AND($D265="B",$D268="B"),"B",IF(AND($D267="B",$D269="B"),"B",IF(AND($D269=$D270,$D269="B"),"B","")))),"")</f>
        <v/>
      </c>
      <c r="I271" s="346" t="str">
        <f t="shared" ca="1" si="100"/>
        <v/>
      </c>
      <c r="J271" s="346">
        <f t="shared" ca="1" si="88"/>
        <v>0</v>
      </c>
      <c r="K271" s="343">
        <f t="shared" ca="1" si="97"/>
        <v>0</v>
      </c>
      <c r="L271" s="56" t="str">
        <f ca="1">VLOOKUP($A271,$BC$5:$BN$45,8)</f>
        <v>B</v>
      </c>
      <c r="M271" s="428">
        <f t="shared" ca="1" si="98"/>
        <v>3</v>
      </c>
      <c r="N271" s="175">
        <v>1</v>
      </c>
      <c r="O271" s="345" t="str">
        <f ca="1">IF($A270&lt;&gt;"",IF(OR($AH270&lt;&gt;0,$AI270&lt;&gt;0,E270="BBB",H271&lt;&gt;""),"",IF(AND($D265="R",$D268="R"),"R",IF(AND($D267="R",$D269="R"),"R",IF(AND($D269=$D270,$D269="R"),"R","")))),"")</f>
        <v>R</v>
      </c>
      <c r="P271" s="37" t="str">
        <f t="shared" ca="1" si="89"/>
        <v>L</v>
      </c>
      <c r="Q271" s="37">
        <f t="shared" ca="1" si="90"/>
        <v>-1</v>
      </c>
      <c r="R271" s="23">
        <f ca="1">IF($A271&lt;&gt;"",IF(OR($AH270&lt;&gt;0,$AI270&lt;&gt;0),"0",SUM(Q271:Q271)),0)</f>
        <v>-1</v>
      </c>
      <c r="S271" s="56" t="str">
        <f ca="1">VLOOKUP($A271,$BC$5:$BN$45,8)</f>
        <v>B</v>
      </c>
      <c r="T271" s="175">
        <v>1</v>
      </c>
      <c r="U271" s="345" t="str">
        <f ca="1">IF($A270&lt;&gt;"",IF(OR($AH270&lt;&gt;0,$AI270&lt;&gt;0,M270&gt;=$AJ$3),"",H271))</f>
        <v/>
      </c>
      <c r="V271" s="346" t="str">
        <f t="shared" ca="1" si="101"/>
        <v/>
      </c>
      <c r="W271" s="346">
        <f t="shared" ca="1" si="91"/>
        <v>0</v>
      </c>
      <c r="X271" s="343">
        <f t="shared" ca="1" si="99"/>
        <v>0</v>
      </c>
      <c r="Y271" s="56" t="str">
        <f ca="1">VLOOKUP($A271,$BC$5:$BN$45,8)</f>
        <v>B</v>
      </c>
      <c r="Z271" s="175">
        <v>1</v>
      </c>
      <c r="AA271" s="345" t="str">
        <f ca="1">IF($A270&lt;&gt;"",IF(OR($AH270&lt;&gt;0,$AI270&lt;&gt;0,U271&lt;&gt;""),"",O271))</f>
        <v>R</v>
      </c>
      <c r="AB271" s="37" t="str">
        <f t="shared" ca="1" si="92"/>
        <v>L</v>
      </c>
      <c r="AC271" s="37">
        <f t="shared" ca="1" si="93"/>
        <v>-1</v>
      </c>
      <c r="AD271" s="23">
        <f ca="1">IF($A271&lt;&gt;"",IF(OR($AH270&lt;&gt;0,$AI270&lt;&gt;0),"0",SUM(AC271:AC271)),0)</f>
        <v>-1</v>
      </c>
      <c r="AE271" s="90">
        <f ca="1">IF(A271&lt;&gt;"",W271+AC271,0)</f>
        <v>-1</v>
      </c>
      <c r="AF271" s="87">
        <f t="shared" ca="1" si="102"/>
        <v>4</v>
      </c>
      <c r="AG271" s="95">
        <f>T272</f>
        <v>1</v>
      </c>
      <c r="AH271" s="89">
        <f ca="1">IF($A271&lt;&gt;"",IF(AH270&lt;&gt;0,AH270,IF(AF271&gt;=$AJ$1,"Profit Target",0)),0)</f>
        <v>0</v>
      </c>
      <c r="AI271" s="91">
        <f ca="1">IF($A271&lt;&gt;"",IF(AI270&lt;&gt;0,AI270,IF(AF271&lt;=$AJ$2,"Stop Loss",0)))</f>
        <v>0</v>
      </c>
      <c r="AJ271" s="89">
        <f t="shared" ca="1" si="94"/>
        <v>9</v>
      </c>
      <c r="AK271" s="78" t="str">
        <f ca="1">IF($A270="","",ABS(T271)&amp;"@")</f>
        <v>1@</v>
      </c>
      <c r="AL271" s="78" t="str">
        <f ca="1">IF(U271&lt;&gt;"",$AK271&amp;U271&amp;",","")</f>
        <v/>
      </c>
      <c r="AM271" s="78" t="str">
        <f ca="1">IF($A270="","",ABS(Z271)&amp;"@")</f>
        <v>1@</v>
      </c>
      <c r="AN271" s="427" t="str">
        <f t="shared" ca="1" si="95"/>
        <v>1@R,</v>
      </c>
      <c r="AO271" s="20"/>
      <c r="AP271" s="20"/>
      <c r="AQ271" s="20"/>
      <c r="AR271" s="20"/>
      <c r="AS271" s="20"/>
      <c r="AT271" s="66"/>
      <c r="AU271" s="20"/>
      <c r="AV271" s="20"/>
      <c r="AW271" s="20"/>
      <c r="AX271" s="20"/>
      <c r="AY271" s="20"/>
      <c r="AZ271" s="20"/>
      <c r="BA271" s="20"/>
      <c r="BB271" s="65">
        <f t="shared" ca="1" si="86"/>
        <v>1</v>
      </c>
      <c r="BD271" s="65"/>
      <c r="BO271"/>
      <c r="BP271"/>
      <c r="BR271" s="48"/>
      <c r="BS271" s="19"/>
      <c r="BT271" s="19"/>
      <c r="BU271" s="19"/>
      <c r="BV271" s="48"/>
      <c r="BW271" s="48"/>
      <c r="BX271" s="48"/>
      <c r="BY271" s="49"/>
      <c r="BZ271" s="48"/>
      <c r="CA271" s="48"/>
      <c r="CB271" s="19"/>
      <c r="CC271" s="19"/>
      <c r="CD271" s="19"/>
      <c r="CE271" s="48"/>
      <c r="CF271" s="49"/>
      <c r="CG271" s="19"/>
      <c r="CH271" s="49"/>
      <c r="CI271" s="19"/>
      <c r="CJ271" s="19"/>
    </row>
    <row r="272" spans="1:88">
      <c r="A272" s="65">
        <f t="shared" ca="1" si="85"/>
        <v>14</v>
      </c>
      <c r="B272" s="23" t="str">
        <f ca="1">IF(A271="","",IF(AND(AL272="",AN272=""),"NB",AL272&amp;AN272))</f>
        <v>1@B,</v>
      </c>
      <c r="C272" s="6" t="str">
        <f t="shared" ca="1" si="87"/>
        <v/>
      </c>
      <c r="D272" s="56" t="str">
        <f ca="1">VLOOKUP($A272,$BC$5:$BN$45,8)</f>
        <v>R</v>
      </c>
      <c r="E272" s="344" t="str">
        <f t="shared" ca="1" si="96"/>
        <v>BBR</v>
      </c>
      <c r="F272" s="175">
        <v>1</v>
      </c>
      <c r="G272" s="459">
        <f ca="1">IF(G271&gt;=$AJ$3,1,IF(AND(J270="L",J271="L"),1,IF(I271="L",2,IF(I271="W",(2*G271-1),G271))))</f>
        <v>2</v>
      </c>
      <c r="H272" s="345" t="str">
        <f ca="1">IF($A271&lt;&gt;"",IF(OR($AH271&lt;&gt;0,$AI271&lt;&gt;0,E271="RRR"),"",IF(AND($D266="B",$D269="B"),"B",IF(AND($D268="B",$D270="B"),"B",IF(AND($D270=$D271,$D270="B"),"B","")))),"")</f>
        <v>B</v>
      </c>
      <c r="I272" s="346" t="str">
        <f t="shared" ca="1" si="100"/>
        <v>L</v>
      </c>
      <c r="J272" s="346">
        <f t="shared" ca="1" si="88"/>
        <v>-1</v>
      </c>
      <c r="K272" s="343">
        <f t="shared" ca="1" si="97"/>
        <v>-1</v>
      </c>
      <c r="L272" s="56" t="str">
        <f ca="1">VLOOKUP($A272,$BC$5:$BN$45,8)</f>
        <v>R</v>
      </c>
      <c r="M272" s="428">
        <f t="shared" ca="1" si="98"/>
        <v>4</v>
      </c>
      <c r="N272" s="175">
        <v>1</v>
      </c>
      <c r="O272" s="345" t="str">
        <f ca="1">IF($A271&lt;&gt;"",IF(OR($AH271&lt;&gt;0,$AI271&lt;&gt;0,E271="BBB",H272&lt;&gt;""),"",IF(AND($D266="R",$D269="R"),"R",IF(AND($D268="R",$D270="R"),"R",IF(AND($D270=$D271,$D270="R"),"R","")))),"")</f>
        <v/>
      </c>
      <c r="P272" s="37" t="str">
        <f t="shared" ca="1" si="89"/>
        <v/>
      </c>
      <c r="Q272" s="37">
        <f t="shared" ca="1" si="90"/>
        <v>0</v>
      </c>
      <c r="R272" s="23">
        <f ca="1">IF($A272&lt;&gt;"",IF(OR($AH271&lt;&gt;0,$AI271&lt;&gt;0),"0",SUM(Q272:Q272)),0)</f>
        <v>0</v>
      </c>
      <c r="S272" s="56" t="str">
        <f ca="1">VLOOKUP($A272,$BC$5:$BN$45,8)</f>
        <v>R</v>
      </c>
      <c r="T272" s="175">
        <v>1</v>
      </c>
      <c r="U272" s="345" t="str">
        <f ca="1">IF($A271&lt;&gt;"",IF(OR($AH271&lt;&gt;0,$AI271&lt;&gt;0,M271&gt;=$AJ$3),"",H272))</f>
        <v>B</v>
      </c>
      <c r="V272" s="346" t="str">
        <f t="shared" ca="1" si="101"/>
        <v>L</v>
      </c>
      <c r="W272" s="346">
        <f t="shared" ca="1" si="91"/>
        <v>-1</v>
      </c>
      <c r="X272" s="343">
        <f t="shared" ca="1" si="99"/>
        <v>-1</v>
      </c>
      <c r="Y272" s="56" t="str">
        <f ca="1">VLOOKUP($A272,$BC$5:$BN$45,8)</f>
        <v>R</v>
      </c>
      <c r="Z272" s="175">
        <v>1</v>
      </c>
      <c r="AA272" s="345" t="str">
        <f ca="1">IF($A271&lt;&gt;"",IF(OR($AH271&lt;&gt;0,$AI271&lt;&gt;0,U272&lt;&gt;""),"",O272))</f>
        <v/>
      </c>
      <c r="AB272" s="37" t="str">
        <f t="shared" ca="1" si="92"/>
        <v/>
      </c>
      <c r="AC272" s="37">
        <f t="shared" ca="1" si="93"/>
        <v>0</v>
      </c>
      <c r="AD272" s="23">
        <f ca="1">IF($A272&lt;&gt;"",IF(OR($AH271&lt;&gt;0,$AI271&lt;&gt;0),"0",SUM(AC272:AC272)),0)</f>
        <v>0</v>
      </c>
      <c r="AE272" s="90">
        <f ca="1">IF(A272&lt;&gt;"",W272+AC272,0)</f>
        <v>-1</v>
      </c>
      <c r="AF272" s="87">
        <f t="shared" ca="1" si="102"/>
        <v>3</v>
      </c>
      <c r="AG272" s="95">
        <f>T273</f>
        <v>1</v>
      </c>
      <c r="AH272" s="89">
        <f ca="1">IF($A272&lt;&gt;"",IF(AH271&lt;&gt;0,AH271,IF(AF272&gt;=$AJ$1,"Profit Target",0)),0)</f>
        <v>0</v>
      </c>
      <c r="AI272" s="91">
        <f ca="1">IF($A272&lt;&gt;"",IF(AI271&lt;&gt;0,AI271,IF(AF272&lt;=$AJ$2,"Stop Loss",0)))</f>
        <v>0</v>
      </c>
      <c r="AJ272" s="89">
        <f t="shared" ca="1" si="94"/>
        <v>9</v>
      </c>
      <c r="AK272" s="78" t="str">
        <f ca="1">IF($A271="","",ABS(T272)&amp;"@")</f>
        <v>1@</v>
      </c>
      <c r="AL272" s="78" t="str">
        <f ca="1">IF(U272&lt;&gt;"",$AK272&amp;U272&amp;",","")</f>
        <v>1@B,</v>
      </c>
      <c r="AM272" s="78" t="str">
        <f ca="1">IF($A271="","",ABS(Z272)&amp;"@")</f>
        <v>1@</v>
      </c>
      <c r="AN272" s="427" t="str">
        <f t="shared" ca="1" si="95"/>
        <v/>
      </c>
      <c r="AO272" s="20"/>
      <c r="AP272" s="20"/>
      <c r="AQ272" s="20"/>
      <c r="AR272" s="20"/>
      <c r="AS272" s="20"/>
      <c r="AT272" s="66"/>
      <c r="AU272" s="20"/>
      <c r="AV272" s="20"/>
      <c r="AW272" s="20"/>
      <c r="AX272" s="20"/>
      <c r="AY272" s="20"/>
      <c r="AZ272" s="20"/>
      <c r="BA272" s="20"/>
      <c r="BB272" s="65">
        <f t="shared" ca="1" si="86"/>
        <v>14</v>
      </c>
      <c r="BD272" s="65"/>
      <c r="BO272"/>
      <c r="BP272"/>
      <c r="BR272" s="48"/>
      <c r="BS272" s="19"/>
      <c r="BT272" s="19"/>
      <c r="BU272" s="19"/>
      <c r="BV272" s="48"/>
      <c r="BW272" s="48"/>
      <c r="BX272" s="48"/>
      <c r="BY272" s="49"/>
      <c r="BZ272" s="48"/>
      <c r="CA272" s="48"/>
      <c r="CB272" s="19"/>
      <c r="CC272" s="19"/>
      <c r="CD272" s="19"/>
      <c r="CE272" s="48"/>
      <c r="CF272" s="49"/>
      <c r="CG272" s="19"/>
      <c r="CH272" s="49"/>
      <c r="CI272" s="19"/>
      <c r="CJ272" s="19"/>
    </row>
    <row r="273" spans="1:88">
      <c r="A273" s="65">
        <f t="shared" ca="1" si="85"/>
        <v>7</v>
      </c>
      <c r="B273" s="23" t="str">
        <f ca="1">IF(A272="","",IF(AND(AL273="",AN273=""),"NB",AL273&amp;AN273))</f>
        <v>NB</v>
      </c>
      <c r="C273" s="6" t="str">
        <f t="shared" ca="1" si="87"/>
        <v/>
      </c>
      <c r="D273" s="56" t="str">
        <f ca="1">VLOOKUP($A273,$BC$5:$BN$45,8)</f>
        <v>R</v>
      </c>
      <c r="E273" s="344" t="str">
        <f t="shared" ca="1" si="96"/>
        <v>BRR</v>
      </c>
      <c r="F273" s="175">
        <v>1</v>
      </c>
      <c r="G273" s="459">
        <f ca="1">IF(G272&gt;=$AJ$3,1,IF(AND(J271="L",J272="L"),1,IF(I272="L",2,IF(I272="W",(2*G272-1),G272))))</f>
        <v>2</v>
      </c>
      <c r="H273" s="345" t="str">
        <f ca="1">IF($A272&lt;&gt;"",IF(OR($AH272&lt;&gt;0,$AI272&lt;&gt;0,E272="RRR"),"",IF(AND($D267="B",$D270="B"),"B",IF(AND($D269="B",$D271="B"),"B",IF(AND($D271=$D272,$D271="B"),"B","")))),"")</f>
        <v/>
      </c>
      <c r="I273" s="346" t="str">
        <f t="shared" ca="1" si="100"/>
        <v/>
      </c>
      <c r="J273" s="346">
        <f t="shared" ca="1" si="88"/>
        <v>0</v>
      </c>
      <c r="K273" s="343">
        <f t="shared" ca="1" si="97"/>
        <v>0</v>
      </c>
      <c r="L273" s="56" t="str">
        <f ca="1">VLOOKUP($A273,$BC$5:$BN$45,8)</f>
        <v>R</v>
      </c>
      <c r="M273" s="428">
        <f t="shared" ca="1" si="98"/>
        <v>4</v>
      </c>
      <c r="N273" s="175">
        <v>1</v>
      </c>
      <c r="O273" s="345" t="str">
        <f ca="1">IF($A272&lt;&gt;"",IF(OR($AH272&lt;&gt;0,$AI272&lt;&gt;0,E272="BBB",H273&lt;&gt;""),"",IF(AND($D267="R",$D270="R"),"R",IF(AND($D269="R",$D271="R"),"R",IF(AND($D271=$D272,$D271="R"),"R","")))),"")</f>
        <v/>
      </c>
      <c r="P273" s="37" t="str">
        <f t="shared" ca="1" si="89"/>
        <v/>
      </c>
      <c r="Q273" s="37">
        <f t="shared" ca="1" si="90"/>
        <v>0</v>
      </c>
      <c r="R273" s="23">
        <f ca="1">IF($A273&lt;&gt;"",IF(OR($AH272&lt;&gt;0,$AI272&lt;&gt;0),"0",SUM(Q273:Q273)),0)</f>
        <v>0</v>
      </c>
      <c r="S273" s="56" t="str">
        <f ca="1">VLOOKUP($A273,$BC$5:$BN$45,8)</f>
        <v>R</v>
      </c>
      <c r="T273" s="175">
        <v>1</v>
      </c>
      <c r="U273" s="345" t="str">
        <f ca="1">IF($A272&lt;&gt;"",IF(OR($AH272&lt;&gt;0,$AI272&lt;&gt;0,M272&gt;=$AJ$3),"",H273))</f>
        <v/>
      </c>
      <c r="V273" s="346" t="str">
        <f t="shared" ca="1" si="101"/>
        <v/>
      </c>
      <c r="W273" s="346">
        <f t="shared" ca="1" si="91"/>
        <v>0</v>
      </c>
      <c r="X273" s="343">
        <f t="shared" ca="1" si="99"/>
        <v>0</v>
      </c>
      <c r="Y273" s="56" t="str">
        <f ca="1">VLOOKUP($A273,$BC$5:$BN$45,8)</f>
        <v>R</v>
      </c>
      <c r="Z273" s="175">
        <v>1</v>
      </c>
      <c r="AA273" s="345" t="str">
        <f ca="1">IF($A272&lt;&gt;"",IF(OR($AH272&lt;&gt;0,$AI272&lt;&gt;0,U273&lt;&gt;""),"",O273))</f>
        <v/>
      </c>
      <c r="AB273" s="37" t="str">
        <f t="shared" ca="1" si="92"/>
        <v/>
      </c>
      <c r="AC273" s="37">
        <f t="shared" ca="1" si="93"/>
        <v>0</v>
      </c>
      <c r="AD273" s="23">
        <f ca="1">IF($A273&lt;&gt;"",IF(OR($AH272&lt;&gt;0,$AI272&lt;&gt;0),"0",SUM(AC273:AC273)),0)</f>
        <v>0</v>
      </c>
      <c r="AE273" s="90">
        <f ca="1">IF(A273&lt;&gt;"",W273+AC273,0)</f>
        <v>0</v>
      </c>
      <c r="AF273" s="87">
        <f t="shared" ca="1" si="102"/>
        <v>3</v>
      </c>
      <c r="AG273" s="95">
        <f>T274</f>
        <v>1</v>
      </c>
      <c r="AH273" s="89">
        <f ca="1">IF($A273&lt;&gt;"",IF(AH272&lt;&gt;0,AH272,IF(AF273&gt;=$AJ$1,"Profit Target",0)),0)</f>
        <v>0</v>
      </c>
      <c r="AI273" s="91">
        <f ca="1">IF($A273&lt;&gt;"",IF(AI272&lt;&gt;0,AI272,IF(AF273&lt;=$AJ$2,"Stop Loss",0)))</f>
        <v>0</v>
      </c>
      <c r="AJ273" s="89">
        <f t="shared" ca="1" si="94"/>
        <v>9</v>
      </c>
      <c r="AK273" s="78" t="str">
        <f ca="1">IF($A272="","",ABS(T273)&amp;"@")</f>
        <v>1@</v>
      </c>
      <c r="AL273" s="78" t="str">
        <f ca="1">IF(U273&lt;&gt;"",$AK273&amp;U273&amp;",","")</f>
        <v/>
      </c>
      <c r="AM273" s="78" t="str">
        <f ca="1">IF($A272="","",ABS(Z273)&amp;"@")</f>
        <v>1@</v>
      </c>
      <c r="AN273" s="427" t="str">
        <f t="shared" ca="1" si="95"/>
        <v/>
      </c>
      <c r="AO273" s="20"/>
      <c r="AP273" s="20"/>
      <c r="AQ273" s="20"/>
      <c r="AR273" s="20"/>
      <c r="AS273" s="20"/>
      <c r="AT273" s="66"/>
      <c r="AU273" s="20"/>
      <c r="AV273" s="20"/>
      <c r="AW273" s="20"/>
      <c r="AX273" s="20"/>
      <c r="AY273" s="20"/>
      <c r="AZ273" s="20"/>
      <c r="BA273" s="20"/>
      <c r="BB273" s="65">
        <f t="shared" ca="1" si="86"/>
        <v>33</v>
      </c>
      <c r="BD273" s="65"/>
      <c r="BO273"/>
      <c r="BP273"/>
      <c r="BR273" s="48"/>
      <c r="BS273" s="19"/>
      <c r="BT273" s="19"/>
      <c r="BU273" s="19"/>
      <c r="BV273" s="48"/>
      <c r="BW273" s="48"/>
      <c r="BX273" s="48"/>
      <c r="BY273" s="49"/>
      <c r="BZ273" s="48"/>
      <c r="CA273" s="48"/>
      <c r="CB273" s="19"/>
      <c r="CC273" s="19"/>
      <c r="CD273" s="19"/>
      <c r="CE273" s="48"/>
      <c r="CF273" s="49"/>
      <c r="CG273" s="19"/>
      <c r="CH273" s="49"/>
      <c r="CI273" s="19"/>
      <c r="CJ273" s="19"/>
    </row>
    <row r="274" spans="1:88">
      <c r="A274" s="65">
        <f t="shared" ca="1" si="85"/>
        <v>29</v>
      </c>
      <c r="B274" s="23" t="str">
        <f ca="1">IF(A273="","",IF(AND(AL274="",AN274=""),"NB",AL274&amp;AN274))</f>
        <v>1@R,</v>
      </c>
      <c r="C274" s="6" t="str">
        <f t="shared" ca="1" si="87"/>
        <v/>
      </c>
      <c r="D274" s="56" t="str">
        <f ca="1">VLOOKUP($A274,$BC$5:$BN$45,8)</f>
        <v>B</v>
      </c>
      <c r="E274" s="344" t="str">
        <f t="shared" ca="1" si="96"/>
        <v>RRB</v>
      </c>
      <c r="F274" s="175">
        <v>1</v>
      </c>
      <c r="G274" s="459">
        <f ca="1">IF(G273&gt;=$AJ$3,1,IF(AND(J272="L",J273="L"),1,IF(I273="L",2,IF(I273="W",(2*G273-1),G273))))</f>
        <v>2</v>
      </c>
      <c r="H274" s="345" t="str">
        <f ca="1">IF($A273&lt;&gt;"",IF(OR($AH273&lt;&gt;0,$AI273&lt;&gt;0,E273="RRR"),"",IF(AND($D268="B",$D271="B"),"B",IF(AND($D270="B",$D272="B"),"B",IF(AND($D272=$D273,$D272="B"),"B","")))),"")</f>
        <v/>
      </c>
      <c r="I274" s="346" t="str">
        <f t="shared" ca="1" si="100"/>
        <v/>
      </c>
      <c r="J274" s="346">
        <f t="shared" ca="1" si="88"/>
        <v>0</v>
      </c>
      <c r="K274" s="343">
        <f t="shared" ca="1" si="97"/>
        <v>0</v>
      </c>
      <c r="L274" s="56" t="str">
        <f ca="1">VLOOKUP($A274,$BC$5:$BN$45,8)</f>
        <v>B</v>
      </c>
      <c r="M274" s="428">
        <f t="shared" ca="1" si="98"/>
        <v>4</v>
      </c>
      <c r="N274" s="175">
        <v>1</v>
      </c>
      <c r="O274" s="345" t="str">
        <f ca="1">IF($A273&lt;&gt;"",IF(OR($AH273&lt;&gt;0,$AI273&lt;&gt;0,E273="BBB",H274&lt;&gt;""),"",IF(AND($D268="R",$D271="R"),"R",IF(AND($D270="R",$D272="R"),"R",IF(AND($D272=$D273,$D272="R"),"R","")))),"")</f>
        <v>R</v>
      </c>
      <c r="P274" s="37" t="str">
        <f t="shared" ca="1" si="89"/>
        <v>L</v>
      </c>
      <c r="Q274" s="37">
        <f t="shared" ca="1" si="90"/>
        <v>-1</v>
      </c>
      <c r="R274" s="23">
        <f ca="1">IF($A274&lt;&gt;"",IF(OR($AH273&lt;&gt;0,$AI273&lt;&gt;0),"0",SUM(Q274:Q274)),0)</f>
        <v>-1</v>
      </c>
      <c r="S274" s="56" t="str">
        <f ca="1">VLOOKUP($A274,$BC$5:$BN$45,8)</f>
        <v>B</v>
      </c>
      <c r="T274" s="175">
        <v>1</v>
      </c>
      <c r="U274" s="345" t="str">
        <f ca="1">IF($A273&lt;&gt;"",IF(OR($AH273&lt;&gt;0,$AI273&lt;&gt;0,M273&gt;=$AJ$3),"",H274))</f>
        <v/>
      </c>
      <c r="V274" s="346" t="str">
        <f t="shared" ca="1" si="101"/>
        <v/>
      </c>
      <c r="W274" s="346">
        <f t="shared" ca="1" si="91"/>
        <v>0</v>
      </c>
      <c r="X274" s="343">
        <f t="shared" ca="1" si="99"/>
        <v>0</v>
      </c>
      <c r="Y274" s="56" t="str">
        <f ca="1">VLOOKUP($A274,$BC$5:$BN$45,8)</f>
        <v>B</v>
      </c>
      <c r="Z274" s="175">
        <v>1</v>
      </c>
      <c r="AA274" s="345" t="str">
        <f ca="1">IF($A273&lt;&gt;"",IF(OR($AH273&lt;&gt;0,$AI273&lt;&gt;0,U274&lt;&gt;""),"",O274))</f>
        <v>R</v>
      </c>
      <c r="AB274" s="37" t="str">
        <f t="shared" ca="1" si="92"/>
        <v>L</v>
      </c>
      <c r="AC274" s="37">
        <f t="shared" ca="1" si="93"/>
        <v>-1</v>
      </c>
      <c r="AD274" s="23">
        <f ca="1">IF($A274&lt;&gt;"",IF(OR($AH273&lt;&gt;0,$AI273&lt;&gt;0),"0",SUM(AC274:AC274)),0)</f>
        <v>-1</v>
      </c>
      <c r="AE274" s="90">
        <f ca="1">IF(A274&lt;&gt;"",W274+AC274,0)</f>
        <v>-1</v>
      </c>
      <c r="AF274" s="87">
        <f t="shared" ca="1" si="102"/>
        <v>2</v>
      </c>
      <c r="AG274" s="95">
        <f>T275</f>
        <v>1</v>
      </c>
      <c r="AH274" s="89">
        <f ca="1">IF($A274&lt;&gt;"",IF(AH273&lt;&gt;0,AH273,IF(AF274&gt;=$AJ$1,"Profit Target",0)),0)</f>
        <v>0</v>
      </c>
      <c r="AI274" s="91">
        <f ca="1">IF($A274&lt;&gt;"",IF(AI273&lt;&gt;0,AI273,IF(AF274&lt;=$AJ$2,"Stop Loss",0)))</f>
        <v>0</v>
      </c>
      <c r="AJ274" s="89">
        <f t="shared" ca="1" si="94"/>
        <v>9</v>
      </c>
      <c r="AK274" s="78" t="str">
        <f ca="1">IF($A273="","",ABS(T274)&amp;"@")</f>
        <v>1@</v>
      </c>
      <c r="AL274" s="78" t="str">
        <f ca="1">IF(U274&lt;&gt;"",$AK274&amp;U274&amp;",","")</f>
        <v/>
      </c>
      <c r="AM274" s="78" t="str">
        <f ca="1">IF($A273="","",ABS(Z274)&amp;"@")</f>
        <v>1@</v>
      </c>
      <c r="AN274" s="427" t="str">
        <f t="shared" ca="1" si="95"/>
        <v>1@R,</v>
      </c>
      <c r="AO274" s="20"/>
      <c r="AP274" s="20"/>
      <c r="AQ274" s="20"/>
      <c r="AR274" s="20"/>
      <c r="AS274" s="20"/>
      <c r="AT274" s="66"/>
      <c r="AU274" s="20"/>
      <c r="AV274" s="20"/>
      <c r="AW274" s="20"/>
      <c r="AX274" s="20"/>
      <c r="AY274" s="20"/>
      <c r="AZ274" s="20"/>
      <c r="BA274" s="20"/>
      <c r="BB274" s="65">
        <f t="shared" ca="1" si="86"/>
        <v>12</v>
      </c>
      <c r="BD274" s="65"/>
      <c r="BO274"/>
      <c r="BP274"/>
      <c r="BR274" s="48"/>
      <c r="BS274" s="19"/>
      <c r="BT274" s="19"/>
      <c r="BU274" s="19"/>
      <c r="BV274" s="48"/>
      <c r="BW274" s="48"/>
      <c r="BX274" s="48"/>
      <c r="BY274" s="49"/>
      <c r="BZ274" s="48"/>
      <c r="CA274" s="48"/>
      <c r="CB274" s="19"/>
      <c r="CC274" s="19"/>
      <c r="CD274" s="19"/>
      <c r="CE274" s="48"/>
      <c r="CF274" s="49"/>
      <c r="CG274" s="19"/>
      <c r="CH274" s="49"/>
      <c r="CI274" s="19"/>
      <c r="CJ274" s="19"/>
    </row>
    <row r="275" spans="1:88">
      <c r="A275" s="65">
        <f t="shared" ca="1" si="85"/>
        <v>3</v>
      </c>
      <c r="B275" s="23" t="str">
        <f ca="1">IF(A274="","",IF(AND(AL275="",AN275=""),"NB",AL275&amp;AN275))</f>
        <v>1@R,</v>
      </c>
      <c r="C275" s="6" t="str">
        <f t="shared" ca="1" si="87"/>
        <v/>
      </c>
      <c r="D275" s="56" t="str">
        <f ca="1">VLOOKUP($A275,$BC$5:$BN$45,8)</f>
        <v>R</v>
      </c>
      <c r="E275" s="344" t="str">
        <f t="shared" ca="1" si="96"/>
        <v>RBR</v>
      </c>
      <c r="F275" s="175">
        <v>1</v>
      </c>
      <c r="G275" s="459">
        <f ca="1">IF(G274&gt;=$AJ$3,1,IF(AND(J273="L",J274="L"),1,IF(I274="L",2,IF(I274="W",(2*G274-1),G274))))</f>
        <v>2</v>
      </c>
      <c r="H275" s="345" t="str">
        <f ca="1">IF($A274&lt;&gt;"",IF(OR($AH274&lt;&gt;0,$AI274&lt;&gt;0,E274="RRR"),"",IF(AND($D269="B",$D272="B"),"B",IF(AND($D271="B",$D273="B"),"B",IF(AND($D273=$D274,$D273="B"),"B","")))),"")</f>
        <v/>
      </c>
      <c r="I275" s="346" t="str">
        <f t="shared" ca="1" si="100"/>
        <v/>
      </c>
      <c r="J275" s="346">
        <f t="shared" ca="1" si="88"/>
        <v>0</v>
      </c>
      <c r="K275" s="343">
        <f t="shared" ca="1" si="97"/>
        <v>0</v>
      </c>
      <c r="L275" s="56" t="str">
        <f ca="1">VLOOKUP($A275,$BC$5:$BN$45,8)</f>
        <v>R</v>
      </c>
      <c r="M275" s="428">
        <f t="shared" ca="1" si="98"/>
        <v>4</v>
      </c>
      <c r="N275" s="175">
        <v>1</v>
      </c>
      <c r="O275" s="345" t="str">
        <f ca="1">IF($A274&lt;&gt;"",IF(OR($AH274&lt;&gt;0,$AI274&lt;&gt;0,E274="BBB",H275&lt;&gt;""),"",IF(AND($D269="R",$D272="R"),"R",IF(AND($D271="R",$D273="R"),"R",IF(AND($D273=$D274,$D273="R"),"R","")))),"")</f>
        <v>R</v>
      </c>
      <c r="P275" s="37" t="str">
        <f t="shared" ca="1" si="89"/>
        <v>W</v>
      </c>
      <c r="Q275" s="37">
        <f t="shared" ca="1" si="90"/>
        <v>1</v>
      </c>
      <c r="R275" s="23">
        <f ca="1">IF($A275&lt;&gt;"",IF(OR($AH274&lt;&gt;0,$AI274&lt;&gt;0),"0",SUM(Q275:Q275)),0)</f>
        <v>1</v>
      </c>
      <c r="S275" s="56" t="str">
        <f ca="1">VLOOKUP($A275,$BC$5:$BN$45,8)</f>
        <v>R</v>
      </c>
      <c r="T275" s="175">
        <v>1</v>
      </c>
      <c r="U275" s="345" t="str">
        <f ca="1">IF($A274&lt;&gt;"",IF(OR($AH274&lt;&gt;0,$AI274&lt;&gt;0,M274&gt;=$AJ$3),"",H275))</f>
        <v/>
      </c>
      <c r="V275" s="346" t="str">
        <f t="shared" ca="1" si="101"/>
        <v/>
      </c>
      <c r="W275" s="346">
        <f t="shared" ca="1" si="91"/>
        <v>0</v>
      </c>
      <c r="X275" s="343">
        <f t="shared" ca="1" si="99"/>
        <v>0</v>
      </c>
      <c r="Y275" s="56" t="str">
        <f ca="1">VLOOKUP($A275,$BC$5:$BN$45,8)</f>
        <v>R</v>
      </c>
      <c r="Z275" s="175">
        <v>1</v>
      </c>
      <c r="AA275" s="345" t="str">
        <f ca="1">IF($A274&lt;&gt;"",IF(OR($AH274&lt;&gt;0,$AI274&lt;&gt;0,U275&lt;&gt;""),"",O275))</f>
        <v>R</v>
      </c>
      <c r="AB275" s="37" t="str">
        <f t="shared" ca="1" si="92"/>
        <v>W</v>
      </c>
      <c r="AC275" s="37">
        <f t="shared" ca="1" si="93"/>
        <v>1</v>
      </c>
      <c r="AD275" s="23">
        <f ca="1">IF($A275&lt;&gt;"",IF(OR($AH274&lt;&gt;0,$AI274&lt;&gt;0),"0",SUM(AC275:AC275)),0)</f>
        <v>1</v>
      </c>
      <c r="AE275" s="90">
        <f ca="1">IF(A275&lt;&gt;"",W275+AC275,0)</f>
        <v>1</v>
      </c>
      <c r="AF275" s="87">
        <f t="shared" ca="1" si="102"/>
        <v>3</v>
      </c>
      <c r="AG275" s="95">
        <f>T276</f>
        <v>1</v>
      </c>
      <c r="AH275" s="89">
        <f ca="1">IF($A275&lt;&gt;"",IF(AH274&lt;&gt;0,AH274,IF(AF275&gt;=$AJ$1,"Profit Target",0)),0)</f>
        <v>0</v>
      </c>
      <c r="AI275" s="91">
        <f ca="1">IF($A275&lt;&gt;"",IF(AI274&lt;&gt;0,AI274,IF(AF275&lt;=$AJ$2,"Stop Loss",0)))</f>
        <v>0</v>
      </c>
      <c r="AJ275" s="89">
        <f t="shared" ca="1" si="94"/>
        <v>9</v>
      </c>
      <c r="AK275" s="78" t="str">
        <f ca="1">IF($A274="","",ABS(T275)&amp;"@")</f>
        <v>1@</v>
      </c>
      <c r="AL275" s="78" t="str">
        <f ca="1">IF(U275&lt;&gt;"",$AK275&amp;U275&amp;",","")</f>
        <v/>
      </c>
      <c r="AM275" s="78" t="str">
        <f ca="1">IF($A274="","",ABS(Z275)&amp;"@")</f>
        <v>1@</v>
      </c>
      <c r="AN275" s="427" t="str">
        <f t="shared" ca="1" si="95"/>
        <v>1@R,</v>
      </c>
      <c r="AO275" s="20"/>
      <c r="AP275" s="20"/>
      <c r="AQ275" s="20"/>
      <c r="AR275" s="20"/>
      <c r="AS275" s="20"/>
      <c r="AT275" s="66"/>
      <c r="AU275" s="20"/>
      <c r="AV275" s="20"/>
      <c r="AW275" s="20"/>
      <c r="AX275" s="20"/>
      <c r="AY275" s="20"/>
      <c r="AZ275" s="20"/>
      <c r="BA275" s="20"/>
      <c r="BB275" s="65">
        <f t="shared" ca="1" si="86"/>
        <v>8</v>
      </c>
      <c r="BD275" s="65"/>
      <c r="BO275"/>
      <c r="BP275"/>
      <c r="BR275" s="48"/>
      <c r="BS275" s="19"/>
      <c r="BT275" s="19"/>
      <c r="BU275" s="19"/>
      <c r="BV275" s="48"/>
      <c r="BW275" s="48"/>
      <c r="BX275" s="48"/>
      <c r="BY275" s="49"/>
      <c r="BZ275" s="48"/>
      <c r="CA275" s="48"/>
      <c r="CB275" s="19"/>
      <c r="CC275" s="19"/>
      <c r="CD275" s="19"/>
      <c r="CE275" s="48"/>
      <c r="CF275" s="49"/>
      <c r="CG275" s="19"/>
      <c r="CH275" s="49"/>
      <c r="CI275" s="19"/>
      <c r="CJ275" s="19"/>
    </row>
    <row r="276" spans="1:88">
      <c r="A276" s="65">
        <f t="shared" ca="1" si="85"/>
        <v>11</v>
      </c>
      <c r="B276" s="23" t="str">
        <f ca="1">IF(A275="","",IF(AND(AL276="",AN276=""),"NB",AL276&amp;AN276))</f>
        <v>NB</v>
      </c>
      <c r="C276" s="6" t="str">
        <f t="shared" ca="1" si="87"/>
        <v/>
      </c>
      <c r="D276" s="56" t="str">
        <f ca="1">VLOOKUP($A276,$BC$5:$BN$45,8)</f>
        <v>B</v>
      </c>
      <c r="E276" s="344" t="str">
        <f t="shared" ca="1" si="96"/>
        <v>BRB</v>
      </c>
      <c r="F276" s="175">
        <v>1</v>
      </c>
      <c r="G276" s="459">
        <f ca="1">IF(G275&gt;=$AJ$3,1,IF(AND(J274="L",J275="L"),1,IF(I275="L",2,IF(I275="W",(2*G275-1),G275))))</f>
        <v>2</v>
      </c>
      <c r="H276" s="345" t="str">
        <f ca="1">IF($A275&lt;&gt;"",IF(OR($AH275&lt;&gt;0,$AI275&lt;&gt;0,E275="RRR"),"",IF(AND($D270="B",$D273="B"),"B",IF(AND($D272="B",$D274="B"),"B",IF(AND($D274=$D275,$D274="B"),"B","")))),"")</f>
        <v/>
      </c>
      <c r="I276" s="346" t="str">
        <f t="shared" ca="1" si="100"/>
        <v/>
      </c>
      <c r="J276" s="346">
        <f t="shared" ca="1" si="88"/>
        <v>0</v>
      </c>
      <c r="K276" s="343">
        <f t="shared" ca="1" si="97"/>
        <v>0</v>
      </c>
      <c r="L276" s="56" t="str">
        <f ca="1">VLOOKUP($A276,$BC$5:$BN$45,8)</f>
        <v>B</v>
      </c>
      <c r="M276" s="428">
        <f t="shared" ca="1" si="98"/>
        <v>4</v>
      </c>
      <c r="N276" s="175">
        <v>1</v>
      </c>
      <c r="O276" s="345" t="str">
        <f ca="1">IF($A275&lt;&gt;"",IF(OR($AH275&lt;&gt;0,$AI275&lt;&gt;0,E275="BBB",H276&lt;&gt;""),"",IF(AND($D270="R",$D273="R"),"R",IF(AND($D272="R",$D274="R"),"R",IF(AND($D274=$D275,$D274="R"),"R","")))),"")</f>
        <v/>
      </c>
      <c r="P276" s="37" t="str">
        <f t="shared" ca="1" si="89"/>
        <v/>
      </c>
      <c r="Q276" s="37">
        <f t="shared" ca="1" si="90"/>
        <v>0</v>
      </c>
      <c r="R276" s="23">
        <f ca="1">IF($A276&lt;&gt;"",IF(OR($AH275&lt;&gt;0,$AI275&lt;&gt;0),"0",SUM(Q276:Q276)),0)</f>
        <v>0</v>
      </c>
      <c r="S276" s="56" t="str">
        <f ca="1">VLOOKUP($A276,$BC$5:$BN$45,8)</f>
        <v>B</v>
      </c>
      <c r="T276" s="175">
        <v>1</v>
      </c>
      <c r="U276" s="345" t="str">
        <f ca="1">IF($A275&lt;&gt;"",IF(OR($AH275&lt;&gt;0,$AI275&lt;&gt;0,M275&gt;=$AJ$3),"",H276))</f>
        <v/>
      </c>
      <c r="V276" s="346" t="str">
        <f t="shared" ca="1" si="101"/>
        <v/>
      </c>
      <c r="W276" s="346">
        <f t="shared" ca="1" si="91"/>
        <v>0</v>
      </c>
      <c r="X276" s="343">
        <f t="shared" ca="1" si="99"/>
        <v>0</v>
      </c>
      <c r="Y276" s="56" t="str">
        <f ca="1">VLOOKUP($A276,$BC$5:$BN$45,8)</f>
        <v>B</v>
      </c>
      <c r="Z276" s="175">
        <v>1</v>
      </c>
      <c r="AA276" s="345" t="str">
        <f ca="1">IF($A275&lt;&gt;"",IF(OR($AH275&lt;&gt;0,$AI275&lt;&gt;0,U276&lt;&gt;""),"",O276))</f>
        <v/>
      </c>
      <c r="AB276" s="37" t="str">
        <f t="shared" ca="1" si="92"/>
        <v/>
      </c>
      <c r="AC276" s="37">
        <f t="shared" ca="1" si="93"/>
        <v>0</v>
      </c>
      <c r="AD276" s="23">
        <f ca="1">IF($A276&lt;&gt;"",IF(OR($AH275&lt;&gt;0,$AI275&lt;&gt;0),"0",SUM(AC276:AC276)),0)</f>
        <v>0</v>
      </c>
      <c r="AE276" s="90">
        <f ca="1">IF(A276&lt;&gt;"",W276+AC276,0)</f>
        <v>0</v>
      </c>
      <c r="AF276" s="87">
        <f t="shared" ca="1" si="102"/>
        <v>3</v>
      </c>
      <c r="AG276" s="95">
        <f>T277</f>
        <v>1</v>
      </c>
      <c r="AH276" s="89">
        <f ca="1">IF($A276&lt;&gt;"",IF(AH275&lt;&gt;0,AH275,IF(AF276&gt;=$AJ$1,"Profit Target",0)),0)</f>
        <v>0</v>
      </c>
      <c r="AI276" s="91">
        <f ca="1">IF($A276&lt;&gt;"",IF(AI275&lt;&gt;0,AI275,IF(AF276&lt;=$AJ$2,"Stop Loss",0)))</f>
        <v>0</v>
      </c>
      <c r="AJ276" s="89">
        <f t="shared" ca="1" si="94"/>
        <v>9</v>
      </c>
      <c r="AK276" s="78" t="str">
        <f ca="1">IF($A275="","",ABS(T276)&amp;"@")</f>
        <v>1@</v>
      </c>
      <c r="AL276" s="78" t="str">
        <f ca="1">IF(U276&lt;&gt;"",$AK276&amp;U276&amp;",","")</f>
        <v/>
      </c>
      <c r="AM276" s="78" t="str">
        <f ca="1">IF($A275="","",ABS(Z276)&amp;"@")</f>
        <v>1@</v>
      </c>
      <c r="AN276" s="427" t="str">
        <f t="shared" ca="1" si="95"/>
        <v/>
      </c>
      <c r="AO276" s="20"/>
      <c r="AP276" s="20"/>
      <c r="AQ276" s="20"/>
      <c r="AR276" s="20"/>
      <c r="AS276" s="20"/>
      <c r="AT276" s="66"/>
      <c r="AU276" s="20"/>
      <c r="AV276" s="20"/>
      <c r="AW276" s="20"/>
      <c r="AX276" s="20"/>
      <c r="AY276" s="20"/>
      <c r="AZ276" s="20"/>
      <c r="BA276" s="20"/>
      <c r="BB276" s="65">
        <f t="shared" ca="1" si="86"/>
        <v>28</v>
      </c>
      <c r="BD276" s="65"/>
      <c r="BO276"/>
      <c r="BP276"/>
      <c r="BR276" s="48"/>
      <c r="BS276" s="19"/>
      <c r="BT276" s="19"/>
      <c r="BU276" s="19"/>
      <c r="BV276" s="48"/>
      <c r="BW276" s="48"/>
      <c r="BX276" s="48"/>
      <c r="BY276" s="49"/>
      <c r="BZ276" s="48"/>
      <c r="CA276" s="48"/>
      <c r="CB276" s="19"/>
      <c r="CC276" s="19"/>
      <c r="CD276" s="19"/>
      <c r="CE276" s="48"/>
      <c r="CF276" s="49"/>
      <c r="CG276" s="19"/>
      <c r="CH276" s="49"/>
      <c r="CI276" s="19"/>
      <c r="CJ276" s="19"/>
    </row>
    <row r="277" spans="1:88">
      <c r="A277" s="65">
        <f t="shared" ca="1" si="85"/>
        <v>5</v>
      </c>
      <c r="B277" s="23" t="str">
        <f ca="1">IF(A276="","",IF(AND(AL277="",AN277=""),"NB",AL277&amp;AN277))</f>
        <v>1@B,</v>
      </c>
      <c r="C277" s="6" t="str">
        <f t="shared" ca="1" si="87"/>
        <v/>
      </c>
      <c r="D277" s="56" t="str">
        <f ca="1">VLOOKUP($A277,$BC$5:$BN$45,8)</f>
        <v>R</v>
      </c>
      <c r="E277" s="344" t="str">
        <f t="shared" ca="1" si="96"/>
        <v>RBR</v>
      </c>
      <c r="F277" s="175">
        <v>1</v>
      </c>
      <c r="G277" s="459">
        <f ca="1">IF(G276&gt;=$AJ$3,1,IF(AND(J275="L",J276="L"),1,IF(I276="L",2,IF(I276="W",(2*G276-1),G276))))</f>
        <v>2</v>
      </c>
      <c r="H277" s="345" t="str">
        <f ca="1">IF($A276&lt;&gt;"",IF(OR($AH276&lt;&gt;0,$AI276&lt;&gt;0,E276="RRR"),"",IF(AND($D271="B",$D274="B"),"B",IF(AND($D273="B",$D275="B"),"B",IF(AND($D275=$D276,$D275="B"),"B","")))),"")</f>
        <v>B</v>
      </c>
      <c r="I277" s="346" t="str">
        <f t="shared" ca="1" si="100"/>
        <v>L</v>
      </c>
      <c r="J277" s="346">
        <f t="shared" ca="1" si="88"/>
        <v>-1</v>
      </c>
      <c r="K277" s="343">
        <f t="shared" ca="1" si="97"/>
        <v>-1</v>
      </c>
      <c r="L277" s="56" t="str">
        <f ca="1">VLOOKUP($A277,$BC$5:$BN$45,8)</f>
        <v>R</v>
      </c>
      <c r="M277" s="428">
        <f t="shared" ca="1" si="98"/>
        <v>5</v>
      </c>
      <c r="N277" s="175">
        <v>1</v>
      </c>
      <c r="O277" s="345" t="str">
        <f ca="1">IF($A276&lt;&gt;"",IF(OR($AH276&lt;&gt;0,$AI276&lt;&gt;0,E276="BBB",H277&lt;&gt;""),"",IF(AND($D271="R",$D274="R"),"R",IF(AND($D273="R",$D275="R"),"R",IF(AND($D275=$D276,$D275="R"),"R","")))),"")</f>
        <v/>
      </c>
      <c r="P277" s="37" t="str">
        <f t="shared" ca="1" si="89"/>
        <v/>
      </c>
      <c r="Q277" s="37">
        <f t="shared" ca="1" si="90"/>
        <v>0</v>
      </c>
      <c r="R277" s="23">
        <f ca="1">IF($A277&lt;&gt;"",IF(OR($AH276&lt;&gt;0,$AI276&lt;&gt;0),"0",SUM(Q277:Q277)),0)</f>
        <v>0</v>
      </c>
      <c r="S277" s="56" t="str">
        <f ca="1">VLOOKUP($A277,$BC$5:$BN$45,8)</f>
        <v>R</v>
      </c>
      <c r="T277" s="175">
        <v>1</v>
      </c>
      <c r="U277" s="345" t="str">
        <f ca="1">IF($A276&lt;&gt;"",IF(OR($AH276&lt;&gt;0,$AI276&lt;&gt;0,M276&gt;=$AJ$3),"",H277))</f>
        <v>B</v>
      </c>
      <c r="V277" s="346" t="str">
        <f t="shared" ca="1" si="101"/>
        <v>L</v>
      </c>
      <c r="W277" s="346">
        <f t="shared" ca="1" si="91"/>
        <v>-1</v>
      </c>
      <c r="X277" s="343">
        <f t="shared" ca="1" si="99"/>
        <v>-1</v>
      </c>
      <c r="Y277" s="56" t="str">
        <f ca="1">VLOOKUP($A277,$BC$5:$BN$45,8)</f>
        <v>R</v>
      </c>
      <c r="Z277" s="175">
        <v>1</v>
      </c>
      <c r="AA277" s="345" t="str">
        <f ca="1">IF($A276&lt;&gt;"",IF(OR($AH276&lt;&gt;0,$AI276&lt;&gt;0,U277&lt;&gt;""),"",O277))</f>
        <v/>
      </c>
      <c r="AB277" s="37" t="str">
        <f t="shared" ca="1" si="92"/>
        <v/>
      </c>
      <c r="AC277" s="37">
        <f t="shared" ca="1" si="93"/>
        <v>0</v>
      </c>
      <c r="AD277" s="23">
        <f ca="1">IF($A277&lt;&gt;"",IF(OR($AH276&lt;&gt;0,$AI276&lt;&gt;0),"0",SUM(AC277:AC277)),0)</f>
        <v>0</v>
      </c>
      <c r="AE277" s="90">
        <f ca="1">IF(A277&lt;&gt;"",W277+AC277,0)</f>
        <v>-1</v>
      </c>
      <c r="AF277" s="87">
        <f t="shared" ca="1" si="102"/>
        <v>2</v>
      </c>
      <c r="AG277" s="95">
        <f>T278</f>
        <v>1</v>
      </c>
      <c r="AH277" s="89">
        <f ca="1">IF($A277&lt;&gt;"",IF(AH276&lt;&gt;0,AH276,IF(AF277&gt;=$AJ$1,"Profit Target",0)),0)</f>
        <v>0</v>
      </c>
      <c r="AI277" s="91">
        <f ca="1">IF($A277&lt;&gt;"",IF(AI276&lt;&gt;0,AI276,IF(AF277&lt;=$AJ$2,"Stop Loss",0)))</f>
        <v>0</v>
      </c>
      <c r="AJ277" s="89">
        <f t="shared" ca="1" si="94"/>
        <v>9</v>
      </c>
      <c r="AK277" s="78" t="str">
        <f ca="1">IF($A276="","",ABS(T277)&amp;"@")</f>
        <v>1@</v>
      </c>
      <c r="AL277" s="78" t="str">
        <f ca="1">IF(U277&lt;&gt;"",$AK277&amp;U277&amp;",","")</f>
        <v>1@B,</v>
      </c>
      <c r="AM277" s="78" t="str">
        <f ca="1">IF($A276="","",ABS(Z277)&amp;"@")</f>
        <v>1@</v>
      </c>
      <c r="AN277" s="427" t="str">
        <f t="shared" ca="1" si="95"/>
        <v/>
      </c>
      <c r="AO277" s="20"/>
      <c r="AP277" s="20"/>
      <c r="AQ277" s="20"/>
      <c r="AR277" s="20"/>
      <c r="AS277" s="20"/>
      <c r="AT277" s="66"/>
      <c r="AU277" s="20"/>
      <c r="AV277" s="20"/>
      <c r="AW277" s="20"/>
      <c r="AX277" s="20"/>
      <c r="AY277" s="20"/>
      <c r="AZ277" s="20"/>
      <c r="BA277" s="20"/>
      <c r="BB277" s="65">
        <f t="shared" ca="1" si="86"/>
        <v>34</v>
      </c>
      <c r="BD277" s="65"/>
      <c r="BO277"/>
      <c r="BP277"/>
      <c r="BR277" s="48"/>
      <c r="BS277" s="19"/>
      <c r="BT277" s="19"/>
      <c r="BU277" s="19"/>
      <c r="BV277" s="48"/>
      <c r="BW277" s="48"/>
      <c r="BX277" s="48"/>
      <c r="BY277" s="49"/>
      <c r="BZ277" s="48"/>
      <c r="CA277" s="48"/>
      <c r="CB277" s="19"/>
      <c r="CC277" s="19"/>
      <c r="CD277" s="19"/>
      <c r="CE277" s="48"/>
      <c r="CF277" s="49"/>
      <c r="CG277" s="19"/>
      <c r="CH277" s="49"/>
      <c r="CI277" s="19"/>
      <c r="CJ277" s="19"/>
    </row>
    <row r="278" spans="1:88">
      <c r="A278" s="65">
        <f t="shared" ca="1" si="85"/>
        <v>27</v>
      </c>
      <c r="B278" s="23" t="str">
        <f ca="1">IF(A277="","",IF(AND(AL278="",AN278=""),"NB",AL278&amp;AN278))</f>
        <v>1@B,</v>
      </c>
      <c r="C278" s="6" t="str">
        <f t="shared" ca="1" si="87"/>
        <v/>
      </c>
      <c r="D278" s="56" t="str">
        <f ca="1">VLOOKUP($A278,$BC$5:$BN$45,8)</f>
        <v>R</v>
      </c>
      <c r="E278" s="344" t="str">
        <f t="shared" ca="1" si="96"/>
        <v>BRR</v>
      </c>
      <c r="F278" s="175">
        <v>1</v>
      </c>
      <c r="G278" s="459">
        <f ca="1">IF(G277&gt;=$AJ$3,1,IF(AND(J276="L",J277="L"),1,IF(I277="L",2,IF(I277="W",(2*G277-1),G277))))</f>
        <v>2</v>
      </c>
      <c r="H278" s="345" t="str">
        <f ca="1">IF($A277&lt;&gt;"",IF(OR($AH277&lt;&gt;0,$AI277&lt;&gt;0,E277="RRR"),"",IF(AND($D272="B",$D275="B"),"B",IF(AND($D274="B",$D276="B"),"B",IF(AND($D276=$D277,$D276="B"),"B","")))),"")</f>
        <v>B</v>
      </c>
      <c r="I278" s="346" t="str">
        <f t="shared" ca="1" si="100"/>
        <v>L</v>
      </c>
      <c r="J278" s="346">
        <f t="shared" ca="1" si="88"/>
        <v>-1</v>
      </c>
      <c r="K278" s="343">
        <f t="shared" ca="1" si="97"/>
        <v>-1</v>
      </c>
      <c r="L278" s="56" t="str">
        <f ca="1">VLOOKUP($A278,$BC$5:$BN$45,8)</f>
        <v>R</v>
      </c>
      <c r="M278" s="428">
        <f t="shared" ca="1" si="98"/>
        <v>6</v>
      </c>
      <c r="N278" s="175">
        <v>1</v>
      </c>
      <c r="O278" s="345" t="str">
        <f ca="1">IF($A277&lt;&gt;"",IF(OR($AH277&lt;&gt;0,$AI277&lt;&gt;0,E277="BBB",H278&lt;&gt;""),"",IF(AND($D272="R",$D275="R"),"R",IF(AND($D274="R",$D276="R"),"R",IF(AND($D276=$D277,$D276="R"),"R","")))),"")</f>
        <v/>
      </c>
      <c r="P278" s="37" t="str">
        <f t="shared" ca="1" si="89"/>
        <v/>
      </c>
      <c r="Q278" s="37">
        <f t="shared" ca="1" si="90"/>
        <v>0</v>
      </c>
      <c r="R278" s="23">
        <f ca="1">IF($A278&lt;&gt;"",IF(OR($AH277&lt;&gt;0,$AI277&lt;&gt;0),"0",SUM(Q278:Q278)),0)</f>
        <v>0</v>
      </c>
      <c r="S278" s="56" t="str">
        <f ca="1">VLOOKUP($A278,$BC$5:$BN$45,8)</f>
        <v>R</v>
      </c>
      <c r="T278" s="175">
        <v>1</v>
      </c>
      <c r="U278" s="345" t="str">
        <f ca="1">IF($A277&lt;&gt;"",IF(OR($AH277&lt;&gt;0,$AI277&lt;&gt;0,M277&gt;=$AJ$3),"",H278))</f>
        <v>B</v>
      </c>
      <c r="V278" s="346" t="str">
        <f t="shared" ca="1" si="101"/>
        <v>L</v>
      </c>
      <c r="W278" s="346">
        <f t="shared" ca="1" si="91"/>
        <v>-1</v>
      </c>
      <c r="X278" s="343">
        <f t="shared" ca="1" si="99"/>
        <v>-1</v>
      </c>
      <c r="Y278" s="56" t="str">
        <f ca="1">VLOOKUP($A278,$BC$5:$BN$45,8)</f>
        <v>R</v>
      </c>
      <c r="Z278" s="175">
        <v>1</v>
      </c>
      <c r="AA278" s="345" t="str">
        <f ca="1">IF($A277&lt;&gt;"",IF(OR($AH277&lt;&gt;0,$AI277&lt;&gt;0,U278&lt;&gt;""),"",O278))</f>
        <v/>
      </c>
      <c r="AB278" s="37" t="str">
        <f t="shared" ca="1" si="92"/>
        <v/>
      </c>
      <c r="AC278" s="37">
        <f t="shared" ca="1" si="93"/>
        <v>0</v>
      </c>
      <c r="AD278" s="23">
        <f ca="1">IF($A278&lt;&gt;"",IF(OR($AH277&lt;&gt;0,$AI277&lt;&gt;0),"0",SUM(AC278:AC278)),0)</f>
        <v>0</v>
      </c>
      <c r="AE278" s="90">
        <f ca="1">IF(A278&lt;&gt;"",W278+AC278,0)</f>
        <v>-1</v>
      </c>
      <c r="AF278" s="87">
        <f t="shared" ca="1" si="102"/>
        <v>1</v>
      </c>
      <c r="AG278" s="95">
        <f>T279</f>
        <v>1</v>
      </c>
      <c r="AH278" s="89">
        <f ca="1">IF($A278&lt;&gt;"",IF(AH277&lt;&gt;0,AH277,IF(AF278&gt;=$AJ$1,"Profit Target",0)),0)</f>
        <v>0</v>
      </c>
      <c r="AI278" s="91">
        <f ca="1">IF($A278&lt;&gt;"",IF(AI277&lt;&gt;0,AI277,IF(AF278&lt;=$AJ$2,"Stop Loss",0)))</f>
        <v>0</v>
      </c>
      <c r="AJ278" s="89">
        <f t="shared" ca="1" si="94"/>
        <v>9</v>
      </c>
      <c r="AK278" s="78" t="str">
        <f ca="1">IF($A277="","",ABS(T278)&amp;"@")</f>
        <v>1@</v>
      </c>
      <c r="AL278" s="78" t="str">
        <f ca="1">IF(U278&lt;&gt;"",$AK278&amp;U278&amp;",","")</f>
        <v>1@B,</v>
      </c>
      <c r="AM278" s="78" t="str">
        <f ca="1">IF($A277="","",ABS(Z278)&amp;"@")</f>
        <v>1@</v>
      </c>
      <c r="AN278" s="427" t="str">
        <f t="shared" ca="1" si="95"/>
        <v/>
      </c>
      <c r="AO278" s="20"/>
      <c r="AP278" s="20"/>
      <c r="AQ278" s="20"/>
      <c r="AR278" s="20"/>
      <c r="AS278" s="20"/>
      <c r="AT278" s="66"/>
      <c r="AU278" s="20"/>
      <c r="AV278" s="20"/>
      <c r="AW278" s="20"/>
      <c r="AX278" s="20"/>
      <c r="AY278" s="20"/>
      <c r="AZ278" s="20"/>
      <c r="BA278" s="20"/>
      <c r="BB278" s="65">
        <f t="shared" ca="1" si="86"/>
        <v>29</v>
      </c>
      <c r="BD278" s="65"/>
      <c r="BO278"/>
      <c r="BP278"/>
      <c r="BR278" s="48"/>
      <c r="BS278" s="19"/>
      <c r="BT278" s="19"/>
      <c r="BU278" s="19"/>
      <c r="BV278" s="48"/>
      <c r="BW278" s="48"/>
      <c r="BX278" s="48"/>
      <c r="BY278" s="49"/>
      <c r="BZ278" s="48"/>
      <c r="CA278" s="48"/>
      <c r="CB278" s="19"/>
      <c r="CC278" s="19"/>
      <c r="CD278" s="19"/>
      <c r="CE278" s="48"/>
      <c r="CF278" s="49"/>
      <c r="CG278" s="19"/>
      <c r="CH278" s="49"/>
      <c r="CI278" s="19"/>
      <c r="CJ278" s="19"/>
    </row>
    <row r="279" spans="1:88">
      <c r="A279" s="65">
        <f t="shared" ca="1" si="85"/>
        <v>13</v>
      </c>
      <c r="B279" s="23" t="str">
        <f ca="1">IF(A278="","",IF(AND(AL279="",AN279=""),"NB",AL279&amp;AN279))</f>
        <v>1@R,</v>
      </c>
      <c r="C279" s="6" t="str">
        <f t="shared" ca="1" si="87"/>
        <v/>
      </c>
      <c r="D279" s="56" t="str">
        <f ca="1">VLOOKUP($A279,$BC$5:$BN$45,8)</f>
        <v>B</v>
      </c>
      <c r="E279" s="344" t="str">
        <f t="shared" ca="1" si="96"/>
        <v>RRB</v>
      </c>
      <c r="F279" s="175">
        <v>1</v>
      </c>
      <c r="G279" s="459">
        <f ca="1">IF(G278&gt;=$AJ$3,1,IF(AND(J277="L",J278="L"),1,IF(I278="L",2,IF(I278="W",(2*G278-1),G278))))</f>
        <v>2</v>
      </c>
      <c r="H279" s="345" t="str">
        <f ca="1">IF($A278&lt;&gt;"",IF(OR($AH278&lt;&gt;0,$AI278&lt;&gt;0,E278="RRR"),"",IF(AND($D273="B",$D276="B"),"B",IF(AND($D275="B",$D277="B"),"B",IF(AND($D277=$D278,$D277="B"),"B","")))),"")</f>
        <v/>
      </c>
      <c r="I279" s="346" t="str">
        <f t="shared" ca="1" si="100"/>
        <v/>
      </c>
      <c r="J279" s="346">
        <f t="shared" ca="1" si="88"/>
        <v>0</v>
      </c>
      <c r="K279" s="343">
        <f t="shared" ca="1" si="97"/>
        <v>0</v>
      </c>
      <c r="L279" s="56" t="str">
        <f ca="1">VLOOKUP($A279,$BC$5:$BN$45,8)</f>
        <v>B</v>
      </c>
      <c r="M279" s="428">
        <f t="shared" ca="1" si="98"/>
        <v>6</v>
      </c>
      <c r="N279" s="175">
        <v>1</v>
      </c>
      <c r="O279" s="345" t="str">
        <f ca="1">IF($A278&lt;&gt;"",IF(OR($AH278&lt;&gt;0,$AI278&lt;&gt;0,E278="BBB",H279&lt;&gt;""),"",IF(AND($D273="R",$D276="R"),"R",IF(AND($D275="R",$D277="R"),"R",IF(AND($D277=$D278,$D277="R"),"R","")))),"")</f>
        <v>R</v>
      </c>
      <c r="P279" s="37" t="str">
        <f t="shared" ca="1" si="89"/>
        <v>L</v>
      </c>
      <c r="Q279" s="37">
        <f t="shared" ca="1" si="90"/>
        <v>-1</v>
      </c>
      <c r="R279" s="23">
        <f ca="1">IF($A279&lt;&gt;"",IF(OR($AH278&lt;&gt;0,$AI278&lt;&gt;0),"0",SUM(Q279:Q279)),0)</f>
        <v>-1</v>
      </c>
      <c r="S279" s="56" t="str">
        <f ca="1">VLOOKUP($A279,$BC$5:$BN$45,8)</f>
        <v>B</v>
      </c>
      <c r="T279" s="175">
        <v>1</v>
      </c>
      <c r="U279" s="345" t="str">
        <f ca="1">IF($A278&lt;&gt;"",IF(OR($AH278&lt;&gt;0,$AI278&lt;&gt;0,M278&gt;=$AJ$3),"",H279))</f>
        <v/>
      </c>
      <c r="V279" s="346" t="str">
        <f t="shared" ca="1" si="101"/>
        <v/>
      </c>
      <c r="W279" s="346">
        <f t="shared" ca="1" si="91"/>
        <v>0</v>
      </c>
      <c r="X279" s="343">
        <f t="shared" ca="1" si="99"/>
        <v>0</v>
      </c>
      <c r="Y279" s="56" t="str">
        <f ca="1">VLOOKUP($A279,$BC$5:$BN$45,8)</f>
        <v>B</v>
      </c>
      <c r="Z279" s="175">
        <v>1</v>
      </c>
      <c r="AA279" s="345" t="str">
        <f ca="1">IF($A278&lt;&gt;"",IF(OR($AH278&lt;&gt;0,$AI278&lt;&gt;0,U279&lt;&gt;""),"",O279))</f>
        <v>R</v>
      </c>
      <c r="AB279" s="37" t="str">
        <f t="shared" ca="1" si="92"/>
        <v>L</v>
      </c>
      <c r="AC279" s="37">
        <f t="shared" ca="1" si="93"/>
        <v>-1</v>
      </c>
      <c r="AD279" s="23">
        <f ca="1">IF($A279&lt;&gt;"",IF(OR($AH278&lt;&gt;0,$AI278&lt;&gt;0),"0",SUM(AC279:AC279)),0)</f>
        <v>-1</v>
      </c>
      <c r="AE279" s="90">
        <f ca="1">IF(A279&lt;&gt;"",W279+AC279,0)</f>
        <v>-1</v>
      </c>
      <c r="AF279" s="87">
        <f t="shared" ca="1" si="102"/>
        <v>0</v>
      </c>
      <c r="AG279" s="95">
        <f>T280</f>
        <v>1</v>
      </c>
      <c r="AH279" s="89">
        <f ca="1">IF($A279&lt;&gt;"",IF(AH278&lt;&gt;0,AH278,IF(AF279&gt;=$AJ$1,"Profit Target",0)),0)</f>
        <v>0</v>
      </c>
      <c r="AI279" s="91">
        <f ca="1">IF($A279&lt;&gt;"",IF(AI278&lt;&gt;0,AI278,IF(AF279&lt;=$AJ$2,"Stop Loss",0)))</f>
        <v>0</v>
      </c>
      <c r="AJ279" s="89">
        <f t="shared" ca="1" si="94"/>
        <v>9</v>
      </c>
      <c r="AK279" s="78" t="str">
        <f ca="1">IF($A278="","",ABS(T279)&amp;"@")</f>
        <v>1@</v>
      </c>
      <c r="AL279" s="78" t="str">
        <f ca="1">IF(U279&lt;&gt;"",$AK279&amp;U279&amp;",","")</f>
        <v/>
      </c>
      <c r="AM279" s="78" t="str">
        <f ca="1">IF($A278="","",ABS(Z279)&amp;"@")</f>
        <v>1@</v>
      </c>
      <c r="AN279" s="427" t="str">
        <f t="shared" ca="1" si="95"/>
        <v>1@R,</v>
      </c>
      <c r="AO279" s="20"/>
      <c r="AP279" s="20"/>
      <c r="AQ279" s="20"/>
      <c r="AR279" s="20"/>
      <c r="AS279" s="20"/>
      <c r="AT279" s="66"/>
      <c r="AU279" s="20"/>
      <c r="AV279" s="20"/>
      <c r="AW279" s="20"/>
      <c r="AX279" s="20"/>
      <c r="AY279" s="20"/>
      <c r="AZ279" s="20"/>
      <c r="BA279" s="20"/>
      <c r="BB279" s="65">
        <f t="shared" ca="1" si="86"/>
        <v>6</v>
      </c>
      <c r="BD279" s="65"/>
      <c r="BO279"/>
      <c r="BP279"/>
      <c r="BR279" s="48"/>
      <c r="BS279" s="19"/>
      <c r="BT279" s="19"/>
      <c r="BU279" s="19"/>
      <c r="BV279" s="48"/>
      <c r="BW279" s="48"/>
      <c r="BX279" s="48"/>
      <c r="BY279" s="49"/>
      <c r="BZ279" s="48"/>
      <c r="CA279" s="48"/>
      <c r="CB279" s="19"/>
      <c r="CC279" s="19"/>
      <c r="CD279" s="19"/>
      <c r="CE279" s="48"/>
      <c r="CF279" s="49"/>
      <c r="CG279" s="19"/>
      <c r="CH279" s="49"/>
      <c r="CI279" s="19"/>
      <c r="CJ279" s="19"/>
    </row>
    <row r="280" spans="1:88">
      <c r="A280" s="65">
        <f t="shared" ca="1" si="85"/>
        <v>6</v>
      </c>
      <c r="B280" s="23" t="str">
        <f ca="1">IF(A279="","",IF(AND(AL280="",AN280=""),"NB",AL280&amp;AN280))</f>
        <v>NB</v>
      </c>
      <c r="C280" s="6" t="str">
        <f t="shared" ca="1" si="87"/>
        <v/>
      </c>
      <c r="D280" s="56" t="str">
        <f ca="1">VLOOKUP($A280,$BC$5:$BN$45,8)</f>
        <v>B</v>
      </c>
      <c r="E280" s="344" t="str">
        <f t="shared" ca="1" si="96"/>
        <v>RBB</v>
      </c>
      <c r="F280" s="175">
        <v>1</v>
      </c>
      <c r="G280" s="459">
        <f ca="1">IF(G279&gt;=$AJ$3,1,IF(AND(J278="L",J279="L"),1,IF(I279="L",2,IF(I279="W",(2*G279-1),G279))))</f>
        <v>2</v>
      </c>
      <c r="H280" s="345" t="str">
        <f ca="1">IF($A279&lt;&gt;"",IF(OR($AH279&lt;&gt;0,$AI279&lt;&gt;0,E279="RRR"),"",IF(AND($D274="B",$D277="B"),"B",IF(AND($D276="B",$D278="B"),"B",IF(AND($D278=$D279,$D278="B"),"B","")))),"")</f>
        <v/>
      </c>
      <c r="I280" s="346" t="str">
        <f t="shared" ca="1" si="100"/>
        <v/>
      </c>
      <c r="J280" s="346">
        <f t="shared" ca="1" si="88"/>
        <v>0</v>
      </c>
      <c r="K280" s="343">
        <f t="shared" ca="1" si="97"/>
        <v>0</v>
      </c>
      <c r="L280" s="56" t="str">
        <f ca="1">VLOOKUP($A280,$BC$5:$BN$45,8)</f>
        <v>B</v>
      </c>
      <c r="M280" s="428">
        <f t="shared" ca="1" si="98"/>
        <v>6</v>
      </c>
      <c r="N280" s="175">
        <v>1</v>
      </c>
      <c r="O280" s="345" t="str">
        <f ca="1">IF($A279&lt;&gt;"",IF(OR($AH279&lt;&gt;0,$AI279&lt;&gt;0,E279="BBB",H280&lt;&gt;""),"",IF(AND($D274="R",$D277="R"),"R",IF(AND($D276="R",$D278="R"),"R",IF(AND($D278=$D279,$D278="R"),"R","")))),"")</f>
        <v/>
      </c>
      <c r="P280" s="37" t="str">
        <f t="shared" ca="1" si="89"/>
        <v/>
      </c>
      <c r="Q280" s="37">
        <f t="shared" ca="1" si="90"/>
        <v>0</v>
      </c>
      <c r="R280" s="23">
        <f ca="1">IF($A280&lt;&gt;"",IF(OR($AH279&lt;&gt;0,$AI279&lt;&gt;0),"0",SUM(Q280:Q280)),0)</f>
        <v>0</v>
      </c>
      <c r="S280" s="56" t="str">
        <f ca="1">VLOOKUP($A280,$BC$5:$BN$45,8)</f>
        <v>B</v>
      </c>
      <c r="T280" s="175">
        <v>1</v>
      </c>
      <c r="U280" s="345" t="str">
        <f ca="1">IF($A279&lt;&gt;"",IF(OR($AH279&lt;&gt;0,$AI279&lt;&gt;0,M279&gt;=$AJ$3),"",H280))</f>
        <v/>
      </c>
      <c r="V280" s="346" t="str">
        <f t="shared" ca="1" si="101"/>
        <v/>
      </c>
      <c r="W280" s="346">
        <f t="shared" ca="1" si="91"/>
        <v>0</v>
      </c>
      <c r="X280" s="343">
        <f t="shared" ca="1" si="99"/>
        <v>0</v>
      </c>
      <c r="Y280" s="56" t="str">
        <f ca="1">VLOOKUP($A280,$BC$5:$BN$45,8)</f>
        <v>B</v>
      </c>
      <c r="Z280" s="175">
        <v>1</v>
      </c>
      <c r="AA280" s="345" t="str">
        <f ca="1">IF($A279&lt;&gt;"",IF(OR($AH279&lt;&gt;0,$AI279&lt;&gt;0,U280&lt;&gt;""),"",O280))</f>
        <v/>
      </c>
      <c r="AB280" s="37" t="str">
        <f t="shared" ca="1" si="92"/>
        <v/>
      </c>
      <c r="AC280" s="37">
        <f t="shared" ca="1" si="93"/>
        <v>0</v>
      </c>
      <c r="AD280" s="23">
        <f ca="1">IF($A280&lt;&gt;"",IF(OR($AH279&lt;&gt;0,$AI279&lt;&gt;0),"0",SUM(AC280:AC280)),0)</f>
        <v>0</v>
      </c>
      <c r="AE280" s="90">
        <f ca="1">IF(A280&lt;&gt;"",W280+AC280,0)</f>
        <v>0</v>
      </c>
      <c r="AF280" s="87">
        <f t="shared" ca="1" si="102"/>
        <v>0</v>
      </c>
      <c r="AG280" s="95">
        <f>T281</f>
        <v>1</v>
      </c>
      <c r="AH280" s="89">
        <f ca="1">IF($A280&lt;&gt;"",IF(AH279&lt;&gt;0,AH279,IF(AF280&gt;=$AJ$1,"Profit Target",0)),0)</f>
        <v>0</v>
      </c>
      <c r="AI280" s="91">
        <f ca="1">IF($A280&lt;&gt;"",IF(AI279&lt;&gt;0,AI279,IF(AF280&lt;=$AJ$2,"Stop Loss",0)))</f>
        <v>0</v>
      </c>
      <c r="AJ280" s="89">
        <f t="shared" ca="1" si="94"/>
        <v>9</v>
      </c>
      <c r="AK280" s="78" t="str">
        <f ca="1">IF($A279="","",ABS(T280)&amp;"@")</f>
        <v>1@</v>
      </c>
      <c r="AL280" s="78" t="str">
        <f ca="1">IF(U280&lt;&gt;"",$AK280&amp;U280&amp;",","")</f>
        <v/>
      </c>
      <c r="AM280" s="78" t="str">
        <f ca="1">IF($A279="","",ABS(Z280)&amp;"@")</f>
        <v>1@</v>
      </c>
      <c r="AN280" s="427" t="str">
        <f t="shared" ca="1" si="95"/>
        <v/>
      </c>
      <c r="AO280" s="20"/>
      <c r="AP280" s="20"/>
      <c r="AQ280" s="20"/>
      <c r="AR280" s="20"/>
      <c r="AS280" s="20"/>
      <c r="AT280" s="66"/>
      <c r="AU280" s="20"/>
      <c r="AV280" s="20"/>
      <c r="AW280" s="20"/>
      <c r="AX280" s="20"/>
      <c r="AY280" s="20"/>
      <c r="AZ280" s="20"/>
      <c r="BA280" s="20"/>
      <c r="BB280" s="65">
        <f t="shared" ca="1" si="86"/>
        <v>21</v>
      </c>
      <c r="BD280" s="65"/>
      <c r="BO280"/>
      <c r="BP280"/>
      <c r="BR280" s="48"/>
      <c r="BS280" s="19"/>
      <c r="BT280" s="19"/>
      <c r="BU280" s="19"/>
      <c r="BV280" s="48"/>
      <c r="BW280" s="48"/>
      <c r="BX280" s="48"/>
      <c r="BY280" s="49"/>
      <c r="BZ280" s="48"/>
      <c r="CA280" s="48"/>
      <c r="CB280" s="19"/>
      <c r="CC280" s="19"/>
      <c r="CD280" s="19"/>
      <c r="CE280" s="48"/>
      <c r="CF280" s="49"/>
      <c r="CG280" s="19"/>
      <c r="CH280" s="49"/>
      <c r="CI280" s="19"/>
      <c r="CJ280" s="19"/>
    </row>
    <row r="281" spans="1:88">
      <c r="A281" s="65">
        <f t="shared" ca="1" si="85"/>
        <v>9</v>
      </c>
      <c r="B281" s="23" t="str">
        <f ca="1">IF(A280="","",IF(AND(AL281="",AN281=""),"NB",AL281&amp;AN281))</f>
        <v>1@B,</v>
      </c>
      <c r="C281" s="6" t="str">
        <f t="shared" ca="1" si="87"/>
        <v/>
      </c>
      <c r="D281" s="56" t="str">
        <f ca="1">VLOOKUP($A281,$BC$5:$BN$45,8)</f>
        <v>R</v>
      </c>
      <c r="E281" s="344" t="str">
        <f t="shared" ca="1" si="96"/>
        <v>BBR</v>
      </c>
      <c r="F281" s="175">
        <v>1</v>
      </c>
      <c r="G281" s="459">
        <f ca="1">IF(G280&gt;=$AJ$3,1,IF(AND(J279="L",J280="L"),1,IF(I280="L",2,IF(I280="W",(2*G280-1),G280))))</f>
        <v>2</v>
      </c>
      <c r="H281" s="345" t="str">
        <f ca="1">IF($A280&lt;&gt;"",IF(OR($AH280&lt;&gt;0,$AI280&lt;&gt;0,E280="RRR"),"",IF(AND($D275="B",$D278="B"),"B",IF(AND($D277="B",$D279="B"),"B",IF(AND($D279=$D280,$D279="B"),"B","")))),"")</f>
        <v>B</v>
      </c>
      <c r="I281" s="346" t="str">
        <f t="shared" ca="1" si="100"/>
        <v>L</v>
      </c>
      <c r="J281" s="346">
        <f t="shared" ca="1" si="88"/>
        <v>-1</v>
      </c>
      <c r="K281" s="343">
        <f t="shared" ca="1" si="97"/>
        <v>-1</v>
      </c>
      <c r="L281" s="56" t="str">
        <f ca="1">VLOOKUP($A281,$BC$5:$BN$45,8)</f>
        <v>R</v>
      </c>
      <c r="M281" s="428">
        <f t="shared" ca="1" si="98"/>
        <v>7</v>
      </c>
      <c r="N281" s="175">
        <v>1</v>
      </c>
      <c r="O281" s="345" t="str">
        <f ca="1">IF($A280&lt;&gt;"",IF(OR($AH280&lt;&gt;0,$AI280&lt;&gt;0,E280="BBB",H281&lt;&gt;""),"",IF(AND($D275="R",$D278="R"),"R",IF(AND($D277="R",$D279="R"),"R",IF(AND($D279=$D280,$D279="R"),"R","")))),"")</f>
        <v/>
      </c>
      <c r="P281" s="37" t="str">
        <f t="shared" ca="1" si="89"/>
        <v/>
      </c>
      <c r="Q281" s="37">
        <f t="shared" ca="1" si="90"/>
        <v>0</v>
      </c>
      <c r="R281" s="23">
        <f ca="1">IF($A281&lt;&gt;"",IF(OR($AH280&lt;&gt;0,$AI280&lt;&gt;0),"0",SUM(Q281:Q281)),0)</f>
        <v>0</v>
      </c>
      <c r="S281" s="56" t="str">
        <f ca="1">VLOOKUP($A281,$BC$5:$BN$45,8)</f>
        <v>R</v>
      </c>
      <c r="T281" s="175">
        <v>1</v>
      </c>
      <c r="U281" s="345" t="str">
        <f ca="1">IF($A280&lt;&gt;"",IF(OR($AH280&lt;&gt;0,$AI280&lt;&gt;0,M280&gt;=$AJ$3),"",H281))</f>
        <v>B</v>
      </c>
      <c r="V281" s="346" t="str">
        <f t="shared" ca="1" si="101"/>
        <v>L</v>
      </c>
      <c r="W281" s="346">
        <f t="shared" ca="1" si="91"/>
        <v>-1</v>
      </c>
      <c r="X281" s="343">
        <f t="shared" ca="1" si="99"/>
        <v>-1</v>
      </c>
      <c r="Y281" s="56" t="str">
        <f ca="1">VLOOKUP($A281,$BC$5:$BN$45,8)</f>
        <v>R</v>
      </c>
      <c r="Z281" s="175">
        <v>1</v>
      </c>
      <c r="AA281" s="345" t="str">
        <f ca="1">IF($A280&lt;&gt;"",IF(OR($AH280&lt;&gt;0,$AI280&lt;&gt;0,U281&lt;&gt;""),"",O281))</f>
        <v/>
      </c>
      <c r="AB281" s="37" t="str">
        <f t="shared" ca="1" si="92"/>
        <v/>
      </c>
      <c r="AC281" s="37">
        <f t="shared" ca="1" si="93"/>
        <v>0</v>
      </c>
      <c r="AD281" s="23">
        <f ca="1">IF($A281&lt;&gt;"",IF(OR($AH280&lt;&gt;0,$AI280&lt;&gt;0),"0",SUM(AC281:AC281)),0)</f>
        <v>0</v>
      </c>
      <c r="AE281" s="90">
        <f ca="1">IF(A281&lt;&gt;"",W281+AC281,0)</f>
        <v>-1</v>
      </c>
      <c r="AF281" s="172">
        <f t="shared" ca="1" si="102"/>
        <v>-1</v>
      </c>
      <c r="AG281" s="95">
        <f>T282</f>
        <v>1</v>
      </c>
      <c r="AH281" s="89">
        <f ca="1">IF($A281&lt;&gt;"",IF(AH280&lt;&gt;0,AH280,IF(AF281&gt;=$AJ$1,"Profit Target",0)),0)</f>
        <v>0</v>
      </c>
      <c r="AI281" s="91">
        <f ca="1">IF($A281&lt;&gt;"",IF(AI280&lt;&gt;0,AI280,IF(AF281&lt;=$AJ$2,"Stop Loss",0)))</f>
        <v>0</v>
      </c>
      <c r="AJ281" s="89">
        <f t="shared" ca="1" si="94"/>
        <v>9</v>
      </c>
      <c r="AK281" s="78" t="str">
        <f ca="1">IF($A280="","",ABS(T281)&amp;"@")</f>
        <v>1@</v>
      </c>
      <c r="AL281" s="78" t="str">
        <f ca="1">IF(U281&lt;&gt;"",$AK281&amp;U281&amp;",","")</f>
        <v>1@B,</v>
      </c>
      <c r="AM281" s="78" t="str">
        <f ca="1">IF($A280="","",ABS(Z281)&amp;"@")</f>
        <v>1@</v>
      </c>
      <c r="AN281" s="427" t="str">
        <f t="shared" ca="1" si="95"/>
        <v/>
      </c>
      <c r="AO281" s="20"/>
      <c r="AP281" s="20"/>
      <c r="AQ281" s="20"/>
      <c r="AR281" s="20"/>
      <c r="AS281" s="20"/>
      <c r="AT281" s="66"/>
      <c r="AU281" s="20"/>
      <c r="AV281" s="20"/>
      <c r="AW281" s="20"/>
      <c r="AX281" s="20"/>
      <c r="AY281" s="20"/>
      <c r="AZ281" s="20"/>
      <c r="BA281" s="20"/>
      <c r="BB281" s="65">
        <f t="shared" ca="1" si="86"/>
        <v>18</v>
      </c>
      <c r="BD281" s="65"/>
      <c r="BR281" s="48"/>
      <c r="BS281" s="48"/>
      <c r="BT281" s="48"/>
      <c r="BU281" s="48"/>
      <c r="BV281" s="48"/>
      <c r="BW281" s="48"/>
      <c r="BX281" s="48"/>
      <c r="BY281" s="49"/>
      <c r="BZ281" s="48"/>
      <c r="CA281" s="48"/>
      <c r="CB281" s="19"/>
      <c r="CC281" s="19"/>
      <c r="CD281" s="19"/>
      <c r="CE281" s="48"/>
      <c r="CF281" s="49"/>
      <c r="CG281" s="19"/>
      <c r="CH281" s="49"/>
      <c r="CI281" s="19"/>
      <c r="CJ281" s="19"/>
    </row>
    <row r="282" spans="1:88">
      <c r="A282" s="65">
        <f t="shared" ca="1" si="85"/>
        <v>18</v>
      </c>
      <c r="B282" s="23" t="str">
        <f ca="1">IF(A281="","",IF(AND(AL282="",AN282=""),"NB",AL282&amp;AN282))</f>
        <v>1@B,</v>
      </c>
      <c r="C282" s="6" t="str">
        <f t="shared" ca="1" si="87"/>
        <v/>
      </c>
      <c r="D282" s="56" t="str">
        <f ca="1">VLOOKUP($A282,$BC$5:$BN$45,8)</f>
        <v>R</v>
      </c>
      <c r="E282" s="344" t="str">
        <f t="shared" ca="1" si="96"/>
        <v>BRR</v>
      </c>
      <c r="F282" s="175">
        <v>1</v>
      </c>
      <c r="G282" s="459">
        <f ca="1">IF(G281&gt;=$AJ$3,1,IF(AND(J280="L",J281="L"),1,IF(I281="L",2,IF(I281="W",(2*G281-1),G281))))</f>
        <v>2</v>
      </c>
      <c r="H282" s="345" t="str">
        <f ca="1">IF($A281&lt;&gt;"",IF(OR($AH281&lt;&gt;0,$AI281&lt;&gt;0,E281="RRR"),"",IF(AND($D276="B",$D279="B"),"B",IF(AND($D278="B",$D280="B"),"B",IF(AND($D280=$D281,$D280="B"),"B","")))),"")</f>
        <v>B</v>
      </c>
      <c r="I282" s="346" t="str">
        <f t="shared" ca="1" si="100"/>
        <v>L</v>
      </c>
      <c r="J282" s="346">
        <f t="shared" ca="1" si="88"/>
        <v>-1</v>
      </c>
      <c r="K282" s="343">
        <f t="shared" ca="1" si="97"/>
        <v>-1</v>
      </c>
      <c r="L282" s="56" t="str">
        <f ca="1">VLOOKUP($A282,$BC$5:$BN$45,8)</f>
        <v>R</v>
      </c>
      <c r="M282" s="428">
        <f t="shared" ca="1" si="98"/>
        <v>8</v>
      </c>
      <c r="N282" s="175">
        <v>1</v>
      </c>
      <c r="O282" s="345" t="str">
        <f ca="1">IF($A281&lt;&gt;"",IF(OR($AH281&lt;&gt;0,$AI281&lt;&gt;0,E281="BBB",H282&lt;&gt;""),"",IF(AND($D276="R",$D279="R"),"R",IF(AND($D278="R",$D280="R"),"R",IF(AND($D280=$D281,$D280="R"),"R","")))),"")</f>
        <v/>
      </c>
      <c r="P282" s="37" t="str">
        <f t="shared" ca="1" si="89"/>
        <v/>
      </c>
      <c r="Q282" s="37">
        <f t="shared" ca="1" si="90"/>
        <v>0</v>
      </c>
      <c r="R282" s="23">
        <f ca="1">IF($A282&lt;&gt;"",IF(OR($AH281&lt;&gt;0,$AI281&lt;&gt;0),"0",SUM(Q282:Q282)),0)</f>
        <v>0</v>
      </c>
      <c r="S282" s="56" t="str">
        <f ca="1">VLOOKUP($A282,$BC$5:$BN$45,8)</f>
        <v>R</v>
      </c>
      <c r="T282" s="175">
        <v>1</v>
      </c>
      <c r="U282" s="345" t="str">
        <f ca="1">IF($A281&lt;&gt;"",IF(OR($AH281&lt;&gt;0,$AI281&lt;&gt;0,M281&gt;=$AJ$3),"",H282))</f>
        <v>B</v>
      </c>
      <c r="V282" s="346" t="str">
        <f t="shared" ca="1" si="101"/>
        <v>L</v>
      </c>
      <c r="W282" s="346">
        <f t="shared" ca="1" si="91"/>
        <v>-1</v>
      </c>
      <c r="X282" s="343">
        <f t="shared" ca="1" si="99"/>
        <v>-1</v>
      </c>
      <c r="Y282" s="56" t="str">
        <f ca="1">VLOOKUP($A282,$BC$5:$BN$45,8)</f>
        <v>R</v>
      </c>
      <c r="Z282" s="175">
        <v>1</v>
      </c>
      <c r="AA282" s="345" t="str">
        <f ca="1">IF($A281&lt;&gt;"",IF(OR($AH281&lt;&gt;0,$AI281&lt;&gt;0,U282&lt;&gt;""),"",O282))</f>
        <v/>
      </c>
      <c r="AB282" s="37" t="str">
        <f t="shared" ca="1" si="92"/>
        <v/>
      </c>
      <c r="AC282" s="37">
        <f t="shared" ca="1" si="93"/>
        <v>0</v>
      </c>
      <c r="AD282" s="23">
        <f ca="1">IF($A282&lt;&gt;"",IF(OR($AH281&lt;&gt;0,$AI281&lt;&gt;0),"0",SUM(AC282:AC282)),0)</f>
        <v>0</v>
      </c>
      <c r="AE282" s="90">
        <f ca="1">IF(A282&lt;&gt;"",W282+AC282,0)</f>
        <v>-1</v>
      </c>
      <c r="AF282" s="87">
        <f ca="1">IF($A282&lt;&gt;"",AE282+AF281,0)</f>
        <v>-2</v>
      </c>
      <c r="AG282" s="95">
        <f>T283</f>
        <v>1</v>
      </c>
      <c r="AH282" s="89">
        <f ca="1">IF($A282&lt;&gt;"",IF(AH281&lt;&gt;0,AH281,IF(AF282&gt;=$AJ$1,"Profit Target",0)),0)</f>
        <v>0</v>
      </c>
      <c r="AI282" s="91">
        <f ca="1">IF($A282&lt;&gt;"",IF(AI281&lt;&gt;0,AI281,IF(AF282&lt;=$AJ$2,"Stop Loss",0)))</f>
        <v>0</v>
      </c>
      <c r="AJ282" s="89">
        <f t="shared" ca="1" si="94"/>
        <v>9</v>
      </c>
      <c r="AK282" s="78" t="str">
        <f ca="1">IF($A281="","",ABS(T282)&amp;"@")</f>
        <v>1@</v>
      </c>
      <c r="AL282" s="78" t="str">
        <f ca="1">IF(U282&lt;&gt;"",$AK282&amp;U282&amp;",","")</f>
        <v>1@B,</v>
      </c>
      <c r="AM282" s="78" t="str">
        <f ca="1">IF($A281="","",ABS(Z282)&amp;"@")</f>
        <v>1@</v>
      </c>
      <c r="AN282" s="427" t="str">
        <f t="shared" ca="1" si="95"/>
        <v/>
      </c>
      <c r="AO282" s="20"/>
      <c r="AP282" s="20"/>
      <c r="AQ282" s="20"/>
      <c r="AR282" s="20"/>
      <c r="AS282" s="20"/>
      <c r="AT282" s="66"/>
      <c r="AU282" s="20"/>
      <c r="AV282" s="20"/>
      <c r="AW282" s="20"/>
      <c r="AX282" s="20"/>
      <c r="AY282" s="20"/>
      <c r="AZ282" s="20"/>
      <c r="BA282" s="20"/>
      <c r="BB282" s="65">
        <f t="shared" ca="1" si="86"/>
        <v>14</v>
      </c>
      <c r="BD282" s="65"/>
      <c r="BR282" s="48"/>
      <c r="BS282" s="48"/>
      <c r="BT282" s="48"/>
      <c r="BU282" s="48"/>
      <c r="BV282" s="48"/>
      <c r="BW282" s="48"/>
      <c r="BX282" s="48"/>
      <c r="BY282" s="49"/>
      <c r="BZ282" s="48"/>
      <c r="CA282" s="48"/>
      <c r="CB282" s="19"/>
      <c r="CC282" s="19"/>
      <c r="CD282" s="19"/>
      <c r="CE282" s="48"/>
      <c r="CF282" s="49"/>
      <c r="CG282" s="19"/>
      <c r="CH282" s="49"/>
      <c r="CI282" s="19"/>
      <c r="CJ282" s="19"/>
    </row>
    <row r="283" spans="1:88">
      <c r="A283" s="65">
        <f t="shared" ca="1" si="85"/>
        <v>13</v>
      </c>
      <c r="B283" s="23" t="str">
        <f ca="1">IF(A282="","",IF(AND(AL283="",AN283=""),"NB",AL283&amp;AN283))</f>
        <v>1@R,</v>
      </c>
      <c r="C283" s="6" t="str">
        <f t="shared" ca="1" si="87"/>
        <v/>
      </c>
      <c r="D283" s="56" t="str">
        <f ca="1">VLOOKUP($A283,$BC$5:$BN$45,8)</f>
        <v>B</v>
      </c>
      <c r="E283" s="344" t="str">
        <f t="shared" ca="1" si="96"/>
        <v>RRB</v>
      </c>
      <c r="F283" s="175">
        <v>1</v>
      </c>
      <c r="G283" s="459">
        <f ca="1">IF(G282&gt;=$AJ$3,1,IF(AND(J281="L",J282="L"),1,IF(I282="L",2,IF(I282="W",(2*G282-1),G282))))</f>
        <v>2</v>
      </c>
      <c r="H283" s="345" t="str">
        <f ca="1">IF($A282&lt;&gt;"",IF(OR($AH282&lt;&gt;0,$AI282&lt;&gt;0,E282="RRR"),"",IF(AND($D277="B",$D280="B"),"B",IF(AND($D279="B",$D281="B"),"B",IF(AND($D281=$D282,$D281="B"),"B","")))),"")</f>
        <v/>
      </c>
      <c r="I283" s="346" t="str">
        <f t="shared" ca="1" si="100"/>
        <v/>
      </c>
      <c r="J283" s="346">
        <f t="shared" ca="1" si="88"/>
        <v>0</v>
      </c>
      <c r="K283" s="343">
        <f t="shared" ca="1" si="97"/>
        <v>0</v>
      </c>
      <c r="L283" s="56" t="str">
        <f ca="1">VLOOKUP($A283,$BC$5:$BN$45,8)</f>
        <v>B</v>
      </c>
      <c r="M283" s="428">
        <f t="shared" ca="1" si="98"/>
        <v>8</v>
      </c>
      <c r="N283" s="175">
        <v>1</v>
      </c>
      <c r="O283" s="345" t="str">
        <f ca="1">IF($A282&lt;&gt;"",IF(OR($AH282&lt;&gt;0,$AI282&lt;&gt;0,E282="BBB",H283&lt;&gt;""),"",IF(AND($D277="R",$D280="R"),"R",IF(AND($D279="R",$D281="R"),"R",IF(AND($D281=$D282,$D281="R"),"R","")))),"")</f>
        <v>R</v>
      </c>
      <c r="P283" s="37" t="str">
        <f t="shared" ca="1" si="89"/>
        <v>L</v>
      </c>
      <c r="Q283" s="37">
        <f t="shared" ca="1" si="90"/>
        <v>-1</v>
      </c>
      <c r="R283" s="23">
        <f ca="1">IF($A283&lt;&gt;"",IF(OR($AH282&lt;&gt;0,$AI282&lt;&gt;0),"0",SUM(Q283:Q283)),0)</f>
        <v>-1</v>
      </c>
      <c r="S283" s="56" t="str">
        <f ca="1">VLOOKUP($A283,$BC$5:$BN$45,8)</f>
        <v>B</v>
      </c>
      <c r="T283" s="175">
        <v>1</v>
      </c>
      <c r="U283" s="345" t="str">
        <f ca="1">IF($A282&lt;&gt;"",IF(OR($AH282&lt;&gt;0,$AI282&lt;&gt;0,M282&gt;=$AJ$3),"",H283))</f>
        <v/>
      </c>
      <c r="V283" s="346" t="str">
        <f t="shared" ca="1" si="101"/>
        <v/>
      </c>
      <c r="W283" s="346">
        <f t="shared" ca="1" si="91"/>
        <v>0</v>
      </c>
      <c r="X283" s="343">
        <f t="shared" ca="1" si="99"/>
        <v>0</v>
      </c>
      <c r="Y283" s="56" t="str">
        <f ca="1">VLOOKUP($A283,$BC$5:$BN$45,8)</f>
        <v>B</v>
      </c>
      <c r="Z283" s="175">
        <v>1</v>
      </c>
      <c r="AA283" s="345" t="str">
        <f ca="1">IF($A282&lt;&gt;"",IF(OR($AH282&lt;&gt;0,$AI282&lt;&gt;0,U283&lt;&gt;""),"",O283))</f>
        <v>R</v>
      </c>
      <c r="AB283" s="37" t="str">
        <f t="shared" ca="1" si="92"/>
        <v>L</v>
      </c>
      <c r="AC283" s="37">
        <f t="shared" ca="1" si="93"/>
        <v>-1</v>
      </c>
      <c r="AD283" s="23">
        <f ca="1">IF($A283&lt;&gt;"",IF(OR($AH282&lt;&gt;0,$AI282&lt;&gt;0),"0",SUM(AC283:AC283)),0)</f>
        <v>-1</v>
      </c>
      <c r="AE283" s="90">
        <f ca="1">IF(A283&lt;&gt;"",W283+AC283,0)</f>
        <v>-1</v>
      </c>
      <c r="AF283" s="87">
        <f t="shared" ref="AF283:AF299" ca="1" si="103">IF($A283&lt;&gt;"",AE283+AF282,0)</f>
        <v>-3</v>
      </c>
      <c r="AG283" s="95">
        <f>T284</f>
        <v>1</v>
      </c>
      <c r="AH283" s="89">
        <f ca="1">IF($A283&lt;&gt;"",IF(AH282&lt;&gt;0,AH282,IF(AF283&gt;=$AJ$1,"Profit Target",0)),0)</f>
        <v>0</v>
      </c>
      <c r="AI283" s="91">
        <f ca="1">IF($A283&lt;&gt;"",IF(AI282&lt;&gt;0,AI282,IF(AF283&lt;=$AJ$2,"Stop Loss",0)))</f>
        <v>0</v>
      </c>
      <c r="AJ283" s="89">
        <f t="shared" ca="1" si="94"/>
        <v>9</v>
      </c>
      <c r="AK283" s="78" t="str">
        <f ca="1">IF($A282="","",ABS(T283)&amp;"@")</f>
        <v>1@</v>
      </c>
      <c r="AL283" s="78" t="str">
        <f ca="1">IF(U283&lt;&gt;"",$AK283&amp;U283&amp;",","")</f>
        <v/>
      </c>
      <c r="AM283" s="78" t="str">
        <f ca="1">IF($A282="","",ABS(Z283)&amp;"@")</f>
        <v>1@</v>
      </c>
      <c r="AN283" s="427" t="str">
        <f t="shared" ca="1" si="95"/>
        <v>1@R,</v>
      </c>
      <c r="AO283" s="20"/>
      <c r="AP283" s="20"/>
      <c r="AQ283" s="20"/>
      <c r="AR283" s="20"/>
      <c r="AS283" s="20"/>
      <c r="AT283" s="66"/>
      <c r="AU283" s="20"/>
      <c r="AV283" s="20"/>
      <c r="AW283" s="20"/>
      <c r="AX283" s="20"/>
      <c r="AY283" s="20"/>
      <c r="AZ283" s="20"/>
      <c r="BA283" s="20"/>
      <c r="BB283" s="65">
        <f t="shared" ca="1" si="86"/>
        <v>10</v>
      </c>
      <c r="BD283" s="65"/>
      <c r="BR283" s="48"/>
      <c r="BS283" s="48"/>
      <c r="BT283" s="48"/>
      <c r="BU283" s="48"/>
      <c r="BV283" s="48"/>
      <c r="BW283" s="48"/>
      <c r="BX283" s="48"/>
      <c r="BY283" s="49"/>
      <c r="BZ283" s="48"/>
      <c r="CA283" s="48"/>
      <c r="CB283" s="19"/>
      <c r="CC283" s="19"/>
      <c r="CD283" s="19"/>
      <c r="CE283" s="48"/>
      <c r="CF283" s="49"/>
      <c r="CG283" s="19"/>
      <c r="CH283" s="49"/>
      <c r="CI283" s="19"/>
      <c r="CJ283" s="19"/>
    </row>
    <row r="284" spans="1:88">
      <c r="A284" s="65">
        <f t="shared" ca="1" si="85"/>
        <v>36</v>
      </c>
      <c r="B284" s="23" t="str">
        <f ca="1">IF(A283="","",IF(AND(AL284="",AN284=""),"NB",AL284&amp;AN284))</f>
        <v>1@R,</v>
      </c>
      <c r="C284" s="6" t="str">
        <f t="shared" ca="1" si="87"/>
        <v/>
      </c>
      <c r="D284" s="56" t="str">
        <f ca="1">VLOOKUP($A284,$BC$5:$BN$45,8)</f>
        <v>R</v>
      </c>
      <c r="E284" s="344" t="str">
        <f t="shared" ca="1" si="96"/>
        <v>RBR</v>
      </c>
      <c r="F284" s="175">
        <v>1</v>
      </c>
      <c r="G284" s="459">
        <f ca="1">IF(G283&gt;=$AJ$3,1,IF(AND(J282="L",J283="L"),1,IF(I283="L",2,IF(I283="W",(2*G283-1),G283))))</f>
        <v>2</v>
      </c>
      <c r="H284" s="345" t="str">
        <f ca="1">IF($A283&lt;&gt;"",IF(OR($AH283&lt;&gt;0,$AI283&lt;&gt;0,E283="RRR"),"",IF(AND($D278="B",$D281="B"),"B",IF(AND($D280="B",$D282="B"),"B",IF(AND($D282=$D283,$D282="B"),"B","")))),"")</f>
        <v/>
      </c>
      <c r="I284" s="346" t="str">
        <f t="shared" ca="1" si="100"/>
        <v/>
      </c>
      <c r="J284" s="346">
        <f t="shared" ca="1" si="88"/>
        <v>0</v>
      </c>
      <c r="K284" s="343">
        <f t="shared" ca="1" si="97"/>
        <v>0</v>
      </c>
      <c r="L284" s="56" t="str">
        <f ca="1">VLOOKUP($A284,$BC$5:$BN$45,8)</f>
        <v>R</v>
      </c>
      <c r="M284" s="428">
        <f t="shared" ca="1" si="98"/>
        <v>8</v>
      </c>
      <c r="N284" s="175">
        <v>1</v>
      </c>
      <c r="O284" s="345" t="str">
        <f ca="1">IF($A283&lt;&gt;"",IF(OR($AH283&lt;&gt;0,$AI283&lt;&gt;0,E283="BBB",H284&lt;&gt;""),"",IF(AND($D278="R",$D281="R"),"R",IF(AND($D280="R",$D282="R"),"R",IF(AND($D282=$D283,$D282="R"),"R","")))),"")</f>
        <v>R</v>
      </c>
      <c r="P284" s="37" t="str">
        <f t="shared" ca="1" si="89"/>
        <v>W</v>
      </c>
      <c r="Q284" s="37">
        <f t="shared" ca="1" si="90"/>
        <v>1</v>
      </c>
      <c r="R284" s="23">
        <f ca="1">IF($A284&lt;&gt;"",IF(OR($AH283&lt;&gt;0,$AI283&lt;&gt;0),"0",SUM(Q284:Q284)),0)</f>
        <v>1</v>
      </c>
      <c r="S284" s="56" t="str">
        <f ca="1">VLOOKUP($A284,$BC$5:$BN$45,8)</f>
        <v>R</v>
      </c>
      <c r="T284" s="175">
        <v>1</v>
      </c>
      <c r="U284" s="345" t="str">
        <f ca="1">IF($A283&lt;&gt;"",IF(OR($AH283&lt;&gt;0,$AI283&lt;&gt;0,M283&gt;=$AJ$3),"",H284))</f>
        <v/>
      </c>
      <c r="V284" s="346" t="str">
        <f t="shared" ca="1" si="101"/>
        <v/>
      </c>
      <c r="W284" s="346">
        <f t="shared" ca="1" si="91"/>
        <v>0</v>
      </c>
      <c r="X284" s="343">
        <f t="shared" ca="1" si="99"/>
        <v>0</v>
      </c>
      <c r="Y284" s="56" t="str">
        <f ca="1">VLOOKUP($A284,$BC$5:$BN$45,8)</f>
        <v>R</v>
      </c>
      <c r="Z284" s="175">
        <v>1</v>
      </c>
      <c r="AA284" s="345" t="str">
        <f ca="1">IF($A283&lt;&gt;"",IF(OR($AH283&lt;&gt;0,$AI283&lt;&gt;0,U284&lt;&gt;""),"",O284))</f>
        <v>R</v>
      </c>
      <c r="AB284" s="37" t="str">
        <f t="shared" ca="1" si="92"/>
        <v>W</v>
      </c>
      <c r="AC284" s="37">
        <f t="shared" ca="1" si="93"/>
        <v>1</v>
      </c>
      <c r="AD284" s="23">
        <f ca="1">IF($A284&lt;&gt;"",IF(OR($AH283&lt;&gt;0,$AI283&lt;&gt;0),"0",SUM(AC284:AC284)),0)</f>
        <v>1</v>
      </c>
      <c r="AE284" s="90">
        <f ca="1">IF(A284&lt;&gt;"",W284+AC284,0)</f>
        <v>1</v>
      </c>
      <c r="AF284" s="87">
        <f t="shared" ca="1" si="103"/>
        <v>-2</v>
      </c>
      <c r="AG284" s="95">
        <f>T285</f>
        <v>1</v>
      </c>
      <c r="AH284" s="89">
        <f ca="1">IF($A284&lt;&gt;"",IF(AH283&lt;&gt;0,AH283,IF(AF284&gt;=$AJ$1,"Profit Target",0)),0)</f>
        <v>0</v>
      </c>
      <c r="AI284" s="91">
        <f ca="1">IF($A284&lt;&gt;"",IF(AI283&lt;&gt;0,AI283,IF(AF284&lt;=$AJ$2,"Stop Loss",0)))</f>
        <v>0</v>
      </c>
      <c r="AJ284" s="89">
        <f t="shared" ca="1" si="94"/>
        <v>9</v>
      </c>
      <c r="AK284" s="78" t="str">
        <f ca="1">IF($A283="","",ABS(T284)&amp;"@")</f>
        <v>1@</v>
      </c>
      <c r="AL284" s="78" t="str">
        <f ca="1">IF(U284&lt;&gt;"",$AK284&amp;U284&amp;",","")</f>
        <v/>
      </c>
      <c r="AM284" s="78" t="str">
        <f ca="1">IF($A283="","",ABS(Z284)&amp;"@")</f>
        <v>1@</v>
      </c>
      <c r="AN284" s="427" t="str">
        <f t="shared" ca="1" si="95"/>
        <v>1@R,</v>
      </c>
      <c r="AO284" s="20"/>
      <c r="AP284" s="20"/>
      <c r="AQ284" s="20"/>
      <c r="AR284" s="20"/>
      <c r="AS284" s="20"/>
      <c r="AT284" s="66"/>
      <c r="AU284" s="20"/>
      <c r="AV284" s="20"/>
      <c r="AW284" s="20"/>
      <c r="AX284" s="20"/>
      <c r="AY284" s="20"/>
      <c r="AZ284" s="20"/>
      <c r="BA284" s="20"/>
      <c r="BB284" s="65">
        <f t="shared" ca="1" si="86"/>
        <v>10</v>
      </c>
      <c r="BD284" s="65"/>
      <c r="BR284" s="48"/>
      <c r="BS284" s="48"/>
      <c r="BT284" s="48"/>
      <c r="BU284" s="48"/>
      <c r="BV284" s="48"/>
      <c r="BW284" s="48"/>
      <c r="BX284" s="48"/>
      <c r="BY284" s="49"/>
      <c r="BZ284" s="48"/>
      <c r="CA284" s="48"/>
      <c r="CB284" s="19"/>
      <c r="CC284" s="19"/>
      <c r="CD284" s="19"/>
      <c r="CE284" s="48"/>
      <c r="CF284" s="49"/>
      <c r="CG284" s="19"/>
      <c r="CH284" s="49"/>
      <c r="CI284" s="19"/>
      <c r="CJ284" s="19"/>
    </row>
    <row r="285" spans="1:88">
      <c r="A285" s="65">
        <f t="shared" ca="1" si="85"/>
        <v>21</v>
      </c>
      <c r="B285" s="23" t="str">
        <f ca="1">IF(A284="","",IF(AND(AL285="",AN285=""),"NB",AL285&amp;AN285))</f>
        <v>NB</v>
      </c>
      <c r="C285" s="6" t="str">
        <f t="shared" ca="1" si="87"/>
        <v/>
      </c>
      <c r="D285" s="56" t="str">
        <f ca="1">VLOOKUP($A285,$BC$5:$BN$45,8)</f>
        <v>R</v>
      </c>
      <c r="E285" s="344" t="str">
        <f t="shared" ca="1" si="96"/>
        <v>BRR</v>
      </c>
      <c r="F285" s="175">
        <v>1</v>
      </c>
      <c r="G285" s="459">
        <f ca="1">IF(G284&gt;=$AJ$3,1,IF(AND(J283="L",J284="L"),1,IF(I284="L",2,IF(I284="W",(2*G284-1),G284))))</f>
        <v>2</v>
      </c>
      <c r="H285" s="345" t="str">
        <f ca="1">IF($A284&lt;&gt;"",IF(OR($AH284&lt;&gt;0,$AI284&lt;&gt;0,E284="RRR"),"",IF(AND($D279="B",$D282="B"),"B",IF(AND($D281="B",$D283="B"),"B",IF(AND($D283=$D284,$D283="B"),"B","")))),"")</f>
        <v/>
      </c>
      <c r="I285" s="346" t="str">
        <f t="shared" ca="1" si="100"/>
        <v/>
      </c>
      <c r="J285" s="346">
        <f t="shared" ca="1" si="88"/>
        <v>0</v>
      </c>
      <c r="K285" s="343">
        <f t="shared" ca="1" si="97"/>
        <v>0</v>
      </c>
      <c r="L285" s="56" t="str">
        <f ca="1">VLOOKUP($A285,$BC$5:$BN$45,8)</f>
        <v>R</v>
      </c>
      <c r="M285" s="428">
        <f t="shared" ca="1" si="98"/>
        <v>8</v>
      </c>
      <c r="N285" s="175">
        <v>1</v>
      </c>
      <c r="O285" s="345" t="str">
        <f ca="1">IF($A284&lt;&gt;"",IF(OR($AH284&lt;&gt;0,$AI284&lt;&gt;0,E284="BBB",H285&lt;&gt;""),"",IF(AND($D279="R",$D282="R"),"R",IF(AND($D281="R",$D283="R"),"R",IF(AND($D283=$D284,$D283="R"),"R","")))),"")</f>
        <v/>
      </c>
      <c r="P285" s="37" t="str">
        <f t="shared" ca="1" si="89"/>
        <v/>
      </c>
      <c r="Q285" s="37">
        <f t="shared" ca="1" si="90"/>
        <v>0</v>
      </c>
      <c r="R285" s="23">
        <f ca="1">IF($A285&lt;&gt;"",IF(OR($AH284&lt;&gt;0,$AI284&lt;&gt;0),"0",SUM(Q285:Q285)),0)</f>
        <v>0</v>
      </c>
      <c r="S285" s="56" t="str">
        <f ca="1">VLOOKUP($A285,$BC$5:$BN$45,8)</f>
        <v>R</v>
      </c>
      <c r="T285" s="175">
        <v>1</v>
      </c>
      <c r="U285" s="345" t="str">
        <f ca="1">IF($A284&lt;&gt;"",IF(OR($AH284&lt;&gt;0,$AI284&lt;&gt;0,M284&gt;=$AJ$3),"",H285))</f>
        <v/>
      </c>
      <c r="V285" s="346" t="str">
        <f t="shared" ca="1" si="101"/>
        <v/>
      </c>
      <c r="W285" s="346">
        <f t="shared" ca="1" si="91"/>
        <v>0</v>
      </c>
      <c r="X285" s="343">
        <f t="shared" ca="1" si="99"/>
        <v>0</v>
      </c>
      <c r="Y285" s="56" t="str">
        <f ca="1">VLOOKUP($A285,$BC$5:$BN$45,8)</f>
        <v>R</v>
      </c>
      <c r="Z285" s="175">
        <v>1</v>
      </c>
      <c r="AA285" s="345" t="str">
        <f ca="1">IF($A284&lt;&gt;"",IF(OR($AH284&lt;&gt;0,$AI284&lt;&gt;0,U285&lt;&gt;""),"",O285))</f>
        <v/>
      </c>
      <c r="AB285" s="37" t="str">
        <f t="shared" ca="1" si="92"/>
        <v/>
      </c>
      <c r="AC285" s="37">
        <f t="shared" ca="1" si="93"/>
        <v>0</v>
      </c>
      <c r="AD285" s="23">
        <f ca="1">IF($A285&lt;&gt;"",IF(OR($AH284&lt;&gt;0,$AI284&lt;&gt;0),"0",SUM(AC285:AC285)),0)</f>
        <v>0</v>
      </c>
      <c r="AE285" s="90">
        <f ca="1">IF(A285&lt;&gt;"",W285+AC285,0)</f>
        <v>0</v>
      </c>
      <c r="AF285" s="87">
        <f t="shared" ca="1" si="103"/>
        <v>-2</v>
      </c>
      <c r="AG285" s="95">
        <f>T286</f>
        <v>1</v>
      </c>
      <c r="AH285" s="89">
        <f ca="1">IF($A285&lt;&gt;"",IF(AH284&lt;&gt;0,AH284,IF(AF285&gt;=$AJ$1,"Profit Target",0)),0)</f>
        <v>0</v>
      </c>
      <c r="AI285" s="91">
        <f ca="1">IF($A285&lt;&gt;"",IF(AI284&lt;&gt;0,AI284,IF(AF285&lt;=$AJ$2,"Stop Loss",0)))</f>
        <v>0</v>
      </c>
      <c r="AJ285" s="89">
        <f t="shared" ca="1" si="94"/>
        <v>9</v>
      </c>
      <c r="AK285" s="78" t="str">
        <f ca="1">IF($A284="","",ABS(T285)&amp;"@")</f>
        <v>1@</v>
      </c>
      <c r="AL285" s="78" t="str">
        <f ca="1">IF(U285&lt;&gt;"",$AK285&amp;U285&amp;",","")</f>
        <v/>
      </c>
      <c r="AM285" s="78" t="str">
        <f ca="1">IF($A284="","",ABS(Z285)&amp;"@")</f>
        <v>1@</v>
      </c>
      <c r="AN285" s="427" t="str">
        <f t="shared" ca="1" si="95"/>
        <v/>
      </c>
      <c r="AO285" s="20"/>
      <c r="AP285" s="20"/>
      <c r="AQ285" s="20"/>
      <c r="AR285" s="20"/>
      <c r="AS285" s="20"/>
      <c r="AT285" s="66"/>
      <c r="AU285" s="20"/>
      <c r="AV285" s="20"/>
      <c r="AW285" s="20"/>
      <c r="AX285" s="20"/>
      <c r="AY285" s="20"/>
      <c r="AZ285" s="20"/>
      <c r="BA285" s="20"/>
      <c r="BB285" s="65">
        <f t="shared" ca="1" si="86"/>
        <v>2</v>
      </c>
      <c r="BD285" s="65"/>
      <c r="BR285" s="48"/>
      <c r="BS285" s="48"/>
      <c r="BT285" s="48"/>
      <c r="BU285" s="48"/>
      <c r="BV285" s="48"/>
      <c r="BW285" s="48"/>
      <c r="BX285" s="48"/>
      <c r="BY285" s="49"/>
      <c r="BZ285" s="48"/>
      <c r="CA285" s="48"/>
      <c r="CB285" s="19"/>
      <c r="CC285" s="19"/>
      <c r="CD285" s="19"/>
      <c r="CE285" s="48"/>
      <c r="CF285" s="49"/>
      <c r="CG285" s="19"/>
      <c r="CH285" s="49"/>
      <c r="CI285" s="19"/>
      <c r="CJ285" s="19"/>
    </row>
    <row r="286" spans="1:88">
      <c r="A286" s="65">
        <f t="shared" ca="1" si="85"/>
        <v>33</v>
      </c>
      <c r="B286" s="23" t="str">
        <f ca="1">IF(A285="","",IF(AND(AL286="",AN286=""),"NB",AL286&amp;AN286))</f>
        <v>1@B,</v>
      </c>
      <c r="C286" s="6" t="str">
        <f t="shared" ca="1" si="87"/>
        <v/>
      </c>
      <c r="D286" s="56" t="str">
        <f ca="1">VLOOKUP($A286,$BC$5:$BN$45,8)</f>
        <v>B</v>
      </c>
      <c r="E286" s="344" t="str">
        <f t="shared" ca="1" si="96"/>
        <v>RRB</v>
      </c>
      <c r="F286" s="175">
        <v>1</v>
      </c>
      <c r="G286" s="459">
        <f ca="1">IF(G285&gt;=$AJ$3,1,IF(AND(J284="L",J285="L"),1,IF(I285="L",2,IF(I285="W",(2*G285-1),G285))))</f>
        <v>2</v>
      </c>
      <c r="H286" s="345" t="str">
        <f ca="1">IF($A285&lt;&gt;"",IF(OR($AH285&lt;&gt;0,$AI285&lt;&gt;0,E285="RRR"),"",IF(AND($D280="B",$D283="B"),"B",IF(AND($D282="B",$D284="B"),"B",IF(AND($D284=$D285,$D284="B"),"B","")))),"")</f>
        <v>B</v>
      </c>
      <c r="I286" s="346" t="str">
        <f t="shared" ca="1" si="100"/>
        <v>W</v>
      </c>
      <c r="J286" s="346">
        <f t="shared" ca="1" si="88"/>
        <v>1</v>
      </c>
      <c r="K286" s="343">
        <f t="shared" ca="1" si="97"/>
        <v>1</v>
      </c>
      <c r="L286" s="56" t="str">
        <f ca="1">VLOOKUP($A286,$BC$5:$BN$45,8)</f>
        <v>B</v>
      </c>
      <c r="M286" s="428">
        <f t="shared" ca="1" si="98"/>
        <v>0</v>
      </c>
      <c r="N286" s="175">
        <v>1</v>
      </c>
      <c r="O286" s="345" t="str">
        <f ca="1">IF($A285&lt;&gt;"",IF(OR($AH285&lt;&gt;0,$AI285&lt;&gt;0,E285="BBB",H286&lt;&gt;""),"",IF(AND($D280="R",$D283="R"),"R",IF(AND($D282="R",$D284="R"),"R",IF(AND($D284=$D285,$D284="R"),"R","")))),"")</f>
        <v/>
      </c>
      <c r="P286" s="37" t="str">
        <f t="shared" ca="1" si="89"/>
        <v/>
      </c>
      <c r="Q286" s="37">
        <f t="shared" ca="1" si="90"/>
        <v>0</v>
      </c>
      <c r="R286" s="23">
        <f ca="1">IF($A286&lt;&gt;"",IF(OR($AH285&lt;&gt;0,$AI285&lt;&gt;0),"0",SUM(Q286:Q286)),0)</f>
        <v>0</v>
      </c>
      <c r="S286" s="56" t="str">
        <f ca="1">VLOOKUP($A286,$BC$5:$BN$45,8)</f>
        <v>B</v>
      </c>
      <c r="T286" s="175">
        <v>1</v>
      </c>
      <c r="U286" s="345" t="str">
        <f ca="1">IF($A285&lt;&gt;"",IF(OR($AH285&lt;&gt;0,$AI285&lt;&gt;0,M285&gt;=$AJ$3),"",H286))</f>
        <v>B</v>
      </c>
      <c r="V286" s="346" t="str">
        <f t="shared" ca="1" si="101"/>
        <v>W</v>
      </c>
      <c r="W286" s="346">
        <f t="shared" ca="1" si="91"/>
        <v>1</v>
      </c>
      <c r="X286" s="343">
        <f t="shared" ca="1" si="99"/>
        <v>1</v>
      </c>
      <c r="Y286" s="56" t="str">
        <f ca="1">VLOOKUP($A286,$BC$5:$BN$45,8)</f>
        <v>B</v>
      </c>
      <c r="Z286" s="175">
        <v>1</v>
      </c>
      <c r="AA286" s="345" t="str">
        <f ca="1">IF($A285&lt;&gt;"",IF(OR($AH285&lt;&gt;0,$AI285&lt;&gt;0,U286&lt;&gt;""),"",O286))</f>
        <v/>
      </c>
      <c r="AB286" s="37" t="str">
        <f t="shared" ca="1" si="92"/>
        <v/>
      </c>
      <c r="AC286" s="37">
        <f t="shared" ca="1" si="93"/>
        <v>0</v>
      </c>
      <c r="AD286" s="23">
        <f ca="1">IF($A286&lt;&gt;"",IF(OR($AH285&lt;&gt;0,$AI285&lt;&gt;0),"0",SUM(AC286:AC286)),0)</f>
        <v>0</v>
      </c>
      <c r="AE286" s="90">
        <f ca="1">IF(A286&lt;&gt;"",W286+AC286,0)</f>
        <v>1</v>
      </c>
      <c r="AF286" s="87">
        <f t="shared" ca="1" si="103"/>
        <v>-1</v>
      </c>
      <c r="AG286" s="95">
        <f>T287</f>
        <v>1</v>
      </c>
      <c r="AH286" s="89">
        <f ca="1">IF($A286&lt;&gt;"",IF(AH285&lt;&gt;0,AH285,IF(AF286&gt;=$AJ$1,"Profit Target",0)),0)</f>
        <v>0</v>
      </c>
      <c r="AI286" s="91">
        <f ca="1">IF($A286&lt;&gt;"",IF(AI285&lt;&gt;0,AI285,IF(AF286&lt;=$AJ$2,"Stop Loss",0)))</f>
        <v>0</v>
      </c>
      <c r="AJ286" s="89">
        <f t="shared" ca="1" si="94"/>
        <v>9</v>
      </c>
      <c r="AK286" s="78" t="str">
        <f ca="1">IF($A285="","",ABS(T286)&amp;"@")</f>
        <v>1@</v>
      </c>
      <c r="AL286" s="78" t="str">
        <f ca="1">IF(U286&lt;&gt;"",$AK286&amp;U286&amp;",","")</f>
        <v>1@B,</v>
      </c>
      <c r="AM286" s="78" t="str">
        <f ca="1">IF($A285="","",ABS(Z286)&amp;"@")</f>
        <v>1@</v>
      </c>
      <c r="AN286" s="427" t="str">
        <f t="shared" ca="1" si="95"/>
        <v/>
      </c>
      <c r="AO286" s="20"/>
      <c r="AP286" s="20"/>
      <c r="AQ286" s="20"/>
      <c r="AR286" s="20"/>
      <c r="AS286" s="20"/>
      <c r="AT286" s="66"/>
      <c r="AU286" s="20"/>
      <c r="AV286" s="20"/>
      <c r="AW286" s="20"/>
      <c r="AX286" s="20"/>
      <c r="AY286" s="20"/>
      <c r="AZ286" s="20"/>
      <c r="BA286" s="20"/>
      <c r="BB286" s="65">
        <f t="shared" ca="1" si="86"/>
        <v>10</v>
      </c>
      <c r="BD286" s="65"/>
      <c r="BR286" s="48"/>
      <c r="BS286" s="48"/>
      <c r="BT286" s="48"/>
      <c r="BU286" s="48"/>
      <c r="BV286" s="48"/>
      <c r="BW286" s="48"/>
      <c r="BX286" s="48"/>
      <c r="BY286" s="49"/>
      <c r="BZ286" s="48"/>
      <c r="CA286" s="48"/>
      <c r="CB286" s="19"/>
      <c r="CC286" s="19"/>
      <c r="CD286" s="19"/>
      <c r="CE286" s="48"/>
      <c r="CF286" s="49"/>
      <c r="CG286" s="19"/>
      <c r="CH286" s="49"/>
      <c r="CI286" s="19"/>
      <c r="CJ286" s="19"/>
    </row>
    <row r="287" spans="1:88">
      <c r="A287" s="65">
        <f t="shared" ca="1" si="85"/>
        <v>15</v>
      </c>
      <c r="B287" s="23" t="str">
        <f ca="1">IF(A286="","",IF(AND(AL287="",AN287=""),"NB",AL287&amp;AN287))</f>
        <v>1@R,</v>
      </c>
      <c r="C287" s="6" t="str">
        <f t="shared" ca="1" si="87"/>
        <v/>
      </c>
      <c r="D287" s="56" t="str">
        <f ca="1">VLOOKUP($A287,$BC$5:$BN$45,8)</f>
        <v>B</v>
      </c>
      <c r="E287" s="344" t="str">
        <f t="shared" ca="1" si="96"/>
        <v>RBB</v>
      </c>
      <c r="F287" s="175">
        <v>1</v>
      </c>
      <c r="G287" s="459">
        <f ca="1">IF(G286&gt;=$AJ$3,1,IF(AND(J285="L",J286="L"),1,IF(I286="L",2,IF(I286="W",(2*G286-1),G286))))</f>
        <v>3</v>
      </c>
      <c r="H287" s="345" t="str">
        <f ca="1">IF($A286&lt;&gt;"",IF(OR($AH286&lt;&gt;0,$AI286&lt;&gt;0,E286="RRR"),"",IF(AND($D281="B",$D284="B"),"B",IF(AND($D283="B",$D285="B"),"B",IF(AND($D285=$D286,$D285="B"),"B","")))),"")</f>
        <v/>
      </c>
      <c r="I287" s="346" t="str">
        <f t="shared" ca="1" si="100"/>
        <v/>
      </c>
      <c r="J287" s="346">
        <f t="shared" ca="1" si="88"/>
        <v>0</v>
      </c>
      <c r="K287" s="343">
        <f t="shared" ca="1" si="97"/>
        <v>0</v>
      </c>
      <c r="L287" s="56" t="str">
        <f ca="1">VLOOKUP($A287,$BC$5:$BN$45,8)</f>
        <v>B</v>
      </c>
      <c r="M287" s="428">
        <f t="shared" ca="1" si="98"/>
        <v>0</v>
      </c>
      <c r="N287" s="175">
        <v>1</v>
      </c>
      <c r="O287" s="345" t="str">
        <f ca="1">IF($A286&lt;&gt;"",IF(OR($AH286&lt;&gt;0,$AI286&lt;&gt;0,E286="BBB",H287&lt;&gt;""),"",IF(AND($D281="R",$D284="R"),"R",IF(AND($D283="R",$D285="R"),"R",IF(AND($D285=$D286,$D285="R"),"R","")))),"")</f>
        <v>R</v>
      </c>
      <c r="P287" s="37" t="str">
        <f t="shared" ca="1" si="89"/>
        <v>L</v>
      </c>
      <c r="Q287" s="37">
        <f t="shared" ca="1" si="90"/>
        <v>-1</v>
      </c>
      <c r="R287" s="23">
        <f ca="1">IF($A287&lt;&gt;"",IF(OR($AH286&lt;&gt;0,$AI286&lt;&gt;0),"0",SUM(Q287:Q287)),0)</f>
        <v>-1</v>
      </c>
      <c r="S287" s="56" t="str">
        <f ca="1">VLOOKUP($A287,$BC$5:$BN$45,8)</f>
        <v>B</v>
      </c>
      <c r="T287" s="175">
        <v>1</v>
      </c>
      <c r="U287" s="345" t="str">
        <f ca="1">IF($A286&lt;&gt;"",IF(OR($AH286&lt;&gt;0,$AI286&lt;&gt;0,M286&gt;=$AJ$3),"",H287))</f>
        <v/>
      </c>
      <c r="V287" s="346" t="str">
        <f t="shared" ca="1" si="101"/>
        <v/>
      </c>
      <c r="W287" s="346">
        <f t="shared" ca="1" si="91"/>
        <v>0</v>
      </c>
      <c r="X287" s="343">
        <f t="shared" ca="1" si="99"/>
        <v>0</v>
      </c>
      <c r="Y287" s="56" t="str">
        <f ca="1">VLOOKUP($A287,$BC$5:$BN$45,8)</f>
        <v>B</v>
      </c>
      <c r="Z287" s="175">
        <v>1</v>
      </c>
      <c r="AA287" s="345" t="str">
        <f ca="1">IF($A286&lt;&gt;"",IF(OR($AH286&lt;&gt;0,$AI286&lt;&gt;0,U287&lt;&gt;""),"",O287))</f>
        <v>R</v>
      </c>
      <c r="AB287" s="37" t="str">
        <f t="shared" ca="1" si="92"/>
        <v>L</v>
      </c>
      <c r="AC287" s="37">
        <f t="shared" ca="1" si="93"/>
        <v>-1</v>
      </c>
      <c r="AD287" s="23">
        <f ca="1">IF($A287&lt;&gt;"",IF(OR($AH286&lt;&gt;0,$AI286&lt;&gt;0),"0",SUM(AC287:AC287)),0)</f>
        <v>-1</v>
      </c>
      <c r="AE287" s="90">
        <f ca="1">IF(A287&lt;&gt;"",W287+AC287,0)</f>
        <v>-1</v>
      </c>
      <c r="AF287" s="87">
        <f t="shared" ca="1" si="103"/>
        <v>-2</v>
      </c>
      <c r="AG287" s="95">
        <f>T288</f>
        <v>1</v>
      </c>
      <c r="AH287" s="89">
        <f ca="1">IF($A287&lt;&gt;"",IF(AH286&lt;&gt;0,AH286,IF(AF287&gt;=$AJ$1,"Profit Target",0)),0)</f>
        <v>0</v>
      </c>
      <c r="AI287" s="91">
        <f ca="1">IF($A287&lt;&gt;"",IF(AI286&lt;&gt;0,AI286,IF(AF287&lt;=$AJ$2,"Stop Loss",0)))</f>
        <v>0</v>
      </c>
      <c r="AJ287" s="89">
        <f t="shared" ca="1" si="94"/>
        <v>9</v>
      </c>
      <c r="AK287" s="78" t="str">
        <f ca="1">IF($A286="","",ABS(T287)&amp;"@")</f>
        <v>1@</v>
      </c>
      <c r="AL287" s="78" t="str">
        <f ca="1">IF(U287&lt;&gt;"",$AK287&amp;U287&amp;",","")</f>
        <v/>
      </c>
      <c r="AM287" s="78" t="str">
        <f ca="1">IF($A286="","",ABS(Z287)&amp;"@")</f>
        <v>1@</v>
      </c>
      <c r="AN287" s="427" t="str">
        <f t="shared" ca="1" si="95"/>
        <v>1@R,</v>
      </c>
      <c r="AO287" s="20"/>
      <c r="AP287" s="20"/>
      <c r="AQ287" s="20"/>
      <c r="AR287" s="20"/>
      <c r="AS287" s="20"/>
      <c r="AT287" s="66"/>
      <c r="AU287" s="20"/>
      <c r="AV287" s="20"/>
      <c r="AW287" s="20"/>
      <c r="AX287" s="20"/>
      <c r="AY287" s="20"/>
      <c r="AZ287" s="20"/>
      <c r="BA287" s="20"/>
      <c r="BB287" s="65">
        <f t="shared" ca="1" si="86"/>
        <v>13</v>
      </c>
      <c r="BD287" s="65"/>
      <c r="BR287" s="48"/>
      <c r="BS287" s="48"/>
      <c r="BT287" s="48"/>
      <c r="BU287" s="48"/>
      <c r="BV287" s="48"/>
      <c r="BW287" s="48"/>
      <c r="BX287" s="48"/>
      <c r="BY287" s="49"/>
      <c r="BZ287" s="48"/>
      <c r="CA287" s="48"/>
      <c r="CB287" s="19"/>
      <c r="CC287" s="19"/>
      <c r="CD287" s="19"/>
      <c r="CE287" s="48"/>
      <c r="CF287" s="49"/>
      <c r="CG287" s="19"/>
      <c r="CH287" s="49"/>
      <c r="CI287" s="19"/>
      <c r="CJ287" s="19"/>
    </row>
    <row r="288" spans="1:88">
      <c r="A288" s="65">
        <f t="shared" ca="1" si="85"/>
        <v>12</v>
      </c>
      <c r="B288" s="23" t="str">
        <f ca="1">IF(A287="","",IF(AND(AL288="",AN288=""),"NB",AL288&amp;AN288))</f>
        <v>1@B,</v>
      </c>
      <c r="C288" s="6" t="str">
        <f t="shared" ca="1" si="87"/>
        <v/>
      </c>
      <c r="D288" s="56" t="str">
        <f ca="1">VLOOKUP($A288,$BC$5:$BN$45,8)</f>
        <v>R</v>
      </c>
      <c r="E288" s="344" t="str">
        <f t="shared" ca="1" si="96"/>
        <v>BBR</v>
      </c>
      <c r="F288" s="175">
        <v>1</v>
      </c>
      <c r="G288" s="459">
        <f ca="1">IF(G287&gt;=$AJ$3,1,IF(AND(J286="L",J287="L"),1,IF(I287="L",2,IF(I287="W",(2*G287-1),G287))))</f>
        <v>3</v>
      </c>
      <c r="H288" s="345" t="str">
        <f ca="1">IF($A287&lt;&gt;"",IF(OR($AH287&lt;&gt;0,$AI287&lt;&gt;0,E287="RRR"),"",IF(AND($D282="B",$D285="B"),"B",IF(AND($D284="B",$D286="B"),"B",IF(AND($D286=$D287,$D286="B"),"B","")))),"")</f>
        <v>B</v>
      </c>
      <c r="I288" s="346" t="str">
        <f t="shared" ca="1" si="100"/>
        <v>L</v>
      </c>
      <c r="J288" s="346">
        <f t="shared" ca="1" si="88"/>
        <v>-1</v>
      </c>
      <c r="K288" s="343">
        <f t="shared" ca="1" si="97"/>
        <v>-1</v>
      </c>
      <c r="L288" s="56" t="str">
        <f ca="1">VLOOKUP($A288,$BC$5:$BN$45,8)</f>
        <v>R</v>
      </c>
      <c r="M288" s="428">
        <f t="shared" ca="1" si="98"/>
        <v>1</v>
      </c>
      <c r="N288" s="175">
        <v>1</v>
      </c>
      <c r="O288" s="345" t="str">
        <f ca="1">IF($A287&lt;&gt;"",IF(OR($AH287&lt;&gt;0,$AI287&lt;&gt;0,E287="BBB",H288&lt;&gt;""),"",IF(AND($D282="R",$D285="R"),"R",IF(AND($D284="R",$D286="R"),"R",IF(AND($D286=$D287,$D286="R"),"R","")))),"")</f>
        <v/>
      </c>
      <c r="P288" s="37" t="str">
        <f t="shared" ca="1" si="89"/>
        <v/>
      </c>
      <c r="Q288" s="37">
        <f t="shared" ca="1" si="90"/>
        <v>0</v>
      </c>
      <c r="R288" s="23">
        <f ca="1">IF($A288&lt;&gt;"",IF(OR($AH287&lt;&gt;0,$AI287&lt;&gt;0),"0",SUM(Q288:Q288)),0)</f>
        <v>0</v>
      </c>
      <c r="S288" s="56" t="str">
        <f ca="1">VLOOKUP($A288,$BC$5:$BN$45,8)</f>
        <v>R</v>
      </c>
      <c r="T288" s="175">
        <v>1</v>
      </c>
      <c r="U288" s="345" t="str">
        <f ca="1">IF($A287&lt;&gt;"",IF(OR($AH287&lt;&gt;0,$AI287&lt;&gt;0,M287&gt;=$AJ$3),"",H288))</f>
        <v>B</v>
      </c>
      <c r="V288" s="346" t="str">
        <f t="shared" ca="1" si="101"/>
        <v>L</v>
      </c>
      <c r="W288" s="346">
        <f t="shared" ca="1" si="91"/>
        <v>-1</v>
      </c>
      <c r="X288" s="343">
        <f t="shared" ca="1" si="99"/>
        <v>-1</v>
      </c>
      <c r="Y288" s="56" t="str">
        <f ca="1">VLOOKUP($A288,$BC$5:$BN$45,8)</f>
        <v>R</v>
      </c>
      <c r="Z288" s="175">
        <v>1</v>
      </c>
      <c r="AA288" s="345" t="str">
        <f ca="1">IF($A287&lt;&gt;"",IF(OR($AH287&lt;&gt;0,$AI287&lt;&gt;0,U288&lt;&gt;""),"",O288))</f>
        <v/>
      </c>
      <c r="AB288" s="37" t="str">
        <f t="shared" ca="1" si="92"/>
        <v/>
      </c>
      <c r="AC288" s="37">
        <f t="shared" ca="1" si="93"/>
        <v>0</v>
      </c>
      <c r="AD288" s="23">
        <f ca="1">IF($A288&lt;&gt;"",IF(OR($AH287&lt;&gt;0,$AI287&lt;&gt;0),"0",SUM(AC288:AC288)),0)</f>
        <v>0</v>
      </c>
      <c r="AE288" s="90">
        <f ca="1">IF(A288&lt;&gt;"",W288+AC288,0)</f>
        <v>-1</v>
      </c>
      <c r="AF288" s="87">
        <f t="shared" ca="1" si="103"/>
        <v>-3</v>
      </c>
      <c r="AG288" s="95">
        <f>T289</f>
        <v>1</v>
      </c>
      <c r="AH288" s="89">
        <f ca="1">IF($A288&lt;&gt;"",IF(AH287&lt;&gt;0,AH287,IF(AF288&gt;=$AJ$1,"Profit Target",0)),0)</f>
        <v>0</v>
      </c>
      <c r="AI288" s="91">
        <f ca="1">IF($A288&lt;&gt;"",IF(AI287&lt;&gt;0,AI287,IF(AF288&lt;=$AJ$2,"Stop Loss",0)))</f>
        <v>0</v>
      </c>
      <c r="AJ288" s="89">
        <f t="shared" ca="1" si="94"/>
        <v>9</v>
      </c>
      <c r="AK288" s="78" t="str">
        <f ca="1">IF($A287="","",ABS(T288)&amp;"@")</f>
        <v>1@</v>
      </c>
      <c r="AL288" s="78" t="str">
        <f ca="1">IF(U288&lt;&gt;"",$AK288&amp;U288&amp;",","")</f>
        <v>1@B,</v>
      </c>
      <c r="AM288" s="78" t="str">
        <f ca="1">IF($A287="","",ABS(Z288)&amp;"@")</f>
        <v>1@</v>
      </c>
      <c r="AN288" s="427" t="str">
        <f t="shared" ca="1" si="95"/>
        <v/>
      </c>
      <c r="AO288" s="20"/>
      <c r="AP288" s="20"/>
      <c r="AQ288" s="20"/>
      <c r="AR288" s="20"/>
      <c r="AS288" s="20"/>
      <c r="AT288" s="66"/>
      <c r="AU288" s="20"/>
      <c r="AV288" s="20"/>
      <c r="AW288" s="20"/>
      <c r="AX288" s="20"/>
      <c r="AY288" s="20"/>
      <c r="AZ288" s="20"/>
      <c r="BA288" s="20"/>
      <c r="BB288" s="65">
        <f t="shared" ca="1" si="86"/>
        <v>20</v>
      </c>
      <c r="BD288" s="65"/>
      <c r="BR288" s="48"/>
      <c r="BS288" s="48"/>
      <c r="BT288" s="48"/>
      <c r="BU288" s="48"/>
      <c r="BV288" s="48"/>
      <c r="BW288" s="48"/>
      <c r="BX288" s="48"/>
      <c r="BY288" s="49"/>
      <c r="BZ288" s="48"/>
      <c r="CA288" s="48"/>
      <c r="CB288" s="19"/>
      <c r="CC288" s="19"/>
      <c r="CD288" s="19"/>
      <c r="CE288" s="48"/>
      <c r="CF288" s="49"/>
      <c r="CG288" s="19"/>
      <c r="CH288" s="49"/>
      <c r="CI288" s="19"/>
      <c r="CJ288" s="19"/>
    </row>
    <row r="289" spans="1:88">
      <c r="A289" s="65">
        <f t="shared" ca="1" si="85"/>
        <v>1</v>
      </c>
      <c r="B289" s="23" t="str">
        <f ca="1">IF(A288="","",IF(AND(AL289="",AN289=""),"NB",AL289&amp;AN289))</f>
        <v>1@B,</v>
      </c>
      <c r="C289" s="6" t="str">
        <f t="shared" ca="1" si="87"/>
        <v/>
      </c>
      <c r="D289" s="56" t="str">
        <f ca="1">VLOOKUP($A289,$BC$5:$BN$45,8)</f>
        <v>R</v>
      </c>
      <c r="E289" s="344" t="str">
        <f t="shared" ca="1" si="96"/>
        <v>BRR</v>
      </c>
      <c r="F289" s="175">
        <v>1</v>
      </c>
      <c r="G289" s="459">
        <f ca="1">IF(G288&gt;=$AJ$3,1,IF(AND(J287="L",J288="L"),1,IF(I288="L",2,IF(I288="W",(2*G288-1),G288))))</f>
        <v>2</v>
      </c>
      <c r="H289" s="345" t="str">
        <f ca="1">IF($A288&lt;&gt;"",IF(OR($AH288&lt;&gt;0,$AI288&lt;&gt;0,E288="RRR"),"",IF(AND($D283="B",$D286="B"),"B",IF(AND($D285="B",$D287="B"),"B",IF(AND($D287=$D288,$D287="B"),"B","")))),"")</f>
        <v>B</v>
      </c>
      <c r="I289" s="346" t="str">
        <f t="shared" ca="1" si="100"/>
        <v>L</v>
      </c>
      <c r="J289" s="346">
        <f t="shared" ca="1" si="88"/>
        <v>-1</v>
      </c>
      <c r="K289" s="343">
        <f t="shared" ca="1" si="97"/>
        <v>-1</v>
      </c>
      <c r="L289" s="56" t="str">
        <f ca="1">VLOOKUP($A289,$BC$5:$BN$45,8)</f>
        <v>R</v>
      </c>
      <c r="M289" s="428">
        <f t="shared" ca="1" si="98"/>
        <v>2</v>
      </c>
      <c r="N289" s="175">
        <v>1</v>
      </c>
      <c r="O289" s="345" t="str">
        <f ca="1">IF($A288&lt;&gt;"",IF(OR($AH288&lt;&gt;0,$AI288&lt;&gt;0,E288="BBB",H289&lt;&gt;""),"",IF(AND($D283="R",$D286="R"),"R",IF(AND($D285="R",$D287="R"),"R",IF(AND($D287=$D288,$D287="R"),"R","")))),"")</f>
        <v/>
      </c>
      <c r="P289" s="37" t="str">
        <f t="shared" ca="1" si="89"/>
        <v/>
      </c>
      <c r="Q289" s="37">
        <f t="shared" ca="1" si="90"/>
        <v>0</v>
      </c>
      <c r="R289" s="23">
        <f ca="1">IF($A289&lt;&gt;"",IF(OR($AH288&lt;&gt;0,$AI288&lt;&gt;0),"0",SUM(Q289:Q289)),0)</f>
        <v>0</v>
      </c>
      <c r="S289" s="56" t="str">
        <f ca="1">VLOOKUP($A289,$BC$5:$BN$45,8)</f>
        <v>R</v>
      </c>
      <c r="T289" s="175">
        <v>1</v>
      </c>
      <c r="U289" s="345" t="str">
        <f ca="1">IF($A288&lt;&gt;"",IF(OR($AH288&lt;&gt;0,$AI288&lt;&gt;0,M288&gt;=$AJ$3),"",H289))</f>
        <v>B</v>
      </c>
      <c r="V289" s="346" t="str">
        <f t="shared" ca="1" si="101"/>
        <v>L</v>
      </c>
      <c r="W289" s="346">
        <f t="shared" ca="1" si="91"/>
        <v>-1</v>
      </c>
      <c r="X289" s="343">
        <f t="shared" ca="1" si="99"/>
        <v>-1</v>
      </c>
      <c r="Y289" s="56" t="str">
        <f ca="1">VLOOKUP($A289,$BC$5:$BN$45,8)</f>
        <v>R</v>
      </c>
      <c r="Z289" s="175">
        <v>1</v>
      </c>
      <c r="AA289" s="345" t="str">
        <f ca="1">IF($A288&lt;&gt;"",IF(OR($AH288&lt;&gt;0,$AI288&lt;&gt;0,U289&lt;&gt;""),"",O289))</f>
        <v/>
      </c>
      <c r="AB289" s="37" t="str">
        <f t="shared" ca="1" si="92"/>
        <v/>
      </c>
      <c r="AC289" s="37">
        <f t="shared" ca="1" si="93"/>
        <v>0</v>
      </c>
      <c r="AD289" s="23">
        <f ca="1">IF($A289&lt;&gt;"",IF(OR($AH288&lt;&gt;0,$AI288&lt;&gt;0),"0",SUM(AC289:AC289)),0)</f>
        <v>0</v>
      </c>
      <c r="AE289" s="90">
        <f ca="1">IF(A289&lt;&gt;"",W289+AC289,0)</f>
        <v>-1</v>
      </c>
      <c r="AF289" s="87">
        <f t="shared" ca="1" si="103"/>
        <v>-4</v>
      </c>
      <c r="AG289" s="95">
        <f>T290</f>
        <v>1</v>
      </c>
      <c r="AH289" s="89">
        <f ca="1">IF($A289&lt;&gt;"",IF(AH288&lt;&gt;0,AH288,IF(AF289&gt;=$AJ$1,"Profit Target",0)),0)</f>
        <v>0</v>
      </c>
      <c r="AI289" s="91">
        <f ca="1">IF($A289&lt;&gt;"",IF(AI288&lt;&gt;0,AI288,IF(AF289&lt;=$AJ$2,"Stop Loss",0)))</f>
        <v>0</v>
      </c>
      <c r="AJ289" s="89">
        <f t="shared" ca="1" si="94"/>
        <v>9</v>
      </c>
      <c r="AK289" s="78" t="str">
        <f ca="1">IF($A288="","",ABS(T289)&amp;"@")</f>
        <v>1@</v>
      </c>
      <c r="AL289" s="78" t="str">
        <f ca="1">IF(U289&lt;&gt;"",$AK289&amp;U289&amp;",","")</f>
        <v>1@B,</v>
      </c>
      <c r="AM289" s="78" t="str">
        <f ca="1">IF($A288="","",ABS(Z289)&amp;"@")</f>
        <v>1@</v>
      </c>
      <c r="AN289" s="427" t="str">
        <f t="shared" ca="1" si="95"/>
        <v/>
      </c>
      <c r="AO289" s="20"/>
      <c r="AP289" s="20"/>
      <c r="AQ289" s="20"/>
      <c r="AR289" s="20"/>
      <c r="AS289" s="20"/>
      <c r="AT289" s="66"/>
      <c r="AU289" s="20"/>
      <c r="AV289" s="20"/>
      <c r="AW289" s="20"/>
      <c r="AX289" s="20"/>
      <c r="AY289" s="20"/>
      <c r="AZ289" s="20"/>
      <c r="BA289" s="20"/>
      <c r="BB289" s="65">
        <f t="shared" ca="1" si="86"/>
        <v>10</v>
      </c>
      <c r="BD289" s="65"/>
      <c r="BR289" s="48"/>
      <c r="BS289" s="48"/>
      <c r="BT289" s="48"/>
      <c r="BU289" s="48"/>
      <c r="BV289" s="48"/>
      <c r="BW289" s="48"/>
      <c r="BX289" s="48"/>
      <c r="BY289" s="49"/>
      <c r="BZ289" s="48"/>
      <c r="CA289" s="48"/>
      <c r="CB289" s="19"/>
      <c r="CC289" s="19"/>
      <c r="CD289" s="19"/>
      <c r="CE289" s="48"/>
      <c r="CF289" s="49"/>
      <c r="CG289" s="19"/>
      <c r="CH289" s="49"/>
      <c r="CI289" s="19"/>
      <c r="CJ289" s="19"/>
    </row>
    <row r="290" spans="1:88">
      <c r="A290" s="65">
        <f t="shared" ca="1" si="85"/>
        <v>11</v>
      </c>
      <c r="B290" s="23" t="str">
        <f ca="1">IF(A289="","",IF(AND(AL290="",AN290=""),"NB",AL290&amp;AN290))</f>
        <v>1@R,</v>
      </c>
      <c r="C290" s="6" t="str">
        <f t="shared" ca="1" si="87"/>
        <v/>
      </c>
      <c r="D290" s="56" t="str">
        <f ca="1">VLOOKUP($A290,$BC$5:$BN$45,8)</f>
        <v>B</v>
      </c>
      <c r="E290" s="344" t="str">
        <f t="shared" ca="1" si="96"/>
        <v>RRB</v>
      </c>
      <c r="F290" s="175">
        <v>1</v>
      </c>
      <c r="G290" s="459">
        <f ca="1">IF(G289&gt;=$AJ$3,1,IF(AND(J288="L",J289="L"),1,IF(I289="L",2,IF(I289="W",(2*G289-1),G289))))</f>
        <v>2</v>
      </c>
      <c r="H290" s="345" t="str">
        <f ca="1">IF($A289&lt;&gt;"",IF(OR($AH289&lt;&gt;0,$AI289&lt;&gt;0,E289="RRR"),"",IF(AND($D284="B",$D287="B"),"B",IF(AND($D286="B",$D288="B"),"B",IF(AND($D288=$D289,$D288="B"),"B","")))),"")</f>
        <v/>
      </c>
      <c r="I290" s="346" t="str">
        <f t="shared" ca="1" si="100"/>
        <v/>
      </c>
      <c r="J290" s="346">
        <f t="shared" ca="1" si="88"/>
        <v>0</v>
      </c>
      <c r="K290" s="343">
        <f t="shared" ca="1" si="97"/>
        <v>0</v>
      </c>
      <c r="L290" s="56" t="str">
        <f ca="1">VLOOKUP($A290,$BC$5:$BN$45,8)</f>
        <v>B</v>
      </c>
      <c r="M290" s="428">
        <f t="shared" ca="1" si="98"/>
        <v>2</v>
      </c>
      <c r="N290" s="175">
        <v>1</v>
      </c>
      <c r="O290" s="345" t="str">
        <f ca="1">IF($A289&lt;&gt;"",IF(OR($AH289&lt;&gt;0,$AI289&lt;&gt;0,E289="BBB",H290&lt;&gt;""),"",IF(AND($D284="R",$D287="R"),"R",IF(AND($D286="R",$D288="R"),"R",IF(AND($D288=$D289,$D288="R"),"R","")))),"")</f>
        <v>R</v>
      </c>
      <c r="P290" s="37" t="str">
        <f t="shared" ca="1" si="89"/>
        <v>L</v>
      </c>
      <c r="Q290" s="37">
        <f t="shared" ca="1" si="90"/>
        <v>-1</v>
      </c>
      <c r="R290" s="23">
        <f ca="1">IF($A290&lt;&gt;"",IF(OR($AH289&lt;&gt;0,$AI289&lt;&gt;0),"0",SUM(Q290:Q290)),0)</f>
        <v>-1</v>
      </c>
      <c r="S290" s="56" t="str">
        <f ca="1">VLOOKUP($A290,$BC$5:$BN$45,8)</f>
        <v>B</v>
      </c>
      <c r="T290" s="175">
        <v>1</v>
      </c>
      <c r="U290" s="345" t="str">
        <f ca="1">IF($A289&lt;&gt;"",IF(OR($AH289&lt;&gt;0,$AI289&lt;&gt;0,M289&gt;=$AJ$3),"",H290))</f>
        <v/>
      </c>
      <c r="V290" s="346" t="str">
        <f t="shared" ca="1" si="101"/>
        <v/>
      </c>
      <c r="W290" s="346">
        <f t="shared" ca="1" si="91"/>
        <v>0</v>
      </c>
      <c r="X290" s="343">
        <f t="shared" ca="1" si="99"/>
        <v>0</v>
      </c>
      <c r="Y290" s="56" t="str">
        <f ca="1">VLOOKUP($A290,$BC$5:$BN$45,8)</f>
        <v>B</v>
      </c>
      <c r="Z290" s="175">
        <v>1</v>
      </c>
      <c r="AA290" s="345" t="str">
        <f ca="1">IF($A289&lt;&gt;"",IF(OR($AH289&lt;&gt;0,$AI289&lt;&gt;0,U290&lt;&gt;""),"",O290))</f>
        <v>R</v>
      </c>
      <c r="AB290" s="37" t="str">
        <f t="shared" ca="1" si="92"/>
        <v>L</v>
      </c>
      <c r="AC290" s="37">
        <f t="shared" ca="1" si="93"/>
        <v>-1</v>
      </c>
      <c r="AD290" s="23">
        <f ca="1">IF($A290&lt;&gt;"",IF(OR($AH289&lt;&gt;0,$AI289&lt;&gt;0),"0",SUM(AC290:AC290)),0)</f>
        <v>-1</v>
      </c>
      <c r="AE290" s="90">
        <f ca="1">IF(A290&lt;&gt;"",W290+AC290,0)</f>
        <v>-1</v>
      </c>
      <c r="AF290" s="87">
        <f t="shared" ca="1" si="103"/>
        <v>-5</v>
      </c>
      <c r="AG290" s="95">
        <f>T291</f>
        <v>1</v>
      </c>
      <c r="AH290" s="89">
        <f ca="1">IF($A290&lt;&gt;"",IF(AH289&lt;&gt;0,AH289,IF(AF290&gt;=$AJ$1,"Profit Target",0)),0)</f>
        <v>0</v>
      </c>
      <c r="AI290" s="91">
        <f ca="1">IF($A290&lt;&gt;"",IF(AI289&lt;&gt;0,AI289,IF(AF290&lt;=$AJ$2,"Stop Loss",0)))</f>
        <v>0</v>
      </c>
      <c r="AJ290" s="89">
        <f t="shared" ca="1" si="94"/>
        <v>9</v>
      </c>
      <c r="AK290" s="78" t="str">
        <f ca="1">IF($A289="","",ABS(T290)&amp;"@")</f>
        <v>1@</v>
      </c>
      <c r="AL290" s="78" t="str">
        <f ca="1">IF(U290&lt;&gt;"",$AK290&amp;U290&amp;",","")</f>
        <v/>
      </c>
      <c r="AM290" s="78" t="str">
        <f ca="1">IF($A289="","",ABS(Z290)&amp;"@")</f>
        <v>1@</v>
      </c>
      <c r="AN290" s="427" t="str">
        <f t="shared" ca="1" si="95"/>
        <v>1@R,</v>
      </c>
      <c r="AO290" s="20"/>
      <c r="AP290" s="20"/>
      <c r="AQ290" s="20"/>
      <c r="AR290" s="20"/>
      <c r="AS290" s="20"/>
      <c r="AT290" s="66"/>
      <c r="AU290" s="20"/>
      <c r="AV290" s="20"/>
      <c r="AW290" s="20"/>
      <c r="AX290" s="20"/>
      <c r="AY290" s="20"/>
      <c r="AZ290" s="20"/>
      <c r="BA290" s="20"/>
      <c r="BB290" s="65">
        <f t="shared" ca="1" si="86"/>
        <v>3</v>
      </c>
      <c r="BD290" s="65"/>
      <c r="BR290" s="48"/>
      <c r="BS290" s="48"/>
      <c r="BT290" s="48"/>
      <c r="BU290" s="48"/>
      <c r="BV290" s="48"/>
      <c r="BW290" s="48"/>
      <c r="BX290" s="48"/>
      <c r="BY290" s="49"/>
      <c r="BZ290" s="48"/>
      <c r="CA290" s="48"/>
      <c r="CB290" s="19"/>
      <c r="CC290" s="19"/>
      <c r="CD290" s="19"/>
      <c r="CE290" s="48"/>
      <c r="CF290" s="49"/>
      <c r="CG290" s="19"/>
      <c r="CH290" s="49"/>
      <c r="CI290" s="19"/>
      <c r="CJ290" s="19"/>
    </row>
    <row r="291" spans="1:88">
      <c r="A291" s="65">
        <f t="shared" ca="1" si="85"/>
        <v>31</v>
      </c>
      <c r="B291" s="23" t="str">
        <f ca="1">IF(A290="","",IF(AND(AL291="",AN291=""),"NB",AL291&amp;AN291))</f>
        <v>1@R,</v>
      </c>
      <c r="C291" s="6" t="str">
        <f t="shared" ca="1" si="87"/>
        <v/>
      </c>
      <c r="D291" s="56" t="str">
        <f ca="1">VLOOKUP($A291,$BC$5:$BN$45,8)</f>
        <v>B</v>
      </c>
      <c r="E291" s="344" t="str">
        <f t="shared" ca="1" si="96"/>
        <v>RBB</v>
      </c>
      <c r="F291" s="175">
        <v>1</v>
      </c>
      <c r="G291" s="459">
        <f ca="1">IF(G290&gt;=$AJ$3,1,IF(AND(J289="L",J290="L"),1,IF(I290="L",2,IF(I290="W",(2*G290-1),G290))))</f>
        <v>2</v>
      </c>
      <c r="H291" s="345" t="str">
        <f ca="1">IF($A290&lt;&gt;"",IF(OR($AH290&lt;&gt;0,$AI290&lt;&gt;0,E290="RRR"),"",IF(AND($D285="B",$D288="B"),"B",IF(AND($D287="B",$D289="B"),"B",IF(AND($D289=$D290,$D289="B"),"B","")))),"")</f>
        <v/>
      </c>
      <c r="I291" s="346" t="str">
        <f t="shared" ca="1" si="100"/>
        <v/>
      </c>
      <c r="J291" s="346">
        <f t="shared" ca="1" si="88"/>
        <v>0</v>
      </c>
      <c r="K291" s="343">
        <f t="shared" ca="1" si="97"/>
        <v>0</v>
      </c>
      <c r="L291" s="56" t="str">
        <f ca="1">VLOOKUP($A291,$BC$5:$BN$45,8)</f>
        <v>B</v>
      </c>
      <c r="M291" s="428">
        <f t="shared" ca="1" si="98"/>
        <v>2</v>
      </c>
      <c r="N291" s="175">
        <v>1</v>
      </c>
      <c r="O291" s="345" t="str">
        <f ca="1">IF($A290&lt;&gt;"",IF(OR($AH290&lt;&gt;0,$AI290&lt;&gt;0,E290="BBB",H291&lt;&gt;""),"",IF(AND($D285="R",$D288="R"),"R",IF(AND($D287="R",$D289="R"),"R",IF(AND($D289=$D290,$D289="R"),"R","")))),"")</f>
        <v>R</v>
      </c>
      <c r="P291" s="37" t="str">
        <f t="shared" ca="1" si="89"/>
        <v>L</v>
      </c>
      <c r="Q291" s="37">
        <f t="shared" ca="1" si="90"/>
        <v>-1</v>
      </c>
      <c r="R291" s="23">
        <f ca="1">IF($A291&lt;&gt;"",IF(OR($AH290&lt;&gt;0,$AI290&lt;&gt;0),"0",SUM(Q291:Q291)),0)</f>
        <v>-1</v>
      </c>
      <c r="S291" s="56" t="str">
        <f ca="1">VLOOKUP($A291,$BC$5:$BN$45,8)</f>
        <v>B</v>
      </c>
      <c r="T291" s="175">
        <v>1</v>
      </c>
      <c r="U291" s="345" t="str">
        <f ca="1">IF($A290&lt;&gt;"",IF(OR($AH290&lt;&gt;0,$AI290&lt;&gt;0,M290&gt;=$AJ$3),"",H291))</f>
        <v/>
      </c>
      <c r="V291" s="346" t="str">
        <f t="shared" ca="1" si="101"/>
        <v/>
      </c>
      <c r="W291" s="346">
        <f t="shared" ca="1" si="91"/>
        <v>0</v>
      </c>
      <c r="X291" s="343">
        <f t="shared" ca="1" si="99"/>
        <v>0</v>
      </c>
      <c r="Y291" s="56" t="str">
        <f ca="1">VLOOKUP($A291,$BC$5:$BN$45,8)</f>
        <v>B</v>
      </c>
      <c r="Z291" s="175">
        <v>1</v>
      </c>
      <c r="AA291" s="345" t="str">
        <f ca="1">IF($A290&lt;&gt;"",IF(OR($AH290&lt;&gt;0,$AI290&lt;&gt;0,U291&lt;&gt;""),"",O291))</f>
        <v>R</v>
      </c>
      <c r="AB291" s="37" t="str">
        <f t="shared" ca="1" si="92"/>
        <v>L</v>
      </c>
      <c r="AC291" s="37">
        <f t="shared" ca="1" si="93"/>
        <v>-1</v>
      </c>
      <c r="AD291" s="23">
        <f ca="1">IF($A291&lt;&gt;"",IF(OR($AH290&lt;&gt;0,$AI290&lt;&gt;0),"0",SUM(AC291:AC291)),0)</f>
        <v>-1</v>
      </c>
      <c r="AE291" s="90">
        <f ca="1">IF(A291&lt;&gt;"",W291+AC291,0)</f>
        <v>-1</v>
      </c>
      <c r="AF291" s="87">
        <f t="shared" ca="1" si="103"/>
        <v>-6</v>
      </c>
      <c r="AG291" s="95">
        <f>T292</f>
        <v>1</v>
      </c>
      <c r="AH291" s="89">
        <f ca="1">IF($A291&lt;&gt;"",IF(AH290&lt;&gt;0,AH290,IF(AF291&gt;=$AJ$1,"Profit Target",0)),0)</f>
        <v>0</v>
      </c>
      <c r="AI291" s="91">
        <f ca="1">IF($A291&lt;&gt;"",IF(AI290&lt;&gt;0,AI290,IF(AF291&lt;=$AJ$2,"Stop Loss",0)))</f>
        <v>0</v>
      </c>
      <c r="AJ291" s="89">
        <f t="shared" ca="1" si="94"/>
        <v>9</v>
      </c>
      <c r="AK291" s="78" t="str">
        <f ca="1">IF($A290="","",ABS(T291)&amp;"@")</f>
        <v>1@</v>
      </c>
      <c r="AL291" s="78" t="str">
        <f ca="1">IF(U291&lt;&gt;"",$AK291&amp;U291&amp;",","")</f>
        <v/>
      </c>
      <c r="AM291" s="78" t="str">
        <f ca="1">IF($A290="","",ABS(Z291)&amp;"@")</f>
        <v>1@</v>
      </c>
      <c r="AN291" s="427" t="str">
        <f t="shared" ca="1" si="95"/>
        <v>1@R,</v>
      </c>
      <c r="AO291" s="20"/>
      <c r="AP291" s="20"/>
      <c r="AQ291" s="20"/>
      <c r="AR291" s="20"/>
      <c r="AS291" s="20"/>
      <c r="AT291" s="66"/>
      <c r="AU291" s="20"/>
      <c r="AV291" s="20"/>
      <c r="AW291" s="20"/>
      <c r="AX291" s="20"/>
      <c r="AY291" s="20"/>
      <c r="AZ291" s="20"/>
      <c r="BA291" s="20"/>
      <c r="BB291" s="65">
        <f t="shared" ca="1" si="86"/>
        <v>23</v>
      </c>
      <c r="BD291" s="65"/>
      <c r="BR291" s="48"/>
      <c r="BS291" s="48"/>
      <c r="BT291" s="48"/>
      <c r="BU291" s="48"/>
      <c r="BV291" s="48"/>
      <c r="BW291" s="48"/>
      <c r="BX291" s="48"/>
      <c r="BY291" s="49"/>
      <c r="BZ291" s="48"/>
      <c r="CA291" s="48"/>
      <c r="CB291" s="19"/>
      <c r="CC291" s="19"/>
      <c r="CD291" s="19"/>
      <c r="CE291" s="48"/>
      <c r="CF291" s="49"/>
      <c r="CG291" s="19"/>
      <c r="CH291" s="49"/>
      <c r="CI291" s="19"/>
      <c r="CJ291" s="19"/>
    </row>
    <row r="292" spans="1:88">
      <c r="A292" s="65">
        <f t="shared" ca="1" si="85"/>
        <v>35</v>
      </c>
      <c r="B292" s="23" t="str">
        <f ca="1">IF(A291="","",IF(AND(AL292="",AN292=""),"NB",AL292&amp;AN292))</f>
        <v>1@B,</v>
      </c>
      <c r="C292" s="6" t="str">
        <f t="shared" ca="1" si="87"/>
        <v/>
      </c>
      <c r="D292" s="56" t="str">
        <f ca="1">VLOOKUP($A292,$BC$5:$BN$45,8)</f>
        <v>B</v>
      </c>
      <c r="E292" s="344" t="str">
        <f t="shared" ca="1" si="96"/>
        <v>BBB</v>
      </c>
      <c r="F292" s="175">
        <v>1</v>
      </c>
      <c r="G292" s="459">
        <f ca="1">IF(G291&gt;=$AJ$3,1,IF(AND(J290="L",J291="L"),1,IF(I291="L",2,IF(I291="W",(2*G291-1),G291))))</f>
        <v>2</v>
      </c>
      <c r="H292" s="345" t="str">
        <f ca="1">IF($A291&lt;&gt;"",IF(OR($AH291&lt;&gt;0,$AI291&lt;&gt;0,E291="RRR"),"",IF(AND($D286="B",$D289="B"),"B",IF(AND($D288="B",$D290="B"),"B",IF(AND($D290=$D291,$D290="B"),"B","")))),"")</f>
        <v>B</v>
      </c>
      <c r="I292" s="346" t="str">
        <f t="shared" ca="1" si="100"/>
        <v>W</v>
      </c>
      <c r="J292" s="346">
        <f t="shared" ca="1" si="88"/>
        <v>1</v>
      </c>
      <c r="K292" s="343">
        <f t="shared" ca="1" si="97"/>
        <v>1</v>
      </c>
      <c r="L292" s="56" t="str">
        <f ca="1">VLOOKUP($A292,$BC$5:$BN$45,8)</f>
        <v>B</v>
      </c>
      <c r="M292" s="428">
        <f t="shared" ca="1" si="98"/>
        <v>0</v>
      </c>
      <c r="N292" s="175">
        <v>1</v>
      </c>
      <c r="O292" s="345" t="str">
        <f ca="1">IF($A291&lt;&gt;"",IF(OR($AH291&lt;&gt;0,$AI291&lt;&gt;0,E291="BBB",H292&lt;&gt;""),"",IF(AND($D286="R",$D289="R"),"R",IF(AND($D288="R",$D290="R"),"R",IF(AND($D290=$D291,$D290="R"),"R","")))),"")</f>
        <v/>
      </c>
      <c r="P292" s="37" t="str">
        <f t="shared" ca="1" si="89"/>
        <v/>
      </c>
      <c r="Q292" s="37">
        <f t="shared" ca="1" si="90"/>
        <v>0</v>
      </c>
      <c r="R292" s="23">
        <f ca="1">IF($A292&lt;&gt;"",IF(OR($AH291&lt;&gt;0,$AI291&lt;&gt;0),"0",SUM(Q292:Q292)),0)</f>
        <v>0</v>
      </c>
      <c r="S292" s="56" t="str">
        <f ca="1">VLOOKUP($A292,$BC$5:$BN$45,8)</f>
        <v>B</v>
      </c>
      <c r="T292" s="175">
        <v>1</v>
      </c>
      <c r="U292" s="345" t="str">
        <f ca="1">IF($A291&lt;&gt;"",IF(OR($AH291&lt;&gt;0,$AI291&lt;&gt;0,M291&gt;=$AJ$3),"",H292))</f>
        <v>B</v>
      </c>
      <c r="V292" s="346" t="str">
        <f t="shared" ca="1" si="101"/>
        <v>W</v>
      </c>
      <c r="W292" s="346">
        <f t="shared" ca="1" si="91"/>
        <v>1</v>
      </c>
      <c r="X292" s="343">
        <f t="shared" ca="1" si="99"/>
        <v>1</v>
      </c>
      <c r="Y292" s="56" t="str">
        <f ca="1">VLOOKUP($A292,$BC$5:$BN$45,8)</f>
        <v>B</v>
      </c>
      <c r="Z292" s="175">
        <v>1</v>
      </c>
      <c r="AA292" s="345" t="str">
        <f ca="1">IF($A291&lt;&gt;"",IF(OR($AH291&lt;&gt;0,$AI291&lt;&gt;0,U292&lt;&gt;""),"",O292))</f>
        <v/>
      </c>
      <c r="AB292" s="37" t="str">
        <f t="shared" ca="1" si="92"/>
        <v/>
      </c>
      <c r="AC292" s="37">
        <f t="shared" ca="1" si="93"/>
        <v>0</v>
      </c>
      <c r="AD292" s="23">
        <f ca="1">IF($A292&lt;&gt;"",IF(OR($AH291&lt;&gt;0,$AI291&lt;&gt;0),"0",SUM(AC292:AC292)),0)</f>
        <v>0</v>
      </c>
      <c r="AE292" s="90">
        <f ca="1">IF(A292&lt;&gt;"",W292+AC292,0)</f>
        <v>1</v>
      </c>
      <c r="AF292" s="87">
        <f t="shared" ca="1" si="103"/>
        <v>-5</v>
      </c>
      <c r="AG292" s="95">
        <f>T293</f>
        <v>1</v>
      </c>
      <c r="AH292" s="89">
        <f ca="1">IF($A292&lt;&gt;"",IF(AH291&lt;&gt;0,AH291,IF(AF292&gt;=$AJ$1,"Profit Target",0)),0)</f>
        <v>0</v>
      </c>
      <c r="AI292" s="91">
        <f ca="1">IF($A292&lt;&gt;"",IF(AI291&lt;&gt;0,AI291,IF(AF292&lt;=$AJ$2,"Stop Loss",0)))</f>
        <v>0</v>
      </c>
      <c r="AJ292" s="89">
        <f t="shared" ca="1" si="94"/>
        <v>9</v>
      </c>
      <c r="AK292" s="78" t="str">
        <f ca="1">IF($A291="","",ABS(T292)&amp;"@")</f>
        <v>1@</v>
      </c>
      <c r="AL292" s="78" t="str">
        <f ca="1">IF(U292&lt;&gt;"",$AK292&amp;U292&amp;",","")</f>
        <v>1@B,</v>
      </c>
      <c r="AM292" s="78" t="str">
        <f ca="1">IF($A291="","",ABS(Z292)&amp;"@")</f>
        <v>1@</v>
      </c>
      <c r="AN292" s="427" t="str">
        <f t="shared" ca="1" si="95"/>
        <v/>
      </c>
      <c r="AO292" s="20"/>
      <c r="AP292" s="20"/>
      <c r="AQ292" s="20"/>
      <c r="AR292" s="20"/>
      <c r="AS292" s="20"/>
      <c r="AT292" s="66"/>
      <c r="AU292" s="20"/>
      <c r="AV292" s="20"/>
      <c r="AW292" s="20"/>
      <c r="AX292" s="20"/>
      <c r="AY292" s="20"/>
      <c r="AZ292" s="20"/>
      <c r="BA292" s="20"/>
      <c r="BB292" s="65">
        <f t="shared" ca="1" si="86"/>
        <v>31</v>
      </c>
      <c r="BD292" s="65"/>
      <c r="BR292" s="48"/>
      <c r="BS292" s="48"/>
      <c r="BT292" s="48"/>
      <c r="BU292" s="48"/>
      <c r="BV292" s="48"/>
      <c r="BW292" s="48"/>
      <c r="BX292" s="48"/>
      <c r="BY292" s="49"/>
      <c r="BZ292" s="48"/>
      <c r="CA292" s="48"/>
      <c r="CB292" s="19"/>
      <c r="CC292" s="19"/>
      <c r="CD292" s="19"/>
      <c r="CE292" s="48"/>
      <c r="CF292" s="49"/>
      <c r="CG292" s="19"/>
      <c r="CH292" s="49"/>
      <c r="CI292" s="19"/>
      <c r="CJ292" s="19"/>
    </row>
    <row r="293" spans="1:88">
      <c r="A293" s="65">
        <f t="shared" ca="1" si="85"/>
        <v>3</v>
      </c>
      <c r="B293" s="23" t="str">
        <f ca="1">IF(A292="","",IF(AND(AL293="",AN293=""),"NB",AL293&amp;AN293))</f>
        <v>1@B,</v>
      </c>
      <c r="C293" s="6" t="str">
        <f t="shared" ca="1" si="87"/>
        <v/>
      </c>
      <c r="D293" s="56" t="str">
        <f ca="1">VLOOKUP($A293,$BC$5:$BN$45,8)</f>
        <v>R</v>
      </c>
      <c r="E293" s="344" t="str">
        <f t="shared" ca="1" si="96"/>
        <v>BBR</v>
      </c>
      <c r="F293" s="175">
        <v>1</v>
      </c>
      <c r="G293" s="459">
        <f ca="1">IF(G292&gt;=$AJ$3,1,IF(AND(J291="L",J292="L"),1,IF(I292="L",2,IF(I292="W",(2*G292-1),G292))))</f>
        <v>3</v>
      </c>
      <c r="H293" s="345" t="str">
        <f ca="1">IF($A292&lt;&gt;"",IF(OR($AH292&lt;&gt;0,$AI292&lt;&gt;0,E292="RRR"),"",IF(AND($D287="B",$D290="B"),"B",IF(AND($D289="B",$D291="B"),"B",IF(AND($D291=$D292,$D291="B"),"B","")))),"")</f>
        <v>B</v>
      </c>
      <c r="I293" s="346" t="str">
        <f t="shared" ca="1" si="100"/>
        <v>L</v>
      </c>
      <c r="J293" s="346">
        <f t="shared" ca="1" si="88"/>
        <v>-1</v>
      </c>
      <c r="K293" s="343">
        <f t="shared" ca="1" si="97"/>
        <v>-1</v>
      </c>
      <c r="L293" s="56" t="str">
        <f ca="1">VLOOKUP($A293,$BC$5:$BN$45,8)</f>
        <v>R</v>
      </c>
      <c r="M293" s="428">
        <f t="shared" ca="1" si="98"/>
        <v>1</v>
      </c>
      <c r="N293" s="175">
        <v>1</v>
      </c>
      <c r="O293" s="345" t="str">
        <f ca="1">IF($A292&lt;&gt;"",IF(OR($AH292&lt;&gt;0,$AI292&lt;&gt;0,E292="BBB",H293&lt;&gt;""),"",IF(AND($D287="R",$D290="R"),"R",IF(AND($D289="R",$D291="R"),"R",IF(AND($D291=$D292,$D291="R"),"R","")))),"")</f>
        <v/>
      </c>
      <c r="P293" s="37" t="str">
        <f t="shared" ca="1" si="89"/>
        <v/>
      </c>
      <c r="Q293" s="37">
        <f t="shared" ca="1" si="90"/>
        <v>0</v>
      </c>
      <c r="R293" s="23">
        <f ca="1">IF($A293&lt;&gt;"",IF(OR($AH292&lt;&gt;0,$AI292&lt;&gt;0),"0",SUM(Q293:Q293)),0)</f>
        <v>0</v>
      </c>
      <c r="S293" s="56" t="str">
        <f ca="1">VLOOKUP($A293,$BC$5:$BN$45,8)</f>
        <v>R</v>
      </c>
      <c r="T293" s="175">
        <v>1</v>
      </c>
      <c r="U293" s="345" t="str">
        <f ca="1">IF($A292&lt;&gt;"",IF(OR($AH292&lt;&gt;0,$AI292&lt;&gt;0,M292&gt;=$AJ$3),"",H293))</f>
        <v>B</v>
      </c>
      <c r="V293" s="346" t="str">
        <f t="shared" ca="1" si="101"/>
        <v>L</v>
      </c>
      <c r="W293" s="346">
        <f t="shared" ca="1" si="91"/>
        <v>-1</v>
      </c>
      <c r="X293" s="343">
        <f t="shared" ca="1" si="99"/>
        <v>-1</v>
      </c>
      <c r="Y293" s="56" t="str">
        <f ca="1">VLOOKUP($A293,$BC$5:$BN$45,8)</f>
        <v>R</v>
      </c>
      <c r="Z293" s="175">
        <v>1</v>
      </c>
      <c r="AA293" s="345" t="str">
        <f ca="1">IF($A292&lt;&gt;"",IF(OR($AH292&lt;&gt;0,$AI292&lt;&gt;0,U293&lt;&gt;""),"",O293))</f>
        <v/>
      </c>
      <c r="AB293" s="37" t="str">
        <f t="shared" ca="1" si="92"/>
        <v/>
      </c>
      <c r="AC293" s="37">
        <f t="shared" ca="1" si="93"/>
        <v>0</v>
      </c>
      <c r="AD293" s="23">
        <f ca="1">IF($A293&lt;&gt;"",IF(OR($AH292&lt;&gt;0,$AI292&lt;&gt;0),"0",SUM(AC293:AC293)),0)</f>
        <v>0</v>
      </c>
      <c r="AE293" s="90">
        <f ca="1">IF(A293&lt;&gt;"",W293+AC293,0)</f>
        <v>-1</v>
      </c>
      <c r="AF293" s="87">
        <f t="shared" ca="1" si="103"/>
        <v>-6</v>
      </c>
      <c r="AG293" s="95">
        <f>T294</f>
        <v>1</v>
      </c>
      <c r="AH293" s="89">
        <f ca="1">IF($A293&lt;&gt;"",IF(AH292&lt;&gt;0,AH292,IF(AF293&gt;=$AJ$1,"Profit Target",0)),0)</f>
        <v>0</v>
      </c>
      <c r="AI293" s="91">
        <f ca="1">IF($A293&lt;&gt;"",IF(AI292&lt;&gt;0,AI292,IF(AF293&lt;=$AJ$2,"Stop Loss",0)))</f>
        <v>0</v>
      </c>
      <c r="AJ293" s="89">
        <f t="shared" ca="1" si="94"/>
        <v>9</v>
      </c>
      <c r="AK293" s="78" t="str">
        <f ca="1">IF($A292="","",ABS(T293)&amp;"@")</f>
        <v>1@</v>
      </c>
      <c r="AL293" s="78" t="str">
        <f ca="1">IF(U293&lt;&gt;"",$AK293&amp;U293&amp;",","")</f>
        <v>1@B,</v>
      </c>
      <c r="AM293" s="78" t="str">
        <f ca="1">IF($A292="","",ABS(Z293)&amp;"@")</f>
        <v>1@</v>
      </c>
      <c r="AN293" s="427" t="str">
        <f t="shared" ca="1" si="95"/>
        <v/>
      </c>
      <c r="AO293" s="20"/>
      <c r="AP293" s="20"/>
      <c r="AQ293" s="20"/>
      <c r="AR293" s="20"/>
      <c r="AS293" s="20"/>
      <c r="AT293" s="66"/>
      <c r="AU293" s="20"/>
      <c r="AV293" s="20"/>
      <c r="AW293" s="20"/>
      <c r="AX293" s="20"/>
      <c r="AY293" s="20"/>
      <c r="AZ293" s="20"/>
      <c r="BA293" s="20"/>
      <c r="BB293" s="65">
        <f t="shared" ca="1" si="86"/>
        <v>31</v>
      </c>
      <c r="BD293" s="65"/>
      <c r="BR293" s="48"/>
      <c r="BS293" s="48"/>
      <c r="BT293" s="48"/>
      <c r="BU293" s="48"/>
      <c r="BV293" s="48"/>
      <c r="BW293" s="48"/>
      <c r="BX293" s="48"/>
      <c r="BY293" s="49"/>
      <c r="BZ293" s="48"/>
      <c r="CA293" s="48"/>
      <c r="CB293" s="19"/>
      <c r="CC293" s="19"/>
      <c r="CD293" s="19"/>
      <c r="CE293" s="48"/>
      <c r="CF293" s="49"/>
      <c r="CG293" s="19"/>
      <c r="CH293" s="49"/>
      <c r="CI293" s="19"/>
      <c r="CJ293" s="19"/>
    </row>
    <row r="294" spans="1:88">
      <c r="A294" s="65">
        <f t="shared" ca="1" si="85"/>
        <v>36</v>
      </c>
      <c r="B294" s="23" t="str">
        <f ca="1">IF(A293="","",IF(AND(AL294="",AN294=""),"NB",AL294&amp;AN294))</f>
        <v>1@B,</v>
      </c>
      <c r="C294" s="6" t="str">
        <f t="shared" ca="1" si="87"/>
        <v/>
      </c>
      <c r="D294" s="56" t="str">
        <f ca="1">VLOOKUP($A294,$BC$5:$BN$45,8)</f>
        <v>R</v>
      </c>
      <c r="E294" s="344" t="str">
        <f t="shared" ca="1" si="96"/>
        <v>BRR</v>
      </c>
      <c r="F294" s="175">
        <v>1</v>
      </c>
      <c r="G294" s="459">
        <f ca="1">IF(G293&gt;=$AJ$3,1,IF(AND(J292="L",J293="L"),1,IF(I293="L",2,IF(I293="W",(2*G293-1),G293))))</f>
        <v>2</v>
      </c>
      <c r="H294" s="345" t="str">
        <f ca="1">IF($A293&lt;&gt;"",IF(OR($AH293&lt;&gt;0,$AI293&lt;&gt;0,E293="RRR"),"",IF(AND($D288="B",$D291="B"),"B",IF(AND($D290="B",$D292="B"),"B",IF(AND($D292=$D293,$D292="B"),"B","")))),"")</f>
        <v>B</v>
      </c>
      <c r="I294" s="346" t="str">
        <f t="shared" ca="1" si="100"/>
        <v>L</v>
      </c>
      <c r="J294" s="346">
        <f t="shared" ca="1" si="88"/>
        <v>-1</v>
      </c>
      <c r="K294" s="343">
        <f t="shared" ca="1" si="97"/>
        <v>-1</v>
      </c>
      <c r="L294" s="56" t="str">
        <f ca="1">VLOOKUP($A294,$BC$5:$BN$45,8)</f>
        <v>R</v>
      </c>
      <c r="M294" s="428">
        <f t="shared" ca="1" si="98"/>
        <v>2</v>
      </c>
      <c r="N294" s="175">
        <v>1</v>
      </c>
      <c r="O294" s="345" t="str">
        <f ca="1">IF($A293&lt;&gt;"",IF(OR($AH293&lt;&gt;0,$AI293&lt;&gt;0,E293="BBB",H294&lt;&gt;""),"",IF(AND($D288="R",$D291="R"),"R",IF(AND($D290="R",$D292="R"),"R",IF(AND($D292=$D293,$D292="R"),"R","")))),"")</f>
        <v/>
      </c>
      <c r="P294" s="37" t="str">
        <f t="shared" ca="1" si="89"/>
        <v/>
      </c>
      <c r="Q294" s="37">
        <f t="shared" ca="1" si="90"/>
        <v>0</v>
      </c>
      <c r="R294" s="23">
        <f ca="1">IF($A294&lt;&gt;"",IF(OR($AH293&lt;&gt;0,$AI293&lt;&gt;0),"0",SUM(Q294:Q294)),0)</f>
        <v>0</v>
      </c>
      <c r="S294" s="56" t="str">
        <f ca="1">VLOOKUP($A294,$BC$5:$BN$45,8)</f>
        <v>R</v>
      </c>
      <c r="T294" s="175">
        <v>1</v>
      </c>
      <c r="U294" s="345" t="str">
        <f ca="1">IF($A293&lt;&gt;"",IF(OR($AH293&lt;&gt;0,$AI293&lt;&gt;0,M293&gt;=$AJ$3),"",H294))</f>
        <v>B</v>
      </c>
      <c r="V294" s="346" t="str">
        <f t="shared" ca="1" si="101"/>
        <v>L</v>
      </c>
      <c r="W294" s="346">
        <f t="shared" ca="1" si="91"/>
        <v>-1</v>
      </c>
      <c r="X294" s="343">
        <f t="shared" ca="1" si="99"/>
        <v>-1</v>
      </c>
      <c r="Y294" s="56" t="str">
        <f ca="1">VLOOKUP($A294,$BC$5:$BN$45,8)</f>
        <v>R</v>
      </c>
      <c r="Z294" s="175">
        <v>1</v>
      </c>
      <c r="AA294" s="345" t="str">
        <f ca="1">IF($A293&lt;&gt;"",IF(OR($AH293&lt;&gt;0,$AI293&lt;&gt;0,U294&lt;&gt;""),"",O294))</f>
        <v/>
      </c>
      <c r="AB294" s="37" t="str">
        <f t="shared" ca="1" si="92"/>
        <v/>
      </c>
      <c r="AC294" s="37">
        <f t="shared" ca="1" si="93"/>
        <v>0</v>
      </c>
      <c r="AD294" s="23">
        <f ca="1">IF($A294&lt;&gt;"",IF(OR($AH293&lt;&gt;0,$AI293&lt;&gt;0),"0",SUM(AC294:AC294)),0)</f>
        <v>0</v>
      </c>
      <c r="AE294" s="90">
        <f ca="1">IF(A294&lt;&gt;"",W294+AC294,0)</f>
        <v>-1</v>
      </c>
      <c r="AF294" s="87">
        <f t="shared" ca="1" si="103"/>
        <v>-7</v>
      </c>
      <c r="AG294" s="95">
        <f>T295</f>
        <v>1</v>
      </c>
      <c r="AH294" s="89">
        <f ca="1">IF($A294&lt;&gt;"",IF(AH293&lt;&gt;0,AH293,IF(AF294&gt;=$AJ$1,"Profit Target",0)),0)</f>
        <v>0</v>
      </c>
      <c r="AI294" s="91">
        <f ca="1">IF($A294&lt;&gt;"",IF(AI293&lt;&gt;0,AI293,IF(AF294&lt;=$AJ$2,"Stop Loss",0)))</f>
        <v>0</v>
      </c>
      <c r="AJ294" s="89">
        <f t="shared" ca="1" si="94"/>
        <v>9</v>
      </c>
      <c r="AK294" s="78" t="str">
        <f ca="1">IF($A293="","",ABS(T294)&amp;"@")</f>
        <v>1@</v>
      </c>
      <c r="AL294" s="78" t="str">
        <f ca="1">IF(U294&lt;&gt;"",$AK294&amp;U294&amp;",","")</f>
        <v>1@B,</v>
      </c>
      <c r="AM294" s="78" t="str">
        <f ca="1">IF($A293="","",ABS(Z294)&amp;"@")</f>
        <v>1@</v>
      </c>
      <c r="AN294" s="427" t="str">
        <f t="shared" ca="1" si="95"/>
        <v/>
      </c>
      <c r="AO294" s="20"/>
      <c r="AP294" s="20"/>
      <c r="AQ294" s="20"/>
      <c r="AR294" s="20"/>
      <c r="AS294" s="20"/>
      <c r="AT294" s="66"/>
      <c r="AU294" s="20"/>
      <c r="AV294" s="20"/>
      <c r="AW294" s="20"/>
      <c r="AX294" s="20"/>
      <c r="AY294" s="20"/>
      <c r="AZ294" s="20"/>
      <c r="BA294" s="20"/>
      <c r="BB294" s="65">
        <f t="shared" ca="1" si="86"/>
        <v>7</v>
      </c>
      <c r="BD294" s="65"/>
      <c r="BR294" s="48"/>
      <c r="BS294" s="48"/>
      <c r="BT294" s="48"/>
      <c r="BU294" s="48"/>
      <c r="BV294" s="48"/>
      <c r="BW294" s="48"/>
      <c r="BX294" s="48"/>
      <c r="BY294" s="49"/>
      <c r="BZ294" s="48"/>
      <c r="CA294" s="48"/>
      <c r="CB294" s="19"/>
      <c r="CC294" s="19"/>
      <c r="CD294" s="19"/>
      <c r="CE294" s="48"/>
      <c r="CF294" s="49"/>
      <c r="CG294" s="19"/>
      <c r="CH294" s="49"/>
      <c r="CI294" s="19"/>
      <c r="CJ294" s="19"/>
    </row>
    <row r="295" spans="1:88">
      <c r="A295" s="65">
        <f t="shared" ca="1" si="85"/>
        <v>32</v>
      </c>
      <c r="B295" s="23" t="str">
        <f ca="1">IF(A294="","",IF(AND(AL295="",AN295=""),"NB",AL295&amp;AN295))</f>
        <v>1@R,</v>
      </c>
      <c r="C295" s="6" t="str">
        <f t="shared" ca="1" si="87"/>
        <v/>
      </c>
      <c r="D295" s="56" t="str">
        <f ca="1">VLOOKUP($A295,$BC$5:$BN$45,8)</f>
        <v>R</v>
      </c>
      <c r="E295" s="344" t="str">
        <f t="shared" ca="1" si="96"/>
        <v>RRR</v>
      </c>
      <c r="F295" s="175">
        <v>1</v>
      </c>
      <c r="G295" s="459">
        <f ca="1">IF(G294&gt;=$AJ$3,1,IF(AND(J293="L",J294="L"),1,IF(I294="L",2,IF(I294="W",(2*G294-1),G294))))</f>
        <v>2</v>
      </c>
      <c r="H295" s="345" t="str">
        <f ca="1">IF($A294&lt;&gt;"",IF(OR($AH294&lt;&gt;0,$AI294&lt;&gt;0,E294="RRR"),"",IF(AND($D289="B",$D292="B"),"B",IF(AND($D291="B",$D293="B"),"B",IF(AND($D293=$D294,$D293="B"),"B","")))),"")</f>
        <v/>
      </c>
      <c r="I295" s="346" t="str">
        <f t="shared" ca="1" si="100"/>
        <v/>
      </c>
      <c r="J295" s="346">
        <f t="shared" ca="1" si="88"/>
        <v>0</v>
      </c>
      <c r="K295" s="343">
        <f t="shared" ca="1" si="97"/>
        <v>0</v>
      </c>
      <c r="L295" s="56" t="str">
        <f ca="1">VLOOKUP($A295,$BC$5:$BN$45,8)</f>
        <v>R</v>
      </c>
      <c r="M295" s="428">
        <f t="shared" ca="1" si="98"/>
        <v>2</v>
      </c>
      <c r="N295" s="175">
        <v>1</v>
      </c>
      <c r="O295" s="345" t="str">
        <f ca="1">IF($A294&lt;&gt;"",IF(OR($AH294&lt;&gt;0,$AI294&lt;&gt;0,E294="BBB",H295&lt;&gt;""),"",IF(AND($D289="R",$D292="R"),"R",IF(AND($D291="R",$D293="R"),"R",IF(AND($D293=$D294,$D293="R"),"R","")))),"")</f>
        <v>R</v>
      </c>
      <c r="P295" s="37" t="str">
        <f t="shared" ca="1" si="89"/>
        <v>W</v>
      </c>
      <c r="Q295" s="37">
        <f t="shared" ca="1" si="90"/>
        <v>1</v>
      </c>
      <c r="R295" s="23">
        <f ca="1">IF($A295&lt;&gt;"",IF(OR($AH294&lt;&gt;0,$AI294&lt;&gt;0),"0",SUM(Q295:Q295)),0)</f>
        <v>1</v>
      </c>
      <c r="S295" s="56" t="str">
        <f ca="1">VLOOKUP($A295,$BC$5:$BN$45,8)</f>
        <v>R</v>
      </c>
      <c r="T295" s="175">
        <v>1</v>
      </c>
      <c r="U295" s="345" t="str">
        <f ca="1">IF($A294&lt;&gt;"",IF(OR($AH294&lt;&gt;0,$AI294&lt;&gt;0,M294&gt;=$AJ$3),"",H295))</f>
        <v/>
      </c>
      <c r="V295" s="346" t="str">
        <f t="shared" ca="1" si="101"/>
        <v/>
      </c>
      <c r="W295" s="346">
        <f t="shared" ca="1" si="91"/>
        <v>0</v>
      </c>
      <c r="X295" s="343">
        <f t="shared" ca="1" si="99"/>
        <v>0</v>
      </c>
      <c r="Y295" s="56" t="str">
        <f ca="1">VLOOKUP($A295,$BC$5:$BN$45,8)</f>
        <v>R</v>
      </c>
      <c r="Z295" s="175">
        <v>1</v>
      </c>
      <c r="AA295" s="345" t="str">
        <f ca="1">IF($A294&lt;&gt;"",IF(OR($AH294&lt;&gt;0,$AI294&lt;&gt;0,U295&lt;&gt;""),"",O295))</f>
        <v>R</v>
      </c>
      <c r="AB295" s="37" t="str">
        <f t="shared" ca="1" si="92"/>
        <v>W</v>
      </c>
      <c r="AC295" s="37">
        <f t="shared" ca="1" si="93"/>
        <v>1</v>
      </c>
      <c r="AD295" s="23">
        <f ca="1">IF($A295&lt;&gt;"",IF(OR($AH294&lt;&gt;0,$AI294&lt;&gt;0),"0",SUM(AC295:AC295)),0)</f>
        <v>1</v>
      </c>
      <c r="AE295" s="90">
        <f ca="1">IF(A295&lt;&gt;"",W295+AC295,0)</f>
        <v>1</v>
      </c>
      <c r="AF295" s="87">
        <f t="shared" ca="1" si="103"/>
        <v>-6</v>
      </c>
      <c r="AG295" s="95">
        <f>T296</f>
        <v>1</v>
      </c>
      <c r="AH295" s="89">
        <f ca="1">IF($A295&lt;&gt;"",IF(AH294&lt;&gt;0,AH294,IF(AF295&gt;=$AJ$1,"Profit Target",0)),0)</f>
        <v>0</v>
      </c>
      <c r="AI295" s="91">
        <f ca="1">IF($A295&lt;&gt;"",IF(AI294&lt;&gt;0,AI294,IF(AF295&lt;=$AJ$2,"Stop Loss",0)))</f>
        <v>0</v>
      </c>
      <c r="AJ295" s="89">
        <f t="shared" ca="1" si="94"/>
        <v>9</v>
      </c>
      <c r="AK295" s="78" t="str">
        <f ca="1">IF($A294="","",ABS(T295)&amp;"@")</f>
        <v>1@</v>
      </c>
      <c r="AL295" s="78" t="str">
        <f ca="1">IF(U295&lt;&gt;"",$AK295&amp;U295&amp;",","")</f>
        <v/>
      </c>
      <c r="AM295" s="78" t="str">
        <f ca="1">IF($A294="","",ABS(Z295)&amp;"@")</f>
        <v>1@</v>
      </c>
      <c r="AN295" s="427" t="str">
        <f t="shared" ca="1" si="95"/>
        <v>1@R,</v>
      </c>
      <c r="AO295" s="20"/>
      <c r="AP295" s="20"/>
      <c r="AQ295" s="20"/>
      <c r="AR295" s="20"/>
      <c r="AS295" s="20"/>
      <c r="AT295" s="66"/>
      <c r="AU295" s="20"/>
      <c r="AV295" s="20"/>
      <c r="AW295" s="20"/>
      <c r="AX295" s="20"/>
      <c r="AY295" s="20"/>
      <c r="AZ295" s="20"/>
      <c r="BA295" s="20"/>
      <c r="BB295" s="65">
        <f t="shared" ca="1" si="86"/>
        <v>4</v>
      </c>
      <c r="BD295" s="65"/>
      <c r="BR295" s="48"/>
      <c r="BS295" s="48"/>
      <c r="BT295" s="48"/>
      <c r="BU295" s="48"/>
      <c r="BV295" s="48"/>
      <c r="BW295" s="48"/>
      <c r="BX295" s="48"/>
      <c r="BY295" s="49"/>
      <c r="BZ295" s="48"/>
      <c r="CA295" s="48"/>
      <c r="CB295" s="19"/>
      <c r="CC295" s="19"/>
      <c r="CD295" s="19"/>
      <c r="CE295" s="48"/>
      <c r="CF295" s="49"/>
      <c r="CG295" s="19"/>
      <c r="CH295" s="49"/>
      <c r="CI295" s="19"/>
      <c r="CJ295" s="19"/>
    </row>
    <row r="296" spans="1:88">
      <c r="A296" s="65">
        <f t="shared" ca="1" si="85"/>
        <v>29</v>
      </c>
      <c r="B296" s="23" t="str">
        <f ca="1">IF(A295="","",IF(AND(AL296="",AN296=""),"NB",AL296&amp;AN296))</f>
        <v>1@R,</v>
      </c>
      <c r="C296" s="6" t="str">
        <f t="shared" ca="1" si="87"/>
        <v/>
      </c>
      <c r="D296" s="56" t="str">
        <f ca="1">VLOOKUP($A296,$BC$5:$BN$45,8)</f>
        <v>B</v>
      </c>
      <c r="E296" s="344" t="str">
        <f t="shared" ca="1" si="96"/>
        <v>RRB</v>
      </c>
      <c r="F296" s="175">
        <v>1</v>
      </c>
      <c r="G296" s="459">
        <f ca="1">IF(G295&gt;=$AJ$3,1,IF(AND(J294="L",J295="L"),1,IF(I295="L",2,IF(I295="W",(2*G295-1),G295))))</f>
        <v>2</v>
      </c>
      <c r="H296" s="345" t="str">
        <f ca="1">IF($A295&lt;&gt;"",IF(OR($AH295&lt;&gt;0,$AI295&lt;&gt;0,E295="RRR"),"",IF(AND($D290="B",$D293="B"),"B",IF(AND($D292="B",$D294="B"),"B",IF(AND($D294=$D295,$D294="B"),"B","")))),"")</f>
        <v/>
      </c>
      <c r="I296" s="346" t="str">
        <f t="shared" ca="1" si="100"/>
        <v/>
      </c>
      <c r="J296" s="346">
        <f t="shared" ca="1" si="88"/>
        <v>0</v>
      </c>
      <c r="K296" s="343">
        <f t="shared" ca="1" si="97"/>
        <v>0</v>
      </c>
      <c r="L296" s="56" t="str">
        <f ca="1">VLOOKUP($A296,$BC$5:$BN$45,8)</f>
        <v>B</v>
      </c>
      <c r="M296" s="428">
        <f t="shared" ca="1" si="98"/>
        <v>2</v>
      </c>
      <c r="N296" s="175">
        <v>1</v>
      </c>
      <c r="O296" s="345" t="str">
        <f ca="1">IF($A295&lt;&gt;"",IF(OR($AH295&lt;&gt;0,$AI295&lt;&gt;0,E295="BBB",H296&lt;&gt;""),"",IF(AND($D290="R",$D293="R"),"R",IF(AND($D292="R",$D294="R"),"R",IF(AND($D294=$D295,$D294="R"),"R","")))),"")</f>
        <v>R</v>
      </c>
      <c r="P296" s="37" t="str">
        <f t="shared" ca="1" si="89"/>
        <v>L</v>
      </c>
      <c r="Q296" s="37">
        <f t="shared" ca="1" si="90"/>
        <v>-1</v>
      </c>
      <c r="R296" s="23">
        <f ca="1">IF($A296&lt;&gt;"",IF(OR($AH295&lt;&gt;0,$AI295&lt;&gt;0),"0",SUM(Q296:Q296)),0)</f>
        <v>-1</v>
      </c>
      <c r="S296" s="56" t="str">
        <f ca="1">VLOOKUP($A296,$BC$5:$BN$45,8)</f>
        <v>B</v>
      </c>
      <c r="T296" s="175">
        <v>1</v>
      </c>
      <c r="U296" s="345" t="str">
        <f ca="1">IF($A295&lt;&gt;"",IF(OR($AH295&lt;&gt;0,$AI295&lt;&gt;0,M295&gt;=$AJ$3),"",H296))</f>
        <v/>
      </c>
      <c r="V296" s="346" t="str">
        <f t="shared" ca="1" si="101"/>
        <v/>
      </c>
      <c r="W296" s="346">
        <f t="shared" ca="1" si="91"/>
        <v>0</v>
      </c>
      <c r="X296" s="343">
        <f t="shared" ca="1" si="99"/>
        <v>0</v>
      </c>
      <c r="Y296" s="56" t="str">
        <f ca="1">VLOOKUP($A296,$BC$5:$BN$45,8)</f>
        <v>B</v>
      </c>
      <c r="Z296" s="175">
        <v>1</v>
      </c>
      <c r="AA296" s="345" t="str">
        <f ca="1">IF($A295&lt;&gt;"",IF(OR($AH295&lt;&gt;0,$AI295&lt;&gt;0,U296&lt;&gt;""),"",O296))</f>
        <v>R</v>
      </c>
      <c r="AB296" s="37" t="str">
        <f t="shared" ca="1" si="92"/>
        <v>L</v>
      </c>
      <c r="AC296" s="37">
        <f t="shared" ca="1" si="93"/>
        <v>-1</v>
      </c>
      <c r="AD296" s="23">
        <f ca="1">IF($A296&lt;&gt;"",IF(OR($AH295&lt;&gt;0,$AI295&lt;&gt;0),"0",SUM(AC296:AC296)),0)</f>
        <v>-1</v>
      </c>
      <c r="AE296" s="90">
        <f ca="1">IF(A296&lt;&gt;"",W296+AC296,0)</f>
        <v>-1</v>
      </c>
      <c r="AF296" s="87">
        <f t="shared" ca="1" si="103"/>
        <v>-7</v>
      </c>
      <c r="AG296" s="95">
        <f>T297</f>
        <v>1</v>
      </c>
      <c r="AH296" s="89">
        <f ca="1">IF($A296&lt;&gt;"",IF(AH295&lt;&gt;0,AH295,IF(AF296&gt;=$AJ$1,"Profit Target",0)),0)</f>
        <v>0</v>
      </c>
      <c r="AI296" s="91">
        <f ca="1">IF($A296&lt;&gt;"",IF(AI295&lt;&gt;0,AI295,IF(AF296&lt;=$AJ$2,"Stop Loss",0)))</f>
        <v>0</v>
      </c>
      <c r="AJ296" s="89">
        <f t="shared" ca="1" si="94"/>
        <v>9</v>
      </c>
      <c r="AK296" s="78" t="str">
        <f ca="1">IF($A295="","",ABS(T296)&amp;"@")</f>
        <v>1@</v>
      </c>
      <c r="AL296" s="78" t="str">
        <f ca="1">IF(U296&lt;&gt;"",$AK296&amp;U296&amp;",","")</f>
        <v/>
      </c>
      <c r="AM296" s="78" t="str">
        <f ca="1">IF($A295="","",ABS(Z296)&amp;"@")</f>
        <v>1@</v>
      </c>
      <c r="AN296" s="427" t="str">
        <f t="shared" ca="1" si="95"/>
        <v>1@R,</v>
      </c>
      <c r="AO296" s="20"/>
      <c r="AP296" s="20"/>
      <c r="AQ296" s="20"/>
      <c r="AR296" s="20"/>
      <c r="AS296" s="20"/>
      <c r="AT296" s="66"/>
      <c r="AU296" s="20"/>
      <c r="AV296" s="20"/>
      <c r="AW296" s="20"/>
      <c r="AX296" s="20"/>
      <c r="AY296" s="20"/>
      <c r="AZ296" s="20"/>
      <c r="BA296" s="20"/>
      <c r="BB296" s="65">
        <f t="shared" ca="1" si="86"/>
        <v>26</v>
      </c>
      <c r="BD296" s="65"/>
      <c r="BR296" s="48"/>
      <c r="BS296" s="48"/>
      <c r="BT296" s="48"/>
      <c r="BU296" s="48"/>
      <c r="BV296" s="48"/>
      <c r="BW296" s="48"/>
      <c r="BX296" s="48"/>
      <c r="BY296" s="49"/>
      <c r="BZ296" s="48"/>
      <c r="CA296" s="48"/>
      <c r="CB296" s="19"/>
      <c r="CC296" s="19"/>
      <c r="CD296" s="19"/>
      <c r="CE296" s="48"/>
      <c r="CF296" s="49"/>
      <c r="CG296" s="19"/>
      <c r="CH296" s="49"/>
      <c r="CI296" s="19"/>
      <c r="CJ296" s="19"/>
    </row>
    <row r="297" spans="1:88">
      <c r="A297" s="65">
        <f t="shared" ca="1" si="85"/>
        <v>7</v>
      </c>
      <c r="B297" s="23" t="str">
        <f ca="1">IF(A296="","",IF(AND(AL297="",AN297=""),"NB",AL297&amp;AN297))</f>
        <v>1@R,</v>
      </c>
      <c r="C297" s="6" t="str">
        <f t="shared" ca="1" si="87"/>
        <v/>
      </c>
      <c r="D297" s="56" t="str">
        <f ca="1">VLOOKUP($A297,$BC$5:$BN$45,8)</f>
        <v>R</v>
      </c>
      <c r="E297" s="344" t="str">
        <f t="shared" ca="1" si="96"/>
        <v>RBR</v>
      </c>
      <c r="F297" s="175">
        <v>1</v>
      </c>
      <c r="G297" s="459">
        <f ca="1">IF(G296&gt;=$AJ$3,1,IF(AND(J295="L",J296="L"),1,IF(I296="L",2,IF(I296="W",(2*G296-1),G296))))</f>
        <v>2</v>
      </c>
      <c r="H297" s="345" t="str">
        <f ca="1">IF($A296&lt;&gt;"",IF(OR($AH296&lt;&gt;0,$AI296&lt;&gt;0,E296="RRR"),"",IF(AND($D291="B",$D294="B"),"B",IF(AND($D293="B",$D295="B"),"B",IF(AND($D295=$D296,$D295="B"),"B","")))),"")</f>
        <v/>
      </c>
      <c r="I297" s="346" t="str">
        <f t="shared" ca="1" si="100"/>
        <v/>
      </c>
      <c r="J297" s="346">
        <f t="shared" ca="1" si="88"/>
        <v>0</v>
      </c>
      <c r="K297" s="343">
        <f t="shared" ca="1" si="97"/>
        <v>0</v>
      </c>
      <c r="L297" s="56" t="str">
        <f ca="1">VLOOKUP($A297,$BC$5:$BN$45,8)</f>
        <v>R</v>
      </c>
      <c r="M297" s="428">
        <f t="shared" ca="1" si="98"/>
        <v>2</v>
      </c>
      <c r="N297" s="175">
        <v>1</v>
      </c>
      <c r="O297" s="345" t="str">
        <f ca="1">IF($A296&lt;&gt;"",IF(OR($AH296&lt;&gt;0,$AI296&lt;&gt;0,E296="BBB",H297&lt;&gt;""),"",IF(AND($D291="R",$D294="R"),"R",IF(AND($D293="R",$D295="R"),"R",IF(AND($D295=$D296,$D295="R"),"R","")))),"")</f>
        <v>R</v>
      </c>
      <c r="P297" s="37" t="str">
        <f t="shared" ca="1" si="89"/>
        <v>W</v>
      </c>
      <c r="Q297" s="37">
        <f t="shared" ca="1" si="90"/>
        <v>1</v>
      </c>
      <c r="R297" s="23">
        <f ca="1">IF($A297&lt;&gt;"",IF(OR($AH296&lt;&gt;0,$AI296&lt;&gt;0),"0",SUM(Q297:Q297)),0)</f>
        <v>1</v>
      </c>
      <c r="S297" s="56" t="str">
        <f ca="1">VLOOKUP($A297,$BC$5:$BN$45,8)</f>
        <v>R</v>
      </c>
      <c r="T297" s="175">
        <v>1</v>
      </c>
      <c r="U297" s="345" t="str">
        <f ca="1">IF($A296&lt;&gt;"",IF(OR($AH296&lt;&gt;0,$AI296&lt;&gt;0,M296&gt;=$AJ$3),"",H297))</f>
        <v/>
      </c>
      <c r="V297" s="346" t="str">
        <f t="shared" ca="1" si="101"/>
        <v/>
      </c>
      <c r="W297" s="346">
        <f t="shared" ca="1" si="91"/>
        <v>0</v>
      </c>
      <c r="X297" s="343">
        <f t="shared" ca="1" si="99"/>
        <v>0</v>
      </c>
      <c r="Y297" s="56" t="str">
        <f ca="1">VLOOKUP($A297,$BC$5:$BN$45,8)</f>
        <v>R</v>
      </c>
      <c r="Z297" s="175">
        <v>1</v>
      </c>
      <c r="AA297" s="345" t="str">
        <f ca="1">IF($A296&lt;&gt;"",IF(OR($AH296&lt;&gt;0,$AI296&lt;&gt;0,U297&lt;&gt;""),"",O297))</f>
        <v>R</v>
      </c>
      <c r="AB297" s="37" t="str">
        <f t="shared" ca="1" si="92"/>
        <v>W</v>
      </c>
      <c r="AC297" s="37">
        <f t="shared" ca="1" si="93"/>
        <v>1</v>
      </c>
      <c r="AD297" s="23">
        <f ca="1">IF($A297&lt;&gt;"",IF(OR($AH296&lt;&gt;0,$AI296&lt;&gt;0),"0",SUM(AC297:AC297)),0)</f>
        <v>1</v>
      </c>
      <c r="AE297" s="90">
        <f ca="1">IF(A297&lt;&gt;"",W297+AC297,0)</f>
        <v>1</v>
      </c>
      <c r="AF297" s="87">
        <f t="shared" ca="1" si="103"/>
        <v>-6</v>
      </c>
      <c r="AG297" s="95">
        <f>T298</f>
        <v>1</v>
      </c>
      <c r="AH297" s="89">
        <f ca="1">IF($A297&lt;&gt;"",IF(AH296&lt;&gt;0,AH296,IF(AF297&gt;=$AJ$1,"Profit Target",0)),0)</f>
        <v>0</v>
      </c>
      <c r="AI297" s="91">
        <f ca="1">IF($A297&lt;&gt;"",IF(AI296&lt;&gt;0,AI296,IF(AF297&lt;=$AJ$2,"Stop Loss",0)))</f>
        <v>0</v>
      </c>
      <c r="AJ297" s="89">
        <f t="shared" ca="1" si="94"/>
        <v>9</v>
      </c>
      <c r="AK297" s="78" t="str">
        <f ca="1">IF($A296="","",ABS(T297)&amp;"@")</f>
        <v>1@</v>
      </c>
      <c r="AL297" s="78" t="str">
        <f ca="1">IF(U297&lt;&gt;"",$AK297&amp;U297&amp;",","")</f>
        <v/>
      </c>
      <c r="AM297" s="78" t="str">
        <f ca="1">IF($A296="","",ABS(Z297)&amp;"@")</f>
        <v>1@</v>
      </c>
      <c r="AN297" s="427" t="str">
        <f t="shared" ca="1" si="95"/>
        <v>1@R,</v>
      </c>
      <c r="AO297" s="20"/>
      <c r="AP297" s="20"/>
      <c r="AQ297" s="20"/>
      <c r="AR297" s="20"/>
      <c r="AS297" s="20"/>
      <c r="AT297" s="66"/>
      <c r="AU297" s="20"/>
      <c r="AV297" s="20"/>
      <c r="AW297" s="20"/>
      <c r="AX297" s="20"/>
      <c r="AY297" s="20"/>
      <c r="AZ297" s="20"/>
      <c r="BA297" s="20"/>
      <c r="BB297" s="65">
        <f t="shared" ca="1" si="86"/>
        <v>20</v>
      </c>
      <c r="BD297" s="65"/>
      <c r="BR297" s="48"/>
      <c r="BS297" s="48"/>
      <c r="BT297" s="48"/>
      <c r="BU297" s="48"/>
      <c r="BV297" s="48"/>
      <c r="BW297" s="48"/>
      <c r="BX297" s="48"/>
      <c r="BY297" s="49"/>
      <c r="BZ297" s="48"/>
      <c r="CA297" s="48"/>
      <c r="CB297" s="19"/>
      <c r="CC297" s="19"/>
      <c r="CD297" s="19"/>
      <c r="CE297" s="48"/>
      <c r="CF297" s="49"/>
      <c r="CG297" s="19"/>
      <c r="CH297" s="49"/>
      <c r="CI297" s="19"/>
      <c r="CJ297" s="19"/>
    </row>
    <row r="298" spans="1:88">
      <c r="A298" s="65">
        <f t="shared" ca="1" si="85"/>
        <v>4</v>
      </c>
      <c r="B298" s="23" t="str">
        <f ca="1">IF(A297="","",IF(AND(AL298="",AN298=""),"NB",AL298&amp;AN298))</f>
        <v>NB</v>
      </c>
      <c r="C298" s="6" t="str">
        <f t="shared" ca="1" si="87"/>
        <v/>
      </c>
      <c r="D298" s="56" t="str">
        <f ca="1">VLOOKUP($A298,$BC$5:$BN$45,8)</f>
        <v>B</v>
      </c>
      <c r="E298" s="344" t="str">
        <f t="shared" ca="1" si="96"/>
        <v>BRB</v>
      </c>
      <c r="F298" s="175">
        <v>1</v>
      </c>
      <c r="G298" s="459">
        <f ca="1">IF(G297&gt;=$AJ$3,1,IF(AND(J296="L",J297="L"),1,IF(I297="L",2,IF(I297="W",(2*G297-1),G297))))</f>
        <v>2</v>
      </c>
      <c r="H298" s="345" t="str">
        <f ca="1">IF($A297&lt;&gt;"",IF(OR($AH297&lt;&gt;0,$AI297&lt;&gt;0,E297="RRR"),"",IF(AND($D292="B",$D295="B"),"B",IF(AND($D294="B",$D296="B"),"B",IF(AND($D296=$D297,$D296="B"),"B","")))),"")</f>
        <v/>
      </c>
      <c r="I298" s="346" t="str">
        <f t="shared" ca="1" si="100"/>
        <v/>
      </c>
      <c r="J298" s="346">
        <f t="shared" ca="1" si="88"/>
        <v>0</v>
      </c>
      <c r="K298" s="343">
        <f t="shared" ca="1" si="97"/>
        <v>0</v>
      </c>
      <c r="L298" s="56" t="str">
        <f ca="1">VLOOKUP($A298,$BC$5:$BN$45,8)</f>
        <v>B</v>
      </c>
      <c r="M298" s="428">
        <f t="shared" ca="1" si="98"/>
        <v>2</v>
      </c>
      <c r="N298" s="175">
        <v>1</v>
      </c>
      <c r="O298" s="345" t="str">
        <f ca="1">IF($A297&lt;&gt;"",IF(OR($AH297&lt;&gt;0,$AI297&lt;&gt;0,E297="BBB",H298&lt;&gt;""),"",IF(AND($D292="R",$D295="R"),"R",IF(AND($D294="R",$D296="R"),"R",IF(AND($D296=$D297,$D296="R"),"R","")))),"")</f>
        <v/>
      </c>
      <c r="P298" s="37" t="str">
        <f t="shared" ca="1" si="89"/>
        <v/>
      </c>
      <c r="Q298" s="37">
        <f t="shared" ca="1" si="90"/>
        <v>0</v>
      </c>
      <c r="R298" s="23">
        <f ca="1">IF($A298&lt;&gt;"",IF(OR($AH297&lt;&gt;0,$AI297&lt;&gt;0),"0",SUM(Q298:Q298)),0)</f>
        <v>0</v>
      </c>
      <c r="S298" s="56" t="str">
        <f ca="1">VLOOKUP($A298,$BC$5:$BN$45,8)</f>
        <v>B</v>
      </c>
      <c r="T298" s="175">
        <v>1</v>
      </c>
      <c r="U298" s="345" t="str">
        <f ca="1">IF($A297&lt;&gt;"",IF(OR($AH297&lt;&gt;0,$AI297&lt;&gt;0,M297&gt;=$AJ$3),"",H298))</f>
        <v/>
      </c>
      <c r="V298" s="346" t="str">
        <f t="shared" ca="1" si="101"/>
        <v/>
      </c>
      <c r="W298" s="346">
        <f t="shared" ca="1" si="91"/>
        <v>0</v>
      </c>
      <c r="X298" s="343">
        <f t="shared" ca="1" si="99"/>
        <v>0</v>
      </c>
      <c r="Y298" s="56" t="str">
        <f ca="1">VLOOKUP($A298,$BC$5:$BN$45,8)</f>
        <v>B</v>
      </c>
      <c r="Z298" s="175">
        <v>1</v>
      </c>
      <c r="AA298" s="345" t="str">
        <f ca="1">IF($A297&lt;&gt;"",IF(OR($AH297&lt;&gt;0,$AI297&lt;&gt;0,U298&lt;&gt;""),"",O298))</f>
        <v/>
      </c>
      <c r="AB298" s="37" t="str">
        <f t="shared" ca="1" si="92"/>
        <v/>
      </c>
      <c r="AC298" s="37">
        <f t="shared" ca="1" si="93"/>
        <v>0</v>
      </c>
      <c r="AD298" s="23">
        <f ca="1">IF($A298&lt;&gt;"",IF(OR($AH297&lt;&gt;0,$AI297&lt;&gt;0),"0",SUM(AC298:AC298)),0)</f>
        <v>0</v>
      </c>
      <c r="AE298" s="90">
        <f ca="1">IF(A298&lt;&gt;"",W298+AC298,0)</f>
        <v>0</v>
      </c>
      <c r="AF298" s="87">
        <f t="shared" ca="1" si="103"/>
        <v>-6</v>
      </c>
      <c r="AG298" s="95">
        <f>T299</f>
        <v>1</v>
      </c>
      <c r="AH298" s="89">
        <f ca="1">IF($A298&lt;&gt;"",IF(AH297&lt;&gt;0,AH297,IF(AF298&gt;=$AJ$1,"Profit Target",0)),0)</f>
        <v>0</v>
      </c>
      <c r="AI298" s="91">
        <f ca="1">IF($A298&lt;&gt;"",IF(AI297&lt;&gt;0,AI297,IF(AF298&lt;=$AJ$2,"Stop Loss",0)))</f>
        <v>0</v>
      </c>
      <c r="AJ298" s="89">
        <f t="shared" ca="1" si="94"/>
        <v>9</v>
      </c>
      <c r="AK298" s="78" t="str">
        <f ca="1">IF($A297="","",ABS(T298)&amp;"@")</f>
        <v>1@</v>
      </c>
      <c r="AL298" s="78" t="str">
        <f ca="1">IF(U298&lt;&gt;"",$AK298&amp;U298&amp;",","")</f>
        <v/>
      </c>
      <c r="AM298" s="78" t="str">
        <f ca="1">IF($A297="","",ABS(Z298)&amp;"@")</f>
        <v>1@</v>
      </c>
      <c r="AN298" s="427" t="str">
        <f t="shared" ca="1" si="95"/>
        <v/>
      </c>
      <c r="AO298" s="20"/>
      <c r="AP298" s="20"/>
      <c r="AQ298" s="20"/>
      <c r="AR298" s="20"/>
      <c r="AS298" s="20"/>
      <c r="AT298" s="66"/>
      <c r="AU298" s="20"/>
      <c r="AV298" s="20"/>
      <c r="AW298" s="20"/>
      <c r="AX298" s="20"/>
      <c r="AY298" s="20"/>
      <c r="AZ298" s="20"/>
      <c r="BA298" s="20"/>
      <c r="BB298" s="65">
        <f t="shared" ca="1" si="86"/>
        <v>5</v>
      </c>
      <c r="BD298" s="65"/>
      <c r="BR298" s="48"/>
      <c r="BS298" s="48"/>
      <c r="BT298" s="48"/>
      <c r="BU298" s="48"/>
      <c r="BV298" s="48"/>
      <c r="BW298" s="48"/>
      <c r="BX298" s="48"/>
      <c r="BY298" s="49"/>
      <c r="BZ298" s="48"/>
      <c r="CA298" s="48"/>
      <c r="CB298" s="19"/>
      <c r="CC298" s="19"/>
      <c r="CD298" s="19"/>
      <c r="CE298" s="48"/>
      <c r="CF298" s="49"/>
      <c r="CG298" s="19"/>
      <c r="CH298" s="49"/>
      <c r="CI298" s="19"/>
      <c r="CJ298" s="19"/>
    </row>
    <row r="299" spans="1:88">
      <c r="A299" s="65">
        <f t="shared" ca="1" si="85"/>
        <v>29</v>
      </c>
      <c r="B299" s="23" t="str">
        <f ca="1">IF(A298="","",IF(AND(AL299="",AN299=""),"NB",AL299&amp;AN299))</f>
        <v>1@R,</v>
      </c>
      <c r="C299" s="6" t="str">
        <f t="shared" ca="1" si="87"/>
        <v/>
      </c>
      <c r="D299" s="56" t="str">
        <f ca="1">VLOOKUP($A299,$BC$5:$BN$45,8)</f>
        <v>B</v>
      </c>
      <c r="E299" s="344" t="str">
        <f t="shared" ca="1" si="96"/>
        <v>RBB</v>
      </c>
      <c r="F299" s="175">
        <v>1</v>
      </c>
      <c r="G299" s="459">
        <f ca="1">IF(G298&gt;=$AJ$3,1,IF(AND(J297="L",J298="L"),1,IF(I298="L",2,IF(I298="W",(2*G298-1),G298))))</f>
        <v>2</v>
      </c>
      <c r="H299" s="345" t="str">
        <f ca="1">IF($A298&lt;&gt;"",IF(OR($AH298&lt;&gt;0,$AI298&lt;&gt;0,E298="RRR"),"",IF(AND($D293="B",$D296="B"),"B",IF(AND($D295="B",$D297="B"),"B",IF(AND($D297=$D298,$D297="B"),"B","")))),"")</f>
        <v/>
      </c>
      <c r="I299" s="346" t="str">
        <f t="shared" ca="1" si="100"/>
        <v/>
      </c>
      <c r="J299" s="346">
        <f t="shared" ca="1" si="88"/>
        <v>0</v>
      </c>
      <c r="K299" s="343">
        <f t="shared" ca="1" si="97"/>
        <v>0</v>
      </c>
      <c r="L299" s="56" t="str">
        <f ca="1">VLOOKUP($A299,$BC$5:$BN$45,8)</f>
        <v>B</v>
      </c>
      <c r="M299" s="428">
        <f t="shared" ca="1" si="98"/>
        <v>2</v>
      </c>
      <c r="N299" s="175">
        <v>1</v>
      </c>
      <c r="O299" s="345" t="str">
        <f ca="1">IF($A298&lt;&gt;"",IF(OR($AH298&lt;&gt;0,$AI298&lt;&gt;0,E298="BBB",H299&lt;&gt;""),"",IF(AND($D293="R",$D296="R"),"R",IF(AND($D295="R",$D297="R"),"R",IF(AND($D297=$D298,$D297="R"),"R","")))),"")</f>
        <v>R</v>
      </c>
      <c r="P299" s="37" t="str">
        <f t="shared" ca="1" si="89"/>
        <v>L</v>
      </c>
      <c r="Q299" s="37">
        <f t="shared" ca="1" si="90"/>
        <v>-1</v>
      </c>
      <c r="R299" s="23">
        <f ca="1">IF($A299&lt;&gt;"",IF(OR($AH298&lt;&gt;0,$AI298&lt;&gt;0),"0",SUM(Q299:Q299)),0)</f>
        <v>-1</v>
      </c>
      <c r="S299" s="56" t="str">
        <f ca="1">VLOOKUP($A299,$BC$5:$BN$45,8)</f>
        <v>B</v>
      </c>
      <c r="T299" s="175">
        <v>1</v>
      </c>
      <c r="U299" s="345" t="str">
        <f ca="1">IF($A298&lt;&gt;"",IF(OR($AH298&lt;&gt;0,$AI298&lt;&gt;0,M298&gt;=$AJ$3),"",H299))</f>
        <v/>
      </c>
      <c r="V299" s="346" t="str">
        <f t="shared" ca="1" si="101"/>
        <v/>
      </c>
      <c r="W299" s="346">
        <f t="shared" ca="1" si="91"/>
        <v>0</v>
      </c>
      <c r="X299" s="343">
        <f t="shared" ca="1" si="99"/>
        <v>0</v>
      </c>
      <c r="Y299" s="56" t="str">
        <f ca="1">VLOOKUP($A299,$BC$5:$BN$45,8)</f>
        <v>B</v>
      </c>
      <c r="Z299" s="175">
        <v>1</v>
      </c>
      <c r="AA299" s="345" t="str">
        <f ca="1">IF($A298&lt;&gt;"",IF(OR($AH298&lt;&gt;0,$AI298&lt;&gt;0,U299&lt;&gt;""),"",O299))</f>
        <v>R</v>
      </c>
      <c r="AB299" s="37" t="str">
        <f t="shared" ca="1" si="92"/>
        <v>L</v>
      </c>
      <c r="AC299" s="37">
        <f t="shared" ca="1" si="93"/>
        <v>-1</v>
      </c>
      <c r="AD299" s="23">
        <f ca="1">IF($A299&lt;&gt;"",IF(OR($AH298&lt;&gt;0,$AI298&lt;&gt;0),"0",SUM(AC299:AC299)),0)</f>
        <v>-1</v>
      </c>
      <c r="AE299" s="90">
        <f ca="1">IF(A299&lt;&gt;"",W299+AC299,0)</f>
        <v>-1</v>
      </c>
      <c r="AF299" s="172">
        <f t="shared" ca="1" si="103"/>
        <v>-7</v>
      </c>
      <c r="AG299" s="95">
        <f>T300</f>
        <v>1</v>
      </c>
      <c r="AH299" s="89">
        <f ca="1">IF($A299&lt;&gt;"",IF(AH298&lt;&gt;0,AH298,IF(AF299&gt;=$AJ$1,"Profit Target",0)),0)</f>
        <v>0</v>
      </c>
      <c r="AI299" s="91">
        <f ca="1">IF($A299&lt;&gt;"",IF(AI298&lt;&gt;0,AI298,IF(AF299&lt;=$AJ$2,"Stop Loss",0)))</f>
        <v>0</v>
      </c>
      <c r="AJ299" s="89">
        <f t="shared" ca="1" si="94"/>
        <v>9</v>
      </c>
      <c r="AK299" s="78" t="str">
        <f ca="1">IF($A298="","",ABS(T299)&amp;"@")</f>
        <v>1@</v>
      </c>
      <c r="AL299" s="78" t="str">
        <f ca="1">IF(U299&lt;&gt;"",$AK299&amp;U299&amp;",","")</f>
        <v/>
      </c>
      <c r="AM299" s="78" t="str">
        <f ca="1">IF($A298="","",ABS(Z299)&amp;"@")</f>
        <v>1@</v>
      </c>
      <c r="AN299" s="427" t="str">
        <f t="shared" ca="1" si="95"/>
        <v>1@R,</v>
      </c>
      <c r="AO299" s="20"/>
      <c r="AP299" s="20"/>
      <c r="AQ299" s="20"/>
      <c r="AR299" s="20"/>
      <c r="AS299" s="20"/>
      <c r="AT299" s="66"/>
      <c r="AU299" s="20"/>
      <c r="AV299" s="20"/>
      <c r="AW299" s="20"/>
      <c r="AX299" s="20"/>
      <c r="AY299" s="20"/>
      <c r="AZ299" s="20"/>
      <c r="BA299" s="20"/>
      <c r="BB299" s="65">
        <f t="shared" ca="1" si="86"/>
        <v>12</v>
      </c>
      <c r="BD299" s="65"/>
      <c r="BR299" s="48"/>
      <c r="BS299" s="48"/>
      <c r="BT299" s="48"/>
      <c r="BU299" s="48"/>
      <c r="BV299" s="48"/>
      <c r="BW299" s="48"/>
      <c r="BX299" s="48"/>
      <c r="BY299" s="49"/>
      <c r="BZ299" s="48"/>
      <c r="CA299" s="48"/>
      <c r="CB299" s="19"/>
      <c r="CC299" s="19"/>
      <c r="CD299" s="19"/>
      <c r="CE299" s="48"/>
      <c r="CF299" s="49"/>
      <c r="CG299" s="19"/>
      <c r="CH299" s="49"/>
      <c r="CI299" s="19"/>
      <c r="CJ299" s="19"/>
    </row>
    <row r="300" spans="1:88">
      <c r="A300" s="65">
        <f t="shared" ca="1" si="85"/>
        <v>32</v>
      </c>
      <c r="B300" s="23" t="str">
        <f ca="1">IF(A299="","",IF(AND(AL300="",AN300=""),"NB",AL300&amp;AN300))</f>
        <v>1@B,</v>
      </c>
      <c r="C300" s="6" t="str">
        <f t="shared" ca="1" si="87"/>
        <v/>
      </c>
      <c r="D300" s="56" t="str">
        <f ca="1">VLOOKUP($A300,$BC$5:$BN$45,8)</f>
        <v>R</v>
      </c>
      <c r="E300" s="344" t="str">
        <f t="shared" ca="1" si="96"/>
        <v>BBR</v>
      </c>
      <c r="F300" s="175">
        <v>1</v>
      </c>
      <c r="G300" s="459">
        <f ca="1">IF(G299&gt;=$AJ$3,1,IF(AND(J298="L",J299="L"),1,IF(I299="L",2,IF(I299="W",(2*G299-1),G299))))</f>
        <v>2</v>
      </c>
      <c r="H300" s="345" t="str">
        <f ca="1">IF($A299&lt;&gt;"",IF(OR($AH299&lt;&gt;0,$AI299&lt;&gt;0,E299="RRR"),"",IF(AND($D294="B",$D297="B"),"B",IF(AND($D296="B",$D298="B"),"B",IF(AND($D298=$D299,$D298="B"),"B","")))),"")</f>
        <v>B</v>
      </c>
      <c r="I300" s="346" t="str">
        <f t="shared" ca="1" si="100"/>
        <v>L</v>
      </c>
      <c r="J300" s="346">
        <f t="shared" ca="1" si="88"/>
        <v>-1</v>
      </c>
      <c r="K300" s="343">
        <f t="shared" ca="1" si="97"/>
        <v>-1</v>
      </c>
      <c r="L300" s="56" t="str">
        <f ca="1">VLOOKUP($A300,$BC$5:$BN$45,8)</f>
        <v>R</v>
      </c>
      <c r="M300" s="428">
        <f t="shared" ca="1" si="98"/>
        <v>3</v>
      </c>
      <c r="N300" s="175">
        <v>1</v>
      </c>
      <c r="O300" s="345" t="str">
        <f ca="1">IF($A299&lt;&gt;"",IF(OR($AH299&lt;&gt;0,$AI299&lt;&gt;0,E299="BBB",H300&lt;&gt;""),"",IF(AND($D294="R",$D297="R"),"R",IF(AND($D296="R",$D298="R"),"R",IF(AND($D298=$D299,$D298="R"),"R","")))),"")</f>
        <v/>
      </c>
      <c r="P300" s="37" t="str">
        <f t="shared" ca="1" si="89"/>
        <v/>
      </c>
      <c r="Q300" s="37">
        <f t="shared" ca="1" si="90"/>
        <v>0</v>
      </c>
      <c r="R300" s="23">
        <f ca="1">IF($A300&lt;&gt;"",IF(OR($AH299&lt;&gt;0,$AI299&lt;&gt;0),"0",SUM(Q300:Q300)),0)</f>
        <v>0</v>
      </c>
      <c r="S300" s="56" t="str">
        <f ca="1">VLOOKUP($A300,$BC$5:$BN$45,8)</f>
        <v>R</v>
      </c>
      <c r="T300" s="175">
        <v>1</v>
      </c>
      <c r="U300" s="345" t="str">
        <f ca="1">IF($A299&lt;&gt;"",IF(OR($AH299&lt;&gt;0,$AI299&lt;&gt;0,M299&gt;=$AJ$3),"",H300))</f>
        <v>B</v>
      </c>
      <c r="V300" s="346" t="str">
        <f t="shared" ca="1" si="101"/>
        <v>L</v>
      </c>
      <c r="W300" s="346">
        <f t="shared" ca="1" si="91"/>
        <v>-1</v>
      </c>
      <c r="X300" s="343">
        <f t="shared" ca="1" si="99"/>
        <v>-1</v>
      </c>
      <c r="Y300" s="56" t="str">
        <f ca="1">VLOOKUP($A300,$BC$5:$BN$45,8)</f>
        <v>R</v>
      </c>
      <c r="Z300" s="175">
        <v>1</v>
      </c>
      <c r="AA300" s="345" t="str">
        <f ca="1">IF($A299&lt;&gt;"",IF(OR($AH299&lt;&gt;0,$AI299&lt;&gt;0,U300&lt;&gt;""),"",O300))</f>
        <v/>
      </c>
      <c r="AB300" s="37" t="str">
        <f t="shared" ca="1" si="92"/>
        <v/>
      </c>
      <c r="AC300" s="37">
        <f t="shared" ca="1" si="93"/>
        <v>0</v>
      </c>
      <c r="AD300" s="23">
        <f ca="1">IF($A300&lt;&gt;"",IF(OR($AH299&lt;&gt;0,$AI299&lt;&gt;0),"0",SUM(AC300:AC300)),0)</f>
        <v>0</v>
      </c>
      <c r="AE300" s="90">
        <f ca="1">IF(A300&lt;&gt;"",W300+AC300,0)</f>
        <v>-1</v>
      </c>
      <c r="AF300" s="87">
        <f ca="1">IF($A300&lt;&gt;"",AE300+AF299,0)</f>
        <v>-8</v>
      </c>
      <c r="AG300" s="95">
        <f>T301</f>
        <v>1</v>
      </c>
      <c r="AH300" s="89">
        <f ca="1">IF($A300&lt;&gt;"",IF(AH299&lt;&gt;0,AH299,IF(AF300&gt;=$AJ$1,"Profit Target",0)),0)</f>
        <v>0</v>
      </c>
      <c r="AI300" s="91">
        <f ca="1">IF($A300&lt;&gt;"",IF(AI299&lt;&gt;0,AI299,IF(AF300&lt;=$AJ$2,"Stop Loss",0)))</f>
        <v>0</v>
      </c>
      <c r="AJ300" s="89">
        <f t="shared" ca="1" si="94"/>
        <v>9</v>
      </c>
      <c r="AK300" s="78" t="str">
        <f ca="1">IF($A299="","",ABS(T300)&amp;"@")</f>
        <v>1@</v>
      </c>
      <c r="AL300" s="78" t="str">
        <f ca="1">IF(U300&lt;&gt;"",$AK300&amp;U300&amp;",","")</f>
        <v>1@B,</v>
      </c>
      <c r="AM300" s="78" t="str">
        <f ca="1">IF($A299="","",ABS(Z300)&amp;"@")</f>
        <v>1@</v>
      </c>
      <c r="AN300" s="427" t="str">
        <f t="shared" ca="1" si="95"/>
        <v/>
      </c>
      <c r="AO300" s="20"/>
      <c r="AP300" s="20"/>
      <c r="AQ300" s="20"/>
      <c r="AR300" s="20"/>
      <c r="AS300" s="20"/>
      <c r="AT300" s="66"/>
      <c r="AU300" s="20"/>
      <c r="AV300" s="20"/>
      <c r="AW300" s="20"/>
      <c r="AX300" s="20"/>
      <c r="AY300" s="20"/>
      <c r="AZ300" s="20"/>
      <c r="BA300" s="20"/>
      <c r="BB300" s="65">
        <f t="shared" ca="1" si="86"/>
        <v>20</v>
      </c>
      <c r="BD300" s="65"/>
      <c r="BR300" s="48"/>
      <c r="BS300" s="48"/>
      <c r="BT300" s="48"/>
      <c r="BU300" s="48"/>
      <c r="BV300" s="48"/>
      <c r="BW300" s="48"/>
      <c r="BX300" s="48"/>
      <c r="BY300" s="49"/>
      <c r="BZ300" s="48"/>
      <c r="CA300" s="48"/>
      <c r="CB300" s="19"/>
      <c r="CC300" s="19"/>
      <c r="CD300" s="19"/>
      <c r="CE300" s="48"/>
      <c r="CF300" s="49"/>
      <c r="CG300" s="19"/>
      <c r="CH300" s="49"/>
      <c r="CI300" s="19"/>
      <c r="CJ300" s="19"/>
    </row>
    <row r="301" spans="1:88">
      <c r="A301" s="65">
        <f t="shared" ca="1" si="85"/>
        <v>10</v>
      </c>
      <c r="B301" s="23" t="str">
        <f ca="1">IF(A300="","",IF(AND(AL301="",AN301=""),"NB",AL301&amp;AN301))</f>
        <v>NB</v>
      </c>
      <c r="C301" s="6" t="str">
        <f t="shared" ca="1" si="87"/>
        <v/>
      </c>
      <c r="D301" s="56" t="str">
        <f ca="1">VLOOKUP($A301,$BC$5:$BN$45,8)</f>
        <v>B</v>
      </c>
      <c r="E301" s="344" t="str">
        <f t="shared" ca="1" si="96"/>
        <v>BRB</v>
      </c>
      <c r="F301" s="175">
        <v>1</v>
      </c>
      <c r="G301" s="459">
        <f ca="1">IF(G300&gt;=$AJ$3,1,IF(AND(J299="L",J300="L"),1,IF(I300="L",2,IF(I300="W",(2*G300-1),G300))))</f>
        <v>2</v>
      </c>
      <c r="H301" s="345" t="str">
        <f ca="1">IF($A300&lt;&gt;"",IF(OR($AH300&lt;&gt;0,$AI300&lt;&gt;0,E300="RRR"),"",IF(AND($D295="B",$D298="B"),"B",IF(AND($D297="B",$D299="B"),"B",IF(AND($D299=$D300,$D299="B"),"B","")))),"")</f>
        <v/>
      </c>
      <c r="I301" s="346" t="str">
        <f t="shared" ca="1" si="100"/>
        <v/>
      </c>
      <c r="J301" s="346">
        <f t="shared" ca="1" si="88"/>
        <v>0</v>
      </c>
      <c r="K301" s="343">
        <f t="shared" ca="1" si="97"/>
        <v>0</v>
      </c>
      <c r="L301" s="56" t="str">
        <f ca="1">VLOOKUP($A301,$BC$5:$BN$45,8)</f>
        <v>B</v>
      </c>
      <c r="M301" s="428">
        <f t="shared" ca="1" si="98"/>
        <v>3</v>
      </c>
      <c r="N301" s="175">
        <v>1</v>
      </c>
      <c r="O301" s="345" t="str">
        <f ca="1">IF($A300&lt;&gt;"",IF(OR($AH300&lt;&gt;0,$AI300&lt;&gt;0,E300="BBB",H301&lt;&gt;""),"",IF(AND($D295="R",$D298="R"),"R",IF(AND($D297="R",$D299="R"),"R",IF(AND($D299=$D300,$D299="R"),"R","")))),"")</f>
        <v/>
      </c>
      <c r="P301" s="37" t="str">
        <f t="shared" ca="1" si="89"/>
        <v/>
      </c>
      <c r="Q301" s="37">
        <f t="shared" ca="1" si="90"/>
        <v>0</v>
      </c>
      <c r="R301" s="23">
        <f ca="1">IF($A301&lt;&gt;"",IF(OR($AH300&lt;&gt;0,$AI300&lt;&gt;0),"0",SUM(Q301:Q301)),0)</f>
        <v>0</v>
      </c>
      <c r="S301" s="56" t="str">
        <f ca="1">VLOOKUP($A301,$BC$5:$BN$45,8)</f>
        <v>B</v>
      </c>
      <c r="T301" s="175">
        <v>1</v>
      </c>
      <c r="U301" s="345" t="str">
        <f ca="1">IF($A300&lt;&gt;"",IF(OR($AH300&lt;&gt;0,$AI300&lt;&gt;0,M300&gt;=$AJ$3),"",H301))</f>
        <v/>
      </c>
      <c r="V301" s="346" t="str">
        <f t="shared" ca="1" si="101"/>
        <v/>
      </c>
      <c r="W301" s="346">
        <f t="shared" ca="1" si="91"/>
        <v>0</v>
      </c>
      <c r="X301" s="343">
        <f t="shared" ca="1" si="99"/>
        <v>0</v>
      </c>
      <c r="Y301" s="56" t="str">
        <f ca="1">VLOOKUP($A301,$BC$5:$BN$45,8)</f>
        <v>B</v>
      </c>
      <c r="Z301" s="175">
        <v>1</v>
      </c>
      <c r="AA301" s="345" t="str">
        <f ca="1">IF($A300&lt;&gt;"",IF(OR($AH300&lt;&gt;0,$AI300&lt;&gt;0,U301&lt;&gt;""),"",O301))</f>
        <v/>
      </c>
      <c r="AB301" s="37" t="str">
        <f t="shared" ca="1" si="92"/>
        <v/>
      </c>
      <c r="AC301" s="37">
        <f t="shared" ca="1" si="93"/>
        <v>0</v>
      </c>
      <c r="AD301" s="23">
        <f ca="1">IF($A301&lt;&gt;"",IF(OR($AH300&lt;&gt;0,$AI300&lt;&gt;0),"0",SUM(AC301:AC301)),0)</f>
        <v>0</v>
      </c>
      <c r="AE301" s="90">
        <f ca="1">IF(A301&lt;&gt;"",W301+AC301,0)</f>
        <v>0</v>
      </c>
      <c r="AF301" s="87">
        <f t="shared" ref="AF301:AF326" ca="1" si="104">IF($A301&lt;&gt;"",AE301+AF300,0)</f>
        <v>-8</v>
      </c>
      <c r="AG301" s="95">
        <f>T302</f>
        <v>1</v>
      </c>
      <c r="AH301" s="89">
        <f ca="1">IF($A301&lt;&gt;"",IF(AH300&lt;&gt;0,AH300,IF(AF301&gt;=$AJ$1,"Profit Target",0)),0)</f>
        <v>0</v>
      </c>
      <c r="AI301" s="91">
        <f ca="1">IF($A301&lt;&gt;"",IF(AI300&lt;&gt;0,AI300,IF(AF301&lt;=$AJ$2,"Stop Loss",0)))</f>
        <v>0</v>
      </c>
      <c r="AJ301" s="89">
        <f t="shared" ca="1" si="94"/>
        <v>9</v>
      </c>
      <c r="AK301" s="78" t="str">
        <f ca="1">IF($A300="","",ABS(T301)&amp;"@")</f>
        <v>1@</v>
      </c>
      <c r="AL301" s="78" t="str">
        <f ca="1">IF(U301&lt;&gt;"",$AK301&amp;U301&amp;",","")</f>
        <v/>
      </c>
      <c r="AM301" s="78" t="str">
        <f ca="1">IF($A300="","",ABS(Z301)&amp;"@")</f>
        <v>1@</v>
      </c>
      <c r="AN301" s="427" t="str">
        <f t="shared" ca="1" si="95"/>
        <v/>
      </c>
      <c r="AO301" s="20"/>
      <c r="AP301" s="20"/>
      <c r="AQ301" s="20"/>
      <c r="AR301" s="20"/>
      <c r="AS301" s="20"/>
      <c r="AT301" s="66"/>
      <c r="AU301" s="20"/>
      <c r="AV301" s="20"/>
      <c r="AW301" s="20"/>
      <c r="AX301" s="20"/>
      <c r="AY301" s="20"/>
      <c r="AZ301" s="20"/>
      <c r="BA301" s="20"/>
      <c r="BB301" s="65">
        <f t="shared" ca="1" si="86"/>
        <v>26</v>
      </c>
      <c r="BD301" s="65"/>
      <c r="BR301" s="48"/>
      <c r="BS301" s="48"/>
      <c r="BT301" s="48"/>
      <c r="BU301" s="48"/>
      <c r="BV301" s="48"/>
      <c r="BW301" s="48"/>
      <c r="BX301" s="48"/>
      <c r="BY301" s="49"/>
      <c r="BZ301" s="48"/>
      <c r="CA301" s="48"/>
      <c r="CB301" s="19"/>
      <c r="CC301" s="19"/>
      <c r="CD301" s="19"/>
      <c r="CE301" s="48"/>
      <c r="CF301" s="49"/>
      <c r="CG301" s="19"/>
      <c r="CH301" s="49"/>
      <c r="CI301" s="19"/>
      <c r="CJ301" s="19"/>
    </row>
    <row r="302" spans="1:88">
      <c r="A302" s="65">
        <f t="shared" ca="1" si="85"/>
        <v>26</v>
      </c>
      <c r="B302" s="23" t="str">
        <f ca="1">IF(A301="","",IF(AND(AL302="",AN302=""),"NB",AL302&amp;AN302))</f>
        <v>1@B,</v>
      </c>
      <c r="C302" s="6" t="str">
        <f t="shared" ca="1" si="87"/>
        <v/>
      </c>
      <c r="D302" s="56" t="str">
        <f ca="1">VLOOKUP($A302,$BC$5:$BN$45,8)</f>
        <v>B</v>
      </c>
      <c r="E302" s="344" t="str">
        <f t="shared" ca="1" si="96"/>
        <v>RBB</v>
      </c>
      <c r="F302" s="175">
        <v>1</v>
      </c>
      <c r="G302" s="459">
        <f ca="1">IF(G301&gt;=$AJ$3,1,IF(AND(J300="L",J301="L"),1,IF(I301="L",2,IF(I301="W",(2*G301-1),G301))))</f>
        <v>2</v>
      </c>
      <c r="H302" s="345" t="str">
        <f ca="1">IF($A301&lt;&gt;"",IF(OR($AH301&lt;&gt;0,$AI301&lt;&gt;0,E301="RRR"),"",IF(AND($D296="B",$D299="B"),"B",IF(AND($D298="B",$D300="B"),"B",IF(AND($D300=$D301,$D300="B"),"B","")))),"")</f>
        <v>B</v>
      </c>
      <c r="I302" s="346" t="str">
        <f t="shared" ca="1" si="100"/>
        <v>W</v>
      </c>
      <c r="J302" s="346">
        <f t="shared" ca="1" si="88"/>
        <v>1</v>
      </c>
      <c r="K302" s="343">
        <f t="shared" ca="1" si="97"/>
        <v>1</v>
      </c>
      <c r="L302" s="56" t="str">
        <f ca="1">VLOOKUP($A302,$BC$5:$BN$45,8)</f>
        <v>B</v>
      </c>
      <c r="M302" s="428">
        <f t="shared" ca="1" si="98"/>
        <v>0</v>
      </c>
      <c r="N302" s="175">
        <v>1</v>
      </c>
      <c r="O302" s="345" t="str">
        <f ca="1">IF($A301&lt;&gt;"",IF(OR($AH301&lt;&gt;0,$AI301&lt;&gt;0,E301="BBB",H302&lt;&gt;""),"",IF(AND($D296="R",$D299="R"),"R",IF(AND($D298="R",$D300="R"),"R",IF(AND($D300=$D301,$D300="R"),"R","")))),"")</f>
        <v/>
      </c>
      <c r="P302" s="37" t="str">
        <f t="shared" ca="1" si="89"/>
        <v/>
      </c>
      <c r="Q302" s="37">
        <f t="shared" ca="1" si="90"/>
        <v>0</v>
      </c>
      <c r="R302" s="23">
        <f ca="1">IF($A302&lt;&gt;"",IF(OR($AH301&lt;&gt;0,$AI301&lt;&gt;0),"0",SUM(Q302:Q302)),0)</f>
        <v>0</v>
      </c>
      <c r="S302" s="56" t="str">
        <f ca="1">VLOOKUP($A302,$BC$5:$BN$45,8)</f>
        <v>B</v>
      </c>
      <c r="T302" s="175">
        <v>1</v>
      </c>
      <c r="U302" s="345" t="str">
        <f ca="1">IF($A301&lt;&gt;"",IF(OR($AH301&lt;&gt;0,$AI301&lt;&gt;0,M301&gt;=$AJ$3),"",H302))</f>
        <v>B</v>
      </c>
      <c r="V302" s="346" t="str">
        <f t="shared" ca="1" si="101"/>
        <v>W</v>
      </c>
      <c r="W302" s="346">
        <f t="shared" ca="1" si="91"/>
        <v>1</v>
      </c>
      <c r="X302" s="343">
        <f t="shared" ca="1" si="99"/>
        <v>1</v>
      </c>
      <c r="Y302" s="56" t="str">
        <f ca="1">VLOOKUP($A302,$BC$5:$BN$45,8)</f>
        <v>B</v>
      </c>
      <c r="Z302" s="175">
        <v>1</v>
      </c>
      <c r="AA302" s="345" t="str">
        <f ca="1">IF($A301&lt;&gt;"",IF(OR($AH301&lt;&gt;0,$AI301&lt;&gt;0,U302&lt;&gt;""),"",O302))</f>
        <v/>
      </c>
      <c r="AB302" s="37" t="str">
        <f t="shared" ca="1" si="92"/>
        <v/>
      </c>
      <c r="AC302" s="37">
        <f t="shared" ca="1" si="93"/>
        <v>0</v>
      </c>
      <c r="AD302" s="23">
        <f ca="1">IF($A302&lt;&gt;"",IF(OR($AH301&lt;&gt;0,$AI301&lt;&gt;0),"0",SUM(AC302:AC302)),0)</f>
        <v>0</v>
      </c>
      <c r="AE302" s="90">
        <f ca="1">IF(A302&lt;&gt;"",W302+AC302,0)</f>
        <v>1</v>
      </c>
      <c r="AF302" s="87">
        <f t="shared" ca="1" si="104"/>
        <v>-7</v>
      </c>
      <c r="AG302" s="95">
        <f>T303</f>
        <v>1</v>
      </c>
      <c r="AH302" s="89">
        <f ca="1">IF($A302&lt;&gt;"",IF(AH301&lt;&gt;0,AH301,IF(AF302&gt;=$AJ$1,"Profit Target",0)),0)</f>
        <v>0</v>
      </c>
      <c r="AI302" s="91">
        <f ca="1">IF($A302&lt;&gt;"",IF(AI301&lt;&gt;0,AI301,IF(AF302&lt;=$AJ$2,"Stop Loss",0)))</f>
        <v>0</v>
      </c>
      <c r="AJ302" s="89">
        <f t="shared" ca="1" si="94"/>
        <v>9</v>
      </c>
      <c r="AK302" s="78" t="str">
        <f ca="1">IF($A301="","",ABS(T302)&amp;"@")</f>
        <v>1@</v>
      </c>
      <c r="AL302" s="78" t="str">
        <f ca="1">IF(U302&lt;&gt;"",$AK302&amp;U302&amp;",","")</f>
        <v>1@B,</v>
      </c>
      <c r="AM302" s="78" t="str">
        <f ca="1">IF($A301="","",ABS(Z302)&amp;"@")</f>
        <v>1@</v>
      </c>
      <c r="AN302" s="427" t="str">
        <f t="shared" ca="1" si="95"/>
        <v/>
      </c>
      <c r="AO302" s="20"/>
      <c r="AP302" s="20"/>
      <c r="AQ302" s="20"/>
      <c r="AR302" s="20"/>
      <c r="AS302" s="20"/>
      <c r="AT302" s="66"/>
      <c r="AU302" s="20"/>
      <c r="AV302" s="20"/>
      <c r="AW302" s="20"/>
      <c r="AX302" s="20"/>
      <c r="AY302" s="20"/>
      <c r="AZ302" s="20"/>
      <c r="BA302" s="20"/>
      <c r="BB302" s="65">
        <f t="shared" ca="1" si="86"/>
        <v>20</v>
      </c>
      <c r="BD302" s="65"/>
      <c r="BR302" s="48"/>
      <c r="BS302" s="48"/>
      <c r="BT302" s="48"/>
      <c r="BU302" s="48"/>
      <c r="BV302" s="48"/>
      <c r="BW302" s="48"/>
      <c r="BX302" s="48"/>
      <c r="BY302" s="49"/>
      <c r="BZ302" s="48"/>
      <c r="CA302" s="48"/>
      <c r="CB302" s="19"/>
      <c r="CC302" s="19"/>
      <c r="CD302" s="19"/>
      <c r="CE302" s="48"/>
      <c r="CF302" s="49"/>
      <c r="CG302" s="19"/>
      <c r="CH302" s="49"/>
      <c r="CI302" s="19"/>
      <c r="CJ302" s="19"/>
    </row>
    <row r="303" spans="1:88">
      <c r="A303" s="65">
        <f t="shared" ca="1" si="85"/>
        <v>15</v>
      </c>
      <c r="B303" s="23" t="str">
        <f ca="1">IF(A302="","",IF(AND(AL303="",AN303=""),"NB",AL303&amp;AN303))</f>
        <v>1@B,</v>
      </c>
      <c r="C303" s="6" t="str">
        <f t="shared" ca="1" si="87"/>
        <v/>
      </c>
      <c r="D303" s="56" t="str">
        <f ca="1">VLOOKUP($A303,$BC$5:$BN$45,8)</f>
        <v>B</v>
      </c>
      <c r="E303" s="344" t="str">
        <f t="shared" ca="1" si="96"/>
        <v>BBB</v>
      </c>
      <c r="F303" s="175">
        <v>1</v>
      </c>
      <c r="G303" s="459">
        <f ca="1">IF(G302&gt;=$AJ$3,1,IF(AND(J301="L",J302="L"),1,IF(I302="L",2,IF(I302="W",(2*G302-1),G302))))</f>
        <v>3</v>
      </c>
      <c r="H303" s="345" t="str">
        <f ca="1">IF($A302&lt;&gt;"",IF(OR($AH302&lt;&gt;0,$AI302&lt;&gt;0,E302="RRR"),"",IF(AND($D297="B",$D300="B"),"B",IF(AND($D299="B",$D301="B"),"B",IF(AND($D301=$D302,$D301="B"),"B","")))),"")</f>
        <v>B</v>
      </c>
      <c r="I303" s="346" t="str">
        <f t="shared" ca="1" si="100"/>
        <v>W</v>
      </c>
      <c r="J303" s="346">
        <f t="shared" ca="1" si="88"/>
        <v>1</v>
      </c>
      <c r="K303" s="343">
        <f t="shared" ca="1" si="97"/>
        <v>1</v>
      </c>
      <c r="L303" s="56" t="str">
        <f ca="1">VLOOKUP($A303,$BC$5:$BN$45,8)</f>
        <v>B</v>
      </c>
      <c r="M303" s="428">
        <f t="shared" ca="1" si="98"/>
        <v>0</v>
      </c>
      <c r="N303" s="175">
        <v>1</v>
      </c>
      <c r="O303" s="345" t="str">
        <f ca="1">IF($A302&lt;&gt;"",IF(OR($AH302&lt;&gt;0,$AI302&lt;&gt;0,E302="BBB",H303&lt;&gt;""),"",IF(AND($D297="R",$D300="R"),"R",IF(AND($D299="R",$D301="R"),"R",IF(AND($D301=$D302,$D301="R"),"R","")))),"")</f>
        <v/>
      </c>
      <c r="P303" s="37" t="str">
        <f t="shared" ca="1" si="89"/>
        <v/>
      </c>
      <c r="Q303" s="37">
        <f t="shared" ca="1" si="90"/>
        <v>0</v>
      </c>
      <c r="R303" s="23">
        <f ca="1">IF($A303&lt;&gt;"",IF(OR($AH302&lt;&gt;0,$AI302&lt;&gt;0),"0",SUM(Q303:Q303)),0)</f>
        <v>0</v>
      </c>
      <c r="S303" s="56" t="str">
        <f ca="1">VLOOKUP($A303,$BC$5:$BN$45,8)</f>
        <v>B</v>
      </c>
      <c r="T303" s="175">
        <v>1</v>
      </c>
      <c r="U303" s="345" t="str">
        <f ca="1">IF($A302&lt;&gt;"",IF(OR($AH302&lt;&gt;0,$AI302&lt;&gt;0,M302&gt;=$AJ$3),"",H303))</f>
        <v>B</v>
      </c>
      <c r="V303" s="346" t="str">
        <f t="shared" ca="1" si="101"/>
        <v>W</v>
      </c>
      <c r="W303" s="346">
        <f t="shared" ca="1" si="91"/>
        <v>1</v>
      </c>
      <c r="X303" s="343">
        <f t="shared" ca="1" si="99"/>
        <v>1</v>
      </c>
      <c r="Y303" s="56" t="str">
        <f ca="1">VLOOKUP($A303,$BC$5:$BN$45,8)</f>
        <v>B</v>
      </c>
      <c r="Z303" s="175">
        <v>1</v>
      </c>
      <c r="AA303" s="345" t="str">
        <f ca="1">IF($A302&lt;&gt;"",IF(OR($AH302&lt;&gt;0,$AI302&lt;&gt;0,U303&lt;&gt;""),"",O303))</f>
        <v/>
      </c>
      <c r="AB303" s="37" t="str">
        <f t="shared" ca="1" si="92"/>
        <v/>
      </c>
      <c r="AC303" s="37">
        <f t="shared" ca="1" si="93"/>
        <v>0</v>
      </c>
      <c r="AD303" s="23">
        <f ca="1">IF($A303&lt;&gt;"",IF(OR($AH302&lt;&gt;0,$AI302&lt;&gt;0),"0",SUM(AC303:AC303)),0)</f>
        <v>0</v>
      </c>
      <c r="AE303" s="90">
        <f ca="1">IF(A303&lt;&gt;"",W303+AC303,0)</f>
        <v>1</v>
      </c>
      <c r="AF303" s="87">
        <f t="shared" ca="1" si="104"/>
        <v>-6</v>
      </c>
      <c r="AG303" s="95">
        <f>T304</f>
        <v>1</v>
      </c>
      <c r="AH303" s="89">
        <f ca="1">IF($A303&lt;&gt;"",IF(AH302&lt;&gt;0,AH302,IF(AF303&gt;=$AJ$1,"Profit Target",0)),0)</f>
        <v>0</v>
      </c>
      <c r="AI303" s="91">
        <f ca="1">IF($A303&lt;&gt;"",IF(AI302&lt;&gt;0,AI302,IF(AF303&lt;=$AJ$2,"Stop Loss",0)))</f>
        <v>0</v>
      </c>
      <c r="AJ303" s="89">
        <f t="shared" ca="1" si="94"/>
        <v>9</v>
      </c>
      <c r="AK303" s="78" t="str">
        <f ca="1">IF($A302="","",ABS(T303)&amp;"@")</f>
        <v>1@</v>
      </c>
      <c r="AL303" s="78" t="str">
        <f ca="1">IF(U303&lt;&gt;"",$AK303&amp;U303&amp;",","")</f>
        <v>1@B,</v>
      </c>
      <c r="AM303" s="78" t="str">
        <f ca="1">IF($A302="","",ABS(Z303)&amp;"@")</f>
        <v>1@</v>
      </c>
      <c r="AN303" s="427" t="str">
        <f t="shared" ca="1" si="95"/>
        <v/>
      </c>
      <c r="AO303" s="20"/>
      <c r="AP303" s="20"/>
      <c r="AQ303" s="20"/>
      <c r="AR303" s="20"/>
      <c r="AS303" s="20"/>
      <c r="AT303" s="66"/>
      <c r="AU303" s="20"/>
      <c r="AV303" s="20"/>
      <c r="AW303" s="20"/>
      <c r="AX303" s="20"/>
      <c r="AY303" s="20"/>
      <c r="AZ303" s="20"/>
      <c r="BA303" s="20"/>
      <c r="BB303" s="65">
        <f t="shared" ca="1" si="86"/>
        <v>15</v>
      </c>
      <c r="BD303" s="65"/>
      <c r="BR303" s="48"/>
      <c r="BS303" s="48"/>
      <c r="BT303" s="48"/>
      <c r="BU303" s="48"/>
      <c r="BV303" s="48"/>
      <c r="BW303" s="48"/>
      <c r="BX303" s="48"/>
      <c r="BY303" s="49"/>
      <c r="BZ303" s="48"/>
      <c r="CA303" s="48"/>
      <c r="CB303" s="19"/>
      <c r="CC303" s="19"/>
      <c r="CD303" s="19"/>
      <c r="CE303" s="48"/>
      <c r="CF303" s="49"/>
      <c r="CG303" s="19"/>
      <c r="CH303" s="49"/>
      <c r="CI303" s="19"/>
      <c r="CJ303" s="19"/>
    </row>
    <row r="304" spans="1:88">
      <c r="A304" s="96">
        <f t="shared" ca="1" si="85"/>
        <v>32</v>
      </c>
      <c r="B304" s="23" t="str">
        <f ca="1">IF(A303="","",IF(AND(AL304="",AN304=""),"NB",AL304&amp;AN304))</f>
        <v>1@B,</v>
      </c>
      <c r="C304" s="6" t="str">
        <f t="shared" ca="1" si="87"/>
        <v/>
      </c>
      <c r="D304" s="56" t="str">
        <f ca="1">VLOOKUP($A304,$BC$5:$BN$45,8)</f>
        <v>R</v>
      </c>
      <c r="E304" s="344" t="str">
        <f t="shared" ca="1" si="96"/>
        <v>BBR</v>
      </c>
      <c r="F304" s="175">
        <v>1</v>
      </c>
      <c r="G304" s="459">
        <f ca="1">IF(G303&gt;=$AJ$3,1,IF(AND(J302="L",J303="L"),1,IF(I303="L",2,IF(I303="W",(2*G303-1),G303))))</f>
        <v>5</v>
      </c>
      <c r="H304" s="345" t="str">
        <f ca="1">IF($A303&lt;&gt;"",IF(OR($AH303&lt;&gt;0,$AI303&lt;&gt;0,E303="RRR"),"",IF(AND($D298="B",$D301="B"),"B",IF(AND($D300="B",$D302="B"),"B",IF(AND($D302=$D303,$D302="B"),"B","")))),"")</f>
        <v>B</v>
      </c>
      <c r="I304" s="346" t="str">
        <f t="shared" ca="1" si="100"/>
        <v>L</v>
      </c>
      <c r="J304" s="346">
        <f t="shared" ca="1" si="88"/>
        <v>-1</v>
      </c>
      <c r="K304" s="343">
        <f t="shared" ca="1" si="97"/>
        <v>-1</v>
      </c>
      <c r="L304" s="56" t="str">
        <f ca="1">VLOOKUP($A304,$BC$5:$BN$45,8)</f>
        <v>R</v>
      </c>
      <c r="M304" s="428">
        <f t="shared" ca="1" si="98"/>
        <v>1</v>
      </c>
      <c r="N304" s="175">
        <v>1</v>
      </c>
      <c r="O304" s="345" t="str">
        <f ca="1">IF($A303&lt;&gt;"",IF(OR($AH303&lt;&gt;0,$AI303&lt;&gt;0,E303="BBB",H304&lt;&gt;""),"",IF(AND($D298="R",$D301="R"),"R",IF(AND($D300="R",$D302="R"),"R",IF(AND($D302=$D303,$D302="R"),"R","")))),"")</f>
        <v/>
      </c>
      <c r="P304" s="37" t="str">
        <f t="shared" ca="1" si="89"/>
        <v/>
      </c>
      <c r="Q304" s="37">
        <f t="shared" ca="1" si="90"/>
        <v>0</v>
      </c>
      <c r="R304" s="23">
        <f ca="1">IF($A304&lt;&gt;"",IF(OR($AH303&lt;&gt;0,$AI303&lt;&gt;0),"0",SUM(Q304:Q304)),0)</f>
        <v>0</v>
      </c>
      <c r="S304" s="56" t="str">
        <f ca="1">VLOOKUP($A304,$BC$5:$BN$45,8)</f>
        <v>R</v>
      </c>
      <c r="T304" s="175">
        <v>1</v>
      </c>
      <c r="U304" s="345" t="str">
        <f ca="1">IF($A303&lt;&gt;"",IF(OR($AH303&lt;&gt;0,$AI303&lt;&gt;0,M303&gt;=$AJ$3),"",H304))</f>
        <v>B</v>
      </c>
      <c r="V304" s="346" t="str">
        <f t="shared" ca="1" si="101"/>
        <v>L</v>
      </c>
      <c r="W304" s="346">
        <f t="shared" ca="1" si="91"/>
        <v>-1</v>
      </c>
      <c r="X304" s="343">
        <f t="shared" ca="1" si="99"/>
        <v>-1</v>
      </c>
      <c r="Y304" s="56" t="str">
        <f ca="1">VLOOKUP($A304,$BC$5:$BN$45,8)</f>
        <v>R</v>
      </c>
      <c r="Z304" s="175">
        <v>1</v>
      </c>
      <c r="AA304" s="345" t="str">
        <f ca="1">IF($A303&lt;&gt;"",IF(OR($AH303&lt;&gt;0,$AI303&lt;&gt;0,U304&lt;&gt;""),"",O304))</f>
        <v/>
      </c>
      <c r="AB304" s="37" t="str">
        <f t="shared" ca="1" si="92"/>
        <v/>
      </c>
      <c r="AC304" s="37">
        <f t="shared" ca="1" si="93"/>
        <v>0</v>
      </c>
      <c r="AD304" s="23">
        <f ca="1">IF($A304&lt;&gt;"",IF(OR($AH303&lt;&gt;0,$AI303&lt;&gt;0),"0",SUM(AC304:AC304)),0)</f>
        <v>0</v>
      </c>
      <c r="AE304" s="90">
        <f ca="1">IF(A304&lt;&gt;"",W304+AC304,0)</f>
        <v>-1</v>
      </c>
      <c r="AF304" s="87">
        <f t="shared" ca="1" si="104"/>
        <v>-7</v>
      </c>
      <c r="AG304" s="95">
        <f>T305</f>
        <v>1</v>
      </c>
      <c r="AH304" s="89">
        <f ca="1">IF($A304&lt;&gt;"",IF(AH303&lt;&gt;0,AH303,IF(AF304&gt;=$AJ$1,"Profit Target",0)),0)</f>
        <v>0</v>
      </c>
      <c r="AI304" s="91">
        <f ca="1">IF($A304&lt;&gt;"",IF(AI303&lt;&gt;0,AI303,IF(AF304&lt;=$AJ$2,"Stop Loss",0)))</f>
        <v>0</v>
      </c>
      <c r="AJ304" s="89">
        <f t="shared" ca="1" si="94"/>
        <v>9</v>
      </c>
      <c r="AK304" s="78" t="str">
        <f ca="1">IF($A303="","",ABS(T304)&amp;"@")</f>
        <v>1@</v>
      </c>
      <c r="AL304" s="78" t="str">
        <f ca="1">IF(U304&lt;&gt;"",$AK304&amp;U304&amp;",","")</f>
        <v>1@B,</v>
      </c>
      <c r="AM304" s="78" t="str">
        <f ca="1">IF($A303="","",ABS(Z304)&amp;"@")</f>
        <v>1@</v>
      </c>
      <c r="AN304" s="427" t="str">
        <f t="shared" ca="1" si="95"/>
        <v/>
      </c>
      <c r="AO304" s="20"/>
      <c r="AP304" s="20"/>
      <c r="AQ304" s="20"/>
      <c r="AR304" s="20"/>
      <c r="AS304" s="20"/>
      <c r="AT304" s="313"/>
      <c r="AU304" s="20"/>
      <c r="AV304" s="20"/>
      <c r="AW304" s="20"/>
      <c r="AX304" s="20"/>
      <c r="AY304" s="20"/>
      <c r="AZ304" s="20"/>
      <c r="BA304" s="20"/>
      <c r="BB304" s="96">
        <f t="shared" ca="1" si="86"/>
        <v>34</v>
      </c>
      <c r="BD304" s="96"/>
      <c r="BR304" s="48"/>
      <c r="BS304" s="48"/>
      <c r="BT304" s="48"/>
      <c r="BU304" s="48"/>
      <c r="BV304" s="48"/>
      <c r="BW304" s="48"/>
      <c r="BX304" s="48"/>
      <c r="BY304" s="49"/>
      <c r="BZ304" s="48"/>
      <c r="CA304" s="48"/>
      <c r="CB304" s="19"/>
      <c r="CC304" s="19"/>
      <c r="CD304" s="19"/>
      <c r="CE304" s="48"/>
      <c r="CF304" s="49"/>
      <c r="CG304" s="19"/>
      <c r="CH304" s="49"/>
      <c r="CI304" s="19"/>
      <c r="CJ304" s="19"/>
    </row>
    <row r="305" spans="1:88">
      <c r="A305" s="96">
        <f t="shared" ca="1" si="85"/>
        <v>10</v>
      </c>
      <c r="B305" s="23" t="str">
        <f ca="1">IF(A304="","",IF(AND(AL305="",AN305=""),"NB",AL305&amp;AN305))</f>
        <v>1@B,</v>
      </c>
      <c r="C305" s="6" t="str">
        <f t="shared" ca="1" si="87"/>
        <v/>
      </c>
      <c r="D305" s="56" t="str">
        <f ca="1">VLOOKUP($A305,$BC$5:$BN$45,8)</f>
        <v>B</v>
      </c>
      <c r="E305" s="344" t="str">
        <f t="shared" ca="1" si="96"/>
        <v>BRB</v>
      </c>
      <c r="F305" s="175">
        <v>1</v>
      </c>
      <c r="G305" s="459">
        <f ca="1">IF(G304&gt;=$AJ$3,1,IF(AND(J303="L",J304="L"),1,IF(I304="L",2,IF(I304="W",(2*G304-1),G304))))</f>
        <v>2</v>
      </c>
      <c r="H305" s="345" t="str">
        <f ca="1">IF($A304&lt;&gt;"",IF(OR($AH304&lt;&gt;0,$AI304&lt;&gt;0,E304="RRR"),"",IF(AND($D299="B",$D302="B"),"B",IF(AND($D301="B",$D303="B"),"B",IF(AND($D303=$D304,$D303="B"),"B","")))),"")</f>
        <v>B</v>
      </c>
      <c r="I305" s="346" t="str">
        <f t="shared" ca="1" si="100"/>
        <v>W</v>
      </c>
      <c r="J305" s="346">
        <f t="shared" ca="1" si="88"/>
        <v>1</v>
      </c>
      <c r="K305" s="343">
        <f t="shared" ca="1" si="97"/>
        <v>1</v>
      </c>
      <c r="L305" s="56" t="str">
        <f ca="1">VLOOKUP($A305,$BC$5:$BN$45,8)</f>
        <v>B</v>
      </c>
      <c r="M305" s="428">
        <f t="shared" ca="1" si="98"/>
        <v>0</v>
      </c>
      <c r="N305" s="175">
        <v>1</v>
      </c>
      <c r="O305" s="345" t="str">
        <f ca="1">IF($A304&lt;&gt;"",IF(OR($AH304&lt;&gt;0,$AI304&lt;&gt;0,E304="BBB",H305&lt;&gt;""),"",IF(AND($D299="R",$D302="R"),"R",IF(AND($D301="R",$D303="R"),"R",IF(AND($D303=$D304,$D303="R"),"R","")))),"")</f>
        <v/>
      </c>
      <c r="P305" s="37" t="str">
        <f t="shared" ca="1" si="89"/>
        <v/>
      </c>
      <c r="Q305" s="37">
        <f t="shared" ca="1" si="90"/>
        <v>0</v>
      </c>
      <c r="R305" s="23">
        <f ca="1">IF($A305&lt;&gt;"",IF(OR($AH304&lt;&gt;0,$AI304&lt;&gt;0),"0",SUM(Q305:Q305)),0)</f>
        <v>0</v>
      </c>
      <c r="S305" s="56" t="str">
        <f ca="1">VLOOKUP($A305,$BC$5:$BN$45,8)</f>
        <v>B</v>
      </c>
      <c r="T305" s="175">
        <v>1</v>
      </c>
      <c r="U305" s="345" t="str">
        <f ca="1">IF($A304&lt;&gt;"",IF(OR($AH304&lt;&gt;0,$AI304&lt;&gt;0,M304&gt;=$AJ$3),"",H305))</f>
        <v>B</v>
      </c>
      <c r="V305" s="346" t="str">
        <f t="shared" ca="1" si="101"/>
        <v>W</v>
      </c>
      <c r="W305" s="346">
        <f t="shared" ca="1" si="91"/>
        <v>1</v>
      </c>
      <c r="X305" s="343">
        <f t="shared" ca="1" si="99"/>
        <v>1</v>
      </c>
      <c r="Y305" s="56" t="str">
        <f ca="1">VLOOKUP($A305,$BC$5:$BN$45,8)</f>
        <v>B</v>
      </c>
      <c r="Z305" s="175">
        <v>1</v>
      </c>
      <c r="AA305" s="345" t="str">
        <f ca="1">IF($A304&lt;&gt;"",IF(OR($AH304&lt;&gt;0,$AI304&lt;&gt;0,U305&lt;&gt;""),"",O305))</f>
        <v/>
      </c>
      <c r="AB305" s="37" t="str">
        <f t="shared" ca="1" si="92"/>
        <v/>
      </c>
      <c r="AC305" s="37">
        <f t="shared" ca="1" si="93"/>
        <v>0</v>
      </c>
      <c r="AD305" s="23">
        <f ca="1">IF($A305&lt;&gt;"",IF(OR($AH304&lt;&gt;0,$AI304&lt;&gt;0),"0",SUM(AC305:AC305)),0)</f>
        <v>0</v>
      </c>
      <c r="AE305" s="90">
        <f ca="1">IF(A305&lt;&gt;"",W305+AC305,0)</f>
        <v>1</v>
      </c>
      <c r="AF305" s="87">
        <f t="shared" ca="1" si="104"/>
        <v>-6</v>
      </c>
      <c r="AG305" s="95">
        <f>T306</f>
        <v>1</v>
      </c>
      <c r="AH305" s="89">
        <f ca="1">IF($A305&lt;&gt;"",IF(AH304&lt;&gt;0,AH304,IF(AF305&gt;=$AJ$1,"Profit Target",0)),0)</f>
        <v>0</v>
      </c>
      <c r="AI305" s="91">
        <f ca="1">IF($A305&lt;&gt;"",IF(AI304&lt;&gt;0,AI304,IF(AF305&lt;=$AJ$2,"Stop Loss",0)))</f>
        <v>0</v>
      </c>
      <c r="AJ305" s="89">
        <f t="shared" ca="1" si="94"/>
        <v>9</v>
      </c>
      <c r="AK305" s="78" t="str">
        <f ca="1">IF($A304="","",ABS(T305)&amp;"@")</f>
        <v>1@</v>
      </c>
      <c r="AL305" s="78" t="str">
        <f ca="1">IF(U305&lt;&gt;"",$AK305&amp;U305&amp;",","")</f>
        <v>1@B,</v>
      </c>
      <c r="AM305" s="78" t="str">
        <f ca="1">IF($A304="","",ABS(Z305)&amp;"@")</f>
        <v>1@</v>
      </c>
      <c r="AN305" s="427" t="str">
        <f t="shared" ca="1" si="95"/>
        <v/>
      </c>
      <c r="AO305" s="20"/>
      <c r="AP305" s="20"/>
      <c r="AQ305" s="20"/>
      <c r="AR305" s="20"/>
      <c r="AS305" s="20"/>
      <c r="AT305" s="49"/>
      <c r="AU305" s="20"/>
      <c r="AV305" s="20"/>
      <c r="AW305" s="20"/>
      <c r="AX305" s="20"/>
      <c r="AY305" s="20"/>
      <c r="AZ305" s="20"/>
      <c r="BA305" s="20"/>
      <c r="BB305" s="96">
        <f t="shared" ca="1" si="86"/>
        <v>30</v>
      </c>
      <c r="BD305" s="96"/>
      <c r="BR305" s="48"/>
      <c r="BS305" s="48"/>
      <c r="BT305" s="48"/>
      <c r="BU305" s="48"/>
      <c r="BV305" s="48"/>
      <c r="BW305" s="48"/>
      <c r="BX305" s="48"/>
      <c r="BY305" s="49"/>
      <c r="BZ305" s="48"/>
      <c r="CA305" s="48"/>
      <c r="CB305" s="19"/>
      <c r="CC305" s="19"/>
      <c r="CD305" s="19"/>
      <c r="CE305" s="48"/>
      <c r="CF305" s="49"/>
      <c r="CG305" s="19"/>
      <c r="CH305" s="49"/>
      <c r="CI305" s="19"/>
      <c r="CJ305" s="19"/>
    </row>
    <row r="306" spans="1:88">
      <c r="A306" s="96">
        <f t="shared" ca="1" si="85"/>
        <v>36</v>
      </c>
      <c r="B306" s="23" t="str">
        <f ca="1">IF(A305="","",IF(AND(AL306="",AN306=""),"NB",AL306&amp;AN306))</f>
        <v>NB</v>
      </c>
      <c r="C306" s="6" t="str">
        <f t="shared" ca="1" si="87"/>
        <v/>
      </c>
      <c r="D306" s="56" t="str">
        <f ca="1">VLOOKUP($A306,$BC$5:$BN$45,8)</f>
        <v>R</v>
      </c>
      <c r="E306" s="344" t="str">
        <f t="shared" ca="1" si="96"/>
        <v>RBR</v>
      </c>
      <c r="F306" s="175">
        <v>1</v>
      </c>
      <c r="G306" s="459">
        <f ca="1">IF(G305&gt;=$AJ$3,1,IF(AND(J304="L",J305="L"),1,IF(I305="L",2,IF(I305="W",(2*G305-1),G305))))</f>
        <v>3</v>
      </c>
      <c r="H306" s="345" t="str">
        <f ca="1">IF($A305&lt;&gt;"",IF(OR($AH305&lt;&gt;0,$AI305&lt;&gt;0,E305="RRR"),"",IF(AND($D300="B",$D303="B"),"B",IF(AND($D302="B",$D304="B"),"B",IF(AND($D304=$D305,$D304="B"),"B","")))),"")</f>
        <v/>
      </c>
      <c r="I306" s="346" t="str">
        <f t="shared" ca="1" si="100"/>
        <v/>
      </c>
      <c r="J306" s="346">
        <f t="shared" ca="1" si="88"/>
        <v>0</v>
      </c>
      <c r="K306" s="343">
        <f t="shared" ca="1" si="97"/>
        <v>0</v>
      </c>
      <c r="L306" s="56" t="str">
        <f ca="1">VLOOKUP($A306,$BC$5:$BN$45,8)</f>
        <v>R</v>
      </c>
      <c r="M306" s="428">
        <f t="shared" ca="1" si="98"/>
        <v>0</v>
      </c>
      <c r="N306" s="175">
        <v>1</v>
      </c>
      <c r="O306" s="345" t="str">
        <f ca="1">IF($A305&lt;&gt;"",IF(OR($AH305&lt;&gt;0,$AI305&lt;&gt;0,E305="BBB",H306&lt;&gt;""),"",IF(AND($D300="R",$D303="R"),"R",IF(AND($D302="R",$D304="R"),"R",IF(AND($D304=$D305,$D304="R"),"R","")))),"")</f>
        <v/>
      </c>
      <c r="P306" s="37" t="str">
        <f t="shared" ca="1" si="89"/>
        <v/>
      </c>
      <c r="Q306" s="37">
        <f t="shared" ca="1" si="90"/>
        <v>0</v>
      </c>
      <c r="R306" s="23">
        <f ca="1">IF($A306&lt;&gt;"",IF(OR($AH305&lt;&gt;0,$AI305&lt;&gt;0),"0",SUM(Q306:Q306)),0)</f>
        <v>0</v>
      </c>
      <c r="S306" s="56" t="str">
        <f ca="1">VLOOKUP($A306,$BC$5:$BN$45,8)</f>
        <v>R</v>
      </c>
      <c r="T306" s="175">
        <v>1</v>
      </c>
      <c r="U306" s="345" t="str">
        <f ca="1">IF($A305&lt;&gt;"",IF(OR($AH305&lt;&gt;0,$AI305&lt;&gt;0,M305&gt;=$AJ$3),"",H306))</f>
        <v/>
      </c>
      <c r="V306" s="346" t="str">
        <f t="shared" ca="1" si="101"/>
        <v/>
      </c>
      <c r="W306" s="346">
        <f t="shared" ca="1" si="91"/>
        <v>0</v>
      </c>
      <c r="X306" s="343">
        <f t="shared" ca="1" si="99"/>
        <v>0</v>
      </c>
      <c r="Y306" s="56" t="str">
        <f ca="1">VLOOKUP($A306,$BC$5:$BN$45,8)</f>
        <v>R</v>
      </c>
      <c r="Z306" s="175">
        <v>1</v>
      </c>
      <c r="AA306" s="345" t="str">
        <f ca="1">IF($A305&lt;&gt;"",IF(OR($AH305&lt;&gt;0,$AI305&lt;&gt;0,U306&lt;&gt;""),"",O306))</f>
        <v/>
      </c>
      <c r="AB306" s="37" t="str">
        <f t="shared" ca="1" si="92"/>
        <v/>
      </c>
      <c r="AC306" s="37">
        <f t="shared" ca="1" si="93"/>
        <v>0</v>
      </c>
      <c r="AD306" s="23">
        <f ca="1">IF($A306&lt;&gt;"",IF(OR($AH305&lt;&gt;0,$AI305&lt;&gt;0),"0",SUM(AC306:AC306)),0)</f>
        <v>0</v>
      </c>
      <c r="AE306" s="90">
        <f ca="1">IF(A306&lt;&gt;"",W306+AC306,0)</f>
        <v>0</v>
      </c>
      <c r="AF306" s="87">
        <f t="shared" ca="1" si="104"/>
        <v>-6</v>
      </c>
      <c r="AG306" s="95">
        <f>T307</f>
        <v>1</v>
      </c>
      <c r="AH306" s="89">
        <f ca="1">IF($A306&lt;&gt;"",IF(AH305&lt;&gt;0,AH305,IF(AF306&gt;=$AJ$1,"Profit Target",0)),0)</f>
        <v>0</v>
      </c>
      <c r="AI306" s="91">
        <f ca="1">IF($A306&lt;&gt;"",IF(AI305&lt;&gt;0,AI305,IF(AF306&lt;=$AJ$2,"Stop Loss",0)))</f>
        <v>0</v>
      </c>
      <c r="AJ306" s="89">
        <f t="shared" ca="1" si="94"/>
        <v>9</v>
      </c>
      <c r="AK306" s="78" t="str">
        <f ca="1">IF($A305="","",ABS(T306)&amp;"@")</f>
        <v>1@</v>
      </c>
      <c r="AL306" s="78" t="str">
        <f ca="1">IF(U306&lt;&gt;"",$AK306&amp;U306&amp;",","")</f>
        <v/>
      </c>
      <c r="AM306" s="78" t="str">
        <f ca="1">IF($A305="","",ABS(Z306)&amp;"@")</f>
        <v>1@</v>
      </c>
      <c r="AN306" s="427" t="str">
        <f t="shared" ca="1" si="95"/>
        <v/>
      </c>
      <c r="AO306" s="20"/>
      <c r="AP306" s="20"/>
      <c r="AQ306" s="20"/>
      <c r="AR306" s="20"/>
      <c r="AS306" s="20"/>
      <c r="AT306" s="49"/>
      <c r="AU306" s="20"/>
      <c r="AV306" s="20"/>
      <c r="AW306" s="20"/>
      <c r="AX306" s="20"/>
      <c r="AY306" s="20"/>
      <c r="AZ306" s="20"/>
      <c r="BA306" s="20"/>
      <c r="BB306" s="96">
        <f t="shared" ca="1" si="86"/>
        <v>6</v>
      </c>
      <c r="BD306" s="96"/>
      <c r="BR306" s="48"/>
      <c r="BS306" s="48"/>
      <c r="BT306" s="48"/>
      <c r="BU306" s="48"/>
      <c r="BV306" s="48"/>
      <c r="BW306" s="48"/>
      <c r="BX306" s="48"/>
      <c r="BY306" s="49"/>
      <c r="BZ306" s="48"/>
      <c r="CA306" s="48"/>
      <c r="CB306" s="19"/>
      <c r="CC306" s="19"/>
      <c r="CD306" s="19"/>
      <c r="CE306" s="48"/>
      <c r="CF306" s="49"/>
      <c r="CG306" s="19"/>
      <c r="CH306" s="49"/>
      <c r="CI306" s="19"/>
      <c r="CJ306" s="19"/>
    </row>
    <row r="307" spans="1:88">
      <c r="A307" s="96">
        <f t="shared" ca="1" si="85"/>
        <v>21</v>
      </c>
      <c r="B307" s="23" t="str">
        <f ca="1">IF(A306="","",IF(AND(AL307="",AN307=""),"NB",AL307&amp;AN307))</f>
        <v>1@B,</v>
      </c>
      <c r="C307" s="6" t="str">
        <f t="shared" ca="1" si="87"/>
        <v/>
      </c>
      <c r="D307" s="56" t="str">
        <f ca="1">VLOOKUP($A307,$BC$5:$BN$45,8)</f>
        <v>R</v>
      </c>
      <c r="E307" s="344" t="str">
        <f t="shared" ca="1" si="96"/>
        <v>BRR</v>
      </c>
      <c r="F307" s="175">
        <v>1</v>
      </c>
      <c r="G307" s="459">
        <f ca="1">IF(G306&gt;=$AJ$3,1,IF(AND(J305="L",J306="L"),1,IF(I306="L",2,IF(I306="W",(2*G306-1),G306))))</f>
        <v>3</v>
      </c>
      <c r="H307" s="345" t="str">
        <f ca="1">IF($A306&lt;&gt;"",IF(OR($AH306&lt;&gt;0,$AI306&lt;&gt;0,E306="RRR"),"",IF(AND($D301="B",$D304="B"),"B",IF(AND($D303="B",$D305="B"),"B",IF(AND($D305=$D306,$D305="B"),"B","")))),"")</f>
        <v>B</v>
      </c>
      <c r="I307" s="346" t="str">
        <f t="shared" ca="1" si="100"/>
        <v>L</v>
      </c>
      <c r="J307" s="346">
        <f t="shared" ca="1" si="88"/>
        <v>-1</v>
      </c>
      <c r="K307" s="343">
        <f t="shared" ca="1" si="97"/>
        <v>-1</v>
      </c>
      <c r="L307" s="56" t="str">
        <f ca="1">VLOOKUP($A307,$BC$5:$BN$45,8)</f>
        <v>R</v>
      </c>
      <c r="M307" s="428">
        <f t="shared" ca="1" si="98"/>
        <v>1</v>
      </c>
      <c r="N307" s="175">
        <v>1</v>
      </c>
      <c r="O307" s="345" t="str">
        <f ca="1">IF($A306&lt;&gt;"",IF(OR($AH306&lt;&gt;0,$AI306&lt;&gt;0,E306="BBB",H307&lt;&gt;""),"",IF(AND($D301="R",$D304="R"),"R",IF(AND($D303="R",$D305="R"),"R",IF(AND($D305=$D306,$D305="R"),"R","")))),"")</f>
        <v/>
      </c>
      <c r="P307" s="37" t="str">
        <f t="shared" ca="1" si="89"/>
        <v/>
      </c>
      <c r="Q307" s="37">
        <f t="shared" ca="1" si="90"/>
        <v>0</v>
      </c>
      <c r="R307" s="23">
        <f ca="1">IF($A307&lt;&gt;"",IF(OR($AH306&lt;&gt;0,$AI306&lt;&gt;0),"0",SUM(Q307:Q307)),0)</f>
        <v>0</v>
      </c>
      <c r="S307" s="56" t="str">
        <f ca="1">VLOOKUP($A307,$BC$5:$BN$45,8)</f>
        <v>R</v>
      </c>
      <c r="T307" s="175">
        <v>1</v>
      </c>
      <c r="U307" s="345" t="str">
        <f ca="1">IF($A306&lt;&gt;"",IF(OR($AH306&lt;&gt;0,$AI306&lt;&gt;0,M306&gt;=$AJ$3),"",H307))</f>
        <v>B</v>
      </c>
      <c r="V307" s="346" t="str">
        <f t="shared" ca="1" si="101"/>
        <v>L</v>
      </c>
      <c r="W307" s="346">
        <f t="shared" ca="1" si="91"/>
        <v>-1</v>
      </c>
      <c r="X307" s="343">
        <f t="shared" ca="1" si="99"/>
        <v>-1</v>
      </c>
      <c r="Y307" s="56" t="str">
        <f ca="1">VLOOKUP($A307,$BC$5:$BN$45,8)</f>
        <v>R</v>
      </c>
      <c r="Z307" s="175">
        <v>1</v>
      </c>
      <c r="AA307" s="345" t="str">
        <f ca="1">IF($A306&lt;&gt;"",IF(OR($AH306&lt;&gt;0,$AI306&lt;&gt;0,U307&lt;&gt;""),"",O307))</f>
        <v/>
      </c>
      <c r="AB307" s="37" t="str">
        <f t="shared" ca="1" si="92"/>
        <v/>
      </c>
      <c r="AC307" s="37">
        <f t="shared" ca="1" si="93"/>
        <v>0</v>
      </c>
      <c r="AD307" s="23">
        <f ca="1">IF($A307&lt;&gt;"",IF(OR($AH306&lt;&gt;0,$AI306&lt;&gt;0),"0",SUM(AC307:AC307)),0)</f>
        <v>0</v>
      </c>
      <c r="AE307" s="90">
        <f ca="1">IF(A307&lt;&gt;"",W307+AC307,0)</f>
        <v>-1</v>
      </c>
      <c r="AF307" s="87">
        <f t="shared" ca="1" si="104"/>
        <v>-7</v>
      </c>
      <c r="AG307" s="95">
        <f>T308</f>
        <v>1</v>
      </c>
      <c r="AH307" s="89">
        <f ca="1">IF($A307&lt;&gt;"",IF(AH306&lt;&gt;0,AH306,IF(AF307&gt;=$AJ$1,"Profit Target",0)),0)</f>
        <v>0</v>
      </c>
      <c r="AI307" s="91">
        <f ca="1">IF($A307&lt;&gt;"",IF(AI306&lt;&gt;0,AI306,IF(AF307&lt;=$AJ$2,"Stop Loss",0)))</f>
        <v>0</v>
      </c>
      <c r="AJ307" s="89">
        <f t="shared" ca="1" si="94"/>
        <v>9</v>
      </c>
      <c r="AK307" s="78" t="str">
        <f ca="1">IF($A306="","",ABS(T307)&amp;"@")</f>
        <v>1@</v>
      </c>
      <c r="AL307" s="78" t="str">
        <f ca="1">IF(U307&lt;&gt;"",$AK307&amp;U307&amp;",","")</f>
        <v>1@B,</v>
      </c>
      <c r="AM307" s="78" t="str">
        <f ca="1">IF($A306="","",ABS(Z307)&amp;"@")</f>
        <v>1@</v>
      </c>
      <c r="AN307" s="427" t="str">
        <f t="shared" ca="1" si="95"/>
        <v/>
      </c>
      <c r="AO307" s="20"/>
      <c r="AP307" s="20"/>
      <c r="AQ307" s="20"/>
      <c r="AR307" s="20"/>
      <c r="AS307" s="20"/>
      <c r="AT307" s="49"/>
      <c r="AU307" s="20"/>
      <c r="AV307" s="20"/>
      <c r="AW307" s="20"/>
      <c r="AX307" s="20"/>
      <c r="AY307" s="20"/>
      <c r="AZ307" s="20"/>
      <c r="BA307" s="20"/>
      <c r="BB307" s="96">
        <f t="shared" ca="1" si="86"/>
        <v>21</v>
      </c>
      <c r="BD307" s="96"/>
      <c r="BR307" s="48"/>
      <c r="BS307" s="48"/>
      <c r="BT307" s="48"/>
      <c r="BU307" s="48"/>
      <c r="BV307" s="48"/>
      <c r="BW307" s="48"/>
      <c r="BX307" s="48"/>
      <c r="BY307" s="49"/>
      <c r="BZ307" s="48"/>
      <c r="CA307" s="48"/>
      <c r="CB307" s="19"/>
      <c r="CC307" s="19"/>
      <c r="CD307" s="19"/>
      <c r="CE307" s="48"/>
      <c r="CF307" s="49"/>
      <c r="CG307" s="19"/>
      <c r="CH307" s="49"/>
      <c r="CI307" s="19"/>
      <c r="CJ307" s="19"/>
    </row>
    <row r="308" spans="1:88">
      <c r="A308" s="96">
        <f t="shared" ca="1" si="85"/>
        <v>28</v>
      </c>
      <c r="B308" s="23" t="str">
        <f ca="1">IF(A307="","",IF(AND(AL308="",AN308=""),"NB",AL308&amp;AN308))</f>
        <v>1@B,</v>
      </c>
      <c r="C308" s="6" t="str">
        <f t="shared" ca="1" si="87"/>
        <v/>
      </c>
      <c r="D308" s="56" t="str">
        <f ca="1">VLOOKUP($A308,$BC$5:$BN$45,8)</f>
        <v>B</v>
      </c>
      <c r="E308" s="344" t="str">
        <f t="shared" ca="1" si="96"/>
        <v>RRB</v>
      </c>
      <c r="F308" s="175">
        <v>1</v>
      </c>
      <c r="G308" s="459">
        <f ca="1">IF(G307&gt;=$AJ$3,1,IF(AND(J306="L",J307="L"),1,IF(I307="L",2,IF(I307="W",(2*G307-1),G307))))</f>
        <v>2</v>
      </c>
      <c r="H308" s="345" t="str">
        <f ca="1">IF($A307&lt;&gt;"",IF(OR($AH307&lt;&gt;0,$AI307&lt;&gt;0,E307="RRR"),"",IF(AND($D302="B",$D305="B"),"B",IF(AND($D304="B",$D306="B"),"B",IF(AND($D306=$D307,$D306="B"),"B","")))),"")</f>
        <v>B</v>
      </c>
      <c r="I308" s="346" t="str">
        <f t="shared" ca="1" si="100"/>
        <v>W</v>
      </c>
      <c r="J308" s="346">
        <f t="shared" ca="1" si="88"/>
        <v>1</v>
      </c>
      <c r="K308" s="343">
        <f t="shared" ca="1" si="97"/>
        <v>1</v>
      </c>
      <c r="L308" s="56" t="str">
        <f ca="1">VLOOKUP($A308,$BC$5:$BN$45,8)</f>
        <v>B</v>
      </c>
      <c r="M308" s="428">
        <f t="shared" ca="1" si="98"/>
        <v>0</v>
      </c>
      <c r="N308" s="175">
        <v>1</v>
      </c>
      <c r="O308" s="345" t="str">
        <f ca="1">IF($A307&lt;&gt;"",IF(OR($AH307&lt;&gt;0,$AI307&lt;&gt;0,E307="BBB",H308&lt;&gt;""),"",IF(AND($D302="R",$D305="R"),"R",IF(AND($D304="R",$D306="R"),"R",IF(AND($D306=$D307,$D306="R"),"R","")))),"")</f>
        <v/>
      </c>
      <c r="P308" s="37" t="str">
        <f t="shared" ca="1" si="89"/>
        <v/>
      </c>
      <c r="Q308" s="37">
        <f t="shared" ca="1" si="90"/>
        <v>0</v>
      </c>
      <c r="R308" s="23">
        <f ca="1">IF($A308&lt;&gt;"",IF(OR($AH307&lt;&gt;0,$AI307&lt;&gt;0),"0",SUM(Q308:Q308)),0)</f>
        <v>0</v>
      </c>
      <c r="S308" s="56" t="str">
        <f ca="1">VLOOKUP($A308,$BC$5:$BN$45,8)</f>
        <v>B</v>
      </c>
      <c r="T308" s="175">
        <v>1</v>
      </c>
      <c r="U308" s="345" t="str">
        <f ca="1">IF($A307&lt;&gt;"",IF(OR($AH307&lt;&gt;0,$AI307&lt;&gt;0,M307&gt;=$AJ$3),"",H308))</f>
        <v>B</v>
      </c>
      <c r="V308" s="346" t="str">
        <f t="shared" ca="1" si="101"/>
        <v>W</v>
      </c>
      <c r="W308" s="346">
        <f t="shared" ca="1" si="91"/>
        <v>1</v>
      </c>
      <c r="X308" s="343">
        <f t="shared" ca="1" si="99"/>
        <v>1</v>
      </c>
      <c r="Y308" s="56" t="str">
        <f ca="1">VLOOKUP($A308,$BC$5:$BN$45,8)</f>
        <v>B</v>
      </c>
      <c r="Z308" s="175">
        <v>1</v>
      </c>
      <c r="AA308" s="345" t="str">
        <f ca="1">IF($A307&lt;&gt;"",IF(OR($AH307&lt;&gt;0,$AI307&lt;&gt;0,U308&lt;&gt;""),"",O308))</f>
        <v/>
      </c>
      <c r="AB308" s="37" t="str">
        <f t="shared" ca="1" si="92"/>
        <v/>
      </c>
      <c r="AC308" s="37">
        <f t="shared" ca="1" si="93"/>
        <v>0</v>
      </c>
      <c r="AD308" s="23">
        <f ca="1">IF($A308&lt;&gt;"",IF(OR($AH307&lt;&gt;0,$AI307&lt;&gt;0),"0",SUM(AC308:AC308)),0)</f>
        <v>0</v>
      </c>
      <c r="AE308" s="90">
        <f ca="1">IF(A308&lt;&gt;"",W308+AC308,0)</f>
        <v>1</v>
      </c>
      <c r="AF308" s="87">
        <f t="shared" ca="1" si="104"/>
        <v>-6</v>
      </c>
      <c r="AG308" s="95">
        <f>T309</f>
        <v>1</v>
      </c>
      <c r="AH308" s="89">
        <f ca="1">IF($A308&lt;&gt;"",IF(AH307&lt;&gt;0,AH307,IF(AF308&gt;=$AJ$1,"Profit Target",0)),0)</f>
        <v>0</v>
      </c>
      <c r="AI308" s="91">
        <f ca="1">IF($A308&lt;&gt;"",IF(AI307&lt;&gt;0,AI307,IF(AF308&lt;=$AJ$2,"Stop Loss",0)))</f>
        <v>0</v>
      </c>
      <c r="AJ308" s="89">
        <f t="shared" ca="1" si="94"/>
        <v>9</v>
      </c>
      <c r="AK308" s="78" t="str">
        <f ca="1">IF($A307="","",ABS(T308)&amp;"@")</f>
        <v>1@</v>
      </c>
      <c r="AL308" s="78" t="str">
        <f ca="1">IF(U308&lt;&gt;"",$AK308&amp;U308&amp;",","")</f>
        <v>1@B,</v>
      </c>
      <c r="AM308" s="78" t="str">
        <f ca="1">IF($A307="","",ABS(Z308)&amp;"@")</f>
        <v>1@</v>
      </c>
      <c r="AN308" s="427" t="str">
        <f t="shared" ca="1" si="95"/>
        <v/>
      </c>
      <c r="AO308" s="20"/>
      <c r="AP308" s="20"/>
      <c r="AQ308" s="20"/>
      <c r="AR308" s="20"/>
      <c r="AS308" s="20"/>
      <c r="AT308" s="49"/>
      <c r="AU308" s="20"/>
      <c r="AV308" s="20"/>
      <c r="AW308" s="20"/>
      <c r="AX308" s="20"/>
      <c r="AY308" s="20"/>
      <c r="AZ308" s="20"/>
      <c r="BA308" s="20"/>
      <c r="BB308" s="96">
        <f t="shared" ca="1" si="86"/>
        <v>6</v>
      </c>
      <c r="BD308" s="96"/>
      <c r="BR308" s="48"/>
      <c r="BS308" s="48"/>
      <c r="BT308" s="48"/>
      <c r="BU308" s="48"/>
      <c r="BV308" s="48"/>
      <c r="BW308" s="48"/>
      <c r="BX308" s="48"/>
      <c r="BY308" s="49"/>
      <c r="BZ308" s="48"/>
      <c r="CA308" s="48"/>
      <c r="CB308" s="19"/>
      <c r="CC308" s="19"/>
      <c r="CD308" s="19"/>
      <c r="CE308" s="48"/>
      <c r="CF308" s="49"/>
      <c r="CG308" s="19"/>
      <c r="CH308" s="49"/>
      <c r="CI308" s="19"/>
      <c r="CJ308" s="19"/>
    </row>
    <row r="309" spans="1:88">
      <c r="A309" s="96">
        <f t="shared" ca="1" si="85"/>
        <v>5</v>
      </c>
      <c r="B309" s="23" t="str">
        <f ca="1">IF(A308="","",IF(AND(AL309="",AN309=""),"NB",AL309&amp;AN309))</f>
        <v>NB</v>
      </c>
      <c r="C309" s="6" t="str">
        <f t="shared" ca="1" si="87"/>
        <v/>
      </c>
      <c r="D309" s="56" t="str">
        <f ca="1">VLOOKUP($A309,$BC$5:$BN$45,8)</f>
        <v>R</v>
      </c>
      <c r="E309" s="344" t="str">
        <f t="shared" ca="1" si="96"/>
        <v>RBR</v>
      </c>
      <c r="F309" s="175">
        <v>1</v>
      </c>
      <c r="G309" s="459">
        <f ca="1">IF(G308&gt;=$AJ$3,1,IF(AND(J307="L",J308="L"),1,IF(I308="L",2,IF(I308="W",(2*G308-1),G308))))</f>
        <v>3</v>
      </c>
      <c r="H309" s="345" t="str">
        <f ca="1">IF($A308&lt;&gt;"",IF(OR($AH308&lt;&gt;0,$AI308&lt;&gt;0,E308="RRR"),"",IF(AND($D303="B",$D306="B"),"B",IF(AND($D305="B",$D307="B"),"B",IF(AND($D307=$D308,$D307="B"),"B","")))),"")</f>
        <v/>
      </c>
      <c r="I309" s="346" t="str">
        <f t="shared" ca="1" si="100"/>
        <v/>
      </c>
      <c r="J309" s="346">
        <f t="shared" ca="1" si="88"/>
        <v>0</v>
      </c>
      <c r="K309" s="343">
        <f t="shared" ca="1" si="97"/>
        <v>0</v>
      </c>
      <c r="L309" s="56" t="str">
        <f ca="1">VLOOKUP($A309,$BC$5:$BN$45,8)</f>
        <v>R</v>
      </c>
      <c r="M309" s="428">
        <f t="shared" ca="1" si="98"/>
        <v>0</v>
      </c>
      <c r="N309" s="175">
        <v>1</v>
      </c>
      <c r="O309" s="345" t="str">
        <f ca="1">IF($A308&lt;&gt;"",IF(OR($AH308&lt;&gt;0,$AI308&lt;&gt;0,E308="BBB",H309&lt;&gt;""),"",IF(AND($D303="R",$D306="R"),"R",IF(AND($D305="R",$D307="R"),"R",IF(AND($D307=$D308,$D307="R"),"R","")))),"")</f>
        <v/>
      </c>
      <c r="P309" s="37" t="str">
        <f t="shared" ca="1" si="89"/>
        <v/>
      </c>
      <c r="Q309" s="37">
        <f t="shared" ca="1" si="90"/>
        <v>0</v>
      </c>
      <c r="R309" s="23">
        <f ca="1">IF($A309&lt;&gt;"",IF(OR($AH308&lt;&gt;0,$AI308&lt;&gt;0),"0",SUM(Q309:Q309)),0)</f>
        <v>0</v>
      </c>
      <c r="S309" s="56" t="str">
        <f ca="1">VLOOKUP($A309,$BC$5:$BN$45,8)</f>
        <v>R</v>
      </c>
      <c r="T309" s="175">
        <v>1</v>
      </c>
      <c r="U309" s="345" t="str">
        <f ca="1">IF($A308&lt;&gt;"",IF(OR($AH308&lt;&gt;0,$AI308&lt;&gt;0,M308&gt;=$AJ$3),"",H309))</f>
        <v/>
      </c>
      <c r="V309" s="346" t="str">
        <f t="shared" ca="1" si="101"/>
        <v/>
      </c>
      <c r="W309" s="346">
        <f t="shared" ca="1" si="91"/>
        <v>0</v>
      </c>
      <c r="X309" s="343">
        <f t="shared" ca="1" si="99"/>
        <v>0</v>
      </c>
      <c r="Y309" s="56" t="str">
        <f ca="1">VLOOKUP($A309,$BC$5:$BN$45,8)</f>
        <v>R</v>
      </c>
      <c r="Z309" s="175">
        <v>1</v>
      </c>
      <c r="AA309" s="345" t="str">
        <f ca="1">IF($A308&lt;&gt;"",IF(OR($AH308&lt;&gt;0,$AI308&lt;&gt;0,U309&lt;&gt;""),"",O309))</f>
        <v/>
      </c>
      <c r="AB309" s="37" t="str">
        <f t="shared" ca="1" si="92"/>
        <v/>
      </c>
      <c r="AC309" s="37">
        <f t="shared" ca="1" si="93"/>
        <v>0</v>
      </c>
      <c r="AD309" s="23">
        <f ca="1">IF($A309&lt;&gt;"",IF(OR($AH308&lt;&gt;0,$AI308&lt;&gt;0),"0",SUM(AC309:AC309)),0)</f>
        <v>0</v>
      </c>
      <c r="AE309" s="90">
        <f ca="1">IF(A309&lt;&gt;"",W309+AC309,0)</f>
        <v>0</v>
      </c>
      <c r="AF309" s="87">
        <f t="shared" ca="1" si="104"/>
        <v>-6</v>
      </c>
      <c r="AG309" s="95">
        <f>T310</f>
        <v>1</v>
      </c>
      <c r="AH309" s="89">
        <f ca="1">IF($A309&lt;&gt;"",IF(AH308&lt;&gt;0,AH308,IF(AF309&gt;=$AJ$1,"Profit Target",0)),0)</f>
        <v>0</v>
      </c>
      <c r="AI309" s="91">
        <f ca="1">IF($A309&lt;&gt;"",IF(AI308&lt;&gt;0,AI308,IF(AF309&lt;=$AJ$2,"Stop Loss",0)))</f>
        <v>0</v>
      </c>
      <c r="AJ309" s="89">
        <f t="shared" ca="1" si="94"/>
        <v>9</v>
      </c>
      <c r="AK309" s="78" t="str">
        <f ca="1">IF($A308="","",ABS(T309)&amp;"@")</f>
        <v>1@</v>
      </c>
      <c r="AL309" s="78" t="str">
        <f ca="1">IF(U309&lt;&gt;"",$AK309&amp;U309&amp;",","")</f>
        <v/>
      </c>
      <c r="AM309" s="78" t="str">
        <f ca="1">IF($A308="","",ABS(Z309)&amp;"@")</f>
        <v>1@</v>
      </c>
      <c r="AN309" s="427" t="str">
        <f t="shared" ca="1" si="95"/>
        <v/>
      </c>
      <c r="AO309" s="20"/>
      <c r="AP309" s="20"/>
      <c r="AQ309" s="20"/>
      <c r="AR309" s="20"/>
      <c r="AS309" s="20"/>
      <c r="AT309" s="49"/>
      <c r="AU309" s="20"/>
      <c r="AV309" s="20"/>
      <c r="AW309" s="20"/>
      <c r="AX309" s="20"/>
      <c r="AY309" s="20"/>
      <c r="AZ309" s="20"/>
      <c r="BA309" s="20"/>
      <c r="BB309" s="96">
        <f t="shared" ca="1" si="86"/>
        <v>31</v>
      </c>
      <c r="BD309" s="96"/>
      <c r="BR309" s="48"/>
      <c r="BS309" s="48"/>
      <c r="BT309" s="48"/>
      <c r="BU309" s="48"/>
      <c r="BV309" s="48"/>
      <c r="BW309" s="48"/>
      <c r="BX309" s="48"/>
      <c r="BY309" s="49"/>
      <c r="BZ309" s="48"/>
      <c r="CA309" s="48"/>
      <c r="CB309" s="19"/>
      <c r="CC309" s="19"/>
      <c r="CD309" s="19"/>
      <c r="CE309" s="48"/>
      <c r="CF309" s="49"/>
      <c r="CG309" s="19"/>
      <c r="CH309" s="49"/>
      <c r="CI309" s="19"/>
      <c r="CJ309" s="19"/>
    </row>
    <row r="310" spans="1:88">
      <c r="A310" s="96">
        <f t="shared" ca="1" si="85"/>
        <v>24</v>
      </c>
      <c r="B310" s="23" t="str">
        <f ca="1">IF(A309="","",IF(AND(AL310="",AN310=""),"NB",AL310&amp;AN310))</f>
        <v>1@R,</v>
      </c>
      <c r="C310" s="6" t="str">
        <f t="shared" ca="1" si="87"/>
        <v/>
      </c>
      <c r="D310" s="56" t="str">
        <f ca="1">VLOOKUP($A310,$BC$5:$BN$45,8)</f>
        <v>B</v>
      </c>
      <c r="E310" s="344" t="str">
        <f t="shared" ca="1" si="96"/>
        <v>BRB</v>
      </c>
      <c r="F310" s="175">
        <v>1</v>
      </c>
      <c r="G310" s="459">
        <f ca="1">IF(G309&gt;=$AJ$3,1,IF(AND(J308="L",J309="L"),1,IF(I309="L",2,IF(I309="W",(2*G309-1),G309))))</f>
        <v>3</v>
      </c>
      <c r="H310" s="345" t="str">
        <f ca="1">IF($A309&lt;&gt;"",IF(OR($AH309&lt;&gt;0,$AI309&lt;&gt;0,E309="RRR"),"",IF(AND($D304="B",$D307="B"),"B",IF(AND($D306="B",$D308="B"),"B",IF(AND($D308=$D309,$D308="B"),"B","")))),"")</f>
        <v/>
      </c>
      <c r="I310" s="346" t="str">
        <f t="shared" ca="1" si="100"/>
        <v/>
      </c>
      <c r="J310" s="346">
        <f t="shared" ca="1" si="88"/>
        <v>0</v>
      </c>
      <c r="K310" s="343">
        <f t="shared" ca="1" si="97"/>
        <v>0</v>
      </c>
      <c r="L310" s="56" t="str">
        <f ca="1">VLOOKUP($A310,$BC$5:$BN$45,8)</f>
        <v>B</v>
      </c>
      <c r="M310" s="428">
        <f t="shared" ca="1" si="98"/>
        <v>0</v>
      </c>
      <c r="N310" s="175">
        <v>1</v>
      </c>
      <c r="O310" s="345" t="str">
        <f ca="1">IF($A309&lt;&gt;"",IF(OR($AH309&lt;&gt;0,$AI309&lt;&gt;0,E309="BBB",H310&lt;&gt;""),"",IF(AND($D304="R",$D307="R"),"R",IF(AND($D306="R",$D308="R"),"R",IF(AND($D308=$D309,$D308="R"),"R","")))),"")</f>
        <v>R</v>
      </c>
      <c r="P310" s="37" t="str">
        <f t="shared" ca="1" si="89"/>
        <v>L</v>
      </c>
      <c r="Q310" s="37">
        <f t="shared" ca="1" si="90"/>
        <v>-1</v>
      </c>
      <c r="R310" s="23">
        <f ca="1">IF($A310&lt;&gt;"",IF(OR($AH309&lt;&gt;0,$AI309&lt;&gt;0),"0",SUM(Q310:Q310)),0)</f>
        <v>-1</v>
      </c>
      <c r="S310" s="56" t="str">
        <f ca="1">VLOOKUP($A310,$BC$5:$BN$45,8)</f>
        <v>B</v>
      </c>
      <c r="T310" s="175">
        <v>1</v>
      </c>
      <c r="U310" s="345" t="str">
        <f ca="1">IF($A309&lt;&gt;"",IF(OR($AH309&lt;&gt;0,$AI309&lt;&gt;0,M309&gt;=$AJ$3),"",H310))</f>
        <v/>
      </c>
      <c r="V310" s="346" t="str">
        <f t="shared" ca="1" si="101"/>
        <v/>
      </c>
      <c r="W310" s="346">
        <f t="shared" ca="1" si="91"/>
        <v>0</v>
      </c>
      <c r="X310" s="343">
        <f t="shared" ca="1" si="99"/>
        <v>0</v>
      </c>
      <c r="Y310" s="56" t="str">
        <f ca="1">VLOOKUP($A310,$BC$5:$BN$45,8)</f>
        <v>B</v>
      </c>
      <c r="Z310" s="175">
        <v>1</v>
      </c>
      <c r="AA310" s="345" t="str">
        <f ca="1">IF($A309&lt;&gt;"",IF(OR($AH309&lt;&gt;0,$AI309&lt;&gt;0,U310&lt;&gt;""),"",O310))</f>
        <v>R</v>
      </c>
      <c r="AB310" s="37" t="str">
        <f t="shared" ca="1" si="92"/>
        <v>L</v>
      </c>
      <c r="AC310" s="37">
        <f t="shared" ca="1" si="93"/>
        <v>-1</v>
      </c>
      <c r="AD310" s="23">
        <f ca="1">IF($A310&lt;&gt;"",IF(OR($AH309&lt;&gt;0,$AI309&lt;&gt;0),"0",SUM(AC310:AC310)),0)</f>
        <v>-1</v>
      </c>
      <c r="AE310" s="90">
        <f ca="1">IF(A310&lt;&gt;"",W310+AC310,0)</f>
        <v>-1</v>
      </c>
      <c r="AF310" s="87">
        <f t="shared" ca="1" si="104"/>
        <v>-7</v>
      </c>
      <c r="AG310" s="95">
        <f>T311</f>
        <v>1</v>
      </c>
      <c r="AH310" s="89">
        <f ca="1">IF($A310&lt;&gt;"",IF(AH309&lt;&gt;0,AH309,IF(AF310&gt;=$AJ$1,"Profit Target",0)),0)</f>
        <v>0</v>
      </c>
      <c r="AI310" s="91">
        <f ca="1">IF($A310&lt;&gt;"",IF(AI309&lt;&gt;0,AI309,IF(AF310&lt;=$AJ$2,"Stop Loss",0)))</f>
        <v>0</v>
      </c>
      <c r="AJ310" s="89">
        <f t="shared" ca="1" si="94"/>
        <v>9</v>
      </c>
      <c r="AK310" s="78" t="str">
        <f ca="1">IF($A309="","",ABS(T310)&amp;"@")</f>
        <v>1@</v>
      </c>
      <c r="AL310" s="78" t="str">
        <f ca="1">IF(U310&lt;&gt;"",$AK310&amp;U310&amp;",","")</f>
        <v/>
      </c>
      <c r="AM310" s="78" t="str">
        <f ca="1">IF($A309="","",ABS(Z310)&amp;"@")</f>
        <v>1@</v>
      </c>
      <c r="AN310" s="427" t="str">
        <f t="shared" ca="1" si="95"/>
        <v>1@R,</v>
      </c>
      <c r="AO310" s="20"/>
      <c r="AP310" s="20"/>
      <c r="AQ310" s="20"/>
      <c r="AR310" s="20"/>
      <c r="AS310" s="20"/>
      <c r="AT310" s="49"/>
      <c r="AU310" s="20"/>
      <c r="AV310" s="20"/>
      <c r="AW310" s="20"/>
      <c r="AX310" s="20"/>
      <c r="AY310" s="20"/>
      <c r="AZ310" s="20"/>
      <c r="BA310" s="20"/>
      <c r="BB310" s="96">
        <f t="shared" ca="1" si="86"/>
        <v>28</v>
      </c>
      <c r="BD310" s="96"/>
      <c r="BR310" s="48"/>
      <c r="BS310" s="48"/>
      <c r="BT310" s="48"/>
      <c r="BU310" s="48"/>
      <c r="BV310" s="48"/>
      <c r="BW310" s="48"/>
      <c r="BX310" s="48"/>
      <c r="BY310" s="49"/>
      <c r="BZ310" s="48"/>
      <c r="CA310" s="48"/>
      <c r="CB310" s="19"/>
      <c r="CC310" s="19"/>
      <c r="CD310" s="19"/>
      <c r="CE310" s="48"/>
      <c r="CF310" s="49"/>
      <c r="CG310" s="19"/>
      <c r="CH310" s="49"/>
      <c r="CI310" s="19"/>
      <c r="CJ310" s="19"/>
    </row>
    <row r="311" spans="1:88">
      <c r="A311" s="96">
        <f t="shared" ca="1" si="85"/>
        <v>28</v>
      </c>
      <c r="B311" s="23" t="str">
        <f ca="1">IF(A310="","",IF(AND(AL311="",AN311=""),"NB",AL311&amp;AN311))</f>
        <v>1@B,</v>
      </c>
      <c r="C311" s="6" t="str">
        <f t="shared" ca="1" si="87"/>
        <v/>
      </c>
      <c r="D311" s="56" t="str">
        <f ca="1">VLOOKUP($A311,$BC$5:$BN$45,8)</f>
        <v>B</v>
      </c>
      <c r="E311" s="344" t="str">
        <f t="shared" ca="1" si="96"/>
        <v>RBB</v>
      </c>
      <c r="F311" s="175">
        <v>1</v>
      </c>
      <c r="G311" s="459">
        <f ca="1">IF(G310&gt;=$AJ$3,1,IF(AND(J309="L",J310="L"),1,IF(I310="L",2,IF(I310="W",(2*G310-1),G310))))</f>
        <v>3</v>
      </c>
      <c r="H311" s="345" t="str">
        <f ca="1">IF($A310&lt;&gt;"",IF(OR($AH310&lt;&gt;0,$AI310&lt;&gt;0,E310="RRR"),"",IF(AND($D305="B",$D308="B"),"B",IF(AND($D307="B",$D309="B"),"B",IF(AND($D309=$D310,$D309="B"),"B","")))),"")</f>
        <v>B</v>
      </c>
      <c r="I311" s="346" t="str">
        <f t="shared" ca="1" si="100"/>
        <v>W</v>
      </c>
      <c r="J311" s="346">
        <f t="shared" ca="1" si="88"/>
        <v>1</v>
      </c>
      <c r="K311" s="343">
        <f t="shared" ca="1" si="97"/>
        <v>1</v>
      </c>
      <c r="L311" s="56" t="str">
        <f ca="1">VLOOKUP($A311,$BC$5:$BN$45,8)</f>
        <v>B</v>
      </c>
      <c r="M311" s="428">
        <f t="shared" ca="1" si="98"/>
        <v>0</v>
      </c>
      <c r="N311" s="175">
        <v>1</v>
      </c>
      <c r="O311" s="345" t="str">
        <f ca="1">IF($A310&lt;&gt;"",IF(OR($AH310&lt;&gt;0,$AI310&lt;&gt;0,E310="BBB",H311&lt;&gt;""),"",IF(AND($D305="R",$D308="R"),"R",IF(AND($D307="R",$D309="R"),"R",IF(AND($D309=$D310,$D309="R"),"R","")))),"")</f>
        <v/>
      </c>
      <c r="P311" s="37" t="str">
        <f t="shared" ca="1" si="89"/>
        <v/>
      </c>
      <c r="Q311" s="37">
        <f t="shared" ca="1" si="90"/>
        <v>0</v>
      </c>
      <c r="R311" s="23">
        <f ca="1">IF($A311&lt;&gt;"",IF(OR($AH310&lt;&gt;0,$AI310&lt;&gt;0),"0",SUM(Q311:Q311)),0)</f>
        <v>0</v>
      </c>
      <c r="S311" s="56" t="str">
        <f ca="1">VLOOKUP($A311,$BC$5:$BN$45,8)</f>
        <v>B</v>
      </c>
      <c r="T311" s="175">
        <v>1</v>
      </c>
      <c r="U311" s="345" t="str">
        <f ca="1">IF($A310&lt;&gt;"",IF(OR($AH310&lt;&gt;0,$AI310&lt;&gt;0,M310&gt;=$AJ$3),"",H311))</f>
        <v>B</v>
      </c>
      <c r="V311" s="346" t="str">
        <f t="shared" ca="1" si="101"/>
        <v>W</v>
      </c>
      <c r="W311" s="346">
        <f t="shared" ca="1" si="91"/>
        <v>1</v>
      </c>
      <c r="X311" s="343">
        <f t="shared" ca="1" si="99"/>
        <v>1</v>
      </c>
      <c r="Y311" s="56" t="str">
        <f ca="1">VLOOKUP($A311,$BC$5:$BN$45,8)</f>
        <v>B</v>
      </c>
      <c r="Z311" s="175">
        <v>1</v>
      </c>
      <c r="AA311" s="345" t="str">
        <f ca="1">IF($A310&lt;&gt;"",IF(OR($AH310&lt;&gt;0,$AI310&lt;&gt;0,U311&lt;&gt;""),"",O311))</f>
        <v/>
      </c>
      <c r="AB311" s="37" t="str">
        <f t="shared" ca="1" si="92"/>
        <v/>
      </c>
      <c r="AC311" s="37">
        <f t="shared" ca="1" si="93"/>
        <v>0</v>
      </c>
      <c r="AD311" s="23">
        <f ca="1">IF($A311&lt;&gt;"",IF(OR($AH310&lt;&gt;0,$AI310&lt;&gt;0),"0",SUM(AC311:AC311)),0)</f>
        <v>0</v>
      </c>
      <c r="AE311" s="90">
        <f ca="1">IF(A311&lt;&gt;"",W311+AC311,0)</f>
        <v>1</v>
      </c>
      <c r="AF311" s="87">
        <f t="shared" ca="1" si="104"/>
        <v>-6</v>
      </c>
      <c r="AG311" s="95">
        <f>T312</f>
        <v>1</v>
      </c>
      <c r="AH311" s="89">
        <f ca="1">IF($A311&lt;&gt;"",IF(AH310&lt;&gt;0,AH310,IF(AF311&gt;=$AJ$1,"Profit Target",0)),0)</f>
        <v>0</v>
      </c>
      <c r="AI311" s="91">
        <f ca="1">IF($A311&lt;&gt;"",IF(AI310&lt;&gt;0,AI310,IF(AF311&lt;=$AJ$2,"Stop Loss",0)))</f>
        <v>0</v>
      </c>
      <c r="AJ311" s="89">
        <f t="shared" ca="1" si="94"/>
        <v>9</v>
      </c>
      <c r="AK311" s="78" t="str">
        <f ca="1">IF($A310="","",ABS(T311)&amp;"@")</f>
        <v>1@</v>
      </c>
      <c r="AL311" s="78" t="str">
        <f ca="1">IF(U311&lt;&gt;"",$AK311&amp;U311&amp;",","")</f>
        <v>1@B,</v>
      </c>
      <c r="AM311" s="78" t="str">
        <f ca="1">IF($A310="","",ABS(Z311)&amp;"@")</f>
        <v>1@</v>
      </c>
      <c r="AN311" s="427" t="str">
        <f t="shared" ca="1" si="95"/>
        <v/>
      </c>
      <c r="AO311" s="20"/>
      <c r="AP311" s="20"/>
      <c r="AQ311" s="20"/>
      <c r="AR311" s="20"/>
      <c r="AS311" s="20"/>
      <c r="AT311" s="49"/>
      <c r="AU311" s="20"/>
      <c r="AV311" s="20"/>
      <c r="AW311" s="20"/>
      <c r="AX311" s="20"/>
      <c r="AY311" s="20"/>
      <c r="AZ311" s="20"/>
      <c r="BA311" s="20"/>
      <c r="BB311" s="96">
        <f t="shared" ca="1" si="86"/>
        <v>2</v>
      </c>
      <c r="BD311" s="96"/>
      <c r="BR311" s="48"/>
      <c r="BS311" s="48"/>
      <c r="BT311" s="48"/>
      <c r="BU311" s="48"/>
      <c r="BV311" s="48"/>
      <c r="BW311" s="48"/>
      <c r="BX311" s="48"/>
      <c r="BY311" s="49"/>
      <c r="BZ311" s="48"/>
      <c r="CA311" s="48"/>
      <c r="CB311" s="19"/>
      <c r="CC311" s="19"/>
      <c r="CD311" s="19"/>
      <c r="CE311" s="48"/>
      <c r="CF311" s="49"/>
      <c r="CG311" s="19"/>
      <c r="CH311" s="49"/>
      <c r="CI311" s="19"/>
      <c r="CJ311" s="19"/>
    </row>
    <row r="312" spans="1:88">
      <c r="A312" s="96">
        <f t="shared" ca="1" si="85"/>
        <v>20</v>
      </c>
      <c r="B312" s="23" t="str">
        <f ca="1">IF(A311="","",IF(AND(AL312="",AN312=""),"NB",AL312&amp;AN312))</f>
        <v>1@B,</v>
      </c>
      <c r="C312" s="6" t="str">
        <f t="shared" ca="1" si="87"/>
        <v/>
      </c>
      <c r="D312" s="56" t="str">
        <f ca="1">VLOOKUP($A312,$BC$5:$BN$45,8)</f>
        <v>B</v>
      </c>
      <c r="E312" s="344" t="str">
        <f t="shared" ca="1" si="96"/>
        <v>BBB</v>
      </c>
      <c r="F312" s="175">
        <v>1</v>
      </c>
      <c r="G312" s="459">
        <f ca="1">IF(G311&gt;=$AJ$3,1,IF(AND(J310="L",J311="L"),1,IF(I311="L",2,IF(I311="W",(2*G311-1),G311))))</f>
        <v>5</v>
      </c>
      <c r="H312" s="345" t="str">
        <f ca="1">IF($A311&lt;&gt;"",IF(OR($AH311&lt;&gt;0,$AI311&lt;&gt;0,E311="RRR"),"",IF(AND($D306="B",$D309="B"),"B",IF(AND($D308="B",$D310="B"),"B",IF(AND($D310=$D311,$D310="B"),"B","")))),"")</f>
        <v>B</v>
      </c>
      <c r="I312" s="346" t="str">
        <f t="shared" ca="1" si="100"/>
        <v>W</v>
      </c>
      <c r="J312" s="346">
        <f t="shared" ca="1" si="88"/>
        <v>1</v>
      </c>
      <c r="K312" s="343">
        <f t="shared" ca="1" si="97"/>
        <v>1</v>
      </c>
      <c r="L312" s="56" t="str">
        <f ca="1">VLOOKUP($A312,$BC$5:$BN$45,8)</f>
        <v>B</v>
      </c>
      <c r="M312" s="428">
        <f t="shared" ca="1" si="98"/>
        <v>0</v>
      </c>
      <c r="N312" s="175">
        <v>1</v>
      </c>
      <c r="O312" s="345" t="str">
        <f ca="1">IF($A311&lt;&gt;"",IF(OR($AH311&lt;&gt;0,$AI311&lt;&gt;0,E311="BBB",H312&lt;&gt;""),"",IF(AND($D306="R",$D309="R"),"R",IF(AND($D308="R",$D310="R"),"R",IF(AND($D310=$D311,$D310="R"),"R","")))),"")</f>
        <v/>
      </c>
      <c r="P312" s="37" t="str">
        <f t="shared" ca="1" si="89"/>
        <v/>
      </c>
      <c r="Q312" s="37">
        <f t="shared" ca="1" si="90"/>
        <v>0</v>
      </c>
      <c r="R312" s="23">
        <f ca="1">IF($A312&lt;&gt;"",IF(OR($AH311&lt;&gt;0,$AI311&lt;&gt;0),"0",SUM(Q312:Q312)),0)</f>
        <v>0</v>
      </c>
      <c r="S312" s="56" t="str">
        <f ca="1">VLOOKUP($A312,$BC$5:$BN$45,8)</f>
        <v>B</v>
      </c>
      <c r="T312" s="175">
        <v>1</v>
      </c>
      <c r="U312" s="345" t="str">
        <f ca="1">IF($A311&lt;&gt;"",IF(OR($AH311&lt;&gt;0,$AI311&lt;&gt;0,M311&gt;=$AJ$3),"",H312))</f>
        <v>B</v>
      </c>
      <c r="V312" s="346" t="str">
        <f t="shared" ca="1" si="101"/>
        <v>W</v>
      </c>
      <c r="W312" s="346">
        <f t="shared" ca="1" si="91"/>
        <v>1</v>
      </c>
      <c r="X312" s="343">
        <f t="shared" ca="1" si="99"/>
        <v>1</v>
      </c>
      <c r="Y312" s="56" t="str">
        <f ca="1">VLOOKUP($A312,$BC$5:$BN$45,8)</f>
        <v>B</v>
      </c>
      <c r="Z312" s="175">
        <v>1</v>
      </c>
      <c r="AA312" s="345" t="str">
        <f ca="1">IF($A311&lt;&gt;"",IF(OR($AH311&lt;&gt;0,$AI311&lt;&gt;0,U312&lt;&gt;""),"",O312))</f>
        <v/>
      </c>
      <c r="AB312" s="37" t="str">
        <f t="shared" ca="1" si="92"/>
        <v/>
      </c>
      <c r="AC312" s="37">
        <f t="shared" ca="1" si="93"/>
        <v>0</v>
      </c>
      <c r="AD312" s="23">
        <f ca="1">IF($A312&lt;&gt;"",IF(OR($AH311&lt;&gt;0,$AI311&lt;&gt;0),"0",SUM(AC312:AC312)),0)</f>
        <v>0</v>
      </c>
      <c r="AE312" s="90">
        <f ca="1">IF(A312&lt;&gt;"",W312+AC312,0)</f>
        <v>1</v>
      </c>
      <c r="AF312" s="87">
        <f t="shared" ca="1" si="104"/>
        <v>-5</v>
      </c>
      <c r="AG312" s="95">
        <f>T313</f>
        <v>1</v>
      </c>
      <c r="AH312" s="89">
        <f ca="1">IF($A312&lt;&gt;"",IF(AH311&lt;&gt;0,AH311,IF(AF312&gt;=$AJ$1,"Profit Target",0)),0)</f>
        <v>0</v>
      </c>
      <c r="AI312" s="91">
        <f ca="1">IF($A312&lt;&gt;"",IF(AI311&lt;&gt;0,AI311,IF(AF312&lt;=$AJ$2,"Stop Loss",0)))</f>
        <v>0</v>
      </c>
      <c r="AJ312" s="89">
        <f t="shared" ca="1" si="94"/>
        <v>9</v>
      </c>
      <c r="AK312" s="78" t="str">
        <f ca="1">IF($A311="","",ABS(T312)&amp;"@")</f>
        <v>1@</v>
      </c>
      <c r="AL312" s="78" t="str">
        <f ca="1">IF(U312&lt;&gt;"",$AK312&amp;U312&amp;",","")</f>
        <v>1@B,</v>
      </c>
      <c r="AM312" s="78" t="str">
        <f ca="1">IF($A311="","",ABS(Z312)&amp;"@")</f>
        <v>1@</v>
      </c>
      <c r="AN312" s="427" t="str">
        <f t="shared" ca="1" si="95"/>
        <v/>
      </c>
      <c r="AO312" s="20"/>
      <c r="AP312" s="20"/>
      <c r="AQ312" s="20"/>
      <c r="AR312" s="20"/>
      <c r="AS312" s="20"/>
      <c r="AT312" s="49"/>
      <c r="AU312" s="20"/>
      <c r="AV312" s="20"/>
      <c r="AW312" s="20"/>
      <c r="AX312" s="20"/>
      <c r="AY312" s="20"/>
      <c r="AZ312" s="20"/>
      <c r="BA312" s="20"/>
      <c r="BB312" s="96">
        <f t="shared" ca="1" si="86"/>
        <v>36</v>
      </c>
      <c r="BD312" s="96"/>
      <c r="BR312" s="48"/>
      <c r="BS312" s="48"/>
      <c r="BT312" s="48"/>
      <c r="BU312" s="48"/>
      <c r="BV312" s="48"/>
      <c r="BW312" s="48"/>
      <c r="BX312" s="48"/>
      <c r="BY312" s="49"/>
      <c r="BZ312" s="48"/>
      <c r="CA312" s="48"/>
      <c r="CB312" s="19"/>
      <c r="CC312" s="19"/>
      <c r="CD312" s="19"/>
      <c r="CE312" s="48"/>
      <c r="CF312" s="49"/>
      <c r="CG312" s="19"/>
      <c r="CH312" s="49"/>
      <c r="CI312" s="19"/>
      <c r="CJ312" s="19"/>
    </row>
    <row r="313" spans="1:88">
      <c r="A313" s="96">
        <f t="shared" ca="1" si="85"/>
        <v>18</v>
      </c>
      <c r="B313" s="23" t="str">
        <f ca="1">IF(A312="","",IF(AND(AL313="",AN313=""),"NB",AL313&amp;AN313))</f>
        <v>1@B,</v>
      </c>
      <c r="C313" s="6" t="str">
        <f t="shared" ca="1" si="87"/>
        <v/>
      </c>
      <c r="D313" s="56" t="str">
        <f ca="1">VLOOKUP($A313,$BC$5:$BN$45,8)</f>
        <v>R</v>
      </c>
      <c r="E313" s="344" t="str">
        <f t="shared" ca="1" si="96"/>
        <v>BBR</v>
      </c>
      <c r="F313" s="175">
        <v>1</v>
      </c>
      <c r="G313" s="459">
        <f ca="1">IF(G312&gt;=$AJ$3,1,IF(AND(J311="L",J312="L"),1,IF(I312="L",2,IF(I312="W",(2*G312-1),G312))))</f>
        <v>9</v>
      </c>
      <c r="H313" s="345" t="str">
        <f ca="1">IF($A312&lt;&gt;"",IF(OR($AH312&lt;&gt;0,$AI312&lt;&gt;0,E312="RRR"),"",IF(AND($D307="B",$D310="B"),"B",IF(AND($D309="B",$D311="B"),"B",IF(AND($D311=$D312,$D311="B"),"B","")))),"")</f>
        <v>B</v>
      </c>
      <c r="I313" s="346" t="str">
        <f t="shared" ca="1" si="100"/>
        <v>L</v>
      </c>
      <c r="J313" s="346">
        <f t="shared" ca="1" si="88"/>
        <v>-1</v>
      </c>
      <c r="K313" s="343">
        <f t="shared" ca="1" si="97"/>
        <v>-1</v>
      </c>
      <c r="L313" s="56" t="str">
        <f ca="1">VLOOKUP($A313,$BC$5:$BN$45,8)</f>
        <v>R</v>
      </c>
      <c r="M313" s="428">
        <f t="shared" ca="1" si="98"/>
        <v>1</v>
      </c>
      <c r="N313" s="175">
        <v>1</v>
      </c>
      <c r="O313" s="345" t="str">
        <f ca="1">IF($A312&lt;&gt;"",IF(OR($AH312&lt;&gt;0,$AI312&lt;&gt;0,E312="BBB",H313&lt;&gt;""),"",IF(AND($D307="R",$D310="R"),"R",IF(AND($D309="R",$D311="R"),"R",IF(AND($D311=$D312,$D311="R"),"R","")))),"")</f>
        <v/>
      </c>
      <c r="P313" s="37" t="str">
        <f t="shared" ca="1" si="89"/>
        <v/>
      </c>
      <c r="Q313" s="37">
        <f t="shared" ca="1" si="90"/>
        <v>0</v>
      </c>
      <c r="R313" s="23">
        <f ca="1">IF($A313&lt;&gt;"",IF(OR($AH312&lt;&gt;0,$AI312&lt;&gt;0),"0",SUM(Q313:Q313)),0)</f>
        <v>0</v>
      </c>
      <c r="S313" s="56" t="str">
        <f ca="1">VLOOKUP($A313,$BC$5:$BN$45,8)</f>
        <v>R</v>
      </c>
      <c r="T313" s="175">
        <v>1</v>
      </c>
      <c r="U313" s="345" t="str">
        <f ca="1">IF($A312&lt;&gt;"",IF(OR($AH312&lt;&gt;0,$AI312&lt;&gt;0,M312&gt;=$AJ$3),"",H313))</f>
        <v>B</v>
      </c>
      <c r="V313" s="346" t="str">
        <f t="shared" ca="1" si="101"/>
        <v>L</v>
      </c>
      <c r="W313" s="346">
        <f t="shared" ca="1" si="91"/>
        <v>-1</v>
      </c>
      <c r="X313" s="343">
        <f t="shared" ca="1" si="99"/>
        <v>-1</v>
      </c>
      <c r="Y313" s="56" t="str">
        <f ca="1">VLOOKUP($A313,$BC$5:$BN$45,8)</f>
        <v>R</v>
      </c>
      <c r="Z313" s="175">
        <v>1</v>
      </c>
      <c r="AA313" s="345" t="str">
        <f ca="1">IF($A312&lt;&gt;"",IF(OR($AH312&lt;&gt;0,$AI312&lt;&gt;0,U313&lt;&gt;""),"",O313))</f>
        <v/>
      </c>
      <c r="AB313" s="37" t="str">
        <f t="shared" ca="1" si="92"/>
        <v/>
      </c>
      <c r="AC313" s="37">
        <f t="shared" ca="1" si="93"/>
        <v>0</v>
      </c>
      <c r="AD313" s="23">
        <f ca="1">IF($A313&lt;&gt;"",IF(OR($AH312&lt;&gt;0,$AI312&lt;&gt;0),"0",SUM(AC313:AC313)),0)</f>
        <v>0</v>
      </c>
      <c r="AE313" s="90">
        <f ca="1">IF(A313&lt;&gt;"",W313+AC313,0)</f>
        <v>-1</v>
      </c>
      <c r="AF313" s="87">
        <f t="shared" ca="1" si="104"/>
        <v>-6</v>
      </c>
      <c r="AG313" s="95">
        <f>T314</f>
        <v>1</v>
      </c>
      <c r="AH313" s="89">
        <f ca="1">IF($A313&lt;&gt;"",IF(AH312&lt;&gt;0,AH312,IF(AF313&gt;=$AJ$1,"Profit Target",0)),0)</f>
        <v>0</v>
      </c>
      <c r="AI313" s="91">
        <f ca="1">IF($A313&lt;&gt;"",IF(AI312&lt;&gt;0,AI312,IF(AF313&lt;=$AJ$2,"Stop Loss",0)))</f>
        <v>0</v>
      </c>
      <c r="AJ313" s="89">
        <f t="shared" ca="1" si="94"/>
        <v>9</v>
      </c>
      <c r="AK313" s="78" t="str">
        <f ca="1">IF($A312="","",ABS(T313)&amp;"@")</f>
        <v>1@</v>
      </c>
      <c r="AL313" s="78" t="str">
        <f ca="1">IF(U313&lt;&gt;"",$AK313&amp;U313&amp;",","")</f>
        <v>1@B,</v>
      </c>
      <c r="AM313" s="78" t="str">
        <f ca="1">IF($A312="","",ABS(Z313)&amp;"@")</f>
        <v>1@</v>
      </c>
      <c r="AN313" s="427" t="str">
        <f t="shared" ca="1" si="95"/>
        <v/>
      </c>
      <c r="AO313" s="20"/>
      <c r="AP313" s="20"/>
      <c r="AQ313" s="20"/>
      <c r="AR313" s="20"/>
      <c r="AS313" s="20"/>
      <c r="AT313" s="49"/>
      <c r="AU313" s="20"/>
      <c r="AV313" s="20"/>
      <c r="AW313" s="20"/>
      <c r="AX313" s="20"/>
      <c r="AY313" s="20"/>
      <c r="AZ313" s="20"/>
      <c r="BA313" s="20"/>
      <c r="BB313" s="96">
        <f t="shared" ca="1" si="86"/>
        <v>35</v>
      </c>
      <c r="BD313" s="96"/>
      <c r="BR313" s="48"/>
      <c r="BS313" s="48"/>
      <c r="BT313" s="48"/>
      <c r="BU313" s="48"/>
      <c r="BV313" s="48"/>
      <c r="BW313" s="48"/>
      <c r="BX313" s="48"/>
      <c r="BY313" s="49"/>
      <c r="BZ313" s="48"/>
      <c r="CA313" s="48"/>
      <c r="CB313" s="19"/>
      <c r="CC313" s="19"/>
      <c r="CD313" s="19"/>
      <c r="CE313" s="48"/>
      <c r="CF313" s="49"/>
      <c r="CG313" s="19"/>
      <c r="CH313" s="49"/>
      <c r="CI313" s="19"/>
      <c r="CJ313" s="19"/>
    </row>
    <row r="314" spans="1:88">
      <c r="A314" s="96">
        <f t="shared" ca="1" si="85"/>
        <v>20</v>
      </c>
      <c r="B314" s="23" t="str">
        <f ca="1">IF(A313="","",IF(AND(AL314="",AN314=""),"NB",AL314&amp;AN314))</f>
        <v>1@B,</v>
      </c>
      <c r="C314" s="6" t="str">
        <f t="shared" ca="1" si="87"/>
        <v/>
      </c>
      <c r="D314" s="56" t="str">
        <f ca="1">VLOOKUP($A314,$BC$5:$BN$45,8)</f>
        <v>B</v>
      </c>
      <c r="E314" s="344" t="str">
        <f t="shared" ca="1" si="96"/>
        <v>BRB</v>
      </c>
      <c r="F314" s="175">
        <v>1</v>
      </c>
      <c r="G314" s="459">
        <f ca="1">IF(G313&gt;=$AJ$3,1,IF(AND(J312="L",J313="L"),1,IF(I313="L",2,IF(I313="W",(2*G313-1),G313))))</f>
        <v>2</v>
      </c>
      <c r="H314" s="345" t="str">
        <f ca="1">IF($A313&lt;&gt;"",IF(OR($AH313&lt;&gt;0,$AI313&lt;&gt;0,E313="RRR"),"",IF(AND($D308="B",$D311="B"),"B",IF(AND($D310="B",$D312="B"),"B",IF(AND($D312=$D313,$D312="B"),"B","")))),"")</f>
        <v>B</v>
      </c>
      <c r="I314" s="346" t="str">
        <f t="shared" ca="1" si="100"/>
        <v>W</v>
      </c>
      <c r="J314" s="346">
        <f t="shared" ca="1" si="88"/>
        <v>1</v>
      </c>
      <c r="K314" s="343">
        <f t="shared" ca="1" si="97"/>
        <v>1</v>
      </c>
      <c r="L314" s="56" t="str">
        <f ca="1">VLOOKUP($A314,$BC$5:$BN$45,8)</f>
        <v>B</v>
      </c>
      <c r="M314" s="428">
        <f t="shared" ca="1" si="98"/>
        <v>0</v>
      </c>
      <c r="N314" s="175">
        <v>1</v>
      </c>
      <c r="O314" s="345" t="str">
        <f ca="1">IF($A313&lt;&gt;"",IF(OR($AH313&lt;&gt;0,$AI313&lt;&gt;0,E313="BBB",H314&lt;&gt;""),"",IF(AND($D308="R",$D311="R"),"R",IF(AND($D310="R",$D312="R"),"R",IF(AND($D312=$D313,$D312="R"),"R","")))),"")</f>
        <v/>
      </c>
      <c r="P314" s="37" t="str">
        <f t="shared" ca="1" si="89"/>
        <v/>
      </c>
      <c r="Q314" s="37">
        <f t="shared" ca="1" si="90"/>
        <v>0</v>
      </c>
      <c r="R314" s="23">
        <f ca="1">IF($A314&lt;&gt;"",IF(OR($AH313&lt;&gt;0,$AI313&lt;&gt;0),"0",SUM(Q314:Q314)),0)</f>
        <v>0</v>
      </c>
      <c r="S314" s="56" t="str">
        <f ca="1">VLOOKUP($A314,$BC$5:$BN$45,8)</f>
        <v>B</v>
      </c>
      <c r="T314" s="175">
        <v>1</v>
      </c>
      <c r="U314" s="345" t="str">
        <f ca="1">IF($A313&lt;&gt;"",IF(OR($AH313&lt;&gt;0,$AI313&lt;&gt;0,M313&gt;=$AJ$3),"",H314))</f>
        <v>B</v>
      </c>
      <c r="V314" s="346" t="str">
        <f t="shared" ca="1" si="101"/>
        <v>W</v>
      </c>
      <c r="W314" s="346">
        <f t="shared" ca="1" si="91"/>
        <v>1</v>
      </c>
      <c r="X314" s="343">
        <f t="shared" ca="1" si="99"/>
        <v>1</v>
      </c>
      <c r="Y314" s="56" t="str">
        <f ca="1">VLOOKUP($A314,$BC$5:$BN$45,8)</f>
        <v>B</v>
      </c>
      <c r="Z314" s="175">
        <v>1</v>
      </c>
      <c r="AA314" s="345" t="str">
        <f ca="1">IF($A313&lt;&gt;"",IF(OR($AH313&lt;&gt;0,$AI313&lt;&gt;0,U314&lt;&gt;""),"",O314))</f>
        <v/>
      </c>
      <c r="AB314" s="37" t="str">
        <f t="shared" ca="1" si="92"/>
        <v/>
      </c>
      <c r="AC314" s="37">
        <f t="shared" ca="1" si="93"/>
        <v>0</v>
      </c>
      <c r="AD314" s="23">
        <f ca="1">IF($A314&lt;&gt;"",IF(OR($AH313&lt;&gt;0,$AI313&lt;&gt;0),"0",SUM(AC314:AC314)),0)</f>
        <v>0</v>
      </c>
      <c r="AE314" s="90">
        <f ca="1">IF(A314&lt;&gt;"",W314+AC314,0)</f>
        <v>1</v>
      </c>
      <c r="AF314" s="87">
        <f t="shared" ca="1" si="104"/>
        <v>-5</v>
      </c>
      <c r="AG314" s="95">
        <f>T315</f>
        <v>1</v>
      </c>
      <c r="AH314" s="89">
        <f ca="1">IF($A314&lt;&gt;"",IF(AH313&lt;&gt;0,AH313,IF(AF314&gt;=$AJ$1,"Profit Target",0)),0)</f>
        <v>0</v>
      </c>
      <c r="AI314" s="91">
        <f ca="1">IF($A314&lt;&gt;"",IF(AI313&lt;&gt;0,AI313,IF(AF314&lt;=$AJ$2,"Stop Loss",0)))</f>
        <v>0</v>
      </c>
      <c r="AJ314" s="89">
        <f t="shared" ca="1" si="94"/>
        <v>9</v>
      </c>
      <c r="AK314" s="78" t="str">
        <f ca="1">IF($A313="","",ABS(T314)&amp;"@")</f>
        <v>1@</v>
      </c>
      <c r="AL314" s="78" t="str">
        <f ca="1">IF(U314&lt;&gt;"",$AK314&amp;U314&amp;",","")</f>
        <v>1@B,</v>
      </c>
      <c r="AM314" s="78" t="str">
        <f ca="1">IF($A313="","",ABS(Z314)&amp;"@")</f>
        <v>1@</v>
      </c>
      <c r="AN314" s="427" t="str">
        <f t="shared" ca="1" si="95"/>
        <v/>
      </c>
      <c r="AO314" s="20"/>
      <c r="AP314" s="20"/>
      <c r="AQ314" s="20"/>
      <c r="AR314" s="20"/>
      <c r="AS314" s="20"/>
      <c r="AT314" s="49"/>
      <c r="AU314" s="20"/>
      <c r="AV314" s="20"/>
      <c r="AW314" s="20"/>
      <c r="AX314" s="20"/>
      <c r="AY314" s="20"/>
      <c r="AZ314" s="20"/>
      <c r="BA314" s="20"/>
      <c r="BB314" s="96">
        <f t="shared" ca="1" si="86"/>
        <v>14</v>
      </c>
      <c r="BD314" s="96"/>
      <c r="BR314" s="48"/>
      <c r="BS314" s="48"/>
      <c r="BT314" s="48"/>
      <c r="BU314" s="48"/>
      <c r="BV314" s="48"/>
      <c r="BW314" s="48"/>
      <c r="BX314" s="48"/>
      <c r="BY314" s="49"/>
      <c r="BZ314" s="48"/>
      <c r="CA314" s="48"/>
      <c r="CB314" s="19"/>
      <c r="CC314" s="19"/>
      <c r="CD314" s="19"/>
      <c r="CE314" s="48"/>
      <c r="CF314" s="49"/>
      <c r="CG314" s="19"/>
      <c r="CH314" s="49"/>
      <c r="CI314" s="19"/>
      <c r="CJ314" s="19"/>
    </row>
    <row r="315" spans="1:88">
      <c r="A315" s="96">
        <f t="shared" ca="1" si="85"/>
        <v>23</v>
      </c>
      <c r="B315" s="23" t="str">
        <f ca="1">IF(A314="","",IF(AND(AL315="",AN315=""),"NB",AL315&amp;AN315))</f>
        <v>NB</v>
      </c>
      <c r="C315" s="6" t="str">
        <f t="shared" ca="1" si="87"/>
        <v/>
      </c>
      <c r="D315" s="56" t="str">
        <f ca="1">VLOOKUP($A315,$BC$5:$BN$45,8)</f>
        <v>R</v>
      </c>
      <c r="E315" s="344" t="str">
        <f t="shared" ca="1" si="96"/>
        <v>RBR</v>
      </c>
      <c r="F315" s="175">
        <v>1</v>
      </c>
      <c r="G315" s="459">
        <f ca="1">IF(G314&gt;=$AJ$3,1,IF(AND(J313="L",J314="L"),1,IF(I314="L",2,IF(I314="W",(2*G314-1),G314))))</f>
        <v>3</v>
      </c>
      <c r="H315" s="345" t="str">
        <f ca="1">IF($A314&lt;&gt;"",IF(OR($AH314&lt;&gt;0,$AI314&lt;&gt;0,E314="RRR"),"",IF(AND($D309="B",$D312="B"),"B",IF(AND($D311="B",$D313="B"),"B",IF(AND($D313=$D314,$D313="B"),"B","")))),"")</f>
        <v/>
      </c>
      <c r="I315" s="346" t="str">
        <f t="shared" ca="1" si="100"/>
        <v/>
      </c>
      <c r="J315" s="346">
        <f t="shared" ca="1" si="88"/>
        <v>0</v>
      </c>
      <c r="K315" s="343">
        <f t="shared" ca="1" si="97"/>
        <v>0</v>
      </c>
      <c r="L315" s="56" t="str">
        <f ca="1">VLOOKUP($A315,$BC$5:$BN$45,8)</f>
        <v>R</v>
      </c>
      <c r="M315" s="428">
        <f t="shared" ca="1" si="98"/>
        <v>0</v>
      </c>
      <c r="N315" s="175">
        <v>1</v>
      </c>
      <c r="O315" s="345" t="str">
        <f ca="1">IF($A314&lt;&gt;"",IF(OR($AH314&lt;&gt;0,$AI314&lt;&gt;0,E314="BBB",H315&lt;&gt;""),"",IF(AND($D309="R",$D312="R"),"R",IF(AND($D311="R",$D313="R"),"R",IF(AND($D313=$D314,$D313="R"),"R","")))),"")</f>
        <v/>
      </c>
      <c r="P315" s="37" t="str">
        <f t="shared" ca="1" si="89"/>
        <v/>
      </c>
      <c r="Q315" s="37">
        <f t="shared" ca="1" si="90"/>
        <v>0</v>
      </c>
      <c r="R315" s="23">
        <f ca="1">IF($A315&lt;&gt;"",IF(OR($AH314&lt;&gt;0,$AI314&lt;&gt;0),"0",SUM(Q315:Q315)),0)</f>
        <v>0</v>
      </c>
      <c r="S315" s="56" t="str">
        <f ca="1">VLOOKUP($A315,$BC$5:$BN$45,8)</f>
        <v>R</v>
      </c>
      <c r="T315" s="175">
        <v>1</v>
      </c>
      <c r="U315" s="345" t="str">
        <f ca="1">IF($A314&lt;&gt;"",IF(OR($AH314&lt;&gt;0,$AI314&lt;&gt;0,M314&gt;=$AJ$3),"",H315))</f>
        <v/>
      </c>
      <c r="V315" s="346" t="str">
        <f t="shared" ca="1" si="101"/>
        <v/>
      </c>
      <c r="W315" s="346">
        <f t="shared" ca="1" si="91"/>
        <v>0</v>
      </c>
      <c r="X315" s="343">
        <f t="shared" ca="1" si="99"/>
        <v>0</v>
      </c>
      <c r="Y315" s="56" t="str">
        <f ca="1">VLOOKUP($A315,$BC$5:$BN$45,8)</f>
        <v>R</v>
      </c>
      <c r="Z315" s="175">
        <v>1</v>
      </c>
      <c r="AA315" s="345" t="str">
        <f ca="1">IF($A314&lt;&gt;"",IF(OR($AH314&lt;&gt;0,$AI314&lt;&gt;0,U315&lt;&gt;""),"",O315))</f>
        <v/>
      </c>
      <c r="AB315" s="37" t="str">
        <f t="shared" ca="1" si="92"/>
        <v/>
      </c>
      <c r="AC315" s="37">
        <f t="shared" ca="1" si="93"/>
        <v>0</v>
      </c>
      <c r="AD315" s="23">
        <f ca="1">IF($A315&lt;&gt;"",IF(OR($AH314&lt;&gt;0,$AI314&lt;&gt;0),"0",SUM(AC315:AC315)),0)</f>
        <v>0</v>
      </c>
      <c r="AE315" s="90">
        <f ca="1">IF(A315&lt;&gt;"",W315+AC315,0)</f>
        <v>0</v>
      </c>
      <c r="AF315" s="87">
        <f t="shared" ca="1" si="104"/>
        <v>-5</v>
      </c>
      <c r="AG315" s="95">
        <f>T316</f>
        <v>1</v>
      </c>
      <c r="AH315" s="89">
        <f ca="1">IF($A315&lt;&gt;"",IF(AH314&lt;&gt;0,AH314,IF(AF315&gt;=$AJ$1,"Profit Target",0)),0)</f>
        <v>0</v>
      </c>
      <c r="AI315" s="91">
        <f ca="1">IF($A315&lt;&gt;"",IF(AI314&lt;&gt;0,AI314,IF(AF315&lt;=$AJ$2,"Stop Loss",0)))</f>
        <v>0</v>
      </c>
      <c r="AJ315" s="89">
        <f t="shared" ca="1" si="94"/>
        <v>9</v>
      </c>
      <c r="AK315" s="78" t="str">
        <f ca="1">IF($A314="","",ABS(T315)&amp;"@")</f>
        <v>1@</v>
      </c>
      <c r="AL315" s="78" t="str">
        <f ca="1">IF(U315&lt;&gt;"",$AK315&amp;U315&amp;",","")</f>
        <v/>
      </c>
      <c r="AM315" s="78" t="str">
        <f ca="1">IF($A314="","",ABS(Z315)&amp;"@")</f>
        <v>1@</v>
      </c>
      <c r="AN315" s="427" t="str">
        <f t="shared" ca="1" si="95"/>
        <v/>
      </c>
      <c r="AO315" s="20"/>
      <c r="AP315" s="20"/>
      <c r="AQ315" s="20"/>
      <c r="AR315" s="20"/>
      <c r="AS315" s="20"/>
      <c r="AT315" s="49"/>
      <c r="AU315" s="20"/>
      <c r="AV315" s="20"/>
      <c r="AW315" s="20"/>
      <c r="AX315" s="20"/>
      <c r="AY315" s="20"/>
      <c r="AZ315" s="20"/>
      <c r="BA315" s="20"/>
      <c r="BB315" s="96">
        <f t="shared" ca="1" si="86"/>
        <v>25</v>
      </c>
      <c r="BD315" s="96"/>
      <c r="BR315" s="48"/>
      <c r="BS315" s="48"/>
      <c r="BT315" s="48"/>
      <c r="BU315" s="48"/>
      <c r="BV315" s="48"/>
      <c r="BW315" s="48"/>
      <c r="BX315" s="48"/>
      <c r="BY315" s="49"/>
      <c r="BZ315" s="48"/>
      <c r="CA315" s="48"/>
      <c r="CB315" s="19"/>
      <c r="CC315" s="19"/>
      <c r="CD315" s="19"/>
      <c r="CE315" s="48"/>
      <c r="CF315" s="49"/>
      <c r="CG315" s="19"/>
      <c r="CH315" s="49"/>
      <c r="CI315" s="19"/>
      <c r="CJ315" s="19"/>
    </row>
    <row r="316" spans="1:88">
      <c r="A316" s="96">
        <f t="shared" ca="1" si="85"/>
        <v>3</v>
      </c>
      <c r="B316" s="23" t="str">
        <f ca="1">IF(A315="","",IF(AND(AL316="",AN316=""),"NB",AL316&amp;AN316))</f>
        <v>1@B,</v>
      </c>
      <c r="C316" s="6" t="str">
        <f t="shared" ca="1" si="87"/>
        <v/>
      </c>
      <c r="D316" s="56" t="str">
        <f ca="1">VLOOKUP($A316,$BC$5:$BN$45,8)</f>
        <v>R</v>
      </c>
      <c r="E316" s="344" t="str">
        <f t="shared" ca="1" si="96"/>
        <v>BRR</v>
      </c>
      <c r="F316" s="175">
        <v>1</v>
      </c>
      <c r="G316" s="459">
        <f ca="1">IF(G315&gt;=$AJ$3,1,IF(AND(J314="L",J315="L"),1,IF(I315="L",2,IF(I315="W",(2*G315-1),G315))))</f>
        <v>3</v>
      </c>
      <c r="H316" s="345" t="str">
        <f ca="1">IF($A315&lt;&gt;"",IF(OR($AH315&lt;&gt;0,$AI315&lt;&gt;0,E315="RRR"),"",IF(AND($D310="B",$D313="B"),"B",IF(AND($D312="B",$D314="B"),"B",IF(AND($D314=$D315,$D314="B"),"B","")))),"")</f>
        <v>B</v>
      </c>
      <c r="I316" s="346" t="str">
        <f t="shared" ca="1" si="100"/>
        <v>L</v>
      </c>
      <c r="J316" s="346">
        <f t="shared" ca="1" si="88"/>
        <v>-1</v>
      </c>
      <c r="K316" s="343">
        <f t="shared" ca="1" si="97"/>
        <v>-1</v>
      </c>
      <c r="L316" s="56" t="str">
        <f ca="1">VLOOKUP($A316,$BC$5:$BN$45,8)</f>
        <v>R</v>
      </c>
      <c r="M316" s="428">
        <f t="shared" ca="1" si="98"/>
        <v>1</v>
      </c>
      <c r="N316" s="175">
        <v>1</v>
      </c>
      <c r="O316" s="345" t="str">
        <f ca="1">IF($A315&lt;&gt;"",IF(OR($AH315&lt;&gt;0,$AI315&lt;&gt;0,E315="BBB",H316&lt;&gt;""),"",IF(AND($D310="R",$D313="R"),"R",IF(AND($D312="R",$D314="R"),"R",IF(AND($D314=$D315,$D314="R"),"R","")))),"")</f>
        <v/>
      </c>
      <c r="P316" s="37" t="str">
        <f t="shared" ca="1" si="89"/>
        <v/>
      </c>
      <c r="Q316" s="37">
        <f t="shared" ca="1" si="90"/>
        <v>0</v>
      </c>
      <c r="R316" s="23">
        <f ca="1">IF($A316&lt;&gt;"",IF(OR($AH315&lt;&gt;0,$AI315&lt;&gt;0),"0",SUM(Q316:Q316)),0)</f>
        <v>0</v>
      </c>
      <c r="S316" s="56" t="str">
        <f ca="1">VLOOKUP($A316,$BC$5:$BN$45,8)</f>
        <v>R</v>
      </c>
      <c r="T316" s="175">
        <v>1</v>
      </c>
      <c r="U316" s="345" t="str">
        <f ca="1">IF($A315&lt;&gt;"",IF(OR($AH315&lt;&gt;0,$AI315&lt;&gt;0,M315&gt;=$AJ$3),"",H316))</f>
        <v>B</v>
      </c>
      <c r="V316" s="346" t="str">
        <f t="shared" ca="1" si="101"/>
        <v>L</v>
      </c>
      <c r="W316" s="346">
        <f t="shared" ca="1" si="91"/>
        <v>-1</v>
      </c>
      <c r="X316" s="343">
        <f t="shared" ca="1" si="99"/>
        <v>-1</v>
      </c>
      <c r="Y316" s="56" t="str">
        <f ca="1">VLOOKUP($A316,$BC$5:$BN$45,8)</f>
        <v>R</v>
      </c>
      <c r="Z316" s="175">
        <v>1</v>
      </c>
      <c r="AA316" s="345" t="str">
        <f ca="1">IF($A315&lt;&gt;"",IF(OR($AH315&lt;&gt;0,$AI315&lt;&gt;0,U316&lt;&gt;""),"",O316))</f>
        <v/>
      </c>
      <c r="AB316" s="37" t="str">
        <f t="shared" ca="1" si="92"/>
        <v/>
      </c>
      <c r="AC316" s="37">
        <f t="shared" ca="1" si="93"/>
        <v>0</v>
      </c>
      <c r="AD316" s="23">
        <f ca="1">IF($A316&lt;&gt;"",IF(OR($AH315&lt;&gt;0,$AI315&lt;&gt;0),"0",SUM(AC316:AC316)),0)</f>
        <v>0</v>
      </c>
      <c r="AE316" s="90">
        <f ca="1">IF(A316&lt;&gt;"",W316+AC316,0)</f>
        <v>-1</v>
      </c>
      <c r="AF316" s="87">
        <f t="shared" ca="1" si="104"/>
        <v>-6</v>
      </c>
      <c r="AG316" s="95">
        <f>T317</f>
        <v>1</v>
      </c>
      <c r="AH316" s="89">
        <f ca="1">IF($A316&lt;&gt;"",IF(AH315&lt;&gt;0,AH315,IF(AF316&gt;=$AJ$1,"Profit Target",0)),0)</f>
        <v>0</v>
      </c>
      <c r="AI316" s="91">
        <f ca="1">IF($A316&lt;&gt;"",IF(AI315&lt;&gt;0,AI315,IF(AF316&lt;=$AJ$2,"Stop Loss",0)))</f>
        <v>0</v>
      </c>
      <c r="AJ316" s="89">
        <f t="shared" ca="1" si="94"/>
        <v>9</v>
      </c>
      <c r="AK316" s="78" t="str">
        <f ca="1">IF($A315="","",ABS(T316)&amp;"@")</f>
        <v>1@</v>
      </c>
      <c r="AL316" s="78" t="str">
        <f ca="1">IF(U316&lt;&gt;"",$AK316&amp;U316&amp;",","")</f>
        <v>1@B,</v>
      </c>
      <c r="AM316" s="78" t="str">
        <f ca="1">IF($A315="","",ABS(Z316)&amp;"@")</f>
        <v>1@</v>
      </c>
      <c r="AN316" s="427" t="str">
        <f t="shared" ca="1" si="95"/>
        <v/>
      </c>
      <c r="AO316" s="20"/>
      <c r="AP316" s="20"/>
      <c r="AQ316" s="20"/>
      <c r="AR316" s="20"/>
      <c r="AS316" s="20"/>
      <c r="AT316" s="49"/>
      <c r="AU316" s="20"/>
      <c r="AV316" s="20"/>
      <c r="AW316" s="20"/>
      <c r="AX316" s="20"/>
      <c r="AY316" s="20"/>
      <c r="AZ316" s="20"/>
      <c r="BA316" s="20"/>
      <c r="BB316" s="96">
        <f t="shared" ca="1" si="86"/>
        <v>22</v>
      </c>
      <c r="BD316" s="96"/>
      <c r="BR316" s="48"/>
      <c r="BS316" s="48"/>
      <c r="BT316" s="48"/>
      <c r="BU316" s="48"/>
      <c r="BV316" s="48"/>
      <c r="BW316" s="48"/>
      <c r="BX316" s="48"/>
      <c r="BY316" s="49"/>
      <c r="BZ316" s="48"/>
      <c r="CA316" s="48"/>
      <c r="CB316" s="19"/>
      <c r="CC316" s="19"/>
      <c r="CD316" s="19"/>
      <c r="CE316" s="48"/>
      <c r="CF316" s="49"/>
      <c r="CG316" s="19"/>
      <c r="CH316" s="49"/>
      <c r="CI316" s="19"/>
      <c r="CJ316" s="19"/>
    </row>
    <row r="317" spans="1:88">
      <c r="A317" s="96">
        <f t="shared" ca="1" si="85"/>
        <v>21</v>
      </c>
      <c r="B317" s="23" t="str">
        <f ca="1">IF(A316="","",IF(AND(AL317="",AN317=""),"NB",AL317&amp;AN317))</f>
        <v>1@B,</v>
      </c>
      <c r="C317" s="6" t="str">
        <f t="shared" ca="1" si="87"/>
        <v/>
      </c>
      <c r="D317" s="56" t="str">
        <f ca="1">VLOOKUP($A317,$BC$5:$BN$45,8)</f>
        <v>R</v>
      </c>
      <c r="E317" s="344" t="str">
        <f t="shared" ca="1" si="96"/>
        <v>RRR</v>
      </c>
      <c r="F317" s="175">
        <v>1</v>
      </c>
      <c r="G317" s="459">
        <f ca="1">IF(G316&gt;=$AJ$3,1,IF(AND(J315="L",J316="L"),1,IF(I316="L",2,IF(I316="W",(2*G316-1),G316))))</f>
        <v>2</v>
      </c>
      <c r="H317" s="345" t="str">
        <f ca="1">IF($A316&lt;&gt;"",IF(OR($AH316&lt;&gt;0,$AI316&lt;&gt;0,E316="RRR"),"",IF(AND($D311="B",$D314="B"),"B",IF(AND($D313="B",$D315="B"),"B",IF(AND($D315=$D316,$D315="B"),"B","")))),"")</f>
        <v>B</v>
      </c>
      <c r="I317" s="346" t="str">
        <f t="shared" ca="1" si="100"/>
        <v>L</v>
      </c>
      <c r="J317" s="346">
        <f t="shared" ca="1" si="88"/>
        <v>-1</v>
      </c>
      <c r="K317" s="343">
        <f t="shared" ca="1" si="97"/>
        <v>-1</v>
      </c>
      <c r="L317" s="56" t="str">
        <f ca="1">VLOOKUP($A317,$BC$5:$BN$45,8)</f>
        <v>R</v>
      </c>
      <c r="M317" s="428">
        <f t="shared" ca="1" si="98"/>
        <v>2</v>
      </c>
      <c r="N317" s="175">
        <v>1</v>
      </c>
      <c r="O317" s="345" t="str">
        <f ca="1">IF($A316&lt;&gt;"",IF(OR($AH316&lt;&gt;0,$AI316&lt;&gt;0,E316="BBB",H317&lt;&gt;""),"",IF(AND($D311="R",$D314="R"),"R",IF(AND($D313="R",$D315="R"),"R",IF(AND($D315=$D316,$D315="R"),"R","")))),"")</f>
        <v/>
      </c>
      <c r="P317" s="37" t="str">
        <f t="shared" ca="1" si="89"/>
        <v/>
      </c>
      <c r="Q317" s="37">
        <f t="shared" ca="1" si="90"/>
        <v>0</v>
      </c>
      <c r="R317" s="23">
        <f ca="1">IF($A317&lt;&gt;"",IF(OR($AH316&lt;&gt;0,$AI316&lt;&gt;0),"0",SUM(Q317:Q317)),0)</f>
        <v>0</v>
      </c>
      <c r="S317" s="56" t="str">
        <f ca="1">VLOOKUP($A317,$BC$5:$BN$45,8)</f>
        <v>R</v>
      </c>
      <c r="T317" s="175">
        <v>1</v>
      </c>
      <c r="U317" s="345" t="str">
        <f ca="1">IF($A316&lt;&gt;"",IF(OR($AH316&lt;&gt;0,$AI316&lt;&gt;0,M316&gt;=$AJ$3),"",H317))</f>
        <v>B</v>
      </c>
      <c r="V317" s="346" t="str">
        <f t="shared" ca="1" si="101"/>
        <v>L</v>
      </c>
      <c r="W317" s="346">
        <f t="shared" ca="1" si="91"/>
        <v>-1</v>
      </c>
      <c r="X317" s="343">
        <f t="shared" ca="1" si="99"/>
        <v>-1</v>
      </c>
      <c r="Y317" s="56" t="str">
        <f ca="1">VLOOKUP($A317,$BC$5:$BN$45,8)</f>
        <v>R</v>
      </c>
      <c r="Z317" s="175">
        <v>1</v>
      </c>
      <c r="AA317" s="345" t="str">
        <f ca="1">IF($A316&lt;&gt;"",IF(OR($AH316&lt;&gt;0,$AI316&lt;&gt;0,U317&lt;&gt;""),"",O317))</f>
        <v/>
      </c>
      <c r="AB317" s="37" t="str">
        <f t="shared" ca="1" si="92"/>
        <v/>
      </c>
      <c r="AC317" s="37">
        <f t="shared" ca="1" si="93"/>
        <v>0</v>
      </c>
      <c r="AD317" s="23">
        <f ca="1">IF($A317&lt;&gt;"",IF(OR($AH316&lt;&gt;0,$AI316&lt;&gt;0),"0",SUM(AC317:AC317)),0)</f>
        <v>0</v>
      </c>
      <c r="AE317" s="90">
        <f ca="1">IF(A317&lt;&gt;"",W317+AC317,0)</f>
        <v>-1</v>
      </c>
      <c r="AF317" s="87">
        <f t="shared" ca="1" si="104"/>
        <v>-7</v>
      </c>
      <c r="AG317" s="95">
        <f>T318</f>
        <v>1</v>
      </c>
      <c r="AH317" s="89">
        <f ca="1">IF($A317&lt;&gt;"",IF(AH316&lt;&gt;0,AH316,IF(AF317&gt;=$AJ$1,"Profit Target",0)),0)</f>
        <v>0</v>
      </c>
      <c r="AI317" s="91">
        <f ca="1">IF($A317&lt;&gt;"",IF(AI316&lt;&gt;0,AI316,IF(AF317&lt;=$AJ$2,"Stop Loss",0)))</f>
        <v>0</v>
      </c>
      <c r="AJ317" s="89">
        <f t="shared" ca="1" si="94"/>
        <v>9</v>
      </c>
      <c r="AK317" s="78" t="str">
        <f ca="1">IF($A316="","",ABS(T317)&amp;"@")</f>
        <v>1@</v>
      </c>
      <c r="AL317" s="78" t="str">
        <f ca="1">IF(U317&lt;&gt;"",$AK317&amp;U317&amp;",","")</f>
        <v>1@B,</v>
      </c>
      <c r="AM317" s="78" t="str">
        <f ca="1">IF($A316="","",ABS(Z317)&amp;"@")</f>
        <v>1@</v>
      </c>
      <c r="AN317" s="427" t="str">
        <f t="shared" ca="1" si="95"/>
        <v/>
      </c>
      <c r="AO317" s="20"/>
      <c r="AP317" s="20"/>
      <c r="AQ317" s="20"/>
      <c r="AR317" s="20"/>
      <c r="AS317" s="20"/>
      <c r="AT317" s="49"/>
      <c r="AU317" s="20"/>
      <c r="AV317" s="20"/>
      <c r="AW317" s="20"/>
      <c r="AX317" s="20"/>
      <c r="AY317" s="20"/>
      <c r="AZ317" s="20"/>
      <c r="BA317" s="20"/>
      <c r="BB317" s="96">
        <f t="shared" ca="1" si="86"/>
        <v>32</v>
      </c>
      <c r="BD317" s="96"/>
      <c r="BR317" s="48"/>
      <c r="BS317" s="48"/>
      <c r="BT317" s="48"/>
      <c r="BU317" s="48"/>
      <c r="BV317" s="48"/>
      <c r="BW317" s="48"/>
      <c r="BX317" s="48"/>
      <c r="BY317" s="49"/>
      <c r="BZ317" s="48"/>
      <c r="CA317" s="48"/>
      <c r="CB317" s="19"/>
      <c r="CC317" s="19"/>
      <c r="CD317" s="19"/>
      <c r="CE317" s="48"/>
      <c r="CF317" s="49"/>
      <c r="CG317" s="19"/>
      <c r="CH317" s="49"/>
      <c r="CI317" s="19"/>
      <c r="CJ317" s="19"/>
    </row>
    <row r="318" spans="1:88">
      <c r="A318" s="96">
        <f t="shared" ca="1" si="85"/>
        <v>36</v>
      </c>
      <c r="B318" s="23" t="str">
        <f ca="1">IF(A317="","",IF(AND(AL318="",AN318=""),"NB",AL318&amp;AN318))</f>
        <v>1@R,</v>
      </c>
      <c r="C318" s="6" t="str">
        <f t="shared" ca="1" si="87"/>
        <v/>
      </c>
      <c r="D318" s="56" t="str">
        <f ca="1">VLOOKUP($A318,$BC$5:$BN$45,8)</f>
        <v>R</v>
      </c>
      <c r="E318" s="344" t="str">
        <f t="shared" ca="1" si="96"/>
        <v>RRR</v>
      </c>
      <c r="F318" s="175">
        <v>1</v>
      </c>
      <c r="G318" s="459">
        <f ca="1">IF(G317&gt;=$AJ$3,1,IF(AND(J316="L",J317="L"),1,IF(I317="L",2,IF(I317="W",(2*G317-1),G317))))</f>
        <v>2</v>
      </c>
      <c r="H318" s="345" t="str">
        <f ca="1">IF($A317&lt;&gt;"",IF(OR($AH317&lt;&gt;0,$AI317&lt;&gt;0,E317="RRR"),"",IF(AND($D312="B",$D315="B"),"B",IF(AND($D314="B",$D316="B"),"B",IF(AND($D316=$D317,$D316="B"),"B","")))),"")</f>
        <v/>
      </c>
      <c r="I318" s="346" t="str">
        <f t="shared" ca="1" si="100"/>
        <v/>
      </c>
      <c r="J318" s="346">
        <f t="shared" ca="1" si="88"/>
        <v>0</v>
      </c>
      <c r="K318" s="343">
        <f t="shared" ca="1" si="97"/>
        <v>0</v>
      </c>
      <c r="L318" s="56" t="str">
        <f ca="1">VLOOKUP($A318,$BC$5:$BN$45,8)</f>
        <v>R</v>
      </c>
      <c r="M318" s="428">
        <f t="shared" ca="1" si="98"/>
        <v>2</v>
      </c>
      <c r="N318" s="175">
        <v>1</v>
      </c>
      <c r="O318" s="345" t="str">
        <f ca="1">IF($A317&lt;&gt;"",IF(OR($AH317&lt;&gt;0,$AI317&lt;&gt;0,E317="BBB",H318&lt;&gt;""),"",IF(AND($D312="R",$D315="R"),"R",IF(AND($D314="R",$D316="R"),"R",IF(AND($D316=$D317,$D316="R"),"R","")))),"")</f>
        <v>R</v>
      </c>
      <c r="P318" s="37" t="str">
        <f t="shared" ca="1" si="89"/>
        <v>W</v>
      </c>
      <c r="Q318" s="37">
        <f t="shared" ca="1" si="90"/>
        <v>1</v>
      </c>
      <c r="R318" s="23">
        <f ca="1">IF($A318&lt;&gt;"",IF(OR($AH317&lt;&gt;0,$AI317&lt;&gt;0),"0",SUM(Q318:Q318)),0)</f>
        <v>1</v>
      </c>
      <c r="S318" s="56" t="str">
        <f ca="1">VLOOKUP($A318,$BC$5:$BN$45,8)</f>
        <v>R</v>
      </c>
      <c r="T318" s="175">
        <v>1</v>
      </c>
      <c r="U318" s="345" t="str">
        <f ca="1">IF($A317&lt;&gt;"",IF(OR($AH317&lt;&gt;0,$AI317&lt;&gt;0,M317&gt;=$AJ$3),"",H318))</f>
        <v/>
      </c>
      <c r="V318" s="346" t="str">
        <f t="shared" ca="1" si="101"/>
        <v/>
      </c>
      <c r="W318" s="346">
        <f t="shared" ca="1" si="91"/>
        <v>0</v>
      </c>
      <c r="X318" s="343">
        <f t="shared" ca="1" si="99"/>
        <v>0</v>
      </c>
      <c r="Y318" s="56" t="str">
        <f ca="1">VLOOKUP($A318,$BC$5:$BN$45,8)</f>
        <v>R</v>
      </c>
      <c r="Z318" s="175">
        <v>1</v>
      </c>
      <c r="AA318" s="345" t="str">
        <f ca="1">IF($A317&lt;&gt;"",IF(OR($AH317&lt;&gt;0,$AI317&lt;&gt;0,U318&lt;&gt;""),"",O318))</f>
        <v>R</v>
      </c>
      <c r="AB318" s="37" t="str">
        <f t="shared" ca="1" si="92"/>
        <v>W</v>
      </c>
      <c r="AC318" s="37">
        <f t="shared" ca="1" si="93"/>
        <v>1</v>
      </c>
      <c r="AD318" s="23">
        <f ca="1">IF($A318&lt;&gt;"",IF(OR($AH317&lt;&gt;0,$AI317&lt;&gt;0),"0",SUM(AC318:AC318)),0)</f>
        <v>1</v>
      </c>
      <c r="AE318" s="90">
        <f ca="1">IF(A318&lt;&gt;"",W318+AC318,0)</f>
        <v>1</v>
      </c>
      <c r="AF318" s="87">
        <f t="shared" ca="1" si="104"/>
        <v>-6</v>
      </c>
      <c r="AG318" s="95">
        <f>T319</f>
        <v>1</v>
      </c>
      <c r="AH318" s="89">
        <f ca="1">IF($A318&lt;&gt;"",IF(AH317&lt;&gt;0,AH317,IF(AF318&gt;=$AJ$1,"Profit Target",0)),0)</f>
        <v>0</v>
      </c>
      <c r="AI318" s="91">
        <f ca="1">IF($A318&lt;&gt;"",IF(AI317&lt;&gt;0,AI317,IF(AF318&lt;=$AJ$2,"Stop Loss",0)))</f>
        <v>0</v>
      </c>
      <c r="AJ318" s="89">
        <f t="shared" ca="1" si="94"/>
        <v>9</v>
      </c>
      <c r="AK318" s="78" t="str">
        <f ca="1">IF($A317="","",ABS(T318)&amp;"@")</f>
        <v>1@</v>
      </c>
      <c r="AL318" s="78" t="str">
        <f ca="1">IF(U318&lt;&gt;"",$AK318&amp;U318&amp;",","")</f>
        <v/>
      </c>
      <c r="AM318" s="78" t="str">
        <f ca="1">IF($A317="","",ABS(Z318)&amp;"@")</f>
        <v>1@</v>
      </c>
      <c r="AN318" s="427" t="str">
        <f t="shared" ca="1" si="95"/>
        <v>1@R,</v>
      </c>
      <c r="AO318" s="20"/>
      <c r="AP318" s="20"/>
      <c r="AQ318" s="20"/>
      <c r="AR318" s="20"/>
      <c r="AS318" s="20"/>
      <c r="AT318" s="49"/>
      <c r="AU318" s="20"/>
      <c r="AV318" s="20"/>
      <c r="AW318" s="20"/>
      <c r="AX318" s="20"/>
      <c r="AY318" s="20"/>
      <c r="AZ318" s="20"/>
      <c r="BA318" s="20"/>
      <c r="BB318" s="96">
        <f t="shared" ca="1" si="86"/>
        <v>17</v>
      </c>
      <c r="BD318" s="96"/>
      <c r="BR318" s="48"/>
      <c r="BS318" s="48"/>
      <c r="BT318" s="48"/>
      <c r="BU318" s="48"/>
      <c r="BV318" s="48"/>
      <c r="BW318" s="48"/>
      <c r="BX318" s="48"/>
      <c r="BY318" s="49"/>
      <c r="BZ318" s="48"/>
      <c r="CA318" s="48"/>
      <c r="CB318" s="19"/>
      <c r="CC318" s="19"/>
      <c r="CD318" s="19"/>
      <c r="CE318" s="48"/>
      <c r="CF318" s="49"/>
      <c r="CG318" s="19"/>
      <c r="CH318" s="49"/>
      <c r="CI318" s="19"/>
      <c r="CJ318" s="19"/>
    </row>
    <row r="319" spans="1:88">
      <c r="A319" s="96">
        <f t="shared" ca="1" si="85"/>
        <v>2</v>
      </c>
      <c r="B319" s="23" t="str">
        <f ca="1">IF(A318="","",IF(AND(AL319="",AN319=""),"NB",AL319&amp;AN319))</f>
        <v>1@R,</v>
      </c>
      <c r="C319" s="6" t="str">
        <f t="shared" ca="1" si="87"/>
        <v/>
      </c>
      <c r="D319" s="56" t="str">
        <f ca="1">VLOOKUP($A319,$BC$5:$BN$45,8)</f>
        <v>B</v>
      </c>
      <c r="E319" s="344" t="str">
        <f t="shared" ca="1" si="96"/>
        <v>RRB</v>
      </c>
      <c r="F319" s="175">
        <v>1</v>
      </c>
      <c r="G319" s="459">
        <f ca="1">IF(G318&gt;=$AJ$3,1,IF(AND(J317="L",J318="L"),1,IF(I318="L",2,IF(I318="W",(2*G318-1),G318))))</f>
        <v>2</v>
      </c>
      <c r="H319" s="345" t="str">
        <f ca="1">IF($A318&lt;&gt;"",IF(OR($AH318&lt;&gt;0,$AI318&lt;&gt;0,E318="RRR"),"",IF(AND($D313="B",$D316="B"),"B",IF(AND($D315="B",$D317="B"),"B",IF(AND($D317=$D318,$D317="B"),"B","")))),"")</f>
        <v/>
      </c>
      <c r="I319" s="346" t="str">
        <f t="shared" ca="1" si="100"/>
        <v/>
      </c>
      <c r="J319" s="346">
        <f t="shared" ca="1" si="88"/>
        <v>0</v>
      </c>
      <c r="K319" s="343">
        <f t="shared" ca="1" si="97"/>
        <v>0</v>
      </c>
      <c r="L319" s="56" t="str">
        <f ca="1">VLOOKUP($A319,$BC$5:$BN$45,8)</f>
        <v>B</v>
      </c>
      <c r="M319" s="428">
        <f t="shared" ca="1" si="98"/>
        <v>2</v>
      </c>
      <c r="N319" s="175">
        <v>1</v>
      </c>
      <c r="O319" s="345" t="str">
        <f ca="1">IF($A318&lt;&gt;"",IF(OR($AH318&lt;&gt;0,$AI318&lt;&gt;0,E318="BBB",H319&lt;&gt;""),"",IF(AND($D313="R",$D316="R"),"R",IF(AND($D315="R",$D317="R"),"R",IF(AND($D317=$D318,$D317="R"),"R","")))),"")</f>
        <v>R</v>
      </c>
      <c r="P319" s="37" t="str">
        <f t="shared" ca="1" si="89"/>
        <v>L</v>
      </c>
      <c r="Q319" s="37">
        <f t="shared" ca="1" si="90"/>
        <v>-1</v>
      </c>
      <c r="R319" s="23">
        <f ca="1">IF($A319&lt;&gt;"",IF(OR($AH318&lt;&gt;0,$AI318&lt;&gt;0),"0",SUM(Q319:Q319)),0)</f>
        <v>-1</v>
      </c>
      <c r="S319" s="56" t="str">
        <f ca="1">VLOOKUP($A319,$BC$5:$BN$45,8)</f>
        <v>B</v>
      </c>
      <c r="T319" s="175">
        <v>1</v>
      </c>
      <c r="U319" s="345" t="str">
        <f ca="1">IF($A318&lt;&gt;"",IF(OR($AH318&lt;&gt;0,$AI318&lt;&gt;0,M318&gt;=$AJ$3),"",H319))</f>
        <v/>
      </c>
      <c r="V319" s="346" t="str">
        <f t="shared" ca="1" si="101"/>
        <v/>
      </c>
      <c r="W319" s="346">
        <f t="shared" ca="1" si="91"/>
        <v>0</v>
      </c>
      <c r="X319" s="343">
        <f t="shared" ca="1" si="99"/>
        <v>0</v>
      </c>
      <c r="Y319" s="56" t="str">
        <f ca="1">VLOOKUP($A319,$BC$5:$BN$45,8)</f>
        <v>B</v>
      </c>
      <c r="Z319" s="175">
        <v>1</v>
      </c>
      <c r="AA319" s="345" t="str">
        <f ca="1">IF($A318&lt;&gt;"",IF(OR($AH318&lt;&gt;0,$AI318&lt;&gt;0,U319&lt;&gt;""),"",O319))</f>
        <v>R</v>
      </c>
      <c r="AB319" s="37" t="str">
        <f t="shared" ca="1" si="92"/>
        <v>L</v>
      </c>
      <c r="AC319" s="37">
        <f t="shared" ca="1" si="93"/>
        <v>-1</v>
      </c>
      <c r="AD319" s="23">
        <f ca="1">IF($A319&lt;&gt;"",IF(OR($AH318&lt;&gt;0,$AI318&lt;&gt;0),"0",SUM(AC319:AC319)),0)</f>
        <v>-1</v>
      </c>
      <c r="AE319" s="90">
        <f ca="1">IF(A319&lt;&gt;"",W319+AC319,0)</f>
        <v>-1</v>
      </c>
      <c r="AF319" s="87">
        <f t="shared" ca="1" si="104"/>
        <v>-7</v>
      </c>
      <c r="AG319" s="95">
        <f>T320</f>
        <v>1</v>
      </c>
      <c r="AH319" s="89">
        <f ca="1">IF($A319&lt;&gt;"",IF(AH318&lt;&gt;0,AH318,IF(AF319&gt;=$AJ$1,"Profit Target",0)),0)</f>
        <v>0</v>
      </c>
      <c r="AI319" s="91">
        <f ca="1">IF($A319&lt;&gt;"",IF(AI318&lt;&gt;0,AI318,IF(AF319&lt;=$AJ$2,"Stop Loss",0)))</f>
        <v>0</v>
      </c>
      <c r="AJ319" s="89">
        <f t="shared" ca="1" si="94"/>
        <v>9</v>
      </c>
      <c r="AK319" s="78" t="str">
        <f ca="1">IF($A318="","",ABS(T319)&amp;"@")</f>
        <v>1@</v>
      </c>
      <c r="AL319" s="78" t="str">
        <f ca="1">IF(U319&lt;&gt;"",$AK319&amp;U319&amp;",","")</f>
        <v/>
      </c>
      <c r="AM319" s="78" t="str">
        <f ca="1">IF($A318="","",ABS(Z319)&amp;"@")</f>
        <v>1@</v>
      </c>
      <c r="AN319" s="427" t="str">
        <f t="shared" ca="1" si="95"/>
        <v>1@R,</v>
      </c>
      <c r="AO319" s="20"/>
      <c r="AP319" s="20"/>
      <c r="AQ319" s="20"/>
      <c r="AR319" s="20"/>
      <c r="AS319" s="20"/>
      <c r="AT319" s="49"/>
      <c r="AU319" s="20"/>
      <c r="AV319" s="20"/>
      <c r="AW319" s="20"/>
      <c r="AX319" s="20"/>
      <c r="AY319" s="20"/>
      <c r="AZ319" s="20"/>
      <c r="BA319" s="20"/>
      <c r="BB319" s="96">
        <f t="shared" ca="1" si="86"/>
        <v>27</v>
      </c>
      <c r="BD319" s="96"/>
      <c r="BR319" s="48"/>
      <c r="BS319" s="48"/>
      <c r="BT319" s="48"/>
      <c r="BU319" s="48"/>
      <c r="BV319" s="48"/>
      <c r="BW319" s="48"/>
      <c r="BX319" s="48"/>
      <c r="BY319" s="49"/>
      <c r="BZ319" s="48"/>
      <c r="CA319" s="48"/>
      <c r="CB319" s="19"/>
      <c r="CC319" s="19"/>
      <c r="CD319" s="19"/>
      <c r="CE319" s="48"/>
      <c r="CF319" s="49"/>
      <c r="CG319" s="19"/>
      <c r="CH319" s="49"/>
      <c r="CI319" s="19"/>
      <c r="CJ319" s="19"/>
    </row>
    <row r="320" spans="1:88">
      <c r="A320" s="96">
        <f t="shared" ca="1" si="85"/>
        <v>6</v>
      </c>
      <c r="B320" s="23" t="str">
        <f ca="1">IF(A319="","",IF(AND(AL320="",AN320=""),"NB",AL320&amp;AN320))</f>
        <v>1@R,</v>
      </c>
      <c r="C320" s="6" t="str">
        <f t="shared" ca="1" si="87"/>
        <v/>
      </c>
      <c r="D320" s="56" t="str">
        <f ca="1">VLOOKUP($A320,$BC$5:$BN$45,8)</f>
        <v>B</v>
      </c>
      <c r="E320" s="344" t="str">
        <f t="shared" ca="1" si="96"/>
        <v>RBB</v>
      </c>
      <c r="F320" s="175">
        <v>1</v>
      </c>
      <c r="G320" s="459">
        <f ca="1">IF(G319&gt;=$AJ$3,1,IF(AND(J318="L",J319="L"),1,IF(I319="L",2,IF(I319="W",(2*G319-1),G319))))</f>
        <v>2</v>
      </c>
      <c r="H320" s="345" t="str">
        <f ca="1">IF($A319&lt;&gt;"",IF(OR($AH319&lt;&gt;0,$AI319&lt;&gt;0,E319="RRR"),"",IF(AND($D314="B",$D317="B"),"B",IF(AND($D316="B",$D318="B"),"B",IF(AND($D318=$D319,$D318="B"),"B","")))),"")</f>
        <v/>
      </c>
      <c r="I320" s="346" t="str">
        <f t="shared" ca="1" si="100"/>
        <v/>
      </c>
      <c r="J320" s="346">
        <f t="shared" ca="1" si="88"/>
        <v>0</v>
      </c>
      <c r="K320" s="343">
        <f t="shared" ca="1" si="97"/>
        <v>0</v>
      </c>
      <c r="L320" s="56" t="str">
        <f ca="1">VLOOKUP($A320,$BC$5:$BN$45,8)</f>
        <v>B</v>
      </c>
      <c r="M320" s="428">
        <f t="shared" ca="1" si="98"/>
        <v>2</v>
      </c>
      <c r="N320" s="175">
        <v>1</v>
      </c>
      <c r="O320" s="345" t="str">
        <f ca="1">IF($A319&lt;&gt;"",IF(OR($AH319&lt;&gt;0,$AI319&lt;&gt;0,E319="BBB",H320&lt;&gt;""),"",IF(AND($D314="R",$D317="R"),"R",IF(AND($D316="R",$D318="R"),"R",IF(AND($D318=$D319,$D318="R"),"R","")))),"")</f>
        <v>R</v>
      </c>
      <c r="P320" s="37" t="str">
        <f t="shared" ca="1" si="89"/>
        <v>L</v>
      </c>
      <c r="Q320" s="37">
        <f t="shared" ca="1" si="90"/>
        <v>-1</v>
      </c>
      <c r="R320" s="23">
        <f ca="1">IF($A320&lt;&gt;"",IF(OR($AH319&lt;&gt;0,$AI319&lt;&gt;0),"0",SUM(Q320:Q320)),0)</f>
        <v>-1</v>
      </c>
      <c r="S320" s="56" t="str">
        <f ca="1">VLOOKUP($A320,$BC$5:$BN$45,8)</f>
        <v>B</v>
      </c>
      <c r="T320" s="175">
        <v>1</v>
      </c>
      <c r="U320" s="345" t="str">
        <f ca="1">IF($A319&lt;&gt;"",IF(OR($AH319&lt;&gt;0,$AI319&lt;&gt;0,M319&gt;=$AJ$3),"",H320))</f>
        <v/>
      </c>
      <c r="V320" s="346" t="str">
        <f t="shared" ca="1" si="101"/>
        <v/>
      </c>
      <c r="W320" s="346">
        <f t="shared" ca="1" si="91"/>
        <v>0</v>
      </c>
      <c r="X320" s="343">
        <f t="shared" ca="1" si="99"/>
        <v>0</v>
      </c>
      <c r="Y320" s="56" t="str">
        <f ca="1">VLOOKUP($A320,$BC$5:$BN$45,8)</f>
        <v>B</v>
      </c>
      <c r="Z320" s="175">
        <v>1</v>
      </c>
      <c r="AA320" s="345" t="str">
        <f ca="1">IF($A319&lt;&gt;"",IF(OR($AH319&lt;&gt;0,$AI319&lt;&gt;0,U320&lt;&gt;""),"",O320))</f>
        <v>R</v>
      </c>
      <c r="AB320" s="37" t="str">
        <f t="shared" ca="1" si="92"/>
        <v>L</v>
      </c>
      <c r="AC320" s="37">
        <f t="shared" ca="1" si="93"/>
        <v>-1</v>
      </c>
      <c r="AD320" s="23">
        <f ca="1">IF($A320&lt;&gt;"",IF(OR($AH319&lt;&gt;0,$AI319&lt;&gt;0),"0",SUM(AC320:AC320)),0)</f>
        <v>-1</v>
      </c>
      <c r="AE320" s="90">
        <f ca="1">IF(A320&lt;&gt;"",W320+AC320,0)</f>
        <v>-1</v>
      </c>
      <c r="AF320" s="87">
        <f t="shared" ca="1" si="104"/>
        <v>-8</v>
      </c>
      <c r="AG320" s="95">
        <f>T321</f>
        <v>1</v>
      </c>
      <c r="AH320" s="89">
        <f ca="1">IF($A320&lt;&gt;"",IF(AH319&lt;&gt;0,AH319,IF(AF320&gt;=$AJ$1,"Profit Target",0)),0)</f>
        <v>0</v>
      </c>
      <c r="AI320" s="91">
        <f ca="1">IF($A320&lt;&gt;"",IF(AI319&lt;&gt;0,AI319,IF(AF320&lt;=$AJ$2,"Stop Loss",0)))</f>
        <v>0</v>
      </c>
      <c r="AJ320" s="89">
        <f t="shared" ca="1" si="94"/>
        <v>9</v>
      </c>
      <c r="AK320" s="78" t="str">
        <f ca="1">IF($A319="","",ABS(T320)&amp;"@")</f>
        <v>1@</v>
      </c>
      <c r="AL320" s="78" t="str">
        <f ca="1">IF(U320&lt;&gt;"",$AK320&amp;U320&amp;",","")</f>
        <v/>
      </c>
      <c r="AM320" s="78" t="str">
        <f ca="1">IF($A319="","",ABS(Z320)&amp;"@")</f>
        <v>1@</v>
      </c>
      <c r="AN320" s="427" t="str">
        <f t="shared" ca="1" si="95"/>
        <v>1@R,</v>
      </c>
      <c r="AO320" s="20"/>
      <c r="AP320" s="20"/>
      <c r="AQ320" s="20"/>
      <c r="AR320" s="20"/>
      <c r="AS320" s="20"/>
      <c r="AT320" s="49"/>
      <c r="AU320" s="20"/>
      <c r="AV320" s="20"/>
      <c r="AW320" s="20"/>
      <c r="AX320" s="20"/>
      <c r="AY320" s="20"/>
      <c r="AZ320" s="20"/>
      <c r="BA320" s="20"/>
      <c r="BB320" s="96">
        <f t="shared" ca="1" si="86"/>
        <v>3</v>
      </c>
      <c r="BD320" s="96"/>
      <c r="BR320" s="48"/>
      <c r="BS320" s="48"/>
      <c r="BT320" s="48"/>
      <c r="BU320" s="48"/>
      <c r="BV320" s="48"/>
      <c r="BW320" s="48"/>
      <c r="BX320" s="48"/>
      <c r="BY320" s="49"/>
      <c r="BZ320" s="48"/>
      <c r="CA320" s="48"/>
      <c r="CB320" s="19"/>
      <c r="CC320" s="19"/>
      <c r="CD320" s="19"/>
      <c r="CE320" s="48"/>
      <c r="CF320" s="49"/>
      <c r="CG320" s="19"/>
      <c r="CH320" s="49"/>
      <c r="CI320" s="19"/>
      <c r="CJ320" s="19"/>
    </row>
    <row r="321" spans="1:95">
      <c r="A321" s="96">
        <f t="shared" ca="1" si="85"/>
        <v>35</v>
      </c>
      <c r="B321" s="23" t="str">
        <f ca="1">IF(A320="","",IF(AND(AL321="",AN321=""),"NB",AL321&amp;AN321))</f>
        <v>1@B,</v>
      </c>
      <c r="C321" s="6" t="str">
        <f t="shared" ca="1" si="87"/>
        <v/>
      </c>
      <c r="D321" s="56" t="str">
        <f ca="1">VLOOKUP($A321,$BC$5:$BN$45,8)</f>
        <v>B</v>
      </c>
      <c r="E321" s="344" t="str">
        <f t="shared" ca="1" si="96"/>
        <v>BBB</v>
      </c>
      <c r="F321" s="175">
        <v>1</v>
      </c>
      <c r="G321" s="459">
        <f ca="1">IF(G320&gt;=$AJ$3,1,IF(AND(J319="L",J320="L"),1,IF(I320="L",2,IF(I320="W",(2*G320-1),G320))))</f>
        <v>2</v>
      </c>
      <c r="H321" s="345" t="str">
        <f ca="1">IF($A320&lt;&gt;"",IF(OR($AH320&lt;&gt;0,$AI320&lt;&gt;0,E320="RRR"),"",IF(AND($D315="B",$D318="B"),"B",IF(AND($D317="B",$D319="B"),"B",IF(AND($D319=$D320,$D319="B"),"B","")))),"")</f>
        <v>B</v>
      </c>
      <c r="I321" s="346" t="str">
        <f t="shared" ca="1" si="100"/>
        <v>W</v>
      </c>
      <c r="J321" s="346">
        <f t="shared" ca="1" si="88"/>
        <v>1</v>
      </c>
      <c r="K321" s="343">
        <f t="shared" ca="1" si="97"/>
        <v>1</v>
      </c>
      <c r="L321" s="56" t="str">
        <f ca="1">VLOOKUP($A321,$BC$5:$BN$45,8)</f>
        <v>B</v>
      </c>
      <c r="M321" s="428">
        <f t="shared" ca="1" si="98"/>
        <v>0</v>
      </c>
      <c r="N321" s="175">
        <v>1</v>
      </c>
      <c r="O321" s="345" t="str">
        <f ca="1">IF($A320&lt;&gt;"",IF(OR($AH320&lt;&gt;0,$AI320&lt;&gt;0,E320="BBB",H321&lt;&gt;""),"",IF(AND($D315="R",$D318="R"),"R",IF(AND($D317="R",$D319="R"),"R",IF(AND($D319=$D320,$D319="R"),"R","")))),"")</f>
        <v/>
      </c>
      <c r="P321" s="37" t="str">
        <f t="shared" ca="1" si="89"/>
        <v/>
      </c>
      <c r="Q321" s="37">
        <f t="shared" ca="1" si="90"/>
        <v>0</v>
      </c>
      <c r="R321" s="23">
        <f ca="1">IF($A321&lt;&gt;"",IF(OR($AH320&lt;&gt;0,$AI320&lt;&gt;0),"0",SUM(Q321:Q321)),0)</f>
        <v>0</v>
      </c>
      <c r="S321" s="56" t="str">
        <f ca="1">VLOOKUP($A321,$BC$5:$BN$45,8)</f>
        <v>B</v>
      </c>
      <c r="T321" s="175">
        <v>1</v>
      </c>
      <c r="U321" s="345" t="str">
        <f ca="1">IF($A320&lt;&gt;"",IF(OR($AH320&lt;&gt;0,$AI320&lt;&gt;0,M320&gt;=$AJ$3),"",H321))</f>
        <v>B</v>
      </c>
      <c r="V321" s="346" t="str">
        <f t="shared" ca="1" si="101"/>
        <v>W</v>
      </c>
      <c r="W321" s="346">
        <f t="shared" ca="1" si="91"/>
        <v>1</v>
      </c>
      <c r="X321" s="343">
        <f t="shared" ca="1" si="99"/>
        <v>1</v>
      </c>
      <c r="Y321" s="56" t="str">
        <f ca="1">VLOOKUP($A321,$BC$5:$BN$45,8)</f>
        <v>B</v>
      </c>
      <c r="Z321" s="175">
        <v>1</v>
      </c>
      <c r="AA321" s="345" t="str">
        <f ca="1">IF($A320&lt;&gt;"",IF(OR($AH320&lt;&gt;0,$AI320&lt;&gt;0,U321&lt;&gt;""),"",O321))</f>
        <v/>
      </c>
      <c r="AB321" s="37" t="str">
        <f t="shared" ca="1" si="92"/>
        <v/>
      </c>
      <c r="AC321" s="37">
        <f t="shared" ca="1" si="93"/>
        <v>0</v>
      </c>
      <c r="AD321" s="23">
        <f ca="1">IF($A321&lt;&gt;"",IF(OR($AH320&lt;&gt;0,$AI320&lt;&gt;0),"0",SUM(AC321:AC321)),0)</f>
        <v>0</v>
      </c>
      <c r="AE321" s="90">
        <f ca="1">IF(A321&lt;&gt;"",W321+AC321,0)</f>
        <v>1</v>
      </c>
      <c r="AF321" s="87">
        <f t="shared" ca="1" si="104"/>
        <v>-7</v>
      </c>
      <c r="AG321" s="95">
        <f>T322</f>
        <v>1</v>
      </c>
      <c r="AH321" s="89">
        <f ca="1">IF($A321&lt;&gt;"",IF(AH320&lt;&gt;0,AH320,IF(AF321&gt;=$AJ$1,"Profit Target",0)),0)</f>
        <v>0</v>
      </c>
      <c r="AI321" s="91">
        <f ca="1">IF($A321&lt;&gt;"",IF(AI320&lt;&gt;0,AI320,IF(AF321&lt;=$AJ$2,"Stop Loss",0)))</f>
        <v>0</v>
      </c>
      <c r="AJ321" s="89">
        <f t="shared" ca="1" si="94"/>
        <v>9</v>
      </c>
      <c r="AK321" s="78" t="str">
        <f ca="1">IF($A320="","",ABS(T321)&amp;"@")</f>
        <v>1@</v>
      </c>
      <c r="AL321" s="78" t="str">
        <f ca="1">IF(U321&lt;&gt;"",$AK321&amp;U321&amp;",","")</f>
        <v>1@B,</v>
      </c>
      <c r="AM321" s="78" t="str">
        <f ca="1">IF($A320="","",ABS(Z321)&amp;"@")</f>
        <v>1@</v>
      </c>
      <c r="AN321" s="427" t="str">
        <f t="shared" ca="1" si="95"/>
        <v/>
      </c>
      <c r="AO321" s="20"/>
      <c r="AP321" s="20"/>
      <c r="AQ321" s="20"/>
      <c r="AR321" s="20"/>
      <c r="AS321" s="20"/>
      <c r="AT321" s="49"/>
      <c r="AU321" s="20"/>
      <c r="AV321" s="20"/>
      <c r="AW321" s="20"/>
      <c r="AX321" s="20"/>
      <c r="AY321" s="20"/>
      <c r="AZ321" s="20"/>
      <c r="BA321" s="20"/>
      <c r="BB321" s="96">
        <f t="shared" ca="1" si="86"/>
        <v>24</v>
      </c>
      <c r="BD321" s="96"/>
      <c r="BR321" s="48"/>
      <c r="BS321" s="48"/>
      <c r="BT321" s="48"/>
      <c r="BU321" s="48"/>
      <c r="BV321" s="48"/>
      <c r="BW321" s="48"/>
      <c r="BX321" s="48"/>
      <c r="BY321" s="49"/>
      <c r="BZ321" s="48"/>
      <c r="CA321" s="48"/>
      <c r="CB321" s="19"/>
      <c r="CC321" s="19"/>
      <c r="CD321" s="19"/>
      <c r="CE321" s="48"/>
      <c r="CF321" s="49"/>
      <c r="CG321" s="19"/>
      <c r="CH321" s="49"/>
      <c r="CI321" s="19"/>
      <c r="CJ321" s="19"/>
    </row>
    <row r="322" spans="1:95">
      <c r="A322" s="96">
        <f t="shared" ca="1" si="85"/>
        <v>1</v>
      </c>
      <c r="B322" s="23" t="str">
        <f ca="1">IF(A321="","",IF(AND(AL322="",AN322=""),"NB",AL322&amp;AN322))</f>
        <v>1@B,</v>
      </c>
      <c r="C322" s="6" t="str">
        <f t="shared" ca="1" si="87"/>
        <v/>
      </c>
      <c r="D322" s="56" t="str">
        <f ca="1">VLOOKUP($A322,$BC$5:$BN$45,8)</f>
        <v>R</v>
      </c>
      <c r="E322" s="344" t="str">
        <f t="shared" ca="1" si="96"/>
        <v>BBR</v>
      </c>
      <c r="F322" s="175">
        <v>1</v>
      </c>
      <c r="G322" s="459">
        <f ca="1">IF(G321&gt;=$AJ$3,1,IF(AND(J320="L",J321="L"),1,IF(I321="L",2,IF(I321="W",(2*G321-1),G321))))</f>
        <v>3</v>
      </c>
      <c r="H322" s="345" t="str">
        <f ca="1">IF($A321&lt;&gt;"",IF(OR($AH321&lt;&gt;0,$AI321&lt;&gt;0,E321="RRR"),"",IF(AND($D316="B",$D319="B"),"B",IF(AND($D318="B",$D320="B"),"B",IF(AND($D320=$D321,$D320="B"),"B","")))),"")</f>
        <v>B</v>
      </c>
      <c r="I322" s="346" t="str">
        <f t="shared" ca="1" si="100"/>
        <v>L</v>
      </c>
      <c r="J322" s="346">
        <f t="shared" ca="1" si="88"/>
        <v>-1</v>
      </c>
      <c r="K322" s="343">
        <f t="shared" ca="1" si="97"/>
        <v>-1</v>
      </c>
      <c r="L322" s="56" t="str">
        <f ca="1">VLOOKUP($A322,$BC$5:$BN$45,8)</f>
        <v>R</v>
      </c>
      <c r="M322" s="428">
        <f t="shared" ca="1" si="98"/>
        <v>1</v>
      </c>
      <c r="N322" s="175">
        <v>1</v>
      </c>
      <c r="O322" s="345" t="str">
        <f ca="1">IF($A321&lt;&gt;"",IF(OR($AH321&lt;&gt;0,$AI321&lt;&gt;0,E321="BBB",H322&lt;&gt;""),"",IF(AND($D316="R",$D319="R"),"R",IF(AND($D318="R",$D320="R"),"R",IF(AND($D320=$D321,$D320="R"),"R","")))),"")</f>
        <v/>
      </c>
      <c r="P322" s="37" t="str">
        <f t="shared" ca="1" si="89"/>
        <v/>
      </c>
      <c r="Q322" s="37">
        <f t="shared" ca="1" si="90"/>
        <v>0</v>
      </c>
      <c r="R322" s="23">
        <f ca="1">IF($A322&lt;&gt;"",IF(OR($AH321&lt;&gt;0,$AI321&lt;&gt;0),"0",SUM(Q322:Q322)),0)</f>
        <v>0</v>
      </c>
      <c r="S322" s="56" t="str">
        <f ca="1">VLOOKUP($A322,$BC$5:$BN$45,8)</f>
        <v>R</v>
      </c>
      <c r="T322" s="175">
        <v>1</v>
      </c>
      <c r="U322" s="345" t="str">
        <f ca="1">IF($A321&lt;&gt;"",IF(OR($AH321&lt;&gt;0,$AI321&lt;&gt;0,M321&gt;=$AJ$3),"",H322))</f>
        <v>B</v>
      </c>
      <c r="V322" s="346" t="str">
        <f t="shared" ca="1" si="101"/>
        <v>L</v>
      </c>
      <c r="W322" s="346">
        <f t="shared" ca="1" si="91"/>
        <v>-1</v>
      </c>
      <c r="X322" s="343">
        <f t="shared" ca="1" si="99"/>
        <v>-1</v>
      </c>
      <c r="Y322" s="56" t="str">
        <f ca="1">VLOOKUP($A322,$BC$5:$BN$45,8)</f>
        <v>R</v>
      </c>
      <c r="Z322" s="175">
        <v>1</v>
      </c>
      <c r="AA322" s="345" t="str">
        <f ca="1">IF($A321&lt;&gt;"",IF(OR($AH321&lt;&gt;0,$AI321&lt;&gt;0,U322&lt;&gt;""),"",O322))</f>
        <v/>
      </c>
      <c r="AB322" s="37" t="str">
        <f t="shared" ca="1" si="92"/>
        <v/>
      </c>
      <c r="AC322" s="37">
        <f t="shared" ca="1" si="93"/>
        <v>0</v>
      </c>
      <c r="AD322" s="23">
        <f ca="1">IF($A322&lt;&gt;"",IF(OR($AH321&lt;&gt;0,$AI321&lt;&gt;0),"0",SUM(AC322:AC322)),0)</f>
        <v>0</v>
      </c>
      <c r="AE322" s="90">
        <f ca="1">IF(A322&lt;&gt;"",W322+AC322,0)</f>
        <v>-1</v>
      </c>
      <c r="AF322" s="87">
        <f t="shared" ca="1" si="104"/>
        <v>-8</v>
      </c>
      <c r="AG322" s="95">
        <f>T323</f>
        <v>1</v>
      </c>
      <c r="AH322" s="89">
        <f ca="1">IF($A322&lt;&gt;"",IF(AH321&lt;&gt;0,AH321,IF(AF322&gt;=$AJ$1,"Profit Target",0)),0)</f>
        <v>0</v>
      </c>
      <c r="AI322" s="91">
        <f ca="1">IF($A322&lt;&gt;"",IF(AI321&lt;&gt;0,AI321,IF(AF322&lt;=$AJ$2,"Stop Loss",0)))</f>
        <v>0</v>
      </c>
      <c r="AJ322" s="89">
        <f t="shared" ca="1" si="94"/>
        <v>9</v>
      </c>
      <c r="AK322" s="78" t="str">
        <f ca="1">IF($A321="","",ABS(T322)&amp;"@")</f>
        <v>1@</v>
      </c>
      <c r="AL322" s="78" t="str">
        <f ca="1">IF(U322&lt;&gt;"",$AK322&amp;U322&amp;",","")</f>
        <v>1@B,</v>
      </c>
      <c r="AM322" s="78" t="str">
        <f ca="1">IF($A321="","",ABS(Z322)&amp;"@")</f>
        <v>1@</v>
      </c>
      <c r="AN322" s="427" t="str">
        <f t="shared" ca="1" si="95"/>
        <v/>
      </c>
      <c r="AO322" s="20"/>
      <c r="AP322" s="20"/>
      <c r="AQ322" s="20"/>
      <c r="AR322" s="20"/>
      <c r="AS322" s="20"/>
      <c r="AT322" s="49"/>
      <c r="AU322" s="20"/>
      <c r="AV322" s="20"/>
      <c r="AW322" s="20"/>
      <c r="AX322" s="20"/>
      <c r="AY322" s="20"/>
      <c r="AZ322" s="20"/>
      <c r="BA322" s="20"/>
      <c r="BB322" s="96">
        <f t="shared" ca="1" si="86"/>
        <v>17</v>
      </c>
      <c r="BD322" s="96"/>
      <c r="BR322" s="48"/>
      <c r="BS322" s="48"/>
      <c r="BT322" s="48"/>
      <c r="BU322" s="48"/>
      <c r="BV322" s="48"/>
      <c r="BW322" s="48"/>
      <c r="BX322" s="48"/>
      <c r="BY322" s="49"/>
      <c r="BZ322" s="48"/>
      <c r="CA322" s="48"/>
      <c r="CB322" s="19"/>
      <c r="CC322" s="19"/>
      <c r="CD322" s="19"/>
      <c r="CE322" s="48"/>
      <c r="CF322" s="49"/>
      <c r="CG322" s="19"/>
      <c r="CH322" s="49"/>
      <c r="CI322" s="19"/>
      <c r="CJ322" s="19"/>
    </row>
    <row r="323" spans="1:95">
      <c r="A323" s="96">
        <f t="shared" ca="1" si="85"/>
        <v>28</v>
      </c>
      <c r="B323" s="23" t="str">
        <f ca="1">IF(A322="","",IF(AND(AL323="",AN323=""),"NB",AL323&amp;AN323))</f>
        <v>1@B,</v>
      </c>
      <c r="C323" s="6" t="str">
        <f t="shared" ca="1" si="87"/>
        <v/>
      </c>
      <c r="D323" s="56" t="str">
        <f ca="1">VLOOKUP($A323,$BC$5:$BN$45,8)</f>
        <v>B</v>
      </c>
      <c r="E323" s="344" t="str">
        <f t="shared" ca="1" si="96"/>
        <v>BRB</v>
      </c>
      <c r="F323" s="175">
        <v>1</v>
      </c>
      <c r="G323" s="459">
        <f ca="1">IF(G322&gt;=$AJ$3,1,IF(AND(J321="L",J322="L"),1,IF(I322="L",2,IF(I322="W",(2*G322-1),G322))))</f>
        <v>2</v>
      </c>
      <c r="H323" s="345" t="str">
        <f ca="1">IF($A322&lt;&gt;"",IF(OR($AH322&lt;&gt;0,$AI322&lt;&gt;0,E322="RRR"),"",IF(AND($D317="B",$D320="B"),"B",IF(AND($D319="B",$D321="B"),"B",IF(AND($D321=$D322,$D321="B"),"B","")))),"")</f>
        <v>B</v>
      </c>
      <c r="I323" s="346" t="str">
        <f t="shared" ca="1" si="100"/>
        <v>W</v>
      </c>
      <c r="J323" s="346">
        <f t="shared" ca="1" si="88"/>
        <v>1</v>
      </c>
      <c r="K323" s="343">
        <f t="shared" ca="1" si="97"/>
        <v>1</v>
      </c>
      <c r="L323" s="56" t="str">
        <f ca="1">VLOOKUP($A323,$BC$5:$BN$45,8)</f>
        <v>B</v>
      </c>
      <c r="M323" s="428">
        <f t="shared" ca="1" si="98"/>
        <v>0</v>
      </c>
      <c r="N323" s="175">
        <v>1</v>
      </c>
      <c r="O323" s="345" t="str">
        <f ca="1">IF($A322&lt;&gt;"",IF(OR($AH322&lt;&gt;0,$AI322&lt;&gt;0,E322="BBB",H323&lt;&gt;""),"",IF(AND($D317="R",$D320="R"),"R",IF(AND($D319="R",$D321="R"),"R",IF(AND($D321=$D322,$D321="R"),"R","")))),"")</f>
        <v/>
      </c>
      <c r="P323" s="37" t="str">
        <f t="shared" ca="1" si="89"/>
        <v/>
      </c>
      <c r="Q323" s="37">
        <f t="shared" ca="1" si="90"/>
        <v>0</v>
      </c>
      <c r="R323" s="23">
        <f ca="1">IF($A323&lt;&gt;"",IF(OR($AH322&lt;&gt;0,$AI322&lt;&gt;0),"0",SUM(Q323:Q323)),0)</f>
        <v>0</v>
      </c>
      <c r="S323" s="56" t="str">
        <f ca="1">VLOOKUP($A323,$BC$5:$BN$45,8)</f>
        <v>B</v>
      </c>
      <c r="T323" s="175">
        <v>1</v>
      </c>
      <c r="U323" s="345" t="str">
        <f ca="1">IF($A322&lt;&gt;"",IF(OR($AH322&lt;&gt;0,$AI322&lt;&gt;0,M322&gt;=$AJ$3),"",H323))</f>
        <v>B</v>
      </c>
      <c r="V323" s="346" t="str">
        <f t="shared" ca="1" si="101"/>
        <v>W</v>
      </c>
      <c r="W323" s="346">
        <f t="shared" ca="1" si="91"/>
        <v>1</v>
      </c>
      <c r="X323" s="343">
        <f t="shared" ca="1" si="99"/>
        <v>1</v>
      </c>
      <c r="Y323" s="56" t="str">
        <f ca="1">VLOOKUP($A323,$BC$5:$BN$45,8)</f>
        <v>B</v>
      </c>
      <c r="Z323" s="175">
        <v>1</v>
      </c>
      <c r="AA323" s="345" t="str">
        <f ca="1">IF($A322&lt;&gt;"",IF(OR($AH322&lt;&gt;0,$AI322&lt;&gt;0,U323&lt;&gt;""),"",O323))</f>
        <v/>
      </c>
      <c r="AB323" s="37" t="str">
        <f t="shared" ca="1" si="92"/>
        <v/>
      </c>
      <c r="AC323" s="37">
        <f t="shared" ca="1" si="93"/>
        <v>0</v>
      </c>
      <c r="AD323" s="23">
        <f ca="1">IF($A323&lt;&gt;"",IF(OR($AH322&lt;&gt;0,$AI322&lt;&gt;0),"0",SUM(AC323:AC323)),0)</f>
        <v>0</v>
      </c>
      <c r="AE323" s="90">
        <f ca="1">IF(A323&lt;&gt;"",W323+AC323,0)</f>
        <v>1</v>
      </c>
      <c r="AF323" s="87">
        <f t="shared" ca="1" si="104"/>
        <v>-7</v>
      </c>
      <c r="AG323" s="95">
        <f>T324</f>
        <v>1</v>
      </c>
      <c r="AH323" s="89">
        <f ca="1">IF($A323&lt;&gt;"",IF(AH322&lt;&gt;0,AH322,IF(AF323&gt;=$AJ$1,"Profit Target",0)),0)</f>
        <v>0</v>
      </c>
      <c r="AI323" s="91">
        <f ca="1">IF($A323&lt;&gt;"",IF(AI322&lt;&gt;0,AI322,IF(AF323&lt;=$AJ$2,"Stop Loss",0)))</f>
        <v>0</v>
      </c>
      <c r="AJ323" s="89">
        <f t="shared" ca="1" si="94"/>
        <v>9</v>
      </c>
      <c r="AK323" s="78" t="str">
        <f ca="1">IF($A322="","",ABS(T323)&amp;"@")</f>
        <v>1@</v>
      </c>
      <c r="AL323" s="78" t="str">
        <f ca="1">IF(U323&lt;&gt;"",$AK323&amp;U323&amp;",","")</f>
        <v>1@B,</v>
      </c>
      <c r="AM323" s="78" t="str">
        <f ca="1">IF($A322="","",ABS(Z323)&amp;"@")</f>
        <v>1@</v>
      </c>
      <c r="AN323" s="427" t="str">
        <f t="shared" ca="1" si="95"/>
        <v/>
      </c>
      <c r="AO323" s="20"/>
      <c r="AP323" s="20"/>
      <c r="AQ323" s="20"/>
      <c r="AR323" s="20"/>
      <c r="AS323" s="20"/>
      <c r="AT323" s="49"/>
      <c r="AU323" s="20"/>
      <c r="AV323" s="20"/>
      <c r="AW323" s="20"/>
      <c r="AX323" s="20"/>
      <c r="AY323" s="20"/>
      <c r="AZ323" s="20"/>
      <c r="BA323" s="20"/>
      <c r="BB323" s="96">
        <f t="shared" ca="1" si="86"/>
        <v>25</v>
      </c>
      <c r="BD323" s="96"/>
      <c r="BR323" s="48"/>
      <c r="BS323" s="48"/>
      <c r="BT323" s="48"/>
      <c r="BU323" s="48"/>
      <c r="BV323" s="48"/>
      <c r="BW323" s="48"/>
      <c r="BX323" s="48"/>
      <c r="BY323" s="49"/>
      <c r="BZ323" s="48"/>
      <c r="CA323" s="48"/>
      <c r="CB323" s="19"/>
      <c r="CC323" s="19"/>
      <c r="CD323" s="19"/>
      <c r="CE323" s="48"/>
      <c r="CF323" s="49"/>
      <c r="CG323" s="19"/>
      <c r="CH323" s="49"/>
      <c r="CI323" s="19"/>
      <c r="CJ323" s="19"/>
    </row>
    <row r="324" spans="1:95">
      <c r="A324" s="96">
        <f t="shared" ca="1" si="85"/>
        <v>35</v>
      </c>
      <c r="B324" s="23" t="str">
        <f ca="1">IF(A323="","",IF(AND(AL324="",AN324=""),"NB",AL324&amp;AN324))</f>
        <v>NB</v>
      </c>
      <c r="C324" s="6" t="str">
        <f t="shared" ca="1" si="87"/>
        <v/>
      </c>
      <c r="D324" s="56" t="str">
        <f ca="1">VLOOKUP($A324,$BC$5:$BN$45,8)</f>
        <v>B</v>
      </c>
      <c r="E324" s="344" t="str">
        <f t="shared" ca="1" si="96"/>
        <v>RBB</v>
      </c>
      <c r="F324" s="175">
        <v>1</v>
      </c>
      <c r="G324" s="459">
        <f ca="1">IF(G323&gt;=$AJ$3,1,IF(AND(J322="L",J323="L"),1,IF(I323="L",2,IF(I323="W",(2*G323-1),G323))))</f>
        <v>3</v>
      </c>
      <c r="H324" s="345" t="str">
        <f ca="1">IF($A323&lt;&gt;"",IF(OR($AH323&lt;&gt;0,$AI323&lt;&gt;0,E323="RRR"),"",IF(AND($D318="B",$D321="B"),"B",IF(AND($D320="B",$D322="B"),"B",IF(AND($D322=$D323,$D322="B"),"B","")))),"")</f>
        <v/>
      </c>
      <c r="I324" s="346" t="str">
        <f t="shared" ca="1" si="100"/>
        <v/>
      </c>
      <c r="J324" s="346">
        <f t="shared" ca="1" si="88"/>
        <v>0</v>
      </c>
      <c r="K324" s="343">
        <f t="shared" ca="1" si="97"/>
        <v>0</v>
      </c>
      <c r="L324" s="56" t="str">
        <f ca="1">VLOOKUP($A324,$BC$5:$BN$45,8)</f>
        <v>B</v>
      </c>
      <c r="M324" s="428">
        <f t="shared" ca="1" si="98"/>
        <v>0</v>
      </c>
      <c r="N324" s="175">
        <v>1</v>
      </c>
      <c r="O324" s="345" t="str">
        <f ca="1">IF($A323&lt;&gt;"",IF(OR($AH323&lt;&gt;0,$AI323&lt;&gt;0,E323="BBB",H324&lt;&gt;""),"",IF(AND($D318="R",$D321="R"),"R",IF(AND($D320="R",$D322="R"),"R",IF(AND($D322=$D323,$D322="R"),"R","")))),"")</f>
        <v/>
      </c>
      <c r="P324" s="37" t="str">
        <f t="shared" ca="1" si="89"/>
        <v/>
      </c>
      <c r="Q324" s="37">
        <f t="shared" ca="1" si="90"/>
        <v>0</v>
      </c>
      <c r="R324" s="23">
        <f ca="1">IF($A324&lt;&gt;"",IF(OR($AH323&lt;&gt;0,$AI323&lt;&gt;0),"0",SUM(Q324:Q324)),0)</f>
        <v>0</v>
      </c>
      <c r="S324" s="56" t="str">
        <f ca="1">VLOOKUP($A324,$BC$5:$BN$45,8)</f>
        <v>B</v>
      </c>
      <c r="T324" s="175">
        <v>1</v>
      </c>
      <c r="U324" s="345" t="str">
        <f ca="1">IF($A323&lt;&gt;"",IF(OR($AH323&lt;&gt;0,$AI323&lt;&gt;0,M323&gt;=$AJ$3),"",H324))</f>
        <v/>
      </c>
      <c r="V324" s="346" t="str">
        <f t="shared" ca="1" si="101"/>
        <v/>
      </c>
      <c r="W324" s="346">
        <f t="shared" ca="1" si="91"/>
        <v>0</v>
      </c>
      <c r="X324" s="343">
        <f t="shared" ca="1" si="99"/>
        <v>0</v>
      </c>
      <c r="Y324" s="56" t="str">
        <f ca="1">VLOOKUP($A324,$BC$5:$BN$45,8)</f>
        <v>B</v>
      </c>
      <c r="Z324" s="175">
        <v>1</v>
      </c>
      <c r="AA324" s="345" t="str">
        <f ca="1">IF($A323&lt;&gt;"",IF(OR($AH323&lt;&gt;0,$AI323&lt;&gt;0,U324&lt;&gt;""),"",O324))</f>
        <v/>
      </c>
      <c r="AB324" s="37" t="str">
        <f t="shared" ca="1" si="92"/>
        <v/>
      </c>
      <c r="AC324" s="37">
        <f t="shared" ca="1" si="93"/>
        <v>0</v>
      </c>
      <c r="AD324" s="23">
        <f ca="1">IF($A324&lt;&gt;"",IF(OR($AH323&lt;&gt;0,$AI323&lt;&gt;0),"0",SUM(AC324:AC324)),0)</f>
        <v>0</v>
      </c>
      <c r="AE324" s="90">
        <f ca="1">IF(A324&lt;&gt;"",W324+AC324,0)</f>
        <v>0</v>
      </c>
      <c r="AF324" s="87">
        <f t="shared" ca="1" si="104"/>
        <v>-7</v>
      </c>
      <c r="AG324" s="95">
        <f>T325</f>
        <v>1</v>
      </c>
      <c r="AH324" s="89">
        <f ca="1">IF($A324&lt;&gt;"",IF(AH323&lt;&gt;0,AH323,IF(AF324&gt;=$AJ$1,"Profit Target",0)),0)</f>
        <v>0</v>
      </c>
      <c r="AI324" s="91">
        <f ca="1">IF($A324&lt;&gt;"",IF(AI323&lt;&gt;0,AI323,IF(AF324&lt;=$AJ$2,"Stop Loss",0)))</f>
        <v>0</v>
      </c>
      <c r="AJ324" s="89">
        <f t="shared" ca="1" si="94"/>
        <v>9</v>
      </c>
      <c r="AK324" s="78" t="str">
        <f ca="1">IF($A323="","",ABS(T324)&amp;"@")</f>
        <v>1@</v>
      </c>
      <c r="AL324" s="78" t="str">
        <f ca="1">IF(U324&lt;&gt;"",$AK324&amp;U324&amp;",","")</f>
        <v/>
      </c>
      <c r="AM324" s="78" t="str">
        <f ca="1">IF($A323="","",ABS(Z324)&amp;"@")</f>
        <v>1@</v>
      </c>
      <c r="AN324" s="427" t="str">
        <f t="shared" ca="1" si="95"/>
        <v/>
      </c>
      <c r="AO324" s="20"/>
      <c r="AP324" s="20"/>
      <c r="AQ324" s="20"/>
      <c r="AR324" s="20"/>
      <c r="AS324" s="20"/>
      <c r="AT324" s="49"/>
      <c r="AU324" s="20"/>
      <c r="AV324" s="20"/>
      <c r="AW324" s="20"/>
      <c r="AX324" s="20"/>
      <c r="AY324" s="20"/>
      <c r="AZ324" s="20"/>
      <c r="BA324" s="20"/>
      <c r="BB324" s="96">
        <f t="shared" ca="1" si="86"/>
        <v>29</v>
      </c>
      <c r="BD324" s="96"/>
      <c r="BR324" s="48"/>
      <c r="BS324" s="48"/>
      <c r="BT324" s="48"/>
      <c r="BU324" s="48"/>
      <c r="BV324" s="48"/>
      <c r="BW324" s="48"/>
      <c r="BX324" s="48"/>
      <c r="BY324" s="49"/>
      <c r="BZ324" s="48"/>
      <c r="CA324" s="48"/>
      <c r="CB324" s="19"/>
      <c r="CC324" s="19"/>
      <c r="CD324" s="19"/>
      <c r="CE324" s="48"/>
      <c r="CF324" s="49"/>
      <c r="CG324" s="19"/>
      <c r="CH324" s="49"/>
      <c r="CI324" s="19"/>
      <c r="CJ324" s="19"/>
    </row>
    <row r="325" spans="1:95">
      <c r="A325" s="96">
        <f t="shared" ref="A325:A388" ca="1" si="105">IF($A$2="no",INT(RAND()*36+1),INT(RAND()*37))</f>
        <v>36</v>
      </c>
      <c r="B325" s="23" t="str">
        <f ca="1">IF(A324="","",IF(AND(AL325="",AN325=""),"NB",AL325&amp;AN325))</f>
        <v>1@B,</v>
      </c>
      <c r="C325" s="6" t="str">
        <f t="shared" ca="1" si="87"/>
        <v/>
      </c>
      <c r="D325" s="56" t="str">
        <f ca="1">VLOOKUP($A325,$BC$5:$BN$45,8)</f>
        <v>R</v>
      </c>
      <c r="E325" s="344" t="str">
        <f t="shared" ca="1" si="96"/>
        <v>BBR</v>
      </c>
      <c r="F325" s="175">
        <v>1</v>
      </c>
      <c r="G325" s="459">
        <f ca="1">IF(G324&gt;=$AJ$3,1,IF(AND(J323="L",J324="L"),1,IF(I324="L",2,IF(I324="W",(2*G324-1),G324))))</f>
        <v>3</v>
      </c>
      <c r="H325" s="345" t="str">
        <f ca="1">IF($A324&lt;&gt;"",IF(OR($AH324&lt;&gt;0,$AI324&lt;&gt;0,E324="RRR"),"",IF(AND($D319="B",$D322="B"),"B",IF(AND($D321="B",$D323="B"),"B",IF(AND($D323=$D324,$D323="B"),"B","")))),"")</f>
        <v>B</v>
      </c>
      <c r="I325" s="346" t="str">
        <f t="shared" ca="1" si="100"/>
        <v>L</v>
      </c>
      <c r="J325" s="346">
        <f t="shared" ca="1" si="88"/>
        <v>-1</v>
      </c>
      <c r="K325" s="343">
        <f t="shared" ca="1" si="97"/>
        <v>-1</v>
      </c>
      <c r="L325" s="56" t="str">
        <f ca="1">VLOOKUP($A325,$BC$5:$BN$45,8)</f>
        <v>R</v>
      </c>
      <c r="M325" s="428">
        <f t="shared" ca="1" si="98"/>
        <v>1</v>
      </c>
      <c r="N325" s="175">
        <v>1</v>
      </c>
      <c r="O325" s="345" t="str">
        <f ca="1">IF($A324&lt;&gt;"",IF(OR($AH324&lt;&gt;0,$AI324&lt;&gt;0,E324="BBB",H325&lt;&gt;""),"",IF(AND($D319="R",$D322="R"),"R",IF(AND($D321="R",$D323="R"),"R",IF(AND($D323=$D324,$D323="R"),"R","")))),"")</f>
        <v/>
      </c>
      <c r="P325" s="37" t="str">
        <f t="shared" ca="1" si="89"/>
        <v/>
      </c>
      <c r="Q325" s="37">
        <f t="shared" ca="1" si="90"/>
        <v>0</v>
      </c>
      <c r="R325" s="23">
        <f ca="1">IF($A325&lt;&gt;"",IF(OR($AH324&lt;&gt;0,$AI324&lt;&gt;0),"0",SUM(Q325:Q325)),0)</f>
        <v>0</v>
      </c>
      <c r="S325" s="56" t="str">
        <f ca="1">VLOOKUP($A325,$BC$5:$BN$45,8)</f>
        <v>R</v>
      </c>
      <c r="T325" s="175">
        <v>1</v>
      </c>
      <c r="U325" s="345" t="str">
        <f ca="1">IF($A324&lt;&gt;"",IF(OR($AH324&lt;&gt;0,$AI324&lt;&gt;0,M324&gt;=$AJ$3),"",H325))</f>
        <v>B</v>
      </c>
      <c r="V325" s="346" t="str">
        <f t="shared" ca="1" si="101"/>
        <v>L</v>
      </c>
      <c r="W325" s="346">
        <f t="shared" ca="1" si="91"/>
        <v>-1</v>
      </c>
      <c r="X325" s="343">
        <f t="shared" ca="1" si="99"/>
        <v>-1</v>
      </c>
      <c r="Y325" s="56" t="str">
        <f ca="1">VLOOKUP($A325,$BC$5:$BN$45,8)</f>
        <v>R</v>
      </c>
      <c r="Z325" s="175">
        <v>1</v>
      </c>
      <c r="AA325" s="345" t="str">
        <f ca="1">IF($A324&lt;&gt;"",IF(OR($AH324&lt;&gt;0,$AI324&lt;&gt;0,U325&lt;&gt;""),"",O325))</f>
        <v/>
      </c>
      <c r="AB325" s="37" t="str">
        <f t="shared" ca="1" si="92"/>
        <v/>
      </c>
      <c r="AC325" s="37">
        <f t="shared" ca="1" si="93"/>
        <v>0</v>
      </c>
      <c r="AD325" s="23">
        <f ca="1">IF($A325&lt;&gt;"",IF(OR($AH324&lt;&gt;0,$AI324&lt;&gt;0),"0",SUM(AC325:AC325)),0)</f>
        <v>0</v>
      </c>
      <c r="AE325" s="90">
        <f ca="1">IF(A325&lt;&gt;"",W325+AC325,0)</f>
        <v>-1</v>
      </c>
      <c r="AF325" s="87">
        <f t="shared" ca="1" si="104"/>
        <v>-8</v>
      </c>
      <c r="AG325" s="95">
        <f>T326</f>
        <v>1</v>
      </c>
      <c r="AH325" s="89">
        <f ca="1">IF($A325&lt;&gt;"",IF(AH324&lt;&gt;0,AH324,IF(AF325&gt;=$AJ$1,"Profit Target",0)),0)</f>
        <v>0</v>
      </c>
      <c r="AI325" s="91">
        <f ca="1">IF($A325&lt;&gt;"",IF(AI324&lt;&gt;0,AI324,IF(AF325&lt;=$AJ$2,"Stop Loss",0)))</f>
        <v>0</v>
      </c>
      <c r="AJ325" s="89">
        <f t="shared" ca="1" si="94"/>
        <v>9</v>
      </c>
      <c r="AK325" s="78" t="str">
        <f ca="1">IF($A324="","",ABS(T325)&amp;"@")</f>
        <v>1@</v>
      </c>
      <c r="AL325" s="78" t="str">
        <f ca="1">IF(U325&lt;&gt;"",$AK325&amp;U325&amp;",","")</f>
        <v>1@B,</v>
      </c>
      <c r="AM325" s="78" t="str">
        <f ca="1">IF($A324="","",ABS(Z325)&amp;"@")</f>
        <v>1@</v>
      </c>
      <c r="AN325" s="427" t="str">
        <f t="shared" ca="1" si="95"/>
        <v/>
      </c>
      <c r="AO325" s="20"/>
      <c r="AP325" s="20"/>
      <c r="AQ325" s="20"/>
      <c r="AR325" s="20"/>
      <c r="AS325" s="20"/>
      <c r="AT325" s="49"/>
      <c r="AU325" s="20"/>
      <c r="AV325" s="20"/>
      <c r="AW325" s="20"/>
      <c r="AX325" s="20"/>
      <c r="AY325" s="20"/>
      <c r="AZ325" s="20"/>
      <c r="BA325" s="20"/>
      <c r="BB325" s="96">
        <f t="shared" ref="BB325:BB388" ca="1" si="106">IF($A$2="no",INT(RAND()*36+1),INT(RAND()*37))</f>
        <v>34</v>
      </c>
      <c r="BD325" s="96"/>
      <c r="BR325" s="48"/>
      <c r="BS325" s="48"/>
      <c r="BT325" s="48"/>
      <c r="BU325" s="48"/>
      <c r="BV325" s="48"/>
      <c r="BW325" s="48"/>
      <c r="BX325" s="48"/>
      <c r="BY325" s="49"/>
      <c r="BZ325" s="48"/>
      <c r="CA325" s="48"/>
      <c r="CB325" s="19"/>
      <c r="CC325" s="19"/>
      <c r="CD325" s="19"/>
      <c r="CE325" s="48"/>
      <c r="CF325" s="49"/>
      <c r="CG325" s="19"/>
      <c r="CH325" s="49"/>
      <c r="CI325" s="19"/>
      <c r="CJ325" s="19"/>
    </row>
    <row r="326" spans="1:95">
      <c r="A326" s="96">
        <f t="shared" ca="1" si="105"/>
        <v>36</v>
      </c>
      <c r="B326" s="23" t="str">
        <f ca="1">IF(A325="","",IF(AND(AL326="",AN326=""),"NB",AL326&amp;AN326))</f>
        <v>1@B,</v>
      </c>
      <c r="C326" s="6" t="str">
        <f t="shared" ca="1" si="87"/>
        <v/>
      </c>
      <c r="D326" s="56" t="str">
        <f ca="1">VLOOKUP($A326,$BC$5:$BN$45,8)</f>
        <v>R</v>
      </c>
      <c r="E326" s="344" t="str">
        <f t="shared" ca="1" si="96"/>
        <v>BRR</v>
      </c>
      <c r="F326" s="175">
        <v>1</v>
      </c>
      <c r="G326" s="459">
        <f ca="1">IF(G325&gt;=$AJ$3,1,IF(AND(J324="L",J325="L"),1,IF(I325="L",2,IF(I325="W",(2*G325-1),G325))))</f>
        <v>2</v>
      </c>
      <c r="H326" s="345" t="str">
        <f ca="1">IF($A325&lt;&gt;"",IF(OR($AH325&lt;&gt;0,$AI325&lt;&gt;0,E325="RRR"),"",IF(AND($D320="B",$D323="B"),"B",IF(AND($D322="B",$D324="B"),"B",IF(AND($D324=$D325,$D324="B"),"B","")))),"")</f>
        <v>B</v>
      </c>
      <c r="I326" s="346" t="str">
        <f t="shared" ca="1" si="100"/>
        <v>L</v>
      </c>
      <c r="J326" s="346">
        <f t="shared" ca="1" si="88"/>
        <v>-1</v>
      </c>
      <c r="K326" s="343">
        <f t="shared" ca="1" si="97"/>
        <v>-1</v>
      </c>
      <c r="L326" s="56" t="str">
        <f ca="1">VLOOKUP($A326,$BC$5:$BN$45,8)</f>
        <v>R</v>
      </c>
      <c r="M326" s="428">
        <f t="shared" ca="1" si="98"/>
        <v>2</v>
      </c>
      <c r="N326" s="175">
        <v>1</v>
      </c>
      <c r="O326" s="345" t="str">
        <f ca="1">IF($A325&lt;&gt;"",IF(OR($AH325&lt;&gt;0,$AI325&lt;&gt;0,E325="BBB",H326&lt;&gt;""),"",IF(AND($D320="R",$D323="R"),"R",IF(AND($D322="R",$D324="R"),"R",IF(AND($D324=$D325,$D324="R"),"R","")))),"")</f>
        <v/>
      </c>
      <c r="P326" s="37" t="str">
        <f t="shared" ca="1" si="89"/>
        <v/>
      </c>
      <c r="Q326" s="37">
        <f t="shared" ca="1" si="90"/>
        <v>0</v>
      </c>
      <c r="R326" s="23">
        <f ca="1">IF($A326&lt;&gt;"",IF(OR($AH325&lt;&gt;0,$AI325&lt;&gt;0),"0",SUM(Q326:Q326)),0)</f>
        <v>0</v>
      </c>
      <c r="S326" s="56" t="str">
        <f ca="1">VLOOKUP($A326,$BC$5:$BN$45,8)</f>
        <v>R</v>
      </c>
      <c r="T326" s="175">
        <v>1</v>
      </c>
      <c r="U326" s="345" t="str">
        <f ca="1">IF($A325&lt;&gt;"",IF(OR($AH325&lt;&gt;0,$AI325&lt;&gt;0,M325&gt;=$AJ$3),"",H326))</f>
        <v>B</v>
      </c>
      <c r="V326" s="346" t="str">
        <f t="shared" ca="1" si="101"/>
        <v>L</v>
      </c>
      <c r="W326" s="346">
        <f t="shared" ca="1" si="91"/>
        <v>-1</v>
      </c>
      <c r="X326" s="343">
        <f t="shared" ca="1" si="99"/>
        <v>-1</v>
      </c>
      <c r="Y326" s="56" t="str">
        <f ca="1">VLOOKUP($A326,$BC$5:$BN$45,8)</f>
        <v>R</v>
      </c>
      <c r="Z326" s="175">
        <v>1</v>
      </c>
      <c r="AA326" s="345" t="str">
        <f ca="1">IF($A325&lt;&gt;"",IF(OR($AH325&lt;&gt;0,$AI325&lt;&gt;0,U326&lt;&gt;""),"",O326))</f>
        <v/>
      </c>
      <c r="AB326" s="37" t="str">
        <f t="shared" ca="1" si="92"/>
        <v/>
      </c>
      <c r="AC326" s="37">
        <f t="shared" ca="1" si="93"/>
        <v>0</v>
      </c>
      <c r="AD326" s="23">
        <f ca="1">IF($A326&lt;&gt;"",IF(OR($AH325&lt;&gt;0,$AI325&lt;&gt;0),"0",SUM(AC326:AC326)),0)</f>
        <v>0</v>
      </c>
      <c r="AE326" s="90">
        <f ca="1">IF(A326&lt;&gt;"",W326+AC326,0)</f>
        <v>-1</v>
      </c>
      <c r="AF326" s="172">
        <f t="shared" ca="1" si="104"/>
        <v>-9</v>
      </c>
      <c r="AG326" s="95">
        <f>T327</f>
        <v>1</v>
      </c>
      <c r="AH326" s="89">
        <f ca="1">IF($A326&lt;&gt;"",IF(AH325&lt;&gt;0,AH325,IF(AF326&gt;=$AJ$1,"Profit Target",0)),0)</f>
        <v>0</v>
      </c>
      <c r="AI326" s="91">
        <f ca="1">IF($A326&lt;&gt;"",IF(AI325&lt;&gt;0,AI325,IF(AF326&lt;=$AJ$2,"Stop Loss",0)))</f>
        <v>0</v>
      </c>
      <c r="AJ326" s="89">
        <f t="shared" ca="1" si="94"/>
        <v>9</v>
      </c>
      <c r="AK326" s="78" t="str">
        <f ca="1">IF($A325="","",ABS(T326)&amp;"@")</f>
        <v>1@</v>
      </c>
      <c r="AL326" s="78" t="str">
        <f ca="1">IF(U326&lt;&gt;"",$AK326&amp;U326&amp;",","")</f>
        <v>1@B,</v>
      </c>
      <c r="AM326" s="78" t="str">
        <f ca="1">IF($A325="","",ABS(Z326)&amp;"@")</f>
        <v>1@</v>
      </c>
      <c r="AN326" s="427" t="str">
        <f t="shared" ca="1" si="95"/>
        <v/>
      </c>
      <c r="AO326" s="20"/>
      <c r="AP326" s="20"/>
      <c r="AQ326" s="20"/>
      <c r="AR326" s="20"/>
      <c r="AS326" s="20"/>
      <c r="AT326" s="49"/>
      <c r="AU326" s="20"/>
      <c r="AV326" s="20"/>
      <c r="AW326" s="20"/>
      <c r="AX326" s="20"/>
      <c r="AY326" s="20"/>
      <c r="AZ326" s="20"/>
      <c r="BA326" s="20"/>
      <c r="BB326" s="96">
        <f t="shared" ca="1" si="106"/>
        <v>24</v>
      </c>
      <c r="BD326" s="96"/>
      <c r="BR326" s="48"/>
      <c r="BS326" s="48"/>
      <c r="BT326" s="48"/>
      <c r="BU326" s="48"/>
      <c r="BV326" s="48"/>
      <c r="BW326" s="48"/>
      <c r="BX326" s="48"/>
      <c r="BY326" s="49"/>
      <c r="BZ326" s="48"/>
      <c r="CA326" s="48"/>
      <c r="CB326" s="19"/>
      <c r="CC326" s="19"/>
      <c r="CD326" s="19"/>
      <c r="CE326" s="48"/>
      <c r="CF326" s="49"/>
      <c r="CG326" s="19"/>
      <c r="CH326" s="49"/>
      <c r="CI326" s="19"/>
      <c r="CJ326" s="19"/>
    </row>
    <row r="327" spans="1:95">
      <c r="A327" s="96">
        <f t="shared" ca="1" si="105"/>
        <v>36</v>
      </c>
      <c r="B327" s="23" t="str">
        <f ca="1">IF(A326="","",IF(AND(AL327="",AN327=""),"NB",AL327&amp;AN327))</f>
        <v>1@B,</v>
      </c>
      <c r="C327" s="6" t="str">
        <f t="shared" ref="C327:C390" ca="1" si="107">IF(AH327="Profit Target","profit target",IF(AI327="Stop Loss","stop loss",""))</f>
        <v/>
      </c>
      <c r="D327" s="56" t="str">
        <f ca="1">VLOOKUP($A327,$BC$5:$BN$45,8)</f>
        <v>R</v>
      </c>
      <c r="E327" s="344" t="str">
        <f t="shared" ca="1" si="96"/>
        <v>RRR</v>
      </c>
      <c r="F327" s="175">
        <v>1</v>
      </c>
      <c r="G327" s="459">
        <f ca="1">IF(G326&gt;=$AJ$3,1,IF(AND(J325="L",J326="L"),1,IF(I326="L",2,IF(I326="W",(2*G326-1),G326))))</f>
        <v>2</v>
      </c>
      <c r="H327" s="345" t="str">
        <f ca="1">IF($A326&lt;&gt;"",IF(OR($AH326&lt;&gt;0,$AI326&lt;&gt;0,E326="RRR"),"",IF(AND($D321="B",$D324="B"),"B",IF(AND($D323="B",$D325="B"),"B",IF(AND($D325=$D326,$D325="B"),"B","")))),"")</f>
        <v>B</v>
      </c>
      <c r="I327" s="346" t="str">
        <f t="shared" ca="1" si="100"/>
        <v>L</v>
      </c>
      <c r="J327" s="346">
        <f t="shared" ref="J327:J390" ca="1" si="108">IF(H327&lt;&gt;"",IF(H327=$D327,1*$F327,-1*$F327),0)</f>
        <v>-1</v>
      </c>
      <c r="K327" s="343">
        <f t="shared" ca="1" si="97"/>
        <v>-1</v>
      </c>
      <c r="L327" s="56" t="str">
        <f ca="1">VLOOKUP($A327,$BC$5:$BN$45,8)</f>
        <v>R</v>
      </c>
      <c r="M327" s="428">
        <f t="shared" ca="1" si="98"/>
        <v>3</v>
      </c>
      <c r="N327" s="175">
        <v>1</v>
      </c>
      <c r="O327" s="345" t="str">
        <f ca="1">IF($A326&lt;&gt;"",IF(OR($AH326&lt;&gt;0,$AI326&lt;&gt;0,E326="BBB",H327&lt;&gt;""),"",IF(AND($D321="R",$D324="R"),"R",IF(AND($D323="R",$D325="R"),"R",IF(AND($D325=$D326,$D325="R"),"R","")))),"")</f>
        <v/>
      </c>
      <c r="P327" s="37" t="str">
        <f t="shared" ref="P327:P390" ca="1" si="109">IF(ABS(R327)=0,"",IF($A327=0,"L",IF(R327&gt;0,"W",IF(R327&lt;0,"L",""))))</f>
        <v/>
      </c>
      <c r="Q327" s="37">
        <f t="shared" ref="Q327:Q390" ca="1" si="110">IF(O327&lt;&gt;"",IF(O327=$S327,1*$T327,-1*$T327),0)</f>
        <v>0</v>
      </c>
      <c r="R327" s="23">
        <f ca="1">IF($A327&lt;&gt;"",IF(OR($AH326&lt;&gt;0,$AI326&lt;&gt;0),"0",SUM(Q327:Q327)),0)</f>
        <v>0</v>
      </c>
      <c r="S327" s="56" t="str">
        <f ca="1">VLOOKUP($A327,$BC$5:$BN$45,8)</f>
        <v>R</v>
      </c>
      <c r="T327" s="175">
        <v>1</v>
      </c>
      <c r="U327" s="345" t="str">
        <f ca="1">IF($A326&lt;&gt;"",IF(OR($AH326&lt;&gt;0,$AI326&lt;&gt;0,M326&gt;=$AJ$3),"",H327))</f>
        <v>B</v>
      </c>
      <c r="V327" s="346" t="str">
        <f t="shared" ca="1" si="101"/>
        <v>L</v>
      </c>
      <c r="W327" s="346">
        <f t="shared" ref="W327:W390" ca="1" si="111">IF(U327&lt;&gt;"",IF(U327=$D327,1*$F327,-1*$F327),0)</f>
        <v>-1</v>
      </c>
      <c r="X327" s="343">
        <f t="shared" ca="1" si="99"/>
        <v>-1</v>
      </c>
      <c r="Y327" s="56" t="str">
        <f ca="1">VLOOKUP($A327,$BC$5:$BN$45,8)</f>
        <v>R</v>
      </c>
      <c r="Z327" s="175">
        <v>1</v>
      </c>
      <c r="AA327" s="345" t="str">
        <f ca="1">IF($A326&lt;&gt;"",IF(OR($AH326&lt;&gt;0,$AI326&lt;&gt;0,U327&lt;&gt;""),"",O327))</f>
        <v/>
      </c>
      <c r="AB327" s="37" t="str">
        <f t="shared" ref="AB327:AB390" ca="1" si="112">IF(ABS(AD327)=0,"",IF($A327=0,"L",IF(AD327&gt;0,"W",IF(AD327&lt;0,"L",""))))</f>
        <v/>
      </c>
      <c r="AC327" s="37">
        <f t="shared" ref="AC327:AC390" ca="1" si="113">IF(AA327&lt;&gt;"",IF(AA327=$S327,1*$T327,-1*$T327),0)</f>
        <v>0</v>
      </c>
      <c r="AD327" s="23">
        <f ca="1">IF($A327&lt;&gt;"",IF(OR($AH326&lt;&gt;0,$AI326&lt;&gt;0),"0",SUM(AC327:AC327)),0)</f>
        <v>0</v>
      </c>
      <c r="AE327" s="90">
        <f ca="1">IF(A327&lt;&gt;"",W327+AC327,0)</f>
        <v>-1</v>
      </c>
      <c r="AF327" s="87">
        <f ca="1">IF($A327&lt;&gt;"",AE327+AF326,0)</f>
        <v>-10</v>
      </c>
      <c r="AG327" s="95">
        <f>T328</f>
        <v>1</v>
      </c>
      <c r="AH327" s="89">
        <f ca="1">IF($A327&lt;&gt;"",IF(AH326&lt;&gt;0,AH326,IF(AF327&gt;=$AJ$1,"Profit Target",0)),0)</f>
        <v>0</v>
      </c>
      <c r="AI327" s="91">
        <f ca="1">IF($A327&lt;&gt;"",IF(AI326&lt;&gt;0,AI326,IF(AF327&lt;=$AJ$2,"Stop Loss",0)))</f>
        <v>0</v>
      </c>
      <c r="AJ327" s="89">
        <f t="shared" ref="AJ327:AJ390" ca="1" si="114">IF(AF327&gt;AJ326,AF327,AJ326)</f>
        <v>9</v>
      </c>
      <c r="AK327" s="78" t="str">
        <f ca="1">IF($A326="","",ABS(T327)&amp;"@")</f>
        <v>1@</v>
      </c>
      <c r="AL327" s="78" t="str">
        <f ca="1">IF(U327&lt;&gt;"",$AK327&amp;U327&amp;",","")</f>
        <v>1@B,</v>
      </c>
      <c r="AM327" s="78" t="str">
        <f ca="1">IF($A326="","",ABS(Z327)&amp;"@")</f>
        <v>1@</v>
      </c>
      <c r="AN327" s="427" t="str">
        <f t="shared" ref="AN327:AN390" ca="1" si="115">IF(AA327&lt;&gt;"",$AM327&amp;AA327&amp;",","")</f>
        <v/>
      </c>
      <c r="AO327" s="20"/>
      <c r="AP327" s="20"/>
      <c r="AQ327" s="20"/>
      <c r="AR327" s="20"/>
      <c r="AS327" s="20"/>
      <c r="AT327" s="49"/>
      <c r="AU327" s="20"/>
      <c r="AV327" s="20"/>
      <c r="AW327" s="20"/>
      <c r="AX327" s="20"/>
      <c r="AY327" s="20"/>
      <c r="AZ327" s="20"/>
      <c r="BA327" s="20"/>
      <c r="BB327" s="96">
        <f t="shared" ca="1" si="106"/>
        <v>24</v>
      </c>
      <c r="BD327" s="96"/>
      <c r="BR327" s="48"/>
      <c r="BS327" s="48"/>
      <c r="BT327" s="48"/>
      <c r="BU327" s="48"/>
      <c r="BV327" s="48"/>
      <c r="BW327" s="48"/>
      <c r="BX327" s="48"/>
      <c r="BY327" s="49"/>
      <c r="BZ327" s="48"/>
      <c r="CA327" s="48"/>
      <c r="CB327" s="19"/>
      <c r="CC327" s="19"/>
      <c r="CD327" s="19"/>
      <c r="CE327" s="48"/>
      <c r="CF327" s="49"/>
      <c r="CG327" s="19"/>
      <c r="CH327" s="49"/>
      <c r="CI327" s="19"/>
      <c r="CJ327" s="19"/>
    </row>
    <row r="328" spans="1:95">
      <c r="A328" s="96">
        <f t="shared" ca="1" si="105"/>
        <v>34</v>
      </c>
      <c r="B328" s="23" t="str">
        <f ca="1">IF(A327="","",IF(AND(AL328="",AN328=""),"NB",AL328&amp;AN328))</f>
        <v>1@R,</v>
      </c>
      <c r="C328" s="6" t="str">
        <f t="shared" ca="1" si="107"/>
        <v/>
      </c>
      <c r="D328" s="56" t="str">
        <f ca="1">VLOOKUP($A328,$BC$5:$BN$45,8)</f>
        <v>R</v>
      </c>
      <c r="E328" s="344" t="str">
        <f t="shared" ref="E328:E391" ca="1" si="116">D326&amp;D327&amp;D328</f>
        <v>RRR</v>
      </c>
      <c r="F328" s="175">
        <v>1</v>
      </c>
      <c r="G328" s="459">
        <f ca="1">IF(G327&gt;=$AJ$3,1,IF(AND(J326="L",J327="L"),1,IF(I327="L",2,IF(I327="W",(2*G327-1),G327))))</f>
        <v>2</v>
      </c>
      <c r="H328" s="345" t="str">
        <f ca="1">IF($A327&lt;&gt;"",IF(OR($AH327&lt;&gt;0,$AI327&lt;&gt;0,E327="RRR"),"",IF(AND($D322="B",$D325="B"),"B",IF(AND($D324="B",$D326="B"),"B",IF(AND($D326=$D327,$D326="B"),"B","")))),"")</f>
        <v/>
      </c>
      <c r="I328" s="346" t="str">
        <f t="shared" ca="1" si="100"/>
        <v/>
      </c>
      <c r="J328" s="346">
        <f t="shared" ca="1" si="108"/>
        <v>0</v>
      </c>
      <c r="K328" s="343">
        <f t="shared" ref="K328:K391" ca="1" si="117">IF($A328&lt;&gt;"",SUM(J328:J328),0)</f>
        <v>0</v>
      </c>
      <c r="L328" s="56" t="str">
        <f ca="1">VLOOKUP($A328,$BC$5:$BN$45,8)</f>
        <v>R</v>
      </c>
      <c r="M328" s="428">
        <f t="shared" ref="M328:M391" ca="1" si="118">IF(J328&gt;0,0,IF(J328&lt;0,M327+1,M327))</f>
        <v>3</v>
      </c>
      <c r="N328" s="175">
        <v>1</v>
      </c>
      <c r="O328" s="345" t="str">
        <f ca="1">IF($A327&lt;&gt;"",IF(OR($AH327&lt;&gt;0,$AI327&lt;&gt;0,E327="BBB",H328&lt;&gt;""),"",IF(AND($D322="R",$D325="R"),"R",IF(AND($D324="R",$D326="R"),"R",IF(AND($D326=$D327,$D326="R"),"R","")))),"")</f>
        <v>R</v>
      </c>
      <c r="P328" s="37" t="str">
        <f t="shared" ca="1" si="109"/>
        <v>W</v>
      </c>
      <c r="Q328" s="37">
        <f t="shared" ca="1" si="110"/>
        <v>1</v>
      </c>
      <c r="R328" s="23">
        <f ca="1">IF($A328&lt;&gt;"",IF(OR($AH327&lt;&gt;0,$AI327&lt;&gt;0),"0",SUM(Q328:Q328)),0)</f>
        <v>1</v>
      </c>
      <c r="S328" s="56" t="str">
        <f ca="1">VLOOKUP($A328,$BC$5:$BN$45,8)</f>
        <v>R</v>
      </c>
      <c r="T328" s="175">
        <v>1</v>
      </c>
      <c r="U328" s="345" t="str">
        <f ca="1">IF($A327&lt;&gt;"",IF(OR($AH327&lt;&gt;0,$AI327&lt;&gt;0,M327&gt;=$AJ$3),"",H328))</f>
        <v/>
      </c>
      <c r="V328" s="346" t="str">
        <f t="shared" ca="1" si="101"/>
        <v/>
      </c>
      <c r="W328" s="346">
        <f t="shared" ca="1" si="111"/>
        <v>0</v>
      </c>
      <c r="X328" s="343">
        <f t="shared" ref="X328:X391" ca="1" si="119">IF($A328&lt;&gt;"",SUM(W328:W328),0)</f>
        <v>0</v>
      </c>
      <c r="Y328" s="56" t="str">
        <f ca="1">VLOOKUP($A328,$BC$5:$BN$45,8)</f>
        <v>R</v>
      </c>
      <c r="Z328" s="175">
        <v>1</v>
      </c>
      <c r="AA328" s="345" t="str">
        <f ca="1">IF($A327&lt;&gt;"",IF(OR($AH327&lt;&gt;0,$AI327&lt;&gt;0,U328&lt;&gt;""),"",O328))</f>
        <v>R</v>
      </c>
      <c r="AB328" s="37" t="str">
        <f t="shared" ca="1" si="112"/>
        <v>W</v>
      </c>
      <c r="AC328" s="37">
        <f t="shared" ca="1" si="113"/>
        <v>1</v>
      </c>
      <c r="AD328" s="23">
        <f ca="1">IF($A328&lt;&gt;"",IF(OR($AH327&lt;&gt;0,$AI327&lt;&gt;0),"0",SUM(AC328:AC328)),0)</f>
        <v>1</v>
      </c>
      <c r="AE328" s="90">
        <f ca="1">IF(A328&lt;&gt;"",W328+AC328,0)</f>
        <v>1</v>
      </c>
      <c r="AF328" s="87">
        <f t="shared" ref="AF328:AF344" ca="1" si="120">IF($A328&lt;&gt;"",AE328+AF327,0)</f>
        <v>-9</v>
      </c>
      <c r="AG328" s="95">
        <f>T329</f>
        <v>1</v>
      </c>
      <c r="AH328" s="89">
        <f ca="1">IF($A328&lt;&gt;"",IF(AH327&lt;&gt;0,AH327,IF(AF328&gt;=$AJ$1,"Profit Target",0)),0)</f>
        <v>0</v>
      </c>
      <c r="AI328" s="91">
        <f ca="1">IF($A328&lt;&gt;"",IF(AI327&lt;&gt;0,AI327,IF(AF328&lt;=$AJ$2,"Stop Loss",0)))</f>
        <v>0</v>
      </c>
      <c r="AJ328" s="89">
        <f t="shared" ca="1" si="114"/>
        <v>9</v>
      </c>
      <c r="AK328" s="78" t="str">
        <f ca="1">IF($A327="","",ABS(T328)&amp;"@")</f>
        <v>1@</v>
      </c>
      <c r="AL328" s="78" t="str">
        <f ca="1">IF(U328&lt;&gt;"",$AK328&amp;U328&amp;",","")</f>
        <v/>
      </c>
      <c r="AM328" s="78" t="str">
        <f ca="1">IF($A327="","",ABS(Z328)&amp;"@")</f>
        <v>1@</v>
      </c>
      <c r="AN328" s="427" t="str">
        <f t="shared" ca="1" si="115"/>
        <v>1@R,</v>
      </c>
      <c r="AO328" s="20"/>
      <c r="AP328" s="20"/>
      <c r="AQ328" s="20"/>
      <c r="AR328" s="20"/>
      <c r="AS328" s="20"/>
      <c r="AT328" s="49"/>
      <c r="AU328" s="20"/>
      <c r="AV328" s="20"/>
      <c r="AW328" s="20"/>
      <c r="AX328" s="20"/>
      <c r="AY328" s="20"/>
      <c r="AZ328" s="20"/>
      <c r="BA328" s="20"/>
      <c r="BB328" s="96">
        <f t="shared" ca="1" si="106"/>
        <v>36</v>
      </c>
      <c r="BD328" s="96"/>
      <c r="BR328" s="48"/>
      <c r="BS328" s="48"/>
      <c r="BT328" s="48"/>
      <c r="BU328" s="48"/>
      <c r="BV328" s="48"/>
      <c r="BW328" s="48"/>
      <c r="BX328" s="48"/>
      <c r="BY328" s="49"/>
      <c r="BZ328" s="48"/>
      <c r="CA328" s="48"/>
      <c r="CB328" s="19"/>
      <c r="CC328" s="19"/>
      <c r="CD328" s="19"/>
      <c r="CE328" s="48"/>
      <c r="CF328" s="49"/>
      <c r="CG328" s="19"/>
      <c r="CH328" s="49"/>
      <c r="CI328" s="19"/>
      <c r="CJ328" s="19"/>
    </row>
    <row r="329" spans="1:95">
      <c r="A329" s="96">
        <f t="shared" ca="1" si="105"/>
        <v>24</v>
      </c>
      <c r="B329" s="23" t="str">
        <f ca="1">IF(A328="","",IF(AND(AL329="",AN329=""),"NB",AL329&amp;AN329))</f>
        <v>1@R,</v>
      </c>
      <c r="C329" s="6" t="str">
        <f t="shared" ca="1" si="107"/>
        <v/>
      </c>
      <c r="D329" s="56" t="str">
        <f ca="1">VLOOKUP($A329,$BC$5:$BN$45,8)</f>
        <v>B</v>
      </c>
      <c r="E329" s="344" t="str">
        <f t="shared" ca="1" si="116"/>
        <v>RRB</v>
      </c>
      <c r="F329" s="175">
        <v>1</v>
      </c>
      <c r="G329" s="459">
        <f ca="1">IF(G328&gt;=$AJ$3,1,IF(AND(J327="L",J328="L"),1,IF(I328="L",2,IF(I328="W",(2*G328-1),G328))))</f>
        <v>2</v>
      </c>
      <c r="H329" s="345" t="str">
        <f ca="1">IF($A328&lt;&gt;"",IF(OR($AH328&lt;&gt;0,$AI328&lt;&gt;0,E328="RRR"),"",IF(AND($D323="B",$D326="B"),"B",IF(AND($D325="B",$D327="B"),"B",IF(AND($D327=$D328,$D327="B"),"B","")))),"")</f>
        <v/>
      </c>
      <c r="I329" s="346" t="str">
        <f t="shared" ref="I329:I392" ca="1" si="121">IF(ABS(K329)=0,"",IF($A329=0,"L",IF(K329&gt;0,"W",IF(K329&lt;0,"L",""))))</f>
        <v/>
      </c>
      <c r="J329" s="346">
        <f t="shared" ca="1" si="108"/>
        <v>0</v>
      </c>
      <c r="K329" s="343">
        <f t="shared" ca="1" si="117"/>
        <v>0</v>
      </c>
      <c r="L329" s="56" t="str">
        <f ca="1">VLOOKUP($A329,$BC$5:$BN$45,8)</f>
        <v>B</v>
      </c>
      <c r="M329" s="428">
        <f t="shared" ca="1" si="118"/>
        <v>3</v>
      </c>
      <c r="N329" s="175">
        <v>1</v>
      </c>
      <c r="O329" s="345" t="str">
        <f ca="1">IF($A328&lt;&gt;"",IF(OR($AH328&lt;&gt;0,$AI328&lt;&gt;0,E328="BBB",H329&lt;&gt;""),"",IF(AND($D323="R",$D326="R"),"R",IF(AND($D325="R",$D327="R"),"R",IF(AND($D327=$D328,$D327="R"),"R","")))),"")</f>
        <v>R</v>
      </c>
      <c r="P329" s="37" t="str">
        <f t="shared" ca="1" si="109"/>
        <v>L</v>
      </c>
      <c r="Q329" s="37">
        <f t="shared" ca="1" si="110"/>
        <v>-1</v>
      </c>
      <c r="R329" s="23">
        <f ca="1">IF($A329&lt;&gt;"",IF(OR($AH328&lt;&gt;0,$AI328&lt;&gt;0),"0",SUM(Q329:Q329)),0)</f>
        <v>-1</v>
      </c>
      <c r="S329" s="56" t="str">
        <f ca="1">VLOOKUP($A329,$BC$5:$BN$45,8)</f>
        <v>B</v>
      </c>
      <c r="T329" s="175">
        <v>1</v>
      </c>
      <c r="U329" s="345" t="str">
        <f ca="1">IF($A328&lt;&gt;"",IF(OR($AH328&lt;&gt;0,$AI328&lt;&gt;0,M328&gt;=$AJ$3),"",H329))</f>
        <v/>
      </c>
      <c r="V329" s="346" t="str">
        <f t="shared" ref="V329:V392" ca="1" si="122">IF(ABS(X329)=0,"",IF($A329=0,"L",IF(X329&gt;0,"W",IF(X329&lt;0,"L",""))))</f>
        <v/>
      </c>
      <c r="W329" s="346">
        <f t="shared" ca="1" si="111"/>
        <v>0</v>
      </c>
      <c r="X329" s="343">
        <f t="shared" ca="1" si="119"/>
        <v>0</v>
      </c>
      <c r="Y329" s="56" t="str">
        <f ca="1">VLOOKUP($A329,$BC$5:$BN$45,8)</f>
        <v>B</v>
      </c>
      <c r="Z329" s="175">
        <v>1</v>
      </c>
      <c r="AA329" s="345" t="str">
        <f ca="1">IF($A328&lt;&gt;"",IF(OR($AH328&lt;&gt;0,$AI328&lt;&gt;0,U329&lt;&gt;""),"",O329))</f>
        <v>R</v>
      </c>
      <c r="AB329" s="37" t="str">
        <f t="shared" ca="1" si="112"/>
        <v>L</v>
      </c>
      <c r="AC329" s="37">
        <f t="shared" ca="1" si="113"/>
        <v>-1</v>
      </c>
      <c r="AD329" s="23">
        <f ca="1">IF($A329&lt;&gt;"",IF(OR($AH328&lt;&gt;0,$AI328&lt;&gt;0),"0",SUM(AC329:AC329)),0)</f>
        <v>-1</v>
      </c>
      <c r="AE329" s="90">
        <f ca="1">IF(A329&lt;&gt;"",W329+AC329,0)</f>
        <v>-1</v>
      </c>
      <c r="AF329" s="87">
        <f t="shared" ca="1" si="120"/>
        <v>-10</v>
      </c>
      <c r="AG329" s="95">
        <f>T330</f>
        <v>1</v>
      </c>
      <c r="AH329" s="89">
        <f ca="1">IF($A329&lt;&gt;"",IF(AH328&lt;&gt;0,AH328,IF(AF329&gt;=$AJ$1,"Profit Target",0)),0)</f>
        <v>0</v>
      </c>
      <c r="AI329" s="91">
        <f ca="1">IF($A329&lt;&gt;"",IF(AI328&lt;&gt;0,AI328,IF(AF329&lt;=$AJ$2,"Stop Loss",0)))</f>
        <v>0</v>
      </c>
      <c r="AJ329" s="89">
        <f t="shared" ca="1" si="114"/>
        <v>9</v>
      </c>
      <c r="AK329" s="78" t="str">
        <f ca="1">IF($A328="","",ABS(T329)&amp;"@")</f>
        <v>1@</v>
      </c>
      <c r="AL329" s="78" t="str">
        <f ca="1">IF(U329&lt;&gt;"",$AK329&amp;U329&amp;",","")</f>
        <v/>
      </c>
      <c r="AM329" s="78" t="str">
        <f ca="1">IF($A328="","",ABS(Z329)&amp;"@")</f>
        <v>1@</v>
      </c>
      <c r="AN329" s="427" t="str">
        <f t="shared" ca="1" si="115"/>
        <v>1@R,</v>
      </c>
      <c r="AO329" s="20"/>
      <c r="AP329" s="20"/>
      <c r="AQ329" s="20"/>
      <c r="AR329" s="20"/>
      <c r="AS329" s="20"/>
      <c r="AT329" s="49"/>
      <c r="AU329" s="20"/>
      <c r="AV329" s="20"/>
      <c r="AW329" s="20"/>
      <c r="AX329" s="20"/>
      <c r="AY329" s="20"/>
      <c r="AZ329" s="20"/>
      <c r="BA329" s="20"/>
      <c r="BB329" s="96">
        <f t="shared" ca="1" si="106"/>
        <v>35</v>
      </c>
      <c r="BD329" s="96"/>
      <c r="BR329" s="48"/>
      <c r="BS329" s="48"/>
      <c r="BT329" s="48"/>
      <c r="BU329" s="48"/>
      <c r="BV329" s="48"/>
      <c r="BW329" s="48"/>
      <c r="BX329" s="48"/>
      <c r="BY329" s="49"/>
      <c r="BZ329" s="48"/>
      <c r="CA329" s="48"/>
      <c r="CB329" s="19"/>
      <c r="CC329" s="19"/>
      <c r="CD329" s="19"/>
      <c r="CE329" s="48"/>
      <c r="CF329" s="49"/>
      <c r="CG329" s="19"/>
      <c r="CH329" s="49"/>
      <c r="CI329" s="19"/>
      <c r="CJ329" s="19"/>
    </row>
    <row r="330" spans="1:95">
      <c r="A330" s="96">
        <f t="shared" ca="1" si="105"/>
        <v>31</v>
      </c>
      <c r="B330" s="23" t="str">
        <f ca="1">IF(A329="","",IF(AND(AL330="",AN330=""),"NB",AL330&amp;AN330))</f>
        <v>1@R,</v>
      </c>
      <c r="C330" s="6" t="str">
        <f t="shared" ca="1" si="107"/>
        <v/>
      </c>
      <c r="D330" s="56" t="str">
        <f ca="1">VLOOKUP($A330,$BC$5:$BN$45,8)</f>
        <v>B</v>
      </c>
      <c r="E330" s="344" t="str">
        <f t="shared" ca="1" si="116"/>
        <v>RBB</v>
      </c>
      <c r="F330" s="175">
        <v>1</v>
      </c>
      <c r="G330" s="459">
        <f ca="1">IF(G329&gt;=$AJ$3,1,IF(AND(J328="L",J329="L"),1,IF(I329="L",2,IF(I329="W",(2*G329-1),G329))))</f>
        <v>2</v>
      </c>
      <c r="H330" s="345" t="str">
        <f ca="1">IF($A329&lt;&gt;"",IF(OR($AH329&lt;&gt;0,$AI329&lt;&gt;0,E329="RRR"),"",IF(AND($D324="B",$D327="B"),"B",IF(AND($D326="B",$D328="B"),"B",IF(AND($D328=$D329,$D328="B"),"B","")))),"")</f>
        <v/>
      </c>
      <c r="I330" s="346" t="str">
        <f t="shared" ca="1" si="121"/>
        <v/>
      </c>
      <c r="J330" s="346">
        <f t="shared" ca="1" si="108"/>
        <v>0</v>
      </c>
      <c r="K330" s="343">
        <f t="shared" ca="1" si="117"/>
        <v>0</v>
      </c>
      <c r="L330" s="56" t="str">
        <f ca="1">VLOOKUP($A330,$BC$5:$BN$45,8)</f>
        <v>B</v>
      </c>
      <c r="M330" s="428">
        <f t="shared" ca="1" si="118"/>
        <v>3</v>
      </c>
      <c r="N330" s="175">
        <v>1</v>
      </c>
      <c r="O330" s="345" t="str">
        <f ca="1">IF($A329&lt;&gt;"",IF(OR($AH329&lt;&gt;0,$AI329&lt;&gt;0,E329="BBB",H330&lt;&gt;""),"",IF(AND($D324="R",$D327="R"),"R",IF(AND($D326="R",$D328="R"),"R",IF(AND($D328=$D329,$D328="R"),"R","")))),"")</f>
        <v>R</v>
      </c>
      <c r="P330" s="37" t="str">
        <f t="shared" ca="1" si="109"/>
        <v>L</v>
      </c>
      <c r="Q330" s="37">
        <f t="shared" ca="1" si="110"/>
        <v>-1</v>
      </c>
      <c r="R330" s="23">
        <f ca="1">IF($A330&lt;&gt;"",IF(OR($AH329&lt;&gt;0,$AI329&lt;&gt;0),"0",SUM(Q330:Q330)),0)</f>
        <v>-1</v>
      </c>
      <c r="S330" s="56" t="str">
        <f ca="1">VLOOKUP($A330,$BC$5:$BN$45,8)</f>
        <v>B</v>
      </c>
      <c r="T330" s="175">
        <v>1</v>
      </c>
      <c r="U330" s="345" t="str">
        <f ca="1">IF($A329&lt;&gt;"",IF(OR($AH329&lt;&gt;0,$AI329&lt;&gt;0,M329&gt;=$AJ$3),"",H330))</f>
        <v/>
      </c>
      <c r="V330" s="346" t="str">
        <f t="shared" ca="1" si="122"/>
        <v/>
      </c>
      <c r="W330" s="346">
        <f t="shared" ca="1" si="111"/>
        <v>0</v>
      </c>
      <c r="X330" s="343">
        <f t="shared" ca="1" si="119"/>
        <v>0</v>
      </c>
      <c r="Y330" s="56" t="str">
        <f ca="1">VLOOKUP($A330,$BC$5:$BN$45,8)</f>
        <v>B</v>
      </c>
      <c r="Z330" s="175">
        <v>1</v>
      </c>
      <c r="AA330" s="345" t="str">
        <f ca="1">IF($A329&lt;&gt;"",IF(OR($AH329&lt;&gt;0,$AI329&lt;&gt;0,U330&lt;&gt;""),"",O330))</f>
        <v>R</v>
      </c>
      <c r="AB330" s="37" t="str">
        <f t="shared" ca="1" si="112"/>
        <v>L</v>
      </c>
      <c r="AC330" s="37">
        <f t="shared" ca="1" si="113"/>
        <v>-1</v>
      </c>
      <c r="AD330" s="23">
        <f ca="1">IF($A330&lt;&gt;"",IF(OR($AH329&lt;&gt;0,$AI329&lt;&gt;0),"0",SUM(AC330:AC330)),0)</f>
        <v>-1</v>
      </c>
      <c r="AE330" s="90">
        <f ca="1">IF(A330&lt;&gt;"",W330+AC330,0)</f>
        <v>-1</v>
      </c>
      <c r="AF330" s="87">
        <f t="shared" ca="1" si="120"/>
        <v>-11</v>
      </c>
      <c r="AG330" s="95">
        <f>T331</f>
        <v>1</v>
      </c>
      <c r="AH330" s="89">
        <f ca="1">IF($A330&lt;&gt;"",IF(AH329&lt;&gt;0,AH329,IF(AF330&gt;=$AJ$1,"Profit Target",0)),0)</f>
        <v>0</v>
      </c>
      <c r="AI330" s="91">
        <f ca="1">IF($A330&lt;&gt;"",IF(AI329&lt;&gt;0,AI329,IF(AF330&lt;=$AJ$2,"Stop Loss",0)))</f>
        <v>0</v>
      </c>
      <c r="AJ330" s="89">
        <f t="shared" ca="1" si="114"/>
        <v>9</v>
      </c>
      <c r="AK330" s="78" t="str">
        <f ca="1">IF($A329="","",ABS(T330)&amp;"@")</f>
        <v>1@</v>
      </c>
      <c r="AL330" s="78" t="str">
        <f ca="1">IF(U330&lt;&gt;"",$AK330&amp;U330&amp;",","")</f>
        <v/>
      </c>
      <c r="AM330" s="78" t="str">
        <f ca="1">IF($A329="","",ABS(Z330)&amp;"@")</f>
        <v>1@</v>
      </c>
      <c r="AN330" s="427" t="str">
        <f t="shared" ca="1" si="115"/>
        <v>1@R,</v>
      </c>
      <c r="AO330" s="20"/>
      <c r="AP330" s="20"/>
      <c r="AQ330" s="20"/>
      <c r="AR330" s="20"/>
      <c r="AS330" s="20"/>
      <c r="AT330" s="49"/>
      <c r="AU330" s="20"/>
      <c r="AV330" s="20"/>
      <c r="AW330" s="20"/>
      <c r="AX330" s="20"/>
      <c r="AY330" s="20"/>
      <c r="AZ330" s="20"/>
      <c r="BA330" s="20"/>
      <c r="BB330" s="96">
        <f t="shared" ca="1" si="106"/>
        <v>31</v>
      </c>
      <c r="BC330"/>
      <c r="BD330" s="96"/>
      <c r="BE330"/>
      <c r="BF330"/>
      <c r="BG330"/>
      <c r="BH330"/>
      <c r="BI330"/>
      <c r="BJ330"/>
      <c r="BK330"/>
      <c r="BL330"/>
      <c r="BM330" s="57"/>
      <c r="BN330"/>
      <c r="BO330"/>
      <c r="BP330"/>
      <c r="BR330" s="48"/>
      <c r="BS330" s="19"/>
      <c r="BT330" s="19"/>
      <c r="BU330" s="19"/>
      <c r="BV330" s="19"/>
      <c r="BW330" s="19"/>
      <c r="BX330" s="19"/>
      <c r="BY330" s="49"/>
      <c r="BZ330" s="19"/>
      <c r="CA330" s="19"/>
      <c r="CB330" s="19"/>
      <c r="CC330" s="19"/>
      <c r="CD330" s="19"/>
      <c r="CE330" s="19"/>
      <c r="CF330" s="49"/>
      <c r="CG330" s="19"/>
      <c r="CH330" s="49"/>
      <c r="CI330" s="19"/>
      <c r="CJ330" s="19"/>
      <c r="CK330"/>
      <c r="CL330"/>
      <c r="CM330"/>
      <c r="CN330"/>
      <c r="CO330"/>
      <c r="CP330"/>
      <c r="CQ330"/>
    </row>
    <row r="331" spans="1:95">
      <c r="A331" s="96">
        <f t="shared" ca="1" si="105"/>
        <v>24</v>
      </c>
      <c r="B331" s="23" t="str">
        <f ca="1">IF(A330="","",IF(AND(AL331="",AN331=""),"NB",AL331&amp;AN331))</f>
        <v>1@B,</v>
      </c>
      <c r="C331" s="6" t="str">
        <f t="shared" ca="1" si="107"/>
        <v/>
      </c>
      <c r="D331" s="56" t="str">
        <f ca="1">VLOOKUP($A331,$BC$5:$BN$45,8)</f>
        <v>B</v>
      </c>
      <c r="E331" s="344" t="str">
        <f t="shared" ca="1" si="116"/>
        <v>BBB</v>
      </c>
      <c r="F331" s="175">
        <v>1</v>
      </c>
      <c r="G331" s="459">
        <f ca="1">IF(G330&gt;=$AJ$3,1,IF(AND(J329="L",J330="L"),1,IF(I330="L",2,IF(I330="W",(2*G330-1),G330))))</f>
        <v>2</v>
      </c>
      <c r="H331" s="345" t="str">
        <f ca="1">IF($A330&lt;&gt;"",IF(OR($AH330&lt;&gt;0,$AI330&lt;&gt;0,E330="RRR"),"",IF(AND($D325="B",$D328="B"),"B",IF(AND($D327="B",$D329="B"),"B",IF(AND($D329=$D330,$D329="B"),"B","")))),"")</f>
        <v>B</v>
      </c>
      <c r="I331" s="346" t="str">
        <f t="shared" ca="1" si="121"/>
        <v>W</v>
      </c>
      <c r="J331" s="346">
        <f t="shared" ca="1" si="108"/>
        <v>1</v>
      </c>
      <c r="K331" s="343">
        <f t="shared" ca="1" si="117"/>
        <v>1</v>
      </c>
      <c r="L331" s="56" t="str">
        <f ca="1">VLOOKUP($A331,$BC$5:$BN$45,8)</f>
        <v>B</v>
      </c>
      <c r="M331" s="428">
        <f t="shared" ca="1" si="118"/>
        <v>0</v>
      </c>
      <c r="N331" s="175">
        <v>1</v>
      </c>
      <c r="O331" s="345" t="str">
        <f ca="1">IF($A330&lt;&gt;"",IF(OR($AH330&lt;&gt;0,$AI330&lt;&gt;0,E330="BBB",H331&lt;&gt;""),"",IF(AND($D325="R",$D328="R"),"R",IF(AND($D327="R",$D329="R"),"R",IF(AND($D329=$D330,$D329="R"),"R","")))),"")</f>
        <v/>
      </c>
      <c r="P331" s="37" t="str">
        <f t="shared" ca="1" si="109"/>
        <v/>
      </c>
      <c r="Q331" s="37">
        <f t="shared" ca="1" si="110"/>
        <v>0</v>
      </c>
      <c r="R331" s="23">
        <f ca="1">IF($A331&lt;&gt;"",IF(OR($AH330&lt;&gt;0,$AI330&lt;&gt;0),"0",SUM(Q331:Q331)),0)</f>
        <v>0</v>
      </c>
      <c r="S331" s="56" t="str">
        <f ca="1">VLOOKUP($A331,$BC$5:$BN$45,8)</f>
        <v>B</v>
      </c>
      <c r="T331" s="175">
        <v>1</v>
      </c>
      <c r="U331" s="345" t="str">
        <f ca="1">IF($A330&lt;&gt;"",IF(OR($AH330&lt;&gt;0,$AI330&lt;&gt;0,M330&gt;=$AJ$3),"",H331))</f>
        <v>B</v>
      </c>
      <c r="V331" s="346" t="str">
        <f t="shared" ca="1" si="122"/>
        <v>W</v>
      </c>
      <c r="W331" s="346">
        <f t="shared" ca="1" si="111"/>
        <v>1</v>
      </c>
      <c r="X331" s="343">
        <f t="shared" ca="1" si="119"/>
        <v>1</v>
      </c>
      <c r="Y331" s="56" t="str">
        <f ca="1">VLOOKUP($A331,$BC$5:$BN$45,8)</f>
        <v>B</v>
      </c>
      <c r="Z331" s="175">
        <v>1</v>
      </c>
      <c r="AA331" s="345" t="str">
        <f ca="1">IF($A330&lt;&gt;"",IF(OR($AH330&lt;&gt;0,$AI330&lt;&gt;0,U331&lt;&gt;""),"",O331))</f>
        <v/>
      </c>
      <c r="AB331" s="37" t="str">
        <f t="shared" ca="1" si="112"/>
        <v/>
      </c>
      <c r="AC331" s="37">
        <f t="shared" ca="1" si="113"/>
        <v>0</v>
      </c>
      <c r="AD331" s="23">
        <f ca="1">IF($A331&lt;&gt;"",IF(OR($AH330&lt;&gt;0,$AI330&lt;&gt;0),"0",SUM(AC331:AC331)),0)</f>
        <v>0</v>
      </c>
      <c r="AE331" s="90">
        <f ca="1">IF(A331&lt;&gt;"",W331+AC331,0)</f>
        <v>1</v>
      </c>
      <c r="AF331" s="87">
        <f t="shared" ca="1" si="120"/>
        <v>-10</v>
      </c>
      <c r="AG331" s="95">
        <f>T332</f>
        <v>1</v>
      </c>
      <c r="AH331" s="89">
        <f ca="1">IF($A331&lt;&gt;"",IF(AH330&lt;&gt;0,AH330,IF(AF331&gt;=$AJ$1,"Profit Target",0)),0)</f>
        <v>0</v>
      </c>
      <c r="AI331" s="91">
        <f ca="1">IF($A331&lt;&gt;"",IF(AI330&lt;&gt;0,AI330,IF(AF331&lt;=$AJ$2,"Stop Loss",0)))</f>
        <v>0</v>
      </c>
      <c r="AJ331" s="89">
        <f t="shared" ca="1" si="114"/>
        <v>9</v>
      </c>
      <c r="AK331" s="78" t="str">
        <f ca="1">IF($A330="","",ABS(T331)&amp;"@")</f>
        <v>1@</v>
      </c>
      <c r="AL331" s="78" t="str">
        <f ca="1">IF(U331&lt;&gt;"",$AK331&amp;U331&amp;",","")</f>
        <v>1@B,</v>
      </c>
      <c r="AM331" s="78" t="str">
        <f ca="1">IF($A330="","",ABS(Z331)&amp;"@")</f>
        <v>1@</v>
      </c>
      <c r="AN331" s="427" t="str">
        <f t="shared" ca="1" si="115"/>
        <v/>
      </c>
      <c r="AO331" s="20"/>
      <c r="AP331" s="20"/>
      <c r="AQ331" s="20"/>
      <c r="AR331" s="20"/>
      <c r="AS331" s="20"/>
      <c r="AT331" s="49"/>
      <c r="AU331" s="20"/>
      <c r="AV331" s="20"/>
      <c r="AW331" s="20"/>
      <c r="AX331" s="20"/>
      <c r="AY331" s="20"/>
      <c r="AZ331" s="20"/>
      <c r="BA331" s="20"/>
      <c r="BB331" s="96">
        <f t="shared" ca="1" si="106"/>
        <v>24</v>
      </c>
      <c r="BC331"/>
      <c r="BD331" s="96"/>
      <c r="BE331"/>
      <c r="BF331"/>
      <c r="BG331"/>
      <c r="BH331"/>
      <c r="BI331"/>
      <c r="BJ331"/>
      <c r="BK331"/>
      <c r="BL331"/>
      <c r="BM331" s="57"/>
      <c r="BN331"/>
      <c r="BO331"/>
      <c r="BP331"/>
      <c r="BR331" s="48"/>
      <c r="BS331" s="19"/>
      <c r="BT331" s="19"/>
      <c r="BU331" s="19"/>
      <c r="BV331" s="19"/>
      <c r="BW331" s="19"/>
      <c r="BX331" s="19"/>
      <c r="BY331" s="49"/>
      <c r="BZ331" s="19"/>
      <c r="CA331" s="19"/>
      <c r="CB331" s="19"/>
      <c r="CC331" s="19"/>
      <c r="CD331" s="19"/>
      <c r="CE331" s="19"/>
      <c r="CF331" s="49"/>
      <c r="CG331" s="19"/>
      <c r="CH331" s="49"/>
      <c r="CI331" s="19"/>
      <c r="CJ331" s="19"/>
      <c r="CK331"/>
      <c r="CL331"/>
      <c r="CM331"/>
      <c r="CN331"/>
      <c r="CO331"/>
      <c r="CP331"/>
      <c r="CQ331"/>
    </row>
    <row r="332" spans="1:95">
      <c r="A332" s="96">
        <f t="shared" ca="1" si="105"/>
        <v>28</v>
      </c>
      <c r="B332" s="23" t="str">
        <f ca="1">IF(A331="","",IF(AND(AL332="",AN332=""),"NB",AL332&amp;AN332))</f>
        <v>1@B,</v>
      </c>
      <c r="C332" s="6" t="str">
        <f t="shared" ca="1" si="107"/>
        <v/>
      </c>
      <c r="D332" s="56" t="str">
        <f ca="1">VLOOKUP($A332,$BC$5:$BN$45,8)</f>
        <v>B</v>
      </c>
      <c r="E332" s="344" t="str">
        <f t="shared" ca="1" si="116"/>
        <v>BBB</v>
      </c>
      <c r="F332" s="175">
        <v>1</v>
      </c>
      <c r="G332" s="459">
        <f ca="1">IF(G331&gt;=$AJ$3,1,IF(AND(J330="L",J331="L"),1,IF(I331="L",2,IF(I331="W",(2*G331-1),G331))))</f>
        <v>3</v>
      </c>
      <c r="H332" s="345" t="str">
        <f ca="1">IF($A331&lt;&gt;"",IF(OR($AH331&lt;&gt;0,$AI331&lt;&gt;0,E331="RRR"),"",IF(AND($D326="B",$D329="B"),"B",IF(AND($D328="B",$D330="B"),"B",IF(AND($D330=$D331,$D330="B"),"B","")))),"")</f>
        <v>B</v>
      </c>
      <c r="I332" s="346" t="str">
        <f t="shared" ca="1" si="121"/>
        <v>W</v>
      </c>
      <c r="J332" s="346">
        <f t="shared" ca="1" si="108"/>
        <v>1</v>
      </c>
      <c r="K332" s="343">
        <f t="shared" ca="1" si="117"/>
        <v>1</v>
      </c>
      <c r="L332" s="56" t="str">
        <f ca="1">VLOOKUP($A332,$BC$5:$BN$45,8)</f>
        <v>B</v>
      </c>
      <c r="M332" s="428">
        <f t="shared" ca="1" si="118"/>
        <v>0</v>
      </c>
      <c r="N332" s="175">
        <v>1</v>
      </c>
      <c r="O332" s="345" t="str">
        <f ca="1">IF($A331&lt;&gt;"",IF(OR($AH331&lt;&gt;0,$AI331&lt;&gt;0,E331="BBB",H332&lt;&gt;""),"",IF(AND($D326="R",$D329="R"),"R",IF(AND($D328="R",$D330="R"),"R",IF(AND($D330=$D331,$D330="R"),"R","")))),"")</f>
        <v/>
      </c>
      <c r="P332" s="37" t="str">
        <f t="shared" ca="1" si="109"/>
        <v/>
      </c>
      <c r="Q332" s="37">
        <f t="shared" ca="1" si="110"/>
        <v>0</v>
      </c>
      <c r="R332" s="23">
        <f ca="1">IF($A332&lt;&gt;"",IF(OR($AH331&lt;&gt;0,$AI331&lt;&gt;0),"0",SUM(Q332:Q332)),0)</f>
        <v>0</v>
      </c>
      <c r="S332" s="56" t="str">
        <f ca="1">VLOOKUP($A332,$BC$5:$BN$45,8)</f>
        <v>B</v>
      </c>
      <c r="T332" s="175">
        <v>1</v>
      </c>
      <c r="U332" s="345" t="str">
        <f ca="1">IF($A331&lt;&gt;"",IF(OR($AH331&lt;&gt;0,$AI331&lt;&gt;0,M331&gt;=$AJ$3),"",H332))</f>
        <v>B</v>
      </c>
      <c r="V332" s="346" t="str">
        <f t="shared" ca="1" si="122"/>
        <v>W</v>
      </c>
      <c r="W332" s="346">
        <f t="shared" ca="1" si="111"/>
        <v>1</v>
      </c>
      <c r="X332" s="343">
        <f t="shared" ca="1" si="119"/>
        <v>1</v>
      </c>
      <c r="Y332" s="56" t="str">
        <f ca="1">VLOOKUP($A332,$BC$5:$BN$45,8)</f>
        <v>B</v>
      </c>
      <c r="Z332" s="175">
        <v>1</v>
      </c>
      <c r="AA332" s="345" t="str">
        <f ca="1">IF($A331&lt;&gt;"",IF(OR($AH331&lt;&gt;0,$AI331&lt;&gt;0,U332&lt;&gt;""),"",O332))</f>
        <v/>
      </c>
      <c r="AB332" s="37" t="str">
        <f t="shared" ca="1" si="112"/>
        <v/>
      </c>
      <c r="AC332" s="37">
        <f t="shared" ca="1" si="113"/>
        <v>0</v>
      </c>
      <c r="AD332" s="23">
        <f ca="1">IF($A332&lt;&gt;"",IF(OR($AH331&lt;&gt;0,$AI331&lt;&gt;0),"0",SUM(AC332:AC332)),0)</f>
        <v>0</v>
      </c>
      <c r="AE332" s="90">
        <f ca="1">IF(A332&lt;&gt;"",W332+AC332,0)</f>
        <v>1</v>
      </c>
      <c r="AF332" s="87">
        <f t="shared" ca="1" si="120"/>
        <v>-9</v>
      </c>
      <c r="AG332" s="95">
        <f>T333</f>
        <v>1</v>
      </c>
      <c r="AH332" s="89">
        <f ca="1">IF($A332&lt;&gt;"",IF(AH331&lt;&gt;0,AH331,IF(AF332&gt;=$AJ$1,"Profit Target",0)),0)</f>
        <v>0</v>
      </c>
      <c r="AI332" s="91">
        <f ca="1">IF($A332&lt;&gt;"",IF(AI331&lt;&gt;0,AI331,IF(AF332&lt;=$AJ$2,"Stop Loss",0)))</f>
        <v>0</v>
      </c>
      <c r="AJ332" s="89">
        <f t="shared" ca="1" si="114"/>
        <v>9</v>
      </c>
      <c r="AK332" s="78" t="str">
        <f ca="1">IF($A331="","",ABS(T332)&amp;"@")</f>
        <v>1@</v>
      </c>
      <c r="AL332" s="78" t="str">
        <f ca="1">IF(U332&lt;&gt;"",$AK332&amp;U332&amp;",","")</f>
        <v>1@B,</v>
      </c>
      <c r="AM332" s="78" t="str">
        <f ca="1">IF($A331="","",ABS(Z332)&amp;"@")</f>
        <v>1@</v>
      </c>
      <c r="AN332" s="427" t="str">
        <f t="shared" ca="1" si="115"/>
        <v/>
      </c>
      <c r="AO332" s="20"/>
      <c r="AP332" s="20"/>
      <c r="AQ332" s="20"/>
      <c r="AR332" s="20"/>
      <c r="AS332" s="20"/>
      <c r="AT332" s="49"/>
      <c r="AU332" s="20"/>
      <c r="AV332" s="20"/>
      <c r="AW332" s="20"/>
      <c r="AX332" s="20"/>
      <c r="AY332" s="20"/>
      <c r="AZ332" s="20"/>
      <c r="BA332" s="20"/>
      <c r="BB332" s="96">
        <f t="shared" ca="1" si="106"/>
        <v>17</v>
      </c>
      <c r="BC332"/>
      <c r="BD332" s="96"/>
      <c r="BE332"/>
      <c r="BF332"/>
      <c r="BG332"/>
      <c r="BH332"/>
      <c r="BI332"/>
      <c r="BJ332"/>
      <c r="BK332"/>
      <c r="BL332"/>
      <c r="BM332" s="57"/>
      <c r="BN332"/>
      <c r="BO332"/>
      <c r="BP332"/>
      <c r="BR332" s="48"/>
      <c r="BS332" s="19"/>
      <c r="BT332" s="19"/>
      <c r="BU332" s="19"/>
      <c r="BV332" s="19"/>
      <c r="BW332" s="19"/>
      <c r="BX332" s="19"/>
      <c r="BY332" s="49"/>
      <c r="BZ332" s="19"/>
      <c r="CA332" s="19"/>
      <c r="CB332" s="19"/>
      <c r="CC332" s="19"/>
      <c r="CD332" s="19"/>
      <c r="CE332" s="19"/>
      <c r="CF332" s="49"/>
      <c r="CG332" s="19"/>
      <c r="CH332" s="49"/>
      <c r="CI332" s="19"/>
      <c r="CJ332" s="19"/>
      <c r="CK332"/>
      <c r="CL332"/>
      <c r="CM332"/>
      <c r="CN332"/>
      <c r="CO332"/>
      <c r="CP332"/>
      <c r="CQ332"/>
    </row>
    <row r="333" spans="1:95">
      <c r="A333" s="96">
        <f t="shared" ca="1" si="105"/>
        <v>9</v>
      </c>
      <c r="B333" s="23" t="str">
        <f ca="1">IF(A332="","",IF(AND(AL333="",AN333=""),"NB",AL333&amp;AN333))</f>
        <v>1@B,</v>
      </c>
      <c r="C333" s="6" t="str">
        <f t="shared" ca="1" si="107"/>
        <v/>
      </c>
      <c r="D333" s="56" t="str">
        <f ca="1">VLOOKUP($A333,$BC$5:$BN$45,8)</f>
        <v>R</v>
      </c>
      <c r="E333" s="344" t="str">
        <f t="shared" ca="1" si="116"/>
        <v>BBR</v>
      </c>
      <c r="F333" s="175">
        <v>1</v>
      </c>
      <c r="G333" s="459">
        <f ca="1">IF(G332&gt;=$AJ$3,1,IF(AND(J331="L",J332="L"),1,IF(I332="L",2,IF(I332="W",(2*G332-1),G332))))</f>
        <v>5</v>
      </c>
      <c r="H333" s="345" t="str">
        <f ca="1">IF($A332&lt;&gt;"",IF(OR($AH332&lt;&gt;0,$AI332&lt;&gt;0,E332="RRR"),"",IF(AND($D327="B",$D330="B"),"B",IF(AND($D329="B",$D331="B"),"B",IF(AND($D331=$D332,$D331="B"),"B","")))),"")</f>
        <v>B</v>
      </c>
      <c r="I333" s="346" t="str">
        <f t="shared" ca="1" si="121"/>
        <v>L</v>
      </c>
      <c r="J333" s="346">
        <f t="shared" ca="1" si="108"/>
        <v>-1</v>
      </c>
      <c r="K333" s="343">
        <f t="shared" ca="1" si="117"/>
        <v>-1</v>
      </c>
      <c r="L333" s="56" t="str">
        <f ca="1">VLOOKUP($A333,$BC$5:$BN$45,8)</f>
        <v>R</v>
      </c>
      <c r="M333" s="428">
        <f t="shared" ca="1" si="118"/>
        <v>1</v>
      </c>
      <c r="N333" s="175">
        <v>1</v>
      </c>
      <c r="O333" s="345" t="str">
        <f ca="1">IF($A332&lt;&gt;"",IF(OR($AH332&lt;&gt;0,$AI332&lt;&gt;0,E332="BBB",H333&lt;&gt;""),"",IF(AND($D327="R",$D330="R"),"R",IF(AND($D329="R",$D331="R"),"R",IF(AND($D331=$D332,$D331="R"),"R","")))),"")</f>
        <v/>
      </c>
      <c r="P333" s="37" t="str">
        <f t="shared" ca="1" si="109"/>
        <v/>
      </c>
      <c r="Q333" s="37">
        <f t="shared" ca="1" si="110"/>
        <v>0</v>
      </c>
      <c r="R333" s="23">
        <f ca="1">IF($A333&lt;&gt;"",IF(OR($AH332&lt;&gt;0,$AI332&lt;&gt;0),"0",SUM(Q333:Q333)),0)</f>
        <v>0</v>
      </c>
      <c r="S333" s="56" t="str">
        <f ca="1">VLOOKUP($A333,$BC$5:$BN$45,8)</f>
        <v>R</v>
      </c>
      <c r="T333" s="175">
        <v>1</v>
      </c>
      <c r="U333" s="345" t="str">
        <f ca="1">IF($A332&lt;&gt;"",IF(OR($AH332&lt;&gt;0,$AI332&lt;&gt;0,M332&gt;=$AJ$3),"",H333))</f>
        <v>B</v>
      </c>
      <c r="V333" s="346" t="str">
        <f t="shared" ca="1" si="122"/>
        <v>L</v>
      </c>
      <c r="W333" s="346">
        <f t="shared" ca="1" si="111"/>
        <v>-1</v>
      </c>
      <c r="X333" s="343">
        <f t="shared" ca="1" si="119"/>
        <v>-1</v>
      </c>
      <c r="Y333" s="56" t="str">
        <f ca="1">VLOOKUP($A333,$BC$5:$BN$45,8)</f>
        <v>R</v>
      </c>
      <c r="Z333" s="175">
        <v>1</v>
      </c>
      <c r="AA333" s="345" t="str">
        <f ca="1">IF($A332&lt;&gt;"",IF(OR($AH332&lt;&gt;0,$AI332&lt;&gt;0,U333&lt;&gt;""),"",O333))</f>
        <v/>
      </c>
      <c r="AB333" s="37" t="str">
        <f t="shared" ca="1" si="112"/>
        <v/>
      </c>
      <c r="AC333" s="37">
        <f t="shared" ca="1" si="113"/>
        <v>0</v>
      </c>
      <c r="AD333" s="23">
        <f ca="1">IF($A333&lt;&gt;"",IF(OR($AH332&lt;&gt;0,$AI332&lt;&gt;0),"0",SUM(AC333:AC333)),0)</f>
        <v>0</v>
      </c>
      <c r="AE333" s="90">
        <f ca="1">IF(A333&lt;&gt;"",W333+AC333,0)</f>
        <v>-1</v>
      </c>
      <c r="AF333" s="87">
        <f t="shared" ca="1" si="120"/>
        <v>-10</v>
      </c>
      <c r="AG333" s="95">
        <f>T334</f>
        <v>1</v>
      </c>
      <c r="AH333" s="89">
        <f ca="1">IF($A333&lt;&gt;"",IF(AH332&lt;&gt;0,AH332,IF(AF333&gt;=$AJ$1,"Profit Target",0)),0)</f>
        <v>0</v>
      </c>
      <c r="AI333" s="91">
        <f ca="1">IF($A333&lt;&gt;"",IF(AI332&lt;&gt;0,AI332,IF(AF333&lt;=$AJ$2,"Stop Loss",0)))</f>
        <v>0</v>
      </c>
      <c r="AJ333" s="89">
        <f t="shared" ca="1" si="114"/>
        <v>9</v>
      </c>
      <c r="AK333" s="78" t="str">
        <f ca="1">IF($A332="","",ABS(T333)&amp;"@")</f>
        <v>1@</v>
      </c>
      <c r="AL333" s="78" t="str">
        <f ca="1">IF(U333&lt;&gt;"",$AK333&amp;U333&amp;",","")</f>
        <v>1@B,</v>
      </c>
      <c r="AM333" s="78" t="str">
        <f ca="1">IF($A332="","",ABS(Z333)&amp;"@")</f>
        <v>1@</v>
      </c>
      <c r="AN333" s="427" t="str">
        <f t="shared" ca="1" si="115"/>
        <v/>
      </c>
      <c r="AO333" s="20"/>
      <c r="AP333" s="20"/>
      <c r="AQ333" s="20"/>
      <c r="AR333" s="20"/>
      <c r="AS333" s="20"/>
      <c r="AT333" s="49"/>
      <c r="AU333" s="20"/>
      <c r="AV333" s="20"/>
      <c r="AW333" s="20"/>
      <c r="AX333" s="20"/>
      <c r="AY333" s="20"/>
      <c r="AZ333" s="20"/>
      <c r="BA333" s="20"/>
      <c r="BB333" s="96">
        <f t="shared" ca="1" si="106"/>
        <v>20</v>
      </c>
      <c r="BC333"/>
      <c r="BD333" s="96"/>
      <c r="BE333"/>
      <c r="BF333"/>
      <c r="BG333"/>
      <c r="BH333"/>
      <c r="BI333"/>
      <c r="BJ333"/>
      <c r="BK333"/>
      <c r="BL333"/>
      <c r="BM333" s="57"/>
      <c r="BN333"/>
      <c r="BO333"/>
      <c r="BP333"/>
      <c r="BR333" s="48"/>
      <c r="BS333" s="19"/>
      <c r="BT333" s="19"/>
      <c r="BU333" s="19"/>
      <c r="BV333" s="19"/>
      <c r="BW333" s="19"/>
      <c r="BX333" s="19"/>
      <c r="BY333" s="49"/>
      <c r="BZ333" s="19"/>
      <c r="CA333" s="19"/>
      <c r="CB333" s="19"/>
      <c r="CC333" s="19"/>
      <c r="CD333" s="19"/>
      <c r="CE333" s="19"/>
      <c r="CF333" s="49"/>
      <c r="CG333" s="19"/>
      <c r="CH333" s="49"/>
      <c r="CI333" s="19"/>
      <c r="CJ333" s="19"/>
      <c r="CK333"/>
      <c r="CL333"/>
      <c r="CM333"/>
      <c r="CN333"/>
      <c r="CO333"/>
      <c r="CP333"/>
      <c r="CQ333"/>
    </row>
    <row r="334" spans="1:95">
      <c r="A334" s="96">
        <f t="shared" ca="1" si="105"/>
        <v>26</v>
      </c>
      <c r="B334" s="23" t="str">
        <f ca="1">IF(A333="","",IF(AND(AL334="",AN334=""),"NB",AL334&amp;AN334))</f>
        <v>1@B,</v>
      </c>
      <c r="C334" s="6" t="str">
        <f t="shared" ca="1" si="107"/>
        <v/>
      </c>
      <c r="D334" s="56" t="str">
        <f ca="1">VLOOKUP($A334,$BC$5:$BN$45,8)</f>
        <v>B</v>
      </c>
      <c r="E334" s="344" t="str">
        <f t="shared" ca="1" si="116"/>
        <v>BRB</v>
      </c>
      <c r="F334" s="175">
        <v>1</v>
      </c>
      <c r="G334" s="459">
        <f ca="1">IF(G333&gt;=$AJ$3,1,IF(AND(J332="L",J333="L"),1,IF(I333="L",2,IF(I333="W",(2*G333-1),G333))))</f>
        <v>2</v>
      </c>
      <c r="H334" s="345" t="str">
        <f ca="1">IF($A333&lt;&gt;"",IF(OR($AH333&lt;&gt;0,$AI333&lt;&gt;0,E333="RRR"),"",IF(AND($D328="B",$D331="B"),"B",IF(AND($D330="B",$D332="B"),"B",IF(AND($D332=$D333,$D332="B"),"B","")))),"")</f>
        <v>B</v>
      </c>
      <c r="I334" s="346" t="str">
        <f t="shared" ca="1" si="121"/>
        <v>W</v>
      </c>
      <c r="J334" s="346">
        <f t="shared" ca="1" si="108"/>
        <v>1</v>
      </c>
      <c r="K334" s="343">
        <f t="shared" ca="1" si="117"/>
        <v>1</v>
      </c>
      <c r="L334" s="56" t="str">
        <f ca="1">VLOOKUP($A334,$BC$5:$BN$45,8)</f>
        <v>B</v>
      </c>
      <c r="M334" s="428">
        <f t="shared" ca="1" si="118"/>
        <v>0</v>
      </c>
      <c r="N334" s="175">
        <v>1</v>
      </c>
      <c r="O334" s="345" t="str">
        <f ca="1">IF($A333&lt;&gt;"",IF(OR($AH333&lt;&gt;0,$AI333&lt;&gt;0,E333="BBB",H334&lt;&gt;""),"",IF(AND($D328="R",$D331="R"),"R",IF(AND($D330="R",$D332="R"),"R",IF(AND($D332=$D333,$D332="R"),"R","")))),"")</f>
        <v/>
      </c>
      <c r="P334" s="37" t="str">
        <f t="shared" ca="1" si="109"/>
        <v/>
      </c>
      <c r="Q334" s="37">
        <f t="shared" ca="1" si="110"/>
        <v>0</v>
      </c>
      <c r="R334" s="23">
        <f ca="1">IF($A334&lt;&gt;"",IF(OR($AH333&lt;&gt;0,$AI333&lt;&gt;0),"0",SUM(Q334:Q334)),0)</f>
        <v>0</v>
      </c>
      <c r="S334" s="56" t="str">
        <f ca="1">VLOOKUP($A334,$BC$5:$BN$45,8)</f>
        <v>B</v>
      </c>
      <c r="T334" s="175">
        <v>1</v>
      </c>
      <c r="U334" s="345" t="str">
        <f ca="1">IF($A333&lt;&gt;"",IF(OR($AH333&lt;&gt;0,$AI333&lt;&gt;0,M333&gt;=$AJ$3),"",H334))</f>
        <v>B</v>
      </c>
      <c r="V334" s="346" t="str">
        <f t="shared" ca="1" si="122"/>
        <v>W</v>
      </c>
      <c r="W334" s="346">
        <f t="shared" ca="1" si="111"/>
        <v>1</v>
      </c>
      <c r="X334" s="343">
        <f t="shared" ca="1" si="119"/>
        <v>1</v>
      </c>
      <c r="Y334" s="56" t="str">
        <f ca="1">VLOOKUP($A334,$BC$5:$BN$45,8)</f>
        <v>B</v>
      </c>
      <c r="Z334" s="175">
        <v>1</v>
      </c>
      <c r="AA334" s="345" t="str">
        <f ca="1">IF($A333&lt;&gt;"",IF(OR($AH333&lt;&gt;0,$AI333&lt;&gt;0,U334&lt;&gt;""),"",O334))</f>
        <v/>
      </c>
      <c r="AB334" s="37" t="str">
        <f t="shared" ca="1" si="112"/>
        <v/>
      </c>
      <c r="AC334" s="37">
        <f t="shared" ca="1" si="113"/>
        <v>0</v>
      </c>
      <c r="AD334" s="23">
        <f ca="1">IF($A334&lt;&gt;"",IF(OR($AH333&lt;&gt;0,$AI333&lt;&gt;0),"0",SUM(AC334:AC334)),0)</f>
        <v>0</v>
      </c>
      <c r="AE334" s="90">
        <f ca="1">IF(A334&lt;&gt;"",W334+AC334,0)</f>
        <v>1</v>
      </c>
      <c r="AF334" s="87">
        <f t="shared" ca="1" si="120"/>
        <v>-9</v>
      </c>
      <c r="AG334" s="95">
        <f>T335</f>
        <v>1</v>
      </c>
      <c r="AH334" s="89">
        <f ca="1">IF($A334&lt;&gt;"",IF(AH333&lt;&gt;0,AH333,IF(AF334&gt;=$AJ$1,"Profit Target",0)),0)</f>
        <v>0</v>
      </c>
      <c r="AI334" s="91">
        <f ca="1">IF($A334&lt;&gt;"",IF(AI333&lt;&gt;0,AI333,IF(AF334&lt;=$AJ$2,"Stop Loss",0)))</f>
        <v>0</v>
      </c>
      <c r="AJ334" s="89">
        <f t="shared" ca="1" si="114"/>
        <v>9</v>
      </c>
      <c r="AK334" s="78" t="str">
        <f ca="1">IF($A333="","",ABS(T334)&amp;"@")</f>
        <v>1@</v>
      </c>
      <c r="AL334" s="78" t="str">
        <f ca="1">IF(U334&lt;&gt;"",$AK334&amp;U334&amp;",","")</f>
        <v>1@B,</v>
      </c>
      <c r="AM334" s="78" t="str">
        <f ca="1">IF($A333="","",ABS(Z334)&amp;"@")</f>
        <v>1@</v>
      </c>
      <c r="AN334" s="427" t="str">
        <f t="shared" ca="1" si="115"/>
        <v/>
      </c>
      <c r="AO334" s="20"/>
      <c r="AP334" s="20"/>
      <c r="AQ334" s="20"/>
      <c r="AR334" s="20"/>
      <c r="AS334" s="20"/>
      <c r="AT334" s="49"/>
      <c r="AU334" s="20"/>
      <c r="AV334" s="20"/>
      <c r="AW334" s="20"/>
      <c r="AX334" s="20"/>
      <c r="AY334" s="20"/>
      <c r="AZ334" s="20"/>
      <c r="BA334" s="20"/>
      <c r="BB334" s="96">
        <f t="shared" ca="1" si="106"/>
        <v>7</v>
      </c>
      <c r="BC334"/>
      <c r="BD334" s="96"/>
      <c r="BE334"/>
      <c r="BF334"/>
      <c r="BG334"/>
      <c r="BH334"/>
      <c r="BI334"/>
      <c r="BJ334"/>
      <c r="BK334"/>
      <c r="BL334"/>
      <c r="BM334" s="57"/>
      <c r="BN334"/>
      <c r="BO334"/>
      <c r="BP334"/>
      <c r="BR334" s="48"/>
      <c r="BS334" s="19"/>
      <c r="BT334" s="19"/>
      <c r="BU334" s="19"/>
      <c r="BV334" s="19"/>
      <c r="BW334" s="19"/>
      <c r="BX334" s="19"/>
      <c r="BY334" s="49"/>
      <c r="BZ334" s="19"/>
      <c r="CA334" s="19"/>
      <c r="CB334" s="19"/>
      <c r="CC334" s="19"/>
      <c r="CD334" s="19"/>
      <c r="CE334" s="19"/>
      <c r="CF334" s="49"/>
      <c r="CG334" s="19"/>
      <c r="CH334" s="49"/>
      <c r="CI334" s="19"/>
      <c r="CJ334" s="19"/>
      <c r="CK334"/>
      <c r="CL334"/>
      <c r="CM334"/>
      <c r="CN334"/>
      <c r="CO334"/>
      <c r="CP334"/>
      <c r="CQ334"/>
    </row>
    <row r="335" spans="1:95">
      <c r="A335" s="96">
        <f t="shared" ca="1" si="105"/>
        <v>18</v>
      </c>
      <c r="B335" s="23" t="str">
        <f ca="1">IF(A334="","",IF(AND(AL335="",AN335=""),"NB",AL335&amp;AN335))</f>
        <v>1@B,</v>
      </c>
      <c r="C335" s="6" t="str">
        <f t="shared" ca="1" si="107"/>
        <v/>
      </c>
      <c r="D335" s="56" t="str">
        <f ca="1">VLOOKUP($A335,$BC$5:$BN$45,8)</f>
        <v>R</v>
      </c>
      <c r="E335" s="344" t="str">
        <f t="shared" ca="1" si="116"/>
        <v>RBR</v>
      </c>
      <c r="F335" s="175">
        <v>1</v>
      </c>
      <c r="G335" s="459">
        <f ca="1">IF(G334&gt;=$AJ$3,1,IF(AND(J333="L",J334="L"),1,IF(I334="L",2,IF(I334="W",(2*G334-1),G334))))</f>
        <v>3</v>
      </c>
      <c r="H335" s="345" t="str">
        <f ca="1">IF($A334&lt;&gt;"",IF(OR($AH334&lt;&gt;0,$AI334&lt;&gt;0,E334="RRR"),"",IF(AND($D329="B",$D332="B"),"B",IF(AND($D331="B",$D333="B"),"B",IF(AND($D333=$D334,$D333="B"),"B","")))),"")</f>
        <v>B</v>
      </c>
      <c r="I335" s="346" t="str">
        <f t="shared" ca="1" si="121"/>
        <v>L</v>
      </c>
      <c r="J335" s="346">
        <f t="shared" ca="1" si="108"/>
        <v>-1</v>
      </c>
      <c r="K335" s="343">
        <f t="shared" ca="1" si="117"/>
        <v>-1</v>
      </c>
      <c r="L335" s="56" t="str">
        <f ca="1">VLOOKUP($A335,$BC$5:$BN$45,8)</f>
        <v>R</v>
      </c>
      <c r="M335" s="428">
        <f t="shared" ca="1" si="118"/>
        <v>1</v>
      </c>
      <c r="N335" s="175">
        <v>1</v>
      </c>
      <c r="O335" s="345" t="str">
        <f ca="1">IF($A334&lt;&gt;"",IF(OR($AH334&lt;&gt;0,$AI334&lt;&gt;0,E334="BBB",H335&lt;&gt;""),"",IF(AND($D329="R",$D332="R"),"R",IF(AND($D331="R",$D333="R"),"R",IF(AND($D333=$D334,$D333="R"),"R","")))),"")</f>
        <v/>
      </c>
      <c r="P335" s="37" t="str">
        <f t="shared" ca="1" si="109"/>
        <v/>
      </c>
      <c r="Q335" s="37">
        <f t="shared" ca="1" si="110"/>
        <v>0</v>
      </c>
      <c r="R335" s="23">
        <f ca="1">IF($A335&lt;&gt;"",IF(OR($AH334&lt;&gt;0,$AI334&lt;&gt;0),"0",SUM(Q335:Q335)),0)</f>
        <v>0</v>
      </c>
      <c r="S335" s="56" t="str">
        <f ca="1">VLOOKUP($A335,$BC$5:$BN$45,8)</f>
        <v>R</v>
      </c>
      <c r="T335" s="175">
        <v>1</v>
      </c>
      <c r="U335" s="345" t="str">
        <f ca="1">IF($A334&lt;&gt;"",IF(OR($AH334&lt;&gt;0,$AI334&lt;&gt;0,M334&gt;=$AJ$3),"",H335))</f>
        <v>B</v>
      </c>
      <c r="V335" s="346" t="str">
        <f t="shared" ca="1" si="122"/>
        <v>L</v>
      </c>
      <c r="W335" s="346">
        <f t="shared" ca="1" si="111"/>
        <v>-1</v>
      </c>
      <c r="X335" s="343">
        <f t="shared" ca="1" si="119"/>
        <v>-1</v>
      </c>
      <c r="Y335" s="56" t="str">
        <f ca="1">VLOOKUP($A335,$BC$5:$BN$45,8)</f>
        <v>R</v>
      </c>
      <c r="Z335" s="175">
        <v>1</v>
      </c>
      <c r="AA335" s="345" t="str">
        <f ca="1">IF($A334&lt;&gt;"",IF(OR($AH334&lt;&gt;0,$AI334&lt;&gt;0,U335&lt;&gt;""),"",O335))</f>
        <v/>
      </c>
      <c r="AB335" s="37" t="str">
        <f t="shared" ca="1" si="112"/>
        <v/>
      </c>
      <c r="AC335" s="37">
        <f t="shared" ca="1" si="113"/>
        <v>0</v>
      </c>
      <c r="AD335" s="23">
        <f ca="1">IF($A335&lt;&gt;"",IF(OR($AH334&lt;&gt;0,$AI334&lt;&gt;0),"0",SUM(AC335:AC335)),0)</f>
        <v>0</v>
      </c>
      <c r="AE335" s="90">
        <f ca="1">IF(A335&lt;&gt;"",W335+AC335,0)</f>
        <v>-1</v>
      </c>
      <c r="AF335" s="87">
        <f t="shared" ca="1" si="120"/>
        <v>-10</v>
      </c>
      <c r="AG335" s="95">
        <f>T336</f>
        <v>1</v>
      </c>
      <c r="AH335" s="89">
        <f ca="1">IF($A335&lt;&gt;"",IF(AH334&lt;&gt;0,AH334,IF(AF335&gt;=$AJ$1,"Profit Target",0)),0)</f>
        <v>0</v>
      </c>
      <c r="AI335" s="91">
        <f ca="1">IF($A335&lt;&gt;"",IF(AI334&lt;&gt;0,AI334,IF(AF335&lt;=$AJ$2,"Stop Loss",0)))</f>
        <v>0</v>
      </c>
      <c r="AJ335" s="89">
        <f t="shared" ca="1" si="114"/>
        <v>9</v>
      </c>
      <c r="AK335" s="78" t="str">
        <f ca="1">IF($A334="","",ABS(T335)&amp;"@")</f>
        <v>1@</v>
      </c>
      <c r="AL335" s="78" t="str">
        <f ca="1">IF(U335&lt;&gt;"",$AK335&amp;U335&amp;",","")</f>
        <v>1@B,</v>
      </c>
      <c r="AM335" s="78" t="str">
        <f ca="1">IF($A334="","",ABS(Z335)&amp;"@")</f>
        <v>1@</v>
      </c>
      <c r="AN335" s="427" t="str">
        <f t="shared" ca="1" si="115"/>
        <v/>
      </c>
      <c r="AO335" s="20"/>
      <c r="AP335" s="20"/>
      <c r="AQ335" s="20"/>
      <c r="AR335" s="20"/>
      <c r="AS335" s="20"/>
      <c r="AT335" s="49"/>
      <c r="AU335" s="20"/>
      <c r="AV335" s="20"/>
      <c r="AW335" s="20"/>
      <c r="AX335" s="20"/>
      <c r="AY335" s="20"/>
      <c r="AZ335" s="20"/>
      <c r="BA335" s="20"/>
      <c r="BB335" s="96">
        <f t="shared" ca="1" si="106"/>
        <v>12</v>
      </c>
      <c r="BC335"/>
      <c r="BD335" s="96"/>
      <c r="BE335"/>
      <c r="BF335"/>
      <c r="BG335"/>
      <c r="BH335"/>
      <c r="BI335"/>
      <c r="BJ335"/>
      <c r="BK335"/>
      <c r="BL335"/>
      <c r="BM335" s="57"/>
      <c r="BN335"/>
      <c r="BO335"/>
      <c r="BP335"/>
      <c r="BR335" s="48"/>
      <c r="BS335" s="19"/>
      <c r="BT335" s="19"/>
      <c r="BU335" s="19"/>
      <c r="BV335" s="19"/>
      <c r="BW335" s="19"/>
      <c r="BX335" s="19"/>
      <c r="BY335" s="49"/>
      <c r="BZ335" s="19"/>
      <c r="CA335" s="19"/>
      <c r="CB335" s="19"/>
      <c r="CC335" s="19"/>
      <c r="CD335" s="19"/>
      <c r="CE335" s="19"/>
      <c r="CF335" s="49"/>
      <c r="CG335" s="19"/>
      <c r="CH335" s="49"/>
      <c r="CI335" s="19"/>
      <c r="CJ335" s="19"/>
      <c r="CK335"/>
      <c r="CL335"/>
      <c r="CM335"/>
      <c r="CN335"/>
      <c r="CO335"/>
      <c r="CP335"/>
      <c r="CQ335"/>
    </row>
    <row r="336" spans="1:95">
      <c r="A336" s="96">
        <f t="shared" ca="1" si="105"/>
        <v>28</v>
      </c>
      <c r="B336" s="23" t="str">
        <f ca="1">IF(A335="","",IF(AND(AL336="",AN336=""),"NB",AL336&amp;AN336))</f>
        <v>1@B,</v>
      </c>
      <c r="C336" s="6" t="str">
        <f t="shared" ca="1" si="107"/>
        <v/>
      </c>
      <c r="D336" s="56" t="str">
        <f ca="1">VLOOKUP($A336,$BC$5:$BN$45,8)</f>
        <v>B</v>
      </c>
      <c r="E336" s="344" t="str">
        <f t="shared" ca="1" si="116"/>
        <v>BRB</v>
      </c>
      <c r="F336" s="175">
        <v>1</v>
      </c>
      <c r="G336" s="459">
        <f ca="1">IF(G335&gt;=$AJ$3,1,IF(AND(J334="L",J335="L"),1,IF(I335="L",2,IF(I335="W",(2*G335-1),G335))))</f>
        <v>2</v>
      </c>
      <c r="H336" s="345" t="str">
        <f ca="1">IF($A335&lt;&gt;"",IF(OR($AH335&lt;&gt;0,$AI335&lt;&gt;0,E335="RRR"),"",IF(AND($D330="B",$D333="B"),"B",IF(AND($D332="B",$D334="B"),"B",IF(AND($D334=$D335,$D334="B"),"B","")))),"")</f>
        <v>B</v>
      </c>
      <c r="I336" s="346" t="str">
        <f t="shared" ca="1" si="121"/>
        <v>W</v>
      </c>
      <c r="J336" s="346">
        <f t="shared" ca="1" si="108"/>
        <v>1</v>
      </c>
      <c r="K336" s="343">
        <f t="shared" ca="1" si="117"/>
        <v>1</v>
      </c>
      <c r="L336" s="56" t="str">
        <f ca="1">VLOOKUP($A336,$BC$5:$BN$45,8)</f>
        <v>B</v>
      </c>
      <c r="M336" s="428">
        <f t="shared" ca="1" si="118"/>
        <v>0</v>
      </c>
      <c r="N336" s="175">
        <v>1</v>
      </c>
      <c r="O336" s="345" t="str">
        <f ca="1">IF($A335&lt;&gt;"",IF(OR($AH335&lt;&gt;0,$AI335&lt;&gt;0,E335="BBB",H336&lt;&gt;""),"",IF(AND($D330="R",$D333="R"),"R",IF(AND($D332="R",$D334="R"),"R",IF(AND($D334=$D335,$D334="R"),"R","")))),"")</f>
        <v/>
      </c>
      <c r="P336" s="37" t="str">
        <f t="shared" ca="1" si="109"/>
        <v/>
      </c>
      <c r="Q336" s="37">
        <f t="shared" ca="1" si="110"/>
        <v>0</v>
      </c>
      <c r="R336" s="23">
        <f ca="1">IF($A336&lt;&gt;"",IF(OR($AH335&lt;&gt;0,$AI335&lt;&gt;0),"0",SUM(Q336:Q336)),0)</f>
        <v>0</v>
      </c>
      <c r="S336" s="56" t="str">
        <f ca="1">VLOOKUP($A336,$BC$5:$BN$45,8)</f>
        <v>B</v>
      </c>
      <c r="T336" s="175">
        <v>1</v>
      </c>
      <c r="U336" s="345" t="str">
        <f ca="1">IF($A335&lt;&gt;"",IF(OR($AH335&lt;&gt;0,$AI335&lt;&gt;0,M335&gt;=$AJ$3),"",H336))</f>
        <v>B</v>
      </c>
      <c r="V336" s="346" t="str">
        <f t="shared" ca="1" si="122"/>
        <v>W</v>
      </c>
      <c r="W336" s="346">
        <f t="shared" ca="1" si="111"/>
        <v>1</v>
      </c>
      <c r="X336" s="343">
        <f t="shared" ca="1" si="119"/>
        <v>1</v>
      </c>
      <c r="Y336" s="56" t="str">
        <f ca="1">VLOOKUP($A336,$BC$5:$BN$45,8)</f>
        <v>B</v>
      </c>
      <c r="Z336" s="175">
        <v>1</v>
      </c>
      <c r="AA336" s="345" t="str">
        <f ca="1">IF($A335&lt;&gt;"",IF(OR($AH335&lt;&gt;0,$AI335&lt;&gt;0,U336&lt;&gt;""),"",O336))</f>
        <v/>
      </c>
      <c r="AB336" s="37" t="str">
        <f t="shared" ca="1" si="112"/>
        <v/>
      </c>
      <c r="AC336" s="37">
        <f t="shared" ca="1" si="113"/>
        <v>0</v>
      </c>
      <c r="AD336" s="23">
        <f ca="1">IF($A336&lt;&gt;"",IF(OR($AH335&lt;&gt;0,$AI335&lt;&gt;0),"0",SUM(AC336:AC336)),0)</f>
        <v>0</v>
      </c>
      <c r="AE336" s="90">
        <f ca="1">IF(A336&lt;&gt;"",W336+AC336,0)</f>
        <v>1</v>
      </c>
      <c r="AF336" s="87">
        <f t="shared" ca="1" si="120"/>
        <v>-9</v>
      </c>
      <c r="AG336" s="95">
        <f>T337</f>
        <v>1</v>
      </c>
      <c r="AH336" s="89">
        <f ca="1">IF($A336&lt;&gt;"",IF(AH335&lt;&gt;0,AH335,IF(AF336&gt;=$AJ$1,"Profit Target",0)),0)</f>
        <v>0</v>
      </c>
      <c r="AI336" s="91">
        <f ca="1">IF($A336&lt;&gt;"",IF(AI335&lt;&gt;0,AI335,IF(AF336&lt;=$AJ$2,"Stop Loss",0)))</f>
        <v>0</v>
      </c>
      <c r="AJ336" s="89">
        <f t="shared" ca="1" si="114"/>
        <v>9</v>
      </c>
      <c r="AK336" s="78" t="str">
        <f ca="1">IF($A335="","",ABS(T336)&amp;"@")</f>
        <v>1@</v>
      </c>
      <c r="AL336" s="78" t="str">
        <f ca="1">IF(U336&lt;&gt;"",$AK336&amp;U336&amp;",","")</f>
        <v>1@B,</v>
      </c>
      <c r="AM336" s="78" t="str">
        <f ca="1">IF($A335="","",ABS(Z336)&amp;"@")</f>
        <v>1@</v>
      </c>
      <c r="AN336" s="427" t="str">
        <f t="shared" ca="1" si="115"/>
        <v/>
      </c>
      <c r="AO336" s="20"/>
      <c r="AP336" s="20"/>
      <c r="AQ336" s="20"/>
      <c r="AR336" s="20"/>
      <c r="AS336" s="20"/>
      <c r="AT336" s="49"/>
      <c r="AU336" s="20"/>
      <c r="AV336" s="20"/>
      <c r="AW336" s="20"/>
      <c r="AX336" s="20"/>
      <c r="AY336" s="20"/>
      <c r="AZ336" s="20"/>
      <c r="BA336" s="20"/>
      <c r="BB336" s="96">
        <f t="shared" ca="1" si="106"/>
        <v>7</v>
      </c>
      <c r="BC336"/>
      <c r="BD336" s="96"/>
      <c r="BE336"/>
      <c r="BF336"/>
      <c r="BG336"/>
      <c r="BH336"/>
      <c r="BI336"/>
      <c r="BJ336"/>
      <c r="BK336"/>
      <c r="BL336"/>
      <c r="BM336" s="57"/>
      <c r="BN336"/>
      <c r="BO336"/>
      <c r="BP336"/>
      <c r="BR336" s="48"/>
      <c r="BS336" s="19"/>
      <c r="BT336" s="19"/>
      <c r="BU336" s="19"/>
      <c r="BV336" s="19"/>
      <c r="BW336" s="19"/>
      <c r="BX336" s="19"/>
      <c r="BY336" s="49"/>
      <c r="BZ336" s="19"/>
      <c r="CA336" s="19"/>
      <c r="CB336" s="19"/>
      <c r="CC336" s="19"/>
      <c r="CD336" s="19"/>
      <c r="CE336" s="19"/>
      <c r="CF336" s="49"/>
      <c r="CG336" s="19"/>
      <c r="CH336" s="49"/>
      <c r="CI336" s="19"/>
      <c r="CJ336" s="19"/>
      <c r="CK336"/>
      <c r="CL336"/>
      <c r="CM336"/>
      <c r="CN336"/>
      <c r="CO336"/>
      <c r="CP336"/>
      <c r="CQ336"/>
    </row>
    <row r="337" spans="1:95">
      <c r="A337" s="96">
        <f t="shared" ca="1" si="105"/>
        <v>1</v>
      </c>
      <c r="B337" s="23" t="str">
        <f ca="1">IF(A336="","",IF(AND(AL337="",AN337=""),"NB",AL337&amp;AN337))</f>
        <v>1@B,</v>
      </c>
      <c r="C337" s="6" t="str">
        <f t="shared" ca="1" si="107"/>
        <v/>
      </c>
      <c r="D337" s="56" t="str">
        <f ca="1">VLOOKUP($A337,$BC$5:$BN$45,8)</f>
        <v>R</v>
      </c>
      <c r="E337" s="344" t="str">
        <f t="shared" ca="1" si="116"/>
        <v>RBR</v>
      </c>
      <c r="F337" s="175">
        <v>1</v>
      </c>
      <c r="G337" s="459">
        <f ca="1">IF(G336&gt;=$AJ$3,1,IF(AND(J335="L",J336="L"),1,IF(I336="L",2,IF(I336="W",(2*G336-1),G336))))</f>
        <v>3</v>
      </c>
      <c r="H337" s="345" t="str">
        <f ca="1">IF($A336&lt;&gt;"",IF(OR($AH336&lt;&gt;0,$AI336&lt;&gt;0,E336="RRR"),"",IF(AND($D331="B",$D334="B"),"B",IF(AND($D333="B",$D335="B"),"B",IF(AND($D335=$D336,$D335="B"),"B","")))),"")</f>
        <v>B</v>
      </c>
      <c r="I337" s="346" t="str">
        <f t="shared" ca="1" si="121"/>
        <v>L</v>
      </c>
      <c r="J337" s="346">
        <f t="shared" ca="1" si="108"/>
        <v>-1</v>
      </c>
      <c r="K337" s="343">
        <f t="shared" ca="1" si="117"/>
        <v>-1</v>
      </c>
      <c r="L337" s="56" t="str">
        <f ca="1">VLOOKUP($A337,$BC$5:$BN$45,8)</f>
        <v>R</v>
      </c>
      <c r="M337" s="428">
        <f t="shared" ca="1" si="118"/>
        <v>1</v>
      </c>
      <c r="N337" s="175">
        <v>1</v>
      </c>
      <c r="O337" s="345" t="str">
        <f ca="1">IF($A336&lt;&gt;"",IF(OR($AH336&lt;&gt;0,$AI336&lt;&gt;0,E336="BBB",H337&lt;&gt;""),"",IF(AND($D331="R",$D334="R"),"R",IF(AND($D333="R",$D335="R"),"R",IF(AND($D335=$D336,$D335="R"),"R","")))),"")</f>
        <v/>
      </c>
      <c r="P337" s="37" t="str">
        <f t="shared" ca="1" si="109"/>
        <v/>
      </c>
      <c r="Q337" s="37">
        <f t="shared" ca="1" si="110"/>
        <v>0</v>
      </c>
      <c r="R337" s="23">
        <f ca="1">IF($A337&lt;&gt;"",IF(OR($AH336&lt;&gt;0,$AI336&lt;&gt;0),"0",SUM(Q337:Q337)),0)</f>
        <v>0</v>
      </c>
      <c r="S337" s="56" t="str">
        <f ca="1">VLOOKUP($A337,$BC$5:$BN$45,8)</f>
        <v>R</v>
      </c>
      <c r="T337" s="175">
        <v>1</v>
      </c>
      <c r="U337" s="345" t="str">
        <f ca="1">IF($A336&lt;&gt;"",IF(OR($AH336&lt;&gt;0,$AI336&lt;&gt;0,M336&gt;=$AJ$3),"",H337))</f>
        <v>B</v>
      </c>
      <c r="V337" s="346" t="str">
        <f t="shared" ca="1" si="122"/>
        <v>L</v>
      </c>
      <c r="W337" s="346">
        <f t="shared" ca="1" si="111"/>
        <v>-1</v>
      </c>
      <c r="X337" s="343">
        <f t="shared" ca="1" si="119"/>
        <v>-1</v>
      </c>
      <c r="Y337" s="56" t="str">
        <f ca="1">VLOOKUP($A337,$BC$5:$BN$45,8)</f>
        <v>R</v>
      </c>
      <c r="Z337" s="175">
        <v>1</v>
      </c>
      <c r="AA337" s="345" t="str">
        <f ca="1">IF($A336&lt;&gt;"",IF(OR($AH336&lt;&gt;0,$AI336&lt;&gt;0,U337&lt;&gt;""),"",O337))</f>
        <v/>
      </c>
      <c r="AB337" s="37" t="str">
        <f t="shared" ca="1" si="112"/>
        <v/>
      </c>
      <c r="AC337" s="37">
        <f t="shared" ca="1" si="113"/>
        <v>0</v>
      </c>
      <c r="AD337" s="23">
        <f ca="1">IF($A337&lt;&gt;"",IF(OR($AH336&lt;&gt;0,$AI336&lt;&gt;0),"0",SUM(AC337:AC337)),0)</f>
        <v>0</v>
      </c>
      <c r="AE337" s="90">
        <f ca="1">IF(A337&lt;&gt;"",W337+AC337,0)</f>
        <v>-1</v>
      </c>
      <c r="AF337" s="87">
        <f t="shared" ca="1" si="120"/>
        <v>-10</v>
      </c>
      <c r="AG337" s="95">
        <f>T338</f>
        <v>1</v>
      </c>
      <c r="AH337" s="89">
        <f ca="1">IF($A337&lt;&gt;"",IF(AH336&lt;&gt;0,AH336,IF(AF337&gt;=$AJ$1,"Profit Target",0)),0)</f>
        <v>0</v>
      </c>
      <c r="AI337" s="91">
        <f ca="1">IF($A337&lt;&gt;"",IF(AI336&lt;&gt;0,AI336,IF(AF337&lt;=$AJ$2,"Stop Loss",0)))</f>
        <v>0</v>
      </c>
      <c r="AJ337" s="89">
        <f t="shared" ca="1" si="114"/>
        <v>9</v>
      </c>
      <c r="AK337" s="78" t="str">
        <f ca="1">IF($A336="","",ABS(T337)&amp;"@")</f>
        <v>1@</v>
      </c>
      <c r="AL337" s="78" t="str">
        <f ca="1">IF(U337&lt;&gt;"",$AK337&amp;U337&amp;",","")</f>
        <v>1@B,</v>
      </c>
      <c r="AM337" s="78" t="str">
        <f ca="1">IF($A336="","",ABS(Z337)&amp;"@")</f>
        <v>1@</v>
      </c>
      <c r="AN337" s="427" t="str">
        <f t="shared" ca="1" si="115"/>
        <v/>
      </c>
      <c r="AO337" s="20"/>
      <c r="AP337" s="20"/>
      <c r="AQ337" s="20"/>
      <c r="AR337" s="20"/>
      <c r="AS337" s="20"/>
      <c r="AT337" s="49"/>
      <c r="AU337" s="20"/>
      <c r="AV337" s="20"/>
      <c r="AW337" s="20"/>
      <c r="AX337" s="20"/>
      <c r="AY337" s="20"/>
      <c r="AZ337" s="20"/>
      <c r="BA337" s="20"/>
      <c r="BB337" s="96">
        <f t="shared" ca="1" si="106"/>
        <v>7</v>
      </c>
      <c r="BC337"/>
      <c r="BD337" s="96"/>
      <c r="BE337"/>
      <c r="BF337"/>
      <c r="BG337"/>
      <c r="BH337"/>
      <c r="BI337"/>
      <c r="BJ337"/>
      <c r="BK337"/>
      <c r="BL337"/>
      <c r="BM337" s="57"/>
      <c r="BN337"/>
      <c r="BO337"/>
      <c r="BP337"/>
      <c r="BR337" s="48"/>
      <c r="BS337" s="19"/>
      <c r="BT337" s="19"/>
      <c r="BU337" s="19"/>
      <c r="BV337" s="19"/>
      <c r="BW337" s="19"/>
      <c r="BX337" s="19"/>
      <c r="BY337" s="49"/>
      <c r="BZ337" s="19"/>
      <c r="CA337" s="19"/>
      <c r="CB337" s="19"/>
      <c r="CC337" s="19"/>
      <c r="CD337" s="19"/>
      <c r="CE337" s="19"/>
      <c r="CF337" s="49"/>
      <c r="CG337" s="19"/>
      <c r="CH337" s="49"/>
      <c r="CI337" s="19"/>
      <c r="CJ337" s="19"/>
      <c r="CK337"/>
      <c r="CL337"/>
      <c r="CM337"/>
      <c r="CN337"/>
      <c r="CO337"/>
      <c r="CP337"/>
      <c r="CQ337"/>
    </row>
    <row r="338" spans="1:95">
      <c r="A338" s="96">
        <f t="shared" ca="1" si="105"/>
        <v>29</v>
      </c>
      <c r="B338" s="23" t="str">
        <f ca="1">IF(A337="","",IF(AND(AL338="",AN338=""),"NB",AL338&amp;AN338))</f>
        <v>1@B,</v>
      </c>
      <c r="C338" s="6" t="str">
        <f t="shared" ca="1" si="107"/>
        <v/>
      </c>
      <c r="D338" s="56" t="str">
        <f ca="1">VLOOKUP($A338,$BC$5:$BN$45,8)</f>
        <v>B</v>
      </c>
      <c r="E338" s="344" t="str">
        <f t="shared" ca="1" si="116"/>
        <v>BRB</v>
      </c>
      <c r="F338" s="175">
        <v>1</v>
      </c>
      <c r="G338" s="459">
        <f ca="1">IF(G337&gt;=$AJ$3,1,IF(AND(J336="L",J337="L"),1,IF(I337="L",2,IF(I337="W",(2*G337-1),G337))))</f>
        <v>2</v>
      </c>
      <c r="H338" s="345" t="str">
        <f ca="1">IF($A337&lt;&gt;"",IF(OR($AH337&lt;&gt;0,$AI337&lt;&gt;0,E337="RRR"),"",IF(AND($D332="B",$D335="B"),"B",IF(AND($D334="B",$D336="B"),"B",IF(AND($D336=$D337,$D336="B"),"B","")))),"")</f>
        <v>B</v>
      </c>
      <c r="I338" s="346" t="str">
        <f t="shared" ca="1" si="121"/>
        <v>W</v>
      </c>
      <c r="J338" s="346">
        <f t="shared" ca="1" si="108"/>
        <v>1</v>
      </c>
      <c r="K338" s="343">
        <f t="shared" ca="1" si="117"/>
        <v>1</v>
      </c>
      <c r="L338" s="56" t="str">
        <f ca="1">VLOOKUP($A338,$BC$5:$BN$45,8)</f>
        <v>B</v>
      </c>
      <c r="M338" s="428">
        <f t="shared" ca="1" si="118"/>
        <v>0</v>
      </c>
      <c r="N338" s="175">
        <v>1</v>
      </c>
      <c r="O338" s="345" t="str">
        <f ca="1">IF($A337&lt;&gt;"",IF(OR($AH337&lt;&gt;0,$AI337&lt;&gt;0,E337="BBB",H338&lt;&gt;""),"",IF(AND($D332="R",$D335="R"),"R",IF(AND($D334="R",$D336="R"),"R",IF(AND($D336=$D337,$D336="R"),"R","")))),"")</f>
        <v/>
      </c>
      <c r="P338" s="37" t="str">
        <f t="shared" ca="1" si="109"/>
        <v/>
      </c>
      <c r="Q338" s="37">
        <f t="shared" ca="1" si="110"/>
        <v>0</v>
      </c>
      <c r="R338" s="23">
        <f ca="1">IF($A338&lt;&gt;"",IF(OR($AH337&lt;&gt;0,$AI337&lt;&gt;0),"0",SUM(Q338:Q338)),0)</f>
        <v>0</v>
      </c>
      <c r="S338" s="56" t="str">
        <f ca="1">VLOOKUP($A338,$BC$5:$BN$45,8)</f>
        <v>B</v>
      </c>
      <c r="T338" s="175">
        <v>1</v>
      </c>
      <c r="U338" s="345" t="str">
        <f ca="1">IF($A337&lt;&gt;"",IF(OR($AH337&lt;&gt;0,$AI337&lt;&gt;0,M337&gt;=$AJ$3),"",H338))</f>
        <v>B</v>
      </c>
      <c r="V338" s="346" t="str">
        <f t="shared" ca="1" si="122"/>
        <v>W</v>
      </c>
      <c r="W338" s="346">
        <f t="shared" ca="1" si="111"/>
        <v>1</v>
      </c>
      <c r="X338" s="343">
        <f t="shared" ca="1" si="119"/>
        <v>1</v>
      </c>
      <c r="Y338" s="56" t="str">
        <f ca="1">VLOOKUP($A338,$BC$5:$BN$45,8)</f>
        <v>B</v>
      </c>
      <c r="Z338" s="175">
        <v>1</v>
      </c>
      <c r="AA338" s="345" t="str">
        <f ca="1">IF($A337&lt;&gt;"",IF(OR($AH337&lt;&gt;0,$AI337&lt;&gt;0,U338&lt;&gt;""),"",O338))</f>
        <v/>
      </c>
      <c r="AB338" s="37" t="str">
        <f t="shared" ca="1" si="112"/>
        <v/>
      </c>
      <c r="AC338" s="37">
        <f t="shared" ca="1" si="113"/>
        <v>0</v>
      </c>
      <c r="AD338" s="23">
        <f ca="1">IF($A338&lt;&gt;"",IF(OR($AH337&lt;&gt;0,$AI337&lt;&gt;0),"0",SUM(AC338:AC338)),0)</f>
        <v>0</v>
      </c>
      <c r="AE338" s="90">
        <f ca="1">IF(A338&lt;&gt;"",W338+AC338,0)</f>
        <v>1</v>
      </c>
      <c r="AF338" s="87">
        <f t="shared" ca="1" si="120"/>
        <v>-9</v>
      </c>
      <c r="AG338" s="95">
        <f>T339</f>
        <v>1</v>
      </c>
      <c r="AH338" s="89">
        <f ca="1">IF($A338&lt;&gt;"",IF(AH337&lt;&gt;0,AH337,IF(AF338&gt;=$AJ$1,"Profit Target",0)),0)</f>
        <v>0</v>
      </c>
      <c r="AI338" s="91">
        <f ca="1">IF($A338&lt;&gt;"",IF(AI337&lt;&gt;0,AI337,IF(AF338&lt;=$AJ$2,"Stop Loss",0)))</f>
        <v>0</v>
      </c>
      <c r="AJ338" s="89">
        <f t="shared" ca="1" si="114"/>
        <v>9</v>
      </c>
      <c r="AK338" s="78" t="str">
        <f ca="1">IF($A337="","",ABS(T338)&amp;"@")</f>
        <v>1@</v>
      </c>
      <c r="AL338" s="78" t="str">
        <f ca="1">IF(U338&lt;&gt;"",$AK338&amp;U338&amp;",","")</f>
        <v>1@B,</v>
      </c>
      <c r="AM338" s="78" t="str">
        <f ca="1">IF($A337="","",ABS(Z338)&amp;"@")</f>
        <v>1@</v>
      </c>
      <c r="AN338" s="427" t="str">
        <f t="shared" ca="1" si="115"/>
        <v/>
      </c>
      <c r="AO338" s="20"/>
      <c r="AP338" s="20"/>
      <c r="AQ338" s="20"/>
      <c r="AR338" s="20"/>
      <c r="AS338" s="20"/>
      <c r="AT338" s="49"/>
      <c r="AU338" s="20"/>
      <c r="AV338" s="20"/>
      <c r="AW338" s="20"/>
      <c r="AX338" s="20"/>
      <c r="AY338" s="20"/>
      <c r="AZ338" s="20"/>
      <c r="BA338" s="20"/>
      <c r="BB338" s="96">
        <f t="shared" ca="1" si="106"/>
        <v>25</v>
      </c>
      <c r="BC338"/>
      <c r="BD338" s="96"/>
      <c r="BE338"/>
      <c r="BF338"/>
      <c r="BG338"/>
      <c r="BH338"/>
      <c r="BI338"/>
      <c r="BJ338"/>
      <c r="BK338"/>
      <c r="BL338"/>
      <c r="BM338" s="57"/>
      <c r="BN338"/>
      <c r="BR338" s="48"/>
      <c r="BS338" s="48"/>
      <c r="BT338" s="48"/>
      <c r="BU338" s="19"/>
      <c r="BV338" s="19"/>
      <c r="BW338" s="19"/>
      <c r="BX338" s="19"/>
      <c r="BY338" s="49"/>
      <c r="BZ338" s="19"/>
      <c r="CA338" s="19"/>
      <c r="CB338" s="19"/>
      <c r="CC338" s="19"/>
      <c r="CD338" s="19"/>
      <c r="CE338" s="19"/>
      <c r="CF338" s="49"/>
      <c r="CG338" s="19"/>
      <c r="CH338" s="49"/>
      <c r="CI338" s="19"/>
      <c r="CJ338" s="19"/>
      <c r="CK338"/>
      <c r="CL338"/>
      <c r="CM338"/>
      <c r="CN338"/>
      <c r="CO338"/>
      <c r="CP338"/>
      <c r="CQ338"/>
    </row>
    <row r="339" spans="1:95">
      <c r="A339" s="96">
        <f t="shared" ca="1" si="105"/>
        <v>16</v>
      </c>
      <c r="B339" s="23" t="str">
        <f ca="1">IF(A338="","",IF(AND(AL339="",AN339=""),"NB",AL339&amp;AN339))</f>
        <v>1@R,</v>
      </c>
      <c r="C339" s="6" t="str">
        <f t="shared" ca="1" si="107"/>
        <v/>
      </c>
      <c r="D339" s="56" t="str">
        <f ca="1">VLOOKUP($A339,$BC$5:$BN$45,8)</f>
        <v>R</v>
      </c>
      <c r="E339" s="344" t="str">
        <f t="shared" ca="1" si="116"/>
        <v>RBR</v>
      </c>
      <c r="F339" s="175">
        <v>1</v>
      </c>
      <c r="G339" s="459">
        <f ca="1">IF(G338&gt;=$AJ$3,1,IF(AND(J337="L",J338="L"),1,IF(I338="L",2,IF(I338="W",(2*G338-1),G338))))</f>
        <v>3</v>
      </c>
      <c r="H339" s="345" t="str">
        <f ca="1">IF($A338&lt;&gt;"",IF(OR($AH338&lt;&gt;0,$AI338&lt;&gt;0,E338="RRR"),"",IF(AND($D333="B",$D336="B"),"B",IF(AND($D335="B",$D337="B"),"B",IF(AND($D337=$D338,$D337="B"),"B","")))),"")</f>
        <v/>
      </c>
      <c r="I339" s="346" t="str">
        <f t="shared" ca="1" si="121"/>
        <v/>
      </c>
      <c r="J339" s="346">
        <f t="shared" ca="1" si="108"/>
        <v>0</v>
      </c>
      <c r="K339" s="343">
        <f t="shared" ca="1" si="117"/>
        <v>0</v>
      </c>
      <c r="L339" s="56" t="str">
        <f ca="1">VLOOKUP($A339,$BC$5:$BN$45,8)</f>
        <v>R</v>
      </c>
      <c r="M339" s="428">
        <f t="shared" ca="1" si="118"/>
        <v>0</v>
      </c>
      <c r="N339" s="175">
        <v>1</v>
      </c>
      <c r="O339" s="345" t="str">
        <f ca="1">IF($A338&lt;&gt;"",IF(OR($AH338&lt;&gt;0,$AI338&lt;&gt;0,E338="BBB",H339&lt;&gt;""),"",IF(AND($D333="R",$D336="R"),"R",IF(AND($D335="R",$D337="R"),"R",IF(AND($D337=$D338,$D337="R"),"R","")))),"")</f>
        <v>R</v>
      </c>
      <c r="P339" s="37" t="str">
        <f t="shared" ca="1" si="109"/>
        <v>W</v>
      </c>
      <c r="Q339" s="37">
        <f t="shared" ca="1" si="110"/>
        <v>1</v>
      </c>
      <c r="R339" s="23">
        <f ca="1">IF($A339&lt;&gt;"",IF(OR($AH338&lt;&gt;0,$AI338&lt;&gt;0),"0",SUM(Q339:Q339)),0)</f>
        <v>1</v>
      </c>
      <c r="S339" s="56" t="str">
        <f ca="1">VLOOKUP($A339,$BC$5:$BN$45,8)</f>
        <v>R</v>
      </c>
      <c r="T339" s="175">
        <v>1</v>
      </c>
      <c r="U339" s="345" t="str">
        <f ca="1">IF($A338&lt;&gt;"",IF(OR($AH338&lt;&gt;0,$AI338&lt;&gt;0,M338&gt;=$AJ$3),"",H339))</f>
        <v/>
      </c>
      <c r="V339" s="346" t="str">
        <f t="shared" ca="1" si="122"/>
        <v/>
      </c>
      <c r="W339" s="346">
        <f t="shared" ca="1" si="111"/>
        <v>0</v>
      </c>
      <c r="X339" s="343">
        <f t="shared" ca="1" si="119"/>
        <v>0</v>
      </c>
      <c r="Y339" s="56" t="str">
        <f ca="1">VLOOKUP($A339,$BC$5:$BN$45,8)</f>
        <v>R</v>
      </c>
      <c r="Z339" s="175">
        <v>1</v>
      </c>
      <c r="AA339" s="345" t="str">
        <f ca="1">IF($A338&lt;&gt;"",IF(OR($AH338&lt;&gt;0,$AI338&lt;&gt;0,U339&lt;&gt;""),"",O339))</f>
        <v>R</v>
      </c>
      <c r="AB339" s="37" t="str">
        <f t="shared" ca="1" si="112"/>
        <v>W</v>
      </c>
      <c r="AC339" s="37">
        <f t="shared" ca="1" si="113"/>
        <v>1</v>
      </c>
      <c r="AD339" s="23">
        <f ca="1">IF($A339&lt;&gt;"",IF(OR($AH338&lt;&gt;0,$AI338&lt;&gt;0),"0",SUM(AC339:AC339)),0)</f>
        <v>1</v>
      </c>
      <c r="AE339" s="90">
        <f ca="1">IF(A339&lt;&gt;"",W339+AC339,0)</f>
        <v>1</v>
      </c>
      <c r="AF339" s="87">
        <f t="shared" ca="1" si="120"/>
        <v>-8</v>
      </c>
      <c r="AG339" s="95">
        <f>T340</f>
        <v>1</v>
      </c>
      <c r="AH339" s="89">
        <f ca="1">IF($A339&lt;&gt;"",IF(AH338&lt;&gt;0,AH338,IF(AF339&gt;=$AJ$1,"Profit Target",0)),0)</f>
        <v>0</v>
      </c>
      <c r="AI339" s="91">
        <f ca="1">IF($A339&lt;&gt;"",IF(AI338&lt;&gt;0,AI338,IF(AF339&lt;=$AJ$2,"Stop Loss",0)))</f>
        <v>0</v>
      </c>
      <c r="AJ339" s="89">
        <f t="shared" ca="1" si="114"/>
        <v>9</v>
      </c>
      <c r="AK339" s="78" t="str">
        <f ca="1">IF($A338="","",ABS(T339)&amp;"@")</f>
        <v>1@</v>
      </c>
      <c r="AL339" s="78" t="str">
        <f ca="1">IF(U339&lt;&gt;"",$AK339&amp;U339&amp;",","")</f>
        <v/>
      </c>
      <c r="AM339" s="78" t="str">
        <f ca="1">IF($A338="","",ABS(Z339)&amp;"@")</f>
        <v>1@</v>
      </c>
      <c r="AN339" s="427" t="str">
        <f t="shared" ca="1" si="115"/>
        <v>1@R,</v>
      </c>
      <c r="AO339" s="20"/>
      <c r="AP339" s="20"/>
      <c r="AQ339" s="20"/>
      <c r="AR339" s="20"/>
      <c r="AS339" s="20"/>
      <c r="AT339" s="49"/>
      <c r="AU339" s="20"/>
      <c r="AV339" s="20"/>
      <c r="AW339" s="20"/>
      <c r="AX339" s="20"/>
      <c r="AY339" s="20"/>
      <c r="AZ339" s="20"/>
      <c r="BA339" s="20"/>
      <c r="BB339" s="96">
        <f t="shared" ca="1" si="106"/>
        <v>10</v>
      </c>
      <c r="BC339" s="12"/>
      <c r="BD339" s="96"/>
      <c r="BE339" s="12"/>
      <c r="BF339" s="12"/>
      <c r="BG339" s="12"/>
      <c r="BH339" s="12"/>
      <c r="BI339" s="12"/>
      <c r="BJ339" s="12"/>
      <c r="BK339" s="12"/>
      <c r="BL339" s="13"/>
      <c r="BM339" s="59"/>
      <c r="BN339" s="13"/>
      <c r="BR339" s="48"/>
      <c r="BS339" s="48"/>
      <c r="BT339" s="48"/>
      <c r="BU339" s="19"/>
      <c r="BV339" s="100"/>
      <c r="BW339" s="100"/>
      <c r="BX339" s="100"/>
      <c r="BY339" s="49"/>
      <c r="BZ339" s="100"/>
      <c r="CA339" s="100"/>
      <c r="CB339" s="100"/>
      <c r="CC339" s="100"/>
      <c r="CD339" s="100"/>
      <c r="CE339" s="101"/>
      <c r="CF339" s="49"/>
      <c r="CG339" s="19"/>
      <c r="CH339" s="49"/>
      <c r="CI339" s="19"/>
      <c r="CJ339" s="19"/>
    </row>
    <row r="340" spans="1:95">
      <c r="A340" s="96">
        <f t="shared" ca="1" si="105"/>
        <v>15</v>
      </c>
      <c r="B340" s="23" t="str">
        <f ca="1">IF(A339="","",IF(AND(AL340="",AN340=""),"NB",AL340&amp;AN340))</f>
        <v>1@B,</v>
      </c>
      <c r="C340" s="6" t="str">
        <f t="shared" ca="1" si="107"/>
        <v/>
      </c>
      <c r="D340" s="56" t="str">
        <f ca="1">VLOOKUP($A340,$BC$5:$BN$45,8)</f>
        <v>B</v>
      </c>
      <c r="E340" s="344" t="str">
        <f t="shared" ca="1" si="116"/>
        <v>BRB</v>
      </c>
      <c r="F340" s="175">
        <v>1</v>
      </c>
      <c r="G340" s="459">
        <f ca="1">IF(G339&gt;=$AJ$3,1,IF(AND(J338="L",J339="L"),1,IF(I339="L",2,IF(I339="W",(2*G339-1),G339))))</f>
        <v>3</v>
      </c>
      <c r="H340" s="345" t="str">
        <f ca="1">IF($A339&lt;&gt;"",IF(OR($AH339&lt;&gt;0,$AI339&lt;&gt;0,E339="RRR"),"",IF(AND($D334="B",$D337="B"),"B",IF(AND($D336="B",$D338="B"),"B",IF(AND($D338=$D339,$D338="B"),"B","")))),"")</f>
        <v>B</v>
      </c>
      <c r="I340" s="346" t="str">
        <f t="shared" ca="1" si="121"/>
        <v>W</v>
      </c>
      <c r="J340" s="346">
        <f t="shared" ca="1" si="108"/>
        <v>1</v>
      </c>
      <c r="K340" s="343">
        <f t="shared" ca="1" si="117"/>
        <v>1</v>
      </c>
      <c r="L340" s="56" t="str">
        <f ca="1">VLOOKUP($A340,$BC$5:$BN$45,8)</f>
        <v>B</v>
      </c>
      <c r="M340" s="428">
        <f t="shared" ca="1" si="118"/>
        <v>0</v>
      </c>
      <c r="N340" s="175">
        <v>1</v>
      </c>
      <c r="O340" s="345" t="str">
        <f ca="1">IF($A339&lt;&gt;"",IF(OR($AH339&lt;&gt;0,$AI339&lt;&gt;0,E339="BBB",H340&lt;&gt;""),"",IF(AND($D334="R",$D337="R"),"R",IF(AND($D336="R",$D338="R"),"R",IF(AND($D338=$D339,$D338="R"),"R","")))),"")</f>
        <v/>
      </c>
      <c r="P340" s="37" t="str">
        <f t="shared" ca="1" si="109"/>
        <v/>
      </c>
      <c r="Q340" s="37">
        <f t="shared" ca="1" si="110"/>
        <v>0</v>
      </c>
      <c r="R340" s="23">
        <f ca="1">IF($A340&lt;&gt;"",IF(OR($AH339&lt;&gt;0,$AI339&lt;&gt;0),"0",SUM(Q340:Q340)),0)</f>
        <v>0</v>
      </c>
      <c r="S340" s="56" t="str">
        <f ca="1">VLOOKUP($A340,$BC$5:$BN$45,8)</f>
        <v>B</v>
      </c>
      <c r="T340" s="175">
        <v>1</v>
      </c>
      <c r="U340" s="345" t="str">
        <f ca="1">IF($A339&lt;&gt;"",IF(OR($AH339&lt;&gt;0,$AI339&lt;&gt;0,M339&gt;=$AJ$3),"",H340))</f>
        <v>B</v>
      </c>
      <c r="V340" s="346" t="str">
        <f t="shared" ca="1" si="122"/>
        <v>W</v>
      </c>
      <c r="W340" s="346">
        <f t="shared" ca="1" si="111"/>
        <v>1</v>
      </c>
      <c r="X340" s="343">
        <f t="shared" ca="1" si="119"/>
        <v>1</v>
      </c>
      <c r="Y340" s="56" t="str">
        <f ca="1">VLOOKUP($A340,$BC$5:$BN$45,8)</f>
        <v>B</v>
      </c>
      <c r="Z340" s="175">
        <v>1</v>
      </c>
      <c r="AA340" s="345" t="str">
        <f ca="1">IF($A339&lt;&gt;"",IF(OR($AH339&lt;&gt;0,$AI339&lt;&gt;0,U340&lt;&gt;""),"",O340))</f>
        <v/>
      </c>
      <c r="AB340" s="37" t="str">
        <f t="shared" ca="1" si="112"/>
        <v/>
      </c>
      <c r="AC340" s="37">
        <f t="shared" ca="1" si="113"/>
        <v>0</v>
      </c>
      <c r="AD340" s="23">
        <f ca="1">IF($A340&lt;&gt;"",IF(OR($AH339&lt;&gt;0,$AI339&lt;&gt;0),"0",SUM(AC340:AC340)),0)</f>
        <v>0</v>
      </c>
      <c r="AE340" s="90">
        <f ca="1">IF(A340&lt;&gt;"",W340+AC340,0)</f>
        <v>1</v>
      </c>
      <c r="AF340" s="87">
        <f t="shared" ca="1" si="120"/>
        <v>-7</v>
      </c>
      <c r="AG340" s="95">
        <f>T341</f>
        <v>1</v>
      </c>
      <c r="AH340" s="89">
        <f ca="1">IF($A340&lt;&gt;"",IF(AH339&lt;&gt;0,AH339,IF(AF340&gt;=$AJ$1,"Profit Target",0)),0)</f>
        <v>0</v>
      </c>
      <c r="AI340" s="91">
        <f ca="1">IF($A340&lt;&gt;"",IF(AI339&lt;&gt;0,AI339,IF(AF340&lt;=$AJ$2,"Stop Loss",0)))</f>
        <v>0</v>
      </c>
      <c r="AJ340" s="89">
        <f t="shared" ca="1" si="114"/>
        <v>9</v>
      </c>
      <c r="AK340" s="78" t="str">
        <f ca="1">IF($A339="","",ABS(T340)&amp;"@")</f>
        <v>1@</v>
      </c>
      <c r="AL340" s="78" t="str">
        <f ca="1">IF(U340&lt;&gt;"",$AK340&amp;U340&amp;",","")</f>
        <v>1@B,</v>
      </c>
      <c r="AM340" s="78" t="str">
        <f ca="1">IF($A339="","",ABS(Z340)&amp;"@")</f>
        <v>1@</v>
      </c>
      <c r="AN340" s="427" t="str">
        <f t="shared" ca="1" si="115"/>
        <v/>
      </c>
      <c r="AO340" s="20"/>
      <c r="AP340" s="20"/>
      <c r="AQ340" s="20"/>
      <c r="AR340" s="20"/>
      <c r="AS340" s="20"/>
      <c r="AT340" s="49"/>
      <c r="AU340" s="20"/>
      <c r="AV340" s="20"/>
      <c r="AW340" s="20"/>
      <c r="AX340" s="20"/>
      <c r="AY340" s="20"/>
      <c r="AZ340" s="20"/>
      <c r="BA340" s="20"/>
      <c r="BB340" s="96">
        <f t="shared" ca="1" si="106"/>
        <v>21</v>
      </c>
      <c r="BD340" s="96"/>
      <c r="BR340" s="48"/>
      <c r="BS340" s="48"/>
      <c r="BT340" s="48"/>
      <c r="BU340" s="19"/>
      <c r="BV340" s="48"/>
      <c r="BW340" s="48"/>
      <c r="BX340" s="48"/>
      <c r="BY340" s="48"/>
      <c r="BZ340" s="48"/>
      <c r="CA340" s="48"/>
      <c r="CB340" s="19"/>
      <c r="CC340" s="19"/>
      <c r="CD340" s="19"/>
      <c r="CE340" s="48"/>
      <c r="CF340" s="49"/>
      <c r="CG340" s="19"/>
      <c r="CH340" s="49"/>
      <c r="CI340" s="19"/>
      <c r="CJ340" s="19"/>
    </row>
    <row r="341" spans="1:95">
      <c r="A341" s="96">
        <f t="shared" ca="1" si="105"/>
        <v>12</v>
      </c>
      <c r="B341" s="23" t="str">
        <f ca="1">IF(A340="","",IF(AND(AL341="",AN341=""),"NB",AL341&amp;AN341))</f>
        <v>1@R,</v>
      </c>
      <c r="C341" s="6" t="str">
        <f t="shared" ca="1" si="107"/>
        <v/>
      </c>
      <c r="D341" s="56" t="str">
        <f ca="1">VLOOKUP($A341,$BC$5:$BN$45,8)</f>
        <v>R</v>
      </c>
      <c r="E341" s="344" t="str">
        <f t="shared" ca="1" si="116"/>
        <v>RBR</v>
      </c>
      <c r="F341" s="175">
        <v>1</v>
      </c>
      <c r="G341" s="459">
        <f ca="1">IF(G340&gt;=$AJ$3,1,IF(AND(J339="L",J340="L"),1,IF(I340="L",2,IF(I340="W",(2*G340-1),G340))))</f>
        <v>5</v>
      </c>
      <c r="H341" s="345" t="str">
        <f ca="1">IF($A340&lt;&gt;"",IF(OR($AH340&lt;&gt;0,$AI340&lt;&gt;0,E340="RRR"),"",IF(AND($D335="B",$D338="B"),"B",IF(AND($D337="B",$D339="B"),"B",IF(AND($D339=$D340,$D339="B"),"B","")))),"")</f>
        <v/>
      </c>
      <c r="I341" s="346" t="str">
        <f t="shared" ca="1" si="121"/>
        <v/>
      </c>
      <c r="J341" s="346">
        <f t="shared" ca="1" si="108"/>
        <v>0</v>
      </c>
      <c r="K341" s="343">
        <f t="shared" ca="1" si="117"/>
        <v>0</v>
      </c>
      <c r="L341" s="56" t="str">
        <f ca="1">VLOOKUP($A341,$BC$5:$BN$45,8)</f>
        <v>R</v>
      </c>
      <c r="M341" s="428">
        <f t="shared" ca="1" si="118"/>
        <v>0</v>
      </c>
      <c r="N341" s="175">
        <v>1</v>
      </c>
      <c r="O341" s="345" t="str">
        <f ca="1">IF($A340&lt;&gt;"",IF(OR($AH340&lt;&gt;0,$AI340&lt;&gt;0,E340="BBB",H341&lt;&gt;""),"",IF(AND($D335="R",$D338="R"),"R",IF(AND($D337="R",$D339="R"),"R",IF(AND($D339=$D340,$D339="R"),"R","")))),"")</f>
        <v>R</v>
      </c>
      <c r="P341" s="37" t="str">
        <f t="shared" ca="1" si="109"/>
        <v>W</v>
      </c>
      <c r="Q341" s="37">
        <f t="shared" ca="1" si="110"/>
        <v>1</v>
      </c>
      <c r="R341" s="23">
        <f ca="1">IF($A341&lt;&gt;"",IF(OR($AH340&lt;&gt;0,$AI340&lt;&gt;0),"0",SUM(Q341:Q341)),0)</f>
        <v>1</v>
      </c>
      <c r="S341" s="56" t="str">
        <f ca="1">VLOOKUP($A341,$BC$5:$BN$45,8)</f>
        <v>R</v>
      </c>
      <c r="T341" s="175">
        <v>1</v>
      </c>
      <c r="U341" s="345" t="str">
        <f ca="1">IF($A340&lt;&gt;"",IF(OR($AH340&lt;&gt;0,$AI340&lt;&gt;0,M340&gt;=$AJ$3),"",H341))</f>
        <v/>
      </c>
      <c r="V341" s="346" t="str">
        <f t="shared" ca="1" si="122"/>
        <v/>
      </c>
      <c r="W341" s="346">
        <f t="shared" ca="1" si="111"/>
        <v>0</v>
      </c>
      <c r="X341" s="343">
        <f t="shared" ca="1" si="119"/>
        <v>0</v>
      </c>
      <c r="Y341" s="56" t="str">
        <f ca="1">VLOOKUP($A341,$BC$5:$BN$45,8)</f>
        <v>R</v>
      </c>
      <c r="Z341" s="175">
        <v>1</v>
      </c>
      <c r="AA341" s="345" t="str">
        <f ca="1">IF($A340&lt;&gt;"",IF(OR($AH340&lt;&gt;0,$AI340&lt;&gt;0,U341&lt;&gt;""),"",O341))</f>
        <v>R</v>
      </c>
      <c r="AB341" s="37" t="str">
        <f t="shared" ca="1" si="112"/>
        <v>W</v>
      </c>
      <c r="AC341" s="37">
        <f t="shared" ca="1" si="113"/>
        <v>1</v>
      </c>
      <c r="AD341" s="23">
        <f ca="1">IF($A341&lt;&gt;"",IF(OR($AH340&lt;&gt;0,$AI340&lt;&gt;0),"0",SUM(AC341:AC341)),0)</f>
        <v>1</v>
      </c>
      <c r="AE341" s="90">
        <f ca="1">IF(A341&lt;&gt;"",W341+AC341,0)</f>
        <v>1</v>
      </c>
      <c r="AF341" s="87">
        <f t="shared" ca="1" si="120"/>
        <v>-6</v>
      </c>
      <c r="AG341" s="95">
        <f>T342</f>
        <v>1</v>
      </c>
      <c r="AH341" s="89">
        <f ca="1">IF($A341&lt;&gt;"",IF(AH340&lt;&gt;0,AH340,IF(AF341&gt;=$AJ$1,"Profit Target",0)),0)</f>
        <v>0</v>
      </c>
      <c r="AI341" s="91">
        <f ca="1">IF($A341&lt;&gt;"",IF(AI340&lt;&gt;0,AI340,IF(AF341&lt;=$AJ$2,"Stop Loss",0)))</f>
        <v>0</v>
      </c>
      <c r="AJ341" s="89">
        <f t="shared" ca="1" si="114"/>
        <v>9</v>
      </c>
      <c r="AK341" s="78" t="str">
        <f ca="1">IF($A340="","",ABS(T341)&amp;"@")</f>
        <v>1@</v>
      </c>
      <c r="AL341" s="78" t="str">
        <f ca="1">IF(U341&lt;&gt;"",$AK341&amp;U341&amp;",","")</f>
        <v/>
      </c>
      <c r="AM341" s="78" t="str">
        <f ca="1">IF($A340="","",ABS(Z341)&amp;"@")</f>
        <v>1@</v>
      </c>
      <c r="AN341" s="427" t="str">
        <f t="shared" ca="1" si="115"/>
        <v>1@R,</v>
      </c>
      <c r="AO341" s="20"/>
      <c r="AP341" s="20"/>
      <c r="AQ341" s="20"/>
      <c r="AR341" s="20"/>
      <c r="AS341" s="20"/>
      <c r="AT341" s="49"/>
      <c r="AU341" s="20"/>
      <c r="AV341" s="20"/>
      <c r="AW341" s="20"/>
      <c r="AX341" s="20"/>
      <c r="AY341" s="20"/>
      <c r="AZ341" s="20"/>
      <c r="BA341" s="20"/>
      <c r="BB341" s="96">
        <f t="shared" ca="1" si="106"/>
        <v>1</v>
      </c>
      <c r="BD341" s="96"/>
      <c r="BR341" s="48"/>
      <c r="BS341" s="75"/>
      <c r="BT341" s="75"/>
      <c r="BU341" s="75"/>
      <c r="BV341" s="48"/>
      <c r="BW341" s="48"/>
      <c r="BX341" s="48"/>
      <c r="BY341" s="48"/>
      <c r="BZ341" s="48"/>
      <c r="CA341" s="48"/>
      <c r="CB341" s="19"/>
      <c r="CC341" s="19"/>
      <c r="CD341" s="19"/>
      <c r="CE341" s="48"/>
      <c r="CF341" s="49"/>
      <c r="CG341" s="19"/>
      <c r="CH341" s="49"/>
      <c r="CI341" s="19"/>
      <c r="CJ341" s="19"/>
    </row>
    <row r="342" spans="1:95">
      <c r="A342" s="96">
        <f t="shared" ca="1" si="105"/>
        <v>25</v>
      </c>
      <c r="B342" s="23" t="str">
        <f ca="1">IF(A341="","",IF(AND(AL342="",AN342=""),"NB",AL342&amp;AN342))</f>
        <v>1@B,</v>
      </c>
      <c r="C342" s="6" t="str">
        <f t="shared" ca="1" si="107"/>
        <v/>
      </c>
      <c r="D342" s="56" t="str">
        <f ca="1">VLOOKUP($A342,$BC$5:$BN$45,8)</f>
        <v>R</v>
      </c>
      <c r="E342" s="344" t="str">
        <f t="shared" ca="1" si="116"/>
        <v>BRR</v>
      </c>
      <c r="F342" s="175">
        <v>1</v>
      </c>
      <c r="G342" s="459">
        <f ca="1">IF(G341&gt;=$AJ$3,1,IF(AND(J340="L",J341="L"),1,IF(I341="L",2,IF(I341="W",(2*G341-1),G341))))</f>
        <v>5</v>
      </c>
      <c r="H342" s="345" t="str">
        <f ca="1">IF($A341&lt;&gt;"",IF(OR($AH341&lt;&gt;0,$AI341&lt;&gt;0,E341="RRR"),"",IF(AND($D336="B",$D339="B"),"B",IF(AND($D338="B",$D340="B"),"B",IF(AND($D340=$D341,$D340="B"),"B","")))),"")</f>
        <v>B</v>
      </c>
      <c r="I342" s="346" t="str">
        <f t="shared" ca="1" si="121"/>
        <v>L</v>
      </c>
      <c r="J342" s="346">
        <f t="shared" ca="1" si="108"/>
        <v>-1</v>
      </c>
      <c r="K342" s="343">
        <f t="shared" ca="1" si="117"/>
        <v>-1</v>
      </c>
      <c r="L342" s="56" t="str">
        <f ca="1">VLOOKUP($A342,$BC$5:$BN$45,8)</f>
        <v>R</v>
      </c>
      <c r="M342" s="428">
        <f t="shared" ca="1" si="118"/>
        <v>1</v>
      </c>
      <c r="N342" s="175">
        <v>1</v>
      </c>
      <c r="O342" s="345" t="str">
        <f ca="1">IF($A341&lt;&gt;"",IF(OR($AH341&lt;&gt;0,$AI341&lt;&gt;0,E341="BBB",H342&lt;&gt;""),"",IF(AND($D336="R",$D339="R"),"R",IF(AND($D338="R",$D340="R"),"R",IF(AND($D340=$D341,$D340="R"),"R","")))),"")</f>
        <v/>
      </c>
      <c r="P342" s="37" t="str">
        <f t="shared" ca="1" si="109"/>
        <v/>
      </c>
      <c r="Q342" s="37">
        <f t="shared" ca="1" si="110"/>
        <v>0</v>
      </c>
      <c r="R342" s="23">
        <f ca="1">IF($A342&lt;&gt;"",IF(OR($AH341&lt;&gt;0,$AI341&lt;&gt;0),"0",SUM(Q342:Q342)),0)</f>
        <v>0</v>
      </c>
      <c r="S342" s="56" t="str">
        <f ca="1">VLOOKUP($A342,$BC$5:$BN$45,8)</f>
        <v>R</v>
      </c>
      <c r="T342" s="175">
        <v>1</v>
      </c>
      <c r="U342" s="345" t="str">
        <f ca="1">IF($A341&lt;&gt;"",IF(OR($AH341&lt;&gt;0,$AI341&lt;&gt;0,M341&gt;=$AJ$3),"",H342))</f>
        <v>B</v>
      </c>
      <c r="V342" s="346" t="str">
        <f t="shared" ca="1" si="122"/>
        <v>L</v>
      </c>
      <c r="W342" s="346">
        <f t="shared" ca="1" si="111"/>
        <v>-1</v>
      </c>
      <c r="X342" s="343">
        <f t="shared" ca="1" si="119"/>
        <v>-1</v>
      </c>
      <c r="Y342" s="56" t="str">
        <f ca="1">VLOOKUP($A342,$BC$5:$BN$45,8)</f>
        <v>R</v>
      </c>
      <c r="Z342" s="175">
        <v>1</v>
      </c>
      <c r="AA342" s="345" t="str">
        <f ca="1">IF($A341&lt;&gt;"",IF(OR($AH341&lt;&gt;0,$AI341&lt;&gt;0,U342&lt;&gt;""),"",O342))</f>
        <v/>
      </c>
      <c r="AB342" s="37" t="str">
        <f t="shared" ca="1" si="112"/>
        <v/>
      </c>
      <c r="AC342" s="37">
        <f t="shared" ca="1" si="113"/>
        <v>0</v>
      </c>
      <c r="AD342" s="23">
        <f ca="1">IF($A342&lt;&gt;"",IF(OR($AH341&lt;&gt;0,$AI341&lt;&gt;0),"0",SUM(AC342:AC342)),0)</f>
        <v>0</v>
      </c>
      <c r="AE342" s="90">
        <f ca="1">IF(A342&lt;&gt;"",W342+AC342,0)</f>
        <v>-1</v>
      </c>
      <c r="AF342" s="87">
        <f t="shared" ca="1" si="120"/>
        <v>-7</v>
      </c>
      <c r="AG342" s="95">
        <f>T343</f>
        <v>1</v>
      </c>
      <c r="AH342" s="89">
        <f ca="1">IF($A342&lt;&gt;"",IF(AH341&lt;&gt;0,AH341,IF(AF342&gt;=$AJ$1,"Profit Target",0)),0)</f>
        <v>0</v>
      </c>
      <c r="AI342" s="91">
        <f ca="1">IF($A342&lt;&gt;"",IF(AI341&lt;&gt;0,AI341,IF(AF342&lt;=$AJ$2,"Stop Loss",0)))</f>
        <v>0</v>
      </c>
      <c r="AJ342" s="89">
        <f t="shared" ca="1" si="114"/>
        <v>9</v>
      </c>
      <c r="AK342" s="78" t="str">
        <f ca="1">IF($A341="","",ABS(T342)&amp;"@")</f>
        <v>1@</v>
      </c>
      <c r="AL342" s="78" t="str">
        <f ca="1">IF(U342&lt;&gt;"",$AK342&amp;U342&amp;",","")</f>
        <v>1@B,</v>
      </c>
      <c r="AM342" s="78" t="str">
        <f ca="1">IF($A341="","",ABS(Z342)&amp;"@")</f>
        <v>1@</v>
      </c>
      <c r="AN342" s="427" t="str">
        <f t="shared" ca="1" si="115"/>
        <v/>
      </c>
      <c r="AO342" s="20"/>
      <c r="AP342" s="20"/>
      <c r="AQ342" s="20"/>
      <c r="AR342" s="20"/>
      <c r="AS342" s="20"/>
      <c r="AT342" s="49"/>
      <c r="AU342" s="20"/>
      <c r="AV342" s="20"/>
      <c r="AW342" s="20"/>
      <c r="AX342" s="20"/>
      <c r="AY342" s="20"/>
      <c r="AZ342" s="20"/>
      <c r="BA342" s="20"/>
      <c r="BB342" s="96">
        <f t="shared" ca="1" si="106"/>
        <v>17</v>
      </c>
      <c r="BD342" s="96"/>
      <c r="BR342" s="48"/>
      <c r="BS342" s="75"/>
      <c r="BT342" s="75"/>
      <c r="BU342" s="75"/>
      <c r="BV342" s="48"/>
      <c r="BW342" s="48"/>
      <c r="BX342" s="48"/>
      <c r="BY342" s="48"/>
      <c r="BZ342" s="48"/>
      <c r="CA342" s="48"/>
      <c r="CB342" s="19"/>
      <c r="CC342" s="19"/>
      <c r="CD342" s="19"/>
      <c r="CE342" s="48"/>
      <c r="CF342" s="49"/>
      <c r="CG342" s="19"/>
      <c r="CH342" s="49"/>
      <c r="CI342" s="19"/>
      <c r="CJ342" s="19"/>
    </row>
    <row r="343" spans="1:95">
      <c r="A343" s="96">
        <f t="shared" ca="1" si="105"/>
        <v>30</v>
      </c>
      <c r="B343" s="23" t="str">
        <f ca="1">IF(A342="","",IF(AND(AL343="",AN343=""),"NB",AL343&amp;AN343))</f>
        <v>1@R,</v>
      </c>
      <c r="C343" s="6" t="str">
        <f t="shared" ca="1" si="107"/>
        <v/>
      </c>
      <c r="D343" s="56" t="str">
        <f ca="1">VLOOKUP($A343,$BC$5:$BN$45,8)</f>
        <v>R</v>
      </c>
      <c r="E343" s="344" t="str">
        <f t="shared" ca="1" si="116"/>
        <v>RRR</v>
      </c>
      <c r="F343" s="175">
        <v>1</v>
      </c>
      <c r="G343" s="459">
        <f ca="1">IF(G342&gt;=$AJ$3,1,IF(AND(J341="L",J342="L"),1,IF(I342="L",2,IF(I342="W",(2*G342-1),G342))))</f>
        <v>2</v>
      </c>
      <c r="H343" s="345" t="str">
        <f ca="1">IF($A342&lt;&gt;"",IF(OR($AH342&lt;&gt;0,$AI342&lt;&gt;0,E342="RRR"),"",IF(AND($D337="B",$D340="B"),"B",IF(AND($D339="B",$D341="B"),"B",IF(AND($D341=$D342,$D341="B"),"B","")))),"")</f>
        <v/>
      </c>
      <c r="I343" s="346" t="str">
        <f t="shared" ca="1" si="121"/>
        <v/>
      </c>
      <c r="J343" s="346">
        <f t="shared" ca="1" si="108"/>
        <v>0</v>
      </c>
      <c r="K343" s="343">
        <f t="shared" ca="1" si="117"/>
        <v>0</v>
      </c>
      <c r="L343" s="56" t="str">
        <f ca="1">VLOOKUP($A343,$BC$5:$BN$45,8)</f>
        <v>R</v>
      </c>
      <c r="M343" s="428">
        <f t="shared" ca="1" si="118"/>
        <v>1</v>
      </c>
      <c r="N343" s="175">
        <v>1</v>
      </c>
      <c r="O343" s="345" t="str">
        <f ca="1">IF($A342&lt;&gt;"",IF(OR($AH342&lt;&gt;0,$AI342&lt;&gt;0,E342="BBB",H343&lt;&gt;""),"",IF(AND($D337="R",$D340="R"),"R",IF(AND($D339="R",$D341="R"),"R",IF(AND($D341=$D342,$D341="R"),"R","")))),"")</f>
        <v>R</v>
      </c>
      <c r="P343" s="37" t="str">
        <f t="shared" ca="1" si="109"/>
        <v>W</v>
      </c>
      <c r="Q343" s="37">
        <f t="shared" ca="1" si="110"/>
        <v>1</v>
      </c>
      <c r="R343" s="23">
        <f ca="1">IF($A343&lt;&gt;"",IF(OR($AH342&lt;&gt;0,$AI342&lt;&gt;0),"0",SUM(Q343:Q343)),0)</f>
        <v>1</v>
      </c>
      <c r="S343" s="56" t="str">
        <f ca="1">VLOOKUP($A343,$BC$5:$BN$45,8)</f>
        <v>R</v>
      </c>
      <c r="T343" s="175">
        <v>1</v>
      </c>
      <c r="U343" s="345" t="str">
        <f ca="1">IF($A342&lt;&gt;"",IF(OR($AH342&lt;&gt;0,$AI342&lt;&gt;0,M342&gt;=$AJ$3),"",H343))</f>
        <v/>
      </c>
      <c r="V343" s="346" t="str">
        <f t="shared" ca="1" si="122"/>
        <v/>
      </c>
      <c r="W343" s="346">
        <f t="shared" ca="1" si="111"/>
        <v>0</v>
      </c>
      <c r="X343" s="343">
        <f t="shared" ca="1" si="119"/>
        <v>0</v>
      </c>
      <c r="Y343" s="56" t="str">
        <f ca="1">VLOOKUP($A343,$BC$5:$BN$45,8)</f>
        <v>R</v>
      </c>
      <c r="Z343" s="175">
        <v>1</v>
      </c>
      <c r="AA343" s="345" t="str">
        <f ca="1">IF($A342&lt;&gt;"",IF(OR($AH342&lt;&gt;0,$AI342&lt;&gt;0,U343&lt;&gt;""),"",O343))</f>
        <v>R</v>
      </c>
      <c r="AB343" s="37" t="str">
        <f t="shared" ca="1" si="112"/>
        <v>W</v>
      </c>
      <c r="AC343" s="37">
        <f t="shared" ca="1" si="113"/>
        <v>1</v>
      </c>
      <c r="AD343" s="23">
        <f ca="1">IF($A343&lt;&gt;"",IF(OR($AH342&lt;&gt;0,$AI342&lt;&gt;0),"0",SUM(AC343:AC343)),0)</f>
        <v>1</v>
      </c>
      <c r="AE343" s="90">
        <f ca="1">IF(A343&lt;&gt;"",W343+AC343,0)</f>
        <v>1</v>
      </c>
      <c r="AF343" s="87">
        <f t="shared" ca="1" si="120"/>
        <v>-6</v>
      </c>
      <c r="AG343" s="95">
        <f>T344</f>
        <v>1</v>
      </c>
      <c r="AH343" s="89">
        <f ca="1">IF($A343&lt;&gt;"",IF(AH342&lt;&gt;0,AH342,IF(AF343&gt;=$AJ$1,"Profit Target",0)),0)</f>
        <v>0</v>
      </c>
      <c r="AI343" s="91">
        <f ca="1">IF($A343&lt;&gt;"",IF(AI342&lt;&gt;0,AI342,IF(AF343&lt;=$AJ$2,"Stop Loss",0)))</f>
        <v>0</v>
      </c>
      <c r="AJ343" s="89">
        <f t="shared" ca="1" si="114"/>
        <v>9</v>
      </c>
      <c r="AK343" s="78" t="str">
        <f ca="1">IF($A342="","",ABS(T343)&amp;"@")</f>
        <v>1@</v>
      </c>
      <c r="AL343" s="78" t="str">
        <f ca="1">IF(U343&lt;&gt;"",$AK343&amp;U343&amp;",","")</f>
        <v/>
      </c>
      <c r="AM343" s="78" t="str">
        <f ca="1">IF($A342="","",ABS(Z343)&amp;"@")</f>
        <v>1@</v>
      </c>
      <c r="AN343" s="427" t="str">
        <f t="shared" ca="1" si="115"/>
        <v>1@R,</v>
      </c>
      <c r="AO343" s="20"/>
      <c r="AP343" s="20"/>
      <c r="AQ343" s="20"/>
      <c r="AR343" s="20"/>
      <c r="AS343" s="20"/>
      <c r="AT343" s="49"/>
      <c r="AU343" s="20"/>
      <c r="AV343" s="20"/>
      <c r="AW343" s="20"/>
      <c r="AX343" s="20"/>
      <c r="AY343" s="20"/>
      <c r="AZ343" s="20"/>
      <c r="BA343" s="20"/>
      <c r="BB343" s="96">
        <f t="shared" ca="1" si="106"/>
        <v>31</v>
      </c>
      <c r="BD343" s="96"/>
      <c r="BR343" s="48"/>
      <c r="BS343" s="75"/>
      <c r="BT343" s="75"/>
      <c r="BU343" s="75"/>
      <c r="BV343" s="48"/>
      <c r="BW343" s="48"/>
      <c r="BX343" s="48"/>
      <c r="BY343" s="48"/>
      <c r="BZ343" s="48"/>
      <c r="CA343" s="48"/>
      <c r="CB343" s="19"/>
      <c r="CC343" s="19"/>
      <c r="CD343" s="19"/>
      <c r="CE343" s="48"/>
      <c r="CF343" s="49"/>
      <c r="CG343" s="19"/>
      <c r="CH343" s="49"/>
      <c r="CI343" s="19"/>
      <c r="CJ343" s="19"/>
    </row>
    <row r="344" spans="1:95">
      <c r="A344" s="96">
        <f t="shared" ca="1" si="105"/>
        <v>24</v>
      </c>
      <c r="B344" s="23" t="str">
        <f ca="1">IF(A343="","",IF(AND(AL344="",AN344=""),"NB",AL344&amp;AN344))</f>
        <v>1@R,</v>
      </c>
      <c r="C344" s="6" t="str">
        <f t="shared" ca="1" si="107"/>
        <v/>
      </c>
      <c r="D344" s="56" t="str">
        <f ca="1">VLOOKUP($A344,$BC$5:$BN$45,8)</f>
        <v>B</v>
      </c>
      <c r="E344" s="344" t="str">
        <f t="shared" ca="1" si="116"/>
        <v>RRB</v>
      </c>
      <c r="F344" s="175">
        <v>1</v>
      </c>
      <c r="G344" s="459">
        <f ca="1">IF(G343&gt;=$AJ$3,1,IF(AND(J342="L",J343="L"),1,IF(I343="L",2,IF(I343="W",(2*G343-1),G343))))</f>
        <v>2</v>
      </c>
      <c r="H344" s="345" t="str">
        <f ca="1">IF($A343&lt;&gt;"",IF(OR($AH343&lt;&gt;0,$AI343&lt;&gt;0,E343="RRR"),"",IF(AND($D338="B",$D341="B"),"B",IF(AND($D340="B",$D342="B"),"B",IF(AND($D342=$D343,$D342="B"),"B","")))),"")</f>
        <v/>
      </c>
      <c r="I344" s="346" t="str">
        <f t="shared" ca="1" si="121"/>
        <v/>
      </c>
      <c r="J344" s="346">
        <f t="shared" ca="1" si="108"/>
        <v>0</v>
      </c>
      <c r="K344" s="343">
        <f t="shared" ca="1" si="117"/>
        <v>0</v>
      </c>
      <c r="L344" s="56" t="str">
        <f ca="1">VLOOKUP($A344,$BC$5:$BN$45,8)</f>
        <v>B</v>
      </c>
      <c r="M344" s="428">
        <f t="shared" ca="1" si="118"/>
        <v>1</v>
      </c>
      <c r="N344" s="175">
        <v>1</v>
      </c>
      <c r="O344" s="345" t="str">
        <f ca="1">IF($A343&lt;&gt;"",IF(OR($AH343&lt;&gt;0,$AI343&lt;&gt;0,E343="BBB",H344&lt;&gt;""),"",IF(AND($D338="R",$D341="R"),"R",IF(AND($D340="R",$D342="R"),"R",IF(AND($D342=$D343,$D342="R"),"R","")))),"")</f>
        <v>R</v>
      </c>
      <c r="P344" s="37" t="str">
        <f t="shared" ca="1" si="109"/>
        <v>L</v>
      </c>
      <c r="Q344" s="37">
        <f t="shared" ca="1" si="110"/>
        <v>-1</v>
      </c>
      <c r="R344" s="23">
        <f ca="1">IF($A344&lt;&gt;"",IF(OR($AH343&lt;&gt;0,$AI343&lt;&gt;0),"0",SUM(Q344:Q344)),0)</f>
        <v>-1</v>
      </c>
      <c r="S344" s="56" t="str">
        <f ca="1">VLOOKUP($A344,$BC$5:$BN$45,8)</f>
        <v>B</v>
      </c>
      <c r="T344" s="175">
        <v>1</v>
      </c>
      <c r="U344" s="345" t="str">
        <f ca="1">IF($A343&lt;&gt;"",IF(OR($AH343&lt;&gt;0,$AI343&lt;&gt;0,M343&gt;=$AJ$3),"",H344))</f>
        <v/>
      </c>
      <c r="V344" s="346" t="str">
        <f t="shared" ca="1" si="122"/>
        <v/>
      </c>
      <c r="W344" s="346">
        <f t="shared" ca="1" si="111"/>
        <v>0</v>
      </c>
      <c r="X344" s="343">
        <f t="shared" ca="1" si="119"/>
        <v>0</v>
      </c>
      <c r="Y344" s="56" t="str">
        <f ca="1">VLOOKUP($A344,$BC$5:$BN$45,8)</f>
        <v>B</v>
      </c>
      <c r="Z344" s="175">
        <v>1</v>
      </c>
      <c r="AA344" s="345" t="str">
        <f ca="1">IF($A343&lt;&gt;"",IF(OR($AH343&lt;&gt;0,$AI343&lt;&gt;0,U344&lt;&gt;""),"",O344))</f>
        <v>R</v>
      </c>
      <c r="AB344" s="37" t="str">
        <f t="shared" ca="1" si="112"/>
        <v>L</v>
      </c>
      <c r="AC344" s="37">
        <f t="shared" ca="1" si="113"/>
        <v>-1</v>
      </c>
      <c r="AD344" s="23">
        <f ca="1">IF($A344&lt;&gt;"",IF(OR($AH343&lt;&gt;0,$AI343&lt;&gt;0),"0",SUM(AC344:AC344)),0)</f>
        <v>-1</v>
      </c>
      <c r="AE344" s="90">
        <f ca="1">IF(A344&lt;&gt;"",W344+AC344,0)</f>
        <v>-1</v>
      </c>
      <c r="AF344" s="172">
        <f t="shared" ca="1" si="120"/>
        <v>-7</v>
      </c>
      <c r="AG344" s="95">
        <f>T345</f>
        <v>1</v>
      </c>
      <c r="AH344" s="89">
        <f ca="1">IF($A344&lt;&gt;"",IF(AH343&lt;&gt;0,AH343,IF(AF344&gt;=$AJ$1,"Profit Target",0)),0)</f>
        <v>0</v>
      </c>
      <c r="AI344" s="91">
        <f ca="1">IF($A344&lt;&gt;"",IF(AI343&lt;&gt;0,AI343,IF(AF344&lt;=$AJ$2,"Stop Loss",0)))</f>
        <v>0</v>
      </c>
      <c r="AJ344" s="89">
        <f t="shared" ca="1" si="114"/>
        <v>9</v>
      </c>
      <c r="AK344" s="78" t="str">
        <f ca="1">IF($A343="","",ABS(T344)&amp;"@")</f>
        <v>1@</v>
      </c>
      <c r="AL344" s="78" t="str">
        <f ca="1">IF(U344&lt;&gt;"",$AK344&amp;U344&amp;",","")</f>
        <v/>
      </c>
      <c r="AM344" s="78" t="str">
        <f ca="1">IF($A343="","",ABS(Z344)&amp;"@")</f>
        <v>1@</v>
      </c>
      <c r="AN344" s="427" t="str">
        <f t="shared" ca="1" si="115"/>
        <v>1@R,</v>
      </c>
      <c r="AO344" s="20"/>
      <c r="AP344" s="20"/>
      <c r="AQ344" s="20"/>
      <c r="AR344" s="20"/>
      <c r="AS344" s="20"/>
      <c r="AT344" s="49"/>
      <c r="AU344" s="20"/>
      <c r="AV344" s="20"/>
      <c r="AW344" s="20"/>
      <c r="AX344" s="20"/>
      <c r="AY344" s="20"/>
      <c r="AZ344" s="20"/>
      <c r="BA344" s="20"/>
      <c r="BB344" s="96">
        <f t="shared" ca="1" si="106"/>
        <v>3</v>
      </c>
      <c r="BD344" s="96"/>
      <c r="BR344" s="48"/>
      <c r="BS344" s="48"/>
      <c r="BT344" s="48"/>
      <c r="BU344" s="48"/>
      <c r="BV344" s="48"/>
      <c r="BW344" s="48"/>
      <c r="BX344" s="48"/>
      <c r="BY344" s="48"/>
      <c r="BZ344" s="48"/>
      <c r="CA344" s="48"/>
      <c r="CB344" s="19"/>
      <c r="CC344" s="19"/>
      <c r="CD344" s="19"/>
      <c r="CE344" s="48"/>
      <c r="CF344" s="49"/>
      <c r="CG344" s="19"/>
      <c r="CH344" s="49"/>
      <c r="CI344" s="19"/>
      <c r="CJ344" s="19"/>
    </row>
    <row r="345" spans="1:95">
      <c r="A345" s="96">
        <f t="shared" ca="1" si="105"/>
        <v>26</v>
      </c>
      <c r="B345" s="23" t="str">
        <f ca="1">IF(A344="","",IF(AND(AL345="",AN345=""),"NB",AL345&amp;AN345))</f>
        <v>1@R,</v>
      </c>
      <c r="C345" s="6" t="str">
        <f t="shared" ca="1" si="107"/>
        <v/>
      </c>
      <c r="D345" s="56" t="str">
        <f ca="1">VLOOKUP($A345,$BC$5:$BN$45,8)</f>
        <v>B</v>
      </c>
      <c r="E345" s="344" t="str">
        <f t="shared" ca="1" si="116"/>
        <v>RBB</v>
      </c>
      <c r="F345" s="175">
        <v>1</v>
      </c>
      <c r="G345" s="459">
        <f ca="1">IF(G344&gt;=$AJ$3,1,IF(AND(J343="L",J344="L"),1,IF(I344="L",2,IF(I344="W",(2*G344-1),G344))))</f>
        <v>2</v>
      </c>
      <c r="H345" s="345" t="str">
        <f ca="1">IF($A344&lt;&gt;"",IF(OR($AH344&lt;&gt;0,$AI344&lt;&gt;0,E344="RRR"),"",IF(AND($D339="B",$D342="B"),"B",IF(AND($D341="B",$D343="B"),"B",IF(AND($D343=$D344,$D343="B"),"B","")))),"")</f>
        <v/>
      </c>
      <c r="I345" s="346" t="str">
        <f t="shared" ca="1" si="121"/>
        <v/>
      </c>
      <c r="J345" s="346">
        <f t="shared" ca="1" si="108"/>
        <v>0</v>
      </c>
      <c r="K345" s="343">
        <f t="shared" ca="1" si="117"/>
        <v>0</v>
      </c>
      <c r="L345" s="56" t="str">
        <f ca="1">VLOOKUP($A345,$BC$5:$BN$45,8)</f>
        <v>B</v>
      </c>
      <c r="M345" s="428">
        <f t="shared" ca="1" si="118"/>
        <v>1</v>
      </c>
      <c r="N345" s="175">
        <v>1</v>
      </c>
      <c r="O345" s="345" t="str">
        <f ca="1">IF($A344&lt;&gt;"",IF(OR($AH344&lt;&gt;0,$AI344&lt;&gt;0,E344="BBB",H345&lt;&gt;""),"",IF(AND($D339="R",$D342="R"),"R",IF(AND($D341="R",$D343="R"),"R",IF(AND($D343=$D344,$D343="R"),"R","")))),"")</f>
        <v>R</v>
      </c>
      <c r="P345" s="37" t="str">
        <f t="shared" ca="1" si="109"/>
        <v>L</v>
      </c>
      <c r="Q345" s="37">
        <f t="shared" ca="1" si="110"/>
        <v>-1</v>
      </c>
      <c r="R345" s="23">
        <f ca="1">IF($A345&lt;&gt;"",IF(OR($AH344&lt;&gt;0,$AI344&lt;&gt;0),"0",SUM(Q345:Q345)),0)</f>
        <v>-1</v>
      </c>
      <c r="S345" s="56" t="str">
        <f ca="1">VLOOKUP($A345,$BC$5:$BN$45,8)</f>
        <v>B</v>
      </c>
      <c r="T345" s="175">
        <v>1</v>
      </c>
      <c r="U345" s="345" t="str">
        <f ca="1">IF($A344&lt;&gt;"",IF(OR($AH344&lt;&gt;0,$AI344&lt;&gt;0,M344&gt;=$AJ$3),"",H345))</f>
        <v/>
      </c>
      <c r="V345" s="346" t="str">
        <f t="shared" ca="1" si="122"/>
        <v/>
      </c>
      <c r="W345" s="346">
        <f t="shared" ca="1" si="111"/>
        <v>0</v>
      </c>
      <c r="X345" s="343">
        <f t="shared" ca="1" si="119"/>
        <v>0</v>
      </c>
      <c r="Y345" s="56" t="str">
        <f ca="1">VLOOKUP($A345,$BC$5:$BN$45,8)</f>
        <v>B</v>
      </c>
      <c r="Z345" s="175">
        <v>1</v>
      </c>
      <c r="AA345" s="345" t="str">
        <f ca="1">IF($A344&lt;&gt;"",IF(OR($AH344&lt;&gt;0,$AI344&lt;&gt;0,U345&lt;&gt;""),"",O345))</f>
        <v>R</v>
      </c>
      <c r="AB345" s="37" t="str">
        <f t="shared" ca="1" si="112"/>
        <v>L</v>
      </c>
      <c r="AC345" s="37">
        <f t="shared" ca="1" si="113"/>
        <v>-1</v>
      </c>
      <c r="AD345" s="23">
        <f ca="1">IF($A345&lt;&gt;"",IF(OR($AH344&lt;&gt;0,$AI344&lt;&gt;0),"0",SUM(AC345:AC345)),0)</f>
        <v>-1</v>
      </c>
      <c r="AE345" s="90">
        <f ca="1">IF(A345&lt;&gt;"",W345+AC345,0)</f>
        <v>-1</v>
      </c>
      <c r="AF345" s="87">
        <f ca="1">IF($A345&lt;&gt;"",AE345+AF344,0)</f>
        <v>-8</v>
      </c>
      <c r="AG345" s="95">
        <f>T346</f>
        <v>1</v>
      </c>
      <c r="AH345" s="89">
        <f ca="1">IF($A345&lt;&gt;"",IF(AH344&lt;&gt;0,AH344,IF(AF345&gt;=$AJ$1,"Profit Target",0)),0)</f>
        <v>0</v>
      </c>
      <c r="AI345" s="91">
        <f ca="1">IF($A345&lt;&gt;"",IF(AI344&lt;&gt;0,AI344,IF(AF345&lt;=$AJ$2,"Stop Loss",0)))</f>
        <v>0</v>
      </c>
      <c r="AJ345" s="89">
        <f t="shared" ca="1" si="114"/>
        <v>9</v>
      </c>
      <c r="AK345" s="78" t="str">
        <f ca="1">IF($A344="","",ABS(T345)&amp;"@")</f>
        <v>1@</v>
      </c>
      <c r="AL345" s="78" t="str">
        <f ca="1">IF(U345&lt;&gt;"",$AK345&amp;U345&amp;",","")</f>
        <v/>
      </c>
      <c r="AM345" s="78" t="str">
        <f ca="1">IF($A344="","",ABS(Z345)&amp;"@")</f>
        <v>1@</v>
      </c>
      <c r="AN345" s="427" t="str">
        <f t="shared" ca="1" si="115"/>
        <v>1@R,</v>
      </c>
      <c r="AO345" s="20"/>
      <c r="AP345" s="20"/>
      <c r="AQ345" s="20"/>
      <c r="AR345" s="20"/>
      <c r="AS345" s="20"/>
      <c r="AT345" s="49"/>
      <c r="AU345" s="20"/>
      <c r="AV345" s="20"/>
      <c r="AW345" s="20"/>
      <c r="AX345" s="20"/>
      <c r="AY345" s="20"/>
      <c r="AZ345" s="20"/>
      <c r="BA345" s="20"/>
      <c r="BB345" s="96">
        <f t="shared" ca="1" si="106"/>
        <v>18</v>
      </c>
      <c r="BD345" s="96"/>
      <c r="BR345" s="48"/>
      <c r="BS345" s="48"/>
      <c r="BT345" s="48"/>
      <c r="BU345" s="19"/>
      <c r="BV345" s="48"/>
      <c r="BW345" s="48"/>
      <c r="BX345" s="48"/>
      <c r="BY345" s="48"/>
      <c r="BZ345" s="48"/>
      <c r="CA345" s="48"/>
      <c r="CB345" s="19"/>
      <c r="CC345" s="19"/>
      <c r="CD345" s="19"/>
      <c r="CE345" s="48"/>
      <c r="CF345" s="49"/>
      <c r="CG345" s="19"/>
      <c r="CH345" s="49"/>
      <c r="CI345" s="19"/>
      <c r="CJ345" s="19"/>
    </row>
    <row r="346" spans="1:95">
      <c r="A346" s="96">
        <f t="shared" ca="1" si="105"/>
        <v>13</v>
      </c>
      <c r="B346" s="23" t="str">
        <f ca="1">IF(A345="","",IF(AND(AL346="",AN346=""),"NB",AL346&amp;AN346))</f>
        <v>1@B,</v>
      </c>
      <c r="C346" s="6" t="str">
        <f t="shared" ca="1" si="107"/>
        <v/>
      </c>
      <c r="D346" s="56" t="str">
        <f ca="1">VLOOKUP($A346,$BC$5:$BN$45,8)</f>
        <v>B</v>
      </c>
      <c r="E346" s="344" t="str">
        <f t="shared" ca="1" si="116"/>
        <v>BBB</v>
      </c>
      <c r="F346" s="175">
        <v>1</v>
      </c>
      <c r="G346" s="459">
        <f ca="1">IF(G345&gt;=$AJ$3,1,IF(AND(J344="L",J345="L"),1,IF(I345="L",2,IF(I345="W",(2*G345-1),G345))))</f>
        <v>2</v>
      </c>
      <c r="H346" s="345" t="str">
        <f ca="1">IF($A345&lt;&gt;"",IF(OR($AH345&lt;&gt;0,$AI345&lt;&gt;0,E345="RRR"),"",IF(AND($D340="B",$D343="B"),"B",IF(AND($D342="B",$D344="B"),"B",IF(AND($D344=$D345,$D344="B"),"B","")))),"")</f>
        <v>B</v>
      </c>
      <c r="I346" s="346" t="str">
        <f t="shared" ca="1" si="121"/>
        <v>W</v>
      </c>
      <c r="J346" s="346">
        <f t="shared" ca="1" si="108"/>
        <v>1</v>
      </c>
      <c r="K346" s="343">
        <f t="shared" ca="1" si="117"/>
        <v>1</v>
      </c>
      <c r="L346" s="56" t="str">
        <f ca="1">VLOOKUP($A346,$BC$5:$BN$45,8)</f>
        <v>B</v>
      </c>
      <c r="M346" s="428">
        <f t="shared" ca="1" si="118"/>
        <v>0</v>
      </c>
      <c r="N346" s="175">
        <v>1</v>
      </c>
      <c r="O346" s="345" t="str">
        <f ca="1">IF($A345&lt;&gt;"",IF(OR($AH345&lt;&gt;0,$AI345&lt;&gt;0,E345="BBB",H346&lt;&gt;""),"",IF(AND($D340="R",$D343="R"),"R",IF(AND($D342="R",$D344="R"),"R",IF(AND($D344=$D345,$D344="R"),"R","")))),"")</f>
        <v/>
      </c>
      <c r="P346" s="37" t="str">
        <f t="shared" ca="1" si="109"/>
        <v/>
      </c>
      <c r="Q346" s="37">
        <f t="shared" ca="1" si="110"/>
        <v>0</v>
      </c>
      <c r="R346" s="23">
        <f ca="1">IF($A346&lt;&gt;"",IF(OR($AH345&lt;&gt;0,$AI345&lt;&gt;0),"0",SUM(Q346:Q346)),0)</f>
        <v>0</v>
      </c>
      <c r="S346" s="56" t="str">
        <f ca="1">VLOOKUP($A346,$BC$5:$BN$45,8)</f>
        <v>B</v>
      </c>
      <c r="T346" s="175">
        <v>1</v>
      </c>
      <c r="U346" s="345" t="str">
        <f ca="1">IF($A345&lt;&gt;"",IF(OR($AH345&lt;&gt;0,$AI345&lt;&gt;0,M345&gt;=$AJ$3),"",H346))</f>
        <v>B</v>
      </c>
      <c r="V346" s="346" t="str">
        <f t="shared" ca="1" si="122"/>
        <v>W</v>
      </c>
      <c r="W346" s="346">
        <f t="shared" ca="1" si="111"/>
        <v>1</v>
      </c>
      <c r="X346" s="343">
        <f t="shared" ca="1" si="119"/>
        <v>1</v>
      </c>
      <c r="Y346" s="56" t="str">
        <f ca="1">VLOOKUP($A346,$BC$5:$BN$45,8)</f>
        <v>B</v>
      </c>
      <c r="Z346" s="175">
        <v>1</v>
      </c>
      <c r="AA346" s="345" t="str">
        <f ca="1">IF($A345&lt;&gt;"",IF(OR($AH345&lt;&gt;0,$AI345&lt;&gt;0,U346&lt;&gt;""),"",O346))</f>
        <v/>
      </c>
      <c r="AB346" s="37" t="str">
        <f t="shared" ca="1" si="112"/>
        <v/>
      </c>
      <c r="AC346" s="37">
        <f t="shared" ca="1" si="113"/>
        <v>0</v>
      </c>
      <c r="AD346" s="23">
        <f ca="1">IF($A346&lt;&gt;"",IF(OR($AH345&lt;&gt;0,$AI345&lt;&gt;0),"0",SUM(AC346:AC346)),0)</f>
        <v>0</v>
      </c>
      <c r="AE346" s="90">
        <f ca="1">IF(A346&lt;&gt;"",W346+AC346,0)</f>
        <v>1</v>
      </c>
      <c r="AF346" s="87">
        <f t="shared" ref="AF346:AF362" ca="1" si="123">IF($A346&lt;&gt;"",AE346+AF345,0)</f>
        <v>-7</v>
      </c>
      <c r="AG346" s="95">
        <f>T347</f>
        <v>1</v>
      </c>
      <c r="AH346" s="89">
        <f ca="1">IF($A346&lt;&gt;"",IF(AH345&lt;&gt;0,AH345,IF(AF346&gt;=$AJ$1,"Profit Target",0)),0)</f>
        <v>0</v>
      </c>
      <c r="AI346" s="91">
        <f ca="1">IF($A346&lt;&gt;"",IF(AI345&lt;&gt;0,AI345,IF(AF346&lt;=$AJ$2,"Stop Loss",0)))</f>
        <v>0</v>
      </c>
      <c r="AJ346" s="89">
        <f t="shared" ca="1" si="114"/>
        <v>9</v>
      </c>
      <c r="AK346" s="78" t="str">
        <f ca="1">IF($A345="","",ABS(T346)&amp;"@")</f>
        <v>1@</v>
      </c>
      <c r="AL346" s="78" t="str">
        <f ca="1">IF(U346&lt;&gt;"",$AK346&amp;U346&amp;",","")</f>
        <v>1@B,</v>
      </c>
      <c r="AM346" s="78" t="str">
        <f ca="1">IF($A345="","",ABS(Z346)&amp;"@")</f>
        <v>1@</v>
      </c>
      <c r="AN346" s="427" t="str">
        <f t="shared" ca="1" si="115"/>
        <v/>
      </c>
      <c r="AO346" s="20"/>
      <c r="AP346" s="20"/>
      <c r="AQ346" s="20"/>
      <c r="AR346" s="20"/>
      <c r="AS346" s="20"/>
      <c r="AT346" s="49"/>
      <c r="AU346" s="20"/>
      <c r="AV346" s="20"/>
      <c r="AW346" s="20"/>
      <c r="AX346" s="20"/>
      <c r="AY346" s="20"/>
      <c r="AZ346" s="20"/>
      <c r="BA346" s="20"/>
      <c r="BB346" s="96">
        <f t="shared" ca="1" si="106"/>
        <v>8</v>
      </c>
      <c r="BD346" s="96"/>
      <c r="BR346" s="48"/>
      <c r="BS346" s="48"/>
      <c r="BT346" s="48"/>
      <c r="BU346" s="19"/>
      <c r="BV346" s="48"/>
      <c r="BW346" s="48"/>
      <c r="BX346" s="48"/>
      <c r="BY346" s="48"/>
      <c r="BZ346" s="48"/>
      <c r="CA346" s="48"/>
      <c r="CB346" s="19"/>
      <c r="CC346" s="19"/>
      <c r="CD346" s="19"/>
      <c r="CE346" s="48"/>
      <c r="CF346" s="49"/>
      <c r="CG346" s="19"/>
      <c r="CH346" s="49"/>
      <c r="CI346" s="19"/>
      <c r="CJ346" s="19"/>
    </row>
    <row r="347" spans="1:95">
      <c r="A347" s="96">
        <f t="shared" ca="1" si="105"/>
        <v>33</v>
      </c>
      <c r="B347" s="23" t="str">
        <f ca="1">IF(A346="","",IF(AND(AL347="",AN347=""),"NB",AL347&amp;AN347))</f>
        <v>1@B,</v>
      </c>
      <c r="C347" s="6" t="str">
        <f t="shared" ca="1" si="107"/>
        <v/>
      </c>
      <c r="D347" s="56" t="str">
        <f ca="1">VLOOKUP($A347,$BC$5:$BN$45,8)</f>
        <v>B</v>
      </c>
      <c r="E347" s="344" t="str">
        <f t="shared" ca="1" si="116"/>
        <v>BBB</v>
      </c>
      <c r="F347" s="175">
        <v>1</v>
      </c>
      <c r="G347" s="459">
        <f ca="1">IF(G346&gt;=$AJ$3,1,IF(AND(J345="L",J346="L"),1,IF(I346="L",2,IF(I346="W",(2*G346-1),G346))))</f>
        <v>3</v>
      </c>
      <c r="H347" s="345" t="str">
        <f ca="1">IF($A346&lt;&gt;"",IF(OR($AH346&lt;&gt;0,$AI346&lt;&gt;0,E346="RRR"),"",IF(AND($D341="B",$D344="B"),"B",IF(AND($D343="B",$D345="B"),"B",IF(AND($D345=$D346,$D345="B"),"B","")))),"")</f>
        <v>B</v>
      </c>
      <c r="I347" s="346" t="str">
        <f t="shared" ca="1" si="121"/>
        <v>W</v>
      </c>
      <c r="J347" s="346">
        <f t="shared" ca="1" si="108"/>
        <v>1</v>
      </c>
      <c r="K347" s="343">
        <f t="shared" ca="1" si="117"/>
        <v>1</v>
      </c>
      <c r="L347" s="56" t="str">
        <f ca="1">VLOOKUP($A347,$BC$5:$BN$45,8)</f>
        <v>B</v>
      </c>
      <c r="M347" s="428">
        <f t="shared" ca="1" si="118"/>
        <v>0</v>
      </c>
      <c r="N347" s="175">
        <v>1</v>
      </c>
      <c r="O347" s="345" t="str">
        <f ca="1">IF($A346&lt;&gt;"",IF(OR($AH346&lt;&gt;0,$AI346&lt;&gt;0,E346="BBB",H347&lt;&gt;""),"",IF(AND($D341="R",$D344="R"),"R",IF(AND($D343="R",$D345="R"),"R",IF(AND($D345=$D346,$D345="R"),"R","")))),"")</f>
        <v/>
      </c>
      <c r="P347" s="37" t="str">
        <f t="shared" ca="1" si="109"/>
        <v/>
      </c>
      <c r="Q347" s="37">
        <f t="shared" ca="1" si="110"/>
        <v>0</v>
      </c>
      <c r="R347" s="23">
        <f ca="1">IF($A347&lt;&gt;"",IF(OR($AH346&lt;&gt;0,$AI346&lt;&gt;0),"0",SUM(Q347:Q347)),0)</f>
        <v>0</v>
      </c>
      <c r="S347" s="56" t="str">
        <f ca="1">VLOOKUP($A347,$BC$5:$BN$45,8)</f>
        <v>B</v>
      </c>
      <c r="T347" s="175">
        <v>1</v>
      </c>
      <c r="U347" s="345" t="str">
        <f ca="1">IF($A346&lt;&gt;"",IF(OR($AH346&lt;&gt;0,$AI346&lt;&gt;0,M346&gt;=$AJ$3),"",H347))</f>
        <v>B</v>
      </c>
      <c r="V347" s="346" t="str">
        <f t="shared" ca="1" si="122"/>
        <v>W</v>
      </c>
      <c r="W347" s="346">
        <f t="shared" ca="1" si="111"/>
        <v>1</v>
      </c>
      <c r="X347" s="343">
        <f t="shared" ca="1" si="119"/>
        <v>1</v>
      </c>
      <c r="Y347" s="56" t="str">
        <f ca="1">VLOOKUP($A347,$BC$5:$BN$45,8)</f>
        <v>B</v>
      </c>
      <c r="Z347" s="175">
        <v>1</v>
      </c>
      <c r="AA347" s="345" t="str">
        <f ca="1">IF($A346&lt;&gt;"",IF(OR($AH346&lt;&gt;0,$AI346&lt;&gt;0,U347&lt;&gt;""),"",O347))</f>
        <v/>
      </c>
      <c r="AB347" s="37" t="str">
        <f t="shared" ca="1" si="112"/>
        <v/>
      </c>
      <c r="AC347" s="37">
        <f t="shared" ca="1" si="113"/>
        <v>0</v>
      </c>
      <c r="AD347" s="23">
        <f ca="1">IF($A347&lt;&gt;"",IF(OR($AH346&lt;&gt;0,$AI346&lt;&gt;0),"0",SUM(AC347:AC347)),0)</f>
        <v>0</v>
      </c>
      <c r="AE347" s="90">
        <f ca="1">IF(A347&lt;&gt;"",W347+AC347,0)</f>
        <v>1</v>
      </c>
      <c r="AF347" s="87">
        <f t="shared" ca="1" si="123"/>
        <v>-6</v>
      </c>
      <c r="AG347" s="95">
        <f>T348</f>
        <v>1</v>
      </c>
      <c r="AH347" s="89">
        <f ca="1">IF($A347&lt;&gt;"",IF(AH346&lt;&gt;0,AH346,IF(AF347&gt;=$AJ$1,"Profit Target",0)),0)</f>
        <v>0</v>
      </c>
      <c r="AI347" s="91">
        <f ca="1">IF($A347&lt;&gt;"",IF(AI346&lt;&gt;0,AI346,IF(AF347&lt;=$AJ$2,"Stop Loss",0)))</f>
        <v>0</v>
      </c>
      <c r="AJ347" s="89">
        <f t="shared" ca="1" si="114"/>
        <v>9</v>
      </c>
      <c r="AK347" s="78" t="str">
        <f ca="1">IF($A346="","",ABS(T347)&amp;"@")</f>
        <v>1@</v>
      </c>
      <c r="AL347" s="78" t="str">
        <f ca="1">IF(U347&lt;&gt;"",$AK347&amp;U347&amp;",","")</f>
        <v>1@B,</v>
      </c>
      <c r="AM347" s="78" t="str">
        <f ca="1">IF($A346="","",ABS(Z347)&amp;"@")</f>
        <v>1@</v>
      </c>
      <c r="AN347" s="427" t="str">
        <f t="shared" ca="1" si="115"/>
        <v/>
      </c>
      <c r="AO347" s="20"/>
      <c r="AP347" s="20"/>
      <c r="AQ347" s="20"/>
      <c r="AR347" s="20"/>
      <c r="AS347" s="20"/>
      <c r="AT347" s="49"/>
      <c r="AU347" s="20"/>
      <c r="AV347" s="20"/>
      <c r="AW347" s="20"/>
      <c r="AX347" s="20"/>
      <c r="AY347" s="20"/>
      <c r="AZ347" s="20"/>
      <c r="BA347" s="20"/>
      <c r="BB347" s="96">
        <f t="shared" ca="1" si="106"/>
        <v>9</v>
      </c>
      <c r="BD347" s="96"/>
      <c r="BR347" s="48"/>
      <c r="BS347" s="48"/>
      <c r="BT347" s="48"/>
      <c r="BU347" s="19"/>
      <c r="BV347" s="48"/>
      <c r="BW347" s="48"/>
      <c r="BX347" s="48"/>
      <c r="BY347" s="48"/>
      <c r="BZ347" s="48"/>
      <c r="CA347" s="48"/>
      <c r="CB347" s="19"/>
      <c r="CC347" s="19"/>
      <c r="CD347" s="19"/>
      <c r="CE347" s="48"/>
      <c r="CF347" s="49"/>
      <c r="CG347" s="19"/>
      <c r="CH347" s="49"/>
      <c r="CI347" s="19"/>
      <c r="CJ347" s="19"/>
    </row>
    <row r="348" spans="1:95">
      <c r="A348" s="96">
        <f t="shared" ca="1" si="105"/>
        <v>2</v>
      </c>
      <c r="B348" s="23" t="str">
        <f ca="1">IF(A347="","",IF(AND(AL348="",AN348=""),"NB",AL348&amp;AN348))</f>
        <v>1@B,</v>
      </c>
      <c r="C348" s="6" t="str">
        <f t="shared" ca="1" si="107"/>
        <v/>
      </c>
      <c r="D348" s="56" t="str">
        <f ca="1">VLOOKUP($A348,$BC$5:$BN$45,8)</f>
        <v>B</v>
      </c>
      <c r="E348" s="344" t="str">
        <f t="shared" ca="1" si="116"/>
        <v>BBB</v>
      </c>
      <c r="F348" s="175">
        <v>1</v>
      </c>
      <c r="G348" s="459">
        <f ca="1">IF(G347&gt;=$AJ$3,1,IF(AND(J346="L",J347="L"),1,IF(I347="L",2,IF(I347="W",(2*G347-1),G347))))</f>
        <v>5</v>
      </c>
      <c r="H348" s="345" t="str">
        <f ca="1">IF($A347&lt;&gt;"",IF(OR($AH347&lt;&gt;0,$AI347&lt;&gt;0,E347="RRR"),"",IF(AND($D342="B",$D345="B"),"B",IF(AND($D344="B",$D346="B"),"B",IF(AND($D346=$D347,$D346="B"),"B","")))),"")</f>
        <v>B</v>
      </c>
      <c r="I348" s="346" t="str">
        <f t="shared" ca="1" si="121"/>
        <v>W</v>
      </c>
      <c r="J348" s="346">
        <f t="shared" ca="1" si="108"/>
        <v>1</v>
      </c>
      <c r="K348" s="343">
        <f t="shared" ca="1" si="117"/>
        <v>1</v>
      </c>
      <c r="L348" s="56" t="str">
        <f ca="1">VLOOKUP($A348,$BC$5:$BN$45,8)</f>
        <v>B</v>
      </c>
      <c r="M348" s="428">
        <f t="shared" ca="1" si="118"/>
        <v>0</v>
      </c>
      <c r="N348" s="175">
        <v>1</v>
      </c>
      <c r="O348" s="345" t="str">
        <f ca="1">IF($A347&lt;&gt;"",IF(OR($AH347&lt;&gt;0,$AI347&lt;&gt;0,E347="BBB",H348&lt;&gt;""),"",IF(AND($D342="R",$D345="R"),"R",IF(AND($D344="R",$D346="R"),"R",IF(AND($D346=$D347,$D346="R"),"R","")))),"")</f>
        <v/>
      </c>
      <c r="P348" s="37" t="str">
        <f t="shared" ca="1" si="109"/>
        <v/>
      </c>
      <c r="Q348" s="37">
        <f t="shared" ca="1" si="110"/>
        <v>0</v>
      </c>
      <c r="R348" s="23">
        <f ca="1">IF($A348&lt;&gt;"",IF(OR($AH347&lt;&gt;0,$AI347&lt;&gt;0),"0",SUM(Q348:Q348)),0)</f>
        <v>0</v>
      </c>
      <c r="S348" s="56" t="str">
        <f ca="1">VLOOKUP($A348,$BC$5:$BN$45,8)</f>
        <v>B</v>
      </c>
      <c r="T348" s="175">
        <v>1</v>
      </c>
      <c r="U348" s="345" t="str">
        <f ca="1">IF($A347&lt;&gt;"",IF(OR($AH347&lt;&gt;0,$AI347&lt;&gt;0,M347&gt;=$AJ$3),"",H348))</f>
        <v>B</v>
      </c>
      <c r="V348" s="346" t="str">
        <f t="shared" ca="1" si="122"/>
        <v>W</v>
      </c>
      <c r="W348" s="346">
        <f t="shared" ca="1" si="111"/>
        <v>1</v>
      </c>
      <c r="X348" s="343">
        <f t="shared" ca="1" si="119"/>
        <v>1</v>
      </c>
      <c r="Y348" s="56" t="str">
        <f ca="1">VLOOKUP($A348,$BC$5:$BN$45,8)</f>
        <v>B</v>
      </c>
      <c r="Z348" s="175">
        <v>1</v>
      </c>
      <c r="AA348" s="345" t="str">
        <f ca="1">IF($A347&lt;&gt;"",IF(OR($AH347&lt;&gt;0,$AI347&lt;&gt;0,U348&lt;&gt;""),"",O348))</f>
        <v/>
      </c>
      <c r="AB348" s="37" t="str">
        <f t="shared" ca="1" si="112"/>
        <v/>
      </c>
      <c r="AC348" s="37">
        <f t="shared" ca="1" si="113"/>
        <v>0</v>
      </c>
      <c r="AD348" s="23">
        <f ca="1">IF($A348&lt;&gt;"",IF(OR($AH347&lt;&gt;0,$AI347&lt;&gt;0),"0",SUM(AC348:AC348)),0)</f>
        <v>0</v>
      </c>
      <c r="AE348" s="90">
        <f ca="1">IF(A348&lt;&gt;"",W348+AC348,0)</f>
        <v>1</v>
      </c>
      <c r="AF348" s="87">
        <f t="shared" ca="1" si="123"/>
        <v>-5</v>
      </c>
      <c r="AG348" s="95">
        <f>T349</f>
        <v>1</v>
      </c>
      <c r="AH348" s="89">
        <f ca="1">IF($A348&lt;&gt;"",IF(AH347&lt;&gt;0,AH347,IF(AF348&gt;=$AJ$1,"Profit Target",0)),0)</f>
        <v>0</v>
      </c>
      <c r="AI348" s="91">
        <f ca="1">IF($A348&lt;&gt;"",IF(AI347&lt;&gt;0,AI347,IF(AF348&lt;=$AJ$2,"Stop Loss",0)))</f>
        <v>0</v>
      </c>
      <c r="AJ348" s="89">
        <f t="shared" ca="1" si="114"/>
        <v>9</v>
      </c>
      <c r="AK348" s="78" t="str">
        <f ca="1">IF($A347="","",ABS(T348)&amp;"@")</f>
        <v>1@</v>
      </c>
      <c r="AL348" s="78" t="str">
        <f ca="1">IF(U348&lt;&gt;"",$AK348&amp;U348&amp;",","")</f>
        <v>1@B,</v>
      </c>
      <c r="AM348" s="78" t="str">
        <f ca="1">IF($A347="","",ABS(Z348)&amp;"@")</f>
        <v>1@</v>
      </c>
      <c r="AN348" s="427" t="str">
        <f t="shared" ca="1" si="115"/>
        <v/>
      </c>
      <c r="AO348" s="20"/>
      <c r="AP348" s="20"/>
      <c r="AQ348" s="20"/>
      <c r="AR348" s="20"/>
      <c r="AS348" s="20"/>
      <c r="AT348" s="49"/>
      <c r="AU348" s="20"/>
      <c r="AV348" s="20"/>
      <c r="AW348" s="20"/>
      <c r="AX348" s="20"/>
      <c r="AY348" s="20"/>
      <c r="AZ348" s="20"/>
      <c r="BA348" s="20"/>
      <c r="BB348" s="96">
        <f t="shared" ca="1" si="106"/>
        <v>15</v>
      </c>
      <c r="BD348" s="96"/>
      <c r="BO348"/>
      <c r="BP348"/>
      <c r="BR348" s="48"/>
      <c r="BS348" s="19"/>
      <c r="BT348" s="19"/>
      <c r="BU348" s="19"/>
      <c r="BV348" s="48"/>
      <c r="BW348" s="48"/>
      <c r="BX348" s="48"/>
      <c r="BY348" s="48"/>
      <c r="BZ348" s="48"/>
      <c r="CA348" s="48"/>
      <c r="CB348" s="19"/>
      <c r="CC348" s="19"/>
      <c r="CD348" s="19"/>
      <c r="CE348" s="48"/>
      <c r="CF348" s="49"/>
      <c r="CG348" s="19"/>
      <c r="CH348" s="49"/>
      <c r="CI348" s="19"/>
      <c r="CJ348" s="19"/>
    </row>
    <row r="349" spans="1:95">
      <c r="A349" s="96">
        <f t="shared" ca="1" si="105"/>
        <v>32</v>
      </c>
      <c r="B349" s="23" t="str">
        <f ca="1">IF(A348="","",IF(AND(AL349="",AN349=""),"NB",AL349&amp;AN349))</f>
        <v>1@B,</v>
      </c>
      <c r="C349" s="6" t="str">
        <f t="shared" ca="1" si="107"/>
        <v/>
      </c>
      <c r="D349" s="56" t="str">
        <f ca="1">VLOOKUP($A349,$BC$5:$BN$45,8)</f>
        <v>R</v>
      </c>
      <c r="E349" s="344" t="str">
        <f t="shared" ca="1" si="116"/>
        <v>BBR</v>
      </c>
      <c r="F349" s="175">
        <v>1</v>
      </c>
      <c r="G349" s="459">
        <f ca="1">IF(G348&gt;=$AJ$3,1,IF(AND(J347="L",J348="L"),1,IF(I348="L",2,IF(I348="W",(2*G348-1),G348))))</f>
        <v>9</v>
      </c>
      <c r="H349" s="345" t="str">
        <f ca="1">IF($A348&lt;&gt;"",IF(OR($AH348&lt;&gt;0,$AI348&lt;&gt;0,E348="RRR"),"",IF(AND($D343="B",$D346="B"),"B",IF(AND($D345="B",$D347="B"),"B",IF(AND($D347=$D348,$D347="B"),"B","")))),"")</f>
        <v>B</v>
      </c>
      <c r="I349" s="346" t="str">
        <f t="shared" ca="1" si="121"/>
        <v>L</v>
      </c>
      <c r="J349" s="346">
        <f t="shared" ca="1" si="108"/>
        <v>-1</v>
      </c>
      <c r="K349" s="343">
        <f t="shared" ca="1" si="117"/>
        <v>-1</v>
      </c>
      <c r="L349" s="56" t="str">
        <f ca="1">VLOOKUP($A349,$BC$5:$BN$45,8)</f>
        <v>R</v>
      </c>
      <c r="M349" s="428">
        <f t="shared" ca="1" si="118"/>
        <v>1</v>
      </c>
      <c r="N349" s="175">
        <v>1</v>
      </c>
      <c r="O349" s="345" t="str">
        <f ca="1">IF($A348&lt;&gt;"",IF(OR($AH348&lt;&gt;0,$AI348&lt;&gt;0,E348="BBB",H349&lt;&gt;""),"",IF(AND($D343="R",$D346="R"),"R",IF(AND($D345="R",$D347="R"),"R",IF(AND($D347=$D348,$D347="R"),"R","")))),"")</f>
        <v/>
      </c>
      <c r="P349" s="37" t="str">
        <f t="shared" ca="1" si="109"/>
        <v/>
      </c>
      <c r="Q349" s="37">
        <f t="shared" ca="1" si="110"/>
        <v>0</v>
      </c>
      <c r="R349" s="23">
        <f ca="1">IF($A349&lt;&gt;"",IF(OR($AH348&lt;&gt;0,$AI348&lt;&gt;0),"0",SUM(Q349:Q349)),0)</f>
        <v>0</v>
      </c>
      <c r="S349" s="56" t="str">
        <f ca="1">VLOOKUP($A349,$BC$5:$BN$45,8)</f>
        <v>R</v>
      </c>
      <c r="T349" s="175">
        <v>1</v>
      </c>
      <c r="U349" s="345" t="str">
        <f ca="1">IF($A348&lt;&gt;"",IF(OR($AH348&lt;&gt;0,$AI348&lt;&gt;0,M348&gt;=$AJ$3),"",H349))</f>
        <v>B</v>
      </c>
      <c r="V349" s="346" t="str">
        <f t="shared" ca="1" si="122"/>
        <v>L</v>
      </c>
      <c r="W349" s="346">
        <f t="shared" ca="1" si="111"/>
        <v>-1</v>
      </c>
      <c r="X349" s="343">
        <f t="shared" ca="1" si="119"/>
        <v>-1</v>
      </c>
      <c r="Y349" s="56" t="str">
        <f ca="1">VLOOKUP($A349,$BC$5:$BN$45,8)</f>
        <v>R</v>
      </c>
      <c r="Z349" s="175">
        <v>1</v>
      </c>
      <c r="AA349" s="345" t="str">
        <f ca="1">IF($A348&lt;&gt;"",IF(OR($AH348&lt;&gt;0,$AI348&lt;&gt;0,U349&lt;&gt;""),"",O349))</f>
        <v/>
      </c>
      <c r="AB349" s="37" t="str">
        <f t="shared" ca="1" si="112"/>
        <v/>
      </c>
      <c r="AC349" s="37">
        <f t="shared" ca="1" si="113"/>
        <v>0</v>
      </c>
      <c r="AD349" s="23">
        <f ca="1">IF($A349&lt;&gt;"",IF(OR($AH348&lt;&gt;0,$AI348&lt;&gt;0),"0",SUM(AC349:AC349)),0)</f>
        <v>0</v>
      </c>
      <c r="AE349" s="90">
        <f ca="1">IF(A349&lt;&gt;"",W349+AC349,0)</f>
        <v>-1</v>
      </c>
      <c r="AF349" s="87">
        <f t="shared" ca="1" si="123"/>
        <v>-6</v>
      </c>
      <c r="AG349" s="95">
        <f>T350</f>
        <v>1</v>
      </c>
      <c r="AH349" s="89">
        <f ca="1">IF($A349&lt;&gt;"",IF(AH348&lt;&gt;0,AH348,IF(AF349&gt;=$AJ$1,"Profit Target",0)),0)</f>
        <v>0</v>
      </c>
      <c r="AI349" s="91">
        <f ca="1">IF($A349&lt;&gt;"",IF(AI348&lt;&gt;0,AI348,IF(AF349&lt;=$AJ$2,"Stop Loss",0)))</f>
        <v>0</v>
      </c>
      <c r="AJ349" s="89">
        <f t="shared" ca="1" si="114"/>
        <v>9</v>
      </c>
      <c r="AK349" s="78" t="str">
        <f ca="1">IF($A348="","",ABS(T349)&amp;"@")</f>
        <v>1@</v>
      </c>
      <c r="AL349" s="78" t="str">
        <f ca="1">IF(U349&lt;&gt;"",$AK349&amp;U349&amp;",","")</f>
        <v>1@B,</v>
      </c>
      <c r="AM349" s="78" t="str">
        <f ca="1">IF($A348="","",ABS(Z349)&amp;"@")</f>
        <v>1@</v>
      </c>
      <c r="AN349" s="427" t="str">
        <f t="shared" ca="1" si="115"/>
        <v/>
      </c>
      <c r="AO349" s="20"/>
      <c r="AP349" s="20"/>
      <c r="AQ349" s="20"/>
      <c r="AR349" s="20"/>
      <c r="AS349" s="20"/>
      <c r="AT349" s="49"/>
      <c r="AU349" s="20"/>
      <c r="AV349" s="20"/>
      <c r="AW349" s="20"/>
      <c r="AX349" s="20"/>
      <c r="AY349" s="20"/>
      <c r="AZ349" s="20"/>
      <c r="BA349" s="20"/>
      <c r="BB349" s="96">
        <f t="shared" ca="1" si="106"/>
        <v>18</v>
      </c>
      <c r="BD349" s="96"/>
      <c r="BO349"/>
      <c r="BP349"/>
      <c r="BR349" s="48"/>
      <c r="BS349" s="19"/>
      <c r="BT349" s="19"/>
      <c r="BU349" s="19"/>
      <c r="BV349" s="48"/>
      <c r="BW349" s="48"/>
      <c r="BX349" s="48"/>
      <c r="BY349" s="48"/>
      <c r="BZ349" s="48"/>
      <c r="CA349" s="48"/>
      <c r="CB349" s="19"/>
      <c r="CC349" s="19"/>
      <c r="CD349" s="19"/>
      <c r="CE349" s="48"/>
      <c r="CF349" s="49"/>
      <c r="CG349" s="19"/>
      <c r="CH349" s="49"/>
      <c r="CI349" s="19"/>
      <c r="CJ349" s="19"/>
    </row>
    <row r="350" spans="1:95">
      <c r="A350" s="96">
        <f t="shared" ca="1" si="105"/>
        <v>1</v>
      </c>
      <c r="B350" s="23" t="str">
        <f ca="1">IF(A349="","",IF(AND(AL350="",AN350=""),"NB",AL350&amp;AN350))</f>
        <v>1@B,</v>
      </c>
      <c r="C350" s="6" t="str">
        <f t="shared" ca="1" si="107"/>
        <v/>
      </c>
      <c r="D350" s="56" t="str">
        <f ca="1">VLOOKUP($A350,$BC$5:$BN$45,8)</f>
        <v>R</v>
      </c>
      <c r="E350" s="344" t="str">
        <f t="shared" ca="1" si="116"/>
        <v>BRR</v>
      </c>
      <c r="F350" s="175">
        <v>1</v>
      </c>
      <c r="G350" s="459">
        <f ca="1">IF(G349&gt;=$AJ$3,1,IF(AND(J348="L",J349="L"),1,IF(I349="L",2,IF(I349="W",(2*G349-1),G349))))</f>
        <v>2</v>
      </c>
      <c r="H350" s="345" t="str">
        <f ca="1">IF($A349&lt;&gt;"",IF(OR($AH349&lt;&gt;0,$AI349&lt;&gt;0,E349="RRR"),"",IF(AND($D344="B",$D347="B"),"B",IF(AND($D346="B",$D348="B"),"B",IF(AND($D348=$D349,$D348="B"),"B","")))),"")</f>
        <v>B</v>
      </c>
      <c r="I350" s="346" t="str">
        <f t="shared" ca="1" si="121"/>
        <v>L</v>
      </c>
      <c r="J350" s="346">
        <f t="shared" ca="1" si="108"/>
        <v>-1</v>
      </c>
      <c r="K350" s="343">
        <f t="shared" ca="1" si="117"/>
        <v>-1</v>
      </c>
      <c r="L350" s="56" t="str">
        <f ca="1">VLOOKUP($A350,$BC$5:$BN$45,8)</f>
        <v>R</v>
      </c>
      <c r="M350" s="428">
        <f t="shared" ca="1" si="118"/>
        <v>2</v>
      </c>
      <c r="N350" s="175">
        <v>1</v>
      </c>
      <c r="O350" s="345" t="str">
        <f ca="1">IF($A349&lt;&gt;"",IF(OR($AH349&lt;&gt;0,$AI349&lt;&gt;0,E349="BBB",H350&lt;&gt;""),"",IF(AND($D344="R",$D347="R"),"R",IF(AND($D346="R",$D348="R"),"R",IF(AND($D348=$D349,$D348="R"),"R","")))),"")</f>
        <v/>
      </c>
      <c r="P350" s="37" t="str">
        <f t="shared" ca="1" si="109"/>
        <v/>
      </c>
      <c r="Q350" s="37">
        <f t="shared" ca="1" si="110"/>
        <v>0</v>
      </c>
      <c r="R350" s="23">
        <f ca="1">IF($A350&lt;&gt;"",IF(OR($AH349&lt;&gt;0,$AI349&lt;&gt;0),"0",SUM(Q350:Q350)),0)</f>
        <v>0</v>
      </c>
      <c r="S350" s="56" t="str">
        <f ca="1">VLOOKUP($A350,$BC$5:$BN$45,8)</f>
        <v>R</v>
      </c>
      <c r="T350" s="175">
        <v>1</v>
      </c>
      <c r="U350" s="345" t="str">
        <f ca="1">IF($A349&lt;&gt;"",IF(OR($AH349&lt;&gt;0,$AI349&lt;&gt;0,M349&gt;=$AJ$3),"",H350))</f>
        <v>B</v>
      </c>
      <c r="V350" s="346" t="str">
        <f t="shared" ca="1" si="122"/>
        <v>L</v>
      </c>
      <c r="W350" s="346">
        <f t="shared" ca="1" si="111"/>
        <v>-1</v>
      </c>
      <c r="X350" s="343">
        <f t="shared" ca="1" si="119"/>
        <v>-1</v>
      </c>
      <c r="Y350" s="56" t="str">
        <f ca="1">VLOOKUP($A350,$BC$5:$BN$45,8)</f>
        <v>R</v>
      </c>
      <c r="Z350" s="175">
        <v>1</v>
      </c>
      <c r="AA350" s="345" t="str">
        <f ca="1">IF($A349&lt;&gt;"",IF(OR($AH349&lt;&gt;0,$AI349&lt;&gt;0,U350&lt;&gt;""),"",O350))</f>
        <v/>
      </c>
      <c r="AB350" s="37" t="str">
        <f t="shared" ca="1" si="112"/>
        <v/>
      </c>
      <c r="AC350" s="37">
        <f t="shared" ca="1" si="113"/>
        <v>0</v>
      </c>
      <c r="AD350" s="23">
        <f ca="1">IF($A350&lt;&gt;"",IF(OR($AH349&lt;&gt;0,$AI349&lt;&gt;0),"0",SUM(AC350:AC350)),0)</f>
        <v>0</v>
      </c>
      <c r="AE350" s="90">
        <f ca="1">IF(A350&lt;&gt;"",W350+AC350,0)</f>
        <v>-1</v>
      </c>
      <c r="AF350" s="87">
        <f t="shared" ca="1" si="123"/>
        <v>-7</v>
      </c>
      <c r="AG350" s="95">
        <f>T351</f>
        <v>1</v>
      </c>
      <c r="AH350" s="89">
        <f ca="1">IF($A350&lt;&gt;"",IF(AH349&lt;&gt;0,AH349,IF(AF350&gt;=$AJ$1,"Profit Target",0)),0)</f>
        <v>0</v>
      </c>
      <c r="AI350" s="91">
        <f ca="1">IF($A350&lt;&gt;"",IF(AI349&lt;&gt;0,AI349,IF(AF350&lt;=$AJ$2,"Stop Loss",0)))</f>
        <v>0</v>
      </c>
      <c r="AJ350" s="89">
        <f t="shared" ca="1" si="114"/>
        <v>9</v>
      </c>
      <c r="AK350" s="78" t="str">
        <f ca="1">IF($A349="","",ABS(T350)&amp;"@")</f>
        <v>1@</v>
      </c>
      <c r="AL350" s="78" t="str">
        <f ca="1">IF(U350&lt;&gt;"",$AK350&amp;U350&amp;",","")</f>
        <v>1@B,</v>
      </c>
      <c r="AM350" s="78" t="str">
        <f ca="1">IF($A349="","",ABS(Z350)&amp;"@")</f>
        <v>1@</v>
      </c>
      <c r="AN350" s="427" t="str">
        <f t="shared" ca="1" si="115"/>
        <v/>
      </c>
      <c r="AO350" s="20"/>
      <c r="AP350" s="20"/>
      <c r="AQ350" s="20"/>
      <c r="AR350" s="20"/>
      <c r="AS350" s="20"/>
      <c r="AT350" s="49"/>
      <c r="AU350" s="20"/>
      <c r="AV350" s="20"/>
      <c r="AW350" s="20"/>
      <c r="AX350" s="20"/>
      <c r="AY350" s="20"/>
      <c r="AZ350" s="20"/>
      <c r="BA350" s="20"/>
      <c r="BB350" s="96">
        <f t="shared" ca="1" si="106"/>
        <v>4</v>
      </c>
      <c r="BD350" s="96"/>
      <c r="BO350"/>
      <c r="BP350"/>
      <c r="BR350" s="48"/>
      <c r="BS350" s="19"/>
      <c r="BT350" s="19"/>
      <c r="BU350" s="19"/>
      <c r="BV350" s="48"/>
      <c r="BW350" s="48"/>
      <c r="BX350" s="48"/>
      <c r="BY350" s="48"/>
      <c r="BZ350" s="48"/>
      <c r="CA350" s="48"/>
      <c r="CB350" s="19"/>
      <c r="CC350" s="19"/>
      <c r="CD350" s="19"/>
      <c r="CE350" s="48"/>
      <c r="CF350" s="49"/>
      <c r="CG350" s="19"/>
      <c r="CH350" s="49"/>
      <c r="CI350" s="19"/>
      <c r="CJ350" s="19"/>
    </row>
    <row r="351" spans="1:95">
      <c r="A351" s="96">
        <f t="shared" ca="1" si="105"/>
        <v>4</v>
      </c>
      <c r="B351" s="23" t="str">
        <f ca="1">IF(A350="","",IF(AND(AL351="",AN351=""),"NB",AL351&amp;AN351))</f>
        <v>1@B,</v>
      </c>
      <c r="C351" s="6" t="str">
        <f t="shared" ca="1" si="107"/>
        <v/>
      </c>
      <c r="D351" s="56" t="str">
        <f ca="1">VLOOKUP($A351,$BC$5:$BN$45,8)</f>
        <v>B</v>
      </c>
      <c r="E351" s="344" t="str">
        <f t="shared" ca="1" si="116"/>
        <v>RRB</v>
      </c>
      <c r="F351" s="175">
        <v>1</v>
      </c>
      <c r="G351" s="459">
        <f ca="1">IF(G350&gt;=$AJ$3,1,IF(AND(J349="L",J350="L"),1,IF(I350="L",2,IF(I350="W",(2*G350-1),G350))))</f>
        <v>2</v>
      </c>
      <c r="H351" s="345" t="str">
        <f ca="1">IF($A350&lt;&gt;"",IF(OR($AH350&lt;&gt;0,$AI350&lt;&gt;0,E350="RRR"),"",IF(AND($D345="B",$D348="B"),"B",IF(AND($D347="B",$D349="B"),"B",IF(AND($D349=$D350,$D349="B"),"B","")))),"")</f>
        <v>B</v>
      </c>
      <c r="I351" s="346" t="str">
        <f t="shared" ca="1" si="121"/>
        <v>W</v>
      </c>
      <c r="J351" s="346">
        <f t="shared" ca="1" si="108"/>
        <v>1</v>
      </c>
      <c r="K351" s="343">
        <f t="shared" ca="1" si="117"/>
        <v>1</v>
      </c>
      <c r="L351" s="56" t="str">
        <f ca="1">VLOOKUP($A351,$BC$5:$BN$45,8)</f>
        <v>B</v>
      </c>
      <c r="M351" s="428">
        <f t="shared" ca="1" si="118"/>
        <v>0</v>
      </c>
      <c r="N351" s="175">
        <v>1</v>
      </c>
      <c r="O351" s="345" t="str">
        <f ca="1">IF($A350&lt;&gt;"",IF(OR($AH350&lt;&gt;0,$AI350&lt;&gt;0,E350="BBB",H351&lt;&gt;""),"",IF(AND($D345="R",$D348="R"),"R",IF(AND($D347="R",$D349="R"),"R",IF(AND($D349=$D350,$D349="R"),"R","")))),"")</f>
        <v/>
      </c>
      <c r="P351" s="37" t="str">
        <f t="shared" ca="1" si="109"/>
        <v/>
      </c>
      <c r="Q351" s="37">
        <f t="shared" ca="1" si="110"/>
        <v>0</v>
      </c>
      <c r="R351" s="23">
        <f ca="1">IF($A351&lt;&gt;"",IF(OR($AH350&lt;&gt;0,$AI350&lt;&gt;0),"0",SUM(Q351:Q351)),0)</f>
        <v>0</v>
      </c>
      <c r="S351" s="56" t="str">
        <f ca="1">VLOOKUP($A351,$BC$5:$BN$45,8)</f>
        <v>B</v>
      </c>
      <c r="T351" s="175">
        <v>1</v>
      </c>
      <c r="U351" s="345" t="str">
        <f ca="1">IF($A350&lt;&gt;"",IF(OR($AH350&lt;&gt;0,$AI350&lt;&gt;0,M350&gt;=$AJ$3),"",H351))</f>
        <v>B</v>
      </c>
      <c r="V351" s="346" t="str">
        <f t="shared" ca="1" si="122"/>
        <v>W</v>
      </c>
      <c r="W351" s="346">
        <f t="shared" ca="1" si="111"/>
        <v>1</v>
      </c>
      <c r="X351" s="343">
        <f t="shared" ca="1" si="119"/>
        <v>1</v>
      </c>
      <c r="Y351" s="56" t="str">
        <f ca="1">VLOOKUP($A351,$BC$5:$BN$45,8)</f>
        <v>B</v>
      </c>
      <c r="Z351" s="175">
        <v>1</v>
      </c>
      <c r="AA351" s="345" t="str">
        <f ca="1">IF($A350&lt;&gt;"",IF(OR($AH350&lt;&gt;0,$AI350&lt;&gt;0,U351&lt;&gt;""),"",O351))</f>
        <v/>
      </c>
      <c r="AB351" s="37" t="str">
        <f t="shared" ca="1" si="112"/>
        <v/>
      </c>
      <c r="AC351" s="37">
        <f t="shared" ca="1" si="113"/>
        <v>0</v>
      </c>
      <c r="AD351" s="23">
        <f ca="1">IF($A351&lt;&gt;"",IF(OR($AH350&lt;&gt;0,$AI350&lt;&gt;0),"0",SUM(AC351:AC351)),0)</f>
        <v>0</v>
      </c>
      <c r="AE351" s="90">
        <f ca="1">IF(A351&lt;&gt;"",W351+AC351,0)</f>
        <v>1</v>
      </c>
      <c r="AF351" s="87">
        <f t="shared" ca="1" si="123"/>
        <v>-6</v>
      </c>
      <c r="AG351" s="95">
        <f>T352</f>
        <v>1</v>
      </c>
      <c r="AH351" s="89">
        <f ca="1">IF($A351&lt;&gt;"",IF(AH350&lt;&gt;0,AH350,IF(AF351&gt;=$AJ$1,"Profit Target",0)),0)</f>
        <v>0</v>
      </c>
      <c r="AI351" s="91">
        <f ca="1">IF($A351&lt;&gt;"",IF(AI350&lt;&gt;0,AI350,IF(AF351&lt;=$AJ$2,"Stop Loss",0)))</f>
        <v>0</v>
      </c>
      <c r="AJ351" s="89">
        <f t="shared" ca="1" si="114"/>
        <v>9</v>
      </c>
      <c r="AK351" s="78" t="str">
        <f ca="1">IF($A350="","",ABS(T351)&amp;"@")</f>
        <v>1@</v>
      </c>
      <c r="AL351" s="78" t="str">
        <f ca="1">IF(U351&lt;&gt;"",$AK351&amp;U351&amp;",","")</f>
        <v>1@B,</v>
      </c>
      <c r="AM351" s="78" t="str">
        <f ca="1">IF($A350="","",ABS(Z351)&amp;"@")</f>
        <v>1@</v>
      </c>
      <c r="AN351" s="427" t="str">
        <f t="shared" ca="1" si="115"/>
        <v/>
      </c>
      <c r="AO351" s="20"/>
      <c r="AP351" s="20"/>
      <c r="AQ351" s="20"/>
      <c r="AR351" s="20"/>
      <c r="AS351" s="20"/>
      <c r="AT351" s="49"/>
      <c r="AU351" s="20"/>
      <c r="AV351" s="20"/>
      <c r="AW351" s="20"/>
      <c r="AX351" s="20"/>
      <c r="AY351" s="20"/>
      <c r="AZ351" s="20"/>
      <c r="BA351" s="20"/>
      <c r="BB351" s="96">
        <f t="shared" ca="1" si="106"/>
        <v>30</v>
      </c>
      <c r="BD351" s="96"/>
      <c r="BO351"/>
      <c r="BP351"/>
      <c r="BR351" s="48"/>
      <c r="BS351" s="19"/>
      <c r="BT351" s="19"/>
      <c r="BU351" s="19"/>
      <c r="BV351" s="48"/>
      <c r="BW351" s="48"/>
      <c r="BX351" s="48"/>
      <c r="BY351" s="48"/>
      <c r="BZ351" s="48"/>
      <c r="CA351" s="48"/>
      <c r="CB351" s="19"/>
      <c r="CC351" s="19"/>
      <c r="CD351" s="19"/>
      <c r="CE351" s="48"/>
      <c r="CF351" s="49"/>
      <c r="CG351" s="19"/>
      <c r="CH351" s="49"/>
      <c r="CI351" s="19"/>
      <c r="CJ351" s="19"/>
    </row>
    <row r="352" spans="1:95">
      <c r="A352" s="96">
        <f t="shared" ca="1" si="105"/>
        <v>29</v>
      </c>
      <c r="B352" s="23" t="str">
        <f ca="1">IF(A351="","",IF(AND(AL352="",AN352=""),"NB",AL352&amp;AN352))</f>
        <v>NB</v>
      </c>
      <c r="C352" s="6" t="str">
        <f t="shared" ca="1" si="107"/>
        <v/>
      </c>
      <c r="D352" s="56" t="str">
        <f ca="1">VLOOKUP($A352,$BC$5:$BN$45,8)</f>
        <v>B</v>
      </c>
      <c r="E352" s="344" t="str">
        <f t="shared" ca="1" si="116"/>
        <v>RBB</v>
      </c>
      <c r="F352" s="175">
        <v>1</v>
      </c>
      <c r="G352" s="459">
        <f ca="1">IF(G351&gt;=$AJ$3,1,IF(AND(J350="L",J351="L"),1,IF(I351="L",2,IF(I351="W",(2*G351-1),G351))))</f>
        <v>3</v>
      </c>
      <c r="H352" s="345" t="str">
        <f ca="1">IF($A351&lt;&gt;"",IF(OR($AH351&lt;&gt;0,$AI351&lt;&gt;0,E351="RRR"),"",IF(AND($D346="B",$D349="B"),"B",IF(AND($D348="B",$D350="B"),"B",IF(AND($D350=$D351,$D350="B"),"B","")))),"")</f>
        <v/>
      </c>
      <c r="I352" s="346" t="str">
        <f t="shared" ca="1" si="121"/>
        <v/>
      </c>
      <c r="J352" s="346">
        <f t="shared" ca="1" si="108"/>
        <v>0</v>
      </c>
      <c r="K352" s="343">
        <f t="shared" ca="1" si="117"/>
        <v>0</v>
      </c>
      <c r="L352" s="56" t="str">
        <f ca="1">VLOOKUP($A352,$BC$5:$BN$45,8)</f>
        <v>B</v>
      </c>
      <c r="M352" s="428">
        <f t="shared" ca="1" si="118"/>
        <v>0</v>
      </c>
      <c r="N352" s="175">
        <v>1</v>
      </c>
      <c r="O352" s="345" t="str">
        <f ca="1">IF($A351&lt;&gt;"",IF(OR($AH351&lt;&gt;0,$AI351&lt;&gt;0,E351="BBB",H352&lt;&gt;""),"",IF(AND($D346="R",$D349="R"),"R",IF(AND($D348="R",$D350="R"),"R",IF(AND($D350=$D351,$D350="R"),"R","")))),"")</f>
        <v/>
      </c>
      <c r="P352" s="37" t="str">
        <f t="shared" ca="1" si="109"/>
        <v/>
      </c>
      <c r="Q352" s="37">
        <f t="shared" ca="1" si="110"/>
        <v>0</v>
      </c>
      <c r="R352" s="23">
        <f ca="1">IF($A352&lt;&gt;"",IF(OR($AH351&lt;&gt;0,$AI351&lt;&gt;0),"0",SUM(Q352:Q352)),0)</f>
        <v>0</v>
      </c>
      <c r="S352" s="56" t="str">
        <f ca="1">VLOOKUP($A352,$BC$5:$BN$45,8)</f>
        <v>B</v>
      </c>
      <c r="T352" s="175">
        <v>1</v>
      </c>
      <c r="U352" s="345" t="str">
        <f ca="1">IF($A351&lt;&gt;"",IF(OR($AH351&lt;&gt;0,$AI351&lt;&gt;0,M351&gt;=$AJ$3),"",H352))</f>
        <v/>
      </c>
      <c r="V352" s="346" t="str">
        <f t="shared" ca="1" si="122"/>
        <v/>
      </c>
      <c r="W352" s="346">
        <f t="shared" ca="1" si="111"/>
        <v>0</v>
      </c>
      <c r="X352" s="343">
        <f t="shared" ca="1" si="119"/>
        <v>0</v>
      </c>
      <c r="Y352" s="56" t="str">
        <f ca="1">VLOOKUP($A352,$BC$5:$BN$45,8)</f>
        <v>B</v>
      </c>
      <c r="Z352" s="175">
        <v>1</v>
      </c>
      <c r="AA352" s="345" t="str">
        <f ca="1">IF($A351&lt;&gt;"",IF(OR($AH351&lt;&gt;0,$AI351&lt;&gt;0,U352&lt;&gt;""),"",O352))</f>
        <v/>
      </c>
      <c r="AB352" s="37" t="str">
        <f t="shared" ca="1" si="112"/>
        <v/>
      </c>
      <c r="AC352" s="37">
        <f t="shared" ca="1" si="113"/>
        <v>0</v>
      </c>
      <c r="AD352" s="23">
        <f ca="1">IF($A352&lt;&gt;"",IF(OR($AH351&lt;&gt;0,$AI351&lt;&gt;0),"0",SUM(AC352:AC352)),0)</f>
        <v>0</v>
      </c>
      <c r="AE352" s="90">
        <f ca="1">IF(A352&lt;&gt;"",W352+AC352,0)</f>
        <v>0</v>
      </c>
      <c r="AF352" s="87">
        <f t="shared" ca="1" si="123"/>
        <v>-6</v>
      </c>
      <c r="AG352" s="95">
        <f>T353</f>
        <v>1</v>
      </c>
      <c r="AH352" s="89">
        <f ca="1">IF($A352&lt;&gt;"",IF(AH351&lt;&gt;0,AH351,IF(AF352&gt;=$AJ$1,"Profit Target",0)),0)</f>
        <v>0</v>
      </c>
      <c r="AI352" s="91">
        <f ca="1">IF($A352&lt;&gt;"",IF(AI351&lt;&gt;0,AI351,IF(AF352&lt;=$AJ$2,"Stop Loss",0)))</f>
        <v>0</v>
      </c>
      <c r="AJ352" s="89">
        <f t="shared" ca="1" si="114"/>
        <v>9</v>
      </c>
      <c r="AK352" s="78" t="str">
        <f ca="1">IF($A351="","",ABS(T352)&amp;"@")</f>
        <v>1@</v>
      </c>
      <c r="AL352" s="78" t="str">
        <f ca="1">IF(U352&lt;&gt;"",$AK352&amp;U352&amp;",","")</f>
        <v/>
      </c>
      <c r="AM352" s="78" t="str">
        <f ca="1">IF($A351="","",ABS(Z352)&amp;"@")</f>
        <v>1@</v>
      </c>
      <c r="AN352" s="427" t="str">
        <f t="shared" ca="1" si="115"/>
        <v/>
      </c>
      <c r="AO352" s="20"/>
      <c r="AP352" s="20"/>
      <c r="AQ352" s="20"/>
      <c r="AR352" s="20"/>
      <c r="AS352" s="20"/>
      <c r="AT352" s="49"/>
      <c r="AU352" s="20"/>
      <c r="AV352" s="20"/>
      <c r="AW352" s="20"/>
      <c r="AX352" s="20"/>
      <c r="AY352" s="20"/>
      <c r="AZ352" s="20"/>
      <c r="BA352" s="20"/>
      <c r="BB352" s="96">
        <f t="shared" ca="1" si="106"/>
        <v>20</v>
      </c>
      <c r="BD352" s="96"/>
      <c r="BO352"/>
      <c r="BP352"/>
      <c r="BR352" s="48"/>
      <c r="BS352" s="19"/>
      <c r="BT352" s="19"/>
      <c r="BU352" s="19"/>
      <c r="BV352" s="48"/>
      <c r="BW352" s="48"/>
      <c r="BX352" s="48"/>
      <c r="BY352" s="48"/>
      <c r="BZ352" s="48"/>
      <c r="CA352" s="48"/>
      <c r="CB352" s="19"/>
      <c r="CC352" s="19"/>
      <c r="CD352" s="19"/>
      <c r="CE352" s="48"/>
      <c r="CF352" s="49"/>
      <c r="CG352" s="19"/>
      <c r="CH352" s="49"/>
      <c r="CI352" s="19"/>
      <c r="CJ352" s="19"/>
    </row>
    <row r="353" spans="1:88">
      <c r="A353" s="96">
        <f t="shared" ca="1" si="105"/>
        <v>12</v>
      </c>
      <c r="B353" s="23" t="str">
        <f ca="1">IF(A352="","",IF(AND(AL353="",AN353=""),"NB",AL353&amp;AN353))</f>
        <v>1@B,</v>
      </c>
      <c r="C353" s="6" t="str">
        <f t="shared" ca="1" si="107"/>
        <v/>
      </c>
      <c r="D353" s="56" t="str">
        <f ca="1">VLOOKUP($A353,$BC$5:$BN$45,8)</f>
        <v>R</v>
      </c>
      <c r="E353" s="344" t="str">
        <f t="shared" ca="1" si="116"/>
        <v>BBR</v>
      </c>
      <c r="F353" s="175">
        <v>1</v>
      </c>
      <c r="G353" s="459">
        <f ca="1">IF(G352&gt;=$AJ$3,1,IF(AND(J351="L",J352="L"),1,IF(I352="L",2,IF(I352="W",(2*G352-1),G352))))</f>
        <v>3</v>
      </c>
      <c r="H353" s="345" t="str">
        <f ca="1">IF($A352&lt;&gt;"",IF(OR($AH352&lt;&gt;0,$AI352&lt;&gt;0,E352="RRR"),"",IF(AND($D347="B",$D350="B"),"B",IF(AND($D349="B",$D351="B"),"B",IF(AND($D351=$D352,$D351="B"),"B","")))),"")</f>
        <v>B</v>
      </c>
      <c r="I353" s="346" t="str">
        <f t="shared" ca="1" si="121"/>
        <v>L</v>
      </c>
      <c r="J353" s="346">
        <f t="shared" ca="1" si="108"/>
        <v>-1</v>
      </c>
      <c r="K353" s="343">
        <f t="shared" ca="1" si="117"/>
        <v>-1</v>
      </c>
      <c r="L353" s="56" t="str">
        <f ca="1">VLOOKUP($A353,$BC$5:$BN$45,8)</f>
        <v>R</v>
      </c>
      <c r="M353" s="428">
        <f t="shared" ca="1" si="118"/>
        <v>1</v>
      </c>
      <c r="N353" s="175">
        <v>1</v>
      </c>
      <c r="O353" s="345" t="str">
        <f ca="1">IF($A352&lt;&gt;"",IF(OR($AH352&lt;&gt;0,$AI352&lt;&gt;0,E352="BBB",H353&lt;&gt;""),"",IF(AND($D347="R",$D350="R"),"R",IF(AND($D349="R",$D351="R"),"R",IF(AND($D351=$D352,$D351="R"),"R","")))),"")</f>
        <v/>
      </c>
      <c r="P353" s="37" t="str">
        <f t="shared" ca="1" si="109"/>
        <v/>
      </c>
      <c r="Q353" s="37">
        <f t="shared" ca="1" si="110"/>
        <v>0</v>
      </c>
      <c r="R353" s="23">
        <f ca="1">IF($A353&lt;&gt;"",IF(OR($AH352&lt;&gt;0,$AI352&lt;&gt;0),"0",SUM(Q353:Q353)),0)</f>
        <v>0</v>
      </c>
      <c r="S353" s="56" t="str">
        <f ca="1">VLOOKUP($A353,$BC$5:$BN$45,8)</f>
        <v>R</v>
      </c>
      <c r="T353" s="175">
        <v>1</v>
      </c>
      <c r="U353" s="345" t="str">
        <f ca="1">IF($A352&lt;&gt;"",IF(OR($AH352&lt;&gt;0,$AI352&lt;&gt;0,M352&gt;=$AJ$3),"",H353))</f>
        <v>B</v>
      </c>
      <c r="V353" s="346" t="str">
        <f t="shared" ca="1" si="122"/>
        <v>L</v>
      </c>
      <c r="W353" s="346">
        <f t="shared" ca="1" si="111"/>
        <v>-1</v>
      </c>
      <c r="X353" s="343">
        <f t="shared" ca="1" si="119"/>
        <v>-1</v>
      </c>
      <c r="Y353" s="56" t="str">
        <f ca="1">VLOOKUP($A353,$BC$5:$BN$45,8)</f>
        <v>R</v>
      </c>
      <c r="Z353" s="175">
        <v>1</v>
      </c>
      <c r="AA353" s="345" t="str">
        <f ca="1">IF($A352&lt;&gt;"",IF(OR($AH352&lt;&gt;0,$AI352&lt;&gt;0,U353&lt;&gt;""),"",O353))</f>
        <v/>
      </c>
      <c r="AB353" s="37" t="str">
        <f t="shared" ca="1" si="112"/>
        <v/>
      </c>
      <c r="AC353" s="37">
        <f t="shared" ca="1" si="113"/>
        <v>0</v>
      </c>
      <c r="AD353" s="23">
        <f ca="1">IF($A353&lt;&gt;"",IF(OR($AH352&lt;&gt;0,$AI352&lt;&gt;0),"0",SUM(AC353:AC353)),0)</f>
        <v>0</v>
      </c>
      <c r="AE353" s="90">
        <f ca="1">IF(A353&lt;&gt;"",W353+AC353,0)</f>
        <v>-1</v>
      </c>
      <c r="AF353" s="87">
        <f t="shared" ca="1" si="123"/>
        <v>-7</v>
      </c>
      <c r="AG353" s="95">
        <f>T354</f>
        <v>1</v>
      </c>
      <c r="AH353" s="89">
        <f ca="1">IF($A353&lt;&gt;"",IF(AH352&lt;&gt;0,AH352,IF(AF353&gt;=$AJ$1,"Profit Target",0)),0)</f>
        <v>0</v>
      </c>
      <c r="AI353" s="91">
        <f ca="1">IF($A353&lt;&gt;"",IF(AI352&lt;&gt;0,AI352,IF(AF353&lt;=$AJ$2,"Stop Loss",0)))</f>
        <v>0</v>
      </c>
      <c r="AJ353" s="89">
        <f t="shared" ca="1" si="114"/>
        <v>9</v>
      </c>
      <c r="AK353" s="78" t="str">
        <f ca="1">IF($A352="","",ABS(T353)&amp;"@")</f>
        <v>1@</v>
      </c>
      <c r="AL353" s="78" t="str">
        <f ca="1">IF(U353&lt;&gt;"",$AK353&amp;U353&amp;",","")</f>
        <v>1@B,</v>
      </c>
      <c r="AM353" s="78" t="str">
        <f ca="1">IF($A352="","",ABS(Z353)&amp;"@")</f>
        <v>1@</v>
      </c>
      <c r="AN353" s="427" t="str">
        <f t="shared" ca="1" si="115"/>
        <v/>
      </c>
      <c r="AO353" s="20"/>
      <c r="AP353" s="20"/>
      <c r="AQ353" s="20"/>
      <c r="AR353" s="20"/>
      <c r="AS353" s="20"/>
      <c r="AT353" s="49"/>
      <c r="AU353" s="20"/>
      <c r="AV353" s="20"/>
      <c r="AW353" s="20"/>
      <c r="AX353" s="20"/>
      <c r="AY353" s="20"/>
      <c r="AZ353" s="20"/>
      <c r="BA353" s="20"/>
      <c r="BB353" s="96">
        <f t="shared" ca="1" si="106"/>
        <v>17</v>
      </c>
      <c r="BD353" s="96"/>
      <c r="BO353"/>
      <c r="BP353"/>
      <c r="BR353" s="48"/>
      <c r="BS353" s="48"/>
      <c r="BT353" s="48"/>
      <c r="BU353" s="19"/>
      <c r="BV353" s="48"/>
      <c r="BW353" s="48"/>
      <c r="BX353" s="48"/>
      <c r="BY353" s="48"/>
      <c r="BZ353" s="48"/>
      <c r="CA353" s="48"/>
      <c r="CB353" s="19"/>
      <c r="CC353" s="19"/>
      <c r="CD353" s="19"/>
      <c r="CE353" s="48"/>
      <c r="CF353" s="49"/>
      <c r="CG353" s="19"/>
      <c r="CH353" s="49"/>
      <c r="CI353" s="19"/>
      <c r="CJ353" s="19"/>
    </row>
    <row r="354" spans="1:88">
      <c r="A354" s="96">
        <f t="shared" ca="1" si="105"/>
        <v>26</v>
      </c>
      <c r="B354" s="23" t="str">
        <f ca="1">IF(A353="","",IF(AND(AL354="",AN354=""),"NB",AL354&amp;AN354))</f>
        <v>1@B,</v>
      </c>
      <c r="C354" s="6" t="str">
        <f t="shared" ca="1" si="107"/>
        <v/>
      </c>
      <c r="D354" s="56" t="str">
        <f ca="1">VLOOKUP($A354,$BC$5:$BN$45,8)</f>
        <v>B</v>
      </c>
      <c r="E354" s="344" t="str">
        <f t="shared" ca="1" si="116"/>
        <v>BRB</v>
      </c>
      <c r="F354" s="175">
        <v>1</v>
      </c>
      <c r="G354" s="459">
        <f ca="1">IF(G353&gt;=$AJ$3,1,IF(AND(J352="L",J353="L"),1,IF(I353="L",2,IF(I353="W",(2*G353-1),G353))))</f>
        <v>2</v>
      </c>
      <c r="H354" s="345" t="str">
        <f ca="1">IF($A353&lt;&gt;"",IF(OR($AH353&lt;&gt;0,$AI353&lt;&gt;0,E353="RRR"),"",IF(AND($D348="B",$D351="B"),"B",IF(AND($D350="B",$D352="B"),"B",IF(AND($D352=$D353,$D352="B"),"B","")))),"")</f>
        <v>B</v>
      </c>
      <c r="I354" s="346" t="str">
        <f t="shared" ca="1" si="121"/>
        <v>W</v>
      </c>
      <c r="J354" s="346">
        <f t="shared" ca="1" si="108"/>
        <v>1</v>
      </c>
      <c r="K354" s="343">
        <f t="shared" ca="1" si="117"/>
        <v>1</v>
      </c>
      <c r="L354" s="56" t="str">
        <f ca="1">VLOOKUP($A354,$BC$5:$BN$45,8)</f>
        <v>B</v>
      </c>
      <c r="M354" s="428">
        <f t="shared" ca="1" si="118"/>
        <v>0</v>
      </c>
      <c r="N354" s="175">
        <v>1</v>
      </c>
      <c r="O354" s="345" t="str">
        <f ca="1">IF($A353&lt;&gt;"",IF(OR($AH353&lt;&gt;0,$AI353&lt;&gt;0,E353="BBB",H354&lt;&gt;""),"",IF(AND($D348="R",$D351="R"),"R",IF(AND($D350="R",$D352="R"),"R",IF(AND($D352=$D353,$D352="R"),"R","")))),"")</f>
        <v/>
      </c>
      <c r="P354" s="37" t="str">
        <f t="shared" ca="1" si="109"/>
        <v/>
      </c>
      <c r="Q354" s="37">
        <f t="shared" ca="1" si="110"/>
        <v>0</v>
      </c>
      <c r="R354" s="23">
        <f ca="1">IF($A354&lt;&gt;"",IF(OR($AH353&lt;&gt;0,$AI353&lt;&gt;0),"0",SUM(Q354:Q354)),0)</f>
        <v>0</v>
      </c>
      <c r="S354" s="56" t="str">
        <f ca="1">VLOOKUP($A354,$BC$5:$BN$45,8)</f>
        <v>B</v>
      </c>
      <c r="T354" s="175">
        <v>1</v>
      </c>
      <c r="U354" s="345" t="str">
        <f ca="1">IF($A353&lt;&gt;"",IF(OR($AH353&lt;&gt;0,$AI353&lt;&gt;0,M353&gt;=$AJ$3),"",H354))</f>
        <v>B</v>
      </c>
      <c r="V354" s="346" t="str">
        <f t="shared" ca="1" si="122"/>
        <v>W</v>
      </c>
      <c r="W354" s="346">
        <f t="shared" ca="1" si="111"/>
        <v>1</v>
      </c>
      <c r="X354" s="343">
        <f t="shared" ca="1" si="119"/>
        <v>1</v>
      </c>
      <c r="Y354" s="56" t="str">
        <f ca="1">VLOOKUP($A354,$BC$5:$BN$45,8)</f>
        <v>B</v>
      </c>
      <c r="Z354" s="175">
        <v>1</v>
      </c>
      <c r="AA354" s="345" t="str">
        <f ca="1">IF($A353&lt;&gt;"",IF(OR($AH353&lt;&gt;0,$AI353&lt;&gt;0,U354&lt;&gt;""),"",O354))</f>
        <v/>
      </c>
      <c r="AB354" s="37" t="str">
        <f t="shared" ca="1" si="112"/>
        <v/>
      </c>
      <c r="AC354" s="37">
        <f t="shared" ca="1" si="113"/>
        <v>0</v>
      </c>
      <c r="AD354" s="23">
        <f ca="1">IF($A354&lt;&gt;"",IF(OR($AH353&lt;&gt;0,$AI353&lt;&gt;0),"0",SUM(AC354:AC354)),0)</f>
        <v>0</v>
      </c>
      <c r="AE354" s="90">
        <f ca="1">IF(A354&lt;&gt;"",W354+AC354,0)</f>
        <v>1</v>
      </c>
      <c r="AF354" s="87">
        <f t="shared" ca="1" si="123"/>
        <v>-6</v>
      </c>
      <c r="AG354" s="95">
        <f>T355</f>
        <v>1</v>
      </c>
      <c r="AH354" s="89">
        <f ca="1">IF($A354&lt;&gt;"",IF(AH353&lt;&gt;0,AH353,IF(AF354&gt;=$AJ$1,"Profit Target",0)),0)</f>
        <v>0</v>
      </c>
      <c r="AI354" s="91">
        <f ca="1">IF($A354&lt;&gt;"",IF(AI353&lt;&gt;0,AI353,IF(AF354&lt;=$AJ$2,"Stop Loss",0)))</f>
        <v>0</v>
      </c>
      <c r="AJ354" s="89">
        <f t="shared" ca="1" si="114"/>
        <v>9</v>
      </c>
      <c r="AK354" s="78" t="str">
        <f ca="1">IF($A353="","",ABS(T354)&amp;"@")</f>
        <v>1@</v>
      </c>
      <c r="AL354" s="78" t="str">
        <f ca="1">IF(U354&lt;&gt;"",$AK354&amp;U354&amp;",","")</f>
        <v>1@B,</v>
      </c>
      <c r="AM354" s="78" t="str">
        <f ca="1">IF($A353="","",ABS(Z354)&amp;"@")</f>
        <v>1@</v>
      </c>
      <c r="AN354" s="427" t="str">
        <f t="shared" ca="1" si="115"/>
        <v/>
      </c>
      <c r="AO354" s="20"/>
      <c r="AP354" s="20"/>
      <c r="AQ354" s="20"/>
      <c r="AR354" s="20"/>
      <c r="AS354" s="20"/>
      <c r="AT354" s="49"/>
      <c r="AU354" s="20"/>
      <c r="AV354" s="20"/>
      <c r="AW354" s="20"/>
      <c r="AX354" s="20"/>
      <c r="AY354" s="20"/>
      <c r="AZ354" s="20"/>
      <c r="BA354" s="20"/>
      <c r="BB354" s="96">
        <f t="shared" ca="1" si="106"/>
        <v>35</v>
      </c>
      <c r="BD354" s="96"/>
      <c r="BO354"/>
      <c r="BP354"/>
      <c r="BR354" s="48"/>
      <c r="BS354" s="48"/>
      <c r="BT354" s="106"/>
      <c r="BU354" s="19"/>
      <c r="BV354" s="48"/>
      <c r="BW354" s="48"/>
      <c r="BX354" s="48"/>
      <c r="BY354" s="48"/>
      <c r="BZ354" s="48"/>
      <c r="CA354" s="48"/>
      <c r="CB354" s="19"/>
      <c r="CC354" s="19"/>
      <c r="CD354" s="19"/>
      <c r="CE354" s="48"/>
      <c r="CF354" s="49"/>
      <c r="CG354" s="19"/>
      <c r="CH354" s="49"/>
      <c r="CI354" s="19"/>
      <c r="CJ354" s="19"/>
    </row>
    <row r="355" spans="1:88">
      <c r="A355" s="96">
        <f t="shared" ca="1" si="105"/>
        <v>13</v>
      </c>
      <c r="B355" s="23" t="str">
        <f ca="1">IF(A354="","",IF(AND(AL355="",AN355=""),"NB",AL355&amp;AN355))</f>
        <v>NB</v>
      </c>
      <c r="C355" s="6" t="str">
        <f t="shared" ca="1" si="107"/>
        <v/>
      </c>
      <c r="D355" s="56" t="str">
        <f ca="1">VLOOKUP($A355,$BC$5:$BN$45,8)</f>
        <v>B</v>
      </c>
      <c r="E355" s="344" t="str">
        <f t="shared" ca="1" si="116"/>
        <v>RBB</v>
      </c>
      <c r="F355" s="175">
        <v>1</v>
      </c>
      <c r="G355" s="459">
        <f ca="1">IF(G354&gt;=$AJ$3,1,IF(AND(J353="L",J354="L"),1,IF(I354="L",2,IF(I354="W",(2*G354-1),G354))))</f>
        <v>3</v>
      </c>
      <c r="H355" s="345" t="str">
        <f ca="1">IF($A354&lt;&gt;"",IF(OR($AH354&lt;&gt;0,$AI354&lt;&gt;0,E354="RRR"),"",IF(AND($D349="B",$D352="B"),"B",IF(AND($D351="B",$D353="B"),"B",IF(AND($D353=$D354,$D353="B"),"B","")))),"")</f>
        <v/>
      </c>
      <c r="I355" s="346" t="str">
        <f t="shared" ca="1" si="121"/>
        <v/>
      </c>
      <c r="J355" s="346">
        <f t="shared" ca="1" si="108"/>
        <v>0</v>
      </c>
      <c r="K355" s="343">
        <f t="shared" ca="1" si="117"/>
        <v>0</v>
      </c>
      <c r="L355" s="56" t="str">
        <f ca="1">VLOOKUP($A355,$BC$5:$BN$45,8)</f>
        <v>B</v>
      </c>
      <c r="M355" s="428">
        <f t="shared" ca="1" si="118"/>
        <v>0</v>
      </c>
      <c r="N355" s="175">
        <v>1</v>
      </c>
      <c r="O355" s="345" t="str">
        <f ca="1">IF($A354&lt;&gt;"",IF(OR($AH354&lt;&gt;0,$AI354&lt;&gt;0,E354="BBB",H355&lt;&gt;""),"",IF(AND($D349="R",$D352="R"),"R",IF(AND($D351="R",$D353="R"),"R",IF(AND($D353=$D354,$D353="R"),"R","")))),"")</f>
        <v/>
      </c>
      <c r="P355" s="37" t="str">
        <f t="shared" ca="1" si="109"/>
        <v/>
      </c>
      <c r="Q355" s="37">
        <f t="shared" ca="1" si="110"/>
        <v>0</v>
      </c>
      <c r="R355" s="23">
        <f ca="1">IF($A355&lt;&gt;"",IF(OR($AH354&lt;&gt;0,$AI354&lt;&gt;0),"0",SUM(Q355:Q355)),0)</f>
        <v>0</v>
      </c>
      <c r="S355" s="56" t="str">
        <f ca="1">VLOOKUP($A355,$BC$5:$BN$45,8)</f>
        <v>B</v>
      </c>
      <c r="T355" s="175">
        <v>1</v>
      </c>
      <c r="U355" s="345" t="str">
        <f ca="1">IF($A354&lt;&gt;"",IF(OR($AH354&lt;&gt;0,$AI354&lt;&gt;0,M354&gt;=$AJ$3),"",H355))</f>
        <v/>
      </c>
      <c r="V355" s="346" t="str">
        <f t="shared" ca="1" si="122"/>
        <v/>
      </c>
      <c r="W355" s="346">
        <f t="shared" ca="1" si="111"/>
        <v>0</v>
      </c>
      <c r="X355" s="343">
        <f t="shared" ca="1" si="119"/>
        <v>0</v>
      </c>
      <c r="Y355" s="56" t="str">
        <f ca="1">VLOOKUP($A355,$BC$5:$BN$45,8)</f>
        <v>B</v>
      </c>
      <c r="Z355" s="175">
        <v>1</v>
      </c>
      <c r="AA355" s="345" t="str">
        <f ca="1">IF($A354&lt;&gt;"",IF(OR($AH354&lt;&gt;0,$AI354&lt;&gt;0,U355&lt;&gt;""),"",O355))</f>
        <v/>
      </c>
      <c r="AB355" s="37" t="str">
        <f t="shared" ca="1" si="112"/>
        <v/>
      </c>
      <c r="AC355" s="37">
        <f t="shared" ca="1" si="113"/>
        <v>0</v>
      </c>
      <c r="AD355" s="23">
        <f ca="1">IF($A355&lt;&gt;"",IF(OR($AH354&lt;&gt;0,$AI354&lt;&gt;0),"0",SUM(AC355:AC355)),0)</f>
        <v>0</v>
      </c>
      <c r="AE355" s="90">
        <f ca="1">IF(A355&lt;&gt;"",W355+AC355,0)</f>
        <v>0</v>
      </c>
      <c r="AF355" s="87">
        <f t="shared" ca="1" si="123"/>
        <v>-6</v>
      </c>
      <c r="AG355" s="95">
        <f>T356</f>
        <v>1</v>
      </c>
      <c r="AH355" s="89">
        <f ca="1">IF($A355&lt;&gt;"",IF(AH354&lt;&gt;0,AH354,IF(AF355&gt;=$AJ$1,"Profit Target",0)),0)</f>
        <v>0</v>
      </c>
      <c r="AI355" s="91">
        <f ca="1">IF($A355&lt;&gt;"",IF(AI354&lt;&gt;0,AI354,IF(AF355&lt;=$AJ$2,"Stop Loss",0)))</f>
        <v>0</v>
      </c>
      <c r="AJ355" s="89">
        <f t="shared" ca="1" si="114"/>
        <v>9</v>
      </c>
      <c r="AK355" s="78" t="str">
        <f ca="1">IF($A354="","",ABS(T355)&amp;"@")</f>
        <v>1@</v>
      </c>
      <c r="AL355" s="78" t="str">
        <f ca="1">IF(U355&lt;&gt;"",$AK355&amp;U355&amp;",","")</f>
        <v/>
      </c>
      <c r="AM355" s="78" t="str">
        <f ca="1">IF($A354="","",ABS(Z355)&amp;"@")</f>
        <v>1@</v>
      </c>
      <c r="AN355" s="427" t="str">
        <f t="shared" ca="1" si="115"/>
        <v/>
      </c>
      <c r="AO355" s="20"/>
      <c r="AP355" s="20"/>
      <c r="AQ355" s="20"/>
      <c r="AR355" s="20"/>
      <c r="AS355" s="20"/>
      <c r="AT355" s="49"/>
      <c r="AU355" s="20"/>
      <c r="AV355" s="20"/>
      <c r="AW355" s="20"/>
      <c r="AX355" s="20"/>
      <c r="AY355" s="20"/>
      <c r="AZ355" s="20"/>
      <c r="BA355" s="20"/>
      <c r="BB355" s="96">
        <f t="shared" ca="1" si="106"/>
        <v>26</v>
      </c>
      <c r="BD355" s="96"/>
      <c r="BO355"/>
      <c r="BP355"/>
      <c r="BR355" s="48"/>
      <c r="BS355" s="19"/>
      <c r="BT355" s="19"/>
      <c r="BU355" s="19"/>
      <c r="BV355" s="48"/>
      <c r="BW355" s="48"/>
      <c r="BX355" s="48"/>
      <c r="BY355" s="48"/>
      <c r="BZ355" s="48"/>
      <c r="CA355" s="48"/>
      <c r="CB355" s="19"/>
      <c r="CC355" s="19"/>
      <c r="CD355" s="19"/>
      <c r="CE355" s="48"/>
      <c r="CF355" s="49"/>
      <c r="CG355" s="19"/>
      <c r="CH355" s="49"/>
      <c r="CI355" s="19"/>
      <c r="CJ355" s="19"/>
    </row>
    <row r="356" spans="1:88">
      <c r="A356" s="96">
        <f t="shared" ca="1" si="105"/>
        <v>19</v>
      </c>
      <c r="B356" s="23" t="str">
        <f ca="1">IF(A355="","",IF(AND(AL356="",AN356=""),"NB",AL356&amp;AN356))</f>
        <v>1@B,</v>
      </c>
      <c r="C356" s="6" t="str">
        <f t="shared" ca="1" si="107"/>
        <v/>
      </c>
      <c r="D356" s="56" t="str">
        <f ca="1">VLOOKUP($A356,$BC$5:$BN$45,8)</f>
        <v>R</v>
      </c>
      <c r="E356" s="344" t="str">
        <f t="shared" ca="1" si="116"/>
        <v>BBR</v>
      </c>
      <c r="F356" s="175">
        <v>1</v>
      </c>
      <c r="G356" s="459">
        <f ca="1">IF(G355&gt;=$AJ$3,1,IF(AND(J354="L",J355="L"),1,IF(I355="L",2,IF(I355="W",(2*G355-1),G355))))</f>
        <v>3</v>
      </c>
      <c r="H356" s="345" t="str">
        <f ca="1">IF($A355&lt;&gt;"",IF(OR($AH355&lt;&gt;0,$AI355&lt;&gt;0,E355="RRR"),"",IF(AND($D350="B",$D353="B"),"B",IF(AND($D352="B",$D354="B"),"B",IF(AND($D354=$D355,$D354="B"),"B","")))),"")</f>
        <v>B</v>
      </c>
      <c r="I356" s="346" t="str">
        <f t="shared" ca="1" si="121"/>
        <v>L</v>
      </c>
      <c r="J356" s="346">
        <f t="shared" ca="1" si="108"/>
        <v>-1</v>
      </c>
      <c r="K356" s="343">
        <f t="shared" ca="1" si="117"/>
        <v>-1</v>
      </c>
      <c r="L356" s="56" t="str">
        <f ca="1">VLOOKUP($A356,$BC$5:$BN$45,8)</f>
        <v>R</v>
      </c>
      <c r="M356" s="428">
        <f t="shared" ca="1" si="118"/>
        <v>1</v>
      </c>
      <c r="N356" s="175">
        <v>1</v>
      </c>
      <c r="O356" s="345" t="str">
        <f ca="1">IF($A355&lt;&gt;"",IF(OR($AH355&lt;&gt;0,$AI355&lt;&gt;0,E355="BBB",H356&lt;&gt;""),"",IF(AND($D350="R",$D353="R"),"R",IF(AND($D352="R",$D354="R"),"R",IF(AND($D354=$D355,$D354="R"),"R","")))),"")</f>
        <v/>
      </c>
      <c r="P356" s="37" t="str">
        <f t="shared" ca="1" si="109"/>
        <v/>
      </c>
      <c r="Q356" s="37">
        <f t="shared" ca="1" si="110"/>
        <v>0</v>
      </c>
      <c r="R356" s="23">
        <f ca="1">IF($A356&lt;&gt;"",IF(OR($AH355&lt;&gt;0,$AI355&lt;&gt;0),"0",SUM(Q356:Q356)),0)</f>
        <v>0</v>
      </c>
      <c r="S356" s="56" t="str">
        <f ca="1">VLOOKUP($A356,$BC$5:$BN$45,8)</f>
        <v>R</v>
      </c>
      <c r="T356" s="175">
        <v>1</v>
      </c>
      <c r="U356" s="345" t="str">
        <f ca="1">IF($A355&lt;&gt;"",IF(OR($AH355&lt;&gt;0,$AI355&lt;&gt;0,M355&gt;=$AJ$3),"",H356))</f>
        <v>B</v>
      </c>
      <c r="V356" s="346" t="str">
        <f t="shared" ca="1" si="122"/>
        <v>L</v>
      </c>
      <c r="W356" s="346">
        <f t="shared" ca="1" si="111"/>
        <v>-1</v>
      </c>
      <c r="X356" s="343">
        <f t="shared" ca="1" si="119"/>
        <v>-1</v>
      </c>
      <c r="Y356" s="56" t="str">
        <f ca="1">VLOOKUP($A356,$BC$5:$BN$45,8)</f>
        <v>R</v>
      </c>
      <c r="Z356" s="175">
        <v>1</v>
      </c>
      <c r="AA356" s="345" t="str">
        <f ca="1">IF($A355&lt;&gt;"",IF(OR($AH355&lt;&gt;0,$AI355&lt;&gt;0,U356&lt;&gt;""),"",O356))</f>
        <v/>
      </c>
      <c r="AB356" s="37" t="str">
        <f t="shared" ca="1" si="112"/>
        <v/>
      </c>
      <c r="AC356" s="37">
        <f t="shared" ca="1" si="113"/>
        <v>0</v>
      </c>
      <c r="AD356" s="23">
        <f ca="1">IF($A356&lt;&gt;"",IF(OR($AH355&lt;&gt;0,$AI355&lt;&gt;0),"0",SUM(AC356:AC356)),0)</f>
        <v>0</v>
      </c>
      <c r="AE356" s="90">
        <f ca="1">IF(A356&lt;&gt;"",W356+AC356,0)</f>
        <v>-1</v>
      </c>
      <c r="AF356" s="87">
        <f t="shared" ca="1" si="123"/>
        <v>-7</v>
      </c>
      <c r="AG356" s="95">
        <f>T357</f>
        <v>1</v>
      </c>
      <c r="AH356" s="89">
        <f ca="1">IF($A356&lt;&gt;"",IF(AH355&lt;&gt;0,AH355,IF(AF356&gt;=$AJ$1,"Profit Target",0)),0)</f>
        <v>0</v>
      </c>
      <c r="AI356" s="91">
        <f ca="1">IF($A356&lt;&gt;"",IF(AI355&lt;&gt;0,AI355,IF(AF356&lt;=$AJ$2,"Stop Loss",0)))</f>
        <v>0</v>
      </c>
      <c r="AJ356" s="89">
        <f t="shared" ca="1" si="114"/>
        <v>9</v>
      </c>
      <c r="AK356" s="78" t="str">
        <f ca="1">IF($A355="","",ABS(T356)&amp;"@")</f>
        <v>1@</v>
      </c>
      <c r="AL356" s="78" t="str">
        <f ca="1">IF(U356&lt;&gt;"",$AK356&amp;U356&amp;",","")</f>
        <v>1@B,</v>
      </c>
      <c r="AM356" s="78" t="str">
        <f ca="1">IF($A355="","",ABS(Z356)&amp;"@")</f>
        <v>1@</v>
      </c>
      <c r="AN356" s="427" t="str">
        <f t="shared" ca="1" si="115"/>
        <v/>
      </c>
      <c r="AO356" s="20"/>
      <c r="AP356" s="20"/>
      <c r="AQ356" s="20"/>
      <c r="AR356" s="20"/>
      <c r="AS356" s="20"/>
      <c r="AT356" s="49"/>
      <c r="AU356" s="20"/>
      <c r="AV356" s="20"/>
      <c r="AW356" s="20"/>
      <c r="AX356" s="20"/>
      <c r="AY356" s="20"/>
      <c r="AZ356" s="20"/>
      <c r="BA356" s="20"/>
      <c r="BB356" s="96">
        <f t="shared" ca="1" si="106"/>
        <v>23</v>
      </c>
      <c r="BD356" s="96"/>
      <c r="BO356"/>
      <c r="BP356"/>
      <c r="BR356" s="48"/>
      <c r="BS356" s="19"/>
      <c r="BT356" s="19"/>
      <c r="BU356" s="19"/>
      <c r="BV356" s="48"/>
      <c r="BW356" s="48"/>
      <c r="BX356" s="48"/>
      <c r="BY356" s="48"/>
      <c r="BZ356" s="48"/>
      <c r="CA356" s="48"/>
      <c r="CB356" s="19"/>
      <c r="CC356" s="19"/>
      <c r="CD356" s="19"/>
      <c r="CE356" s="48"/>
      <c r="CF356" s="49"/>
      <c r="CG356" s="19"/>
      <c r="CH356" s="49"/>
      <c r="CI356" s="19"/>
      <c r="CJ356" s="19"/>
    </row>
    <row r="357" spans="1:88">
      <c r="A357" s="96">
        <f t="shared" ca="1" si="105"/>
        <v>24</v>
      </c>
      <c r="B357" s="23" t="str">
        <f ca="1">IF(A356="","",IF(AND(AL357="",AN357=""),"NB",AL357&amp;AN357))</f>
        <v>1@B,</v>
      </c>
      <c r="C357" s="6" t="str">
        <f t="shared" ca="1" si="107"/>
        <v/>
      </c>
      <c r="D357" s="56" t="str">
        <f ca="1">VLOOKUP($A357,$BC$5:$BN$45,8)</f>
        <v>B</v>
      </c>
      <c r="E357" s="344" t="str">
        <f t="shared" ca="1" si="116"/>
        <v>BRB</v>
      </c>
      <c r="F357" s="175">
        <v>1</v>
      </c>
      <c r="G357" s="459">
        <f ca="1">IF(G356&gt;=$AJ$3,1,IF(AND(J355="L",J356="L"),1,IF(I356="L",2,IF(I356="W",(2*G356-1),G356))))</f>
        <v>2</v>
      </c>
      <c r="H357" s="345" t="str">
        <f ca="1">IF($A356&lt;&gt;"",IF(OR($AH356&lt;&gt;0,$AI356&lt;&gt;0,E356="RRR"),"",IF(AND($D351="B",$D354="B"),"B",IF(AND($D353="B",$D355="B"),"B",IF(AND($D355=$D356,$D355="B"),"B","")))),"")</f>
        <v>B</v>
      </c>
      <c r="I357" s="346" t="str">
        <f t="shared" ca="1" si="121"/>
        <v>W</v>
      </c>
      <c r="J357" s="346">
        <f t="shared" ca="1" si="108"/>
        <v>1</v>
      </c>
      <c r="K357" s="343">
        <f t="shared" ca="1" si="117"/>
        <v>1</v>
      </c>
      <c r="L357" s="56" t="str">
        <f ca="1">VLOOKUP($A357,$BC$5:$BN$45,8)</f>
        <v>B</v>
      </c>
      <c r="M357" s="428">
        <f t="shared" ca="1" si="118"/>
        <v>0</v>
      </c>
      <c r="N357" s="175">
        <v>1</v>
      </c>
      <c r="O357" s="345" t="str">
        <f ca="1">IF($A356&lt;&gt;"",IF(OR($AH356&lt;&gt;0,$AI356&lt;&gt;0,E356="BBB",H357&lt;&gt;""),"",IF(AND($D351="R",$D354="R"),"R",IF(AND($D353="R",$D355="R"),"R",IF(AND($D355=$D356,$D355="R"),"R","")))),"")</f>
        <v/>
      </c>
      <c r="P357" s="37" t="str">
        <f t="shared" ca="1" si="109"/>
        <v/>
      </c>
      <c r="Q357" s="37">
        <f t="shared" ca="1" si="110"/>
        <v>0</v>
      </c>
      <c r="R357" s="23">
        <f ca="1">IF($A357&lt;&gt;"",IF(OR($AH356&lt;&gt;0,$AI356&lt;&gt;0),"0",SUM(Q357:Q357)),0)</f>
        <v>0</v>
      </c>
      <c r="S357" s="56" t="str">
        <f ca="1">VLOOKUP($A357,$BC$5:$BN$45,8)</f>
        <v>B</v>
      </c>
      <c r="T357" s="175">
        <v>1</v>
      </c>
      <c r="U357" s="345" t="str">
        <f ca="1">IF($A356&lt;&gt;"",IF(OR($AH356&lt;&gt;0,$AI356&lt;&gt;0,M356&gt;=$AJ$3),"",H357))</f>
        <v>B</v>
      </c>
      <c r="V357" s="346" t="str">
        <f t="shared" ca="1" si="122"/>
        <v>W</v>
      </c>
      <c r="W357" s="346">
        <f t="shared" ca="1" si="111"/>
        <v>1</v>
      </c>
      <c r="X357" s="343">
        <f t="shared" ca="1" si="119"/>
        <v>1</v>
      </c>
      <c r="Y357" s="56" t="str">
        <f ca="1">VLOOKUP($A357,$BC$5:$BN$45,8)</f>
        <v>B</v>
      </c>
      <c r="Z357" s="175">
        <v>1</v>
      </c>
      <c r="AA357" s="345" t="str">
        <f ca="1">IF($A356&lt;&gt;"",IF(OR($AH356&lt;&gt;0,$AI356&lt;&gt;0,U357&lt;&gt;""),"",O357))</f>
        <v/>
      </c>
      <c r="AB357" s="37" t="str">
        <f t="shared" ca="1" si="112"/>
        <v/>
      </c>
      <c r="AC357" s="37">
        <f t="shared" ca="1" si="113"/>
        <v>0</v>
      </c>
      <c r="AD357" s="23">
        <f ca="1">IF($A357&lt;&gt;"",IF(OR($AH356&lt;&gt;0,$AI356&lt;&gt;0),"0",SUM(AC357:AC357)),0)</f>
        <v>0</v>
      </c>
      <c r="AE357" s="90">
        <f ca="1">IF(A357&lt;&gt;"",W357+AC357,0)</f>
        <v>1</v>
      </c>
      <c r="AF357" s="87">
        <f t="shared" ca="1" si="123"/>
        <v>-6</v>
      </c>
      <c r="AG357" s="95">
        <f>T358</f>
        <v>1</v>
      </c>
      <c r="AH357" s="89">
        <f ca="1">IF($A357&lt;&gt;"",IF(AH356&lt;&gt;0,AH356,IF(AF357&gt;=$AJ$1,"Profit Target",0)),0)</f>
        <v>0</v>
      </c>
      <c r="AI357" s="91">
        <f ca="1">IF($A357&lt;&gt;"",IF(AI356&lt;&gt;0,AI356,IF(AF357&lt;=$AJ$2,"Stop Loss",0)))</f>
        <v>0</v>
      </c>
      <c r="AJ357" s="89">
        <f t="shared" ca="1" si="114"/>
        <v>9</v>
      </c>
      <c r="AK357" s="78" t="str">
        <f ca="1">IF($A356="","",ABS(T357)&amp;"@")</f>
        <v>1@</v>
      </c>
      <c r="AL357" s="78" t="str">
        <f ca="1">IF(U357&lt;&gt;"",$AK357&amp;U357&amp;",","")</f>
        <v>1@B,</v>
      </c>
      <c r="AM357" s="78" t="str">
        <f ca="1">IF($A356="","",ABS(Z357)&amp;"@")</f>
        <v>1@</v>
      </c>
      <c r="AN357" s="427" t="str">
        <f t="shared" ca="1" si="115"/>
        <v/>
      </c>
      <c r="AO357" s="20"/>
      <c r="AP357" s="20"/>
      <c r="AQ357" s="20"/>
      <c r="AR357" s="20"/>
      <c r="AS357" s="20"/>
      <c r="AT357" s="49"/>
      <c r="AU357" s="20"/>
      <c r="AV357" s="20"/>
      <c r="AW357" s="20"/>
      <c r="AX357" s="20"/>
      <c r="AY357" s="20"/>
      <c r="AZ357" s="20"/>
      <c r="BA357" s="20"/>
      <c r="BB357" s="96">
        <f t="shared" ca="1" si="106"/>
        <v>33</v>
      </c>
      <c r="BD357" s="96"/>
      <c r="BO357"/>
      <c r="BP357"/>
      <c r="BR357" s="48"/>
      <c r="BS357" s="19"/>
      <c r="BT357" s="19"/>
      <c r="BU357" s="19"/>
      <c r="BV357" s="48"/>
      <c r="BW357" s="48"/>
      <c r="BX357" s="48"/>
      <c r="BY357" s="48"/>
      <c r="BZ357" s="48"/>
      <c r="CA357" s="48"/>
      <c r="CB357" s="19"/>
      <c r="CC357" s="19"/>
      <c r="CD357" s="19"/>
      <c r="CE357" s="48"/>
      <c r="CF357" s="49"/>
      <c r="CG357" s="19"/>
      <c r="CH357" s="49"/>
      <c r="CI357" s="19"/>
      <c r="CJ357" s="19"/>
    </row>
    <row r="358" spans="1:88">
      <c r="A358" s="96">
        <f t="shared" ca="1" si="105"/>
        <v>10</v>
      </c>
      <c r="B358" s="23" t="str">
        <f ca="1">IF(A357="","",IF(AND(AL358="",AN358=""),"NB",AL358&amp;AN358))</f>
        <v>1@B,</v>
      </c>
      <c r="C358" s="6" t="str">
        <f t="shared" ca="1" si="107"/>
        <v/>
      </c>
      <c r="D358" s="56" t="str">
        <f ca="1">VLOOKUP($A358,$BC$5:$BN$45,8)</f>
        <v>B</v>
      </c>
      <c r="E358" s="344" t="str">
        <f t="shared" ca="1" si="116"/>
        <v>RBB</v>
      </c>
      <c r="F358" s="175">
        <v>1</v>
      </c>
      <c r="G358" s="459">
        <f ca="1">IF(G357&gt;=$AJ$3,1,IF(AND(J356="L",J357="L"),1,IF(I357="L",2,IF(I357="W",(2*G357-1),G357))))</f>
        <v>3</v>
      </c>
      <c r="H358" s="345" t="str">
        <f ca="1">IF($A357&lt;&gt;"",IF(OR($AH357&lt;&gt;0,$AI357&lt;&gt;0,E357="RRR"),"",IF(AND($D352="B",$D355="B"),"B",IF(AND($D354="B",$D356="B"),"B",IF(AND($D356=$D357,$D356="B"),"B","")))),"")</f>
        <v>B</v>
      </c>
      <c r="I358" s="346" t="str">
        <f t="shared" ca="1" si="121"/>
        <v>W</v>
      </c>
      <c r="J358" s="346">
        <f t="shared" ca="1" si="108"/>
        <v>1</v>
      </c>
      <c r="K358" s="343">
        <f t="shared" ca="1" si="117"/>
        <v>1</v>
      </c>
      <c r="L358" s="56" t="str">
        <f ca="1">VLOOKUP($A358,$BC$5:$BN$45,8)</f>
        <v>B</v>
      </c>
      <c r="M358" s="428">
        <f t="shared" ca="1" si="118"/>
        <v>0</v>
      </c>
      <c r="N358" s="175">
        <v>1</v>
      </c>
      <c r="O358" s="345" t="str">
        <f ca="1">IF($A357&lt;&gt;"",IF(OR($AH357&lt;&gt;0,$AI357&lt;&gt;0,E357="BBB",H358&lt;&gt;""),"",IF(AND($D352="R",$D355="R"),"R",IF(AND($D354="R",$D356="R"),"R",IF(AND($D356=$D357,$D356="R"),"R","")))),"")</f>
        <v/>
      </c>
      <c r="P358" s="37" t="str">
        <f t="shared" ca="1" si="109"/>
        <v/>
      </c>
      <c r="Q358" s="37">
        <f t="shared" ca="1" si="110"/>
        <v>0</v>
      </c>
      <c r="R358" s="23">
        <f ca="1">IF($A358&lt;&gt;"",IF(OR($AH357&lt;&gt;0,$AI357&lt;&gt;0),"0",SUM(Q358:Q358)),0)</f>
        <v>0</v>
      </c>
      <c r="S358" s="56" t="str">
        <f ca="1">VLOOKUP($A358,$BC$5:$BN$45,8)</f>
        <v>B</v>
      </c>
      <c r="T358" s="175">
        <v>1</v>
      </c>
      <c r="U358" s="345" t="str">
        <f ca="1">IF($A357&lt;&gt;"",IF(OR($AH357&lt;&gt;0,$AI357&lt;&gt;0,M357&gt;=$AJ$3),"",H358))</f>
        <v>B</v>
      </c>
      <c r="V358" s="346" t="str">
        <f t="shared" ca="1" si="122"/>
        <v>W</v>
      </c>
      <c r="W358" s="346">
        <f t="shared" ca="1" si="111"/>
        <v>1</v>
      </c>
      <c r="X358" s="343">
        <f t="shared" ca="1" si="119"/>
        <v>1</v>
      </c>
      <c r="Y358" s="56" t="str">
        <f ca="1">VLOOKUP($A358,$BC$5:$BN$45,8)</f>
        <v>B</v>
      </c>
      <c r="Z358" s="175">
        <v>1</v>
      </c>
      <c r="AA358" s="345" t="str">
        <f ca="1">IF($A357&lt;&gt;"",IF(OR($AH357&lt;&gt;0,$AI357&lt;&gt;0,U358&lt;&gt;""),"",O358))</f>
        <v/>
      </c>
      <c r="AB358" s="37" t="str">
        <f t="shared" ca="1" si="112"/>
        <v/>
      </c>
      <c r="AC358" s="37">
        <f t="shared" ca="1" si="113"/>
        <v>0</v>
      </c>
      <c r="AD358" s="23">
        <f ca="1">IF($A358&lt;&gt;"",IF(OR($AH357&lt;&gt;0,$AI357&lt;&gt;0),"0",SUM(AC358:AC358)),0)</f>
        <v>0</v>
      </c>
      <c r="AE358" s="90">
        <f ca="1">IF(A358&lt;&gt;"",W358+AC358,0)</f>
        <v>1</v>
      </c>
      <c r="AF358" s="87">
        <f t="shared" ca="1" si="123"/>
        <v>-5</v>
      </c>
      <c r="AG358" s="95">
        <f>T359</f>
        <v>1</v>
      </c>
      <c r="AH358" s="89">
        <f ca="1">IF($A358&lt;&gt;"",IF(AH357&lt;&gt;0,AH357,IF(AF358&gt;=$AJ$1,"Profit Target",0)),0)</f>
        <v>0</v>
      </c>
      <c r="AI358" s="91">
        <f ca="1">IF($A358&lt;&gt;"",IF(AI357&lt;&gt;0,AI357,IF(AF358&lt;=$AJ$2,"Stop Loss",0)))</f>
        <v>0</v>
      </c>
      <c r="AJ358" s="89">
        <f t="shared" ca="1" si="114"/>
        <v>9</v>
      </c>
      <c r="AK358" s="78" t="str">
        <f ca="1">IF($A357="","",ABS(T358)&amp;"@")</f>
        <v>1@</v>
      </c>
      <c r="AL358" s="78" t="str">
        <f ca="1">IF(U358&lt;&gt;"",$AK358&amp;U358&amp;",","")</f>
        <v>1@B,</v>
      </c>
      <c r="AM358" s="78" t="str">
        <f ca="1">IF($A357="","",ABS(Z358)&amp;"@")</f>
        <v>1@</v>
      </c>
      <c r="AN358" s="427" t="str">
        <f t="shared" ca="1" si="115"/>
        <v/>
      </c>
      <c r="AO358" s="20"/>
      <c r="AP358" s="20"/>
      <c r="AQ358" s="20"/>
      <c r="AR358" s="20"/>
      <c r="AS358" s="20"/>
      <c r="AT358" s="49"/>
      <c r="AU358" s="20"/>
      <c r="AV358" s="20"/>
      <c r="AW358" s="20"/>
      <c r="AX358" s="20"/>
      <c r="AY358" s="20"/>
      <c r="AZ358" s="20"/>
      <c r="BA358" s="20"/>
      <c r="BB358" s="96">
        <f t="shared" ca="1" si="106"/>
        <v>33</v>
      </c>
      <c r="BD358" s="96"/>
      <c r="BO358"/>
      <c r="BP358"/>
      <c r="BR358" s="48"/>
      <c r="BS358" s="19"/>
      <c r="BT358" s="19"/>
      <c r="BU358" s="19"/>
      <c r="BV358" s="48"/>
      <c r="BW358" s="48"/>
      <c r="BX358" s="48"/>
      <c r="BY358" s="48"/>
      <c r="BZ358" s="48"/>
      <c r="CA358" s="48"/>
      <c r="CB358" s="19"/>
      <c r="CC358" s="19"/>
      <c r="CD358" s="19"/>
      <c r="CE358" s="48"/>
      <c r="CF358" s="49"/>
      <c r="CG358" s="19"/>
      <c r="CH358" s="49"/>
      <c r="CI358" s="19"/>
      <c r="CJ358" s="19"/>
    </row>
    <row r="359" spans="1:88">
      <c r="A359" s="96">
        <f t="shared" ca="1" si="105"/>
        <v>1</v>
      </c>
      <c r="B359" s="23" t="str">
        <f ca="1">IF(A358="","",IF(AND(AL359="",AN359=""),"NB",AL359&amp;AN359))</f>
        <v>1@B,</v>
      </c>
      <c r="C359" s="6" t="str">
        <f t="shared" ca="1" si="107"/>
        <v/>
      </c>
      <c r="D359" s="56" t="str">
        <f ca="1">VLOOKUP($A359,$BC$5:$BN$45,8)</f>
        <v>R</v>
      </c>
      <c r="E359" s="344" t="str">
        <f t="shared" ca="1" si="116"/>
        <v>BBR</v>
      </c>
      <c r="F359" s="175">
        <v>1</v>
      </c>
      <c r="G359" s="459">
        <f ca="1">IF(G358&gt;=$AJ$3,1,IF(AND(J357="L",J358="L"),1,IF(I358="L",2,IF(I358="W",(2*G358-1),G358))))</f>
        <v>5</v>
      </c>
      <c r="H359" s="345" t="str">
        <f ca="1">IF($A358&lt;&gt;"",IF(OR($AH358&lt;&gt;0,$AI358&lt;&gt;0,E358="RRR"),"",IF(AND($D353="B",$D356="B"),"B",IF(AND($D355="B",$D357="B"),"B",IF(AND($D357=$D358,$D357="B"),"B","")))),"")</f>
        <v>B</v>
      </c>
      <c r="I359" s="346" t="str">
        <f t="shared" ca="1" si="121"/>
        <v>L</v>
      </c>
      <c r="J359" s="346">
        <f t="shared" ca="1" si="108"/>
        <v>-1</v>
      </c>
      <c r="K359" s="343">
        <f t="shared" ca="1" si="117"/>
        <v>-1</v>
      </c>
      <c r="L359" s="56" t="str">
        <f ca="1">VLOOKUP($A359,$BC$5:$BN$45,8)</f>
        <v>R</v>
      </c>
      <c r="M359" s="428">
        <f t="shared" ca="1" si="118"/>
        <v>1</v>
      </c>
      <c r="N359" s="175">
        <v>1</v>
      </c>
      <c r="O359" s="345" t="str">
        <f ca="1">IF($A358&lt;&gt;"",IF(OR($AH358&lt;&gt;0,$AI358&lt;&gt;0,E358="BBB",H359&lt;&gt;""),"",IF(AND($D353="R",$D356="R"),"R",IF(AND($D355="R",$D357="R"),"R",IF(AND($D357=$D358,$D357="R"),"R","")))),"")</f>
        <v/>
      </c>
      <c r="P359" s="37" t="str">
        <f t="shared" ca="1" si="109"/>
        <v/>
      </c>
      <c r="Q359" s="37">
        <f t="shared" ca="1" si="110"/>
        <v>0</v>
      </c>
      <c r="R359" s="23">
        <f ca="1">IF($A359&lt;&gt;"",IF(OR($AH358&lt;&gt;0,$AI358&lt;&gt;0),"0",SUM(Q359:Q359)),0)</f>
        <v>0</v>
      </c>
      <c r="S359" s="56" t="str">
        <f ca="1">VLOOKUP($A359,$BC$5:$BN$45,8)</f>
        <v>R</v>
      </c>
      <c r="T359" s="175">
        <v>1</v>
      </c>
      <c r="U359" s="345" t="str">
        <f ca="1">IF($A358&lt;&gt;"",IF(OR($AH358&lt;&gt;0,$AI358&lt;&gt;0,M358&gt;=$AJ$3),"",H359))</f>
        <v>B</v>
      </c>
      <c r="V359" s="346" t="str">
        <f t="shared" ca="1" si="122"/>
        <v>L</v>
      </c>
      <c r="W359" s="346">
        <f t="shared" ca="1" si="111"/>
        <v>-1</v>
      </c>
      <c r="X359" s="343">
        <f t="shared" ca="1" si="119"/>
        <v>-1</v>
      </c>
      <c r="Y359" s="56" t="str">
        <f ca="1">VLOOKUP($A359,$BC$5:$BN$45,8)</f>
        <v>R</v>
      </c>
      <c r="Z359" s="175">
        <v>1</v>
      </c>
      <c r="AA359" s="345" t="str">
        <f ca="1">IF($A358&lt;&gt;"",IF(OR($AH358&lt;&gt;0,$AI358&lt;&gt;0,U359&lt;&gt;""),"",O359))</f>
        <v/>
      </c>
      <c r="AB359" s="37" t="str">
        <f t="shared" ca="1" si="112"/>
        <v/>
      </c>
      <c r="AC359" s="37">
        <f t="shared" ca="1" si="113"/>
        <v>0</v>
      </c>
      <c r="AD359" s="23">
        <f ca="1">IF($A359&lt;&gt;"",IF(OR($AH358&lt;&gt;0,$AI358&lt;&gt;0),"0",SUM(AC359:AC359)),0)</f>
        <v>0</v>
      </c>
      <c r="AE359" s="90">
        <f ca="1">IF(A359&lt;&gt;"",W359+AC359,0)</f>
        <v>-1</v>
      </c>
      <c r="AF359" s="87">
        <f t="shared" ca="1" si="123"/>
        <v>-6</v>
      </c>
      <c r="AG359" s="95">
        <f>T360</f>
        <v>1</v>
      </c>
      <c r="AH359" s="89">
        <f ca="1">IF($A359&lt;&gt;"",IF(AH358&lt;&gt;0,AH358,IF(AF359&gt;=$AJ$1,"Profit Target",0)),0)</f>
        <v>0</v>
      </c>
      <c r="AI359" s="91">
        <f ca="1">IF($A359&lt;&gt;"",IF(AI358&lt;&gt;0,AI358,IF(AF359&lt;=$AJ$2,"Stop Loss",0)))</f>
        <v>0</v>
      </c>
      <c r="AJ359" s="89">
        <f t="shared" ca="1" si="114"/>
        <v>9</v>
      </c>
      <c r="AK359" s="78" t="str">
        <f ca="1">IF($A358="","",ABS(T359)&amp;"@")</f>
        <v>1@</v>
      </c>
      <c r="AL359" s="78" t="str">
        <f ca="1">IF(U359&lt;&gt;"",$AK359&amp;U359&amp;",","")</f>
        <v>1@B,</v>
      </c>
      <c r="AM359" s="78" t="str">
        <f ca="1">IF($A358="","",ABS(Z359)&amp;"@")</f>
        <v>1@</v>
      </c>
      <c r="AN359" s="427" t="str">
        <f t="shared" ca="1" si="115"/>
        <v/>
      </c>
      <c r="AO359" s="20"/>
      <c r="AP359" s="20"/>
      <c r="AQ359" s="20"/>
      <c r="AR359" s="20"/>
      <c r="AS359" s="20"/>
      <c r="AT359" s="49"/>
      <c r="AU359" s="20"/>
      <c r="AV359" s="20"/>
      <c r="AW359" s="20"/>
      <c r="AX359" s="20"/>
      <c r="AY359" s="20"/>
      <c r="AZ359" s="20"/>
      <c r="BA359" s="20"/>
      <c r="BB359" s="96">
        <f t="shared" ca="1" si="106"/>
        <v>8</v>
      </c>
      <c r="BD359" s="96"/>
      <c r="BO359"/>
      <c r="BP359"/>
      <c r="BR359" s="48"/>
      <c r="BS359" s="19"/>
      <c r="BT359" s="19"/>
      <c r="BU359" s="19"/>
      <c r="BV359" s="48"/>
      <c r="BW359" s="48"/>
      <c r="BX359" s="48"/>
      <c r="BY359" s="48"/>
      <c r="BZ359" s="48"/>
      <c r="CA359" s="48"/>
      <c r="CB359" s="19"/>
      <c r="CC359" s="19"/>
      <c r="CD359" s="19"/>
      <c r="CE359" s="48"/>
      <c r="CF359" s="49"/>
      <c r="CG359" s="19"/>
      <c r="CH359" s="49"/>
      <c r="CI359" s="19"/>
      <c r="CJ359" s="19"/>
    </row>
    <row r="360" spans="1:88">
      <c r="A360" s="96">
        <f t="shared" ca="1" si="105"/>
        <v>23</v>
      </c>
      <c r="B360" s="23" t="str">
        <f ca="1">IF(A359="","",IF(AND(AL360="",AN360=""),"NB",AL360&amp;AN360))</f>
        <v>1@B,</v>
      </c>
      <c r="C360" s="6" t="str">
        <f t="shared" ca="1" si="107"/>
        <v/>
      </c>
      <c r="D360" s="56" t="str">
        <f ca="1">VLOOKUP($A360,$BC$5:$BN$45,8)</f>
        <v>R</v>
      </c>
      <c r="E360" s="344" t="str">
        <f t="shared" ca="1" si="116"/>
        <v>BRR</v>
      </c>
      <c r="F360" s="175">
        <v>1</v>
      </c>
      <c r="G360" s="459">
        <f ca="1">IF(G359&gt;=$AJ$3,1,IF(AND(J358="L",J359="L"),1,IF(I359="L",2,IF(I359="W",(2*G359-1),G359))))</f>
        <v>2</v>
      </c>
      <c r="H360" s="345" t="str">
        <f ca="1">IF($A359&lt;&gt;"",IF(OR($AH359&lt;&gt;0,$AI359&lt;&gt;0,E359="RRR"),"",IF(AND($D354="B",$D357="B"),"B",IF(AND($D356="B",$D358="B"),"B",IF(AND($D358=$D359,$D358="B"),"B","")))),"")</f>
        <v>B</v>
      </c>
      <c r="I360" s="346" t="str">
        <f t="shared" ca="1" si="121"/>
        <v>L</v>
      </c>
      <c r="J360" s="346">
        <f t="shared" ca="1" si="108"/>
        <v>-1</v>
      </c>
      <c r="K360" s="343">
        <f t="shared" ca="1" si="117"/>
        <v>-1</v>
      </c>
      <c r="L360" s="56" t="str">
        <f ca="1">VLOOKUP($A360,$BC$5:$BN$45,8)</f>
        <v>R</v>
      </c>
      <c r="M360" s="428">
        <f t="shared" ca="1" si="118"/>
        <v>2</v>
      </c>
      <c r="N360" s="175">
        <v>1</v>
      </c>
      <c r="O360" s="345" t="str">
        <f ca="1">IF($A359&lt;&gt;"",IF(OR($AH359&lt;&gt;0,$AI359&lt;&gt;0,E359="BBB",H360&lt;&gt;""),"",IF(AND($D354="R",$D357="R"),"R",IF(AND($D356="R",$D358="R"),"R",IF(AND($D358=$D359,$D358="R"),"R","")))),"")</f>
        <v/>
      </c>
      <c r="P360" s="37" t="str">
        <f t="shared" ca="1" si="109"/>
        <v/>
      </c>
      <c r="Q360" s="37">
        <f t="shared" ca="1" si="110"/>
        <v>0</v>
      </c>
      <c r="R360" s="23">
        <f ca="1">IF($A360&lt;&gt;"",IF(OR($AH359&lt;&gt;0,$AI359&lt;&gt;0),"0",SUM(Q360:Q360)),0)</f>
        <v>0</v>
      </c>
      <c r="S360" s="56" t="str">
        <f ca="1">VLOOKUP($A360,$BC$5:$BN$45,8)</f>
        <v>R</v>
      </c>
      <c r="T360" s="175">
        <v>1</v>
      </c>
      <c r="U360" s="345" t="str">
        <f ca="1">IF($A359&lt;&gt;"",IF(OR($AH359&lt;&gt;0,$AI359&lt;&gt;0,M359&gt;=$AJ$3),"",H360))</f>
        <v>B</v>
      </c>
      <c r="V360" s="346" t="str">
        <f t="shared" ca="1" si="122"/>
        <v>L</v>
      </c>
      <c r="W360" s="346">
        <f t="shared" ca="1" si="111"/>
        <v>-1</v>
      </c>
      <c r="X360" s="343">
        <f t="shared" ca="1" si="119"/>
        <v>-1</v>
      </c>
      <c r="Y360" s="56" t="str">
        <f ca="1">VLOOKUP($A360,$BC$5:$BN$45,8)</f>
        <v>R</v>
      </c>
      <c r="Z360" s="175">
        <v>1</v>
      </c>
      <c r="AA360" s="345" t="str">
        <f ca="1">IF($A359&lt;&gt;"",IF(OR($AH359&lt;&gt;0,$AI359&lt;&gt;0,U360&lt;&gt;""),"",O360))</f>
        <v/>
      </c>
      <c r="AB360" s="37" t="str">
        <f t="shared" ca="1" si="112"/>
        <v/>
      </c>
      <c r="AC360" s="37">
        <f t="shared" ca="1" si="113"/>
        <v>0</v>
      </c>
      <c r="AD360" s="23">
        <f ca="1">IF($A360&lt;&gt;"",IF(OR($AH359&lt;&gt;0,$AI359&lt;&gt;0),"0",SUM(AC360:AC360)),0)</f>
        <v>0</v>
      </c>
      <c r="AE360" s="90">
        <f ca="1">IF(A360&lt;&gt;"",W360+AC360,0)</f>
        <v>-1</v>
      </c>
      <c r="AF360" s="87">
        <f t="shared" ca="1" si="123"/>
        <v>-7</v>
      </c>
      <c r="AG360" s="95">
        <f>T361</f>
        <v>1</v>
      </c>
      <c r="AH360" s="89">
        <f ca="1">IF($A360&lt;&gt;"",IF(AH359&lt;&gt;0,AH359,IF(AF360&gt;=$AJ$1,"Profit Target",0)),0)</f>
        <v>0</v>
      </c>
      <c r="AI360" s="91">
        <f ca="1">IF($A360&lt;&gt;"",IF(AI359&lt;&gt;0,AI359,IF(AF360&lt;=$AJ$2,"Stop Loss",0)))</f>
        <v>0</v>
      </c>
      <c r="AJ360" s="89">
        <f t="shared" ca="1" si="114"/>
        <v>9</v>
      </c>
      <c r="AK360" s="78" t="str">
        <f ca="1">IF($A359="","",ABS(T360)&amp;"@")</f>
        <v>1@</v>
      </c>
      <c r="AL360" s="78" t="str">
        <f ca="1">IF(U360&lt;&gt;"",$AK360&amp;U360&amp;",","")</f>
        <v>1@B,</v>
      </c>
      <c r="AM360" s="78" t="str">
        <f ca="1">IF($A359="","",ABS(Z360)&amp;"@")</f>
        <v>1@</v>
      </c>
      <c r="AN360" s="427" t="str">
        <f t="shared" ca="1" si="115"/>
        <v/>
      </c>
      <c r="AO360" s="20"/>
      <c r="AP360" s="20"/>
      <c r="AQ360" s="20"/>
      <c r="AR360" s="20"/>
      <c r="AS360" s="20"/>
      <c r="AT360" s="49"/>
      <c r="AU360" s="20"/>
      <c r="AV360" s="20"/>
      <c r="AW360" s="20"/>
      <c r="AX360" s="20"/>
      <c r="AY360" s="20"/>
      <c r="AZ360" s="20"/>
      <c r="BA360" s="20"/>
      <c r="BB360" s="96">
        <f t="shared" ca="1" si="106"/>
        <v>32</v>
      </c>
      <c r="BD360" s="96"/>
      <c r="BO360"/>
      <c r="BP360"/>
      <c r="BR360" s="48"/>
      <c r="BS360" s="19"/>
      <c r="BT360" s="19"/>
      <c r="BU360" s="19"/>
      <c r="BV360" s="48"/>
      <c r="BW360" s="48"/>
      <c r="BX360" s="48"/>
      <c r="BY360" s="48"/>
      <c r="BZ360" s="48"/>
      <c r="CA360" s="48"/>
      <c r="CB360" s="19"/>
      <c r="CC360" s="19"/>
      <c r="CD360" s="19"/>
      <c r="CE360" s="48"/>
      <c r="CF360" s="49"/>
      <c r="CG360" s="19"/>
      <c r="CH360" s="49"/>
      <c r="CI360" s="19"/>
      <c r="CJ360" s="19"/>
    </row>
    <row r="361" spans="1:88">
      <c r="A361" s="96">
        <f t="shared" ca="1" si="105"/>
        <v>11</v>
      </c>
      <c r="B361" s="23" t="str">
        <f ca="1">IF(A360="","",IF(AND(AL361="",AN361=""),"NB",AL361&amp;AN361))</f>
        <v>1@B,</v>
      </c>
      <c r="C361" s="6" t="str">
        <f t="shared" ca="1" si="107"/>
        <v/>
      </c>
      <c r="D361" s="56" t="str">
        <f ca="1">VLOOKUP($A361,$BC$5:$BN$45,8)</f>
        <v>B</v>
      </c>
      <c r="E361" s="344" t="str">
        <f t="shared" ca="1" si="116"/>
        <v>RRB</v>
      </c>
      <c r="F361" s="175">
        <v>1</v>
      </c>
      <c r="G361" s="459">
        <f ca="1">IF(G360&gt;=$AJ$3,1,IF(AND(J359="L",J360="L"),1,IF(I360="L",2,IF(I360="W",(2*G360-1),G360))))</f>
        <v>2</v>
      </c>
      <c r="H361" s="345" t="str">
        <f ca="1">IF($A360&lt;&gt;"",IF(OR($AH360&lt;&gt;0,$AI360&lt;&gt;0,E360="RRR"),"",IF(AND($D355="B",$D358="B"),"B",IF(AND($D357="B",$D359="B"),"B",IF(AND($D359=$D360,$D359="B"),"B","")))),"")</f>
        <v>B</v>
      </c>
      <c r="I361" s="346" t="str">
        <f t="shared" ca="1" si="121"/>
        <v>W</v>
      </c>
      <c r="J361" s="346">
        <f t="shared" ca="1" si="108"/>
        <v>1</v>
      </c>
      <c r="K361" s="343">
        <f t="shared" ca="1" si="117"/>
        <v>1</v>
      </c>
      <c r="L361" s="56" t="str">
        <f ca="1">VLOOKUP($A361,$BC$5:$BN$45,8)</f>
        <v>B</v>
      </c>
      <c r="M361" s="428">
        <f t="shared" ca="1" si="118"/>
        <v>0</v>
      </c>
      <c r="N361" s="175">
        <v>1</v>
      </c>
      <c r="O361" s="345" t="str">
        <f ca="1">IF($A360&lt;&gt;"",IF(OR($AH360&lt;&gt;0,$AI360&lt;&gt;0,E360="BBB",H361&lt;&gt;""),"",IF(AND($D355="R",$D358="R"),"R",IF(AND($D357="R",$D359="R"),"R",IF(AND($D359=$D360,$D359="R"),"R","")))),"")</f>
        <v/>
      </c>
      <c r="P361" s="37" t="str">
        <f t="shared" ca="1" si="109"/>
        <v/>
      </c>
      <c r="Q361" s="37">
        <f t="shared" ca="1" si="110"/>
        <v>0</v>
      </c>
      <c r="R361" s="23">
        <f ca="1">IF($A361&lt;&gt;"",IF(OR($AH360&lt;&gt;0,$AI360&lt;&gt;0),"0",SUM(Q361:Q361)),0)</f>
        <v>0</v>
      </c>
      <c r="S361" s="56" t="str">
        <f ca="1">VLOOKUP($A361,$BC$5:$BN$45,8)</f>
        <v>B</v>
      </c>
      <c r="T361" s="175">
        <v>1</v>
      </c>
      <c r="U361" s="345" t="str">
        <f ca="1">IF($A360&lt;&gt;"",IF(OR($AH360&lt;&gt;0,$AI360&lt;&gt;0,M360&gt;=$AJ$3),"",H361))</f>
        <v>B</v>
      </c>
      <c r="V361" s="346" t="str">
        <f t="shared" ca="1" si="122"/>
        <v>W</v>
      </c>
      <c r="W361" s="346">
        <f t="shared" ca="1" si="111"/>
        <v>1</v>
      </c>
      <c r="X361" s="343">
        <f t="shared" ca="1" si="119"/>
        <v>1</v>
      </c>
      <c r="Y361" s="56" t="str">
        <f ca="1">VLOOKUP($A361,$BC$5:$BN$45,8)</f>
        <v>B</v>
      </c>
      <c r="Z361" s="175">
        <v>1</v>
      </c>
      <c r="AA361" s="345" t="str">
        <f ca="1">IF($A360&lt;&gt;"",IF(OR($AH360&lt;&gt;0,$AI360&lt;&gt;0,U361&lt;&gt;""),"",O361))</f>
        <v/>
      </c>
      <c r="AB361" s="37" t="str">
        <f t="shared" ca="1" si="112"/>
        <v/>
      </c>
      <c r="AC361" s="37">
        <f t="shared" ca="1" si="113"/>
        <v>0</v>
      </c>
      <c r="AD361" s="23">
        <f ca="1">IF($A361&lt;&gt;"",IF(OR($AH360&lt;&gt;0,$AI360&lt;&gt;0),"0",SUM(AC361:AC361)),0)</f>
        <v>0</v>
      </c>
      <c r="AE361" s="90">
        <f ca="1">IF(A361&lt;&gt;"",W361+AC361,0)</f>
        <v>1</v>
      </c>
      <c r="AF361" s="87">
        <f t="shared" ca="1" si="123"/>
        <v>-6</v>
      </c>
      <c r="AG361" s="95">
        <f>T362</f>
        <v>1</v>
      </c>
      <c r="AH361" s="89">
        <f ca="1">IF($A361&lt;&gt;"",IF(AH360&lt;&gt;0,AH360,IF(AF361&gt;=$AJ$1,"Profit Target",0)),0)</f>
        <v>0</v>
      </c>
      <c r="AI361" s="91">
        <f ca="1">IF($A361&lt;&gt;"",IF(AI360&lt;&gt;0,AI360,IF(AF361&lt;=$AJ$2,"Stop Loss",0)))</f>
        <v>0</v>
      </c>
      <c r="AJ361" s="89">
        <f t="shared" ca="1" si="114"/>
        <v>9</v>
      </c>
      <c r="AK361" s="78" t="str">
        <f ca="1">IF($A360="","",ABS(T361)&amp;"@")</f>
        <v>1@</v>
      </c>
      <c r="AL361" s="78" t="str">
        <f ca="1">IF(U361&lt;&gt;"",$AK361&amp;U361&amp;",","")</f>
        <v>1@B,</v>
      </c>
      <c r="AM361" s="78" t="str">
        <f ca="1">IF($A360="","",ABS(Z361)&amp;"@")</f>
        <v>1@</v>
      </c>
      <c r="AN361" s="427" t="str">
        <f t="shared" ca="1" si="115"/>
        <v/>
      </c>
      <c r="AO361" s="20"/>
      <c r="AP361" s="20"/>
      <c r="AQ361" s="20"/>
      <c r="AR361" s="20"/>
      <c r="AS361" s="20"/>
      <c r="AT361" s="49"/>
      <c r="AU361" s="20"/>
      <c r="AV361" s="20"/>
      <c r="AW361" s="20"/>
      <c r="AX361" s="20"/>
      <c r="AY361" s="20"/>
      <c r="AZ361" s="20"/>
      <c r="BA361" s="20"/>
      <c r="BB361" s="96">
        <f t="shared" ca="1" si="106"/>
        <v>25</v>
      </c>
      <c r="BD361" s="96"/>
      <c r="BO361"/>
      <c r="BP361"/>
      <c r="BR361" s="48"/>
      <c r="BS361" s="19"/>
      <c r="BT361" s="19"/>
      <c r="BU361" s="19"/>
      <c r="BV361" s="48"/>
      <c r="BW361" s="48"/>
      <c r="BX361" s="48"/>
      <c r="BY361" s="48"/>
      <c r="BZ361" s="48"/>
      <c r="CA361" s="48"/>
      <c r="CB361" s="19"/>
      <c r="CC361" s="19"/>
      <c r="CD361" s="19"/>
      <c r="CE361" s="48"/>
      <c r="CF361" s="49"/>
      <c r="CG361" s="19"/>
      <c r="CH361" s="49"/>
      <c r="CI361" s="19"/>
      <c r="CJ361" s="19"/>
    </row>
    <row r="362" spans="1:88">
      <c r="A362" s="96">
        <f t="shared" ca="1" si="105"/>
        <v>8</v>
      </c>
      <c r="B362" s="23" t="str">
        <f ca="1">IF(A361="","",IF(AND(AL362="",AN362=""),"NB",AL362&amp;AN362))</f>
        <v>1@R,</v>
      </c>
      <c r="C362" s="6" t="str">
        <f t="shared" ca="1" si="107"/>
        <v/>
      </c>
      <c r="D362" s="56" t="str">
        <f ca="1">VLOOKUP($A362,$BC$5:$BN$45,8)</f>
        <v>B</v>
      </c>
      <c r="E362" s="344" t="str">
        <f t="shared" ca="1" si="116"/>
        <v>RBB</v>
      </c>
      <c r="F362" s="175">
        <v>1</v>
      </c>
      <c r="G362" s="459">
        <f ca="1">IF(G361&gt;=$AJ$3,1,IF(AND(J360="L",J361="L"),1,IF(I361="L",2,IF(I361="W",(2*G361-1),G361))))</f>
        <v>3</v>
      </c>
      <c r="H362" s="345" t="str">
        <f ca="1">IF($A361&lt;&gt;"",IF(OR($AH361&lt;&gt;0,$AI361&lt;&gt;0,E361="RRR"),"",IF(AND($D356="B",$D359="B"),"B",IF(AND($D358="B",$D360="B"),"B",IF(AND($D360=$D361,$D360="B"),"B","")))),"")</f>
        <v/>
      </c>
      <c r="I362" s="346" t="str">
        <f t="shared" ca="1" si="121"/>
        <v/>
      </c>
      <c r="J362" s="346">
        <f t="shared" ca="1" si="108"/>
        <v>0</v>
      </c>
      <c r="K362" s="343">
        <f t="shared" ca="1" si="117"/>
        <v>0</v>
      </c>
      <c r="L362" s="56" t="str">
        <f ca="1">VLOOKUP($A362,$BC$5:$BN$45,8)</f>
        <v>B</v>
      </c>
      <c r="M362" s="428">
        <f t="shared" ca="1" si="118"/>
        <v>0</v>
      </c>
      <c r="N362" s="175">
        <v>1</v>
      </c>
      <c r="O362" s="345" t="str">
        <f ca="1">IF($A361&lt;&gt;"",IF(OR($AH361&lt;&gt;0,$AI361&lt;&gt;0,E361="BBB",H362&lt;&gt;""),"",IF(AND($D356="R",$D359="R"),"R",IF(AND($D358="R",$D360="R"),"R",IF(AND($D360=$D361,$D360="R"),"R","")))),"")</f>
        <v>R</v>
      </c>
      <c r="P362" s="37" t="str">
        <f t="shared" ca="1" si="109"/>
        <v>L</v>
      </c>
      <c r="Q362" s="37">
        <f t="shared" ca="1" si="110"/>
        <v>-1</v>
      </c>
      <c r="R362" s="23">
        <f ca="1">IF($A362&lt;&gt;"",IF(OR($AH361&lt;&gt;0,$AI361&lt;&gt;0),"0",SUM(Q362:Q362)),0)</f>
        <v>-1</v>
      </c>
      <c r="S362" s="56" t="str">
        <f ca="1">VLOOKUP($A362,$BC$5:$BN$45,8)</f>
        <v>B</v>
      </c>
      <c r="T362" s="175">
        <v>1</v>
      </c>
      <c r="U362" s="345" t="str">
        <f ca="1">IF($A361&lt;&gt;"",IF(OR($AH361&lt;&gt;0,$AI361&lt;&gt;0,M361&gt;=$AJ$3),"",H362))</f>
        <v/>
      </c>
      <c r="V362" s="346" t="str">
        <f t="shared" ca="1" si="122"/>
        <v/>
      </c>
      <c r="W362" s="346">
        <f t="shared" ca="1" si="111"/>
        <v>0</v>
      </c>
      <c r="X362" s="343">
        <f t="shared" ca="1" si="119"/>
        <v>0</v>
      </c>
      <c r="Y362" s="56" t="str">
        <f ca="1">VLOOKUP($A362,$BC$5:$BN$45,8)</f>
        <v>B</v>
      </c>
      <c r="Z362" s="175">
        <v>1</v>
      </c>
      <c r="AA362" s="345" t="str">
        <f ca="1">IF($A361&lt;&gt;"",IF(OR($AH361&lt;&gt;0,$AI361&lt;&gt;0,U362&lt;&gt;""),"",O362))</f>
        <v>R</v>
      </c>
      <c r="AB362" s="37" t="str">
        <f t="shared" ca="1" si="112"/>
        <v>L</v>
      </c>
      <c r="AC362" s="37">
        <f t="shared" ca="1" si="113"/>
        <v>-1</v>
      </c>
      <c r="AD362" s="23">
        <f ca="1">IF($A362&lt;&gt;"",IF(OR($AH361&lt;&gt;0,$AI361&lt;&gt;0),"0",SUM(AC362:AC362)),0)</f>
        <v>-1</v>
      </c>
      <c r="AE362" s="90">
        <f ca="1">IF(A362&lt;&gt;"",W362+AC362,0)</f>
        <v>-1</v>
      </c>
      <c r="AF362" s="172">
        <f t="shared" ca="1" si="123"/>
        <v>-7</v>
      </c>
      <c r="AG362" s="95">
        <f>T363</f>
        <v>1</v>
      </c>
      <c r="AH362" s="89">
        <f ca="1">IF($A362&lt;&gt;"",IF(AH361&lt;&gt;0,AH361,IF(AF362&gt;=$AJ$1,"Profit Target",0)),0)</f>
        <v>0</v>
      </c>
      <c r="AI362" s="91">
        <f ca="1">IF($A362&lt;&gt;"",IF(AI361&lt;&gt;0,AI361,IF(AF362&lt;=$AJ$2,"Stop Loss",0)))</f>
        <v>0</v>
      </c>
      <c r="AJ362" s="89">
        <f t="shared" ca="1" si="114"/>
        <v>9</v>
      </c>
      <c r="AK362" s="78" t="str">
        <f ca="1">IF($A361="","",ABS(T362)&amp;"@")</f>
        <v>1@</v>
      </c>
      <c r="AL362" s="78" t="str">
        <f ca="1">IF(U362&lt;&gt;"",$AK362&amp;U362&amp;",","")</f>
        <v/>
      </c>
      <c r="AM362" s="78" t="str">
        <f ca="1">IF($A361="","",ABS(Z362)&amp;"@")</f>
        <v>1@</v>
      </c>
      <c r="AN362" s="427" t="str">
        <f t="shared" ca="1" si="115"/>
        <v>1@R,</v>
      </c>
      <c r="AO362" s="20"/>
      <c r="AP362" s="20"/>
      <c r="AQ362" s="20"/>
      <c r="AR362" s="20"/>
      <c r="AS362" s="20"/>
      <c r="AT362" s="49"/>
      <c r="AU362" s="20"/>
      <c r="AV362" s="20"/>
      <c r="AW362" s="20"/>
      <c r="AX362" s="20"/>
      <c r="AY362" s="20"/>
      <c r="AZ362" s="20"/>
      <c r="BA362" s="20"/>
      <c r="BB362" s="96">
        <f t="shared" ca="1" si="106"/>
        <v>34</v>
      </c>
      <c r="BD362" s="96"/>
      <c r="BO362"/>
      <c r="BP362"/>
      <c r="BR362" s="48"/>
      <c r="BS362" s="19"/>
      <c r="BT362" s="19"/>
      <c r="BU362" s="19"/>
      <c r="BV362" s="48"/>
      <c r="BW362" s="48"/>
      <c r="BX362" s="48"/>
      <c r="BY362" s="48"/>
      <c r="BZ362" s="48"/>
      <c r="CA362" s="48"/>
      <c r="CB362" s="19"/>
      <c r="CC362" s="19"/>
      <c r="CD362" s="19"/>
      <c r="CE362" s="48"/>
      <c r="CF362" s="49"/>
      <c r="CG362" s="19"/>
      <c r="CH362" s="49"/>
      <c r="CI362" s="19"/>
      <c r="CJ362" s="19"/>
    </row>
    <row r="363" spans="1:88">
      <c r="A363" s="96">
        <f t="shared" ca="1" si="105"/>
        <v>21</v>
      </c>
      <c r="B363" s="23" t="str">
        <f ca="1">IF(A362="","",IF(AND(AL363="",AN363=""),"NB",AL363&amp;AN363))</f>
        <v>1@B,</v>
      </c>
      <c r="C363" s="6" t="str">
        <f t="shared" ca="1" si="107"/>
        <v/>
      </c>
      <c r="D363" s="56" t="str">
        <f ca="1">VLOOKUP($A363,$BC$5:$BN$45,8)</f>
        <v>R</v>
      </c>
      <c r="E363" s="344" t="str">
        <f t="shared" ca="1" si="116"/>
        <v>BBR</v>
      </c>
      <c r="F363" s="175">
        <v>1</v>
      </c>
      <c r="G363" s="459">
        <f ca="1">IF(G362&gt;=$AJ$3,1,IF(AND(J361="L",J362="L"),1,IF(I362="L",2,IF(I362="W",(2*G362-1),G362))))</f>
        <v>3</v>
      </c>
      <c r="H363" s="345" t="str">
        <f ca="1">IF($A362&lt;&gt;"",IF(OR($AH362&lt;&gt;0,$AI362&lt;&gt;0,E362="RRR"),"",IF(AND($D357="B",$D360="B"),"B",IF(AND($D359="B",$D361="B"),"B",IF(AND($D361=$D362,$D361="B"),"B","")))),"")</f>
        <v>B</v>
      </c>
      <c r="I363" s="346" t="str">
        <f t="shared" ca="1" si="121"/>
        <v>L</v>
      </c>
      <c r="J363" s="346">
        <f t="shared" ca="1" si="108"/>
        <v>-1</v>
      </c>
      <c r="K363" s="343">
        <f t="shared" ca="1" si="117"/>
        <v>-1</v>
      </c>
      <c r="L363" s="56" t="str">
        <f ca="1">VLOOKUP($A363,$BC$5:$BN$45,8)</f>
        <v>R</v>
      </c>
      <c r="M363" s="428">
        <f t="shared" ca="1" si="118"/>
        <v>1</v>
      </c>
      <c r="N363" s="175">
        <v>1</v>
      </c>
      <c r="O363" s="345" t="str">
        <f ca="1">IF($A362&lt;&gt;"",IF(OR($AH362&lt;&gt;0,$AI362&lt;&gt;0,E362="BBB",H363&lt;&gt;""),"",IF(AND($D357="R",$D360="R"),"R",IF(AND($D359="R",$D361="R"),"R",IF(AND($D361=$D362,$D361="R"),"R","")))),"")</f>
        <v/>
      </c>
      <c r="P363" s="37" t="str">
        <f t="shared" ca="1" si="109"/>
        <v/>
      </c>
      <c r="Q363" s="37">
        <f t="shared" ca="1" si="110"/>
        <v>0</v>
      </c>
      <c r="R363" s="23">
        <f ca="1">IF($A363&lt;&gt;"",IF(OR($AH362&lt;&gt;0,$AI362&lt;&gt;0),"0",SUM(Q363:Q363)),0)</f>
        <v>0</v>
      </c>
      <c r="S363" s="56" t="str">
        <f ca="1">VLOOKUP($A363,$BC$5:$BN$45,8)</f>
        <v>R</v>
      </c>
      <c r="T363" s="175">
        <v>1</v>
      </c>
      <c r="U363" s="345" t="str">
        <f ca="1">IF($A362&lt;&gt;"",IF(OR($AH362&lt;&gt;0,$AI362&lt;&gt;0,M362&gt;=$AJ$3),"",H363))</f>
        <v>B</v>
      </c>
      <c r="V363" s="346" t="str">
        <f t="shared" ca="1" si="122"/>
        <v>L</v>
      </c>
      <c r="W363" s="346">
        <f t="shared" ca="1" si="111"/>
        <v>-1</v>
      </c>
      <c r="X363" s="343">
        <f t="shared" ca="1" si="119"/>
        <v>-1</v>
      </c>
      <c r="Y363" s="56" t="str">
        <f ca="1">VLOOKUP($A363,$BC$5:$BN$45,8)</f>
        <v>R</v>
      </c>
      <c r="Z363" s="175">
        <v>1</v>
      </c>
      <c r="AA363" s="345" t="str">
        <f ca="1">IF($A362&lt;&gt;"",IF(OR($AH362&lt;&gt;0,$AI362&lt;&gt;0,U363&lt;&gt;""),"",O363))</f>
        <v/>
      </c>
      <c r="AB363" s="37" t="str">
        <f t="shared" ca="1" si="112"/>
        <v/>
      </c>
      <c r="AC363" s="37">
        <f t="shared" ca="1" si="113"/>
        <v>0</v>
      </c>
      <c r="AD363" s="23">
        <f ca="1">IF($A363&lt;&gt;"",IF(OR($AH362&lt;&gt;0,$AI362&lt;&gt;0),"0",SUM(AC363:AC363)),0)</f>
        <v>0</v>
      </c>
      <c r="AE363" s="90">
        <f ca="1">IF(A363&lt;&gt;"",W363+AC363,0)</f>
        <v>-1</v>
      </c>
      <c r="AF363" s="87">
        <f ca="1">IF($A363&lt;&gt;"",AE363+AF362,0)</f>
        <v>-8</v>
      </c>
      <c r="AG363" s="95">
        <f>T364</f>
        <v>1</v>
      </c>
      <c r="AH363" s="89">
        <f ca="1">IF($A363&lt;&gt;"",IF(AH362&lt;&gt;0,AH362,IF(AF363&gt;=$AJ$1,"Profit Target",0)),0)</f>
        <v>0</v>
      </c>
      <c r="AI363" s="91">
        <f ca="1">IF($A363&lt;&gt;"",IF(AI362&lt;&gt;0,AI362,IF(AF363&lt;=$AJ$2,"Stop Loss",0)))</f>
        <v>0</v>
      </c>
      <c r="AJ363" s="89">
        <f t="shared" ca="1" si="114"/>
        <v>9</v>
      </c>
      <c r="AK363" s="78" t="str">
        <f ca="1">IF($A362="","",ABS(T363)&amp;"@")</f>
        <v>1@</v>
      </c>
      <c r="AL363" s="78" t="str">
        <f ca="1">IF(U363&lt;&gt;"",$AK363&amp;U363&amp;",","")</f>
        <v>1@B,</v>
      </c>
      <c r="AM363" s="78" t="str">
        <f ca="1">IF($A362="","",ABS(Z363)&amp;"@")</f>
        <v>1@</v>
      </c>
      <c r="AN363" s="427" t="str">
        <f t="shared" ca="1" si="115"/>
        <v/>
      </c>
      <c r="AO363" s="20"/>
      <c r="AP363" s="20"/>
      <c r="AQ363" s="20"/>
      <c r="AR363" s="20"/>
      <c r="AS363" s="20"/>
      <c r="AT363" s="49"/>
      <c r="AU363" s="20"/>
      <c r="AV363" s="20"/>
      <c r="AW363" s="20"/>
      <c r="AX363" s="20"/>
      <c r="AY363" s="20"/>
      <c r="AZ363" s="20"/>
      <c r="BA363" s="20"/>
      <c r="BB363" s="96">
        <f t="shared" ca="1" si="106"/>
        <v>33</v>
      </c>
      <c r="BD363" s="96"/>
      <c r="BO363"/>
      <c r="BP363"/>
      <c r="BR363" s="48"/>
      <c r="BS363" s="19"/>
      <c r="BT363" s="19"/>
      <c r="BU363" s="19"/>
      <c r="BV363" s="48"/>
      <c r="BW363" s="48"/>
      <c r="BX363" s="48"/>
      <c r="BY363" s="48"/>
      <c r="BZ363" s="48"/>
      <c r="CA363" s="48"/>
      <c r="CB363" s="19"/>
      <c r="CC363" s="19"/>
      <c r="CD363" s="19"/>
      <c r="CE363" s="48"/>
      <c r="CF363" s="49"/>
      <c r="CG363" s="19"/>
      <c r="CH363" s="49"/>
      <c r="CI363" s="19"/>
      <c r="CJ363" s="19"/>
    </row>
    <row r="364" spans="1:88">
      <c r="A364" s="96">
        <f t="shared" ca="1" si="105"/>
        <v>19</v>
      </c>
      <c r="B364" s="23" t="str">
        <f ca="1">IF(A363="","",IF(AND(AL364="",AN364=""),"NB",AL364&amp;AN364))</f>
        <v>1@B,</v>
      </c>
      <c r="C364" s="6" t="str">
        <f t="shared" ca="1" si="107"/>
        <v/>
      </c>
      <c r="D364" s="56" t="str">
        <f ca="1">VLOOKUP($A364,$BC$5:$BN$45,8)</f>
        <v>R</v>
      </c>
      <c r="E364" s="344" t="str">
        <f t="shared" ca="1" si="116"/>
        <v>BRR</v>
      </c>
      <c r="F364" s="175">
        <v>1</v>
      </c>
      <c r="G364" s="459">
        <f ca="1">IF(G363&gt;=$AJ$3,1,IF(AND(J362="L",J363="L"),1,IF(I363="L",2,IF(I363="W",(2*G363-1),G363))))</f>
        <v>2</v>
      </c>
      <c r="H364" s="345" t="str">
        <f ca="1">IF($A363&lt;&gt;"",IF(OR($AH363&lt;&gt;0,$AI363&lt;&gt;0,E363="RRR"),"",IF(AND($D358="B",$D361="B"),"B",IF(AND($D360="B",$D362="B"),"B",IF(AND($D362=$D363,$D362="B"),"B","")))),"")</f>
        <v>B</v>
      </c>
      <c r="I364" s="346" t="str">
        <f t="shared" ca="1" si="121"/>
        <v>L</v>
      </c>
      <c r="J364" s="346">
        <f t="shared" ca="1" si="108"/>
        <v>-1</v>
      </c>
      <c r="K364" s="343">
        <f t="shared" ca="1" si="117"/>
        <v>-1</v>
      </c>
      <c r="L364" s="56" t="str">
        <f ca="1">VLOOKUP($A364,$BC$5:$BN$45,8)</f>
        <v>R</v>
      </c>
      <c r="M364" s="428">
        <f t="shared" ca="1" si="118"/>
        <v>2</v>
      </c>
      <c r="N364" s="175">
        <v>1</v>
      </c>
      <c r="O364" s="345" t="str">
        <f ca="1">IF($A363&lt;&gt;"",IF(OR($AH363&lt;&gt;0,$AI363&lt;&gt;0,E363="BBB",H364&lt;&gt;""),"",IF(AND($D358="R",$D361="R"),"R",IF(AND($D360="R",$D362="R"),"R",IF(AND($D362=$D363,$D362="R"),"R","")))),"")</f>
        <v/>
      </c>
      <c r="P364" s="37" t="str">
        <f t="shared" ca="1" si="109"/>
        <v/>
      </c>
      <c r="Q364" s="37">
        <f t="shared" ca="1" si="110"/>
        <v>0</v>
      </c>
      <c r="R364" s="23">
        <f ca="1">IF($A364&lt;&gt;"",IF(OR($AH363&lt;&gt;0,$AI363&lt;&gt;0),"0",SUM(Q364:Q364)),0)</f>
        <v>0</v>
      </c>
      <c r="S364" s="56" t="str">
        <f ca="1">VLOOKUP($A364,$BC$5:$BN$45,8)</f>
        <v>R</v>
      </c>
      <c r="T364" s="175">
        <v>1</v>
      </c>
      <c r="U364" s="345" t="str">
        <f ca="1">IF($A363&lt;&gt;"",IF(OR($AH363&lt;&gt;0,$AI363&lt;&gt;0,M363&gt;=$AJ$3),"",H364))</f>
        <v>B</v>
      </c>
      <c r="V364" s="346" t="str">
        <f t="shared" ca="1" si="122"/>
        <v>L</v>
      </c>
      <c r="W364" s="346">
        <f t="shared" ca="1" si="111"/>
        <v>-1</v>
      </c>
      <c r="X364" s="343">
        <f t="shared" ca="1" si="119"/>
        <v>-1</v>
      </c>
      <c r="Y364" s="56" t="str">
        <f ca="1">VLOOKUP($A364,$BC$5:$BN$45,8)</f>
        <v>R</v>
      </c>
      <c r="Z364" s="175">
        <v>1</v>
      </c>
      <c r="AA364" s="345" t="str">
        <f ca="1">IF($A363&lt;&gt;"",IF(OR($AH363&lt;&gt;0,$AI363&lt;&gt;0,U364&lt;&gt;""),"",O364))</f>
        <v/>
      </c>
      <c r="AB364" s="37" t="str">
        <f t="shared" ca="1" si="112"/>
        <v/>
      </c>
      <c r="AC364" s="37">
        <f t="shared" ca="1" si="113"/>
        <v>0</v>
      </c>
      <c r="AD364" s="23">
        <f ca="1">IF($A364&lt;&gt;"",IF(OR($AH363&lt;&gt;0,$AI363&lt;&gt;0),"0",SUM(AC364:AC364)),0)</f>
        <v>0</v>
      </c>
      <c r="AE364" s="90">
        <f ca="1">IF(A364&lt;&gt;"",W364+AC364,0)</f>
        <v>-1</v>
      </c>
      <c r="AF364" s="87">
        <f t="shared" ref="AF364:AF380" ca="1" si="124">IF($A364&lt;&gt;"",AE364+AF363,0)</f>
        <v>-9</v>
      </c>
      <c r="AG364" s="95">
        <f>T365</f>
        <v>1</v>
      </c>
      <c r="AH364" s="89">
        <f ca="1">IF($A364&lt;&gt;"",IF(AH363&lt;&gt;0,AH363,IF(AF364&gt;=$AJ$1,"Profit Target",0)),0)</f>
        <v>0</v>
      </c>
      <c r="AI364" s="91">
        <f ca="1">IF($A364&lt;&gt;"",IF(AI363&lt;&gt;0,AI363,IF(AF364&lt;=$AJ$2,"Stop Loss",0)))</f>
        <v>0</v>
      </c>
      <c r="AJ364" s="89">
        <f t="shared" ca="1" si="114"/>
        <v>9</v>
      </c>
      <c r="AK364" s="78" t="str">
        <f ca="1">IF($A363="","",ABS(T364)&amp;"@")</f>
        <v>1@</v>
      </c>
      <c r="AL364" s="78" t="str">
        <f ca="1">IF(U364&lt;&gt;"",$AK364&amp;U364&amp;",","")</f>
        <v>1@B,</v>
      </c>
      <c r="AM364" s="78" t="str">
        <f ca="1">IF($A363="","",ABS(Z364)&amp;"@")</f>
        <v>1@</v>
      </c>
      <c r="AN364" s="427" t="str">
        <f t="shared" ca="1" si="115"/>
        <v/>
      </c>
      <c r="AO364" s="20"/>
      <c r="AP364" s="20"/>
      <c r="AQ364" s="20"/>
      <c r="AR364" s="20"/>
      <c r="AS364" s="20"/>
      <c r="AT364" s="49"/>
      <c r="AU364" s="20"/>
      <c r="AV364" s="20"/>
      <c r="AW364" s="20"/>
      <c r="AX364" s="20"/>
      <c r="AY364" s="20"/>
      <c r="AZ364" s="20"/>
      <c r="BA364" s="20"/>
      <c r="BB364" s="96">
        <f t="shared" ca="1" si="106"/>
        <v>8</v>
      </c>
      <c r="BD364" s="96"/>
      <c r="BO364"/>
      <c r="BP364"/>
      <c r="BR364" s="48"/>
      <c r="BS364" s="19"/>
      <c r="BT364" s="19"/>
      <c r="BU364" s="19"/>
      <c r="BV364" s="48"/>
      <c r="BW364" s="48"/>
      <c r="BX364" s="48"/>
      <c r="BY364" s="48"/>
      <c r="BZ364" s="48"/>
      <c r="CA364" s="48"/>
      <c r="CB364" s="19"/>
      <c r="CC364" s="19"/>
      <c r="CD364" s="19"/>
      <c r="CE364" s="48"/>
      <c r="CF364" s="49"/>
      <c r="CG364" s="19"/>
      <c r="CH364" s="49"/>
      <c r="CI364" s="19"/>
      <c r="CJ364" s="19"/>
    </row>
    <row r="365" spans="1:88">
      <c r="A365" s="96">
        <f t="shared" ca="1" si="105"/>
        <v>20</v>
      </c>
      <c r="B365" s="23" t="str">
        <f ca="1">IF(A364="","",IF(AND(AL365="",AN365=""),"NB",AL365&amp;AN365))</f>
        <v>1@R,</v>
      </c>
      <c r="C365" s="6" t="str">
        <f t="shared" ca="1" si="107"/>
        <v/>
      </c>
      <c r="D365" s="56" t="str">
        <f ca="1">VLOOKUP($A365,$BC$5:$BN$45,8)</f>
        <v>B</v>
      </c>
      <c r="E365" s="344" t="str">
        <f t="shared" ca="1" si="116"/>
        <v>RRB</v>
      </c>
      <c r="F365" s="175">
        <v>1</v>
      </c>
      <c r="G365" s="459">
        <f ca="1">IF(G364&gt;=$AJ$3,1,IF(AND(J363="L",J364="L"),1,IF(I364="L",2,IF(I364="W",(2*G364-1),G364))))</f>
        <v>2</v>
      </c>
      <c r="H365" s="345" t="str">
        <f ca="1">IF($A364&lt;&gt;"",IF(OR($AH364&lt;&gt;0,$AI364&lt;&gt;0,E364="RRR"),"",IF(AND($D359="B",$D362="B"),"B",IF(AND($D361="B",$D363="B"),"B",IF(AND($D363=$D364,$D363="B"),"B","")))),"")</f>
        <v/>
      </c>
      <c r="I365" s="346" t="str">
        <f t="shared" ca="1" si="121"/>
        <v/>
      </c>
      <c r="J365" s="346">
        <f t="shared" ca="1" si="108"/>
        <v>0</v>
      </c>
      <c r="K365" s="343">
        <f t="shared" ca="1" si="117"/>
        <v>0</v>
      </c>
      <c r="L365" s="56" t="str">
        <f ca="1">VLOOKUP($A365,$BC$5:$BN$45,8)</f>
        <v>B</v>
      </c>
      <c r="M365" s="428">
        <f t="shared" ca="1" si="118"/>
        <v>2</v>
      </c>
      <c r="N365" s="175">
        <v>1</v>
      </c>
      <c r="O365" s="345" t="str">
        <f ca="1">IF($A364&lt;&gt;"",IF(OR($AH364&lt;&gt;0,$AI364&lt;&gt;0,E364="BBB",H365&lt;&gt;""),"",IF(AND($D359="R",$D362="R"),"R",IF(AND($D361="R",$D363="R"),"R",IF(AND($D363=$D364,$D363="R"),"R","")))),"")</f>
        <v>R</v>
      </c>
      <c r="P365" s="37" t="str">
        <f t="shared" ca="1" si="109"/>
        <v>L</v>
      </c>
      <c r="Q365" s="37">
        <f t="shared" ca="1" si="110"/>
        <v>-1</v>
      </c>
      <c r="R365" s="23">
        <f ca="1">IF($A365&lt;&gt;"",IF(OR($AH364&lt;&gt;0,$AI364&lt;&gt;0),"0",SUM(Q365:Q365)),0)</f>
        <v>-1</v>
      </c>
      <c r="S365" s="56" t="str">
        <f ca="1">VLOOKUP($A365,$BC$5:$BN$45,8)</f>
        <v>B</v>
      </c>
      <c r="T365" s="175">
        <v>1</v>
      </c>
      <c r="U365" s="345" t="str">
        <f ca="1">IF($A364&lt;&gt;"",IF(OR($AH364&lt;&gt;0,$AI364&lt;&gt;0,M364&gt;=$AJ$3),"",H365))</f>
        <v/>
      </c>
      <c r="V365" s="346" t="str">
        <f t="shared" ca="1" si="122"/>
        <v/>
      </c>
      <c r="W365" s="346">
        <f t="shared" ca="1" si="111"/>
        <v>0</v>
      </c>
      <c r="X365" s="343">
        <f t="shared" ca="1" si="119"/>
        <v>0</v>
      </c>
      <c r="Y365" s="56" t="str">
        <f ca="1">VLOOKUP($A365,$BC$5:$BN$45,8)</f>
        <v>B</v>
      </c>
      <c r="Z365" s="175">
        <v>1</v>
      </c>
      <c r="AA365" s="345" t="str">
        <f ca="1">IF($A364&lt;&gt;"",IF(OR($AH364&lt;&gt;0,$AI364&lt;&gt;0,U365&lt;&gt;""),"",O365))</f>
        <v>R</v>
      </c>
      <c r="AB365" s="37" t="str">
        <f t="shared" ca="1" si="112"/>
        <v>L</v>
      </c>
      <c r="AC365" s="37">
        <f t="shared" ca="1" si="113"/>
        <v>-1</v>
      </c>
      <c r="AD365" s="23">
        <f ca="1">IF($A365&lt;&gt;"",IF(OR($AH364&lt;&gt;0,$AI364&lt;&gt;0),"0",SUM(AC365:AC365)),0)</f>
        <v>-1</v>
      </c>
      <c r="AE365" s="90">
        <f ca="1">IF(A365&lt;&gt;"",W365+AC365,0)</f>
        <v>-1</v>
      </c>
      <c r="AF365" s="87">
        <f t="shared" ca="1" si="124"/>
        <v>-10</v>
      </c>
      <c r="AG365" s="95">
        <f>T366</f>
        <v>1</v>
      </c>
      <c r="AH365" s="89">
        <f ca="1">IF($A365&lt;&gt;"",IF(AH364&lt;&gt;0,AH364,IF(AF365&gt;=$AJ$1,"Profit Target",0)),0)</f>
        <v>0</v>
      </c>
      <c r="AI365" s="91">
        <f ca="1">IF($A365&lt;&gt;"",IF(AI364&lt;&gt;0,AI364,IF(AF365&lt;=$AJ$2,"Stop Loss",0)))</f>
        <v>0</v>
      </c>
      <c r="AJ365" s="89">
        <f t="shared" ca="1" si="114"/>
        <v>9</v>
      </c>
      <c r="AK365" s="78" t="str">
        <f ca="1">IF($A364="","",ABS(T365)&amp;"@")</f>
        <v>1@</v>
      </c>
      <c r="AL365" s="78" t="str">
        <f ca="1">IF(U365&lt;&gt;"",$AK365&amp;U365&amp;",","")</f>
        <v/>
      </c>
      <c r="AM365" s="78" t="str">
        <f ca="1">IF($A364="","",ABS(Z365)&amp;"@")</f>
        <v>1@</v>
      </c>
      <c r="AN365" s="427" t="str">
        <f t="shared" ca="1" si="115"/>
        <v>1@R,</v>
      </c>
      <c r="AO365" s="20"/>
      <c r="AP365" s="20"/>
      <c r="AQ365" s="20"/>
      <c r="AR365" s="20"/>
      <c r="AS365" s="20"/>
      <c r="AT365" s="49"/>
      <c r="AU365" s="20"/>
      <c r="AV365" s="20"/>
      <c r="AW365" s="20"/>
      <c r="AX365" s="20"/>
      <c r="AY365" s="20"/>
      <c r="AZ365" s="20"/>
      <c r="BA365" s="20"/>
      <c r="BB365" s="96">
        <f t="shared" ca="1" si="106"/>
        <v>20</v>
      </c>
      <c r="BD365" s="96"/>
      <c r="BO365"/>
      <c r="BP365"/>
      <c r="BR365" s="48"/>
      <c r="BS365" s="19"/>
      <c r="BT365" s="19"/>
      <c r="BU365" s="19"/>
      <c r="BV365" s="48"/>
      <c r="BW365" s="48"/>
      <c r="BX365" s="48"/>
      <c r="BY365" s="48"/>
      <c r="BZ365" s="48"/>
      <c r="CA365" s="48"/>
      <c r="CB365" s="19"/>
      <c r="CC365" s="19"/>
      <c r="CD365" s="19"/>
      <c r="CE365" s="48"/>
      <c r="CF365" s="49"/>
      <c r="CG365" s="19"/>
      <c r="CH365" s="49"/>
      <c r="CI365" s="19"/>
      <c r="CJ365" s="19"/>
    </row>
    <row r="366" spans="1:88">
      <c r="A366" s="96">
        <f t="shared" ca="1" si="105"/>
        <v>8</v>
      </c>
      <c r="B366" s="23" t="str">
        <f ca="1">IF(A365="","",IF(AND(AL366="",AN366=""),"NB",AL366&amp;AN366))</f>
        <v>1@R,</v>
      </c>
      <c r="C366" s="6" t="str">
        <f t="shared" ca="1" si="107"/>
        <v/>
      </c>
      <c r="D366" s="56" t="str">
        <f ca="1">VLOOKUP($A366,$BC$5:$BN$45,8)</f>
        <v>B</v>
      </c>
      <c r="E366" s="344" t="str">
        <f t="shared" ca="1" si="116"/>
        <v>RBB</v>
      </c>
      <c r="F366" s="175">
        <v>1</v>
      </c>
      <c r="G366" s="459">
        <f ca="1">IF(G365&gt;=$AJ$3,1,IF(AND(J364="L",J365="L"),1,IF(I365="L",2,IF(I365="W",(2*G365-1),G365))))</f>
        <v>2</v>
      </c>
      <c r="H366" s="345" t="str">
        <f ca="1">IF($A365&lt;&gt;"",IF(OR($AH365&lt;&gt;0,$AI365&lt;&gt;0,E365="RRR"),"",IF(AND($D360="B",$D363="B"),"B",IF(AND($D362="B",$D364="B"),"B",IF(AND($D364=$D365,$D364="B"),"B","")))),"")</f>
        <v/>
      </c>
      <c r="I366" s="346" t="str">
        <f t="shared" ca="1" si="121"/>
        <v/>
      </c>
      <c r="J366" s="346">
        <f t="shared" ca="1" si="108"/>
        <v>0</v>
      </c>
      <c r="K366" s="343">
        <f t="shared" ca="1" si="117"/>
        <v>0</v>
      </c>
      <c r="L366" s="56" t="str">
        <f ca="1">VLOOKUP($A366,$BC$5:$BN$45,8)</f>
        <v>B</v>
      </c>
      <c r="M366" s="428">
        <f t="shared" ca="1" si="118"/>
        <v>2</v>
      </c>
      <c r="N366" s="175">
        <v>1</v>
      </c>
      <c r="O366" s="345" t="str">
        <f ca="1">IF($A365&lt;&gt;"",IF(OR($AH365&lt;&gt;0,$AI365&lt;&gt;0,E365="BBB",H366&lt;&gt;""),"",IF(AND($D360="R",$D363="R"),"R",IF(AND($D362="R",$D364="R"),"R",IF(AND($D364=$D365,$D364="R"),"R","")))),"")</f>
        <v>R</v>
      </c>
      <c r="P366" s="37" t="str">
        <f t="shared" ca="1" si="109"/>
        <v>L</v>
      </c>
      <c r="Q366" s="37">
        <f t="shared" ca="1" si="110"/>
        <v>-1</v>
      </c>
      <c r="R366" s="23">
        <f ca="1">IF($A366&lt;&gt;"",IF(OR($AH365&lt;&gt;0,$AI365&lt;&gt;0),"0",SUM(Q366:Q366)),0)</f>
        <v>-1</v>
      </c>
      <c r="S366" s="56" t="str">
        <f ca="1">VLOOKUP($A366,$BC$5:$BN$45,8)</f>
        <v>B</v>
      </c>
      <c r="T366" s="175">
        <v>1</v>
      </c>
      <c r="U366" s="345" t="str">
        <f ca="1">IF($A365&lt;&gt;"",IF(OR($AH365&lt;&gt;0,$AI365&lt;&gt;0,M365&gt;=$AJ$3),"",H366))</f>
        <v/>
      </c>
      <c r="V366" s="346" t="str">
        <f t="shared" ca="1" si="122"/>
        <v/>
      </c>
      <c r="W366" s="346">
        <f t="shared" ca="1" si="111"/>
        <v>0</v>
      </c>
      <c r="X366" s="343">
        <f t="shared" ca="1" si="119"/>
        <v>0</v>
      </c>
      <c r="Y366" s="56" t="str">
        <f ca="1">VLOOKUP($A366,$BC$5:$BN$45,8)</f>
        <v>B</v>
      </c>
      <c r="Z366" s="175">
        <v>1</v>
      </c>
      <c r="AA366" s="345" t="str">
        <f ca="1">IF($A365&lt;&gt;"",IF(OR($AH365&lt;&gt;0,$AI365&lt;&gt;0,U366&lt;&gt;""),"",O366))</f>
        <v>R</v>
      </c>
      <c r="AB366" s="37" t="str">
        <f t="shared" ca="1" si="112"/>
        <v>L</v>
      </c>
      <c r="AC366" s="37">
        <f t="shared" ca="1" si="113"/>
        <v>-1</v>
      </c>
      <c r="AD366" s="23">
        <f ca="1">IF($A366&lt;&gt;"",IF(OR($AH365&lt;&gt;0,$AI365&lt;&gt;0),"0",SUM(AC366:AC366)),0)</f>
        <v>-1</v>
      </c>
      <c r="AE366" s="90">
        <f ca="1">IF(A366&lt;&gt;"",W366+AC366,0)</f>
        <v>-1</v>
      </c>
      <c r="AF366" s="87">
        <f t="shared" ca="1" si="124"/>
        <v>-11</v>
      </c>
      <c r="AG366" s="95">
        <f>T367</f>
        <v>1</v>
      </c>
      <c r="AH366" s="89">
        <f ca="1">IF($A366&lt;&gt;"",IF(AH365&lt;&gt;0,AH365,IF(AF366&gt;=$AJ$1,"Profit Target",0)),0)</f>
        <v>0</v>
      </c>
      <c r="AI366" s="91">
        <f ca="1">IF($A366&lt;&gt;"",IF(AI365&lt;&gt;0,AI365,IF(AF366&lt;=$AJ$2,"Stop Loss",0)))</f>
        <v>0</v>
      </c>
      <c r="AJ366" s="89">
        <f t="shared" ca="1" si="114"/>
        <v>9</v>
      </c>
      <c r="AK366" s="78" t="str">
        <f ca="1">IF($A365="","",ABS(T366)&amp;"@")</f>
        <v>1@</v>
      </c>
      <c r="AL366" s="78" t="str">
        <f ca="1">IF(U366&lt;&gt;"",$AK366&amp;U366&amp;",","")</f>
        <v/>
      </c>
      <c r="AM366" s="78" t="str">
        <f ca="1">IF($A365="","",ABS(Z366)&amp;"@")</f>
        <v>1@</v>
      </c>
      <c r="AN366" s="427" t="str">
        <f t="shared" ca="1" si="115"/>
        <v>1@R,</v>
      </c>
      <c r="AO366" s="20"/>
      <c r="AP366" s="20"/>
      <c r="AQ366" s="20"/>
      <c r="AR366" s="20"/>
      <c r="AS366" s="20"/>
      <c r="AT366" s="49"/>
      <c r="AU366" s="20"/>
      <c r="AV366" s="20"/>
      <c r="AW366" s="20"/>
      <c r="AX366" s="20"/>
      <c r="AY366" s="20"/>
      <c r="AZ366" s="20"/>
      <c r="BA366" s="20"/>
      <c r="BB366" s="96">
        <f t="shared" ca="1" si="106"/>
        <v>20</v>
      </c>
      <c r="BD366" s="96"/>
      <c r="BO366"/>
      <c r="BP366"/>
      <c r="BR366" s="48"/>
      <c r="BS366" s="19"/>
      <c r="BT366" s="19"/>
      <c r="BU366" s="19"/>
      <c r="BV366" s="48"/>
      <c r="BW366" s="48"/>
      <c r="BX366" s="48"/>
      <c r="BY366" s="48"/>
      <c r="BZ366" s="48"/>
      <c r="CA366" s="48"/>
      <c r="CB366" s="19"/>
      <c r="CC366" s="19"/>
      <c r="CD366" s="19"/>
      <c r="CE366" s="48"/>
      <c r="CF366" s="49"/>
      <c r="CG366" s="19"/>
      <c r="CH366" s="49"/>
      <c r="CI366" s="19"/>
      <c r="CJ366" s="19"/>
    </row>
    <row r="367" spans="1:88">
      <c r="A367" s="96">
        <f t="shared" ca="1" si="105"/>
        <v>10</v>
      </c>
      <c r="B367" s="23" t="str">
        <f ca="1">IF(A366="","",IF(AND(AL367="",AN367=""),"NB",AL367&amp;AN367))</f>
        <v>1@B,</v>
      </c>
      <c r="C367" s="6" t="str">
        <f t="shared" ca="1" si="107"/>
        <v/>
      </c>
      <c r="D367" s="56" t="str">
        <f ca="1">VLOOKUP($A367,$BC$5:$BN$45,8)</f>
        <v>B</v>
      </c>
      <c r="E367" s="344" t="str">
        <f t="shared" ca="1" si="116"/>
        <v>BBB</v>
      </c>
      <c r="F367" s="175">
        <v>1</v>
      </c>
      <c r="G367" s="459">
        <f ca="1">IF(G366&gt;=$AJ$3,1,IF(AND(J365="L",J366="L"),1,IF(I366="L",2,IF(I366="W",(2*G366-1),G366))))</f>
        <v>2</v>
      </c>
      <c r="H367" s="345" t="str">
        <f ca="1">IF($A366&lt;&gt;"",IF(OR($AH366&lt;&gt;0,$AI366&lt;&gt;0,E366="RRR"),"",IF(AND($D361="B",$D364="B"),"B",IF(AND($D363="B",$D365="B"),"B",IF(AND($D365=$D366,$D365="B"),"B","")))),"")</f>
        <v>B</v>
      </c>
      <c r="I367" s="346" t="str">
        <f t="shared" ca="1" si="121"/>
        <v>W</v>
      </c>
      <c r="J367" s="346">
        <f t="shared" ca="1" si="108"/>
        <v>1</v>
      </c>
      <c r="K367" s="343">
        <f t="shared" ca="1" si="117"/>
        <v>1</v>
      </c>
      <c r="L367" s="56" t="str">
        <f ca="1">VLOOKUP($A367,$BC$5:$BN$45,8)</f>
        <v>B</v>
      </c>
      <c r="M367" s="428">
        <f t="shared" ca="1" si="118"/>
        <v>0</v>
      </c>
      <c r="N367" s="175">
        <v>1</v>
      </c>
      <c r="O367" s="345" t="str">
        <f ca="1">IF($A366&lt;&gt;"",IF(OR($AH366&lt;&gt;0,$AI366&lt;&gt;0,E366="BBB",H367&lt;&gt;""),"",IF(AND($D361="R",$D364="R"),"R",IF(AND($D363="R",$D365="R"),"R",IF(AND($D365=$D366,$D365="R"),"R","")))),"")</f>
        <v/>
      </c>
      <c r="P367" s="37" t="str">
        <f t="shared" ca="1" si="109"/>
        <v/>
      </c>
      <c r="Q367" s="37">
        <f t="shared" ca="1" si="110"/>
        <v>0</v>
      </c>
      <c r="R367" s="23">
        <f ca="1">IF($A367&lt;&gt;"",IF(OR($AH366&lt;&gt;0,$AI366&lt;&gt;0),"0",SUM(Q367:Q367)),0)</f>
        <v>0</v>
      </c>
      <c r="S367" s="56" t="str">
        <f ca="1">VLOOKUP($A367,$BC$5:$BN$45,8)</f>
        <v>B</v>
      </c>
      <c r="T367" s="175">
        <v>1</v>
      </c>
      <c r="U367" s="345" t="str">
        <f ca="1">IF($A366&lt;&gt;"",IF(OR($AH366&lt;&gt;0,$AI366&lt;&gt;0,M366&gt;=$AJ$3),"",H367))</f>
        <v>B</v>
      </c>
      <c r="V367" s="346" t="str">
        <f t="shared" ca="1" si="122"/>
        <v>W</v>
      </c>
      <c r="W367" s="346">
        <f t="shared" ca="1" si="111"/>
        <v>1</v>
      </c>
      <c r="X367" s="343">
        <f t="shared" ca="1" si="119"/>
        <v>1</v>
      </c>
      <c r="Y367" s="56" t="str">
        <f ca="1">VLOOKUP($A367,$BC$5:$BN$45,8)</f>
        <v>B</v>
      </c>
      <c r="Z367" s="175">
        <v>1</v>
      </c>
      <c r="AA367" s="345" t="str">
        <f ca="1">IF($A366&lt;&gt;"",IF(OR($AH366&lt;&gt;0,$AI366&lt;&gt;0,U367&lt;&gt;""),"",O367))</f>
        <v/>
      </c>
      <c r="AB367" s="37" t="str">
        <f t="shared" ca="1" si="112"/>
        <v/>
      </c>
      <c r="AC367" s="37">
        <f t="shared" ca="1" si="113"/>
        <v>0</v>
      </c>
      <c r="AD367" s="23">
        <f ca="1">IF($A367&lt;&gt;"",IF(OR($AH366&lt;&gt;0,$AI366&lt;&gt;0),"0",SUM(AC367:AC367)),0)</f>
        <v>0</v>
      </c>
      <c r="AE367" s="90">
        <f ca="1">IF(A367&lt;&gt;"",W367+AC367,0)</f>
        <v>1</v>
      </c>
      <c r="AF367" s="87">
        <f t="shared" ca="1" si="124"/>
        <v>-10</v>
      </c>
      <c r="AG367" s="95">
        <f>T368</f>
        <v>1</v>
      </c>
      <c r="AH367" s="89">
        <f ca="1">IF($A367&lt;&gt;"",IF(AH366&lt;&gt;0,AH366,IF(AF367&gt;=$AJ$1,"Profit Target",0)),0)</f>
        <v>0</v>
      </c>
      <c r="AI367" s="91">
        <f ca="1">IF($A367&lt;&gt;"",IF(AI366&lt;&gt;0,AI366,IF(AF367&lt;=$AJ$2,"Stop Loss",0)))</f>
        <v>0</v>
      </c>
      <c r="AJ367" s="89">
        <f t="shared" ca="1" si="114"/>
        <v>9</v>
      </c>
      <c r="AK367" s="78" t="str">
        <f ca="1">IF($A366="","",ABS(T367)&amp;"@")</f>
        <v>1@</v>
      </c>
      <c r="AL367" s="78" t="str">
        <f ca="1">IF(U367&lt;&gt;"",$AK367&amp;U367&amp;",","")</f>
        <v>1@B,</v>
      </c>
      <c r="AM367" s="78" t="str">
        <f ca="1">IF($A366="","",ABS(Z367)&amp;"@")</f>
        <v>1@</v>
      </c>
      <c r="AN367" s="427" t="str">
        <f t="shared" ca="1" si="115"/>
        <v/>
      </c>
      <c r="AO367" s="20"/>
      <c r="AP367" s="20"/>
      <c r="AQ367" s="20"/>
      <c r="AR367" s="20"/>
      <c r="AS367" s="20"/>
      <c r="AT367" s="49"/>
      <c r="AU367" s="20"/>
      <c r="AV367" s="20"/>
      <c r="AW367" s="20"/>
      <c r="AX367" s="20"/>
      <c r="AY367" s="20"/>
      <c r="AZ367" s="20"/>
      <c r="BA367" s="20"/>
      <c r="BB367" s="96">
        <f t="shared" ca="1" si="106"/>
        <v>7</v>
      </c>
      <c r="BD367" s="96"/>
      <c r="BO367"/>
      <c r="BP367"/>
      <c r="BR367" s="48"/>
      <c r="BS367" s="19"/>
      <c r="BT367" s="19"/>
      <c r="BU367" s="19"/>
      <c r="BV367" s="48"/>
      <c r="BW367" s="48"/>
      <c r="BX367" s="48"/>
      <c r="BY367" s="48"/>
      <c r="BZ367" s="48"/>
      <c r="CA367" s="48"/>
      <c r="CB367" s="19"/>
      <c r="CC367" s="19"/>
      <c r="CD367" s="19"/>
      <c r="CE367" s="48"/>
      <c r="CF367" s="49"/>
      <c r="CG367" s="19"/>
      <c r="CH367" s="49"/>
      <c r="CI367" s="19"/>
      <c r="CJ367" s="19"/>
    </row>
    <row r="368" spans="1:88">
      <c r="A368" s="96">
        <f t="shared" ca="1" si="105"/>
        <v>17</v>
      </c>
      <c r="B368" s="23" t="str">
        <f ca="1">IF(A367="","",IF(AND(AL368="",AN368=""),"NB",AL368&amp;AN368))</f>
        <v>1@B,</v>
      </c>
      <c r="C368" s="6" t="str">
        <f t="shared" ca="1" si="107"/>
        <v/>
      </c>
      <c r="D368" s="56" t="str">
        <f ca="1">VLOOKUP($A368,$BC$5:$BN$45,8)</f>
        <v>B</v>
      </c>
      <c r="E368" s="344" t="str">
        <f t="shared" ca="1" si="116"/>
        <v>BBB</v>
      </c>
      <c r="F368" s="175">
        <v>1</v>
      </c>
      <c r="G368" s="459">
        <f ca="1">IF(G367&gt;=$AJ$3,1,IF(AND(J366="L",J367="L"),1,IF(I367="L",2,IF(I367="W",(2*G367-1),G367))))</f>
        <v>3</v>
      </c>
      <c r="H368" s="345" t="str">
        <f ca="1">IF($A367&lt;&gt;"",IF(OR($AH367&lt;&gt;0,$AI367&lt;&gt;0,E367="RRR"),"",IF(AND($D362="B",$D365="B"),"B",IF(AND($D364="B",$D366="B"),"B",IF(AND($D366=$D367,$D366="B"),"B","")))),"")</f>
        <v>B</v>
      </c>
      <c r="I368" s="346" t="str">
        <f t="shared" ca="1" si="121"/>
        <v>W</v>
      </c>
      <c r="J368" s="346">
        <f t="shared" ca="1" si="108"/>
        <v>1</v>
      </c>
      <c r="K368" s="343">
        <f t="shared" ca="1" si="117"/>
        <v>1</v>
      </c>
      <c r="L368" s="56" t="str">
        <f ca="1">VLOOKUP($A368,$BC$5:$BN$45,8)</f>
        <v>B</v>
      </c>
      <c r="M368" s="428">
        <f t="shared" ca="1" si="118"/>
        <v>0</v>
      </c>
      <c r="N368" s="175">
        <v>1</v>
      </c>
      <c r="O368" s="345" t="str">
        <f ca="1">IF($A367&lt;&gt;"",IF(OR($AH367&lt;&gt;0,$AI367&lt;&gt;0,E367="BBB",H368&lt;&gt;""),"",IF(AND($D362="R",$D365="R"),"R",IF(AND($D364="R",$D366="R"),"R",IF(AND($D366=$D367,$D366="R"),"R","")))),"")</f>
        <v/>
      </c>
      <c r="P368" s="37" t="str">
        <f t="shared" ca="1" si="109"/>
        <v/>
      </c>
      <c r="Q368" s="37">
        <f t="shared" ca="1" si="110"/>
        <v>0</v>
      </c>
      <c r="R368" s="23">
        <f ca="1">IF($A368&lt;&gt;"",IF(OR($AH367&lt;&gt;0,$AI367&lt;&gt;0),"0",SUM(Q368:Q368)),0)</f>
        <v>0</v>
      </c>
      <c r="S368" s="56" t="str">
        <f ca="1">VLOOKUP($A368,$BC$5:$BN$45,8)</f>
        <v>B</v>
      </c>
      <c r="T368" s="175">
        <v>1</v>
      </c>
      <c r="U368" s="345" t="str">
        <f ca="1">IF($A367&lt;&gt;"",IF(OR($AH367&lt;&gt;0,$AI367&lt;&gt;0,M367&gt;=$AJ$3),"",H368))</f>
        <v>B</v>
      </c>
      <c r="V368" s="346" t="str">
        <f t="shared" ca="1" si="122"/>
        <v>W</v>
      </c>
      <c r="W368" s="346">
        <f t="shared" ca="1" si="111"/>
        <v>1</v>
      </c>
      <c r="X368" s="343">
        <f t="shared" ca="1" si="119"/>
        <v>1</v>
      </c>
      <c r="Y368" s="56" t="str">
        <f ca="1">VLOOKUP($A368,$BC$5:$BN$45,8)</f>
        <v>B</v>
      </c>
      <c r="Z368" s="175">
        <v>1</v>
      </c>
      <c r="AA368" s="345" t="str">
        <f ca="1">IF($A367&lt;&gt;"",IF(OR($AH367&lt;&gt;0,$AI367&lt;&gt;0,U368&lt;&gt;""),"",O368))</f>
        <v/>
      </c>
      <c r="AB368" s="37" t="str">
        <f t="shared" ca="1" si="112"/>
        <v/>
      </c>
      <c r="AC368" s="37">
        <f t="shared" ca="1" si="113"/>
        <v>0</v>
      </c>
      <c r="AD368" s="23">
        <f ca="1">IF($A368&lt;&gt;"",IF(OR($AH367&lt;&gt;0,$AI367&lt;&gt;0),"0",SUM(AC368:AC368)),0)</f>
        <v>0</v>
      </c>
      <c r="AE368" s="90">
        <f ca="1">IF(A368&lt;&gt;"",W368+AC368,0)</f>
        <v>1</v>
      </c>
      <c r="AF368" s="87">
        <f t="shared" ca="1" si="124"/>
        <v>-9</v>
      </c>
      <c r="AG368" s="95">
        <f>T369</f>
        <v>1</v>
      </c>
      <c r="AH368" s="89">
        <f ca="1">IF($A368&lt;&gt;"",IF(AH367&lt;&gt;0,AH367,IF(AF368&gt;=$AJ$1,"Profit Target",0)),0)</f>
        <v>0</v>
      </c>
      <c r="AI368" s="91">
        <f ca="1">IF($A368&lt;&gt;"",IF(AI367&lt;&gt;0,AI367,IF(AF368&lt;=$AJ$2,"Stop Loss",0)))</f>
        <v>0</v>
      </c>
      <c r="AJ368" s="89">
        <f t="shared" ca="1" si="114"/>
        <v>9</v>
      </c>
      <c r="AK368" s="78" t="str">
        <f ca="1">IF($A367="","",ABS(T368)&amp;"@")</f>
        <v>1@</v>
      </c>
      <c r="AL368" s="78" t="str">
        <f ca="1">IF(U368&lt;&gt;"",$AK368&amp;U368&amp;",","")</f>
        <v>1@B,</v>
      </c>
      <c r="AM368" s="78" t="str">
        <f ca="1">IF($A367="","",ABS(Z368)&amp;"@")</f>
        <v>1@</v>
      </c>
      <c r="AN368" s="427" t="str">
        <f t="shared" ca="1" si="115"/>
        <v/>
      </c>
      <c r="AO368" s="20"/>
      <c r="AP368" s="20"/>
      <c r="AQ368" s="20"/>
      <c r="AR368" s="20"/>
      <c r="AS368" s="20"/>
      <c r="AT368" s="49"/>
      <c r="AU368" s="20"/>
      <c r="AV368" s="20"/>
      <c r="AW368" s="20"/>
      <c r="AX368" s="20"/>
      <c r="AY368" s="20"/>
      <c r="AZ368" s="20"/>
      <c r="BA368" s="20"/>
      <c r="BB368" s="96">
        <f t="shared" ca="1" si="106"/>
        <v>6</v>
      </c>
      <c r="BD368" s="96"/>
      <c r="BO368"/>
      <c r="BP368"/>
      <c r="BR368" s="48"/>
      <c r="BS368" s="19"/>
      <c r="BT368" s="19"/>
      <c r="BU368" s="19"/>
      <c r="BV368" s="48"/>
      <c r="BW368" s="48"/>
      <c r="BX368" s="48"/>
      <c r="BY368" s="48"/>
      <c r="BZ368" s="48"/>
      <c r="CA368" s="48"/>
      <c r="CB368" s="19"/>
      <c r="CC368" s="19"/>
      <c r="CD368" s="19"/>
      <c r="CE368" s="48"/>
      <c r="CF368" s="49"/>
      <c r="CG368" s="19"/>
      <c r="CH368" s="49"/>
      <c r="CI368" s="19"/>
      <c r="CJ368" s="19"/>
    </row>
    <row r="369" spans="1:88">
      <c r="A369" s="96">
        <f t="shared" ca="1" si="105"/>
        <v>7</v>
      </c>
      <c r="B369" s="23" t="str">
        <f ca="1">IF(A368="","",IF(AND(AL369="",AN369=""),"NB",AL369&amp;AN369))</f>
        <v>1@B,</v>
      </c>
      <c r="C369" s="6" t="str">
        <f t="shared" ca="1" si="107"/>
        <v/>
      </c>
      <c r="D369" s="56" t="str">
        <f ca="1">VLOOKUP($A369,$BC$5:$BN$45,8)</f>
        <v>R</v>
      </c>
      <c r="E369" s="344" t="str">
        <f t="shared" ca="1" si="116"/>
        <v>BBR</v>
      </c>
      <c r="F369" s="175">
        <v>1</v>
      </c>
      <c r="G369" s="459">
        <f ca="1">IF(G368&gt;=$AJ$3,1,IF(AND(J367="L",J368="L"),1,IF(I368="L",2,IF(I368="W",(2*G368-1),G368))))</f>
        <v>5</v>
      </c>
      <c r="H369" s="345" t="str">
        <f ca="1">IF($A368&lt;&gt;"",IF(OR($AH368&lt;&gt;0,$AI368&lt;&gt;0,E368="RRR"),"",IF(AND($D363="B",$D366="B"),"B",IF(AND($D365="B",$D367="B"),"B",IF(AND($D367=$D368,$D367="B"),"B","")))),"")</f>
        <v>B</v>
      </c>
      <c r="I369" s="346" t="str">
        <f t="shared" ca="1" si="121"/>
        <v>L</v>
      </c>
      <c r="J369" s="346">
        <f t="shared" ca="1" si="108"/>
        <v>-1</v>
      </c>
      <c r="K369" s="343">
        <f t="shared" ca="1" si="117"/>
        <v>-1</v>
      </c>
      <c r="L369" s="56" t="str">
        <f ca="1">VLOOKUP($A369,$BC$5:$BN$45,8)</f>
        <v>R</v>
      </c>
      <c r="M369" s="428">
        <f t="shared" ca="1" si="118"/>
        <v>1</v>
      </c>
      <c r="N369" s="175">
        <v>1</v>
      </c>
      <c r="O369" s="345" t="str">
        <f ca="1">IF($A368&lt;&gt;"",IF(OR($AH368&lt;&gt;0,$AI368&lt;&gt;0,E368="BBB",H369&lt;&gt;""),"",IF(AND($D363="R",$D366="R"),"R",IF(AND($D365="R",$D367="R"),"R",IF(AND($D367=$D368,$D367="R"),"R","")))),"")</f>
        <v/>
      </c>
      <c r="P369" s="37" t="str">
        <f t="shared" ca="1" si="109"/>
        <v/>
      </c>
      <c r="Q369" s="37">
        <f t="shared" ca="1" si="110"/>
        <v>0</v>
      </c>
      <c r="R369" s="23">
        <f ca="1">IF($A369&lt;&gt;"",IF(OR($AH368&lt;&gt;0,$AI368&lt;&gt;0),"0",SUM(Q369:Q369)),0)</f>
        <v>0</v>
      </c>
      <c r="S369" s="56" t="str">
        <f ca="1">VLOOKUP($A369,$BC$5:$BN$45,8)</f>
        <v>R</v>
      </c>
      <c r="T369" s="175">
        <v>1</v>
      </c>
      <c r="U369" s="345" t="str">
        <f ca="1">IF($A368&lt;&gt;"",IF(OR($AH368&lt;&gt;0,$AI368&lt;&gt;0,M368&gt;=$AJ$3),"",H369))</f>
        <v>B</v>
      </c>
      <c r="V369" s="346" t="str">
        <f t="shared" ca="1" si="122"/>
        <v>L</v>
      </c>
      <c r="W369" s="346">
        <f t="shared" ca="1" si="111"/>
        <v>-1</v>
      </c>
      <c r="X369" s="343">
        <f t="shared" ca="1" si="119"/>
        <v>-1</v>
      </c>
      <c r="Y369" s="56" t="str">
        <f ca="1">VLOOKUP($A369,$BC$5:$BN$45,8)</f>
        <v>R</v>
      </c>
      <c r="Z369" s="175">
        <v>1</v>
      </c>
      <c r="AA369" s="345" t="str">
        <f ca="1">IF($A368&lt;&gt;"",IF(OR($AH368&lt;&gt;0,$AI368&lt;&gt;0,U369&lt;&gt;""),"",O369))</f>
        <v/>
      </c>
      <c r="AB369" s="37" t="str">
        <f t="shared" ca="1" si="112"/>
        <v/>
      </c>
      <c r="AC369" s="37">
        <f t="shared" ca="1" si="113"/>
        <v>0</v>
      </c>
      <c r="AD369" s="23">
        <f ca="1">IF($A369&lt;&gt;"",IF(OR($AH368&lt;&gt;0,$AI368&lt;&gt;0),"0",SUM(AC369:AC369)),0)</f>
        <v>0</v>
      </c>
      <c r="AE369" s="90">
        <f ca="1">IF(A369&lt;&gt;"",W369+AC369,0)</f>
        <v>-1</v>
      </c>
      <c r="AF369" s="87">
        <f t="shared" ca="1" si="124"/>
        <v>-10</v>
      </c>
      <c r="AG369" s="95">
        <f>T370</f>
        <v>1</v>
      </c>
      <c r="AH369" s="89">
        <f ca="1">IF($A369&lt;&gt;"",IF(AH368&lt;&gt;0,AH368,IF(AF369&gt;=$AJ$1,"Profit Target",0)),0)</f>
        <v>0</v>
      </c>
      <c r="AI369" s="91">
        <f ca="1">IF($A369&lt;&gt;"",IF(AI368&lt;&gt;0,AI368,IF(AF369&lt;=$AJ$2,"Stop Loss",0)))</f>
        <v>0</v>
      </c>
      <c r="AJ369" s="89">
        <f t="shared" ca="1" si="114"/>
        <v>9</v>
      </c>
      <c r="AK369" s="78" t="str">
        <f ca="1">IF($A368="","",ABS(T369)&amp;"@")</f>
        <v>1@</v>
      </c>
      <c r="AL369" s="78" t="str">
        <f ca="1">IF(U369&lt;&gt;"",$AK369&amp;U369&amp;",","")</f>
        <v>1@B,</v>
      </c>
      <c r="AM369" s="78" t="str">
        <f ca="1">IF($A368="","",ABS(Z369)&amp;"@")</f>
        <v>1@</v>
      </c>
      <c r="AN369" s="427" t="str">
        <f t="shared" ca="1" si="115"/>
        <v/>
      </c>
      <c r="AO369" s="20"/>
      <c r="AP369" s="20"/>
      <c r="AQ369" s="20"/>
      <c r="AR369" s="20"/>
      <c r="AS369" s="20"/>
      <c r="AT369" s="49"/>
      <c r="AU369" s="20"/>
      <c r="AV369" s="20"/>
      <c r="AW369" s="20"/>
      <c r="AX369" s="20"/>
      <c r="AY369" s="20"/>
      <c r="AZ369" s="20"/>
      <c r="BA369" s="20"/>
      <c r="BB369" s="96">
        <f t="shared" ca="1" si="106"/>
        <v>4</v>
      </c>
      <c r="BD369" s="96"/>
      <c r="BO369"/>
      <c r="BP369"/>
      <c r="BR369" s="48"/>
      <c r="BS369" s="19"/>
      <c r="BT369" s="19"/>
      <c r="BU369" s="19"/>
      <c r="BV369" s="48"/>
      <c r="BW369" s="48"/>
      <c r="BX369" s="48"/>
      <c r="BY369" s="48"/>
      <c r="BZ369" s="48"/>
      <c r="CA369" s="48"/>
      <c r="CB369" s="19"/>
      <c r="CC369" s="19"/>
      <c r="CD369" s="19"/>
      <c r="CE369" s="48"/>
      <c r="CF369" s="49"/>
      <c r="CG369" s="19"/>
      <c r="CH369" s="49"/>
      <c r="CI369" s="19"/>
      <c r="CJ369" s="19"/>
    </row>
    <row r="370" spans="1:88">
      <c r="A370" s="96">
        <f t="shared" ca="1" si="105"/>
        <v>28</v>
      </c>
      <c r="B370" s="23" t="str">
        <f ca="1">IF(A369="","",IF(AND(AL370="",AN370=""),"NB",AL370&amp;AN370))</f>
        <v>1@B,</v>
      </c>
      <c r="C370" s="6" t="str">
        <f t="shared" ca="1" si="107"/>
        <v/>
      </c>
      <c r="D370" s="56" t="str">
        <f ca="1">VLOOKUP($A370,$BC$5:$BN$45,8)</f>
        <v>B</v>
      </c>
      <c r="E370" s="344" t="str">
        <f t="shared" ca="1" si="116"/>
        <v>BRB</v>
      </c>
      <c r="F370" s="175">
        <v>1</v>
      </c>
      <c r="G370" s="459">
        <f ca="1">IF(G369&gt;=$AJ$3,1,IF(AND(J368="L",J369="L"),1,IF(I369="L",2,IF(I369="W",(2*G369-1),G369))))</f>
        <v>2</v>
      </c>
      <c r="H370" s="345" t="str">
        <f ca="1">IF($A369&lt;&gt;"",IF(OR($AH369&lt;&gt;0,$AI369&lt;&gt;0,E369="RRR"),"",IF(AND($D364="B",$D367="B"),"B",IF(AND($D366="B",$D368="B"),"B",IF(AND($D368=$D369,$D368="B"),"B","")))),"")</f>
        <v>B</v>
      </c>
      <c r="I370" s="346" t="str">
        <f t="shared" ca="1" si="121"/>
        <v>W</v>
      </c>
      <c r="J370" s="346">
        <f t="shared" ca="1" si="108"/>
        <v>1</v>
      </c>
      <c r="K370" s="343">
        <f t="shared" ca="1" si="117"/>
        <v>1</v>
      </c>
      <c r="L370" s="56" t="str">
        <f ca="1">VLOOKUP($A370,$BC$5:$BN$45,8)</f>
        <v>B</v>
      </c>
      <c r="M370" s="428">
        <f t="shared" ca="1" si="118"/>
        <v>0</v>
      </c>
      <c r="N370" s="175">
        <v>1</v>
      </c>
      <c r="O370" s="345" t="str">
        <f ca="1">IF($A369&lt;&gt;"",IF(OR($AH369&lt;&gt;0,$AI369&lt;&gt;0,E369="BBB",H370&lt;&gt;""),"",IF(AND($D364="R",$D367="R"),"R",IF(AND($D366="R",$D368="R"),"R",IF(AND($D368=$D369,$D368="R"),"R","")))),"")</f>
        <v/>
      </c>
      <c r="P370" s="37" t="str">
        <f t="shared" ca="1" si="109"/>
        <v/>
      </c>
      <c r="Q370" s="37">
        <f t="shared" ca="1" si="110"/>
        <v>0</v>
      </c>
      <c r="R370" s="23">
        <f ca="1">IF($A370&lt;&gt;"",IF(OR($AH369&lt;&gt;0,$AI369&lt;&gt;0),"0",SUM(Q370:Q370)),0)</f>
        <v>0</v>
      </c>
      <c r="S370" s="56" t="str">
        <f ca="1">VLOOKUP($A370,$BC$5:$BN$45,8)</f>
        <v>B</v>
      </c>
      <c r="T370" s="175">
        <v>1</v>
      </c>
      <c r="U370" s="345" t="str">
        <f ca="1">IF($A369&lt;&gt;"",IF(OR($AH369&lt;&gt;0,$AI369&lt;&gt;0,M369&gt;=$AJ$3),"",H370))</f>
        <v>B</v>
      </c>
      <c r="V370" s="346" t="str">
        <f t="shared" ca="1" si="122"/>
        <v>W</v>
      </c>
      <c r="W370" s="346">
        <f t="shared" ca="1" si="111"/>
        <v>1</v>
      </c>
      <c r="X370" s="343">
        <f t="shared" ca="1" si="119"/>
        <v>1</v>
      </c>
      <c r="Y370" s="56" t="str">
        <f ca="1">VLOOKUP($A370,$BC$5:$BN$45,8)</f>
        <v>B</v>
      </c>
      <c r="Z370" s="175">
        <v>1</v>
      </c>
      <c r="AA370" s="345" t="str">
        <f ca="1">IF($A369&lt;&gt;"",IF(OR($AH369&lt;&gt;0,$AI369&lt;&gt;0,U370&lt;&gt;""),"",O370))</f>
        <v/>
      </c>
      <c r="AB370" s="37" t="str">
        <f t="shared" ca="1" si="112"/>
        <v/>
      </c>
      <c r="AC370" s="37">
        <f t="shared" ca="1" si="113"/>
        <v>0</v>
      </c>
      <c r="AD370" s="23">
        <f ca="1">IF($A370&lt;&gt;"",IF(OR($AH369&lt;&gt;0,$AI369&lt;&gt;0),"0",SUM(AC370:AC370)),0)</f>
        <v>0</v>
      </c>
      <c r="AE370" s="90">
        <f ca="1">IF(A370&lt;&gt;"",W370+AC370,0)</f>
        <v>1</v>
      </c>
      <c r="AF370" s="87">
        <f t="shared" ca="1" si="124"/>
        <v>-9</v>
      </c>
      <c r="AG370" s="95">
        <f>T371</f>
        <v>1</v>
      </c>
      <c r="AH370" s="89">
        <f ca="1">IF($A370&lt;&gt;"",IF(AH369&lt;&gt;0,AH369,IF(AF370&gt;=$AJ$1,"Profit Target",0)),0)</f>
        <v>0</v>
      </c>
      <c r="AI370" s="91">
        <f ca="1">IF($A370&lt;&gt;"",IF(AI369&lt;&gt;0,AI369,IF(AF370&lt;=$AJ$2,"Stop Loss",0)))</f>
        <v>0</v>
      </c>
      <c r="AJ370" s="89">
        <f t="shared" ca="1" si="114"/>
        <v>9</v>
      </c>
      <c r="AK370" s="78" t="str">
        <f ca="1">IF($A369="","",ABS(T370)&amp;"@")</f>
        <v>1@</v>
      </c>
      <c r="AL370" s="78" t="str">
        <f ca="1">IF(U370&lt;&gt;"",$AK370&amp;U370&amp;",","")</f>
        <v>1@B,</v>
      </c>
      <c r="AM370" s="78" t="str">
        <f ca="1">IF($A369="","",ABS(Z370)&amp;"@")</f>
        <v>1@</v>
      </c>
      <c r="AN370" s="427" t="str">
        <f t="shared" ca="1" si="115"/>
        <v/>
      </c>
      <c r="AO370" s="20"/>
      <c r="AP370" s="20"/>
      <c r="AQ370" s="20"/>
      <c r="AR370" s="20"/>
      <c r="AS370" s="20"/>
      <c r="AT370" s="49"/>
      <c r="AU370" s="20"/>
      <c r="AV370" s="20"/>
      <c r="AW370" s="20"/>
      <c r="AX370" s="20"/>
      <c r="AY370" s="20"/>
      <c r="AZ370" s="20"/>
      <c r="BA370" s="20"/>
      <c r="BB370" s="96">
        <f t="shared" ca="1" si="106"/>
        <v>15</v>
      </c>
      <c r="BD370" s="96"/>
      <c r="BO370"/>
      <c r="BP370"/>
      <c r="BR370" s="48"/>
      <c r="BS370" s="19"/>
      <c r="BT370" s="19"/>
      <c r="BU370" s="19"/>
      <c r="BV370" s="48"/>
      <c r="BW370" s="48"/>
      <c r="BX370" s="48"/>
      <c r="BY370" s="48"/>
      <c r="BZ370" s="48"/>
      <c r="CA370" s="48"/>
      <c r="CB370" s="19"/>
      <c r="CC370" s="19"/>
      <c r="CD370" s="19"/>
      <c r="CE370" s="48"/>
      <c r="CF370" s="49"/>
      <c r="CG370" s="19"/>
      <c r="CH370" s="49"/>
      <c r="CI370" s="19"/>
      <c r="CJ370" s="19"/>
    </row>
    <row r="371" spans="1:88">
      <c r="A371" s="96">
        <f t="shared" ca="1" si="105"/>
        <v>33</v>
      </c>
      <c r="B371" s="23" t="str">
        <f ca="1">IF(A370="","",IF(AND(AL371="",AN371=""),"NB",AL371&amp;AN371))</f>
        <v>1@B,</v>
      </c>
      <c r="C371" s="6" t="str">
        <f t="shared" ca="1" si="107"/>
        <v/>
      </c>
      <c r="D371" s="56" t="str">
        <f ca="1">VLOOKUP($A371,$BC$5:$BN$45,8)</f>
        <v>B</v>
      </c>
      <c r="E371" s="344" t="str">
        <f t="shared" ca="1" si="116"/>
        <v>RBB</v>
      </c>
      <c r="F371" s="175">
        <v>1</v>
      </c>
      <c r="G371" s="459">
        <f ca="1">IF(G370&gt;=$AJ$3,1,IF(AND(J369="L",J370="L"),1,IF(I370="L",2,IF(I370="W",(2*G370-1),G370))))</f>
        <v>3</v>
      </c>
      <c r="H371" s="345" t="str">
        <f ca="1">IF($A370&lt;&gt;"",IF(OR($AH370&lt;&gt;0,$AI370&lt;&gt;0,E370="RRR"),"",IF(AND($D365="B",$D368="B"),"B",IF(AND($D367="B",$D369="B"),"B",IF(AND($D369=$D370,$D369="B"),"B","")))),"")</f>
        <v>B</v>
      </c>
      <c r="I371" s="346" t="str">
        <f t="shared" ca="1" si="121"/>
        <v>W</v>
      </c>
      <c r="J371" s="346">
        <f t="shared" ca="1" si="108"/>
        <v>1</v>
      </c>
      <c r="K371" s="343">
        <f t="shared" ca="1" si="117"/>
        <v>1</v>
      </c>
      <c r="L371" s="56" t="str">
        <f ca="1">VLOOKUP($A371,$BC$5:$BN$45,8)</f>
        <v>B</v>
      </c>
      <c r="M371" s="428">
        <f t="shared" ca="1" si="118"/>
        <v>0</v>
      </c>
      <c r="N371" s="175">
        <v>1</v>
      </c>
      <c r="O371" s="345" t="str">
        <f ca="1">IF($A370&lt;&gt;"",IF(OR($AH370&lt;&gt;0,$AI370&lt;&gt;0,E370="BBB",H371&lt;&gt;""),"",IF(AND($D365="R",$D368="R"),"R",IF(AND($D367="R",$D369="R"),"R",IF(AND($D369=$D370,$D369="R"),"R","")))),"")</f>
        <v/>
      </c>
      <c r="P371" s="37" t="str">
        <f t="shared" ca="1" si="109"/>
        <v/>
      </c>
      <c r="Q371" s="37">
        <f t="shared" ca="1" si="110"/>
        <v>0</v>
      </c>
      <c r="R371" s="23">
        <f ca="1">IF($A371&lt;&gt;"",IF(OR($AH370&lt;&gt;0,$AI370&lt;&gt;0),"0",SUM(Q371:Q371)),0)</f>
        <v>0</v>
      </c>
      <c r="S371" s="56" t="str">
        <f ca="1">VLOOKUP($A371,$BC$5:$BN$45,8)</f>
        <v>B</v>
      </c>
      <c r="T371" s="175">
        <v>1</v>
      </c>
      <c r="U371" s="345" t="str">
        <f ca="1">IF($A370&lt;&gt;"",IF(OR($AH370&lt;&gt;0,$AI370&lt;&gt;0,M370&gt;=$AJ$3),"",H371))</f>
        <v>B</v>
      </c>
      <c r="V371" s="346" t="str">
        <f t="shared" ca="1" si="122"/>
        <v>W</v>
      </c>
      <c r="W371" s="346">
        <f t="shared" ca="1" si="111"/>
        <v>1</v>
      </c>
      <c r="X371" s="343">
        <f t="shared" ca="1" si="119"/>
        <v>1</v>
      </c>
      <c r="Y371" s="56" t="str">
        <f ca="1">VLOOKUP($A371,$BC$5:$BN$45,8)</f>
        <v>B</v>
      </c>
      <c r="Z371" s="175">
        <v>1</v>
      </c>
      <c r="AA371" s="345" t="str">
        <f ca="1">IF($A370&lt;&gt;"",IF(OR($AH370&lt;&gt;0,$AI370&lt;&gt;0,U371&lt;&gt;""),"",O371))</f>
        <v/>
      </c>
      <c r="AB371" s="37" t="str">
        <f t="shared" ca="1" si="112"/>
        <v/>
      </c>
      <c r="AC371" s="37">
        <f t="shared" ca="1" si="113"/>
        <v>0</v>
      </c>
      <c r="AD371" s="23">
        <f ca="1">IF($A371&lt;&gt;"",IF(OR($AH370&lt;&gt;0,$AI370&lt;&gt;0),"0",SUM(AC371:AC371)),0)</f>
        <v>0</v>
      </c>
      <c r="AE371" s="90">
        <f ca="1">IF(A371&lt;&gt;"",W371+AC371,0)</f>
        <v>1</v>
      </c>
      <c r="AF371" s="87">
        <f t="shared" ca="1" si="124"/>
        <v>-8</v>
      </c>
      <c r="AG371" s="95">
        <f>T372</f>
        <v>1</v>
      </c>
      <c r="AH371" s="89">
        <f ca="1">IF($A371&lt;&gt;"",IF(AH370&lt;&gt;0,AH370,IF(AF371&gt;=$AJ$1,"Profit Target",0)),0)</f>
        <v>0</v>
      </c>
      <c r="AI371" s="91">
        <f ca="1">IF($A371&lt;&gt;"",IF(AI370&lt;&gt;0,AI370,IF(AF371&lt;=$AJ$2,"Stop Loss",0)))</f>
        <v>0</v>
      </c>
      <c r="AJ371" s="89">
        <f t="shared" ca="1" si="114"/>
        <v>9</v>
      </c>
      <c r="AK371" s="78" t="str">
        <f ca="1">IF($A370="","",ABS(T371)&amp;"@")</f>
        <v>1@</v>
      </c>
      <c r="AL371" s="78" t="str">
        <f ca="1">IF(U371&lt;&gt;"",$AK371&amp;U371&amp;",","")</f>
        <v>1@B,</v>
      </c>
      <c r="AM371" s="78" t="str">
        <f ca="1">IF($A370="","",ABS(Z371)&amp;"@")</f>
        <v>1@</v>
      </c>
      <c r="AN371" s="427" t="str">
        <f t="shared" ca="1" si="115"/>
        <v/>
      </c>
      <c r="AO371" s="20"/>
      <c r="AP371" s="20"/>
      <c r="AQ371" s="20"/>
      <c r="AR371" s="20"/>
      <c r="AS371" s="20"/>
      <c r="AT371" s="49"/>
      <c r="AU371" s="20"/>
      <c r="AV371" s="20"/>
      <c r="AW371" s="20"/>
      <c r="AX371" s="20"/>
      <c r="AY371" s="20"/>
      <c r="AZ371" s="20"/>
      <c r="BA371" s="20"/>
      <c r="BB371" s="96">
        <f t="shared" ca="1" si="106"/>
        <v>35</v>
      </c>
      <c r="BD371" s="96"/>
      <c r="BO371"/>
      <c r="BP371"/>
      <c r="BR371" s="48"/>
      <c r="BS371" s="19"/>
      <c r="BT371" s="19"/>
      <c r="BU371" s="19"/>
      <c r="BV371" s="48"/>
      <c r="BW371" s="48"/>
      <c r="BX371" s="48"/>
      <c r="BY371" s="48"/>
      <c r="BZ371" s="48"/>
      <c r="CA371" s="48"/>
      <c r="CB371" s="19"/>
      <c r="CC371" s="19"/>
      <c r="CD371" s="19"/>
      <c r="CE371" s="48"/>
      <c r="CF371" s="49"/>
      <c r="CG371" s="19"/>
      <c r="CH371" s="49"/>
      <c r="CI371" s="19"/>
      <c r="CJ371" s="19"/>
    </row>
    <row r="372" spans="1:88">
      <c r="A372" s="96">
        <f t="shared" ca="1" si="105"/>
        <v>7</v>
      </c>
      <c r="B372" s="23" t="str">
        <f ca="1">IF(A371="","",IF(AND(AL372="",AN372=""),"NB",AL372&amp;AN372))</f>
        <v>1@B,</v>
      </c>
      <c r="C372" s="6" t="str">
        <f t="shared" ca="1" si="107"/>
        <v/>
      </c>
      <c r="D372" s="56" t="str">
        <f ca="1">VLOOKUP($A372,$BC$5:$BN$45,8)</f>
        <v>R</v>
      </c>
      <c r="E372" s="344" t="str">
        <f t="shared" ca="1" si="116"/>
        <v>BBR</v>
      </c>
      <c r="F372" s="175">
        <v>1</v>
      </c>
      <c r="G372" s="459">
        <f ca="1">IF(G371&gt;=$AJ$3,1,IF(AND(J370="L",J371="L"),1,IF(I371="L",2,IF(I371="W",(2*G371-1),G371))))</f>
        <v>5</v>
      </c>
      <c r="H372" s="345" t="str">
        <f ca="1">IF($A371&lt;&gt;"",IF(OR($AH371&lt;&gt;0,$AI371&lt;&gt;0,E371="RRR"),"",IF(AND($D366="B",$D369="B"),"B",IF(AND($D368="B",$D370="B"),"B",IF(AND($D370=$D371,$D370="B"),"B","")))),"")</f>
        <v>B</v>
      </c>
      <c r="I372" s="346" t="str">
        <f t="shared" ca="1" si="121"/>
        <v>L</v>
      </c>
      <c r="J372" s="346">
        <f t="shared" ca="1" si="108"/>
        <v>-1</v>
      </c>
      <c r="K372" s="343">
        <f t="shared" ca="1" si="117"/>
        <v>-1</v>
      </c>
      <c r="L372" s="56" t="str">
        <f ca="1">VLOOKUP($A372,$BC$5:$BN$45,8)</f>
        <v>R</v>
      </c>
      <c r="M372" s="428">
        <f t="shared" ca="1" si="118"/>
        <v>1</v>
      </c>
      <c r="N372" s="175">
        <v>1</v>
      </c>
      <c r="O372" s="345" t="str">
        <f ca="1">IF($A371&lt;&gt;"",IF(OR($AH371&lt;&gt;0,$AI371&lt;&gt;0,E371="BBB",H372&lt;&gt;""),"",IF(AND($D366="R",$D369="R"),"R",IF(AND($D368="R",$D370="R"),"R",IF(AND($D370=$D371,$D370="R"),"R","")))),"")</f>
        <v/>
      </c>
      <c r="P372" s="37" t="str">
        <f t="shared" ca="1" si="109"/>
        <v/>
      </c>
      <c r="Q372" s="37">
        <f t="shared" ca="1" si="110"/>
        <v>0</v>
      </c>
      <c r="R372" s="23">
        <f ca="1">IF($A372&lt;&gt;"",IF(OR($AH371&lt;&gt;0,$AI371&lt;&gt;0),"0",SUM(Q372:Q372)),0)</f>
        <v>0</v>
      </c>
      <c r="S372" s="56" t="str">
        <f ca="1">VLOOKUP($A372,$BC$5:$BN$45,8)</f>
        <v>R</v>
      </c>
      <c r="T372" s="175">
        <v>1</v>
      </c>
      <c r="U372" s="345" t="str">
        <f ca="1">IF($A371&lt;&gt;"",IF(OR($AH371&lt;&gt;0,$AI371&lt;&gt;0,M371&gt;=$AJ$3),"",H372))</f>
        <v>B</v>
      </c>
      <c r="V372" s="346" t="str">
        <f t="shared" ca="1" si="122"/>
        <v>L</v>
      </c>
      <c r="W372" s="346">
        <f t="shared" ca="1" si="111"/>
        <v>-1</v>
      </c>
      <c r="X372" s="343">
        <f t="shared" ca="1" si="119"/>
        <v>-1</v>
      </c>
      <c r="Y372" s="56" t="str">
        <f ca="1">VLOOKUP($A372,$BC$5:$BN$45,8)</f>
        <v>R</v>
      </c>
      <c r="Z372" s="175">
        <v>1</v>
      </c>
      <c r="AA372" s="345" t="str">
        <f ca="1">IF($A371&lt;&gt;"",IF(OR($AH371&lt;&gt;0,$AI371&lt;&gt;0,U372&lt;&gt;""),"",O372))</f>
        <v/>
      </c>
      <c r="AB372" s="37" t="str">
        <f t="shared" ca="1" si="112"/>
        <v/>
      </c>
      <c r="AC372" s="37">
        <f t="shared" ca="1" si="113"/>
        <v>0</v>
      </c>
      <c r="AD372" s="23">
        <f ca="1">IF($A372&lt;&gt;"",IF(OR($AH371&lt;&gt;0,$AI371&lt;&gt;0),"0",SUM(AC372:AC372)),0)</f>
        <v>0</v>
      </c>
      <c r="AE372" s="90">
        <f ca="1">IF(A372&lt;&gt;"",W372+AC372,0)</f>
        <v>-1</v>
      </c>
      <c r="AF372" s="87">
        <f t="shared" ca="1" si="124"/>
        <v>-9</v>
      </c>
      <c r="AG372" s="95">
        <f>T373</f>
        <v>1</v>
      </c>
      <c r="AH372" s="89">
        <f ca="1">IF($A372&lt;&gt;"",IF(AH371&lt;&gt;0,AH371,IF(AF372&gt;=$AJ$1,"Profit Target",0)),0)</f>
        <v>0</v>
      </c>
      <c r="AI372" s="91">
        <f ca="1">IF($A372&lt;&gt;"",IF(AI371&lt;&gt;0,AI371,IF(AF372&lt;=$AJ$2,"Stop Loss",0)))</f>
        <v>0</v>
      </c>
      <c r="AJ372" s="89">
        <f t="shared" ca="1" si="114"/>
        <v>9</v>
      </c>
      <c r="AK372" s="78" t="str">
        <f ca="1">IF($A371="","",ABS(T372)&amp;"@")</f>
        <v>1@</v>
      </c>
      <c r="AL372" s="78" t="str">
        <f ca="1">IF(U372&lt;&gt;"",$AK372&amp;U372&amp;",","")</f>
        <v>1@B,</v>
      </c>
      <c r="AM372" s="78" t="str">
        <f ca="1">IF($A371="","",ABS(Z372)&amp;"@")</f>
        <v>1@</v>
      </c>
      <c r="AN372" s="427" t="str">
        <f t="shared" ca="1" si="115"/>
        <v/>
      </c>
      <c r="AO372" s="20"/>
      <c r="AP372" s="20"/>
      <c r="AQ372" s="20"/>
      <c r="AR372" s="20"/>
      <c r="AS372" s="20"/>
      <c r="AT372" s="49"/>
      <c r="AU372" s="20"/>
      <c r="AV372" s="20"/>
      <c r="AW372" s="20"/>
      <c r="AX372" s="20"/>
      <c r="AY372" s="20"/>
      <c r="AZ372" s="20"/>
      <c r="BA372" s="20"/>
      <c r="BB372" s="96">
        <f t="shared" ca="1" si="106"/>
        <v>12</v>
      </c>
      <c r="BD372" s="96"/>
      <c r="BO372"/>
      <c r="BP372"/>
      <c r="BR372" s="48"/>
      <c r="BS372" s="19"/>
      <c r="BT372" s="19"/>
      <c r="BU372" s="19"/>
      <c r="BV372" s="48"/>
      <c r="BW372" s="48"/>
      <c r="BX372" s="48"/>
      <c r="BY372" s="48"/>
      <c r="BZ372" s="48"/>
      <c r="CA372" s="48"/>
      <c r="CB372" s="19"/>
      <c r="CC372" s="19"/>
      <c r="CD372" s="19"/>
      <c r="CE372" s="48"/>
      <c r="CF372" s="49"/>
      <c r="CG372" s="19"/>
      <c r="CH372" s="49"/>
      <c r="CI372" s="19"/>
      <c r="CJ372" s="19"/>
    </row>
    <row r="373" spans="1:88">
      <c r="A373" s="96">
        <f t="shared" ca="1" si="105"/>
        <v>7</v>
      </c>
      <c r="B373" s="23" t="str">
        <f ca="1">IF(A372="","",IF(AND(AL373="",AN373=""),"NB",AL373&amp;AN373))</f>
        <v>1@B,</v>
      </c>
      <c r="C373" s="6" t="str">
        <f t="shared" ca="1" si="107"/>
        <v/>
      </c>
      <c r="D373" s="56" t="str">
        <f ca="1">VLOOKUP($A373,$BC$5:$BN$45,8)</f>
        <v>R</v>
      </c>
      <c r="E373" s="344" t="str">
        <f t="shared" ca="1" si="116"/>
        <v>BRR</v>
      </c>
      <c r="F373" s="175">
        <v>1</v>
      </c>
      <c r="G373" s="459">
        <f ca="1">IF(G372&gt;=$AJ$3,1,IF(AND(J371="L",J372="L"),1,IF(I372="L",2,IF(I372="W",(2*G372-1),G372))))</f>
        <v>2</v>
      </c>
      <c r="H373" s="345" t="str">
        <f ca="1">IF($A372&lt;&gt;"",IF(OR($AH372&lt;&gt;0,$AI372&lt;&gt;0,E372="RRR"),"",IF(AND($D367="B",$D370="B"),"B",IF(AND($D369="B",$D371="B"),"B",IF(AND($D371=$D372,$D371="B"),"B","")))),"")</f>
        <v>B</v>
      </c>
      <c r="I373" s="346" t="str">
        <f t="shared" ca="1" si="121"/>
        <v>L</v>
      </c>
      <c r="J373" s="346">
        <f t="shared" ca="1" si="108"/>
        <v>-1</v>
      </c>
      <c r="K373" s="343">
        <f t="shared" ca="1" si="117"/>
        <v>-1</v>
      </c>
      <c r="L373" s="56" t="str">
        <f ca="1">VLOOKUP($A373,$BC$5:$BN$45,8)</f>
        <v>R</v>
      </c>
      <c r="M373" s="428">
        <f t="shared" ca="1" si="118"/>
        <v>2</v>
      </c>
      <c r="N373" s="175">
        <v>1</v>
      </c>
      <c r="O373" s="345" t="str">
        <f ca="1">IF($A372&lt;&gt;"",IF(OR($AH372&lt;&gt;0,$AI372&lt;&gt;0,E372="BBB",H373&lt;&gt;""),"",IF(AND($D367="R",$D370="R"),"R",IF(AND($D369="R",$D371="R"),"R",IF(AND($D371=$D372,$D371="R"),"R","")))),"")</f>
        <v/>
      </c>
      <c r="P373" s="37" t="str">
        <f t="shared" ca="1" si="109"/>
        <v/>
      </c>
      <c r="Q373" s="37">
        <f t="shared" ca="1" si="110"/>
        <v>0</v>
      </c>
      <c r="R373" s="23">
        <f ca="1">IF($A373&lt;&gt;"",IF(OR($AH372&lt;&gt;0,$AI372&lt;&gt;0),"0",SUM(Q373:Q373)),0)</f>
        <v>0</v>
      </c>
      <c r="S373" s="56" t="str">
        <f ca="1">VLOOKUP($A373,$BC$5:$BN$45,8)</f>
        <v>R</v>
      </c>
      <c r="T373" s="175">
        <v>1</v>
      </c>
      <c r="U373" s="345" t="str">
        <f ca="1">IF($A372&lt;&gt;"",IF(OR($AH372&lt;&gt;0,$AI372&lt;&gt;0,M372&gt;=$AJ$3),"",H373))</f>
        <v>B</v>
      </c>
      <c r="V373" s="346" t="str">
        <f t="shared" ca="1" si="122"/>
        <v>L</v>
      </c>
      <c r="W373" s="346">
        <f t="shared" ca="1" si="111"/>
        <v>-1</v>
      </c>
      <c r="X373" s="343">
        <f t="shared" ca="1" si="119"/>
        <v>-1</v>
      </c>
      <c r="Y373" s="56" t="str">
        <f ca="1">VLOOKUP($A373,$BC$5:$BN$45,8)</f>
        <v>R</v>
      </c>
      <c r="Z373" s="175">
        <v>1</v>
      </c>
      <c r="AA373" s="345" t="str">
        <f ca="1">IF($A372&lt;&gt;"",IF(OR($AH372&lt;&gt;0,$AI372&lt;&gt;0,U373&lt;&gt;""),"",O373))</f>
        <v/>
      </c>
      <c r="AB373" s="37" t="str">
        <f t="shared" ca="1" si="112"/>
        <v/>
      </c>
      <c r="AC373" s="37">
        <f t="shared" ca="1" si="113"/>
        <v>0</v>
      </c>
      <c r="AD373" s="23">
        <f ca="1">IF($A373&lt;&gt;"",IF(OR($AH372&lt;&gt;0,$AI372&lt;&gt;0),"0",SUM(AC373:AC373)),0)</f>
        <v>0</v>
      </c>
      <c r="AE373" s="90">
        <f ca="1">IF(A373&lt;&gt;"",W373+AC373,0)</f>
        <v>-1</v>
      </c>
      <c r="AF373" s="87">
        <f t="shared" ca="1" si="124"/>
        <v>-10</v>
      </c>
      <c r="AG373" s="95">
        <f>T374</f>
        <v>1</v>
      </c>
      <c r="AH373" s="89">
        <f ca="1">IF($A373&lt;&gt;"",IF(AH372&lt;&gt;0,AH372,IF(AF373&gt;=$AJ$1,"Profit Target",0)),0)</f>
        <v>0</v>
      </c>
      <c r="AI373" s="91">
        <f ca="1">IF($A373&lt;&gt;"",IF(AI372&lt;&gt;0,AI372,IF(AF373&lt;=$AJ$2,"Stop Loss",0)))</f>
        <v>0</v>
      </c>
      <c r="AJ373" s="89">
        <f t="shared" ca="1" si="114"/>
        <v>9</v>
      </c>
      <c r="AK373" s="78" t="str">
        <f ca="1">IF($A372="","",ABS(T373)&amp;"@")</f>
        <v>1@</v>
      </c>
      <c r="AL373" s="78" t="str">
        <f ca="1">IF(U373&lt;&gt;"",$AK373&amp;U373&amp;",","")</f>
        <v>1@B,</v>
      </c>
      <c r="AM373" s="78" t="str">
        <f ca="1">IF($A372="","",ABS(Z373)&amp;"@")</f>
        <v>1@</v>
      </c>
      <c r="AN373" s="427" t="str">
        <f t="shared" ca="1" si="115"/>
        <v/>
      </c>
      <c r="AO373" s="20"/>
      <c r="AP373" s="20"/>
      <c r="AQ373" s="20"/>
      <c r="AR373" s="20"/>
      <c r="AS373" s="20"/>
      <c r="AT373" s="49"/>
      <c r="AU373" s="20"/>
      <c r="AV373" s="20"/>
      <c r="AW373" s="20"/>
      <c r="AX373" s="20"/>
      <c r="AY373" s="20"/>
      <c r="AZ373" s="20"/>
      <c r="BA373" s="20"/>
      <c r="BB373" s="96">
        <f t="shared" ca="1" si="106"/>
        <v>29</v>
      </c>
      <c r="BD373" s="96"/>
      <c r="BO373"/>
      <c r="BP373"/>
      <c r="BR373" s="48"/>
      <c r="BS373" s="19"/>
      <c r="BT373" s="19"/>
      <c r="BU373" s="19"/>
      <c r="BV373" s="48"/>
      <c r="BW373" s="48"/>
      <c r="BX373" s="48"/>
      <c r="BY373" s="48"/>
      <c r="BZ373" s="48"/>
      <c r="CA373" s="48"/>
      <c r="CB373" s="19"/>
      <c r="CC373" s="19"/>
      <c r="CD373" s="19"/>
      <c r="CE373" s="48"/>
      <c r="CF373" s="49"/>
      <c r="CG373" s="19"/>
      <c r="CH373" s="49"/>
      <c r="CI373" s="19"/>
      <c r="CJ373" s="19"/>
    </row>
    <row r="374" spans="1:88">
      <c r="A374" s="96">
        <f t="shared" ca="1" si="105"/>
        <v>28</v>
      </c>
      <c r="B374" s="23" t="str">
        <f ca="1">IF(A373="","",IF(AND(AL374="",AN374=""),"NB",AL374&amp;AN374))</f>
        <v>1@B,</v>
      </c>
      <c r="C374" s="6" t="str">
        <f t="shared" ca="1" si="107"/>
        <v/>
      </c>
      <c r="D374" s="56" t="str">
        <f ca="1">VLOOKUP($A374,$BC$5:$BN$45,8)</f>
        <v>B</v>
      </c>
      <c r="E374" s="344" t="str">
        <f t="shared" ca="1" si="116"/>
        <v>RRB</v>
      </c>
      <c r="F374" s="175">
        <v>1</v>
      </c>
      <c r="G374" s="459">
        <f ca="1">IF(G373&gt;=$AJ$3,1,IF(AND(J372="L",J373="L"),1,IF(I373="L",2,IF(I373="W",(2*G373-1),G373))))</f>
        <v>2</v>
      </c>
      <c r="H374" s="345" t="str">
        <f ca="1">IF($A373&lt;&gt;"",IF(OR($AH373&lt;&gt;0,$AI373&lt;&gt;0,E373="RRR"),"",IF(AND($D368="B",$D371="B"),"B",IF(AND($D370="B",$D372="B"),"B",IF(AND($D372=$D373,$D372="B"),"B","")))),"")</f>
        <v>B</v>
      </c>
      <c r="I374" s="346" t="str">
        <f t="shared" ca="1" si="121"/>
        <v>W</v>
      </c>
      <c r="J374" s="346">
        <f t="shared" ca="1" si="108"/>
        <v>1</v>
      </c>
      <c r="K374" s="343">
        <f t="shared" ca="1" si="117"/>
        <v>1</v>
      </c>
      <c r="L374" s="56" t="str">
        <f ca="1">VLOOKUP($A374,$BC$5:$BN$45,8)</f>
        <v>B</v>
      </c>
      <c r="M374" s="428">
        <f t="shared" ca="1" si="118"/>
        <v>0</v>
      </c>
      <c r="N374" s="175">
        <v>1</v>
      </c>
      <c r="O374" s="345" t="str">
        <f ca="1">IF($A373&lt;&gt;"",IF(OR($AH373&lt;&gt;0,$AI373&lt;&gt;0,E373="BBB",H374&lt;&gt;""),"",IF(AND($D368="R",$D371="R"),"R",IF(AND($D370="R",$D372="R"),"R",IF(AND($D372=$D373,$D372="R"),"R","")))),"")</f>
        <v/>
      </c>
      <c r="P374" s="37" t="str">
        <f t="shared" ca="1" si="109"/>
        <v/>
      </c>
      <c r="Q374" s="37">
        <f t="shared" ca="1" si="110"/>
        <v>0</v>
      </c>
      <c r="R374" s="23">
        <f ca="1">IF($A374&lt;&gt;"",IF(OR($AH373&lt;&gt;0,$AI373&lt;&gt;0),"0",SUM(Q374:Q374)),0)</f>
        <v>0</v>
      </c>
      <c r="S374" s="56" t="str">
        <f ca="1">VLOOKUP($A374,$BC$5:$BN$45,8)</f>
        <v>B</v>
      </c>
      <c r="T374" s="175">
        <v>1</v>
      </c>
      <c r="U374" s="345" t="str">
        <f ca="1">IF($A373&lt;&gt;"",IF(OR($AH373&lt;&gt;0,$AI373&lt;&gt;0,M373&gt;=$AJ$3),"",H374))</f>
        <v>B</v>
      </c>
      <c r="V374" s="346" t="str">
        <f t="shared" ca="1" si="122"/>
        <v>W</v>
      </c>
      <c r="W374" s="346">
        <f t="shared" ca="1" si="111"/>
        <v>1</v>
      </c>
      <c r="X374" s="343">
        <f t="shared" ca="1" si="119"/>
        <v>1</v>
      </c>
      <c r="Y374" s="56" t="str">
        <f ca="1">VLOOKUP($A374,$BC$5:$BN$45,8)</f>
        <v>B</v>
      </c>
      <c r="Z374" s="175">
        <v>1</v>
      </c>
      <c r="AA374" s="345" t="str">
        <f ca="1">IF($A373&lt;&gt;"",IF(OR($AH373&lt;&gt;0,$AI373&lt;&gt;0,U374&lt;&gt;""),"",O374))</f>
        <v/>
      </c>
      <c r="AB374" s="37" t="str">
        <f t="shared" ca="1" si="112"/>
        <v/>
      </c>
      <c r="AC374" s="37">
        <f t="shared" ca="1" si="113"/>
        <v>0</v>
      </c>
      <c r="AD374" s="23">
        <f ca="1">IF($A374&lt;&gt;"",IF(OR($AH373&lt;&gt;0,$AI373&lt;&gt;0),"0",SUM(AC374:AC374)),0)</f>
        <v>0</v>
      </c>
      <c r="AE374" s="90">
        <f ca="1">IF(A374&lt;&gt;"",W374+AC374,0)</f>
        <v>1</v>
      </c>
      <c r="AF374" s="87">
        <f t="shared" ca="1" si="124"/>
        <v>-9</v>
      </c>
      <c r="AG374" s="95">
        <f>T375</f>
        <v>1</v>
      </c>
      <c r="AH374" s="89">
        <f ca="1">IF($A374&lt;&gt;"",IF(AH373&lt;&gt;0,AH373,IF(AF374&gt;=$AJ$1,"Profit Target",0)),0)</f>
        <v>0</v>
      </c>
      <c r="AI374" s="91">
        <f ca="1">IF($A374&lt;&gt;"",IF(AI373&lt;&gt;0,AI373,IF(AF374&lt;=$AJ$2,"Stop Loss",0)))</f>
        <v>0</v>
      </c>
      <c r="AJ374" s="89">
        <f t="shared" ca="1" si="114"/>
        <v>9</v>
      </c>
      <c r="AK374" s="78" t="str">
        <f ca="1">IF($A373="","",ABS(T374)&amp;"@")</f>
        <v>1@</v>
      </c>
      <c r="AL374" s="78" t="str">
        <f ca="1">IF(U374&lt;&gt;"",$AK374&amp;U374&amp;",","")</f>
        <v>1@B,</v>
      </c>
      <c r="AM374" s="78" t="str">
        <f ca="1">IF($A373="","",ABS(Z374)&amp;"@")</f>
        <v>1@</v>
      </c>
      <c r="AN374" s="427" t="str">
        <f t="shared" ca="1" si="115"/>
        <v/>
      </c>
      <c r="AO374" s="20"/>
      <c r="AP374" s="20"/>
      <c r="AQ374" s="20"/>
      <c r="AR374" s="20"/>
      <c r="AS374" s="20"/>
      <c r="AT374" s="49"/>
      <c r="AU374" s="20"/>
      <c r="AV374" s="20"/>
      <c r="AW374" s="20"/>
      <c r="AX374" s="20"/>
      <c r="AY374" s="20"/>
      <c r="AZ374" s="20"/>
      <c r="BA374" s="20"/>
      <c r="BB374" s="96">
        <f t="shared" ca="1" si="106"/>
        <v>25</v>
      </c>
      <c r="BD374" s="96"/>
      <c r="BO374"/>
      <c r="BP374"/>
      <c r="BR374" s="48"/>
      <c r="BS374" s="19"/>
      <c r="BT374" s="19"/>
      <c r="BU374" s="19"/>
      <c r="BV374" s="48"/>
      <c r="BW374" s="48"/>
      <c r="BX374" s="48"/>
      <c r="BY374" s="48"/>
      <c r="BZ374" s="48"/>
      <c r="CA374" s="48"/>
      <c r="CB374" s="19"/>
      <c r="CC374" s="19"/>
      <c r="CD374" s="19"/>
      <c r="CE374" s="48"/>
      <c r="CF374" s="49"/>
      <c r="CG374" s="19"/>
      <c r="CH374" s="49"/>
      <c r="CI374" s="19"/>
      <c r="CJ374" s="19"/>
    </row>
    <row r="375" spans="1:88">
      <c r="A375" s="96">
        <f t="shared" ca="1" si="105"/>
        <v>6</v>
      </c>
      <c r="B375" s="23" t="str">
        <f ca="1">IF(A374="","",IF(AND(AL375="",AN375=""),"NB",AL375&amp;AN375))</f>
        <v>1@R,</v>
      </c>
      <c r="C375" s="6" t="str">
        <f t="shared" ca="1" si="107"/>
        <v/>
      </c>
      <c r="D375" s="56" t="str">
        <f ca="1">VLOOKUP($A375,$BC$5:$BN$45,8)</f>
        <v>B</v>
      </c>
      <c r="E375" s="344" t="str">
        <f t="shared" ca="1" si="116"/>
        <v>RBB</v>
      </c>
      <c r="F375" s="175">
        <v>1</v>
      </c>
      <c r="G375" s="459">
        <f ca="1">IF(G374&gt;=$AJ$3,1,IF(AND(J373="L",J374="L"),1,IF(I374="L",2,IF(I374="W",(2*G374-1),G374))))</f>
        <v>3</v>
      </c>
      <c r="H375" s="345" t="str">
        <f ca="1">IF($A374&lt;&gt;"",IF(OR($AH374&lt;&gt;0,$AI374&lt;&gt;0,E374="RRR"),"",IF(AND($D369="B",$D372="B"),"B",IF(AND($D371="B",$D373="B"),"B",IF(AND($D373=$D374,$D373="B"),"B","")))),"")</f>
        <v/>
      </c>
      <c r="I375" s="346" t="str">
        <f t="shared" ca="1" si="121"/>
        <v/>
      </c>
      <c r="J375" s="346">
        <f t="shared" ca="1" si="108"/>
        <v>0</v>
      </c>
      <c r="K375" s="343">
        <f t="shared" ca="1" si="117"/>
        <v>0</v>
      </c>
      <c r="L375" s="56" t="str">
        <f ca="1">VLOOKUP($A375,$BC$5:$BN$45,8)</f>
        <v>B</v>
      </c>
      <c r="M375" s="428">
        <f t="shared" ca="1" si="118"/>
        <v>0</v>
      </c>
      <c r="N375" s="175">
        <v>1</v>
      </c>
      <c r="O375" s="345" t="str">
        <f ca="1">IF($A374&lt;&gt;"",IF(OR($AH374&lt;&gt;0,$AI374&lt;&gt;0,E374="BBB",H375&lt;&gt;""),"",IF(AND($D369="R",$D372="R"),"R",IF(AND($D371="R",$D373="R"),"R",IF(AND($D373=$D374,$D373="R"),"R","")))),"")</f>
        <v>R</v>
      </c>
      <c r="P375" s="37" t="str">
        <f t="shared" ca="1" si="109"/>
        <v>L</v>
      </c>
      <c r="Q375" s="37">
        <f t="shared" ca="1" si="110"/>
        <v>-1</v>
      </c>
      <c r="R375" s="23">
        <f ca="1">IF($A375&lt;&gt;"",IF(OR($AH374&lt;&gt;0,$AI374&lt;&gt;0),"0",SUM(Q375:Q375)),0)</f>
        <v>-1</v>
      </c>
      <c r="S375" s="56" t="str">
        <f ca="1">VLOOKUP($A375,$BC$5:$BN$45,8)</f>
        <v>B</v>
      </c>
      <c r="T375" s="175">
        <v>1</v>
      </c>
      <c r="U375" s="345" t="str">
        <f ca="1">IF($A374&lt;&gt;"",IF(OR($AH374&lt;&gt;0,$AI374&lt;&gt;0,M374&gt;=$AJ$3),"",H375))</f>
        <v/>
      </c>
      <c r="V375" s="346" t="str">
        <f t="shared" ca="1" si="122"/>
        <v/>
      </c>
      <c r="W375" s="346">
        <f t="shared" ca="1" si="111"/>
        <v>0</v>
      </c>
      <c r="X375" s="343">
        <f t="shared" ca="1" si="119"/>
        <v>0</v>
      </c>
      <c r="Y375" s="56" t="str">
        <f ca="1">VLOOKUP($A375,$BC$5:$BN$45,8)</f>
        <v>B</v>
      </c>
      <c r="Z375" s="175">
        <v>1</v>
      </c>
      <c r="AA375" s="345" t="str">
        <f ca="1">IF($A374&lt;&gt;"",IF(OR($AH374&lt;&gt;0,$AI374&lt;&gt;0,U375&lt;&gt;""),"",O375))</f>
        <v>R</v>
      </c>
      <c r="AB375" s="37" t="str">
        <f t="shared" ca="1" si="112"/>
        <v>L</v>
      </c>
      <c r="AC375" s="37">
        <f t="shared" ca="1" si="113"/>
        <v>-1</v>
      </c>
      <c r="AD375" s="23">
        <f ca="1">IF($A375&lt;&gt;"",IF(OR($AH374&lt;&gt;0,$AI374&lt;&gt;0),"0",SUM(AC375:AC375)),0)</f>
        <v>-1</v>
      </c>
      <c r="AE375" s="90">
        <f ca="1">IF(A375&lt;&gt;"",W375+AC375,0)</f>
        <v>-1</v>
      </c>
      <c r="AF375" s="87">
        <f t="shared" ca="1" si="124"/>
        <v>-10</v>
      </c>
      <c r="AG375" s="95">
        <f>T376</f>
        <v>1</v>
      </c>
      <c r="AH375" s="89">
        <f ca="1">IF($A375&lt;&gt;"",IF(AH374&lt;&gt;0,AH374,IF(AF375&gt;=$AJ$1,"Profit Target",0)),0)</f>
        <v>0</v>
      </c>
      <c r="AI375" s="91">
        <f ca="1">IF($A375&lt;&gt;"",IF(AI374&lt;&gt;0,AI374,IF(AF375&lt;=$AJ$2,"Stop Loss",0)))</f>
        <v>0</v>
      </c>
      <c r="AJ375" s="89">
        <f t="shared" ca="1" si="114"/>
        <v>9</v>
      </c>
      <c r="AK375" s="78" t="str">
        <f ca="1">IF($A374="","",ABS(T375)&amp;"@")</f>
        <v>1@</v>
      </c>
      <c r="AL375" s="78" t="str">
        <f ca="1">IF(U375&lt;&gt;"",$AK375&amp;U375&amp;",","")</f>
        <v/>
      </c>
      <c r="AM375" s="78" t="str">
        <f ca="1">IF($A374="","",ABS(Z375)&amp;"@")</f>
        <v>1@</v>
      </c>
      <c r="AN375" s="427" t="str">
        <f t="shared" ca="1" si="115"/>
        <v>1@R,</v>
      </c>
      <c r="AO375" s="20"/>
      <c r="AP375" s="20"/>
      <c r="AQ375" s="20"/>
      <c r="AR375" s="20"/>
      <c r="AS375" s="20"/>
      <c r="AT375" s="49"/>
      <c r="AU375" s="20"/>
      <c r="AV375" s="20"/>
      <c r="AW375" s="20"/>
      <c r="AX375" s="20"/>
      <c r="AY375" s="20"/>
      <c r="AZ375" s="20"/>
      <c r="BA375" s="20"/>
      <c r="BB375" s="96">
        <f t="shared" ca="1" si="106"/>
        <v>8</v>
      </c>
      <c r="BD375" s="96"/>
      <c r="BO375"/>
      <c r="BP375"/>
      <c r="BR375" s="48"/>
      <c r="BS375" s="19"/>
      <c r="BT375" s="19"/>
      <c r="BU375" s="19"/>
      <c r="BV375" s="48"/>
      <c r="BW375" s="48"/>
      <c r="BX375" s="48"/>
      <c r="BY375" s="48"/>
      <c r="BZ375" s="48"/>
      <c r="CA375" s="48"/>
      <c r="CB375" s="19"/>
      <c r="CC375" s="19"/>
      <c r="CD375" s="19"/>
      <c r="CE375" s="48"/>
      <c r="CF375" s="49"/>
      <c r="CG375" s="19"/>
      <c r="CH375" s="49"/>
      <c r="CI375" s="19"/>
      <c r="CJ375" s="19"/>
    </row>
    <row r="376" spans="1:88">
      <c r="A376" s="96">
        <f t="shared" ca="1" si="105"/>
        <v>23</v>
      </c>
      <c r="B376" s="23" t="str">
        <f ca="1">IF(A375="","",IF(AND(AL376="",AN376=""),"NB",AL376&amp;AN376))</f>
        <v>1@B,</v>
      </c>
      <c r="C376" s="6" t="str">
        <f t="shared" ca="1" si="107"/>
        <v/>
      </c>
      <c r="D376" s="56" t="str">
        <f ca="1">VLOOKUP($A376,$BC$5:$BN$45,8)</f>
        <v>R</v>
      </c>
      <c r="E376" s="344" t="str">
        <f t="shared" ca="1" si="116"/>
        <v>BBR</v>
      </c>
      <c r="F376" s="175">
        <v>1</v>
      </c>
      <c r="G376" s="459">
        <f ca="1">IF(G375&gt;=$AJ$3,1,IF(AND(J374="L",J375="L"),1,IF(I375="L",2,IF(I375="W",(2*G375-1),G375))))</f>
        <v>3</v>
      </c>
      <c r="H376" s="345" t="str">
        <f ca="1">IF($A375&lt;&gt;"",IF(OR($AH375&lt;&gt;0,$AI375&lt;&gt;0,E375="RRR"),"",IF(AND($D370="B",$D373="B"),"B",IF(AND($D372="B",$D374="B"),"B",IF(AND($D374=$D375,$D374="B"),"B","")))),"")</f>
        <v>B</v>
      </c>
      <c r="I376" s="346" t="str">
        <f t="shared" ca="1" si="121"/>
        <v>L</v>
      </c>
      <c r="J376" s="346">
        <f t="shared" ca="1" si="108"/>
        <v>-1</v>
      </c>
      <c r="K376" s="343">
        <f t="shared" ca="1" si="117"/>
        <v>-1</v>
      </c>
      <c r="L376" s="56" t="str">
        <f ca="1">VLOOKUP($A376,$BC$5:$BN$45,8)</f>
        <v>R</v>
      </c>
      <c r="M376" s="428">
        <f t="shared" ca="1" si="118"/>
        <v>1</v>
      </c>
      <c r="N376" s="175">
        <v>1</v>
      </c>
      <c r="O376" s="345" t="str">
        <f ca="1">IF($A375&lt;&gt;"",IF(OR($AH375&lt;&gt;0,$AI375&lt;&gt;0,E375="BBB",H376&lt;&gt;""),"",IF(AND($D370="R",$D373="R"),"R",IF(AND($D372="R",$D374="R"),"R",IF(AND($D374=$D375,$D374="R"),"R","")))),"")</f>
        <v/>
      </c>
      <c r="P376" s="37" t="str">
        <f t="shared" ca="1" si="109"/>
        <v/>
      </c>
      <c r="Q376" s="37">
        <f t="shared" ca="1" si="110"/>
        <v>0</v>
      </c>
      <c r="R376" s="23">
        <f ca="1">IF($A376&lt;&gt;"",IF(OR($AH375&lt;&gt;0,$AI375&lt;&gt;0),"0",SUM(Q376:Q376)),0)</f>
        <v>0</v>
      </c>
      <c r="S376" s="56" t="str">
        <f ca="1">VLOOKUP($A376,$BC$5:$BN$45,8)</f>
        <v>R</v>
      </c>
      <c r="T376" s="175">
        <v>1</v>
      </c>
      <c r="U376" s="345" t="str">
        <f ca="1">IF($A375&lt;&gt;"",IF(OR($AH375&lt;&gt;0,$AI375&lt;&gt;0,M375&gt;=$AJ$3),"",H376))</f>
        <v>B</v>
      </c>
      <c r="V376" s="346" t="str">
        <f t="shared" ca="1" si="122"/>
        <v>L</v>
      </c>
      <c r="W376" s="346">
        <f t="shared" ca="1" si="111"/>
        <v>-1</v>
      </c>
      <c r="X376" s="343">
        <f t="shared" ca="1" si="119"/>
        <v>-1</v>
      </c>
      <c r="Y376" s="56" t="str">
        <f ca="1">VLOOKUP($A376,$BC$5:$BN$45,8)</f>
        <v>R</v>
      </c>
      <c r="Z376" s="175">
        <v>1</v>
      </c>
      <c r="AA376" s="345" t="str">
        <f ca="1">IF($A375&lt;&gt;"",IF(OR($AH375&lt;&gt;0,$AI375&lt;&gt;0,U376&lt;&gt;""),"",O376))</f>
        <v/>
      </c>
      <c r="AB376" s="37" t="str">
        <f t="shared" ca="1" si="112"/>
        <v/>
      </c>
      <c r="AC376" s="37">
        <f t="shared" ca="1" si="113"/>
        <v>0</v>
      </c>
      <c r="AD376" s="23">
        <f ca="1">IF($A376&lt;&gt;"",IF(OR($AH375&lt;&gt;0,$AI375&lt;&gt;0),"0",SUM(AC376:AC376)),0)</f>
        <v>0</v>
      </c>
      <c r="AE376" s="90">
        <f ca="1">IF(A376&lt;&gt;"",W376+AC376,0)</f>
        <v>-1</v>
      </c>
      <c r="AF376" s="87">
        <f t="shared" ca="1" si="124"/>
        <v>-11</v>
      </c>
      <c r="AG376" s="95">
        <f>T377</f>
        <v>1</v>
      </c>
      <c r="AH376" s="89">
        <f ca="1">IF($A376&lt;&gt;"",IF(AH375&lt;&gt;0,AH375,IF(AF376&gt;=$AJ$1,"Profit Target",0)),0)</f>
        <v>0</v>
      </c>
      <c r="AI376" s="91">
        <f ca="1">IF($A376&lt;&gt;"",IF(AI375&lt;&gt;0,AI375,IF(AF376&lt;=$AJ$2,"Stop Loss",0)))</f>
        <v>0</v>
      </c>
      <c r="AJ376" s="89">
        <f t="shared" ca="1" si="114"/>
        <v>9</v>
      </c>
      <c r="AK376" s="78" t="str">
        <f ca="1">IF($A375="","",ABS(T376)&amp;"@")</f>
        <v>1@</v>
      </c>
      <c r="AL376" s="78" t="str">
        <f ca="1">IF(U376&lt;&gt;"",$AK376&amp;U376&amp;",","")</f>
        <v>1@B,</v>
      </c>
      <c r="AM376" s="78" t="str">
        <f ca="1">IF($A375="","",ABS(Z376)&amp;"@")</f>
        <v>1@</v>
      </c>
      <c r="AN376" s="427" t="str">
        <f t="shared" ca="1" si="115"/>
        <v/>
      </c>
      <c r="AO376" s="20"/>
      <c r="AP376" s="20"/>
      <c r="AQ376" s="20"/>
      <c r="AR376" s="20"/>
      <c r="AS376" s="20"/>
      <c r="AT376" s="49"/>
      <c r="AU376" s="20"/>
      <c r="AV376" s="20"/>
      <c r="AW376" s="20"/>
      <c r="AX376" s="20"/>
      <c r="AY376" s="20"/>
      <c r="AZ376" s="20"/>
      <c r="BA376" s="20"/>
      <c r="BB376" s="96">
        <f t="shared" ca="1" si="106"/>
        <v>11</v>
      </c>
      <c r="BD376" s="96"/>
      <c r="BO376"/>
      <c r="BP376"/>
      <c r="BR376" s="48"/>
      <c r="BS376" s="19"/>
      <c r="BT376" s="19"/>
      <c r="BU376" s="19"/>
      <c r="BV376" s="48"/>
      <c r="BW376" s="48"/>
      <c r="BX376" s="48"/>
      <c r="BY376" s="48"/>
      <c r="BZ376" s="48"/>
      <c r="CA376" s="48"/>
      <c r="CB376" s="19"/>
      <c r="CC376" s="19"/>
      <c r="CD376" s="19"/>
      <c r="CE376" s="48"/>
      <c r="CF376" s="49"/>
      <c r="CG376" s="19"/>
      <c r="CH376" s="49"/>
      <c r="CI376" s="19"/>
      <c r="CJ376" s="19"/>
    </row>
    <row r="377" spans="1:88">
      <c r="A377" s="96">
        <f t="shared" ca="1" si="105"/>
        <v>35</v>
      </c>
      <c r="B377" s="23" t="str">
        <f ca="1">IF(A376="","",IF(AND(AL377="",AN377=""),"NB",AL377&amp;AN377))</f>
        <v>1@B,</v>
      </c>
      <c r="C377" s="6" t="str">
        <f t="shared" ca="1" si="107"/>
        <v/>
      </c>
      <c r="D377" s="56" t="str">
        <f ca="1">VLOOKUP($A377,$BC$5:$BN$45,8)</f>
        <v>B</v>
      </c>
      <c r="E377" s="344" t="str">
        <f t="shared" ca="1" si="116"/>
        <v>BRB</v>
      </c>
      <c r="F377" s="175">
        <v>1</v>
      </c>
      <c r="G377" s="459">
        <f ca="1">IF(G376&gt;=$AJ$3,1,IF(AND(J375="L",J376="L"),1,IF(I376="L",2,IF(I376="W",(2*G376-1),G376))))</f>
        <v>2</v>
      </c>
      <c r="H377" s="345" t="str">
        <f ca="1">IF($A376&lt;&gt;"",IF(OR($AH376&lt;&gt;0,$AI376&lt;&gt;0,E376="RRR"),"",IF(AND($D371="B",$D374="B"),"B",IF(AND($D373="B",$D375="B"),"B",IF(AND($D375=$D376,$D375="B"),"B","")))),"")</f>
        <v>B</v>
      </c>
      <c r="I377" s="346" t="str">
        <f t="shared" ca="1" si="121"/>
        <v>W</v>
      </c>
      <c r="J377" s="346">
        <f t="shared" ca="1" si="108"/>
        <v>1</v>
      </c>
      <c r="K377" s="343">
        <f t="shared" ca="1" si="117"/>
        <v>1</v>
      </c>
      <c r="L377" s="56" t="str">
        <f ca="1">VLOOKUP($A377,$BC$5:$BN$45,8)</f>
        <v>B</v>
      </c>
      <c r="M377" s="428">
        <f t="shared" ca="1" si="118"/>
        <v>0</v>
      </c>
      <c r="N377" s="175">
        <v>1</v>
      </c>
      <c r="O377" s="345" t="str">
        <f ca="1">IF($A376&lt;&gt;"",IF(OR($AH376&lt;&gt;0,$AI376&lt;&gt;0,E376="BBB",H377&lt;&gt;""),"",IF(AND($D371="R",$D374="R"),"R",IF(AND($D373="R",$D375="R"),"R",IF(AND($D375=$D376,$D375="R"),"R","")))),"")</f>
        <v/>
      </c>
      <c r="P377" s="37" t="str">
        <f t="shared" ca="1" si="109"/>
        <v/>
      </c>
      <c r="Q377" s="37">
        <f t="shared" ca="1" si="110"/>
        <v>0</v>
      </c>
      <c r="R377" s="23">
        <f ca="1">IF($A377&lt;&gt;"",IF(OR($AH376&lt;&gt;0,$AI376&lt;&gt;0),"0",SUM(Q377:Q377)),0)</f>
        <v>0</v>
      </c>
      <c r="S377" s="56" t="str">
        <f ca="1">VLOOKUP($A377,$BC$5:$BN$45,8)</f>
        <v>B</v>
      </c>
      <c r="T377" s="175">
        <v>1</v>
      </c>
      <c r="U377" s="345" t="str">
        <f ca="1">IF($A376&lt;&gt;"",IF(OR($AH376&lt;&gt;0,$AI376&lt;&gt;0,M376&gt;=$AJ$3),"",H377))</f>
        <v>B</v>
      </c>
      <c r="V377" s="346" t="str">
        <f t="shared" ca="1" si="122"/>
        <v>W</v>
      </c>
      <c r="W377" s="346">
        <f t="shared" ca="1" si="111"/>
        <v>1</v>
      </c>
      <c r="X377" s="343">
        <f t="shared" ca="1" si="119"/>
        <v>1</v>
      </c>
      <c r="Y377" s="56" t="str">
        <f ca="1">VLOOKUP($A377,$BC$5:$BN$45,8)</f>
        <v>B</v>
      </c>
      <c r="Z377" s="175">
        <v>1</v>
      </c>
      <c r="AA377" s="345" t="str">
        <f ca="1">IF($A376&lt;&gt;"",IF(OR($AH376&lt;&gt;0,$AI376&lt;&gt;0,U377&lt;&gt;""),"",O377))</f>
        <v/>
      </c>
      <c r="AB377" s="37" t="str">
        <f t="shared" ca="1" si="112"/>
        <v/>
      </c>
      <c r="AC377" s="37">
        <f t="shared" ca="1" si="113"/>
        <v>0</v>
      </c>
      <c r="AD377" s="23">
        <f ca="1">IF($A377&lt;&gt;"",IF(OR($AH376&lt;&gt;0,$AI376&lt;&gt;0),"0",SUM(AC377:AC377)),0)</f>
        <v>0</v>
      </c>
      <c r="AE377" s="90">
        <f ca="1">IF(A377&lt;&gt;"",W377+AC377,0)</f>
        <v>1</v>
      </c>
      <c r="AF377" s="87">
        <f t="shared" ca="1" si="124"/>
        <v>-10</v>
      </c>
      <c r="AG377" s="95">
        <f>T378</f>
        <v>1</v>
      </c>
      <c r="AH377" s="89">
        <f ca="1">IF($A377&lt;&gt;"",IF(AH376&lt;&gt;0,AH376,IF(AF377&gt;=$AJ$1,"Profit Target",0)),0)</f>
        <v>0</v>
      </c>
      <c r="AI377" s="91">
        <f ca="1">IF($A377&lt;&gt;"",IF(AI376&lt;&gt;0,AI376,IF(AF377&lt;=$AJ$2,"Stop Loss",0)))</f>
        <v>0</v>
      </c>
      <c r="AJ377" s="89">
        <f t="shared" ca="1" si="114"/>
        <v>9</v>
      </c>
      <c r="AK377" s="78" t="str">
        <f ca="1">IF($A376="","",ABS(T377)&amp;"@")</f>
        <v>1@</v>
      </c>
      <c r="AL377" s="78" t="str">
        <f ca="1">IF(U377&lt;&gt;"",$AK377&amp;U377&amp;",","")</f>
        <v>1@B,</v>
      </c>
      <c r="AM377" s="78" t="str">
        <f ca="1">IF($A376="","",ABS(Z377)&amp;"@")</f>
        <v>1@</v>
      </c>
      <c r="AN377" s="427" t="str">
        <f t="shared" ca="1" si="115"/>
        <v/>
      </c>
      <c r="AO377" s="20"/>
      <c r="AP377" s="20"/>
      <c r="AQ377" s="20"/>
      <c r="AR377" s="20"/>
      <c r="AS377" s="20"/>
      <c r="AT377" s="49"/>
      <c r="AU377" s="20"/>
      <c r="AV377" s="20"/>
      <c r="AW377" s="20"/>
      <c r="AX377" s="20"/>
      <c r="AY377" s="20"/>
      <c r="AZ377" s="20"/>
      <c r="BA377" s="20"/>
      <c r="BB377" s="96">
        <f t="shared" ca="1" si="106"/>
        <v>2</v>
      </c>
      <c r="BD377" s="96"/>
      <c r="BO377"/>
      <c r="BP377"/>
      <c r="BR377" s="48"/>
      <c r="BS377" s="19"/>
      <c r="BT377" s="19"/>
      <c r="BU377" s="19"/>
      <c r="BV377" s="48"/>
      <c r="BW377" s="48"/>
      <c r="BX377" s="48"/>
      <c r="BY377" s="48"/>
      <c r="BZ377" s="48"/>
      <c r="CA377" s="48"/>
      <c r="CB377" s="19"/>
      <c r="CC377" s="19"/>
      <c r="CD377" s="19"/>
      <c r="CE377" s="48"/>
      <c r="CF377" s="49"/>
      <c r="CG377" s="19"/>
      <c r="CH377" s="49"/>
      <c r="CI377" s="19"/>
      <c r="CJ377" s="19"/>
    </row>
    <row r="378" spans="1:88">
      <c r="A378" s="96">
        <f t="shared" ca="1" si="105"/>
        <v>30</v>
      </c>
      <c r="B378" s="23" t="str">
        <f ca="1">IF(A377="","",IF(AND(AL378="",AN378=""),"NB",AL378&amp;AN378))</f>
        <v>NB</v>
      </c>
      <c r="C378" s="6" t="str">
        <f t="shared" ca="1" si="107"/>
        <v/>
      </c>
      <c r="D378" s="56" t="str">
        <f ca="1">VLOOKUP($A378,$BC$5:$BN$45,8)</f>
        <v>R</v>
      </c>
      <c r="E378" s="344" t="str">
        <f t="shared" ca="1" si="116"/>
        <v>RBR</v>
      </c>
      <c r="F378" s="175">
        <v>1</v>
      </c>
      <c r="G378" s="459">
        <f ca="1">IF(G377&gt;=$AJ$3,1,IF(AND(J376="L",J377="L"),1,IF(I377="L",2,IF(I377="W",(2*G377-1),G377))))</f>
        <v>3</v>
      </c>
      <c r="H378" s="345" t="str">
        <f ca="1">IF($A377&lt;&gt;"",IF(OR($AH377&lt;&gt;0,$AI377&lt;&gt;0,E377="RRR"),"",IF(AND($D372="B",$D375="B"),"B",IF(AND($D374="B",$D376="B"),"B",IF(AND($D376=$D377,$D376="B"),"B","")))),"")</f>
        <v/>
      </c>
      <c r="I378" s="346" t="str">
        <f t="shared" ca="1" si="121"/>
        <v/>
      </c>
      <c r="J378" s="346">
        <f t="shared" ca="1" si="108"/>
        <v>0</v>
      </c>
      <c r="K378" s="343">
        <f t="shared" ca="1" si="117"/>
        <v>0</v>
      </c>
      <c r="L378" s="56" t="str">
        <f ca="1">VLOOKUP($A378,$BC$5:$BN$45,8)</f>
        <v>R</v>
      </c>
      <c r="M378" s="428">
        <f t="shared" ca="1" si="118"/>
        <v>0</v>
      </c>
      <c r="N378" s="175">
        <v>1</v>
      </c>
      <c r="O378" s="345" t="str">
        <f ca="1">IF($A377&lt;&gt;"",IF(OR($AH377&lt;&gt;0,$AI377&lt;&gt;0,E377="BBB",H378&lt;&gt;""),"",IF(AND($D372="R",$D375="R"),"R",IF(AND($D374="R",$D376="R"),"R",IF(AND($D376=$D377,$D376="R"),"R","")))),"")</f>
        <v/>
      </c>
      <c r="P378" s="37" t="str">
        <f t="shared" ca="1" si="109"/>
        <v/>
      </c>
      <c r="Q378" s="37">
        <f t="shared" ca="1" si="110"/>
        <v>0</v>
      </c>
      <c r="R378" s="23">
        <f ca="1">IF($A378&lt;&gt;"",IF(OR($AH377&lt;&gt;0,$AI377&lt;&gt;0),"0",SUM(Q378:Q378)),0)</f>
        <v>0</v>
      </c>
      <c r="S378" s="56" t="str">
        <f ca="1">VLOOKUP($A378,$BC$5:$BN$45,8)</f>
        <v>R</v>
      </c>
      <c r="T378" s="175">
        <v>1</v>
      </c>
      <c r="U378" s="345" t="str">
        <f ca="1">IF($A377&lt;&gt;"",IF(OR($AH377&lt;&gt;0,$AI377&lt;&gt;0,M377&gt;=$AJ$3),"",H378))</f>
        <v/>
      </c>
      <c r="V378" s="346" t="str">
        <f t="shared" ca="1" si="122"/>
        <v/>
      </c>
      <c r="W378" s="346">
        <f t="shared" ca="1" si="111"/>
        <v>0</v>
      </c>
      <c r="X378" s="343">
        <f t="shared" ca="1" si="119"/>
        <v>0</v>
      </c>
      <c r="Y378" s="56" t="str">
        <f ca="1">VLOOKUP($A378,$BC$5:$BN$45,8)</f>
        <v>R</v>
      </c>
      <c r="Z378" s="175">
        <v>1</v>
      </c>
      <c r="AA378" s="345" t="str">
        <f ca="1">IF($A377&lt;&gt;"",IF(OR($AH377&lt;&gt;0,$AI377&lt;&gt;0,U378&lt;&gt;""),"",O378))</f>
        <v/>
      </c>
      <c r="AB378" s="37" t="str">
        <f t="shared" ca="1" si="112"/>
        <v/>
      </c>
      <c r="AC378" s="37">
        <f t="shared" ca="1" si="113"/>
        <v>0</v>
      </c>
      <c r="AD378" s="23">
        <f ca="1">IF($A378&lt;&gt;"",IF(OR($AH377&lt;&gt;0,$AI377&lt;&gt;0),"0",SUM(AC378:AC378)),0)</f>
        <v>0</v>
      </c>
      <c r="AE378" s="90">
        <f ca="1">IF(A378&lt;&gt;"",W378+AC378,0)</f>
        <v>0</v>
      </c>
      <c r="AF378" s="87">
        <f t="shared" ca="1" si="124"/>
        <v>-10</v>
      </c>
      <c r="AG378" s="95">
        <f>T379</f>
        <v>1</v>
      </c>
      <c r="AH378" s="89">
        <f ca="1">IF($A378&lt;&gt;"",IF(AH377&lt;&gt;0,AH377,IF(AF378&gt;=$AJ$1,"Profit Target",0)),0)</f>
        <v>0</v>
      </c>
      <c r="AI378" s="91">
        <f ca="1">IF($A378&lt;&gt;"",IF(AI377&lt;&gt;0,AI377,IF(AF378&lt;=$AJ$2,"Stop Loss",0)))</f>
        <v>0</v>
      </c>
      <c r="AJ378" s="89">
        <f t="shared" ca="1" si="114"/>
        <v>9</v>
      </c>
      <c r="AK378" s="78" t="str">
        <f ca="1">IF($A377="","",ABS(T378)&amp;"@")</f>
        <v>1@</v>
      </c>
      <c r="AL378" s="78" t="str">
        <f ca="1">IF(U378&lt;&gt;"",$AK378&amp;U378&amp;",","")</f>
        <v/>
      </c>
      <c r="AM378" s="78" t="str">
        <f ca="1">IF($A377="","",ABS(Z378)&amp;"@")</f>
        <v>1@</v>
      </c>
      <c r="AN378" s="427" t="str">
        <f t="shared" ca="1" si="115"/>
        <v/>
      </c>
      <c r="AO378" s="20"/>
      <c r="AP378" s="20"/>
      <c r="AQ378" s="20"/>
      <c r="AR378" s="20"/>
      <c r="AS378" s="20"/>
      <c r="AT378" s="49"/>
      <c r="AU378" s="20"/>
      <c r="AV378" s="20"/>
      <c r="AW378" s="20"/>
      <c r="AX378" s="20"/>
      <c r="AY378" s="20"/>
      <c r="AZ378" s="20"/>
      <c r="BA378" s="20"/>
      <c r="BB378" s="96">
        <f t="shared" ca="1" si="106"/>
        <v>15</v>
      </c>
      <c r="BD378" s="96"/>
      <c r="BO378"/>
      <c r="BP378"/>
      <c r="BR378" s="48"/>
      <c r="BS378" s="19"/>
      <c r="BT378" s="19"/>
      <c r="BU378" s="19"/>
      <c r="BV378" s="48"/>
      <c r="BW378" s="48"/>
      <c r="BX378" s="48"/>
      <c r="BY378" s="48"/>
      <c r="BZ378" s="48"/>
      <c r="CA378" s="48"/>
      <c r="CB378" s="19"/>
      <c r="CC378" s="19"/>
      <c r="CD378" s="19"/>
      <c r="CE378" s="48"/>
      <c r="CF378" s="49"/>
      <c r="CG378" s="19"/>
      <c r="CH378" s="49"/>
      <c r="CI378" s="19"/>
      <c r="CJ378" s="19"/>
    </row>
    <row r="379" spans="1:88">
      <c r="A379" s="96">
        <f t="shared" ca="1" si="105"/>
        <v>10</v>
      </c>
      <c r="B379" s="23" t="str">
        <f ca="1">IF(A378="","",IF(AND(AL379="",AN379=""),"NB",AL379&amp;AN379))</f>
        <v>1@B,</v>
      </c>
      <c r="C379" s="6" t="str">
        <f t="shared" ca="1" si="107"/>
        <v/>
      </c>
      <c r="D379" s="56" t="str">
        <f ca="1">VLOOKUP($A379,$BC$5:$BN$45,8)</f>
        <v>B</v>
      </c>
      <c r="E379" s="344" t="str">
        <f t="shared" ca="1" si="116"/>
        <v>BRB</v>
      </c>
      <c r="F379" s="175">
        <v>1</v>
      </c>
      <c r="G379" s="459">
        <f ca="1">IF(G378&gt;=$AJ$3,1,IF(AND(J377="L",J378="L"),1,IF(I378="L",2,IF(I378="W",(2*G378-1),G378))))</f>
        <v>3</v>
      </c>
      <c r="H379" s="345" t="str">
        <f ca="1">IF($A378&lt;&gt;"",IF(OR($AH378&lt;&gt;0,$AI378&lt;&gt;0,E378="RRR"),"",IF(AND($D373="B",$D376="B"),"B",IF(AND($D375="B",$D377="B"),"B",IF(AND($D377=$D378,$D377="B"),"B","")))),"")</f>
        <v>B</v>
      </c>
      <c r="I379" s="346" t="str">
        <f t="shared" ca="1" si="121"/>
        <v>W</v>
      </c>
      <c r="J379" s="346">
        <f t="shared" ca="1" si="108"/>
        <v>1</v>
      </c>
      <c r="K379" s="343">
        <f t="shared" ca="1" si="117"/>
        <v>1</v>
      </c>
      <c r="L379" s="56" t="str">
        <f ca="1">VLOOKUP($A379,$BC$5:$BN$45,8)</f>
        <v>B</v>
      </c>
      <c r="M379" s="428">
        <f t="shared" ca="1" si="118"/>
        <v>0</v>
      </c>
      <c r="N379" s="175">
        <v>1</v>
      </c>
      <c r="O379" s="345" t="str">
        <f ca="1">IF($A378&lt;&gt;"",IF(OR($AH378&lt;&gt;0,$AI378&lt;&gt;0,E378="BBB",H379&lt;&gt;""),"",IF(AND($D373="R",$D376="R"),"R",IF(AND($D375="R",$D377="R"),"R",IF(AND($D377=$D378,$D377="R"),"R","")))),"")</f>
        <v/>
      </c>
      <c r="P379" s="37" t="str">
        <f t="shared" ca="1" si="109"/>
        <v/>
      </c>
      <c r="Q379" s="37">
        <f t="shared" ca="1" si="110"/>
        <v>0</v>
      </c>
      <c r="R379" s="23">
        <f ca="1">IF($A379&lt;&gt;"",IF(OR($AH378&lt;&gt;0,$AI378&lt;&gt;0),"0",SUM(Q379:Q379)),0)</f>
        <v>0</v>
      </c>
      <c r="S379" s="56" t="str">
        <f ca="1">VLOOKUP($A379,$BC$5:$BN$45,8)</f>
        <v>B</v>
      </c>
      <c r="T379" s="175">
        <v>1</v>
      </c>
      <c r="U379" s="345" t="str">
        <f ca="1">IF($A378&lt;&gt;"",IF(OR($AH378&lt;&gt;0,$AI378&lt;&gt;0,M378&gt;=$AJ$3),"",H379))</f>
        <v>B</v>
      </c>
      <c r="V379" s="346" t="str">
        <f t="shared" ca="1" si="122"/>
        <v>W</v>
      </c>
      <c r="W379" s="346">
        <f t="shared" ca="1" si="111"/>
        <v>1</v>
      </c>
      <c r="X379" s="343">
        <f t="shared" ca="1" si="119"/>
        <v>1</v>
      </c>
      <c r="Y379" s="56" t="str">
        <f ca="1">VLOOKUP($A379,$BC$5:$BN$45,8)</f>
        <v>B</v>
      </c>
      <c r="Z379" s="175">
        <v>1</v>
      </c>
      <c r="AA379" s="345" t="str">
        <f ca="1">IF($A378&lt;&gt;"",IF(OR($AH378&lt;&gt;0,$AI378&lt;&gt;0,U379&lt;&gt;""),"",O379))</f>
        <v/>
      </c>
      <c r="AB379" s="37" t="str">
        <f t="shared" ca="1" si="112"/>
        <v/>
      </c>
      <c r="AC379" s="37">
        <f t="shared" ca="1" si="113"/>
        <v>0</v>
      </c>
      <c r="AD379" s="23">
        <f ca="1">IF($A379&lt;&gt;"",IF(OR($AH378&lt;&gt;0,$AI378&lt;&gt;0),"0",SUM(AC379:AC379)),0)</f>
        <v>0</v>
      </c>
      <c r="AE379" s="90">
        <f ca="1">IF(A379&lt;&gt;"",W379+AC379,0)</f>
        <v>1</v>
      </c>
      <c r="AF379" s="87">
        <f t="shared" ca="1" si="124"/>
        <v>-9</v>
      </c>
      <c r="AG379" s="95">
        <f>T380</f>
        <v>1</v>
      </c>
      <c r="AH379" s="89">
        <f ca="1">IF($A379&lt;&gt;"",IF(AH378&lt;&gt;0,AH378,IF(AF379&gt;=$AJ$1,"Profit Target",0)),0)</f>
        <v>0</v>
      </c>
      <c r="AI379" s="91">
        <f ca="1">IF($A379&lt;&gt;"",IF(AI378&lt;&gt;0,AI378,IF(AF379&lt;=$AJ$2,"Stop Loss",0)))</f>
        <v>0</v>
      </c>
      <c r="AJ379" s="89">
        <f t="shared" ca="1" si="114"/>
        <v>9</v>
      </c>
      <c r="AK379" s="78" t="str">
        <f ca="1">IF($A378="","",ABS(T379)&amp;"@")</f>
        <v>1@</v>
      </c>
      <c r="AL379" s="78" t="str">
        <f ca="1">IF(U379&lt;&gt;"",$AK379&amp;U379&amp;",","")</f>
        <v>1@B,</v>
      </c>
      <c r="AM379" s="78" t="str">
        <f ca="1">IF($A378="","",ABS(Z379)&amp;"@")</f>
        <v>1@</v>
      </c>
      <c r="AN379" s="427" t="str">
        <f t="shared" ca="1" si="115"/>
        <v/>
      </c>
      <c r="AO379" s="20"/>
      <c r="AP379" s="20"/>
      <c r="AQ379" s="20"/>
      <c r="AR379" s="20"/>
      <c r="AS379" s="20"/>
      <c r="AT379" s="49"/>
      <c r="AU379" s="20"/>
      <c r="AV379" s="20"/>
      <c r="AW379" s="20"/>
      <c r="AX379" s="20"/>
      <c r="AY379" s="20"/>
      <c r="AZ379" s="20"/>
      <c r="BA379" s="20"/>
      <c r="BB379" s="96">
        <f t="shared" ca="1" si="106"/>
        <v>32</v>
      </c>
      <c r="BC379"/>
      <c r="BD379" s="96"/>
      <c r="BO379"/>
      <c r="BP379"/>
      <c r="BR379" s="48"/>
      <c r="BS379" s="19"/>
      <c r="BT379" s="19"/>
      <c r="BU379" s="19"/>
      <c r="BV379" s="48"/>
      <c r="BW379" s="48"/>
      <c r="BX379" s="48"/>
      <c r="BY379" s="48"/>
      <c r="BZ379" s="48"/>
      <c r="CA379" s="48"/>
      <c r="CB379" s="19"/>
      <c r="CC379" s="19"/>
      <c r="CD379" s="19"/>
      <c r="CE379" s="48"/>
      <c r="CF379" s="49"/>
      <c r="CG379" s="19"/>
      <c r="CH379" s="49"/>
      <c r="CI379" s="19"/>
      <c r="CJ379" s="19"/>
    </row>
    <row r="380" spans="1:88">
      <c r="A380" s="96">
        <f t="shared" ca="1" si="105"/>
        <v>7</v>
      </c>
      <c r="B380" s="23" t="str">
        <f ca="1">IF(A379="","",IF(AND(AL380="",AN380=""),"NB",AL380&amp;AN380))</f>
        <v>1@B,</v>
      </c>
      <c r="C380" s="6" t="str">
        <f t="shared" ca="1" si="107"/>
        <v/>
      </c>
      <c r="D380" s="56" t="str">
        <f ca="1">VLOOKUP($A380,$BC$5:$BN$45,8)</f>
        <v>R</v>
      </c>
      <c r="E380" s="344" t="str">
        <f t="shared" ca="1" si="116"/>
        <v>RBR</v>
      </c>
      <c r="F380" s="175">
        <v>1</v>
      </c>
      <c r="G380" s="459">
        <f ca="1">IF(G379&gt;=$AJ$3,1,IF(AND(J378="L",J379="L"),1,IF(I379="L",2,IF(I379="W",(2*G379-1),G379))))</f>
        <v>5</v>
      </c>
      <c r="H380" s="345" t="str">
        <f ca="1">IF($A379&lt;&gt;"",IF(OR($AH379&lt;&gt;0,$AI379&lt;&gt;0,E379="RRR"),"",IF(AND($D374="B",$D377="B"),"B",IF(AND($D376="B",$D378="B"),"B",IF(AND($D378=$D379,$D378="B"),"B","")))),"")</f>
        <v>B</v>
      </c>
      <c r="I380" s="346" t="str">
        <f t="shared" ca="1" si="121"/>
        <v>L</v>
      </c>
      <c r="J380" s="346">
        <f t="shared" ca="1" si="108"/>
        <v>-1</v>
      </c>
      <c r="K380" s="343">
        <f t="shared" ca="1" si="117"/>
        <v>-1</v>
      </c>
      <c r="L380" s="56" t="str">
        <f ca="1">VLOOKUP($A380,$BC$5:$BN$45,8)</f>
        <v>R</v>
      </c>
      <c r="M380" s="428">
        <f t="shared" ca="1" si="118"/>
        <v>1</v>
      </c>
      <c r="N380" s="175">
        <v>1</v>
      </c>
      <c r="O380" s="345" t="str">
        <f ca="1">IF($A379&lt;&gt;"",IF(OR($AH379&lt;&gt;0,$AI379&lt;&gt;0,E379="BBB",H380&lt;&gt;""),"",IF(AND($D374="R",$D377="R"),"R",IF(AND($D376="R",$D378="R"),"R",IF(AND($D378=$D379,$D378="R"),"R","")))),"")</f>
        <v/>
      </c>
      <c r="P380" s="37" t="str">
        <f t="shared" ca="1" si="109"/>
        <v/>
      </c>
      <c r="Q380" s="37">
        <f t="shared" ca="1" si="110"/>
        <v>0</v>
      </c>
      <c r="R380" s="23">
        <f ca="1">IF($A380&lt;&gt;"",IF(OR($AH379&lt;&gt;0,$AI379&lt;&gt;0),"0",SUM(Q380:Q380)),0)</f>
        <v>0</v>
      </c>
      <c r="S380" s="56" t="str">
        <f ca="1">VLOOKUP($A380,$BC$5:$BN$45,8)</f>
        <v>R</v>
      </c>
      <c r="T380" s="175">
        <v>1</v>
      </c>
      <c r="U380" s="345" t="str">
        <f ca="1">IF($A379&lt;&gt;"",IF(OR($AH379&lt;&gt;0,$AI379&lt;&gt;0,M379&gt;=$AJ$3),"",H380))</f>
        <v>B</v>
      </c>
      <c r="V380" s="346" t="str">
        <f t="shared" ca="1" si="122"/>
        <v>L</v>
      </c>
      <c r="W380" s="346">
        <f t="shared" ca="1" si="111"/>
        <v>-1</v>
      </c>
      <c r="X380" s="343">
        <f t="shared" ca="1" si="119"/>
        <v>-1</v>
      </c>
      <c r="Y380" s="56" t="str">
        <f ca="1">VLOOKUP($A380,$BC$5:$BN$45,8)</f>
        <v>R</v>
      </c>
      <c r="Z380" s="175">
        <v>1</v>
      </c>
      <c r="AA380" s="345" t="str">
        <f ca="1">IF($A379&lt;&gt;"",IF(OR($AH379&lt;&gt;0,$AI379&lt;&gt;0,U380&lt;&gt;""),"",O380))</f>
        <v/>
      </c>
      <c r="AB380" s="37" t="str">
        <f t="shared" ca="1" si="112"/>
        <v/>
      </c>
      <c r="AC380" s="37">
        <f t="shared" ca="1" si="113"/>
        <v>0</v>
      </c>
      <c r="AD380" s="23">
        <f ca="1">IF($A380&lt;&gt;"",IF(OR($AH379&lt;&gt;0,$AI379&lt;&gt;0),"0",SUM(AC380:AC380)),0)</f>
        <v>0</v>
      </c>
      <c r="AE380" s="90">
        <f ca="1">IF(A380&lt;&gt;"",W380+AC380,0)</f>
        <v>-1</v>
      </c>
      <c r="AF380" s="172">
        <f t="shared" ca="1" si="124"/>
        <v>-10</v>
      </c>
      <c r="AG380" s="95">
        <f>T381</f>
        <v>1</v>
      </c>
      <c r="AH380" s="89">
        <f ca="1">IF($A380&lt;&gt;"",IF(AH379&lt;&gt;0,AH379,IF(AF380&gt;=$AJ$1,"Profit Target",0)),0)</f>
        <v>0</v>
      </c>
      <c r="AI380" s="91">
        <f ca="1">IF($A380&lt;&gt;"",IF(AI379&lt;&gt;0,AI379,IF(AF380&lt;=$AJ$2,"Stop Loss",0)))</f>
        <v>0</v>
      </c>
      <c r="AJ380" s="89">
        <f t="shared" ca="1" si="114"/>
        <v>9</v>
      </c>
      <c r="AK380" s="78" t="str">
        <f ca="1">IF($A379="","",ABS(T380)&amp;"@")</f>
        <v>1@</v>
      </c>
      <c r="AL380" s="78" t="str">
        <f ca="1">IF(U380&lt;&gt;"",$AK380&amp;U380&amp;",","")</f>
        <v>1@B,</v>
      </c>
      <c r="AM380" s="78" t="str">
        <f ca="1">IF($A379="","",ABS(Z380)&amp;"@")</f>
        <v>1@</v>
      </c>
      <c r="AN380" s="427" t="str">
        <f t="shared" ca="1" si="115"/>
        <v/>
      </c>
      <c r="AO380" s="20"/>
      <c r="AP380" s="20"/>
      <c r="AQ380" s="20"/>
      <c r="AR380" s="20"/>
      <c r="AS380" s="20"/>
      <c r="AT380" s="49"/>
      <c r="AU380" s="20"/>
      <c r="AV380" s="20"/>
      <c r="AW380" s="20"/>
      <c r="AX380" s="20"/>
      <c r="AY380" s="20"/>
      <c r="AZ380" s="20"/>
      <c r="BA380" s="20"/>
      <c r="BB380" s="96">
        <f t="shared" ca="1" si="106"/>
        <v>30</v>
      </c>
      <c r="BC380"/>
      <c r="BD380" s="96"/>
      <c r="BO380"/>
      <c r="BP380"/>
      <c r="BR380" s="48"/>
      <c r="BS380" s="19"/>
      <c r="BT380" s="19"/>
      <c r="BU380" s="19"/>
      <c r="BV380" s="48"/>
      <c r="BW380" s="48"/>
      <c r="BX380" s="48"/>
      <c r="BY380" s="48"/>
      <c r="BZ380" s="48"/>
      <c r="CA380" s="48"/>
      <c r="CB380" s="19"/>
      <c r="CC380" s="19"/>
      <c r="CD380" s="19"/>
      <c r="CE380" s="48"/>
      <c r="CF380" s="49"/>
      <c r="CG380" s="19"/>
      <c r="CH380" s="49"/>
      <c r="CI380" s="19"/>
      <c r="CJ380" s="19"/>
    </row>
    <row r="381" spans="1:88">
      <c r="A381" s="96">
        <f t="shared" ca="1" si="105"/>
        <v>1</v>
      </c>
      <c r="B381" s="23" t="str">
        <f ca="1">IF(A380="","",IF(AND(AL381="",AN381=""),"NB",AL381&amp;AN381))</f>
        <v>1@B,</v>
      </c>
      <c r="C381" s="6" t="str">
        <f t="shared" ca="1" si="107"/>
        <v/>
      </c>
      <c r="D381" s="56" t="str">
        <f ca="1">VLOOKUP($A381,$BC$5:$BN$45,8)</f>
        <v>R</v>
      </c>
      <c r="E381" s="344" t="str">
        <f t="shared" ca="1" si="116"/>
        <v>BRR</v>
      </c>
      <c r="F381" s="175">
        <v>1</v>
      </c>
      <c r="G381" s="459">
        <f ca="1">IF(G380&gt;=$AJ$3,1,IF(AND(J379="L",J380="L"),1,IF(I380="L",2,IF(I380="W",(2*G380-1),G380))))</f>
        <v>2</v>
      </c>
      <c r="H381" s="345" t="str">
        <f ca="1">IF($A380&lt;&gt;"",IF(OR($AH380&lt;&gt;0,$AI380&lt;&gt;0,E380="RRR"),"",IF(AND($D375="B",$D378="B"),"B",IF(AND($D377="B",$D379="B"),"B",IF(AND($D379=$D380,$D379="B"),"B","")))),"")</f>
        <v>B</v>
      </c>
      <c r="I381" s="346" t="str">
        <f t="shared" ca="1" si="121"/>
        <v>L</v>
      </c>
      <c r="J381" s="346">
        <f t="shared" ca="1" si="108"/>
        <v>-1</v>
      </c>
      <c r="K381" s="343">
        <f t="shared" ca="1" si="117"/>
        <v>-1</v>
      </c>
      <c r="L381" s="56" t="str">
        <f ca="1">VLOOKUP($A381,$BC$5:$BN$45,8)</f>
        <v>R</v>
      </c>
      <c r="M381" s="428">
        <f t="shared" ca="1" si="118"/>
        <v>2</v>
      </c>
      <c r="N381" s="175">
        <v>1</v>
      </c>
      <c r="O381" s="345" t="str">
        <f ca="1">IF($A380&lt;&gt;"",IF(OR($AH380&lt;&gt;0,$AI380&lt;&gt;0,E380="BBB",H381&lt;&gt;""),"",IF(AND($D375="R",$D378="R"),"R",IF(AND($D377="R",$D379="R"),"R",IF(AND($D379=$D380,$D379="R"),"R","")))),"")</f>
        <v/>
      </c>
      <c r="P381" s="37" t="str">
        <f t="shared" ca="1" si="109"/>
        <v/>
      </c>
      <c r="Q381" s="37">
        <f t="shared" ca="1" si="110"/>
        <v>0</v>
      </c>
      <c r="R381" s="23">
        <f ca="1">IF($A381&lt;&gt;"",IF(OR($AH380&lt;&gt;0,$AI380&lt;&gt;0),"0",SUM(Q381:Q381)),0)</f>
        <v>0</v>
      </c>
      <c r="S381" s="56" t="str">
        <f ca="1">VLOOKUP($A381,$BC$5:$BN$45,8)</f>
        <v>R</v>
      </c>
      <c r="T381" s="175">
        <v>1</v>
      </c>
      <c r="U381" s="345" t="str">
        <f ca="1">IF($A380&lt;&gt;"",IF(OR($AH380&lt;&gt;0,$AI380&lt;&gt;0,M380&gt;=$AJ$3),"",H381))</f>
        <v>B</v>
      </c>
      <c r="V381" s="346" t="str">
        <f t="shared" ca="1" si="122"/>
        <v>L</v>
      </c>
      <c r="W381" s="346">
        <f t="shared" ca="1" si="111"/>
        <v>-1</v>
      </c>
      <c r="X381" s="343">
        <f t="shared" ca="1" si="119"/>
        <v>-1</v>
      </c>
      <c r="Y381" s="56" t="str">
        <f ca="1">VLOOKUP($A381,$BC$5:$BN$45,8)</f>
        <v>R</v>
      </c>
      <c r="Z381" s="175">
        <v>1</v>
      </c>
      <c r="AA381" s="345" t="str">
        <f ca="1">IF($A380&lt;&gt;"",IF(OR($AH380&lt;&gt;0,$AI380&lt;&gt;0,U381&lt;&gt;""),"",O381))</f>
        <v/>
      </c>
      <c r="AB381" s="37" t="str">
        <f t="shared" ca="1" si="112"/>
        <v/>
      </c>
      <c r="AC381" s="37">
        <f t="shared" ca="1" si="113"/>
        <v>0</v>
      </c>
      <c r="AD381" s="23">
        <f ca="1">IF($A381&lt;&gt;"",IF(OR($AH380&lt;&gt;0,$AI380&lt;&gt;0),"0",SUM(AC381:AC381)),0)</f>
        <v>0</v>
      </c>
      <c r="AE381" s="90">
        <f ca="1">IF(A381&lt;&gt;"",W381+AC381,0)</f>
        <v>-1</v>
      </c>
      <c r="AF381" s="87">
        <f ca="1">IF($A381&lt;&gt;"",AE381+AF380,0)</f>
        <v>-11</v>
      </c>
      <c r="AG381" s="95">
        <f>T382</f>
        <v>1</v>
      </c>
      <c r="AH381" s="89">
        <f ca="1">IF($A381&lt;&gt;"",IF(AH380&lt;&gt;0,AH380,IF(AF381&gt;=$AJ$1,"Profit Target",0)),0)</f>
        <v>0</v>
      </c>
      <c r="AI381" s="91">
        <f ca="1">IF($A381&lt;&gt;"",IF(AI380&lt;&gt;0,AI380,IF(AF381&lt;=$AJ$2,"Stop Loss",0)))</f>
        <v>0</v>
      </c>
      <c r="AJ381" s="89">
        <f t="shared" ca="1" si="114"/>
        <v>9</v>
      </c>
      <c r="AK381" s="78" t="str">
        <f ca="1">IF($A380="","",ABS(T381)&amp;"@")</f>
        <v>1@</v>
      </c>
      <c r="AL381" s="78" t="str">
        <f ca="1">IF(U381&lt;&gt;"",$AK381&amp;U381&amp;",","")</f>
        <v>1@B,</v>
      </c>
      <c r="AM381" s="78" t="str">
        <f ca="1">IF($A380="","",ABS(Z381)&amp;"@")</f>
        <v>1@</v>
      </c>
      <c r="AN381" s="427" t="str">
        <f t="shared" ca="1" si="115"/>
        <v/>
      </c>
      <c r="AO381" s="20"/>
      <c r="AP381" s="20"/>
      <c r="AQ381" s="20"/>
      <c r="AR381" s="20"/>
      <c r="AS381" s="20"/>
      <c r="AT381" s="49"/>
      <c r="AU381" s="20"/>
      <c r="AV381" s="20"/>
      <c r="AW381" s="20"/>
      <c r="AX381" s="20"/>
      <c r="AY381" s="20"/>
      <c r="AZ381" s="20"/>
      <c r="BA381" s="20"/>
      <c r="BB381" s="96">
        <f t="shared" ca="1" si="106"/>
        <v>27</v>
      </c>
      <c r="BC381"/>
      <c r="BD381" s="96"/>
      <c r="BO381"/>
      <c r="BP381"/>
      <c r="BR381" s="48"/>
      <c r="BS381" s="19"/>
      <c r="BT381" s="19"/>
      <c r="BU381" s="19"/>
      <c r="BV381" s="48"/>
      <c r="BW381" s="48"/>
      <c r="BX381" s="48"/>
      <c r="BY381" s="48"/>
      <c r="BZ381" s="48"/>
      <c r="CA381" s="48"/>
      <c r="CB381" s="19"/>
      <c r="CC381" s="19"/>
      <c r="CD381" s="19"/>
      <c r="CE381" s="48"/>
      <c r="CF381" s="49"/>
      <c r="CG381" s="19"/>
      <c r="CH381" s="49"/>
      <c r="CI381" s="19"/>
      <c r="CJ381" s="19"/>
    </row>
    <row r="382" spans="1:88">
      <c r="A382" s="96">
        <f t="shared" ca="1" si="105"/>
        <v>1</v>
      </c>
      <c r="B382" s="23" t="str">
        <f ca="1">IF(A381="","",IF(AND(AL382="",AN382=""),"NB",AL382&amp;AN382))</f>
        <v>1@R,</v>
      </c>
      <c r="C382" s="6" t="str">
        <f t="shared" ca="1" si="107"/>
        <v/>
      </c>
      <c r="D382" s="56" t="str">
        <f ca="1">VLOOKUP($A382,$BC$5:$BN$45,8)</f>
        <v>R</v>
      </c>
      <c r="E382" s="344" t="str">
        <f t="shared" ca="1" si="116"/>
        <v>RRR</v>
      </c>
      <c r="F382" s="175">
        <v>1</v>
      </c>
      <c r="G382" s="459">
        <f ca="1">IF(G381&gt;=$AJ$3,1,IF(AND(J380="L",J381="L"),1,IF(I381="L",2,IF(I381="W",(2*G381-1),G381))))</f>
        <v>2</v>
      </c>
      <c r="H382" s="345" t="str">
        <f ca="1">IF($A381&lt;&gt;"",IF(OR($AH381&lt;&gt;0,$AI381&lt;&gt;0,E381="RRR"),"",IF(AND($D376="B",$D379="B"),"B",IF(AND($D378="B",$D380="B"),"B",IF(AND($D380=$D381,$D380="B"),"B","")))),"")</f>
        <v/>
      </c>
      <c r="I382" s="346" t="str">
        <f t="shared" ca="1" si="121"/>
        <v/>
      </c>
      <c r="J382" s="346">
        <f t="shared" ca="1" si="108"/>
        <v>0</v>
      </c>
      <c r="K382" s="343">
        <f t="shared" ca="1" si="117"/>
        <v>0</v>
      </c>
      <c r="L382" s="56" t="str">
        <f ca="1">VLOOKUP($A382,$BC$5:$BN$45,8)</f>
        <v>R</v>
      </c>
      <c r="M382" s="428">
        <f t="shared" ca="1" si="118"/>
        <v>2</v>
      </c>
      <c r="N382" s="175">
        <v>1</v>
      </c>
      <c r="O382" s="345" t="str">
        <f ca="1">IF($A381&lt;&gt;"",IF(OR($AH381&lt;&gt;0,$AI381&lt;&gt;0,E381="BBB",H382&lt;&gt;""),"",IF(AND($D376="R",$D379="R"),"R",IF(AND($D378="R",$D380="R"),"R",IF(AND($D380=$D381,$D380="R"),"R","")))),"")</f>
        <v>R</v>
      </c>
      <c r="P382" s="37" t="str">
        <f t="shared" ca="1" si="109"/>
        <v>W</v>
      </c>
      <c r="Q382" s="37">
        <f t="shared" ca="1" si="110"/>
        <v>1</v>
      </c>
      <c r="R382" s="23">
        <f ca="1">IF($A382&lt;&gt;"",IF(OR($AH381&lt;&gt;0,$AI381&lt;&gt;0),"0",SUM(Q382:Q382)),0)</f>
        <v>1</v>
      </c>
      <c r="S382" s="56" t="str">
        <f ca="1">VLOOKUP($A382,$BC$5:$BN$45,8)</f>
        <v>R</v>
      </c>
      <c r="T382" s="175">
        <v>1</v>
      </c>
      <c r="U382" s="345" t="str">
        <f ca="1">IF($A381&lt;&gt;"",IF(OR($AH381&lt;&gt;0,$AI381&lt;&gt;0,M381&gt;=$AJ$3),"",H382))</f>
        <v/>
      </c>
      <c r="V382" s="346" t="str">
        <f t="shared" ca="1" si="122"/>
        <v/>
      </c>
      <c r="W382" s="346">
        <f t="shared" ca="1" si="111"/>
        <v>0</v>
      </c>
      <c r="X382" s="343">
        <f t="shared" ca="1" si="119"/>
        <v>0</v>
      </c>
      <c r="Y382" s="56" t="str">
        <f ca="1">VLOOKUP($A382,$BC$5:$BN$45,8)</f>
        <v>R</v>
      </c>
      <c r="Z382" s="175">
        <v>1</v>
      </c>
      <c r="AA382" s="345" t="str">
        <f ca="1">IF($A381&lt;&gt;"",IF(OR($AH381&lt;&gt;0,$AI381&lt;&gt;0,U382&lt;&gt;""),"",O382))</f>
        <v>R</v>
      </c>
      <c r="AB382" s="37" t="str">
        <f t="shared" ca="1" si="112"/>
        <v>W</v>
      </c>
      <c r="AC382" s="37">
        <f t="shared" ca="1" si="113"/>
        <v>1</v>
      </c>
      <c r="AD382" s="23">
        <f ca="1">IF($A382&lt;&gt;"",IF(OR($AH381&lt;&gt;0,$AI381&lt;&gt;0),"0",SUM(AC382:AC382)),0)</f>
        <v>1</v>
      </c>
      <c r="AE382" s="90">
        <f ca="1">IF(A382&lt;&gt;"",W382+AC382,0)</f>
        <v>1</v>
      </c>
      <c r="AF382" s="87">
        <f t="shared" ref="AF382:AF398" ca="1" si="125">IF($A382&lt;&gt;"",AE382+AF381,0)</f>
        <v>-10</v>
      </c>
      <c r="AG382" s="95">
        <f>T383</f>
        <v>1</v>
      </c>
      <c r="AH382" s="89">
        <f ca="1">IF($A382&lt;&gt;"",IF(AH381&lt;&gt;0,AH381,IF(AF382&gt;=$AJ$1,"Profit Target",0)),0)</f>
        <v>0</v>
      </c>
      <c r="AI382" s="91">
        <f ca="1">IF($A382&lt;&gt;"",IF(AI381&lt;&gt;0,AI381,IF(AF382&lt;=$AJ$2,"Stop Loss",0)))</f>
        <v>0</v>
      </c>
      <c r="AJ382" s="89">
        <f t="shared" ca="1" si="114"/>
        <v>9</v>
      </c>
      <c r="AK382" s="78" t="str">
        <f ca="1">IF($A381="","",ABS(T382)&amp;"@")</f>
        <v>1@</v>
      </c>
      <c r="AL382" s="78" t="str">
        <f ca="1">IF(U382&lt;&gt;"",$AK382&amp;U382&amp;",","")</f>
        <v/>
      </c>
      <c r="AM382" s="78" t="str">
        <f ca="1">IF($A381="","",ABS(Z382)&amp;"@")</f>
        <v>1@</v>
      </c>
      <c r="AN382" s="427" t="str">
        <f t="shared" ca="1" si="115"/>
        <v>1@R,</v>
      </c>
      <c r="AO382" s="20"/>
      <c r="AP382" s="20"/>
      <c r="AQ382" s="20"/>
      <c r="AR382" s="20"/>
      <c r="AS382" s="20"/>
      <c r="AT382" s="49"/>
      <c r="AU382" s="20"/>
      <c r="AV382" s="20"/>
      <c r="AW382" s="20"/>
      <c r="AX382" s="20"/>
      <c r="AY382" s="20"/>
      <c r="AZ382" s="20"/>
      <c r="BA382" s="20"/>
      <c r="BB382" s="96">
        <f t="shared" ca="1" si="106"/>
        <v>15</v>
      </c>
      <c r="BC382"/>
      <c r="BD382" s="96"/>
      <c r="BO382"/>
      <c r="BP382"/>
      <c r="BR382" s="48"/>
      <c r="BS382" s="19"/>
      <c r="BT382" s="19"/>
      <c r="BU382" s="19"/>
      <c r="BV382" s="48"/>
      <c r="BW382" s="48"/>
      <c r="BX382" s="48"/>
      <c r="BY382" s="48"/>
      <c r="BZ382" s="48"/>
      <c r="CA382" s="48"/>
      <c r="CB382" s="19"/>
      <c r="CC382" s="19"/>
      <c r="CD382" s="19"/>
      <c r="CE382" s="48"/>
      <c r="CF382" s="49"/>
      <c r="CG382" s="19"/>
      <c r="CH382" s="49"/>
      <c r="CI382" s="19"/>
      <c r="CJ382" s="19"/>
    </row>
    <row r="383" spans="1:88">
      <c r="A383" s="96">
        <f t="shared" ca="1" si="105"/>
        <v>34</v>
      </c>
      <c r="B383" s="23" t="str">
        <f ca="1">IF(A382="","",IF(AND(AL383="",AN383=""),"NB",AL383&amp;AN383))</f>
        <v>1@R,</v>
      </c>
      <c r="C383" s="6" t="str">
        <f t="shared" ca="1" si="107"/>
        <v/>
      </c>
      <c r="D383" s="56" t="str">
        <f ca="1">VLOOKUP($A383,$BC$5:$BN$45,8)</f>
        <v>R</v>
      </c>
      <c r="E383" s="344" t="str">
        <f t="shared" ca="1" si="116"/>
        <v>RRR</v>
      </c>
      <c r="F383" s="175">
        <v>1</v>
      </c>
      <c r="G383" s="459">
        <f ca="1">IF(G382&gt;=$AJ$3,1,IF(AND(J381="L",J382="L"),1,IF(I382="L",2,IF(I382="W",(2*G382-1),G382))))</f>
        <v>2</v>
      </c>
      <c r="H383" s="345" t="str">
        <f ca="1">IF($A382&lt;&gt;"",IF(OR($AH382&lt;&gt;0,$AI382&lt;&gt;0,E382="RRR"),"",IF(AND($D377="B",$D380="B"),"B",IF(AND($D379="B",$D381="B"),"B",IF(AND($D381=$D382,$D381="B"),"B","")))),"")</f>
        <v/>
      </c>
      <c r="I383" s="346" t="str">
        <f t="shared" ca="1" si="121"/>
        <v/>
      </c>
      <c r="J383" s="346">
        <f t="shared" ca="1" si="108"/>
        <v>0</v>
      </c>
      <c r="K383" s="343">
        <f t="shared" ca="1" si="117"/>
        <v>0</v>
      </c>
      <c r="L383" s="56" t="str">
        <f ca="1">VLOOKUP($A383,$BC$5:$BN$45,8)</f>
        <v>R</v>
      </c>
      <c r="M383" s="428">
        <f t="shared" ca="1" si="118"/>
        <v>2</v>
      </c>
      <c r="N383" s="175">
        <v>1</v>
      </c>
      <c r="O383" s="345" t="str">
        <f ca="1">IF($A382&lt;&gt;"",IF(OR($AH382&lt;&gt;0,$AI382&lt;&gt;0,E382="BBB",H383&lt;&gt;""),"",IF(AND($D377="R",$D380="R"),"R",IF(AND($D379="R",$D381="R"),"R",IF(AND($D381=$D382,$D381="R"),"R","")))),"")</f>
        <v>R</v>
      </c>
      <c r="P383" s="37" t="str">
        <f t="shared" ca="1" si="109"/>
        <v>W</v>
      </c>
      <c r="Q383" s="37">
        <f t="shared" ca="1" si="110"/>
        <v>1</v>
      </c>
      <c r="R383" s="23">
        <f ca="1">IF($A383&lt;&gt;"",IF(OR($AH382&lt;&gt;0,$AI382&lt;&gt;0),"0",SUM(Q383:Q383)),0)</f>
        <v>1</v>
      </c>
      <c r="S383" s="56" t="str">
        <f ca="1">VLOOKUP($A383,$BC$5:$BN$45,8)</f>
        <v>R</v>
      </c>
      <c r="T383" s="175">
        <v>1</v>
      </c>
      <c r="U383" s="345" t="str">
        <f ca="1">IF($A382&lt;&gt;"",IF(OR($AH382&lt;&gt;0,$AI382&lt;&gt;0,M382&gt;=$AJ$3),"",H383))</f>
        <v/>
      </c>
      <c r="V383" s="346" t="str">
        <f t="shared" ca="1" si="122"/>
        <v/>
      </c>
      <c r="W383" s="346">
        <f t="shared" ca="1" si="111"/>
        <v>0</v>
      </c>
      <c r="X383" s="343">
        <f t="shared" ca="1" si="119"/>
        <v>0</v>
      </c>
      <c r="Y383" s="56" t="str">
        <f ca="1">VLOOKUP($A383,$BC$5:$BN$45,8)</f>
        <v>R</v>
      </c>
      <c r="Z383" s="175">
        <v>1</v>
      </c>
      <c r="AA383" s="345" t="str">
        <f ca="1">IF($A382&lt;&gt;"",IF(OR($AH382&lt;&gt;0,$AI382&lt;&gt;0,U383&lt;&gt;""),"",O383))</f>
        <v>R</v>
      </c>
      <c r="AB383" s="37" t="str">
        <f t="shared" ca="1" si="112"/>
        <v>W</v>
      </c>
      <c r="AC383" s="37">
        <f t="shared" ca="1" si="113"/>
        <v>1</v>
      </c>
      <c r="AD383" s="23">
        <f ca="1">IF($A383&lt;&gt;"",IF(OR($AH382&lt;&gt;0,$AI382&lt;&gt;0),"0",SUM(AC383:AC383)),0)</f>
        <v>1</v>
      </c>
      <c r="AE383" s="90">
        <f ca="1">IF(A383&lt;&gt;"",W383+AC383,0)</f>
        <v>1</v>
      </c>
      <c r="AF383" s="87">
        <f t="shared" ca="1" si="125"/>
        <v>-9</v>
      </c>
      <c r="AG383" s="95">
        <f>T384</f>
        <v>1</v>
      </c>
      <c r="AH383" s="89">
        <f ca="1">IF($A383&lt;&gt;"",IF(AH382&lt;&gt;0,AH382,IF(AF383&gt;=$AJ$1,"Profit Target",0)),0)</f>
        <v>0</v>
      </c>
      <c r="AI383" s="91">
        <f ca="1">IF($A383&lt;&gt;"",IF(AI382&lt;&gt;0,AI382,IF(AF383&lt;=$AJ$2,"Stop Loss",0)))</f>
        <v>0</v>
      </c>
      <c r="AJ383" s="89">
        <f t="shared" ca="1" si="114"/>
        <v>9</v>
      </c>
      <c r="AK383" s="78" t="str">
        <f ca="1">IF($A382="","",ABS(T383)&amp;"@")</f>
        <v>1@</v>
      </c>
      <c r="AL383" s="78" t="str">
        <f ca="1">IF(U383&lt;&gt;"",$AK383&amp;U383&amp;",","")</f>
        <v/>
      </c>
      <c r="AM383" s="78" t="str">
        <f ca="1">IF($A382="","",ABS(Z383)&amp;"@")</f>
        <v>1@</v>
      </c>
      <c r="AN383" s="427" t="str">
        <f t="shared" ca="1" si="115"/>
        <v>1@R,</v>
      </c>
      <c r="AO383" s="20"/>
      <c r="AP383" s="20"/>
      <c r="AQ383" s="20"/>
      <c r="AR383" s="20"/>
      <c r="AS383" s="20"/>
      <c r="AT383" s="49"/>
      <c r="AU383" s="20"/>
      <c r="AV383" s="20"/>
      <c r="AW383" s="20"/>
      <c r="AX383" s="20"/>
      <c r="AY383" s="20"/>
      <c r="AZ383" s="20"/>
      <c r="BA383" s="20"/>
      <c r="BB383" s="96">
        <f t="shared" ca="1" si="106"/>
        <v>6</v>
      </c>
      <c r="BC383"/>
      <c r="BD383" s="96"/>
      <c r="BO383"/>
      <c r="BP383"/>
      <c r="BR383" s="48"/>
      <c r="BS383" s="19"/>
      <c r="BT383" s="19"/>
      <c r="BU383" s="19"/>
      <c r="BV383" s="48"/>
      <c r="BW383" s="48"/>
      <c r="BX383" s="48"/>
      <c r="BY383" s="48"/>
      <c r="BZ383" s="48"/>
      <c r="CA383" s="48"/>
      <c r="CB383" s="19"/>
      <c r="CC383" s="19"/>
      <c r="CD383" s="19"/>
      <c r="CE383" s="48"/>
      <c r="CF383" s="49"/>
      <c r="CG383" s="19"/>
      <c r="CH383" s="49"/>
      <c r="CI383" s="19"/>
      <c r="CJ383" s="19"/>
    </row>
    <row r="384" spans="1:88">
      <c r="A384" s="96">
        <f t="shared" ca="1" si="105"/>
        <v>25</v>
      </c>
      <c r="B384" s="23" t="str">
        <f ca="1">IF(A383="","",IF(AND(AL384="",AN384=""),"NB",AL384&amp;AN384))</f>
        <v>1@R,</v>
      </c>
      <c r="C384" s="6" t="str">
        <f t="shared" ca="1" si="107"/>
        <v/>
      </c>
      <c r="D384" s="56" t="str">
        <f ca="1">VLOOKUP($A384,$BC$5:$BN$45,8)</f>
        <v>R</v>
      </c>
      <c r="E384" s="344" t="str">
        <f t="shared" ca="1" si="116"/>
        <v>RRR</v>
      </c>
      <c r="F384" s="175">
        <v>1</v>
      </c>
      <c r="G384" s="459">
        <f ca="1">IF(G383&gt;=$AJ$3,1,IF(AND(J382="L",J383="L"),1,IF(I383="L",2,IF(I383="W",(2*G383-1),G383))))</f>
        <v>2</v>
      </c>
      <c r="H384" s="345" t="str">
        <f ca="1">IF($A383&lt;&gt;"",IF(OR($AH383&lt;&gt;0,$AI383&lt;&gt;0,E383="RRR"),"",IF(AND($D378="B",$D381="B"),"B",IF(AND($D380="B",$D382="B"),"B",IF(AND($D382=$D383,$D382="B"),"B","")))),"")</f>
        <v/>
      </c>
      <c r="I384" s="346" t="str">
        <f t="shared" ca="1" si="121"/>
        <v/>
      </c>
      <c r="J384" s="346">
        <f t="shared" ca="1" si="108"/>
        <v>0</v>
      </c>
      <c r="K384" s="343">
        <f t="shared" ca="1" si="117"/>
        <v>0</v>
      </c>
      <c r="L384" s="56" t="str">
        <f ca="1">VLOOKUP($A384,$BC$5:$BN$45,8)</f>
        <v>R</v>
      </c>
      <c r="M384" s="428">
        <f t="shared" ca="1" si="118"/>
        <v>2</v>
      </c>
      <c r="N384" s="175">
        <v>1</v>
      </c>
      <c r="O384" s="345" t="str">
        <f ca="1">IF($A383&lt;&gt;"",IF(OR($AH383&lt;&gt;0,$AI383&lt;&gt;0,E383="BBB",H384&lt;&gt;""),"",IF(AND($D378="R",$D381="R"),"R",IF(AND($D380="R",$D382="R"),"R",IF(AND($D382=$D383,$D382="R"),"R","")))),"")</f>
        <v>R</v>
      </c>
      <c r="P384" s="37" t="str">
        <f t="shared" ca="1" si="109"/>
        <v>W</v>
      </c>
      <c r="Q384" s="37">
        <f t="shared" ca="1" si="110"/>
        <v>1</v>
      </c>
      <c r="R384" s="23">
        <f ca="1">IF($A384&lt;&gt;"",IF(OR($AH383&lt;&gt;0,$AI383&lt;&gt;0),"0",SUM(Q384:Q384)),0)</f>
        <v>1</v>
      </c>
      <c r="S384" s="56" t="str">
        <f ca="1">VLOOKUP($A384,$BC$5:$BN$45,8)</f>
        <v>R</v>
      </c>
      <c r="T384" s="175">
        <v>1</v>
      </c>
      <c r="U384" s="345" t="str">
        <f ca="1">IF($A383&lt;&gt;"",IF(OR($AH383&lt;&gt;0,$AI383&lt;&gt;0,M383&gt;=$AJ$3),"",H384))</f>
        <v/>
      </c>
      <c r="V384" s="346" t="str">
        <f t="shared" ca="1" si="122"/>
        <v/>
      </c>
      <c r="W384" s="346">
        <f t="shared" ca="1" si="111"/>
        <v>0</v>
      </c>
      <c r="X384" s="343">
        <f t="shared" ca="1" si="119"/>
        <v>0</v>
      </c>
      <c r="Y384" s="56" t="str">
        <f ca="1">VLOOKUP($A384,$BC$5:$BN$45,8)</f>
        <v>R</v>
      </c>
      <c r="Z384" s="175">
        <v>1</v>
      </c>
      <c r="AA384" s="345" t="str">
        <f ca="1">IF($A383&lt;&gt;"",IF(OR($AH383&lt;&gt;0,$AI383&lt;&gt;0,U384&lt;&gt;""),"",O384))</f>
        <v>R</v>
      </c>
      <c r="AB384" s="37" t="str">
        <f t="shared" ca="1" si="112"/>
        <v>W</v>
      </c>
      <c r="AC384" s="37">
        <f t="shared" ca="1" si="113"/>
        <v>1</v>
      </c>
      <c r="AD384" s="23">
        <f ca="1">IF($A384&lt;&gt;"",IF(OR($AH383&lt;&gt;0,$AI383&lt;&gt;0),"0",SUM(AC384:AC384)),0)</f>
        <v>1</v>
      </c>
      <c r="AE384" s="90">
        <f ca="1">IF(A384&lt;&gt;"",W384+AC384,0)</f>
        <v>1</v>
      </c>
      <c r="AF384" s="87">
        <f t="shared" ca="1" si="125"/>
        <v>-8</v>
      </c>
      <c r="AG384" s="95">
        <f>T385</f>
        <v>1</v>
      </c>
      <c r="AH384" s="89">
        <f ca="1">IF($A384&lt;&gt;"",IF(AH383&lt;&gt;0,AH383,IF(AF384&gt;=$AJ$1,"Profit Target",0)),0)</f>
        <v>0</v>
      </c>
      <c r="AI384" s="91">
        <f ca="1">IF($A384&lt;&gt;"",IF(AI383&lt;&gt;0,AI383,IF(AF384&lt;=$AJ$2,"Stop Loss",0)))</f>
        <v>0</v>
      </c>
      <c r="AJ384" s="89">
        <f t="shared" ca="1" si="114"/>
        <v>9</v>
      </c>
      <c r="AK384" s="78" t="str">
        <f ca="1">IF($A383="","",ABS(T384)&amp;"@")</f>
        <v>1@</v>
      </c>
      <c r="AL384" s="78" t="str">
        <f ca="1">IF(U384&lt;&gt;"",$AK384&amp;U384&amp;",","")</f>
        <v/>
      </c>
      <c r="AM384" s="78" t="str">
        <f ca="1">IF($A383="","",ABS(Z384)&amp;"@")</f>
        <v>1@</v>
      </c>
      <c r="AN384" s="427" t="str">
        <f t="shared" ca="1" si="115"/>
        <v>1@R,</v>
      </c>
      <c r="AO384" s="20"/>
      <c r="AP384" s="20"/>
      <c r="AQ384" s="20"/>
      <c r="AR384" s="20"/>
      <c r="AS384" s="20"/>
      <c r="AT384" s="49"/>
      <c r="AU384" s="20"/>
      <c r="AV384" s="20"/>
      <c r="AW384" s="20"/>
      <c r="AX384" s="20"/>
      <c r="AY384" s="20"/>
      <c r="AZ384" s="20"/>
      <c r="BA384" s="20"/>
      <c r="BB384" s="96">
        <f t="shared" ca="1" si="106"/>
        <v>2</v>
      </c>
      <c r="BD384" s="96"/>
      <c r="BO384"/>
      <c r="BP384"/>
      <c r="BR384" s="48"/>
      <c r="BS384" s="19"/>
      <c r="BT384" s="19"/>
      <c r="BU384" s="19"/>
      <c r="BV384" s="48"/>
      <c r="BW384" s="48"/>
      <c r="BX384" s="48"/>
      <c r="BY384" s="48"/>
      <c r="BZ384" s="48"/>
      <c r="CA384" s="48"/>
      <c r="CB384" s="19"/>
      <c r="CC384" s="19"/>
      <c r="CD384" s="19"/>
      <c r="CE384" s="48"/>
      <c r="CF384" s="49"/>
      <c r="CG384" s="19"/>
      <c r="CH384" s="49"/>
      <c r="CI384" s="19"/>
      <c r="CJ384" s="19"/>
    </row>
    <row r="385" spans="1:88">
      <c r="A385" s="96">
        <f t="shared" ca="1" si="105"/>
        <v>24</v>
      </c>
      <c r="B385" s="23" t="str">
        <f ca="1">IF(A384="","",IF(AND(AL385="",AN385=""),"NB",AL385&amp;AN385))</f>
        <v>1@R,</v>
      </c>
      <c r="C385" s="6" t="str">
        <f t="shared" ca="1" si="107"/>
        <v/>
      </c>
      <c r="D385" s="56" t="str">
        <f ca="1">VLOOKUP($A385,$BC$5:$BN$45,8)</f>
        <v>B</v>
      </c>
      <c r="E385" s="344" t="str">
        <f t="shared" ca="1" si="116"/>
        <v>RRB</v>
      </c>
      <c r="F385" s="175">
        <v>1</v>
      </c>
      <c r="G385" s="459">
        <f ca="1">IF(G384&gt;=$AJ$3,1,IF(AND(J383="L",J384="L"),1,IF(I384="L",2,IF(I384="W",(2*G384-1),G384))))</f>
        <v>2</v>
      </c>
      <c r="H385" s="345" t="str">
        <f ca="1">IF($A384&lt;&gt;"",IF(OR($AH384&lt;&gt;0,$AI384&lt;&gt;0,E384="RRR"),"",IF(AND($D379="B",$D382="B"),"B",IF(AND($D381="B",$D383="B"),"B",IF(AND($D383=$D384,$D383="B"),"B","")))),"")</f>
        <v/>
      </c>
      <c r="I385" s="346" t="str">
        <f t="shared" ca="1" si="121"/>
        <v/>
      </c>
      <c r="J385" s="346">
        <f t="shared" ca="1" si="108"/>
        <v>0</v>
      </c>
      <c r="K385" s="343">
        <f t="shared" ca="1" si="117"/>
        <v>0</v>
      </c>
      <c r="L385" s="56" t="str">
        <f ca="1">VLOOKUP($A385,$BC$5:$BN$45,8)</f>
        <v>B</v>
      </c>
      <c r="M385" s="428">
        <f t="shared" ca="1" si="118"/>
        <v>2</v>
      </c>
      <c r="N385" s="175">
        <v>1</v>
      </c>
      <c r="O385" s="345" t="str">
        <f ca="1">IF($A384&lt;&gt;"",IF(OR($AH384&lt;&gt;0,$AI384&lt;&gt;0,E384="BBB",H385&lt;&gt;""),"",IF(AND($D379="R",$D382="R"),"R",IF(AND($D381="R",$D383="R"),"R",IF(AND($D383=$D384,$D383="R"),"R","")))),"")</f>
        <v>R</v>
      </c>
      <c r="P385" s="37" t="str">
        <f t="shared" ca="1" si="109"/>
        <v>L</v>
      </c>
      <c r="Q385" s="37">
        <f t="shared" ca="1" si="110"/>
        <v>-1</v>
      </c>
      <c r="R385" s="23">
        <f ca="1">IF($A385&lt;&gt;"",IF(OR($AH384&lt;&gt;0,$AI384&lt;&gt;0),"0",SUM(Q385:Q385)),0)</f>
        <v>-1</v>
      </c>
      <c r="S385" s="56" t="str">
        <f ca="1">VLOOKUP($A385,$BC$5:$BN$45,8)</f>
        <v>B</v>
      </c>
      <c r="T385" s="175">
        <v>1</v>
      </c>
      <c r="U385" s="345" t="str">
        <f ca="1">IF($A384&lt;&gt;"",IF(OR($AH384&lt;&gt;0,$AI384&lt;&gt;0,M384&gt;=$AJ$3),"",H385))</f>
        <v/>
      </c>
      <c r="V385" s="346" t="str">
        <f t="shared" ca="1" si="122"/>
        <v/>
      </c>
      <c r="W385" s="346">
        <f t="shared" ca="1" si="111"/>
        <v>0</v>
      </c>
      <c r="X385" s="343">
        <f t="shared" ca="1" si="119"/>
        <v>0</v>
      </c>
      <c r="Y385" s="56" t="str">
        <f ca="1">VLOOKUP($A385,$BC$5:$BN$45,8)</f>
        <v>B</v>
      </c>
      <c r="Z385" s="175">
        <v>1</v>
      </c>
      <c r="AA385" s="345" t="str">
        <f ca="1">IF($A384&lt;&gt;"",IF(OR($AH384&lt;&gt;0,$AI384&lt;&gt;0,U385&lt;&gt;""),"",O385))</f>
        <v>R</v>
      </c>
      <c r="AB385" s="37" t="str">
        <f t="shared" ca="1" si="112"/>
        <v>L</v>
      </c>
      <c r="AC385" s="37">
        <f t="shared" ca="1" si="113"/>
        <v>-1</v>
      </c>
      <c r="AD385" s="23">
        <f ca="1">IF($A385&lt;&gt;"",IF(OR($AH384&lt;&gt;0,$AI384&lt;&gt;0),"0",SUM(AC385:AC385)),0)</f>
        <v>-1</v>
      </c>
      <c r="AE385" s="90">
        <f ca="1">IF(A385&lt;&gt;"",W385+AC385,0)</f>
        <v>-1</v>
      </c>
      <c r="AF385" s="87">
        <f t="shared" ca="1" si="125"/>
        <v>-9</v>
      </c>
      <c r="AG385" s="95">
        <f>T386</f>
        <v>1</v>
      </c>
      <c r="AH385" s="89">
        <f ca="1">IF($A385&lt;&gt;"",IF(AH384&lt;&gt;0,AH384,IF(AF385&gt;=$AJ$1,"Profit Target",0)),0)</f>
        <v>0</v>
      </c>
      <c r="AI385" s="91">
        <f ca="1">IF($A385&lt;&gt;"",IF(AI384&lt;&gt;0,AI384,IF(AF385&lt;=$AJ$2,"Stop Loss",0)))</f>
        <v>0</v>
      </c>
      <c r="AJ385" s="89">
        <f t="shared" ca="1" si="114"/>
        <v>9</v>
      </c>
      <c r="AK385" s="78" t="str">
        <f ca="1">IF($A384="","",ABS(T385)&amp;"@")</f>
        <v>1@</v>
      </c>
      <c r="AL385" s="78" t="str">
        <f ca="1">IF(U385&lt;&gt;"",$AK385&amp;U385&amp;",","")</f>
        <v/>
      </c>
      <c r="AM385" s="78" t="str">
        <f ca="1">IF($A384="","",ABS(Z385)&amp;"@")</f>
        <v>1@</v>
      </c>
      <c r="AN385" s="427" t="str">
        <f t="shared" ca="1" si="115"/>
        <v>1@R,</v>
      </c>
      <c r="AO385" s="20"/>
      <c r="AP385" s="20"/>
      <c r="AQ385" s="20"/>
      <c r="AR385" s="20"/>
      <c r="AS385" s="20"/>
      <c r="AT385" s="49"/>
      <c r="AU385" s="20"/>
      <c r="AV385" s="20"/>
      <c r="AW385" s="20"/>
      <c r="AX385" s="20"/>
      <c r="AY385" s="20"/>
      <c r="AZ385" s="20"/>
      <c r="BA385" s="20"/>
      <c r="BB385" s="96">
        <f t="shared" ca="1" si="106"/>
        <v>31</v>
      </c>
      <c r="BD385" s="96"/>
      <c r="BO385"/>
      <c r="BP385"/>
      <c r="BR385" s="48"/>
      <c r="BS385" s="19"/>
      <c r="BT385" s="19"/>
      <c r="BU385" s="19"/>
      <c r="BV385" s="48"/>
      <c r="BW385" s="48"/>
      <c r="BX385" s="48"/>
      <c r="BY385" s="49"/>
      <c r="BZ385" s="48"/>
      <c r="CA385" s="48"/>
      <c r="CB385" s="19"/>
      <c r="CC385" s="19"/>
      <c r="CD385" s="19"/>
      <c r="CE385" s="48"/>
      <c r="CF385" s="49"/>
      <c r="CG385" s="19"/>
      <c r="CH385" s="49"/>
      <c r="CI385" s="19"/>
      <c r="CJ385" s="19"/>
    </row>
    <row r="386" spans="1:88">
      <c r="A386" s="96">
        <f t="shared" ca="1" si="105"/>
        <v>2</v>
      </c>
      <c r="B386" s="23" t="str">
        <f ca="1">IF(A385="","",IF(AND(AL386="",AN386=""),"NB",AL386&amp;AN386))</f>
        <v>1@R,</v>
      </c>
      <c r="C386" s="6" t="str">
        <f t="shared" ca="1" si="107"/>
        <v/>
      </c>
      <c r="D386" s="56" t="str">
        <f ca="1">VLOOKUP($A386,$BC$5:$BN$45,8)</f>
        <v>B</v>
      </c>
      <c r="E386" s="344" t="str">
        <f t="shared" ca="1" si="116"/>
        <v>RBB</v>
      </c>
      <c r="F386" s="175">
        <v>1</v>
      </c>
      <c r="G386" s="459">
        <f ca="1">IF(G385&gt;=$AJ$3,1,IF(AND(J384="L",J385="L"),1,IF(I385="L",2,IF(I385="W",(2*G385-1),G385))))</f>
        <v>2</v>
      </c>
      <c r="H386" s="345" t="str">
        <f ca="1">IF($A385&lt;&gt;"",IF(OR($AH385&lt;&gt;0,$AI385&lt;&gt;0,E385="RRR"),"",IF(AND($D380="B",$D383="B"),"B",IF(AND($D382="B",$D384="B"),"B",IF(AND($D384=$D385,$D384="B"),"B","")))),"")</f>
        <v/>
      </c>
      <c r="I386" s="346" t="str">
        <f t="shared" ca="1" si="121"/>
        <v/>
      </c>
      <c r="J386" s="346">
        <f t="shared" ca="1" si="108"/>
        <v>0</v>
      </c>
      <c r="K386" s="343">
        <f t="shared" ca="1" si="117"/>
        <v>0</v>
      </c>
      <c r="L386" s="56" t="str">
        <f ca="1">VLOOKUP($A386,$BC$5:$BN$45,8)</f>
        <v>B</v>
      </c>
      <c r="M386" s="428">
        <f t="shared" ca="1" si="118"/>
        <v>2</v>
      </c>
      <c r="N386" s="175">
        <v>1</v>
      </c>
      <c r="O386" s="345" t="str">
        <f ca="1">IF($A385&lt;&gt;"",IF(OR($AH385&lt;&gt;0,$AI385&lt;&gt;0,E385="BBB",H386&lt;&gt;""),"",IF(AND($D380="R",$D383="R"),"R",IF(AND($D382="R",$D384="R"),"R",IF(AND($D384=$D385,$D384="R"),"R","")))),"")</f>
        <v>R</v>
      </c>
      <c r="P386" s="37" t="str">
        <f t="shared" ca="1" si="109"/>
        <v>L</v>
      </c>
      <c r="Q386" s="37">
        <f t="shared" ca="1" si="110"/>
        <v>-1</v>
      </c>
      <c r="R386" s="23">
        <f ca="1">IF($A386&lt;&gt;"",IF(OR($AH385&lt;&gt;0,$AI385&lt;&gt;0),"0",SUM(Q386:Q386)),0)</f>
        <v>-1</v>
      </c>
      <c r="S386" s="56" t="str">
        <f ca="1">VLOOKUP($A386,$BC$5:$BN$45,8)</f>
        <v>B</v>
      </c>
      <c r="T386" s="175">
        <v>1</v>
      </c>
      <c r="U386" s="345" t="str">
        <f ca="1">IF($A385&lt;&gt;"",IF(OR($AH385&lt;&gt;0,$AI385&lt;&gt;0,M385&gt;=$AJ$3),"",H386))</f>
        <v/>
      </c>
      <c r="V386" s="346" t="str">
        <f t="shared" ca="1" si="122"/>
        <v/>
      </c>
      <c r="W386" s="346">
        <f t="shared" ca="1" si="111"/>
        <v>0</v>
      </c>
      <c r="X386" s="343">
        <f t="shared" ca="1" si="119"/>
        <v>0</v>
      </c>
      <c r="Y386" s="56" t="str">
        <f ca="1">VLOOKUP($A386,$BC$5:$BN$45,8)</f>
        <v>B</v>
      </c>
      <c r="Z386" s="175">
        <v>1</v>
      </c>
      <c r="AA386" s="345" t="str">
        <f ca="1">IF($A385&lt;&gt;"",IF(OR($AH385&lt;&gt;0,$AI385&lt;&gt;0,U386&lt;&gt;""),"",O386))</f>
        <v>R</v>
      </c>
      <c r="AB386" s="37" t="str">
        <f t="shared" ca="1" si="112"/>
        <v>L</v>
      </c>
      <c r="AC386" s="37">
        <f t="shared" ca="1" si="113"/>
        <v>-1</v>
      </c>
      <c r="AD386" s="23">
        <f ca="1">IF($A386&lt;&gt;"",IF(OR($AH385&lt;&gt;0,$AI385&lt;&gt;0),"0",SUM(AC386:AC386)),0)</f>
        <v>-1</v>
      </c>
      <c r="AE386" s="90">
        <f ca="1">IF(A386&lt;&gt;"",W386+AC386,0)</f>
        <v>-1</v>
      </c>
      <c r="AF386" s="87">
        <f t="shared" ca="1" si="125"/>
        <v>-10</v>
      </c>
      <c r="AG386" s="95">
        <f>T387</f>
        <v>1</v>
      </c>
      <c r="AH386" s="89">
        <f ca="1">IF($A386&lt;&gt;"",IF(AH385&lt;&gt;0,AH385,IF(AF386&gt;=$AJ$1,"Profit Target",0)),0)</f>
        <v>0</v>
      </c>
      <c r="AI386" s="91">
        <f ca="1">IF($A386&lt;&gt;"",IF(AI385&lt;&gt;0,AI385,IF(AF386&lt;=$AJ$2,"Stop Loss",0)))</f>
        <v>0</v>
      </c>
      <c r="AJ386" s="89">
        <f t="shared" ca="1" si="114"/>
        <v>9</v>
      </c>
      <c r="AK386" s="78" t="str">
        <f ca="1">IF($A385="","",ABS(T386)&amp;"@")</f>
        <v>1@</v>
      </c>
      <c r="AL386" s="78" t="str">
        <f ca="1">IF(U386&lt;&gt;"",$AK386&amp;U386&amp;",","")</f>
        <v/>
      </c>
      <c r="AM386" s="78" t="str">
        <f ca="1">IF($A385="","",ABS(Z386)&amp;"@")</f>
        <v>1@</v>
      </c>
      <c r="AN386" s="427" t="str">
        <f t="shared" ca="1" si="115"/>
        <v>1@R,</v>
      </c>
      <c r="AO386" s="20"/>
      <c r="AP386" s="20"/>
      <c r="AQ386" s="20"/>
      <c r="AR386" s="20"/>
      <c r="AS386" s="20"/>
      <c r="AT386" s="49"/>
      <c r="AU386" s="20"/>
      <c r="AV386" s="20"/>
      <c r="AW386" s="20"/>
      <c r="AX386" s="20"/>
      <c r="AY386" s="20"/>
      <c r="AZ386" s="20"/>
      <c r="BA386" s="20"/>
      <c r="BB386" s="96">
        <f t="shared" ca="1" si="106"/>
        <v>35</v>
      </c>
      <c r="BD386" s="96"/>
      <c r="BO386"/>
      <c r="BP386"/>
      <c r="BR386" s="48"/>
      <c r="BS386" s="19"/>
      <c r="BT386" s="19"/>
      <c r="BU386" s="19"/>
      <c r="BV386" s="48"/>
      <c r="BW386" s="48"/>
      <c r="BX386" s="48"/>
      <c r="BY386" s="49"/>
      <c r="BZ386" s="48"/>
      <c r="CA386" s="48"/>
      <c r="CB386" s="19"/>
      <c r="CC386" s="19"/>
      <c r="CD386" s="19"/>
      <c r="CE386" s="48"/>
      <c r="CF386" s="49"/>
      <c r="CG386" s="19"/>
      <c r="CH386" s="49"/>
      <c r="CI386" s="19"/>
      <c r="CJ386" s="19"/>
    </row>
    <row r="387" spans="1:88">
      <c r="A387" s="96">
        <f t="shared" ca="1" si="105"/>
        <v>29</v>
      </c>
      <c r="B387" s="23" t="str">
        <f ca="1">IF(A386="","",IF(AND(AL387="",AN387=""),"NB",AL387&amp;AN387))</f>
        <v>1@B,</v>
      </c>
      <c r="C387" s="6" t="str">
        <f t="shared" ca="1" si="107"/>
        <v/>
      </c>
      <c r="D387" s="56" t="str">
        <f ca="1">VLOOKUP($A387,$BC$5:$BN$45,8)</f>
        <v>B</v>
      </c>
      <c r="E387" s="344" t="str">
        <f t="shared" ca="1" si="116"/>
        <v>BBB</v>
      </c>
      <c r="F387" s="175">
        <v>1</v>
      </c>
      <c r="G387" s="459">
        <f ca="1">IF(G386&gt;=$AJ$3,1,IF(AND(J385="L",J386="L"),1,IF(I386="L",2,IF(I386="W",(2*G386-1),G386))))</f>
        <v>2</v>
      </c>
      <c r="H387" s="345" t="str">
        <f ca="1">IF($A386&lt;&gt;"",IF(OR($AH386&lt;&gt;0,$AI386&lt;&gt;0,E386="RRR"),"",IF(AND($D381="B",$D384="B"),"B",IF(AND($D383="B",$D385="B"),"B",IF(AND($D385=$D386,$D385="B"),"B","")))),"")</f>
        <v>B</v>
      </c>
      <c r="I387" s="346" t="str">
        <f t="shared" ca="1" si="121"/>
        <v>W</v>
      </c>
      <c r="J387" s="346">
        <f t="shared" ca="1" si="108"/>
        <v>1</v>
      </c>
      <c r="K387" s="343">
        <f t="shared" ca="1" si="117"/>
        <v>1</v>
      </c>
      <c r="L387" s="56" t="str">
        <f ca="1">VLOOKUP($A387,$BC$5:$BN$45,8)</f>
        <v>B</v>
      </c>
      <c r="M387" s="428">
        <f t="shared" ca="1" si="118"/>
        <v>0</v>
      </c>
      <c r="N387" s="175">
        <v>1</v>
      </c>
      <c r="O387" s="345" t="str">
        <f ca="1">IF($A386&lt;&gt;"",IF(OR($AH386&lt;&gt;0,$AI386&lt;&gt;0,E386="BBB",H387&lt;&gt;""),"",IF(AND($D381="R",$D384="R"),"R",IF(AND($D383="R",$D385="R"),"R",IF(AND($D385=$D386,$D385="R"),"R","")))),"")</f>
        <v/>
      </c>
      <c r="P387" s="37" t="str">
        <f t="shared" ca="1" si="109"/>
        <v/>
      </c>
      <c r="Q387" s="37">
        <f t="shared" ca="1" si="110"/>
        <v>0</v>
      </c>
      <c r="R387" s="23">
        <f ca="1">IF($A387&lt;&gt;"",IF(OR($AH386&lt;&gt;0,$AI386&lt;&gt;0),"0",SUM(Q387:Q387)),0)</f>
        <v>0</v>
      </c>
      <c r="S387" s="56" t="str">
        <f ca="1">VLOOKUP($A387,$BC$5:$BN$45,8)</f>
        <v>B</v>
      </c>
      <c r="T387" s="175">
        <v>1</v>
      </c>
      <c r="U387" s="345" t="str">
        <f ca="1">IF($A386&lt;&gt;"",IF(OR($AH386&lt;&gt;0,$AI386&lt;&gt;0,M386&gt;=$AJ$3),"",H387))</f>
        <v>B</v>
      </c>
      <c r="V387" s="346" t="str">
        <f t="shared" ca="1" si="122"/>
        <v>W</v>
      </c>
      <c r="W387" s="346">
        <f t="shared" ca="1" si="111"/>
        <v>1</v>
      </c>
      <c r="X387" s="343">
        <f t="shared" ca="1" si="119"/>
        <v>1</v>
      </c>
      <c r="Y387" s="56" t="str">
        <f ca="1">VLOOKUP($A387,$BC$5:$BN$45,8)</f>
        <v>B</v>
      </c>
      <c r="Z387" s="175">
        <v>1</v>
      </c>
      <c r="AA387" s="345" t="str">
        <f ca="1">IF($A386&lt;&gt;"",IF(OR($AH386&lt;&gt;0,$AI386&lt;&gt;0,U387&lt;&gt;""),"",O387))</f>
        <v/>
      </c>
      <c r="AB387" s="37" t="str">
        <f t="shared" ca="1" si="112"/>
        <v/>
      </c>
      <c r="AC387" s="37">
        <f t="shared" ca="1" si="113"/>
        <v>0</v>
      </c>
      <c r="AD387" s="23">
        <f ca="1">IF($A387&lt;&gt;"",IF(OR($AH386&lt;&gt;0,$AI386&lt;&gt;0),"0",SUM(AC387:AC387)),0)</f>
        <v>0</v>
      </c>
      <c r="AE387" s="90">
        <f ca="1">IF(A387&lt;&gt;"",W387+AC387,0)</f>
        <v>1</v>
      </c>
      <c r="AF387" s="87">
        <f t="shared" ca="1" si="125"/>
        <v>-9</v>
      </c>
      <c r="AG387" s="95">
        <f>T388</f>
        <v>1</v>
      </c>
      <c r="AH387" s="89">
        <f ca="1">IF($A387&lt;&gt;"",IF(AH386&lt;&gt;0,AH386,IF(AF387&gt;=$AJ$1,"Profit Target",0)),0)</f>
        <v>0</v>
      </c>
      <c r="AI387" s="91">
        <f ca="1">IF($A387&lt;&gt;"",IF(AI386&lt;&gt;0,AI386,IF(AF387&lt;=$AJ$2,"Stop Loss",0)))</f>
        <v>0</v>
      </c>
      <c r="AJ387" s="89">
        <f t="shared" ca="1" si="114"/>
        <v>9</v>
      </c>
      <c r="AK387" s="78" t="str">
        <f ca="1">IF($A386="","",ABS(T387)&amp;"@")</f>
        <v>1@</v>
      </c>
      <c r="AL387" s="78" t="str">
        <f ca="1">IF(U387&lt;&gt;"",$AK387&amp;U387&amp;",","")</f>
        <v>1@B,</v>
      </c>
      <c r="AM387" s="78" t="str">
        <f ca="1">IF($A386="","",ABS(Z387)&amp;"@")</f>
        <v>1@</v>
      </c>
      <c r="AN387" s="427" t="str">
        <f t="shared" ca="1" si="115"/>
        <v/>
      </c>
      <c r="AO387" s="20"/>
      <c r="AP387" s="20"/>
      <c r="AQ387" s="20"/>
      <c r="AR387" s="20"/>
      <c r="AS387" s="20"/>
      <c r="AT387" s="49"/>
      <c r="AU387" s="20"/>
      <c r="AV387" s="20"/>
      <c r="AW387" s="20"/>
      <c r="AX387" s="20"/>
      <c r="AY387" s="20"/>
      <c r="AZ387" s="20"/>
      <c r="BA387" s="20"/>
      <c r="BB387" s="96">
        <f t="shared" ca="1" si="106"/>
        <v>19</v>
      </c>
      <c r="BD387" s="96"/>
      <c r="BO387"/>
      <c r="BP387"/>
      <c r="BR387" s="48"/>
      <c r="BS387" s="19"/>
      <c r="BT387" s="19"/>
      <c r="BU387" s="19"/>
      <c r="BV387" s="48"/>
      <c r="BW387" s="48"/>
      <c r="BX387" s="48"/>
      <c r="BY387" s="49"/>
      <c r="BZ387" s="48"/>
      <c r="CA387" s="48"/>
      <c r="CB387" s="19"/>
      <c r="CC387" s="19"/>
      <c r="CD387" s="19"/>
      <c r="CE387" s="48"/>
      <c r="CF387" s="49"/>
      <c r="CG387" s="19"/>
      <c r="CH387" s="49"/>
      <c r="CI387" s="19"/>
      <c r="CJ387" s="19"/>
    </row>
    <row r="388" spans="1:88">
      <c r="A388" s="96">
        <f t="shared" ca="1" si="105"/>
        <v>1</v>
      </c>
      <c r="B388" s="23" t="str">
        <f ca="1">IF(A387="","",IF(AND(AL388="",AN388=""),"NB",AL388&amp;AN388))</f>
        <v>1@B,</v>
      </c>
      <c r="C388" s="6" t="str">
        <f t="shared" ca="1" si="107"/>
        <v/>
      </c>
      <c r="D388" s="56" t="str">
        <f ca="1">VLOOKUP($A388,$BC$5:$BN$45,8)</f>
        <v>R</v>
      </c>
      <c r="E388" s="344" t="str">
        <f t="shared" ca="1" si="116"/>
        <v>BBR</v>
      </c>
      <c r="F388" s="175">
        <v>1</v>
      </c>
      <c r="G388" s="459">
        <f ca="1">IF(G387&gt;=$AJ$3,1,IF(AND(J386="L",J387="L"),1,IF(I387="L",2,IF(I387="W",(2*G387-1),G387))))</f>
        <v>3</v>
      </c>
      <c r="H388" s="345" t="str">
        <f ca="1">IF($A387&lt;&gt;"",IF(OR($AH387&lt;&gt;0,$AI387&lt;&gt;0,E387="RRR"),"",IF(AND($D382="B",$D385="B"),"B",IF(AND($D384="B",$D386="B"),"B",IF(AND($D386=$D387,$D386="B"),"B","")))),"")</f>
        <v>B</v>
      </c>
      <c r="I388" s="346" t="str">
        <f t="shared" ca="1" si="121"/>
        <v>L</v>
      </c>
      <c r="J388" s="346">
        <f t="shared" ca="1" si="108"/>
        <v>-1</v>
      </c>
      <c r="K388" s="343">
        <f t="shared" ca="1" si="117"/>
        <v>-1</v>
      </c>
      <c r="L388" s="56" t="str">
        <f ca="1">VLOOKUP($A388,$BC$5:$BN$45,8)</f>
        <v>R</v>
      </c>
      <c r="M388" s="428">
        <f t="shared" ca="1" si="118"/>
        <v>1</v>
      </c>
      <c r="N388" s="175">
        <v>1</v>
      </c>
      <c r="O388" s="345" t="str">
        <f ca="1">IF($A387&lt;&gt;"",IF(OR($AH387&lt;&gt;0,$AI387&lt;&gt;0,E387="BBB",H388&lt;&gt;""),"",IF(AND($D382="R",$D385="R"),"R",IF(AND($D384="R",$D386="R"),"R",IF(AND($D386=$D387,$D386="R"),"R","")))),"")</f>
        <v/>
      </c>
      <c r="P388" s="37" t="str">
        <f t="shared" ca="1" si="109"/>
        <v/>
      </c>
      <c r="Q388" s="37">
        <f t="shared" ca="1" si="110"/>
        <v>0</v>
      </c>
      <c r="R388" s="23">
        <f ca="1">IF($A388&lt;&gt;"",IF(OR($AH387&lt;&gt;0,$AI387&lt;&gt;0),"0",SUM(Q388:Q388)),0)</f>
        <v>0</v>
      </c>
      <c r="S388" s="56" t="str">
        <f ca="1">VLOOKUP($A388,$BC$5:$BN$45,8)</f>
        <v>R</v>
      </c>
      <c r="T388" s="175">
        <v>1</v>
      </c>
      <c r="U388" s="345" t="str">
        <f ca="1">IF($A387&lt;&gt;"",IF(OR($AH387&lt;&gt;0,$AI387&lt;&gt;0,M387&gt;=$AJ$3),"",H388))</f>
        <v>B</v>
      </c>
      <c r="V388" s="346" t="str">
        <f t="shared" ca="1" si="122"/>
        <v>L</v>
      </c>
      <c r="W388" s="346">
        <f t="shared" ca="1" si="111"/>
        <v>-1</v>
      </c>
      <c r="X388" s="343">
        <f t="shared" ca="1" si="119"/>
        <v>-1</v>
      </c>
      <c r="Y388" s="56" t="str">
        <f ca="1">VLOOKUP($A388,$BC$5:$BN$45,8)</f>
        <v>R</v>
      </c>
      <c r="Z388" s="175">
        <v>1</v>
      </c>
      <c r="AA388" s="345" t="str">
        <f ca="1">IF($A387&lt;&gt;"",IF(OR($AH387&lt;&gt;0,$AI387&lt;&gt;0,U388&lt;&gt;""),"",O388))</f>
        <v/>
      </c>
      <c r="AB388" s="37" t="str">
        <f t="shared" ca="1" si="112"/>
        <v/>
      </c>
      <c r="AC388" s="37">
        <f t="shared" ca="1" si="113"/>
        <v>0</v>
      </c>
      <c r="AD388" s="23">
        <f ca="1">IF($A388&lt;&gt;"",IF(OR($AH387&lt;&gt;0,$AI387&lt;&gt;0),"0",SUM(AC388:AC388)),0)</f>
        <v>0</v>
      </c>
      <c r="AE388" s="90">
        <f ca="1">IF(A388&lt;&gt;"",W388+AC388,0)</f>
        <v>-1</v>
      </c>
      <c r="AF388" s="87">
        <f t="shared" ca="1" si="125"/>
        <v>-10</v>
      </c>
      <c r="AG388" s="95">
        <f>T389</f>
        <v>1</v>
      </c>
      <c r="AH388" s="89">
        <f ca="1">IF($A388&lt;&gt;"",IF(AH387&lt;&gt;0,AH387,IF(AF388&gt;=$AJ$1,"Profit Target",0)),0)</f>
        <v>0</v>
      </c>
      <c r="AI388" s="91">
        <f ca="1">IF($A388&lt;&gt;"",IF(AI387&lt;&gt;0,AI387,IF(AF388&lt;=$AJ$2,"Stop Loss",0)))</f>
        <v>0</v>
      </c>
      <c r="AJ388" s="89">
        <f t="shared" ca="1" si="114"/>
        <v>9</v>
      </c>
      <c r="AK388" s="78" t="str">
        <f ca="1">IF($A387="","",ABS(T388)&amp;"@")</f>
        <v>1@</v>
      </c>
      <c r="AL388" s="78" t="str">
        <f ca="1">IF(U388&lt;&gt;"",$AK388&amp;U388&amp;",","")</f>
        <v>1@B,</v>
      </c>
      <c r="AM388" s="78" t="str">
        <f ca="1">IF($A387="","",ABS(Z388)&amp;"@")</f>
        <v>1@</v>
      </c>
      <c r="AN388" s="427" t="str">
        <f t="shared" ca="1" si="115"/>
        <v/>
      </c>
      <c r="AO388" s="20"/>
      <c r="AP388" s="20"/>
      <c r="AQ388" s="20"/>
      <c r="AR388" s="20"/>
      <c r="AS388" s="20"/>
      <c r="AT388" s="49"/>
      <c r="AU388" s="20"/>
      <c r="AV388" s="20"/>
      <c r="AW388" s="20"/>
      <c r="AX388" s="20"/>
      <c r="AY388" s="20"/>
      <c r="AZ388" s="20"/>
      <c r="BA388" s="20"/>
      <c r="BB388" s="96">
        <f t="shared" ca="1" si="106"/>
        <v>15</v>
      </c>
      <c r="BD388" s="96"/>
      <c r="BO388"/>
      <c r="BP388"/>
      <c r="BR388" s="48"/>
      <c r="BS388" s="19"/>
      <c r="BT388" s="19"/>
      <c r="BU388" s="19"/>
      <c r="BV388" s="48"/>
      <c r="BW388" s="48"/>
      <c r="BX388" s="48"/>
      <c r="BY388" s="49"/>
      <c r="BZ388" s="48"/>
      <c r="CA388" s="48"/>
      <c r="CB388" s="19"/>
      <c r="CC388" s="19"/>
      <c r="CD388" s="19"/>
      <c r="CE388" s="48"/>
      <c r="CF388" s="49"/>
      <c r="CG388" s="19"/>
      <c r="CH388" s="49"/>
      <c r="CI388" s="19"/>
      <c r="CJ388" s="19"/>
    </row>
    <row r="389" spans="1:88">
      <c r="A389" s="96">
        <f t="shared" ref="A389:A452" ca="1" si="126">IF($A$2="no",INT(RAND()*36+1),INT(RAND()*37))</f>
        <v>32</v>
      </c>
      <c r="B389" s="23" t="str">
        <f ca="1">IF(A388="","",IF(AND(AL389="",AN389=""),"NB",AL389&amp;AN389))</f>
        <v>1@B,</v>
      </c>
      <c r="C389" s="6" t="str">
        <f t="shared" ca="1" si="107"/>
        <v/>
      </c>
      <c r="D389" s="56" t="str">
        <f ca="1">VLOOKUP($A389,$BC$5:$BN$45,8)</f>
        <v>R</v>
      </c>
      <c r="E389" s="344" t="str">
        <f t="shared" ca="1" si="116"/>
        <v>BRR</v>
      </c>
      <c r="F389" s="175">
        <v>1</v>
      </c>
      <c r="G389" s="459">
        <f ca="1">IF(G388&gt;=$AJ$3,1,IF(AND(J387="L",J388="L"),1,IF(I388="L",2,IF(I388="W",(2*G388-1),G388))))</f>
        <v>2</v>
      </c>
      <c r="H389" s="345" t="str">
        <f ca="1">IF($A388&lt;&gt;"",IF(OR($AH388&lt;&gt;0,$AI388&lt;&gt;0,E388="RRR"),"",IF(AND($D383="B",$D386="B"),"B",IF(AND($D385="B",$D387="B"),"B",IF(AND($D387=$D388,$D387="B"),"B","")))),"")</f>
        <v>B</v>
      </c>
      <c r="I389" s="346" t="str">
        <f t="shared" ca="1" si="121"/>
        <v>L</v>
      </c>
      <c r="J389" s="346">
        <f t="shared" ca="1" si="108"/>
        <v>-1</v>
      </c>
      <c r="K389" s="343">
        <f t="shared" ca="1" si="117"/>
        <v>-1</v>
      </c>
      <c r="L389" s="56" t="str">
        <f ca="1">VLOOKUP($A389,$BC$5:$BN$45,8)</f>
        <v>R</v>
      </c>
      <c r="M389" s="428">
        <f t="shared" ca="1" si="118"/>
        <v>2</v>
      </c>
      <c r="N389" s="175">
        <v>1</v>
      </c>
      <c r="O389" s="345" t="str">
        <f ca="1">IF($A388&lt;&gt;"",IF(OR($AH388&lt;&gt;0,$AI388&lt;&gt;0,E388="BBB",H389&lt;&gt;""),"",IF(AND($D383="R",$D386="R"),"R",IF(AND($D385="R",$D387="R"),"R",IF(AND($D387=$D388,$D387="R"),"R","")))),"")</f>
        <v/>
      </c>
      <c r="P389" s="37" t="str">
        <f t="shared" ca="1" si="109"/>
        <v/>
      </c>
      <c r="Q389" s="37">
        <f t="shared" ca="1" si="110"/>
        <v>0</v>
      </c>
      <c r="R389" s="23">
        <f ca="1">IF($A389&lt;&gt;"",IF(OR($AH388&lt;&gt;0,$AI388&lt;&gt;0),"0",SUM(Q389:Q389)),0)</f>
        <v>0</v>
      </c>
      <c r="S389" s="56" t="str">
        <f ca="1">VLOOKUP($A389,$BC$5:$BN$45,8)</f>
        <v>R</v>
      </c>
      <c r="T389" s="175">
        <v>1</v>
      </c>
      <c r="U389" s="345" t="str">
        <f ca="1">IF($A388&lt;&gt;"",IF(OR($AH388&lt;&gt;0,$AI388&lt;&gt;0,M388&gt;=$AJ$3),"",H389))</f>
        <v>B</v>
      </c>
      <c r="V389" s="346" t="str">
        <f t="shared" ca="1" si="122"/>
        <v>L</v>
      </c>
      <c r="W389" s="346">
        <f t="shared" ca="1" si="111"/>
        <v>-1</v>
      </c>
      <c r="X389" s="343">
        <f t="shared" ca="1" si="119"/>
        <v>-1</v>
      </c>
      <c r="Y389" s="56" t="str">
        <f ca="1">VLOOKUP($A389,$BC$5:$BN$45,8)</f>
        <v>R</v>
      </c>
      <c r="Z389" s="175">
        <v>1</v>
      </c>
      <c r="AA389" s="345" t="str">
        <f ca="1">IF($A388&lt;&gt;"",IF(OR($AH388&lt;&gt;0,$AI388&lt;&gt;0,U389&lt;&gt;""),"",O389))</f>
        <v/>
      </c>
      <c r="AB389" s="37" t="str">
        <f t="shared" ca="1" si="112"/>
        <v/>
      </c>
      <c r="AC389" s="37">
        <f t="shared" ca="1" si="113"/>
        <v>0</v>
      </c>
      <c r="AD389" s="23">
        <f ca="1">IF($A389&lt;&gt;"",IF(OR($AH388&lt;&gt;0,$AI388&lt;&gt;0),"0",SUM(AC389:AC389)),0)</f>
        <v>0</v>
      </c>
      <c r="AE389" s="90">
        <f ca="1">IF(A389&lt;&gt;"",W389+AC389,0)</f>
        <v>-1</v>
      </c>
      <c r="AF389" s="87">
        <f t="shared" ca="1" si="125"/>
        <v>-11</v>
      </c>
      <c r="AG389" s="95">
        <f>T390</f>
        <v>1</v>
      </c>
      <c r="AH389" s="89">
        <f ca="1">IF($A389&lt;&gt;"",IF(AH388&lt;&gt;0,AH388,IF(AF389&gt;=$AJ$1,"Profit Target",0)),0)</f>
        <v>0</v>
      </c>
      <c r="AI389" s="91">
        <f ca="1">IF($A389&lt;&gt;"",IF(AI388&lt;&gt;0,AI388,IF(AF389&lt;=$AJ$2,"Stop Loss",0)))</f>
        <v>0</v>
      </c>
      <c r="AJ389" s="89">
        <f t="shared" ca="1" si="114"/>
        <v>9</v>
      </c>
      <c r="AK389" s="78" t="str">
        <f ca="1">IF($A388="","",ABS(T389)&amp;"@")</f>
        <v>1@</v>
      </c>
      <c r="AL389" s="78" t="str">
        <f ca="1">IF(U389&lt;&gt;"",$AK389&amp;U389&amp;",","")</f>
        <v>1@B,</v>
      </c>
      <c r="AM389" s="78" t="str">
        <f ca="1">IF($A388="","",ABS(Z389)&amp;"@")</f>
        <v>1@</v>
      </c>
      <c r="AN389" s="427" t="str">
        <f t="shared" ca="1" si="115"/>
        <v/>
      </c>
      <c r="AO389" s="20"/>
      <c r="AP389" s="20"/>
      <c r="AQ389" s="20"/>
      <c r="AR389" s="20"/>
      <c r="AS389" s="20"/>
      <c r="AT389" s="49"/>
      <c r="AU389" s="20"/>
      <c r="AV389" s="20"/>
      <c r="AW389" s="20"/>
      <c r="AX389" s="20"/>
      <c r="AY389" s="20"/>
      <c r="AZ389" s="20"/>
      <c r="BA389" s="20"/>
      <c r="BB389" s="96">
        <f t="shared" ref="BB389:BB452" ca="1" si="127">IF($A$2="no",INT(RAND()*36+1),INT(RAND()*37))</f>
        <v>23</v>
      </c>
      <c r="BD389" s="96"/>
      <c r="BO389"/>
      <c r="BP389"/>
      <c r="BR389" s="48"/>
      <c r="BS389" s="19"/>
      <c r="BT389" s="19"/>
      <c r="BU389" s="19"/>
      <c r="BV389" s="48"/>
      <c r="BW389" s="48"/>
      <c r="BX389" s="48"/>
      <c r="BY389" s="49"/>
      <c r="BZ389" s="48"/>
      <c r="CA389" s="48"/>
      <c r="CB389" s="19"/>
      <c r="CC389" s="19"/>
      <c r="CD389" s="19"/>
      <c r="CE389" s="48"/>
      <c r="CF389" s="49"/>
      <c r="CG389" s="19"/>
      <c r="CH389" s="49"/>
      <c r="CI389" s="19"/>
      <c r="CJ389" s="19"/>
    </row>
    <row r="390" spans="1:88">
      <c r="A390" s="96">
        <f t="shared" ca="1" si="126"/>
        <v>26</v>
      </c>
      <c r="B390" s="23" t="str">
        <f ca="1">IF(A389="","",IF(AND(AL390="",AN390=""),"NB",AL390&amp;AN390))</f>
        <v>1@R,</v>
      </c>
      <c r="C390" s="6" t="str">
        <f t="shared" ca="1" si="107"/>
        <v/>
      </c>
      <c r="D390" s="56" t="str">
        <f ca="1">VLOOKUP($A390,$BC$5:$BN$45,8)</f>
        <v>B</v>
      </c>
      <c r="E390" s="344" t="str">
        <f t="shared" ca="1" si="116"/>
        <v>RRB</v>
      </c>
      <c r="F390" s="175">
        <v>1</v>
      </c>
      <c r="G390" s="459">
        <f ca="1">IF(G389&gt;=$AJ$3,1,IF(AND(J388="L",J389="L"),1,IF(I389="L",2,IF(I389="W",(2*G389-1),G389))))</f>
        <v>2</v>
      </c>
      <c r="H390" s="345" t="str">
        <f ca="1">IF($A389&lt;&gt;"",IF(OR($AH389&lt;&gt;0,$AI389&lt;&gt;0,E389="RRR"),"",IF(AND($D384="B",$D387="B"),"B",IF(AND($D386="B",$D388="B"),"B",IF(AND($D388=$D389,$D388="B"),"B","")))),"")</f>
        <v/>
      </c>
      <c r="I390" s="346" t="str">
        <f t="shared" ca="1" si="121"/>
        <v/>
      </c>
      <c r="J390" s="346">
        <f t="shared" ca="1" si="108"/>
        <v>0</v>
      </c>
      <c r="K390" s="343">
        <f t="shared" ca="1" si="117"/>
        <v>0</v>
      </c>
      <c r="L390" s="56" t="str">
        <f ca="1">VLOOKUP($A390,$BC$5:$BN$45,8)</f>
        <v>B</v>
      </c>
      <c r="M390" s="428">
        <f t="shared" ca="1" si="118"/>
        <v>2</v>
      </c>
      <c r="N390" s="175">
        <v>1</v>
      </c>
      <c r="O390" s="345" t="str">
        <f ca="1">IF($A389&lt;&gt;"",IF(OR($AH389&lt;&gt;0,$AI389&lt;&gt;0,E389="BBB",H390&lt;&gt;""),"",IF(AND($D384="R",$D387="R"),"R",IF(AND($D386="R",$D388="R"),"R",IF(AND($D388=$D389,$D388="R"),"R","")))),"")</f>
        <v>R</v>
      </c>
      <c r="P390" s="37" t="str">
        <f t="shared" ca="1" si="109"/>
        <v>L</v>
      </c>
      <c r="Q390" s="37">
        <f t="shared" ca="1" si="110"/>
        <v>-1</v>
      </c>
      <c r="R390" s="23">
        <f ca="1">IF($A390&lt;&gt;"",IF(OR($AH389&lt;&gt;0,$AI389&lt;&gt;0),"0",SUM(Q390:Q390)),0)</f>
        <v>-1</v>
      </c>
      <c r="S390" s="56" t="str">
        <f ca="1">VLOOKUP($A390,$BC$5:$BN$45,8)</f>
        <v>B</v>
      </c>
      <c r="T390" s="175">
        <v>1</v>
      </c>
      <c r="U390" s="345" t="str">
        <f ca="1">IF($A389&lt;&gt;"",IF(OR($AH389&lt;&gt;0,$AI389&lt;&gt;0,M389&gt;=$AJ$3),"",H390))</f>
        <v/>
      </c>
      <c r="V390" s="346" t="str">
        <f t="shared" ca="1" si="122"/>
        <v/>
      </c>
      <c r="W390" s="346">
        <f t="shared" ca="1" si="111"/>
        <v>0</v>
      </c>
      <c r="X390" s="343">
        <f t="shared" ca="1" si="119"/>
        <v>0</v>
      </c>
      <c r="Y390" s="56" t="str">
        <f ca="1">VLOOKUP($A390,$BC$5:$BN$45,8)</f>
        <v>B</v>
      </c>
      <c r="Z390" s="175">
        <v>1</v>
      </c>
      <c r="AA390" s="345" t="str">
        <f ca="1">IF($A389&lt;&gt;"",IF(OR($AH389&lt;&gt;0,$AI389&lt;&gt;0,U390&lt;&gt;""),"",O390))</f>
        <v>R</v>
      </c>
      <c r="AB390" s="37" t="str">
        <f t="shared" ca="1" si="112"/>
        <v>L</v>
      </c>
      <c r="AC390" s="37">
        <f t="shared" ca="1" si="113"/>
        <v>-1</v>
      </c>
      <c r="AD390" s="23">
        <f ca="1">IF($A390&lt;&gt;"",IF(OR($AH389&lt;&gt;0,$AI389&lt;&gt;0),"0",SUM(AC390:AC390)),0)</f>
        <v>-1</v>
      </c>
      <c r="AE390" s="90">
        <f ca="1">IF(A390&lt;&gt;"",W390+AC390,0)</f>
        <v>-1</v>
      </c>
      <c r="AF390" s="87">
        <f t="shared" ca="1" si="125"/>
        <v>-12</v>
      </c>
      <c r="AG390" s="95">
        <f>T391</f>
        <v>1</v>
      </c>
      <c r="AH390" s="89">
        <f ca="1">IF($A390&lt;&gt;"",IF(AH389&lt;&gt;0,AH389,IF(AF390&gt;=$AJ$1,"Profit Target",0)),0)</f>
        <v>0</v>
      </c>
      <c r="AI390" s="91">
        <f ca="1">IF($A390&lt;&gt;"",IF(AI389&lt;&gt;0,AI389,IF(AF390&lt;=$AJ$2,"Stop Loss",0)))</f>
        <v>0</v>
      </c>
      <c r="AJ390" s="89">
        <f t="shared" ca="1" si="114"/>
        <v>9</v>
      </c>
      <c r="AK390" s="78" t="str">
        <f ca="1">IF($A389="","",ABS(T390)&amp;"@")</f>
        <v>1@</v>
      </c>
      <c r="AL390" s="78" t="str">
        <f ca="1">IF(U390&lt;&gt;"",$AK390&amp;U390&amp;",","")</f>
        <v/>
      </c>
      <c r="AM390" s="78" t="str">
        <f ca="1">IF($A389="","",ABS(Z390)&amp;"@")</f>
        <v>1@</v>
      </c>
      <c r="AN390" s="427" t="str">
        <f t="shared" ca="1" si="115"/>
        <v>1@R,</v>
      </c>
      <c r="AO390" s="20"/>
      <c r="AP390" s="20"/>
      <c r="AQ390" s="20"/>
      <c r="AR390" s="20"/>
      <c r="AS390" s="20"/>
      <c r="AT390" s="49"/>
      <c r="AU390" s="20"/>
      <c r="AV390" s="20"/>
      <c r="AW390" s="20"/>
      <c r="AX390" s="20"/>
      <c r="AY390" s="20"/>
      <c r="AZ390" s="20"/>
      <c r="BA390" s="20"/>
      <c r="BB390" s="96">
        <f t="shared" ca="1" si="127"/>
        <v>5</v>
      </c>
      <c r="BD390" s="96"/>
      <c r="BO390"/>
      <c r="BP390"/>
      <c r="BR390" s="48"/>
      <c r="BS390" s="19"/>
      <c r="BT390" s="19"/>
      <c r="BU390" s="19"/>
      <c r="BV390" s="48"/>
      <c r="BW390" s="48"/>
      <c r="BX390" s="48"/>
      <c r="BY390" s="49"/>
      <c r="BZ390" s="48"/>
      <c r="CA390" s="48"/>
      <c r="CB390" s="19"/>
      <c r="CC390" s="19"/>
      <c r="CD390" s="19"/>
      <c r="CE390" s="48"/>
      <c r="CF390" s="49"/>
      <c r="CG390" s="19"/>
      <c r="CH390" s="49"/>
      <c r="CI390" s="19"/>
      <c r="CJ390" s="19"/>
    </row>
    <row r="391" spans="1:88">
      <c r="A391" s="96">
        <f t="shared" ca="1" si="126"/>
        <v>13</v>
      </c>
      <c r="B391" s="23" t="str">
        <f ca="1">IF(A390="","",IF(AND(AL391="",AN391=""),"NB",AL391&amp;AN391))</f>
        <v>NB</v>
      </c>
      <c r="C391" s="6" t="str">
        <f t="shared" ref="C391:C454" ca="1" si="128">IF(AH391="Profit Target","profit target",IF(AI391="Stop Loss","stop loss",""))</f>
        <v/>
      </c>
      <c r="D391" s="56" t="str">
        <f ca="1">VLOOKUP($A391,$BC$5:$BN$45,8)</f>
        <v>B</v>
      </c>
      <c r="E391" s="344" t="str">
        <f t="shared" ca="1" si="116"/>
        <v>RBB</v>
      </c>
      <c r="F391" s="175">
        <v>1</v>
      </c>
      <c r="G391" s="459">
        <f ca="1">IF(G390&gt;=$AJ$3,1,IF(AND(J389="L",J390="L"),1,IF(I390="L",2,IF(I390="W",(2*G390-1),G390))))</f>
        <v>2</v>
      </c>
      <c r="H391" s="345" t="str">
        <f ca="1">IF($A390&lt;&gt;"",IF(OR($AH390&lt;&gt;0,$AI390&lt;&gt;0,E390="RRR"),"",IF(AND($D385="B",$D388="B"),"B",IF(AND($D387="B",$D389="B"),"B",IF(AND($D389=$D390,$D389="B"),"B","")))),"")</f>
        <v/>
      </c>
      <c r="I391" s="346" t="str">
        <f t="shared" ca="1" si="121"/>
        <v/>
      </c>
      <c r="J391" s="346">
        <f t="shared" ref="J391:J454" ca="1" si="129">IF(H391&lt;&gt;"",IF(H391=$D391,1*$F391,-1*$F391),0)</f>
        <v>0</v>
      </c>
      <c r="K391" s="343">
        <f t="shared" ca="1" si="117"/>
        <v>0</v>
      </c>
      <c r="L391" s="56" t="str">
        <f ca="1">VLOOKUP($A391,$BC$5:$BN$45,8)</f>
        <v>B</v>
      </c>
      <c r="M391" s="428">
        <f t="shared" ca="1" si="118"/>
        <v>2</v>
      </c>
      <c r="N391" s="175">
        <v>1</v>
      </c>
      <c r="O391" s="345" t="str">
        <f ca="1">IF($A390&lt;&gt;"",IF(OR($AH390&lt;&gt;0,$AI390&lt;&gt;0,E390="BBB",H391&lt;&gt;""),"",IF(AND($D385="R",$D388="R"),"R",IF(AND($D387="R",$D389="R"),"R",IF(AND($D389=$D390,$D389="R"),"R","")))),"")</f>
        <v/>
      </c>
      <c r="P391" s="37" t="str">
        <f t="shared" ref="P391:P454" ca="1" si="130">IF(ABS(R391)=0,"",IF($A391=0,"L",IF(R391&gt;0,"W",IF(R391&lt;0,"L",""))))</f>
        <v/>
      </c>
      <c r="Q391" s="37">
        <f t="shared" ref="Q391:Q454" ca="1" si="131">IF(O391&lt;&gt;"",IF(O391=$S391,1*$T391,-1*$T391),0)</f>
        <v>0</v>
      </c>
      <c r="R391" s="23">
        <f ca="1">IF($A391&lt;&gt;"",IF(OR($AH390&lt;&gt;0,$AI390&lt;&gt;0),"0",SUM(Q391:Q391)),0)</f>
        <v>0</v>
      </c>
      <c r="S391" s="56" t="str">
        <f ca="1">VLOOKUP($A391,$BC$5:$BN$45,8)</f>
        <v>B</v>
      </c>
      <c r="T391" s="175">
        <v>1</v>
      </c>
      <c r="U391" s="345" t="str">
        <f ca="1">IF($A390&lt;&gt;"",IF(OR($AH390&lt;&gt;0,$AI390&lt;&gt;0,M390&gt;=$AJ$3),"",H391))</f>
        <v/>
      </c>
      <c r="V391" s="346" t="str">
        <f t="shared" ca="1" si="122"/>
        <v/>
      </c>
      <c r="W391" s="346">
        <f t="shared" ref="W391:W454" ca="1" si="132">IF(U391&lt;&gt;"",IF(U391=$D391,1*$F391,-1*$F391),0)</f>
        <v>0</v>
      </c>
      <c r="X391" s="343">
        <f t="shared" ca="1" si="119"/>
        <v>0</v>
      </c>
      <c r="Y391" s="56" t="str">
        <f ca="1">VLOOKUP($A391,$BC$5:$BN$45,8)</f>
        <v>B</v>
      </c>
      <c r="Z391" s="175">
        <v>1</v>
      </c>
      <c r="AA391" s="345" t="str">
        <f ca="1">IF($A390&lt;&gt;"",IF(OR($AH390&lt;&gt;0,$AI390&lt;&gt;0,U391&lt;&gt;""),"",O391))</f>
        <v/>
      </c>
      <c r="AB391" s="37" t="str">
        <f t="shared" ref="AB391:AB454" ca="1" si="133">IF(ABS(AD391)=0,"",IF($A391=0,"L",IF(AD391&gt;0,"W",IF(AD391&lt;0,"L",""))))</f>
        <v/>
      </c>
      <c r="AC391" s="37">
        <f t="shared" ref="AC391:AC454" ca="1" si="134">IF(AA391&lt;&gt;"",IF(AA391=$S391,1*$T391,-1*$T391),0)</f>
        <v>0</v>
      </c>
      <c r="AD391" s="23">
        <f ca="1">IF($A391&lt;&gt;"",IF(OR($AH390&lt;&gt;0,$AI390&lt;&gt;0),"0",SUM(AC391:AC391)),0)</f>
        <v>0</v>
      </c>
      <c r="AE391" s="90">
        <f ca="1">IF(A391&lt;&gt;"",W391+AC391,0)</f>
        <v>0</v>
      </c>
      <c r="AF391" s="87">
        <f t="shared" ca="1" si="125"/>
        <v>-12</v>
      </c>
      <c r="AG391" s="95">
        <f>T392</f>
        <v>1</v>
      </c>
      <c r="AH391" s="89">
        <f ca="1">IF($A391&lt;&gt;"",IF(AH390&lt;&gt;0,AH390,IF(AF391&gt;=$AJ$1,"Profit Target",0)),0)</f>
        <v>0</v>
      </c>
      <c r="AI391" s="91">
        <f ca="1">IF($A391&lt;&gt;"",IF(AI390&lt;&gt;0,AI390,IF(AF391&lt;=$AJ$2,"Stop Loss",0)))</f>
        <v>0</v>
      </c>
      <c r="AJ391" s="89">
        <f t="shared" ref="AJ391:AJ454" ca="1" si="135">IF(AF391&gt;AJ390,AF391,AJ390)</f>
        <v>9</v>
      </c>
      <c r="AK391" s="78" t="str">
        <f ca="1">IF($A390="","",ABS(T391)&amp;"@")</f>
        <v>1@</v>
      </c>
      <c r="AL391" s="78" t="str">
        <f ca="1">IF(U391&lt;&gt;"",$AK391&amp;U391&amp;",","")</f>
        <v/>
      </c>
      <c r="AM391" s="78" t="str">
        <f ca="1">IF($A390="","",ABS(Z391)&amp;"@")</f>
        <v>1@</v>
      </c>
      <c r="AN391" s="427" t="str">
        <f t="shared" ref="AN391:AN454" ca="1" si="136">IF(AA391&lt;&gt;"",$AM391&amp;AA391&amp;",","")</f>
        <v/>
      </c>
      <c r="AO391" s="20"/>
      <c r="AP391" s="20"/>
      <c r="AQ391" s="20"/>
      <c r="AR391" s="20"/>
      <c r="AS391" s="20"/>
      <c r="AT391" s="49"/>
      <c r="AU391" s="20"/>
      <c r="AV391" s="20"/>
      <c r="AW391" s="20"/>
      <c r="AX391" s="20"/>
      <c r="AY391" s="20"/>
      <c r="AZ391" s="20"/>
      <c r="BA391" s="20"/>
      <c r="BB391" s="96">
        <f t="shared" ca="1" si="127"/>
        <v>11</v>
      </c>
      <c r="BD391" s="96"/>
      <c r="BO391"/>
      <c r="BP391"/>
      <c r="BR391" s="48"/>
      <c r="BS391" s="19"/>
      <c r="BT391" s="19"/>
      <c r="BU391" s="19"/>
      <c r="BV391" s="48"/>
      <c r="BW391" s="48"/>
      <c r="BX391" s="48"/>
      <c r="BY391" s="49"/>
      <c r="BZ391" s="48"/>
      <c r="CA391" s="48"/>
      <c r="CB391" s="19"/>
      <c r="CC391" s="19"/>
      <c r="CD391" s="19"/>
      <c r="CE391" s="48"/>
      <c r="CF391" s="49"/>
      <c r="CG391" s="19"/>
      <c r="CH391" s="49"/>
      <c r="CI391" s="19"/>
      <c r="CJ391" s="19"/>
    </row>
    <row r="392" spans="1:88">
      <c r="A392" s="96">
        <f t="shared" ca="1" si="126"/>
        <v>11</v>
      </c>
      <c r="B392" s="23" t="str">
        <f ca="1">IF(A391="","",IF(AND(AL392="",AN392=""),"NB",AL392&amp;AN392))</f>
        <v>1@B,</v>
      </c>
      <c r="C392" s="6" t="str">
        <f t="shared" ca="1" si="128"/>
        <v/>
      </c>
      <c r="D392" s="56" t="str">
        <f ca="1">VLOOKUP($A392,$BC$5:$BN$45,8)</f>
        <v>B</v>
      </c>
      <c r="E392" s="344" t="str">
        <f t="shared" ref="E392:E455" ca="1" si="137">D390&amp;D391&amp;D392</f>
        <v>BBB</v>
      </c>
      <c r="F392" s="175">
        <v>1</v>
      </c>
      <c r="G392" s="459">
        <f ca="1">IF(G391&gt;=$AJ$3,1,IF(AND(J390="L",J391="L"),1,IF(I391="L",2,IF(I391="W",(2*G391-1),G391))))</f>
        <v>2</v>
      </c>
      <c r="H392" s="345" t="str">
        <f ca="1">IF($A391&lt;&gt;"",IF(OR($AH391&lt;&gt;0,$AI391&lt;&gt;0,E391="RRR"),"",IF(AND($D386="B",$D389="B"),"B",IF(AND($D388="B",$D390="B"),"B",IF(AND($D390=$D391,$D390="B"),"B","")))),"")</f>
        <v>B</v>
      </c>
      <c r="I392" s="346" t="str">
        <f t="shared" ca="1" si="121"/>
        <v>W</v>
      </c>
      <c r="J392" s="346">
        <f t="shared" ca="1" si="129"/>
        <v>1</v>
      </c>
      <c r="K392" s="343">
        <f t="shared" ref="K392:K455" ca="1" si="138">IF($A392&lt;&gt;"",SUM(J392:J392),0)</f>
        <v>1</v>
      </c>
      <c r="L392" s="56" t="str">
        <f ca="1">VLOOKUP($A392,$BC$5:$BN$45,8)</f>
        <v>B</v>
      </c>
      <c r="M392" s="428">
        <f t="shared" ref="M392:M455" ca="1" si="139">IF(J392&gt;0,0,IF(J392&lt;0,M391+1,M391))</f>
        <v>0</v>
      </c>
      <c r="N392" s="175">
        <v>1</v>
      </c>
      <c r="O392" s="345" t="str">
        <f ca="1">IF($A391&lt;&gt;"",IF(OR($AH391&lt;&gt;0,$AI391&lt;&gt;0,E391="BBB",H392&lt;&gt;""),"",IF(AND($D386="R",$D389="R"),"R",IF(AND($D388="R",$D390="R"),"R",IF(AND($D390=$D391,$D390="R"),"R","")))),"")</f>
        <v/>
      </c>
      <c r="P392" s="37" t="str">
        <f t="shared" ca="1" si="130"/>
        <v/>
      </c>
      <c r="Q392" s="37">
        <f t="shared" ca="1" si="131"/>
        <v>0</v>
      </c>
      <c r="R392" s="23">
        <f ca="1">IF($A392&lt;&gt;"",IF(OR($AH391&lt;&gt;0,$AI391&lt;&gt;0),"0",SUM(Q392:Q392)),0)</f>
        <v>0</v>
      </c>
      <c r="S392" s="56" t="str">
        <f ca="1">VLOOKUP($A392,$BC$5:$BN$45,8)</f>
        <v>B</v>
      </c>
      <c r="T392" s="175">
        <v>1</v>
      </c>
      <c r="U392" s="345" t="str">
        <f ca="1">IF($A391&lt;&gt;"",IF(OR($AH391&lt;&gt;0,$AI391&lt;&gt;0,M391&gt;=$AJ$3),"",H392))</f>
        <v>B</v>
      </c>
      <c r="V392" s="346" t="str">
        <f t="shared" ca="1" si="122"/>
        <v>W</v>
      </c>
      <c r="W392" s="346">
        <f t="shared" ca="1" si="132"/>
        <v>1</v>
      </c>
      <c r="X392" s="343">
        <f t="shared" ref="X392:X455" ca="1" si="140">IF($A392&lt;&gt;"",SUM(W392:W392),0)</f>
        <v>1</v>
      </c>
      <c r="Y392" s="56" t="str">
        <f ca="1">VLOOKUP($A392,$BC$5:$BN$45,8)</f>
        <v>B</v>
      </c>
      <c r="Z392" s="175">
        <v>1</v>
      </c>
      <c r="AA392" s="345" t="str">
        <f ca="1">IF($A391&lt;&gt;"",IF(OR($AH391&lt;&gt;0,$AI391&lt;&gt;0,U392&lt;&gt;""),"",O392))</f>
        <v/>
      </c>
      <c r="AB392" s="37" t="str">
        <f t="shared" ca="1" si="133"/>
        <v/>
      </c>
      <c r="AC392" s="37">
        <f t="shared" ca="1" si="134"/>
        <v>0</v>
      </c>
      <c r="AD392" s="23">
        <f ca="1">IF($A392&lt;&gt;"",IF(OR($AH391&lt;&gt;0,$AI391&lt;&gt;0),"0",SUM(AC392:AC392)),0)</f>
        <v>0</v>
      </c>
      <c r="AE392" s="90">
        <f ca="1">IF(A392&lt;&gt;"",W392+AC392,0)</f>
        <v>1</v>
      </c>
      <c r="AF392" s="87">
        <f t="shared" ca="1" si="125"/>
        <v>-11</v>
      </c>
      <c r="AG392" s="95">
        <f>T393</f>
        <v>1</v>
      </c>
      <c r="AH392" s="89">
        <f ca="1">IF($A392&lt;&gt;"",IF(AH391&lt;&gt;0,AH391,IF(AF392&gt;=$AJ$1,"Profit Target",0)),0)</f>
        <v>0</v>
      </c>
      <c r="AI392" s="91">
        <f ca="1">IF($A392&lt;&gt;"",IF(AI391&lt;&gt;0,AI391,IF(AF392&lt;=$AJ$2,"Stop Loss",0)))</f>
        <v>0</v>
      </c>
      <c r="AJ392" s="89">
        <f t="shared" ca="1" si="135"/>
        <v>9</v>
      </c>
      <c r="AK392" s="78" t="str">
        <f ca="1">IF($A391="","",ABS(T392)&amp;"@")</f>
        <v>1@</v>
      </c>
      <c r="AL392" s="78" t="str">
        <f ca="1">IF(U392&lt;&gt;"",$AK392&amp;U392&amp;",","")</f>
        <v>1@B,</v>
      </c>
      <c r="AM392" s="78" t="str">
        <f ca="1">IF($A391="","",ABS(Z392)&amp;"@")</f>
        <v>1@</v>
      </c>
      <c r="AN392" s="427" t="str">
        <f t="shared" ca="1" si="136"/>
        <v/>
      </c>
      <c r="AO392" s="20"/>
      <c r="AP392" s="20"/>
      <c r="AQ392" s="20"/>
      <c r="AR392" s="20"/>
      <c r="AS392" s="20"/>
      <c r="AT392" s="49"/>
      <c r="AU392" s="20"/>
      <c r="AV392" s="20"/>
      <c r="AW392" s="20"/>
      <c r="AX392" s="20"/>
      <c r="AY392" s="20"/>
      <c r="AZ392" s="20"/>
      <c r="BA392" s="20"/>
      <c r="BB392" s="96">
        <f t="shared" ca="1" si="127"/>
        <v>2</v>
      </c>
      <c r="BD392" s="96"/>
      <c r="BO392"/>
      <c r="BP392"/>
      <c r="BR392" s="48"/>
      <c r="BS392" s="19"/>
      <c r="BT392" s="19"/>
      <c r="BU392" s="19"/>
      <c r="BV392" s="48"/>
      <c r="BW392" s="48"/>
      <c r="BX392" s="48"/>
      <c r="BY392" s="49"/>
      <c r="BZ392" s="48"/>
      <c r="CA392" s="48"/>
      <c r="CB392" s="19"/>
      <c r="CC392" s="19"/>
      <c r="CD392" s="19"/>
      <c r="CE392" s="48"/>
      <c r="CF392" s="49"/>
      <c r="CG392" s="19"/>
      <c r="CH392" s="49"/>
      <c r="CI392" s="19"/>
      <c r="CJ392" s="19"/>
    </row>
    <row r="393" spans="1:88">
      <c r="A393" s="96">
        <f t="shared" ca="1" si="126"/>
        <v>13</v>
      </c>
      <c r="B393" s="23" t="str">
        <f ca="1">IF(A392="","",IF(AND(AL393="",AN393=""),"NB",AL393&amp;AN393))</f>
        <v>1@B,</v>
      </c>
      <c r="C393" s="6" t="str">
        <f t="shared" ca="1" si="128"/>
        <v/>
      </c>
      <c r="D393" s="56" t="str">
        <f ca="1">VLOOKUP($A393,$BC$5:$BN$45,8)</f>
        <v>B</v>
      </c>
      <c r="E393" s="344" t="str">
        <f t="shared" ca="1" si="137"/>
        <v>BBB</v>
      </c>
      <c r="F393" s="175">
        <v>1</v>
      </c>
      <c r="G393" s="459">
        <f ca="1">IF(G392&gt;=$AJ$3,1,IF(AND(J391="L",J392="L"),1,IF(I392="L",2,IF(I392="W",(2*G392-1),G392))))</f>
        <v>3</v>
      </c>
      <c r="H393" s="345" t="str">
        <f ca="1">IF($A392&lt;&gt;"",IF(OR($AH392&lt;&gt;0,$AI392&lt;&gt;0,E392="RRR"),"",IF(AND($D387="B",$D390="B"),"B",IF(AND($D389="B",$D391="B"),"B",IF(AND($D391=$D392,$D391="B"),"B","")))),"")</f>
        <v>B</v>
      </c>
      <c r="I393" s="346" t="str">
        <f t="shared" ref="I393:I456" ca="1" si="141">IF(ABS(K393)=0,"",IF($A393=0,"L",IF(K393&gt;0,"W",IF(K393&lt;0,"L",""))))</f>
        <v>W</v>
      </c>
      <c r="J393" s="346">
        <f t="shared" ca="1" si="129"/>
        <v>1</v>
      </c>
      <c r="K393" s="343">
        <f t="shared" ca="1" si="138"/>
        <v>1</v>
      </c>
      <c r="L393" s="56" t="str">
        <f ca="1">VLOOKUP($A393,$BC$5:$BN$45,8)</f>
        <v>B</v>
      </c>
      <c r="M393" s="428">
        <f t="shared" ca="1" si="139"/>
        <v>0</v>
      </c>
      <c r="N393" s="175">
        <v>1</v>
      </c>
      <c r="O393" s="345" t="str">
        <f ca="1">IF($A392&lt;&gt;"",IF(OR($AH392&lt;&gt;0,$AI392&lt;&gt;0,E392="BBB",H393&lt;&gt;""),"",IF(AND($D387="R",$D390="R"),"R",IF(AND($D389="R",$D391="R"),"R",IF(AND($D391=$D392,$D391="R"),"R","")))),"")</f>
        <v/>
      </c>
      <c r="P393" s="37" t="str">
        <f t="shared" ca="1" si="130"/>
        <v/>
      </c>
      <c r="Q393" s="37">
        <f t="shared" ca="1" si="131"/>
        <v>0</v>
      </c>
      <c r="R393" s="23">
        <f ca="1">IF($A393&lt;&gt;"",IF(OR($AH392&lt;&gt;0,$AI392&lt;&gt;0),"0",SUM(Q393:Q393)),0)</f>
        <v>0</v>
      </c>
      <c r="S393" s="56" t="str">
        <f ca="1">VLOOKUP($A393,$BC$5:$BN$45,8)</f>
        <v>B</v>
      </c>
      <c r="T393" s="175">
        <v>1</v>
      </c>
      <c r="U393" s="345" t="str">
        <f ca="1">IF($A392&lt;&gt;"",IF(OR($AH392&lt;&gt;0,$AI392&lt;&gt;0,M392&gt;=$AJ$3),"",H393))</f>
        <v>B</v>
      </c>
      <c r="V393" s="346" t="str">
        <f t="shared" ref="V393:V456" ca="1" si="142">IF(ABS(X393)=0,"",IF($A393=0,"L",IF(X393&gt;0,"W",IF(X393&lt;0,"L",""))))</f>
        <v>W</v>
      </c>
      <c r="W393" s="346">
        <f t="shared" ca="1" si="132"/>
        <v>1</v>
      </c>
      <c r="X393" s="343">
        <f t="shared" ca="1" si="140"/>
        <v>1</v>
      </c>
      <c r="Y393" s="56" t="str">
        <f ca="1">VLOOKUP($A393,$BC$5:$BN$45,8)</f>
        <v>B</v>
      </c>
      <c r="Z393" s="175">
        <v>1</v>
      </c>
      <c r="AA393" s="345" t="str">
        <f ca="1">IF($A392&lt;&gt;"",IF(OR($AH392&lt;&gt;0,$AI392&lt;&gt;0,U393&lt;&gt;""),"",O393))</f>
        <v/>
      </c>
      <c r="AB393" s="37" t="str">
        <f t="shared" ca="1" si="133"/>
        <v/>
      </c>
      <c r="AC393" s="37">
        <f t="shared" ca="1" si="134"/>
        <v>0</v>
      </c>
      <c r="AD393" s="23">
        <f ca="1">IF($A393&lt;&gt;"",IF(OR($AH392&lt;&gt;0,$AI392&lt;&gt;0),"0",SUM(AC393:AC393)),0)</f>
        <v>0</v>
      </c>
      <c r="AE393" s="90">
        <f ca="1">IF(A393&lt;&gt;"",W393+AC393,0)</f>
        <v>1</v>
      </c>
      <c r="AF393" s="87">
        <f t="shared" ca="1" si="125"/>
        <v>-10</v>
      </c>
      <c r="AG393" s="95">
        <f>T394</f>
        <v>1</v>
      </c>
      <c r="AH393" s="89">
        <f ca="1">IF($A393&lt;&gt;"",IF(AH392&lt;&gt;0,AH392,IF(AF393&gt;=$AJ$1,"Profit Target",0)),0)</f>
        <v>0</v>
      </c>
      <c r="AI393" s="91">
        <f ca="1">IF($A393&lt;&gt;"",IF(AI392&lt;&gt;0,AI392,IF(AF393&lt;=$AJ$2,"Stop Loss",0)))</f>
        <v>0</v>
      </c>
      <c r="AJ393" s="89">
        <f t="shared" ca="1" si="135"/>
        <v>9</v>
      </c>
      <c r="AK393" s="78" t="str">
        <f ca="1">IF($A392="","",ABS(T393)&amp;"@")</f>
        <v>1@</v>
      </c>
      <c r="AL393" s="78" t="str">
        <f ca="1">IF(U393&lt;&gt;"",$AK393&amp;U393&amp;",","")</f>
        <v>1@B,</v>
      </c>
      <c r="AM393" s="78" t="str">
        <f ca="1">IF($A392="","",ABS(Z393)&amp;"@")</f>
        <v>1@</v>
      </c>
      <c r="AN393" s="427" t="str">
        <f t="shared" ca="1" si="136"/>
        <v/>
      </c>
      <c r="AO393" s="20"/>
      <c r="AP393" s="20"/>
      <c r="AQ393" s="20"/>
      <c r="AR393" s="20"/>
      <c r="AS393" s="20"/>
      <c r="AT393" s="49"/>
      <c r="AU393" s="20"/>
      <c r="AV393" s="20"/>
      <c r="AW393" s="20"/>
      <c r="AX393" s="20"/>
      <c r="AY393" s="20"/>
      <c r="AZ393" s="20"/>
      <c r="BA393" s="20"/>
      <c r="BB393" s="96">
        <f t="shared" ca="1" si="127"/>
        <v>11</v>
      </c>
      <c r="BD393" s="96"/>
      <c r="BO393"/>
      <c r="BP393"/>
      <c r="BR393" s="48"/>
      <c r="BS393" s="19"/>
      <c r="BT393" s="19"/>
      <c r="BU393" s="19"/>
      <c r="BV393" s="48"/>
      <c r="BW393" s="48"/>
      <c r="BX393" s="48"/>
      <c r="BY393" s="49"/>
      <c r="BZ393" s="48"/>
      <c r="CA393" s="48"/>
      <c r="CB393" s="19"/>
      <c r="CC393" s="19"/>
      <c r="CD393" s="19"/>
      <c r="CE393" s="48"/>
      <c r="CF393" s="49"/>
      <c r="CG393" s="19"/>
      <c r="CH393" s="49"/>
      <c r="CI393" s="19"/>
      <c r="CJ393" s="19"/>
    </row>
    <row r="394" spans="1:88">
      <c r="A394" s="96">
        <f t="shared" ca="1" si="126"/>
        <v>1</v>
      </c>
      <c r="B394" s="23" t="str">
        <f ca="1">IF(A393="","",IF(AND(AL394="",AN394=""),"NB",AL394&amp;AN394))</f>
        <v>1@B,</v>
      </c>
      <c r="C394" s="6" t="str">
        <f t="shared" ca="1" si="128"/>
        <v/>
      </c>
      <c r="D394" s="56" t="str">
        <f ca="1">VLOOKUP($A394,$BC$5:$BN$45,8)</f>
        <v>R</v>
      </c>
      <c r="E394" s="344" t="str">
        <f t="shared" ca="1" si="137"/>
        <v>BBR</v>
      </c>
      <c r="F394" s="175">
        <v>1</v>
      </c>
      <c r="G394" s="459">
        <f ca="1">IF(G393&gt;=$AJ$3,1,IF(AND(J392="L",J393="L"),1,IF(I393="L",2,IF(I393="W",(2*G393-1),G393))))</f>
        <v>5</v>
      </c>
      <c r="H394" s="345" t="str">
        <f ca="1">IF($A393&lt;&gt;"",IF(OR($AH393&lt;&gt;0,$AI393&lt;&gt;0,E393="RRR"),"",IF(AND($D388="B",$D391="B"),"B",IF(AND($D390="B",$D392="B"),"B",IF(AND($D392=$D393,$D392="B"),"B","")))),"")</f>
        <v>B</v>
      </c>
      <c r="I394" s="346" t="str">
        <f t="shared" ca="1" si="141"/>
        <v>L</v>
      </c>
      <c r="J394" s="346">
        <f t="shared" ca="1" si="129"/>
        <v>-1</v>
      </c>
      <c r="K394" s="343">
        <f t="shared" ca="1" si="138"/>
        <v>-1</v>
      </c>
      <c r="L394" s="56" t="str">
        <f ca="1">VLOOKUP($A394,$BC$5:$BN$45,8)</f>
        <v>R</v>
      </c>
      <c r="M394" s="428">
        <f t="shared" ca="1" si="139"/>
        <v>1</v>
      </c>
      <c r="N394" s="175">
        <v>1</v>
      </c>
      <c r="O394" s="345" t="str">
        <f ca="1">IF($A393&lt;&gt;"",IF(OR($AH393&lt;&gt;0,$AI393&lt;&gt;0,E393="BBB",H394&lt;&gt;""),"",IF(AND($D388="R",$D391="R"),"R",IF(AND($D390="R",$D392="R"),"R",IF(AND($D392=$D393,$D392="R"),"R","")))),"")</f>
        <v/>
      </c>
      <c r="P394" s="37" t="str">
        <f t="shared" ca="1" si="130"/>
        <v/>
      </c>
      <c r="Q394" s="37">
        <f t="shared" ca="1" si="131"/>
        <v>0</v>
      </c>
      <c r="R394" s="23">
        <f ca="1">IF($A394&lt;&gt;"",IF(OR($AH393&lt;&gt;0,$AI393&lt;&gt;0),"0",SUM(Q394:Q394)),0)</f>
        <v>0</v>
      </c>
      <c r="S394" s="56" t="str">
        <f ca="1">VLOOKUP($A394,$BC$5:$BN$45,8)</f>
        <v>R</v>
      </c>
      <c r="T394" s="175">
        <v>1</v>
      </c>
      <c r="U394" s="345" t="str">
        <f ca="1">IF($A393&lt;&gt;"",IF(OR($AH393&lt;&gt;0,$AI393&lt;&gt;0,M393&gt;=$AJ$3),"",H394))</f>
        <v>B</v>
      </c>
      <c r="V394" s="346" t="str">
        <f t="shared" ca="1" si="142"/>
        <v>L</v>
      </c>
      <c r="W394" s="346">
        <f t="shared" ca="1" si="132"/>
        <v>-1</v>
      </c>
      <c r="X394" s="343">
        <f t="shared" ca="1" si="140"/>
        <v>-1</v>
      </c>
      <c r="Y394" s="56" t="str">
        <f ca="1">VLOOKUP($A394,$BC$5:$BN$45,8)</f>
        <v>R</v>
      </c>
      <c r="Z394" s="175">
        <v>1</v>
      </c>
      <c r="AA394" s="345" t="str">
        <f ca="1">IF($A393&lt;&gt;"",IF(OR($AH393&lt;&gt;0,$AI393&lt;&gt;0,U394&lt;&gt;""),"",O394))</f>
        <v/>
      </c>
      <c r="AB394" s="37" t="str">
        <f t="shared" ca="1" si="133"/>
        <v/>
      </c>
      <c r="AC394" s="37">
        <f t="shared" ca="1" si="134"/>
        <v>0</v>
      </c>
      <c r="AD394" s="23">
        <f ca="1">IF($A394&lt;&gt;"",IF(OR($AH393&lt;&gt;0,$AI393&lt;&gt;0),"0",SUM(AC394:AC394)),0)</f>
        <v>0</v>
      </c>
      <c r="AE394" s="90">
        <f ca="1">IF(A394&lt;&gt;"",W394+AC394,0)</f>
        <v>-1</v>
      </c>
      <c r="AF394" s="87">
        <f t="shared" ca="1" si="125"/>
        <v>-11</v>
      </c>
      <c r="AG394" s="95">
        <f>T395</f>
        <v>1</v>
      </c>
      <c r="AH394" s="89">
        <f ca="1">IF($A394&lt;&gt;"",IF(AH393&lt;&gt;0,AH393,IF(AF394&gt;=$AJ$1,"Profit Target",0)),0)</f>
        <v>0</v>
      </c>
      <c r="AI394" s="91">
        <f ca="1">IF($A394&lt;&gt;"",IF(AI393&lt;&gt;0,AI393,IF(AF394&lt;=$AJ$2,"Stop Loss",0)))</f>
        <v>0</v>
      </c>
      <c r="AJ394" s="89">
        <f t="shared" ca="1" si="135"/>
        <v>9</v>
      </c>
      <c r="AK394" s="78" t="str">
        <f ca="1">IF($A393="","",ABS(T394)&amp;"@")</f>
        <v>1@</v>
      </c>
      <c r="AL394" s="78" t="str">
        <f ca="1">IF(U394&lt;&gt;"",$AK394&amp;U394&amp;",","")</f>
        <v>1@B,</v>
      </c>
      <c r="AM394" s="78" t="str">
        <f ca="1">IF($A393="","",ABS(Z394)&amp;"@")</f>
        <v>1@</v>
      </c>
      <c r="AN394" s="427" t="str">
        <f t="shared" ca="1" si="136"/>
        <v/>
      </c>
      <c r="AO394" s="20"/>
      <c r="AP394" s="20"/>
      <c r="AQ394" s="20"/>
      <c r="AR394" s="20"/>
      <c r="AS394" s="20"/>
      <c r="AT394" s="49"/>
      <c r="AU394" s="20"/>
      <c r="AV394" s="20"/>
      <c r="AW394" s="20"/>
      <c r="AX394" s="20"/>
      <c r="AY394" s="20"/>
      <c r="AZ394" s="20"/>
      <c r="BA394" s="20"/>
      <c r="BB394" s="96">
        <f t="shared" ca="1" si="127"/>
        <v>27</v>
      </c>
      <c r="BD394" s="96"/>
      <c r="BO394"/>
      <c r="BP394"/>
      <c r="BR394" s="48"/>
      <c r="BS394" s="19"/>
      <c r="BT394" s="19"/>
      <c r="BU394" s="19"/>
      <c r="BV394" s="48"/>
      <c r="BW394" s="48"/>
      <c r="BX394" s="48"/>
      <c r="BY394" s="49"/>
      <c r="BZ394" s="48"/>
      <c r="CA394" s="48"/>
      <c r="CB394" s="19"/>
      <c r="CC394" s="19"/>
      <c r="CD394" s="19"/>
      <c r="CE394" s="48"/>
      <c r="CF394" s="49"/>
      <c r="CG394" s="19"/>
      <c r="CH394" s="49"/>
      <c r="CI394" s="19"/>
      <c r="CJ394" s="19"/>
    </row>
    <row r="395" spans="1:88">
      <c r="A395" s="96">
        <f t="shared" ca="1" si="126"/>
        <v>25</v>
      </c>
      <c r="B395" s="23" t="str">
        <f ca="1">IF(A394="","",IF(AND(AL395="",AN395=""),"NB",AL395&amp;AN395))</f>
        <v>1@B,</v>
      </c>
      <c r="C395" s="6" t="str">
        <f t="shared" ca="1" si="128"/>
        <v/>
      </c>
      <c r="D395" s="56" t="str">
        <f ca="1">VLOOKUP($A395,$BC$5:$BN$45,8)</f>
        <v>R</v>
      </c>
      <c r="E395" s="344" t="str">
        <f t="shared" ca="1" si="137"/>
        <v>BRR</v>
      </c>
      <c r="F395" s="175">
        <v>1</v>
      </c>
      <c r="G395" s="459">
        <f ca="1">IF(G394&gt;=$AJ$3,1,IF(AND(J393="L",J394="L"),1,IF(I394="L",2,IF(I394="W",(2*G394-1),G394))))</f>
        <v>2</v>
      </c>
      <c r="H395" s="345" t="str">
        <f ca="1">IF($A394&lt;&gt;"",IF(OR($AH394&lt;&gt;0,$AI394&lt;&gt;0,E394="RRR"),"",IF(AND($D389="B",$D392="B"),"B",IF(AND($D391="B",$D393="B"),"B",IF(AND($D393=$D394,$D393="B"),"B","")))),"")</f>
        <v>B</v>
      </c>
      <c r="I395" s="346" t="str">
        <f t="shared" ca="1" si="141"/>
        <v>L</v>
      </c>
      <c r="J395" s="346">
        <f t="shared" ca="1" si="129"/>
        <v>-1</v>
      </c>
      <c r="K395" s="343">
        <f t="shared" ca="1" si="138"/>
        <v>-1</v>
      </c>
      <c r="L395" s="56" t="str">
        <f ca="1">VLOOKUP($A395,$BC$5:$BN$45,8)</f>
        <v>R</v>
      </c>
      <c r="M395" s="428">
        <f t="shared" ca="1" si="139"/>
        <v>2</v>
      </c>
      <c r="N395" s="175">
        <v>1</v>
      </c>
      <c r="O395" s="345" t="str">
        <f ca="1">IF($A394&lt;&gt;"",IF(OR($AH394&lt;&gt;0,$AI394&lt;&gt;0,E394="BBB",H395&lt;&gt;""),"",IF(AND($D389="R",$D392="R"),"R",IF(AND($D391="R",$D393="R"),"R",IF(AND($D393=$D394,$D393="R"),"R","")))),"")</f>
        <v/>
      </c>
      <c r="P395" s="37" t="str">
        <f t="shared" ca="1" si="130"/>
        <v/>
      </c>
      <c r="Q395" s="37">
        <f t="shared" ca="1" si="131"/>
        <v>0</v>
      </c>
      <c r="R395" s="23">
        <f ca="1">IF($A395&lt;&gt;"",IF(OR($AH394&lt;&gt;0,$AI394&lt;&gt;0),"0",SUM(Q395:Q395)),0)</f>
        <v>0</v>
      </c>
      <c r="S395" s="56" t="str">
        <f ca="1">VLOOKUP($A395,$BC$5:$BN$45,8)</f>
        <v>R</v>
      </c>
      <c r="T395" s="175">
        <v>1</v>
      </c>
      <c r="U395" s="345" t="str">
        <f ca="1">IF($A394&lt;&gt;"",IF(OR($AH394&lt;&gt;0,$AI394&lt;&gt;0,M394&gt;=$AJ$3),"",H395))</f>
        <v>B</v>
      </c>
      <c r="V395" s="346" t="str">
        <f t="shared" ca="1" si="142"/>
        <v>L</v>
      </c>
      <c r="W395" s="346">
        <f t="shared" ca="1" si="132"/>
        <v>-1</v>
      </c>
      <c r="X395" s="343">
        <f t="shared" ca="1" si="140"/>
        <v>-1</v>
      </c>
      <c r="Y395" s="56" t="str">
        <f ca="1">VLOOKUP($A395,$BC$5:$BN$45,8)</f>
        <v>R</v>
      </c>
      <c r="Z395" s="175">
        <v>1</v>
      </c>
      <c r="AA395" s="345" t="str">
        <f ca="1">IF($A394&lt;&gt;"",IF(OR($AH394&lt;&gt;0,$AI394&lt;&gt;0,U395&lt;&gt;""),"",O395))</f>
        <v/>
      </c>
      <c r="AB395" s="37" t="str">
        <f t="shared" ca="1" si="133"/>
        <v/>
      </c>
      <c r="AC395" s="37">
        <f t="shared" ca="1" si="134"/>
        <v>0</v>
      </c>
      <c r="AD395" s="23">
        <f ca="1">IF($A395&lt;&gt;"",IF(OR($AH394&lt;&gt;0,$AI394&lt;&gt;0),"0",SUM(AC395:AC395)),0)</f>
        <v>0</v>
      </c>
      <c r="AE395" s="90">
        <f ca="1">IF(A395&lt;&gt;"",W395+AC395,0)</f>
        <v>-1</v>
      </c>
      <c r="AF395" s="87">
        <f t="shared" ca="1" si="125"/>
        <v>-12</v>
      </c>
      <c r="AG395" s="95">
        <f>T396</f>
        <v>1</v>
      </c>
      <c r="AH395" s="89">
        <f ca="1">IF($A395&lt;&gt;"",IF(AH394&lt;&gt;0,AH394,IF(AF395&gt;=$AJ$1,"Profit Target",0)),0)</f>
        <v>0</v>
      </c>
      <c r="AI395" s="91">
        <f ca="1">IF($A395&lt;&gt;"",IF(AI394&lt;&gt;0,AI394,IF(AF395&lt;=$AJ$2,"Stop Loss",0)))</f>
        <v>0</v>
      </c>
      <c r="AJ395" s="89">
        <f t="shared" ca="1" si="135"/>
        <v>9</v>
      </c>
      <c r="AK395" s="78" t="str">
        <f ca="1">IF($A394="","",ABS(T395)&amp;"@")</f>
        <v>1@</v>
      </c>
      <c r="AL395" s="78" t="str">
        <f ca="1">IF(U395&lt;&gt;"",$AK395&amp;U395&amp;",","")</f>
        <v>1@B,</v>
      </c>
      <c r="AM395" s="78" t="str">
        <f ca="1">IF($A394="","",ABS(Z395)&amp;"@")</f>
        <v>1@</v>
      </c>
      <c r="AN395" s="427" t="str">
        <f t="shared" ca="1" si="136"/>
        <v/>
      </c>
      <c r="AO395" s="20"/>
      <c r="AP395" s="20"/>
      <c r="AQ395" s="20"/>
      <c r="AR395" s="20"/>
      <c r="AS395" s="20"/>
      <c r="AT395" s="49"/>
      <c r="AU395" s="20"/>
      <c r="AV395" s="20"/>
      <c r="AW395" s="20"/>
      <c r="AX395" s="20"/>
      <c r="AY395" s="20"/>
      <c r="AZ395" s="20"/>
      <c r="BA395" s="20"/>
      <c r="BB395" s="96">
        <f t="shared" ca="1" si="127"/>
        <v>26</v>
      </c>
      <c r="BD395" s="96"/>
      <c r="BO395"/>
      <c r="BP395"/>
      <c r="BR395" s="48"/>
      <c r="BS395" s="19"/>
      <c r="BT395" s="19"/>
      <c r="BU395" s="19"/>
      <c r="BV395" s="48"/>
      <c r="BW395" s="48"/>
      <c r="BX395" s="48"/>
      <c r="BY395" s="49"/>
      <c r="BZ395" s="48"/>
      <c r="CA395" s="48"/>
      <c r="CB395" s="19"/>
      <c r="CC395" s="19"/>
      <c r="CD395" s="19"/>
      <c r="CE395" s="48"/>
      <c r="CF395" s="49"/>
      <c r="CG395" s="19"/>
      <c r="CH395" s="49"/>
      <c r="CI395" s="19"/>
      <c r="CJ395" s="19"/>
    </row>
    <row r="396" spans="1:88">
      <c r="A396" s="96">
        <f t="shared" ca="1" si="126"/>
        <v>15</v>
      </c>
      <c r="B396" s="23" t="str">
        <f ca="1">IF(A395="","",IF(AND(AL396="",AN396=""),"NB",AL396&amp;AN396))</f>
        <v>1@B,</v>
      </c>
      <c r="C396" s="6" t="str">
        <f t="shared" ca="1" si="128"/>
        <v/>
      </c>
      <c r="D396" s="56" t="str">
        <f ca="1">VLOOKUP($A396,$BC$5:$BN$45,8)</f>
        <v>B</v>
      </c>
      <c r="E396" s="344" t="str">
        <f t="shared" ca="1" si="137"/>
        <v>RRB</v>
      </c>
      <c r="F396" s="175">
        <v>1</v>
      </c>
      <c r="G396" s="459">
        <f ca="1">IF(G395&gt;=$AJ$3,1,IF(AND(J394="L",J395="L"),1,IF(I395="L",2,IF(I395="W",(2*G395-1),G395))))</f>
        <v>2</v>
      </c>
      <c r="H396" s="345" t="str">
        <f ca="1">IF($A395&lt;&gt;"",IF(OR($AH395&lt;&gt;0,$AI395&lt;&gt;0,E395="RRR"),"",IF(AND($D390="B",$D393="B"),"B",IF(AND($D392="B",$D394="B"),"B",IF(AND($D394=$D395,$D394="B"),"B","")))),"")</f>
        <v>B</v>
      </c>
      <c r="I396" s="346" t="str">
        <f t="shared" ca="1" si="141"/>
        <v>W</v>
      </c>
      <c r="J396" s="346">
        <f t="shared" ca="1" si="129"/>
        <v>1</v>
      </c>
      <c r="K396" s="343">
        <f t="shared" ca="1" si="138"/>
        <v>1</v>
      </c>
      <c r="L396" s="56" t="str">
        <f ca="1">VLOOKUP($A396,$BC$5:$BN$45,8)</f>
        <v>B</v>
      </c>
      <c r="M396" s="428">
        <f t="shared" ca="1" si="139"/>
        <v>0</v>
      </c>
      <c r="N396" s="175">
        <v>1</v>
      </c>
      <c r="O396" s="345" t="str">
        <f ca="1">IF($A395&lt;&gt;"",IF(OR($AH395&lt;&gt;0,$AI395&lt;&gt;0,E395="BBB",H396&lt;&gt;""),"",IF(AND($D390="R",$D393="R"),"R",IF(AND($D392="R",$D394="R"),"R",IF(AND($D394=$D395,$D394="R"),"R","")))),"")</f>
        <v/>
      </c>
      <c r="P396" s="37" t="str">
        <f t="shared" ca="1" si="130"/>
        <v/>
      </c>
      <c r="Q396" s="37">
        <f t="shared" ca="1" si="131"/>
        <v>0</v>
      </c>
      <c r="R396" s="23">
        <f ca="1">IF($A396&lt;&gt;"",IF(OR($AH395&lt;&gt;0,$AI395&lt;&gt;0),"0",SUM(Q396:Q396)),0)</f>
        <v>0</v>
      </c>
      <c r="S396" s="56" t="str">
        <f ca="1">VLOOKUP($A396,$BC$5:$BN$45,8)</f>
        <v>B</v>
      </c>
      <c r="T396" s="175">
        <v>1</v>
      </c>
      <c r="U396" s="345" t="str">
        <f ca="1">IF($A395&lt;&gt;"",IF(OR($AH395&lt;&gt;0,$AI395&lt;&gt;0,M395&gt;=$AJ$3),"",H396))</f>
        <v>B</v>
      </c>
      <c r="V396" s="346" t="str">
        <f t="shared" ca="1" si="142"/>
        <v>W</v>
      </c>
      <c r="W396" s="346">
        <f t="shared" ca="1" si="132"/>
        <v>1</v>
      </c>
      <c r="X396" s="343">
        <f t="shared" ca="1" si="140"/>
        <v>1</v>
      </c>
      <c r="Y396" s="56" t="str">
        <f ca="1">VLOOKUP($A396,$BC$5:$BN$45,8)</f>
        <v>B</v>
      </c>
      <c r="Z396" s="175">
        <v>1</v>
      </c>
      <c r="AA396" s="345" t="str">
        <f ca="1">IF($A395&lt;&gt;"",IF(OR($AH395&lt;&gt;0,$AI395&lt;&gt;0,U396&lt;&gt;""),"",O396))</f>
        <v/>
      </c>
      <c r="AB396" s="37" t="str">
        <f t="shared" ca="1" si="133"/>
        <v/>
      </c>
      <c r="AC396" s="37">
        <f t="shared" ca="1" si="134"/>
        <v>0</v>
      </c>
      <c r="AD396" s="23">
        <f ca="1">IF($A396&lt;&gt;"",IF(OR($AH395&lt;&gt;0,$AI395&lt;&gt;0),"0",SUM(AC396:AC396)),0)</f>
        <v>0</v>
      </c>
      <c r="AE396" s="90">
        <f ca="1">IF(A396&lt;&gt;"",W396+AC396,0)</f>
        <v>1</v>
      </c>
      <c r="AF396" s="87">
        <f t="shared" ca="1" si="125"/>
        <v>-11</v>
      </c>
      <c r="AG396" s="95">
        <f>T397</f>
        <v>1</v>
      </c>
      <c r="AH396" s="89">
        <f ca="1">IF($A396&lt;&gt;"",IF(AH395&lt;&gt;0,AH395,IF(AF396&gt;=$AJ$1,"Profit Target",0)),0)</f>
        <v>0</v>
      </c>
      <c r="AI396" s="91">
        <f ca="1">IF($A396&lt;&gt;"",IF(AI395&lt;&gt;0,AI395,IF(AF396&lt;=$AJ$2,"Stop Loss",0)))</f>
        <v>0</v>
      </c>
      <c r="AJ396" s="89">
        <f t="shared" ca="1" si="135"/>
        <v>9</v>
      </c>
      <c r="AK396" s="78" t="str">
        <f ca="1">IF($A395="","",ABS(T396)&amp;"@")</f>
        <v>1@</v>
      </c>
      <c r="AL396" s="78" t="str">
        <f ca="1">IF(U396&lt;&gt;"",$AK396&amp;U396&amp;",","")</f>
        <v>1@B,</v>
      </c>
      <c r="AM396" s="78" t="str">
        <f ca="1">IF($A395="","",ABS(Z396)&amp;"@")</f>
        <v>1@</v>
      </c>
      <c r="AN396" s="427" t="str">
        <f t="shared" ca="1" si="136"/>
        <v/>
      </c>
      <c r="AO396" s="20"/>
      <c r="AP396" s="20"/>
      <c r="AQ396" s="20"/>
      <c r="AR396" s="20"/>
      <c r="AS396" s="20"/>
      <c r="AT396" s="49"/>
      <c r="AU396" s="20"/>
      <c r="AV396" s="20"/>
      <c r="AW396" s="20"/>
      <c r="AX396" s="20"/>
      <c r="AY396" s="20"/>
      <c r="AZ396" s="20"/>
      <c r="BA396" s="20"/>
      <c r="BB396" s="96">
        <f t="shared" ca="1" si="127"/>
        <v>34</v>
      </c>
      <c r="BD396" s="96"/>
      <c r="BO396"/>
      <c r="BP396"/>
      <c r="BR396" s="48"/>
      <c r="BS396" s="19"/>
      <c r="BT396" s="19"/>
      <c r="BU396" s="19"/>
      <c r="BV396" s="48"/>
      <c r="BW396" s="48"/>
      <c r="BX396" s="48"/>
      <c r="BY396" s="49"/>
      <c r="BZ396" s="48"/>
      <c r="CA396" s="48"/>
      <c r="CB396" s="19"/>
      <c r="CC396" s="19"/>
      <c r="CD396" s="19"/>
      <c r="CE396" s="48"/>
      <c r="CF396" s="49"/>
      <c r="CG396" s="19"/>
      <c r="CH396" s="49"/>
      <c r="CI396" s="19"/>
      <c r="CJ396" s="19"/>
    </row>
    <row r="397" spans="1:88">
      <c r="A397" s="96">
        <f t="shared" ca="1" si="126"/>
        <v>16</v>
      </c>
      <c r="B397" s="23" t="str">
        <f ca="1">IF(A396="","",IF(AND(AL397="",AN397=""),"NB",AL397&amp;AN397))</f>
        <v>NB</v>
      </c>
      <c r="C397" s="6" t="str">
        <f t="shared" ca="1" si="128"/>
        <v/>
      </c>
      <c r="D397" s="56" t="str">
        <f ca="1">VLOOKUP($A397,$BC$5:$BN$45,8)</f>
        <v>R</v>
      </c>
      <c r="E397" s="344" t="str">
        <f t="shared" ca="1" si="137"/>
        <v>RBR</v>
      </c>
      <c r="F397" s="175">
        <v>1</v>
      </c>
      <c r="G397" s="459">
        <f ca="1">IF(G396&gt;=$AJ$3,1,IF(AND(J395="L",J396="L"),1,IF(I396="L",2,IF(I396="W",(2*G396-1),G396))))</f>
        <v>3</v>
      </c>
      <c r="H397" s="345" t="str">
        <f ca="1">IF($A396&lt;&gt;"",IF(OR($AH396&lt;&gt;0,$AI396&lt;&gt;0,E396="RRR"),"",IF(AND($D391="B",$D394="B"),"B",IF(AND($D393="B",$D395="B"),"B",IF(AND($D395=$D396,$D395="B"),"B","")))),"")</f>
        <v/>
      </c>
      <c r="I397" s="346" t="str">
        <f t="shared" ca="1" si="141"/>
        <v/>
      </c>
      <c r="J397" s="346">
        <f t="shared" ca="1" si="129"/>
        <v>0</v>
      </c>
      <c r="K397" s="343">
        <f t="shared" ca="1" si="138"/>
        <v>0</v>
      </c>
      <c r="L397" s="56" t="str">
        <f ca="1">VLOOKUP($A397,$BC$5:$BN$45,8)</f>
        <v>R</v>
      </c>
      <c r="M397" s="428">
        <f t="shared" ca="1" si="139"/>
        <v>0</v>
      </c>
      <c r="N397" s="175">
        <v>1</v>
      </c>
      <c r="O397" s="345" t="str">
        <f ca="1">IF($A396&lt;&gt;"",IF(OR($AH396&lt;&gt;0,$AI396&lt;&gt;0,E396="BBB",H397&lt;&gt;""),"",IF(AND($D391="R",$D394="R"),"R",IF(AND($D393="R",$D395="R"),"R",IF(AND($D395=$D396,$D395="R"),"R","")))),"")</f>
        <v/>
      </c>
      <c r="P397" s="37" t="str">
        <f t="shared" ca="1" si="130"/>
        <v/>
      </c>
      <c r="Q397" s="37">
        <f t="shared" ca="1" si="131"/>
        <v>0</v>
      </c>
      <c r="R397" s="23">
        <f ca="1">IF($A397&lt;&gt;"",IF(OR($AH396&lt;&gt;0,$AI396&lt;&gt;0),"0",SUM(Q397:Q397)),0)</f>
        <v>0</v>
      </c>
      <c r="S397" s="56" t="str">
        <f ca="1">VLOOKUP($A397,$BC$5:$BN$45,8)</f>
        <v>R</v>
      </c>
      <c r="T397" s="175">
        <v>1</v>
      </c>
      <c r="U397" s="345" t="str">
        <f ca="1">IF($A396&lt;&gt;"",IF(OR($AH396&lt;&gt;0,$AI396&lt;&gt;0,M396&gt;=$AJ$3),"",H397))</f>
        <v/>
      </c>
      <c r="V397" s="346" t="str">
        <f t="shared" ca="1" si="142"/>
        <v/>
      </c>
      <c r="W397" s="346">
        <f t="shared" ca="1" si="132"/>
        <v>0</v>
      </c>
      <c r="X397" s="343">
        <f t="shared" ca="1" si="140"/>
        <v>0</v>
      </c>
      <c r="Y397" s="56" t="str">
        <f ca="1">VLOOKUP($A397,$BC$5:$BN$45,8)</f>
        <v>R</v>
      </c>
      <c r="Z397" s="175">
        <v>1</v>
      </c>
      <c r="AA397" s="345" t="str">
        <f ca="1">IF($A396&lt;&gt;"",IF(OR($AH396&lt;&gt;0,$AI396&lt;&gt;0,U397&lt;&gt;""),"",O397))</f>
        <v/>
      </c>
      <c r="AB397" s="37" t="str">
        <f t="shared" ca="1" si="133"/>
        <v/>
      </c>
      <c r="AC397" s="37">
        <f t="shared" ca="1" si="134"/>
        <v>0</v>
      </c>
      <c r="AD397" s="23">
        <f ca="1">IF($A397&lt;&gt;"",IF(OR($AH396&lt;&gt;0,$AI396&lt;&gt;0),"0",SUM(AC397:AC397)),0)</f>
        <v>0</v>
      </c>
      <c r="AE397" s="90">
        <f ca="1">IF(A397&lt;&gt;"",W397+AC397,0)</f>
        <v>0</v>
      </c>
      <c r="AF397" s="87">
        <f t="shared" ca="1" si="125"/>
        <v>-11</v>
      </c>
      <c r="AG397" s="95">
        <f>T398</f>
        <v>1</v>
      </c>
      <c r="AH397" s="89">
        <f ca="1">IF($A397&lt;&gt;"",IF(AH396&lt;&gt;0,AH396,IF(AF397&gt;=$AJ$1,"Profit Target",0)),0)</f>
        <v>0</v>
      </c>
      <c r="AI397" s="91">
        <f ca="1">IF($A397&lt;&gt;"",IF(AI396&lt;&gt;0,AI396,IF(AF397&lt;=$AJ$2,"Stop Loss",0)))</f>
        <v>0</v>
      </c>
      <c r="AJ397" s="89">
        <f t="shared" ca="1" si="135"/>
        <v>9</v>
      </c>
      <c r="AK397" s="78" t="str">
        <f ca="1">IF($A396="","",ABS(T397)&amp;"@")</f>
        <v>1@</v>
      </c>
      <c r="AL397" s="78" t="str">
        <f ca="1">IF(U397&lt;&gt;"",$AK397&amp;U397&amp;",","")</f>
        <v/>
      </c>
      <c r="AM397" s="78" t="str">
        <f ca="1">IF($A396="","",ABS(Z397)&amp;"@")</f>
        <v>1@</v>
      </c>
      <c r="AN397" s="427" t="str">
        <f t="shared" ca="1" si="136"/>
        <v/>
      </c>
      <c r="AO397" s="20"/>
      <c r="AP397" s="20"/>
      <c r="AQ397" s="20"/>
      <c r="AR397" s="20"/>
      <c r="AS397" s="20"/>
      <c r="AT397" s="49"/>
      <c r="AU397" s="20"/>
      <c r="AV397" s="20"/>
      <c r="AW397" s="20"/>
      <c r="AX397" s="20"/>
      <c r="AY397" s="20"/>
      <c r="AZ397" s="20"/>
      <c r="BA397" s="20"/>
      <c r="BB397" s="96">
        <f t="shared" ca="1" si="127"/>
        <v>27</v>
      </c>
      <c r="BD397" s="96"/>
      <c r="BO397"/>
      <c r="BP397"/>
      <c r="BR397" s="48"/>
      <c r="BS397" s="19"/>
      <c r="BT397" s="19"/>
      <c r="BU397" s="19"/>
      <c r="BV397" s="48"/>
      <c r="BW397" s="48"/>
      <c r="BX397" s="48"/>
      <c r="BY397" s="49"/>
      <c r="BZ397" s="48"/>
      <c r="CA397" s="48"/>
      <c r="CB397" s="19"/>
      <c r="CC397" s="19"/>
      <c r="CD397" s="19"/>
      <c r="CE397" s="48"/>
      <c r="CF397" s="49"/>
      <c r="CG397" s="19"/>
      <c r="CH397" s="49"/>
      <c r="CI397" s="19"/>
      <c r="CJ397" s="19"/>
    </row>
    <row r="398" spans="1:88">
      <c r="A398" s="96">
        <f t="shared" ca="1" si="126"/>
        <v>12</v>
      </c>
      <c r="B398" s="23" t="str">
        <f ca="1">IF(A397="","",IF(AND(AL398="",AN398=""),"NB",AL398&amp;AN398))</f>
        <v>NB</v>
      </c>
      <c r="C398" s="6" t="str">
        <f t="shared" ca="1" si="128"/>
        <v/>
      </c>
      <c r="D398" s="56" t="str">
        <f ca="1">VLOOKUP($A398,$BC$5:$BN$45,8)</f>
        <v>R</v>
      </c>
      <c r="E398" s="344" t="str">
        <f t="shared" ca="1" si="137"/>
        <v>BRR</v>
      </c>
      <c r="F398" s="175">
        <v>1</v>
      </c>
      <c r="G398" s="459">
        <f ca="1">IF(G397&gt;=$AJ$3,1,IF(AND(J396="L",J397="L"),1,IF(I397="L",2,IF(I397="W",(2*G397-1),G397))))</f>
        <v>3</v>
      </c>
      <c r="H398" s="345" t="str">
        <f ca="1">IF($A397&lt;&gt;"",IF(OR($AH397&lt;&gt;0,$AI397&lt;&gt;0,E397="RRR"),"",IF(AND($D392="B",$D395="B"),"B",IF(AND($D394="B",$D396="B"),"B",IF(AND($D396=$D397,$D396="B"),"B","")))),"")</f>
        <v/>
      </c>
      <c r="I398" s="346" t="str">
        <f t="shared" ca="1" si="141"/>
        <v/>
      </c>
      <c r="J398" s="346">
        <f t="shared" ca="1" si="129"/>
        <v>0</v>
      </c>
      <c r="K398" s="343">
        <f t="shared" ca="1" si="138"/>
        <v>0</v>
      </c>
      <c r="L398" s="56" t="str">
        <f ca="1">VLOOKUP($A398,$BC$5:$BN$45,8)</f>
        <v>R</v>
      </c>
      <c r="M398" s="428">
        <f t="shared" ca="1" si="139"/>
        <v>0</v>
      </c>
      <c r="N398" s="175">
        <v>1</v>
      </c>
      <c r="O398" s="345" t="str">
        <f ca="1">IF($A397&lt;&gt;"",IF(OR($AH397&lt;&gt;0,$AI397&lt;&gt;0,E397="BBB",H398&lt;&gt;""),"",IF(AND($D392="R",$D395="R"),"R",IF(AND($D394="R",$D396="R"),"R",IF(AND($D396=$D397,$D396="R"),"R","")))),"")</f>
        <v/>
      </c>
      <c r="P398" s="37" t="str">
        <f t="shared" ca="1" si="130"/>
        <v/>
      </c>
      <c r="Q398" s="37">
        <f t="shared" ca="1" si="131"/>
        <v>0</v>
      </c>
      <c r="R398" s="23">
        <f ca="1">IF($A398&lt;&gt;"",IF(OR($AH397&lt;&gt;0,$AI397&lt;&gt;0),"0",SUM(Q398:Q398)),0)</f>
        <v>0</v>
      </c>
      <c r="S398" s="56" t="str">
        <f ca="1">VLOOKUP($A398,$BC$5:$BN$45,8)</f>
        <v>R</v>
      </c>
      <c r="T398" s="175">
        <v>1</v>
      </c>
      <c r="U398" s="345" t="str">
        <f ca="1">IF($A397&lt;&gt;"",IF(OR($AH397&lt;&gt;0,$AI397&lt;&gt;0,M397&gt;=$AJ$3),"",H398))</f>
        <v/>
      </c>
      <c r="V398" s="346" t="str">
        <f t="shared" ca="1" si="142"/>
        <v/>
      </c>
      <c r="W398" s="346">
        <f t="shared" ca="1" si="132"/>
        <v>0</v>
      </c>
      <c r="X398" s="343">
        <f t="shared" ca="1" si="140"/>
        <v>0</v>
      </c>
      <c r="Y398" s="56" t="str">
        <f ca="1">VLOOKUP($A398,$BC$5:$BN$45,8)</f>
        <v>R</v>
      </c>
      <c r="Z398" s="175">
        <v>1</v>
      </c>
      <c r="AA398" s="345" t="str">
        <f ca="1">IF($A397&lt;&gt;"",IF(OR($AH397&lt;&gt;0,$AI397&lt;&gt;0,U398&lt;&gt;""),"",O398))</f>
        <v/>
      </c>
      <c r="AB398" s="37" t="str">
        <f t="shared" ca="1" si="133"/>
        <v/>
      </c>
      <c r="AC398" s="37">
        <f t="shared" ca="1" si="134"/>
        <v>0</v>
      </c>
      <c r="AD398" s="23">
        <f ca="1">IF($A398&lt;&gt;"",IF(OR($AH397&lt;&gt;0,$AI397&lt;&gt;0),"0",SUM(AC398:AC398)),0)</f>
        <v>0</v>
      </c>
      <c r="AE398" s="90">
        <f ca="1">IF(A398&lt;&gt;"",W398+AC398,0)</f>
        <v>0</v>
      </c>
      <c r="AF398" s="172">
        <f t="shared" ca="1" si="125"/>
        <v>-11</v>
      </c>
      <c r="AG398" s="95">
        <f>T399</f>
        <v>1</v>
      </c>
      <c r="AH398" s="89">
        <f ca="1">IF($A398&lt;&gt;"",IF(AH397&lt;&gt;0,AH397,IF(AF398&gt;=$AJ$1,"Profit Target",0)),0)</f>
        <v>0</v>
      </c>
      <c r="AI398" s="91">
        <f ca="1">IF($A398&lt;&gt;"",IF(AI397&lt;&gt;0,AI397,IF(AF398&lt;=$AJ$2,"Stop Loss",0)))</f>
        <v>0</v>
      </c>
      <c r="AJ398" s="89">
        <f t="shared" ca="1" si="135"/>
        <v>9</v>
      </c>
      <c r="AK398" s="78" t="str">
        <f ca="1">IF($A397="","",ABS(T398)&amp;"@")</f>
        <v>1@</v>
      </c>
      <c r="AL398" s="78" t="str">
        <f ca="1">IF(U398&lt;&gt;"",$AK398&amp;U398&amp;",","")</f>
        <v/>
      </c>
      <c r="AM398" s="78" t="str">
        <f ca="1">IF($A397="","",ABS(Z398)&amp;"@")</f>
        <v>1@</v>
      </c>
      <c r="AN398" s="427" t="str">
        <f t="shared" ca="1" si="136"/>
        <v/>
      </c>
      <c r="AO398" s="20"/>
      <c r="AP398" s="20"/>
      <c r="AQ398" s="20"/>
      <c r="AR398" s="20"/>
      <c r="AS398" s="20"/>
      <c r="AT398" s="49"/>
      <c r="AU398" s="20"/>
      <c r="AV398" s="20"/>
      <c r="AW398" s="20"/>
      <c r="AX398" s="20"/>
      <c r="AY398" s="20"/>
      <c r="AZ398" s="20"/>
      <c r="BA398" s="20"/>
      <c r="BB398" s="96">
        <f t="shared" ca="1" si="127"/>
        <v>5</v>
      </c>
      <c r="BD398" s="96"/>
      <c r="BR398" s="48"/>
      <c r="BS398" s="48"/>
      <c r="BT398" s="48"/>
      <c r="BU398" s="48"/>
      <c r="BV398" s="48"/>
      <c r="BW398" s="48"/>
      <c r="BX398" s="48"/>
      <c r="BY398" s="49"/>
      <c r="BZ398" s="48"/>
      <c r="CA398" s="48"/>
      <c r="CB398" s="19"/>
      <c r="CC398" s="19"/>
      <c r="CD398" s="19"/>
      <c r="CE398" s="48"/>
      <c r="CF398" s="49"/>
      <c r="CG398" s="19"/>
      <c r="CH398" s="49"/>
      <c r="CI398" s="19"/>
      <c r="CJ398" s="19"/>
    </row>
    <row r="399" spans="1:88">
      <c r="A399" s="96">
        <f t="shared" ca="1" si="126"/>
        <v>18</v>
      </c>
      <c r="B399" s="23" t="str">
        <f ca="1">IF(A398="","",IF(AND(AL399="",AN399=""),"NB",AL399&amp;AN399))</f>
        <v>1@B,</v>
      </c>
      <c r="C399" s="6" t="str">
        <f t="shared" ca="1" si="128"/>
        <v/>
      </c>
      <c r="D399" s="56" t="str">
        <f ca="1">VLOOKUP($A399,$BC$5:$BN$45,8)</f>
        <v>R</v>
      </c>
      <c r="E399" s="344" t="str">
        <f t="shared" ca="1" si="137"/>
        <v>RRR</v>
      </c>
      <c r="F399" s="175">
        <v>1</v>
      </c>
      <c r="G399" s="459">
        <f ca="1">IF(G398&gt;=$AJ$3,1,IF(AND(J397="L",J398="L"),1,IF(I398="L",2,IF(I398="W",(2*G398-1),G398))))</f>
        <v>3</v>
      </c>
      <c r="H399" s="345" t="str">
        <f ca="1">IF($A398&lt;&gt;"",IF(OR($AH398&lt;&gt;0,$AI398&lt;&gt;0,E398="RRR"),"",IF(AND($D393="B",$D396="B"),"B",IF(AND($D395="B",$D397="B"),"B",IF(AND($D397=$D398,$D397="B"),"B","")))),"")</f>
        <v>B</v>
      </c>
      <c r="I399" s="346" t="str">
        <f t="shared" ca="1" si="141"/>
        <v>L</v>
      </c>
      <c r="J399" s="346">
        <f t="shared" ca="1" si="129"/>
        <v>-1</v>
      </c>
      <c r="K399" s="343">
        <f t="shared" ca="1" si="138"/>
        <v>-1</v>
      </c>
      <c r="L399" s="56" t="str">
        <f ca="1">VLOOKUP($A399,$BC$5:$BN$45,8)</f>
        <v>R</v>
      </c>
      <c r="M399" s="428">
        <f t="shared" ca="1" si="139"/>
        <v>1</v>
      </c>
      <c r="N399" s="175">
        <v>1</v>
      </c>
      <c r="O399" s="345" t="str">
        <f ca="1">IF($A398&lt;&gt;"",IF(OR($AH398&lt;&gt;0,$AI398&lt;&gt;0,E398="BBB",H399&lt;&gt;""),"",IF(AND($D393="R",$D396="R"),"R",IF(AND($D395="R",$D397="R"),"R",IF(AND($D397=$D398,$D397="R"),"R","")))),"")</f>
        <v/>
      </c>
      <c r="P399" s="37" t="str">
        <f t="shared" ca="1" si="130"/>
        <v/>
      </c>
      <c r="Q399" s="37">
        <f t="shared" ca="1" si="131"/>
        <v>0</v>
      </c>
      <c r="R399" s="23">
        <f ca="1">IF($A399&lt;&gt;"",IF(OR($AH398&lt;&gt;0,$AI398&lt;&gt;0),"0",SUM(Q399:Q399)),0)</f>
        <v>0</v>
      </c>
      <c r="S399" s="56" t="str">
        <f ca="1">VLOOKUP($A399,$BC$5:$BN$45,8)</f>
        <v>R</v>
      </c>
      <c r="T399" s="175">
        <v>1</v>
      </c>
      <c r="U399" s="345" t="str">
        <f ca="1">IF($A398&lt;&gt;"",IF(OR($AH398&lt;&gt;0,$AI398&lt;&gt;0,M398&gt;=$AJ$3),"",H399))</f>
        <v>B</v>
      </c>
      <c r="V399" s="346" t="str">
        <f t="shared" ca="1" si="142"/>
        <v>L</v>
      </c>
      <c r="W399" s="346">
        <f t="shared" ca="1" si="132"/>
        <v>-1</v>
      </c>
      <c r="X399" s="343">
        <f t="shared" ca="1" si="140"/>
        <v>-1</v>
      </c>
      <c r="Y399" s="56" t="str">
        <f ca="1">VLOOKUP($A399,$BC$5:$BN$45,8)</f>
        <v>R</v>
      </c>
      <c r="Z399" s="175">
        <v>1</v>
      </c>
      <c r="AA399" s="345" t="str">
        <f ca="1">IF($A398&lt;&gt;"",IF(OR($AH398&lt;&gt;0,$AI398&lt;&gt;0,U399&lt;&gt;""),"",O399))</f>
        <v/>
      </c>
      <c r="AB399" s="37" t="str">
        <f t="shared" ca="1" si="133"/>
        <v/>
      </c>
      <c r="AC399" s="37">
        <f t="shared" ca="1" si="134"/>
        <v>0</v>
      </c>
      <c r="AD399" s="23">
        <f ca="1">IF($A399&lt;&gt;"",IF(OR($AH398&lt;&gt;0,$AI398&lt;&gt;0),"0",SUM(AC399:AC399)),0)</f>
        <v>0</v>
      </c>
      <c r="AE399" s="90">
        <f ca="1">IF(A399&lt;&gt;"",W399+AC399,0)</f>
        <v>-1</v>
      </c>
      <c r="AF399" s="87">
        <f ca="1">IF($A399&lt;&gt;"",AE399+AF398,0)</f>
        <v>-12</v>
      </c>
      <c r="AG399" s="95">
        <f>T400</f>
        <v>1</v>
      </c>
      <c r="AH399" s="89">
        <f ca="1">IF($A399&lt;&gt;"",IF(AH398&lt;&gt;0,AH398,IF(AF399&gt;=$AJ$1,"Profit Target",0)),0)</f>
        <v>0</v>
      </c>
      <c r="AI399" s="91">
        <f ca="1">IF($A399&lt;&gt;"",IF(AI398&lt;&gt;0,AI398,IF(AF399&lt;=$AJ$2,"Stop Loss",0)))</f>
        <v>0</v>
      </c>
      <c r="AJ399" s="89">
        <f t="shared" ca="1" si="135"/>
        <v>9</v>
      </c>
      <c r="AK399" s="78" t="str">
        <f ca="1">IF($A398="","",ABS(T399)&amp;"@")</f>
        <v>1@</v>
      </c>
      <c r="AL399" s="78" t="str">
        <f ca="1">IF(U399&lt;&gt;"",$AK399&amp;U399&amp;",","")</f>
        <v>1@B,</v>
      </c>
      <c r="AM399" s="78" t="str">
        <f ca="1">IF($A398="","",ABS(Z399)&amp;"@")</f>
        <v>1@</v>
      </c>
      <c r="AN399" s="427" t="str">
        <f t="shared" ca="1" si="136"/>
        <v/>
      </c>
      <c r="AO399" s="20"/>
      <c r="AP399" s="20"/>
      <c r="AQ399" s="20"/>
      <c r="AR399" s="20"/>
      <c r="AS399" s="20"/>
      <c r="AT399" s="49"/>
      <c r="AU399" s="20"/>
      <c r="AV399" s="20"/>
      <c r="AW399" s="20"/>
      <c r="AX399" s="20"/>
      <c r="AY399" s="20"/>
      <c r="AZ399" s="20"/>
      <c r="BA399" s="20"/>
      <c r="BB399" s="96">
        <f t="shared" ca="1" si="127"/>
        <v>19</v>
      </c>
      <c r="BD399" s="96"/>
      <c r="BR399" s="48"/>
      <c r="BS399" s="48"/>
      <c r="BT399" s="48"/>
      <c r="BU399" s="48"/>
      <c r="BV399" s="48"/>
      <c r="BW399" s="48"/>
      <c r="BX399" s="48"/>
      <c r="BY399" s="49"/>
      <c r="BZ399" s="48"/>
      <c r="CA399" s="48"/>
      <c r="CB399" s="19"/>
      <c r="CC399" s="19"/>
      <c r="CD399" s="19"/>
      <c r="CE399" s="48"/>
      <c r="CF399" s="49"/>
      <c r="CG399" s="19"/>
      <c r="CH399" s="49"/>
      <c r="CI399" s="19"/>
      <c r="CJ399" s="19"/>
    </row>
    <row r="400" spans="1:88">
      <c r="A400" s="96">
        <f t="shared" ca="1" si="126"/>
        <v>22</v>
      </c>
      <c r="B400" s="23" t="str">
        <f ca="1">IF(A399="","",IF(AND(AL400="",AN400=""),"NB",AL400&amp;AN400))</f>
        <v>1@R,</v>
      </c>
      <c r="C400" s="6" t="str">
        <f t="shared" ca="1" si="128"/>
        <v/>
      </c>
      <c r="D400" s="56" t="str">
        <f ca="1">VLOOKUP($A400,$BC$5:$BN$45,8)</f>
        <v>B</v>
      </c>
      <c r="E400" s="344" t="str">
        <f t="shared" ca="1" si="137"/>
        <v>RRB</v>
      </c>
      <c r="F400" s="175">
        <v>1</v>
      </c>
      <c r="G400" s="459">
        <f ca="1">IF(G399&gt;=$AJ$3,1,IF(AND(J398="L",J399="L"),1,IF(I399="L",2,IF(I399="W",(2*G399-1),G399))))</f>
        <v>2</v>
      </c>
      <c r="H400" s="345" t="str">
        <f ca="1">IF($A399&lt;&gt;"",IF(OR($AH399&lt;&gt;0,$AI399&lt;&gt;0,E399="RRR"),"",IF(AND($D394="B",$D397="B"),"B",IF(AND($D396="B",$D398="B"),"B",IF(AND($D398=$D399,$D398="B"),"B","")))),"")</f>
        <v/>
      </c>
      <c r="I400" s="346" t="str">
        <f t="shared" ca="1" si="141"/>
        <v/>
      </c>
      <c r="J400" s="346">
        <f t="shared" ca="1" si="129"/>
        <v>0</v>
      </c>
      <c r="K400" s="343">
        <f t="shared" ca="1" si="138"/>
        <v>0</v>
      </c>
      <c r="L400" s="56" t="str">
        <f ca="1">VLOOKUP($A400,$BC$5:$BN$45,8)</f>
        <v>B</v>
      </c>
      <c r="M400" s="428">
        <f t="shared" ca="1" si="139"/>
        <v>1</v>
      </c>
      <c r="N400" s="175">
        <v>1</v>
      </c>
      <c r="O400" s="345" t="str">
        <f ca="1">IF($A399&lt;&gt;"",IF(OR($AH399&lt;&gt;0,$AI399&lt;&gt;0,E399="BBB",H400&lt;&gt;""),"",IF(AND($D394="R",$D397="R"),"R",IF(AND($D396="R",$D398="R"),"R",IF(AND($D398=$D399,$D398="R"),"R","")))),"")</f>
        <v>R</v>
      </c>
      <c r="P400" s="37" t="str">
        <f t="shared" ca="1" si="130"/>
        <v>L</v>
      </c>
      <c r="Q400" s="37">
        <f t="shared" ca="1" si="131"/>
        <v>-1</v>
      </c>
      <c r="R400" s="23">
        <f ca="1">IF($A400&lt;&gt;"",IF(OR($AH399&lt;&gt;0,$AI399&lt;&gt;0),"0",SUM(Q400:Q400)),0)</f>
        <v>-1</v>
      </c>
      <c r="S400" s="56" t="str">
        <f ca="1">VLOOKUP($A400,$BC$5:$BN$45,8)</f>
        <v>B</v>
      </c>
      <c r="T400" s="175">
        <v>1</v>
      </c>
      <c r="U400" s="345" t="str">
        <f ca="1">IF($A399&lt;&gt;"",IF(OR($AH399&lt;&gt;0,$AI399&lt;&gt;0,M399&gt;=$AJ$3),"",H400))</f>
        <v/>
      </c>
      <c r="V400" s="346" t="str">
        <f t="shared" ca="1" si="142"/>
        <v/>
      </c>
      <c r="W400" s="346">
        <f t="shared" ca="1" si="132"/>
        <v>0</v>
      </c>
      <c r="X400" s="343">
        <f t="shared" ca="1" si="140"/>
        <v>0</v>
      </c>
      <c r="Y400" s="56" t="str">
        <f ca="1">VLOOKUP($A400,$BC$5:$BN$45,8)</f>
        <v>B</v>
      </c>
      <c r="Z400" s="175">
        <v>1</v>
      </c>
      <c r="AA400" s="345" t="str">
        <f ca="1">IF($A399&lt;&gt;"",IF(OR($AH399&lt;&gt;0,$AI399&lt;&gt;0,U400&lt;&gt;""),"",O400))</f>
        <v>R</v>
      </c>
      <c r="AB400" s="37" t="str">
        <f t="shared" ca="1" si="133"/>
        <v>L</v>
      </c>
      <c r="AC400" s="37">
        <f t="shared" ca="1" si="134"/>
        <v>-1</v>
      </c>
      <c r="AD400" s="23">
        <f ca="1">IF($A400&lt;&gt;"",IF(OR($AH399&lt;&gt;0,$AI399&lt;&gt;0),"0",SUM(AC400:AC400)),0)</f>
        <v>-1</v>
      </c>
      <c r="AE400" s="90">
        <f ca="1">IF(A400&lt;&gt;"",W400+AC400,0)</f>
        <v>-1</v>
      </c>
      <c r="AF400" s="87">
        <f t="shared" ref="AF400:AF428" ca="1" si="143">IF($A400&lt;&gt;"",AE400+AF399,0)</f>
        <v>-13</v>
      </c>
      <c r="AG400" s="95">
        <f>T401</f>
        <v>1</v>
      </c>
      <c r="AH400" s="89">
        <f ca="1">IF($A400&lt;&gt;"",IF(AH399&lt;&gt;0,AH399,IF(AF400&gt;=$AJ$1,"Profit Target",0)),0)</f>
        <v>0</v>
      </c>
      <c r="AI400" s="91">
        <f ca="1">IF($A400&lt;&gt;"",IF(AI399&lt;&gt;0,AI399,IF(AF400&lt;=$AJ$2,"Stop Loss",0)))</f>
        <v>0</v>
      </c>
      <c r="AJ400" s="89">
        <f t="shared" ca="1" si="135"/>
        <v>9</v>
      </c>
      <c r="AK400" s="78" t="str">
        <f ca="1">IF($A399="","",ABS(T400)&amp;"@")</f>
        <v>1@</v>
      </c>
      <c r="AL400" s="78" t="str">
        <f ca="1">IF(U400&lt;&gt;"",$AK400&amp;U400&amp;",","")</f>
        <v/>
      </c>
      <c r="AM400" s="78" t="str">
        <f ca="1">IF($A399="","",ABS(Z400)&amp;"@")</f>
        <v>1@</v>
      </c>
      <c r="AN400" s="427" t="str">
        <f t="shared" ca="1" si="136"/>
        <v>1@R,</v>
      </c>
      <c r="AO400" s="20"/>
      <c r="AP400" s="20"/>
      <c r="AQ400" s="20"/>
      <c r="AR400" s="20"/>
      <c r="AS400" s="20"/>
      <c r="AT400" s="49"/>
      <c r="AU400" s="20"/>
      <c r="AV400" s="20"/>
      <c r="AW400" s="20"/>
      <c r="AX400" s="20"/>
      <c r="AY400" s="20"/>
      <c r="AZ400" s="20"/>
      <c r="BA400" s="20"/>
      <c r="BB400" s="96">
        <f t="shared" ca="1" si="127"/>
        <v>35</v>
      </c>
      <c r="BD400" s="96"/>
      <c r="BR400" s="48"/>
      <c r="BS400" s="48"/>
      <c r="BT400" s="48"/>
      <c r="BU400" s="48"/>
      <c r="BV400" s="48"/>
      <c r="BW400" s="48"/>
      <c r="BX400" s="48"/>
      <c r="BY400" s="49"/>
      <c r="BZ400" s="48"/>
      <c r="CA400" s="48"/>
      <c r="CB400" s="19"/>
      <c r="CC400" s="19"/>
      <c r="CD400" s="19"/>
      <c r="CE400" s="48"/>
      <c r="CF400" s="49"/>
      <c r="CG400" s="19"/>
      <c r="CH400" s="49"/>
      <c r="CI400" s="19"/>
      <c r="CJ400" s="19"/>
    </row>
    <row r="401" spans="1:88">
      <c r="A401" s="96">
        <f t="shared" ca="1" si="126"/>
        <v>14</v>
      </c>
      <c r="B401" s="23" t="str">
        <f ca="1">IF(A400="","",IF(AND(AL401="",AN401=""),"NB",AL401&amp;AN401))</f>
        <v>1@R,</v>
      </c>
      <c r="C401" s="6" t="str">
        <f t="shared" ca="1" si="128"/>
        <v/>
      </c>
      <c r="D401" s="56" t="str">
        <f ca="1">VLOOKUP($A401,$BC$5:$BN$45,8)</f>
        <v>R</v>
      </c>
      <c r="E401" s="344" t="str">
        <f t="shared" ca="1" si="137"/>
        <v>RBR</v>
      </c>
      <c r="F401" s="175">
        <v>1</v>
      </c>
      <c r="G401" s="459">
        <f ca="1">IF(G400&gt;=$AJ$3,1,IF(AND(J399="L",J400="L"),1,IF(I400="L",2,IF(I400="W",(2*G400-1),G400))))</f>
        <v>2</v>
      </c>
      <c r="H401" s="345" t="str">
        <f ca="1">IF($A400&lt;&gt;"",IF(OR($AH400&lt;&gt;0,$AI400&lt;&gt;0,E400="RRR"),"",IF(AND($D395="B",$D398="B"),"B",IF(AND($D397="B",$D399="B"),"B",IF(AND($D399=$D400,$D399="B"),"B","")))),"")</f>
        <v/>
      </c>
      <c r="I401" s="346" t="str">
        <f t="shared" ca="1" si="141"/>
        <v/>
      </c>
      <c r="J401" s="346">
        <f t="shared" ca="1" si="129"/>
        <v>0</v>
      </c>
      <c r="K401" s="343">
        <f t="shared" ca="1" si="138"/>
        <v>0</v>
      </c>
      <c r="L401" s="56" t="str">
        <f ca="1">VLOOKUP($A401,$BC$5:$BN$45,8)</f>
        <v>R</v>
      </c>
      <c r="M401" s="428">
        <f t="shared" ca="1" si="139"/>
        <v>1</v>
      </c>
      <c r="N401" s="175">
        <v>1</v>
      </c>
      <c r="O401" s="345" t="str">
        <f ca="1">IF($A400&lt;&gt;"",IF(OR($AH400&lt;&gt;0,$AI400&lt;&gt;0,E400="BBB",H401&lt;&gt;""),"",IF(AND($D395="R",$D398="R"),"R",IF(AND($D397="R",$D399="R"),"R",IF(AND($D399=$D400,$D399="R"),"R","")))),"")</f>
        <v>R</v>
      </c>
      <c r="P401" s="37" t="str">
        <f t="shared" ca="1" si="130"/>
        <v>W</v>
      </c>
      <c r="Q401" s="37">
        <f t="shared" ca="1" si="131"/>
        <v>1</v>
      </c>
      <c r="R401" s="23">
        <f ca="1">IF($A401&lt;&gt;"",IF(OR($AH400&lt;&gt;0,$AI400&lt;&gt;0),"0",SUM(Q401:Q401)),0)</f>
        <v>1</v>
      </c>
      <c r="S401" s="56" t="str">
        <f ca="1">VLOOKUP($A401,$BC$5:$BN$45,8)</f>
        <v>R</v>
      </c>
      <c r="T401" s="175">
        <v>1</v>
      </c>
      <c r="U401" s="345" t="str">
        <f ca="1">IF($A400&lt;&gt;"",IF(OR($AH400&lt;&gt;0,$AI400&lt;&gt;0,M400&gt;=$AJ$3),"",H401))</f>
        <v/>
      </c>
      <c r="V401" s="346" t="str">
        <f t="shared" ca="1" si="142"/>
        <v/>
      </c>
      <c r="W401" s="346">
        <f t="shared" ca="1" si="132"/>
        <v>0</v>
      </c>
      <c r="X401" s="343">
        <f t="shared" ca="1" si="140"/>
        <v>0</v>
      </c>
      <c r="Y401" s="56" t="str">
        <f ca="1">VLOOKUP($A401,$BC$5:$BN$45,8)</f>
        <v>R</v>
      </c>
      <c r="Z401" s="175">
        <v>1</v>
      </c>
      <c r="AA401" s="345" t="str">
        <f ca="1">IF($A400&lt;&gt;"",IF(OR($AH400&lt;&gt;0,$AI400&lt;&gt;0,U401&lt;&gt;""),"",O401))</f>
        <v>R</v>
      </c>
      <c r="AB401" s="37" t="str">
        <f t="shared" ca="1" si="133"/>
        <v>W</v>
      </c>
      <c r="AC401" s="37">
        <f t="shared" ca="1" si="134"/>
        <v>1</v>
      </c>
      <c r="AD401" s="23">
        <f ca="1">IF($A401&lt;&gt;"",IF(OR($AH400&lt;&gt;0,$AI400&lt;&gt;0),"0",SUM(AC401:AC401)),0)</f>
        <v>1</v>
      </c>
      <c r="AE401" s="90">
        <f ca="1">IF(A401&lt;&gt;"",W401+AC401,0)</f>
        <v>1</v>
      </c>
      <c r="AF401" s="87">
        <f t="shared" ca="1" si="143"/>
        <v>-12</v>
      </c>
      <c r="AG401" s="95">
        <f>T402</f>
        <v>1</v>
      </c>
      <c r="AH401" s="89">
        <f ca="1">IF($A401&lt;&gt;"",IF(AH400&lt;&gt;0,AH400,IF(AF401&gt;=$AJ$1,"Profit Target",0)),0)</f>
        <v>0</v>
      </c>
      <c r="AI401" s="91">
        <f ca="1">IF($A401&lt;&gt;"",IF(AI400&lt;&gt;0,AI400,IF(AF401&lt;=$AJ$2,"Stop Loss",0)))</f>
        <v>0</v>
      </c>
      <c r="AJ401" s="89">
        <f t="shared" ca="1" si="135"/>
        <v>9</v>
      </c>
      <c r="AK401" s="78" t="str">
        <f ca="1">IF($A400="","",ABS(T401)&amp;"@")</f>
        <v>1@</v>
      </c>
      <c r="AL401" s="78" t="str">
        <f ca="1">IF(U401&lt;&gt;"",$AK401&amp;U401&amp;",","")</f>
        <v/>
      </c>
      <c r="AM401" s="78" t="str">
        <f ca="1">IF($A400="","",ABS(Z401)&amp;"@")</f>
        <v>1@</v>
      </c>
      <c r="AN401" s="427" t="str">
        <f t="shared" ca="1" si="136"/>
        <v>1@R,</v>
      </c>
      <c r="AO401" s="20"/>
      <c r="AP401" s="20"/>
      <c r="AQ401" s="20"/>
      <c r="AR401" s="20"/>
      <c r="AS401" s="20"/>
      <c r="AT401" s="49"/>
      <c r="AU401" s="20"/>
      <c r="AV401" s="20"/>
      <c r="AW401" s="20"/>
      <c r="AX401" s="20"/>
      <c r="AY401" s="20"/>
      <c r="AZ401" s="20"/>
      <c r="BA401" s="20"/>
      <c r="BB401" s="96">
        <f t="shared" ca="1" si="127"/>
        <v>10</v>
      </c>
      <c r="BD401" s="96"/>
      <c r="BR401" s="48"/>
      <c r="BS401" s="48"/>
      <c r="BT401" s="48"/>
      <c r="BU401" s="48"/>
      <c r="BV401" s="48"/>
      <c r="BW401" s="48"/>
      <c r="BX401" s="48"/>
      <c r="BY401" s="49"/>
      <c r="BZ401" s="48"/>
      <c r="CA401" s="48"/>
      <c r="CB401" s="19"/>
      <c r="CC401" s="19"/>
      <c r="CD401" s="19"/>
      <c r="CE401" s="48"/>
      <c r="CF401" s="49"/>
      <c r="CG401" s="19"/>
      <c r="CH401" s="49"/>
      <c r="CI401" s="19"/>
      <c r="CJ401" s="19"/>
    </row>
    <row r="402" spans="1:88">
      <c r="A402" s="96">
        <f t="shared" ca="1" si="126"/>
        <v>20</v>
      </c>
      <c r="B402" s="23" t="str">
        <f ca="1">IF(A401="","",IF(AND(AL402="",AN402=""),"NB",AL402&amp;AN402))</f>
        <v>NB</v>
      </c>
      <c r="C402" s="6" t="str">
        <f t="shared" ca="1" si="128"/>
        <v/>
      </c>
      <c r="D402" s="56" t="str">
        <f ca="1">VLOOKUP($A402,$BC$5:$BN$45,8)</f>
        <v>B</v>
      </c>
      <c r="E402" s="344" t="str">
        <f t="shared" ca="1" si="137"/>
        <v>BRB</v>
      </c>
      <c r="F402" s="175">
        <v>1</v>
      </c>
      <c r="G402" s="459">
        <f ca="1">IF(G401&gt;=$AJ$3,1,IF(AND(J400="L",J401="L"),1,IF(I401="L",2,IF(I401="W",(2*G401-1),G401))))</f>
        <v>2</v>
      </c>
      <c r="H402" s="345" t="str">
        <f ca="1">IF($A401&lt;&gt;"",IF(OR($AH401&lt;&gt;0,$AI401&lt;&gt;0,E401="RRR"),"",IF(AND($D396="B",$D399="B"),"B",IF(AND($D398="B",$D400="B"),"B",IF(AND($D400=$D401,$D400="B"),"B","")))),"")</f>
        <v/>
      </c>
      <c r="I402" s="346" t="str">
        <f t="shared" ca="1" si="141"/>
        <v/>
      </c>
      <c r="J402" s="346">
        <f t="shared" ca="1" si="129"/>
        <v>0</v>
      </c>
      <c r="K402" s="343">
        <f t="shared" ca="1" si="138"/>
        <v>0</v>
      </c>
      <c r="L402" s="56" t="str">
        <f ca="1">VLOOKUP($A402,$BC$5:$BN$45,8)</f>
        <v>B</v>
      </c>
      <c r="M402" s="428">
        <f t="shared" ca="1" si="139"/>
        <v>1</v>
      </c>
      <c r="N402" s="175">
        <v>1</v>
      </c>
      <c r="O402" s="345" t="str">
        <f ca="1">IF($A401&lt;&gt;"",IF(OR($AH401&lt;&gt;0,$AI401&lt;&gt;0,E401="BBB",H402&lt;&gt;""),"",IF(AND($D396="R",$D399="R"),"R",IF(AND($D398="R",$D400="R"),"R",IF(AND($D400=$D401,$D400="R"),"R","")))),"")</f>
        <v/>
      </c>
      <c r="P402" s="37" t="str">
        <f t="shared" ca="1" si="130"/>
        <v/>
      </c>
      <c r="Q402" s="37">
        <f t="shared" ca="1" si="131"/>
        <v>0</v>
      </c>
      <c r="R402" s="23">
        <f ca="1">IF($A402&lt;&gt;"",IF(OR($AH401&lt;&gt;0,$AI401&lt;&gt;0),"0",SUM(Q402:Q402)),0)</f>
        <v>0</v>
      </c>
      <c r="S402" s="56" t="str">
        <f ca="1">VLOOKUP($A402,$BC$5:$BN$45,8)</f>
        <v>B</v>
      </c>
      <c r="T402" s="175">
        <v>1</v>
      </c>
      <c r="U402" s="345" t="str">
        <f ca="1">IF($A401&lt;&gt;"",IF(OR($AH401&lt;&gt;0,$AI401&lt;&gt;0,M401&gt;=$AJ$3),"",H402))</f>
        <v/>
      </c>
      <c r="V402" s="346" t="str">
        <f t="shared" ca="1" si="142"/>
        <v/>
      </c>
      <c r="W402" s="346">
        <f t="shared" ca="1" si="132"/>
        <v>0</v>
      </c>
      <c r="X402" s="343">
        <f t="shared" ca="1" si="140"/>
        <v>0</v>
      </c>
      <c r="Y402" s="56" t="str">
        <f ca="1">VLOOKUP($A402,$BC$5:$BN$45,8)</f>
        <v>B</v>
      </c>
      <c r="Z402" s="175">
        <v>1</v>
      </c>
      <c r="AA402" s="345" t="str">
        <f ca="1">IF($A401&lt;&gt;"",IF(OR($AH401&lt;&gt;0,$AI401&lt;&gt;0,U402&lt;&gt;""),"",O402))</f>
        <v/>
      </c>
      <c r="AB402" s="37" t="str">
        <f t="shared" ca="1" si="133"/>
        <v/>
      </c>
      <c r="AC402" s="37">
        <f t="shared" ca="1" si="134"/>
        <v>0</v>
      </c>
      <c r="AD402" s="23">
        <f ca="1">IF($A402&lt;&gt;"",IF(OR($AH401&lt;&gt;0,$AI401&lt;&gt;0),"0",SUM(AC402:AC402)),0)</f>
        <v>0</v>
      </c>
      <c r="AE402" s="90">
        <f ca="1">IF(A402&lt;&gt;"",W402+AC402,0)</f>
        <v>0</v>
      </c>
      <c r="AF402" s="87">
        <f t="shared" ca="1" si="143"/>
        <v>-12</v>
      </c>
      <c r="AG402" s="95">
        <f>T403</f>
        <v>1</v>
      </c>
      <c r="AH402" s="89">
        <f ca="1">IF($A402&lt;&gt;"",IF(AH401&lt;&gt;0,AH401,IF(AF402&gt;=$AJ$1,"Profit Target",0)),0)</f>
        <v>0</v>
      </c>
      <c r="AI402" s="91">
        <f ca="1">IF($A402&lt;&gt;"",IF(AI401&lt;&gt;0,AI401,IF(AF402&lt;=$AJ$2,"Stop Loss",0)))</f>
        <v>0</v>
      </c>
      <c r="AJ402" s="89">
        <f t="shared" ca="1" si="135"/>
        <v>9</v>
      </c>
      <c r="AK402" s="78" t="str">
        <f ca="1">IF($A401="","",ABS(T402)&amp;"@")</f>
        <v>1@</v>
      </c>
      <c r="AL402" s="78" t="str">
        <f ca="1">IF(U402&lt;&gt;"",$AK402&amp;U402&amp;",","")</f>
        <v/>
      </c>
      <c r="AM402" s="78" t="str">
        <f ca="1">IF($A401="","",ABS(Z402)&amp;"@")</f>
        <v>1@</v>
      </c>
      <c r="AN402" s="427" t="str">
        <f t="shared" ca="1" si="136"/>
        <v/>
      </c>
      <c r="AO402" s="20"/>
      <c r="AP402" s="20"/>
      <c r="AQ402" s="20"/>
      <c r="AR402" s="20"/>
      <c r="AS402" s="20"/>
      <c r="AT402" s="49"/>
      <c r="AU402" s="20"/>
      <c r="AV402" s="20"/>
      <c r="AW402" s="20"/>
      <c r="AX402" s="20"/>
      <c r="AY402" s="20"/>
      <c r="AZ402" s="20"/>
      <c r="BA402" s="20"/>
      <c r="BB402" s="96">
        <f t="shared" ca="1" si="127"/>
        <v>4</v>
      </c>
      <c r="BD402" s="96"/>
      <c r="BR402" s="48"/>
      <c r="BS402" s="48"/>
      <c r="BT402" s="48"/>
      <c r="BU402" s="48"/>
      <c r="BV402" s="48"/>
      <c r="BW402" s="48"/>
      <c r="BX402" s="48"/>
      <c r="BY402" s="49"/>
      <c r="BZ402" s="48"/>
      <c r="CA402" s="48"/>
      <c r="CB402" s="19"/>
      <c r="CC402" s="19"/>
      <c r="CD402" s="19"/>
      <c r="CE402" s="48"/>
      <c r="CF402" s="49"/>
      <c r="CG402" s="19"/>
      <c r="CH402" s="49"/>
      <c r="CI402" s="19"/>
      <c r="CJ402" s="19"/>
    </row>
    <row r="403" spans="1:88">
      <c r="A403" s="96">
        <f t="shared" ca="1" si="126"/>
        <v>23</v>
      </c>
      <c r="B403" s="23" t="str">
        <f ca="1">IF(A402="","",IF(AND(AL403="",AN403=""),"NB",AL403&amp;AN403))</f>
        <v>1@R,</v>
      </c>
      <c r="C403" s="6" t="str">
        <f t="shared" ca="1" si="128"/>
        <v/>
      </c>
      <c r="D403" s="56" t="str">
        <f ca="1">VLOOKUP($A403,$BC$5:$BN$45,8)</f>
        <v>R</v>
      </c>
      <c r="E403" s="344" t="str">
        <f t="shared" ca="1" si="137"/>
        <v>RBR</v>
      </c>
      <c r="F403" s="175">
        <v>1</v>
      </c>
      <c r="G403" s="459">
        <f ca="1">IF(G402&gt;=$AJ$3,1,IF(AND(J401="L",J402="L"),1,IF(I402="L",2,IF(I402="W",(2*G402-1),G402))))</f>
        <v>2</v>
      </c>
      <c r="H403" s="345" t="str">
        <f ca="1">IF($A402&lt;&gt;"",IF(OR($AH402&lt;&gt;0,$AI402&lt;&gt;0,E402="RRR"),"",IF(AND($D397="B",$D400="B"),"B",IF(AND($D399="B",$D401="B"),"B",IF(AND($D401=$D402,$D401="B"),"B","")))),"")</f>
        <v/>
      </c>
      <c r="I403" s="346" t="str">
        <f t="shared" ca="1" si="141"/>
        <v/>
      </c>
      <c r="J403" s="346">
        <f t="shared" ca="1" si="129"/>
        <v>0</v>
      </c>
      <c r="K403" s="343">
        <f t="shared" ca="1" si="138"/>
        <v>0</v>
      </c>
      <c r="L403" s="56" t="str">
        <f ca="1">VLOOKUP($A403,$BC$5:$BN$45,8)</f>
        <v>R</v>
      </c>
      <c r="M403" s="428">
        <f t="shared" ca="1" si="139"/>
        <v>1</v>
      </c>
      <c r="N403" s="175">
        <v>1</v>
      </c>
      <c r="O403" s="345" t="str">
        <f ca="1">IF($A402&lt;&gt;"",IF(OR($AH402&lt;&gt;0,$AI402&lt;&gt;0,E402="BBB",H403&lt;&gt;""),"",IF(AND($D397="R",$D400="R"),"R",IF(AND($D399="R",$D401="R"),"R",IF(AND($D401=$D402,$D401="R"),"R","")))),"")</f>
        <v>R</v>
      </c>
      <c r="P403" s="37" t="str">
        <f t="shared" ca="1" si="130"/>
        <v>W</v>
      </c>
      <c r="Q403" s="37">
        <f t="shared" ca="1" si="131"/>
        <v>1</v>
      </c>
      <c r="R403" s="23">
        <f ca="1">IF($A403&lt;&gt;"",IF(OR($AH402&lt;&gt;0,$AI402&lt;&gt;0),"0",SUM(Q403:Q403)),0)</f>
        <v>1</v>
      </c>
      <c r="S403" s="56" t="str">
        <f ca="1">VLOOKUP($A403,$BC$5:$BN$45,8)</f>
        <v>R</v>
      </c>
      <c r="T403" s="175">
        <v>1</v>
      </c>
      <c r="U403" s="345" t="str">
        <f ca="1">IF($A402&lt;&gt;"",IF(OR($AH402&lt;&gt;0,$AI402&lt;&gt;0,M402&gt;=$AJ$3),"",H403))</f>
        <v/>
      </c>
      <c r="V403" s="346" t="str">
        <f t="shared" ca="1" si="142"/>
        <v/>
      </c>
      <c r="W403" s="346">
        <f t="shared" ca="1" si="132"/>
        <v>0</v>
      </c>
      <c r="X403" s="343">
        <f t="shared" ca="1" si="140"/>
        <v>0</v>
      </c>
      <c r="Y403" s="56" t="str">
        <f ca="1">VLOOKUP($A403,$BC$5:$BN$45,8)</f>
        <v>R</v>
      </c>
      <c r="Z403" s="175">
        <v>1</v>
      </c>
      <c r="AA403" s="345" t="str">
        <f ca="1">IF($A402&lt;&gt;"",IF(OR($AH402&lt;&gt;0,$AI402&lt;&gt;0,U403&lt;&gt;""),"",O403))</f>
        <v>R</v>
      </c>
      <c r="AB403" s="37" t="str">
        <f t="shared" ca="1" si="133"/>
        <v>W</v>
      </c>
      <c r="AC403" s="37">
        <f t="shared" ca="1" si="134"/>
        <v>1</v>
      </c>
      <c r="AD403" s="23">
        <f ca="1">IF($A403&lt;&gt;"",IF(OR($AH402&lt;&gt;0,$AI402&lt;&gt;0),"0",SUM(AC403:AC403)),0)</f>
        <v>1</v>
      </c>
      <c r="AE403" s="90">
        <f ca="1">IF(A403&lt;&gt;"",W403+AC403,0)</f>
        <v>1</v>
      </c>
      <c r="AF403" s="87">
        <f t="shared" ca="1" si="143"/>
        <v>-11</v>
      </c>
      <c r="AG403" s="95">
        <f>T404</f>
        <v>1</v>
      </c>
      <c r="AH403" s="89">
        <f ca="1">IF($A403&lt;&gt;"",IF(AH402&lt;&gt;0,AH402,IF(AF403&gt;=$AJ$1,"Profit Target",0)),0)</f>
        <v>0</v>
      </c>
      <c r="AI403" s="91">
        <f ca="1">IF($A403&lt;&gt;"",IF(AI402&lt;&gt;0,AI402,IF(AF403&lt;=$AJ$2,"Stop Loss",0)))</f>
        <v>0</v>
      </c>
      <c r="AJ403" s="89">
        <f t="shared" ca="1" si="135"/>
        <v>9</v>
      </c>
      <c r="AK403" s="78" t="str">
        <f ca="1">IF($A402="","",ABS(T403)&amp;"@")</f>
        <v>1@</v>
      </c>
      <c r="AL403" s="78" t="str">
        <f ca="1">IF(U403&lt;&gt;"",$AK403&amp;U403&amp;",","")</f>
        <v/>
      </c>
      <c r="AM403" s="78" t="str">
        <f ca="1">IF($A402="","",ABS(Z403)&amp;"@")</f>
        <v>1@</v>
      </c>
      <c r="AN403" s="427" t="str">
        <f t="shared" ca="1" si="136"/>
        <v>1@R,</v>
      </c>
      <c r="AO403" s="20"/>
      <c r="AP403" s="20"/>
      <c r="AQ403" s="20"/>
      <c r="AR403" s="20"/>
      <c r="AS403" s="20"/>
      <c r="AT403" s="49"/>
      <c r="AU403" s="20"/>
      <c r="AV403" s="20"/>
      <c r="AW403" s="20"/>
      <c r="AX403" s="20"/>
      <c r="AY403" s="20"/>
      <c r="AZ403" s="20"/>
      <c r="BA403" s="20"/>
      <c r="BB403" s="96">
        <f t="shared" ca="1" si="127"/>
        <v>25</v>
      </c>
      <c r="BD403" s="96"/>
      <c r="BR403" s="48"/>
      <c r="BS403" s="48"/>
      <c r="BT403" s="48"/>
      <c r="BU403" s="48"/>
      <c r="BV403" s="48"/>
      <c r="BW403" s="48"/>
      <c r="BX403" s="48"/>
      <c r="BY403" s="49"/>
      <c r="BZ403" s="48"/>
      <c r="CA403" s="48"/>
      <c r="CB403" s="19"/>
      <c r="CC403" s="19"/>
      <c r="CD403" s="19"/>
      <c r="CE403" s="48"/>
      <c r="CF403" s="49"/>
      <c r="CG403" s="19"/>
      <c r="CH403" s="49"/>
      <c r="CI403" s="19"/>
      <c r="CJ403" s="19"/>
    </row>
    <row r="404" spans="1:88">
      <c r="A404" s="96">
        <f t="shared" ca="1" si="126"/>
        <v>28</v>
      </c>
      <c r="B404" s="23" t="str">
        <f ca="1">IF(A403="","",IF(AND(AL404="",AN404=""),"NB",AL404&amp;AN404))</f>
        <v>1@B,</v>
      </c>
      <c r="C404" s="6" t="str">
        <f t="shared" ca="1" si="128"/>
        <v/>
      </c>
      <c r="D404" s="56" t="str">
        <f ca="1">VLOOKUP($A404,$BC$5:$BN$45,8)</f>
        <v>B</v>
      </c>
      <c r="E404" s="344" t="str">
        <f t="shared" ca="1" si="137"/>
        <v>BRB</v>
      </c>
      <c r="F404" s="175">
        <v>1</v>
      </c>
      <c r="G404" s="459">
        <f ca="1">IF(G403&gt;=$AJ$3,1,IF(AND(J402="L",J403="L"),1,IF(I403="L",2,IF(I403="W",(2*G403-1),G403))))</f>
        <v>2</v>
      </c>
      <c r="H404" s="345" t="str">
        <f ca="1">IF($A403&lt;&gt;"",IF(OR($AH403&lt;&gt;0,$AI403&lt;&gt;0,E403="RRR"),"",IF(AND($D398="B",$D401="B"),"B",IF(AND($D400="B",$D402="B"),"B",IF(AND($D402=$D403,$D402="B"),"B","")))),"")</f>
        <v>B</v>
      </c>
      <c r="I404" s="346" t="str">
        <f t="shared" ca="1" si="141"/>
        <v>W</v>
      </c>
      <c r="J404" s="346">
        <f t="shared" ca="1" si="129"/>
        <v>1</v>
      </c>
      <c r="K404" s="343">
        <f t="shared" ca="1" si="138"/>
        <v>1</v>
      </c>
      <c r="L404" s="56" t="str">
        <f ca="1">VLOOKUP($A404,$BC$5:$BN$45,8)</f>
        <v>B</v>
      </c>
      <c r="M404" s="428">
        <f t="shared" ca="1" si="139"/>
        <v>0</v>
      </c>
      <c r="N404" s="175">
        <v>1</v>
      </c>
      <c r="O404" s="345" t="str">
        <f ca="1">IF($A403&lt;&gt;"",IF(OR($AH403&lt;&gt;0,$AI403&lt;&gt;0,E403="BBB",H404&lt;&gt;""),"",IF(AND($D398="R",$D401="R"),"R",IF(AND($D400="R",$D402="R"),"R",IF(AND($D402=$D403,$D402="R"),"R","")))),"")</f>
        <v/>
      </c>
      <c r="P404" s="37" t="str">
        <f t="shared" ca="1" si="130"/>
        <v/>
      </c>
      <c r="Q404" s="37">
        <f t="shared" ca="1" si="131"/>
        <v>0</v>
      </c>
      <c r="R404" s="23">
        <f ca="1">IF($A404&lt;&gt;"",IF(OR($AH403&lt;&gt;0,$AI403&lt;&gt;0),"0",SUM(Q404:Q404)),0)</f>
        <v>0</v>
      </c>
      <c r="S404" s="56" t="str">
        <f ca="1">VLOOKUP($A404,$BC$5:$BN$45,8)</f>
        <v>B</v>
      </c>
      <c r="T404" s="175">
        <v>1</v>
      </c>
      <c r="U404" s="345" t="str">
        <f ca="1">IF($A403&lt;&gt;"",IF(OR($AH403&lt;&gt;0,$AI403&lt;&gt;0,M403&gt;=$AJ$3),"",H404))</f>
        <v>B</v>
      </c>
      <c r="V404" s="346" t="str">
        <f t="shared" ca="1" si="142"/>
        <v>W</v>
      </c>
      <c r="W404" s="346">
        <f t="shared" ca="1" si="132"/>
        <v>1</v>
      </c>
      <c r="X404" s="343">
        <f t="shared" ca="1" si="140"/>
        <v>1</v>
      </c>
      <c r="Y404" s="56" t="str">
        <f ca="1">VLOOKUP($A404,$BC$5:$BN$45,8)</f>
        <v>B</v>
      </c>
      <c r="Z404" s="175">
        <v>1</v>
      </c>
      <c r="AA404" s="345" t="str">
        <f ca="1">IF($A403&lt;&gt;"",IF(OR($AH403&lt;&gt;0,$AI403&lt;&gt;0,U404&lt;&gt;""),"",O404))</f>
        <v/>
      </c>
      <c r="AB404" s="37" t="str">
        <f t="shared" ca="1" si="133"/>
        <v/>
      </c>
      <c r="AC404" s="37">
        <f t="shared" ca="1" si="134"/>
        <v>0</v>
      </c>
      <c r="AD404" s="23">
        <f ca="1">IF($A404&lt;&gt;"",IF(OR($AH403&lt;&gt;0,$AI403&lt;&gt;0),"0",SUM(AC404:AC404)),0)</f>
        <v>0</v>
      </c>
      <c r="AE404" s="90">
        <f ca="1">IF(A404&lt;&gt;"",W404+AC404,0)</f>
        <v>1</v>
      </c>
      <c r="AF404" s="87">
        <f t="shared" ca="1" si="143"/>
        <v>-10</v>
      </c>
      <c r="AG404" s="95">
        <f>T405</f>
        <v>1</v>
      </c>
      <c r="AH404" s="89">
        <f ca="1">IF($A404&lt;&gt;"",IF(AH403&lt;&gt;0,AH403,IF(AF404&gt;=$AJ$1,"Profit Target",0)),0)</f>
        <v>0</v>
      </c>
      <c r="AI404" s="91">
        <f ca="1">IF($A404&lt;&gt;"",IF(AI403&lt;&gt;0,AI403,IF(AF404&lt;=$AJ$2,"Stop Loss",0)))</f>
        <v>0</v>
      </c>
      <c r="AJ404" s="89">
        <f t="shared" ca="1" si="135"/>
        <v>9</v>
      </c>
      <c r="AK404" s="78" t="str">
        <f ca="1">IF($A403="","",ABS(T404)&amp;"@")</f>
        <v>1@</v>
      </c>
      <c r="AL404" s="78" t="str">
        <f ca="1">IF(U404&lt;&gt;"",$AK404&amp;U404&amp;",","")</f>
        <v>1@B,</v>
      </c>
      <c r="AM404" s="78" t="str">
        <f ca="1">IF($A403="","",ABS(Z404)&amp;"@")</f>
        <v>1@</v>
      </c>
      <c r="AN404" s="427" t="str">
        <f t="shared" ca="1" si="136"/>
        <v/>
      </c>
      <c r="AO404" s="20"/>
      <c r="AP404" s="20"/>
      <c r="AQ404" s="20"/>
      <c r="AR404" s="20"/>
      <c r="AS404" s="20"/>
      <c r="AT404" s="49"/>
      <c r="AU404" s="20"/>
      <c r="AV404" s="20"/>
      <c r="AW404" s="20"/>
      <c r="AX404" s="20"/>
      <c r="AY404" s="20"/>
      <c r="AZ404" s="20"/>
      <c r="BA404" s="20"/>
      <c r="BB404" s="96">
        <f t="shared" ca="1" si="127"/>
        <v>28</v>
      </c>
      <c r="BD404" s="96"/>
      <c r="BR404" s="48"/>
      <c r="BS404" s="48"/>
      <c r="BT404" s="48"/>
      <c r="BU404" s="48"/>
      <c r="BV404" s="48"/>
      <c r="BW404" s="48"/>
      <c r="BX404" s="48"/>
      <c r="BY404" s="49"/>
      <c r="BZ404" s="48"/>
      <c r="CA404" s="48"/>
      <c r="CB404" s="19"/>
      <c r="CC404" s="19"/>
      <c r="CD404" s="19"/>
      <c r="CE404" s="48"/>
      <c r="CF404" s="49"/>
      <c r="CG404" s="19"/>
      <c r="CH404" s="49"/>
      <c r="CI404" s="19"/>
      <c r="CJ404" s="19"/>
    </row>
    <row r="405" spans="1:88">
      <c r="A405" s="96">
        <f t="shared" ca="1" si="126"/>
        <v>8</v>
      </c>
      <c r="B405" s="23" t="str">
        <f ca="1">IF(A404="","",IF(AND(AL405="",AN405=""),"NB",AL405&amp;AN405))</f>
        <v>1@R,</v>
      </c>
      <c r="C405" s="6" t="str">
        <f t="shared" ca="1" si="128"/>
        <v/>
      </c>
      <c r="D405" s="56" t="str">
        <f ca="1">VLOOKUP($A405,$BC$5:$BN$45,8)</f>
        <v>B</v>
      </c>
      <c r="E405" s="344" t="str">
        <f t="shared" ca="1" si="137"/>
        <v>RBB</v>
      </c>
      <c r="F405" s="175">
        <v>1</v>
      </c>
      <c r="G405" s="459">
        <f ca="1">IF(G404&gt;=$AJ$3,1,IF(AND(J403="L",J404="L"),1,IF(I404="L",2,IF(I404="W",(2*G404-1),G404))))</f>
        <v>3</v>
      </c>
      <c r="H405" s="345" t="str">
        <f ca="1">IF($A404&lt;&gt;"",IF(OR($AH404&lt;&gt;0,$AI404&lt;&gt;0,E404="RRR"),"",IF(AND($D399="B",$D402="B"),"B",IF(AND($D401="B",$D403="B"),"B",IF(AND($D403=$D404,$D403="B"),"B","")))),"")</f>
        <v/>
      </c>
      <c r="I405" s="346" t="str">
        <f t="shared" ca="1" si="141"/>
        <v/>
      </c>
      <c r="J405" s="346">
        <f t="shared" ca="1" si="129"/>
        <v>0</v>
      </c>
      <c r="K405" s="343">
        <f t="shared" ca="1" si="138"/>
        <v>0</v>
      </c>
      <c r="L405" s="56" t="str">
        <f ca="1">VLOOKUP($A405,$BC$5:$BN$45,8)</f>
        <v>B</v>
      </c>
      <c r="M405" s="428">
        <f t="shared" ca="1" si="139"/>
        <v>0</v>
      </c>
      <c r="N405" s="175">
        <v>1</v>
      </c>
      <c r="O405" s="345" t="str">
        <f ca="1">IF($A404&lt;&gt;"",IF(OR($AH404&lt;&gt;0,$AI404&lt;&gt;0,E404="BBB",H405&lt;&gt;""),"",IF(AND($D399="R",$D402="R"),"R",IF(AND($D401="R",$D403="R"),"R",IF(AND($D403=$D404,$D403="R"),"R","")))),"")</f>
        <v>R</v>
      </c>
      <c r="P405" s="37" t="str">
        <f t="shared" ca="1" si="130"/>
        <v>L</v>
      </c>
      <c r="Q405" s="37">
        <f t="shared" ca="1" si="131"/>
        <v>-1</v>
      </c>
      <c r="R405" s="23">
        <f ca="1">IF($A405&lt;&gt;"",IF(OR($AH404&lt;&gt;0,$AI404&lt;&gt;0),"0",SUM(Q405:Q405)),0)</f>
        <v>-1</v>
      </c>
      <c r="S405" s="56" t="str">
        <f ca="1">VLOOKUP($A405,$BC$5:$BN$45,8)</f>
        <v>B</v>
      </c>
      <c r="T405" s="175">
        <v>1</v>
      </c>
      <c r="U405" s="345" t="str">
        <f ca="1">IF($A404&lt;&gt;"",IF(OR($AH404&lt;&gt;0,$AI404&lt;&gt;0,M404&gt;=$AJ$3),"",H405))</f>
        <v/>
      </c>
      <c r="V405" s="346" t="str">
        <f t="shared" ca="1" si="142"/>
        <v/>
      </c>
      <c r="W405" s="346">
        <f t="shared" ca="1" si="132"/>
        <v>0</v>
      </c>
      <c r="X405" s="343">
        <f t="shared" ca="1" si="140"/>
        <v>0</v>
      </c>
      <c r="Y405" s="56" t="str">
        <f ca="1">VLOOKUP($A405,$BC$5:$BN$45,8)</f>
        <v>B</v>
      </c>
      <c r="Z405" s="175">
        <v>1</v>
      </c>
      <c r="AA405" s="345" t="str">
        <f ca="1">IF($A404&lt;&gt;"",IF(OR($AH404&lt;&gt;0,$AI404&lt;&gt;0,U405&lt;&gt;""),"",O405))</f>
        <v>R</v>
      </c>
      <c r="AB405" s="37" t="str">
        <f t="shared" ca="1" si="133"/>
        <v>L</v>
      </c>
      <c r="AC405" s="37">
        <f t="shared" ca="1" si="134"/>
        <v>-1</v>
      </c>
      <c r="AD405" s="23">
        <f ca="1">IF($A405&lt;&gt;"",IF(OR($AH404&lt;&gt;0,$AI404&lt;&gt;0),"0",SUM(AC405:AC405)),0)</f>
        <v>-1</v>
      </c>
      <c r="AE405" s="90">
        <f ca="1">IF(A405&lt;&gt;"",W405+AC405,0)</f>
        <v>-1</v>
      </c>
      <c r="AF405" s="87">
        <f t="shared" ca="1" si="143"/>
        <v>-11</v>
      </c>
      <c r="AG405" s="95">
        <f>T406</f>
        <v>1</v>
      </c>
      <c r="AH405" s="89">
        <f ca="1">IF($A405&lt;&gt;"",IF(AH404&lt;&gt;0,AH404,IF(AF405&gt;=$AJ$1,"Profit Target",0)),0)</f>
        <v>0</v>
      </c>
      <c r="AI405" s="91">
        <f ca="1">IF($A405&lt;&gt;"",IF(AI404&lt;&gt;0,AI404,IF(AF405&lt;=$AJ$2,"Stop Loss",0)))</f>
        <v>0</v>
      </c>
      <c r="AJ405" s="89">
        <f t="shared" ca="1" si="135"/>
        <v>9</v>
      </c>
      <c r="AK405" s="78" t="str">
        <f ca="1">IF($A404="","",ABS(T405)&amp;"@")</f>
        <v>1@</v>
      </c>
      <c r="AL405" s="78" t="str">
        <f ca="1">IF(U405&lt;&gt;"",$AK405&amp;U405&amp;",","")</f>
        <v/>
      </c>
      <c r="AM405" s="78" t="str">
        <f ca="1">IF($A404="","",ABS(Z405)&amp;"@")</f>
        <v>1@</v>
      </c>
      <c r="AN405" s="427" t="str">
        <f t="shared" ca="1" si="136"/>
        <v>1@R,</v>
      </c>
      <c r="AO405" s="20"/>
      <c r="AP405" s="20"/>
      <c r="AQ405" s="20"/>
      <c r="AR405" s="20"/>
      <c r="AS405" s="20"/>
      <c r="AT405" s="49"/>
      <c r="AU405" s="20"/>
      <c r="AV405" s="20"/>
      <c r="AW405" s="20"/>
      <c r="AX405" s="20"/>
      <c r="AY405" s="20"/>
      <c r="AZ405" s="20"/>
      <c r="BA405" s="20"/>
      <c r="BB405" s="96">
        <f t="shared" ca="1" si="127"/>
        <v>34</v>
      </c>
      <c r="BD405" s="96"/>
      <c r="BR405" s="48"/>
      <c r="BS405" s="48"/>
      <c r="BT405" s="48"/>
      <c r="BU405" s="48"/>
      <c r="BV405" s="48"/>
      <c r="BW405" s="48"/>
      <c r="BX405" s="48"/>
      <c r="BY405" s="49"/>
      <c r="BZ405" s="48"/>
      <c r="CA405" s="48"/>
      <c r="CB405" s="19"/>
      <c r="CC405" s="19"/>
      <c r="CD405" s="19"/>
      <c r="CE405" s="48"/>
      <c r="CF405" s="49"/>
      <c r="CG405" s="19"/>
      <c r="CH405" s="49"/>
      <c r="CI405" s="19"/>
      <c r="CJ405" s="19"/>
    </row>
    <row r="406" spans="1:88">
      <c r="A406" s="96">
        <f t="shared" ca="1" si="126"/>
        <v>2</v>
      </c>
      <c r="B406" s="23" t="str">
        <f ca="1">IF(A405="","",IF(AND(AL406="",AN406=""),"NB",AL406&amp;AN406))</f>
        <v>1@B,</v>
      </c>
      <c r="C406" s="6" t="str">
        <f t="shared" ca="1" si="128"/>
        <v/>
      </c>
      <c r="D406" s="56" t="str">
        <f ca="1">VLOOKUP($A406,$BC$5:$BN$45,8)</f>
        <v>B</v>
      </c>
      <c r="E406" s="344" t="str">
        <f t="shared" ca="1" si="137"/>
        <v>BBB</v>
      </c>
      <c r="F406" s="175">
        <v>1</v>
      </c>
      <c r="G406" s="459">
        <f ca="1">IF(G405&gt;=$AJ$3,1,IF(AND(J404="L",J405="L"),1,IF(I405="L",2,IF(I405="W",(2*G405-1),G405))))</f>
        <v>3</v>
      </c>
      <c r="H406" s="345" t="str">
        <f ca="1">IF($A405&lt;&gt;"",IF(OR($AH405&lt;&gt;0,$AI405&lt;&gt;0,E405="RRR"),"",IF(AND($D400="B",$D403="B"),"B",IF(AND($D402="B",$D404="B"),"B",IF(AND($D404=$D405,$D404="B"),"B","")))),"")</f>
        <v>B</v>
      </c>
      <c r="I406" s="346" t="str">
        <f t="shared" ca="1" si="141"/>
        <v>W</v>
      </c>
      <c r="J406" s="346">
        <f t="shared" ca="1" si="129"/>
        <v>1</v>
      </c>
      <c r="K406" s="343">
        <f t="shared" ca="1" si="138"/>
        <v>1</v>
      </c>
      <c r="L406" s="56" t="str">
        <f ca="1">VLOOKUP($A406,$BC$5:$BN$45,8)</f>
        <v>B</v>
      </c>
      <c r="M406" s="428">
        <f t="shared" ca="1" si="139"/>
        <v>0</v>
      </c>
      <c r="N406" s="175">
        <v>1</v>
      </c>
      <c r="O406" s="345" t="str">
        <f ca="1">IF($A405&lt;&gt;"",IF(OR($AH405&lt;&gt;0,$AI405&lt;&gt;0,E405="BBB",H406&lt;&gt;""),"",IF(AND($D400="R",$D403="R"),"R",IF(AND($D402="R",$D404="R"),"R",IF(AND($D404=$D405,$D404="R"),"R","")))),"")</f>
        <v/>
      </c>
      <c r="P406" s="37" t="str">
        <f t="shared" ca="1" si="130"/>
        <v/>
      </c>
      <c r="Q406" s="37">
        <f t="shared" ca="1" si="131"/>
        <v>0</v>
      </c>
      <c r="R406" s="23">
        <f ca="1">IF($A406&lt;&gt;"",IF(OR($AH405&lt;&gt;0,$AI405&lt;&gt;0),"0",SUM(Q406:Q406)),0)</f>
        <v>0</v>
      </c>
      <c r="S406" s="56" t="str">
        <f ca="1">VLOOKUP($A406,$BC$5:$BN$45,8)</f>
        <v>B</v>
      </c>
      <c r="T406" s="175">
        <v>1</v>
      </c>
      <c r="U406" s="345" t="str">
        <f ca="1">IF($A405&lt;&gt;"",IF(OR($AH405&lt;&gt;0,$AI405&lt;&gt;0,M405&gt;=$AJ$3),"",H406))</f>
        <v>B</v>
      </c>
      <c r="V406" s="346" t="str">
        <f t="shared" ca="1" si="142"/>
        <v>W</v>
      </c>
      <c r="W406" s="346">
        <f t="shared" ca="1" si="132"/>
        <v>1</v>
      </c>
      <c r="X406" s="343">
        <f t="shared" ca="1" si="140"/>
        <v>1</v>
      </c>
      <c r="Y406" s="56" t="str">
        <f ca="1">VLOOKUP($A406,$BC$5:$BN$45,8)</f>
        <v>B</v>
      </c>
      <c r="Z406" s="175">
        <v>1</v>
      </c>
      <c r="AA406" s="345" t="str">
        <f ca="1">IF($A405&lt;&gt;"",IF(OR($AH405&lt;&gt;0,$AI405&lt;&gt;0,U406&lt;&gt;""),"",O406))</f>
        <v/>
      </c>
      <c r="AB406" s="37" t="str">
        <f t="shared" ca="1" si="133"/>
        <v/>
      </c>
      <c r="AC406" s="37">
        <f t="shared" ca="1" si="134"/>
        <v>0</v>
      </c>
      <c r="AD406" s="23">
        <f ca="1">IF($A406&lt;&gt;"",IF(OR($AH405&lt;&gt;0,$AI405&lt;&gt;0),"0",SUM(AC406:AC406)),0)</f>
        <v>0</v>
      </c>
      <c r="AE406" s="90">
        <f ca="1">IF(A406&lt;&gt;"",W406+AC406,0)</f>
        <v>1</v>
      </c>
      <c r="AF406" s="87">
        <f t="shared" ca="1" si="143"/>
        <v>-10</v>
      </c>
      <c r="AG406" s="95">
        <f>T407</f>
        <v>1</v>
      </c>
      <c r="AH406" s="89">
        <f ca="1">IF($A406&lt;&gt;"",IF(AH405&lt;&gt;0,AH405,IF(AF406&gt;=$AJ$1,"Profit Target",0)),0)</f>
        <v>0</v>
      </c>
      <c r="AI406" s="91">
        <f ca="1">IF($A406&lt;&gt;"",IF(AI405&lt;&gt;0,AI405,IF(AF406&lt;=$AJ$2,"Stop Loss",0)))</f>
        <v>0</v>
      </c>
      <c r="AJ406" s="89">
        <f t="shared" ca="1" si="135"/>
        <v>9</v>
      </c>
      <c r="AK406" s="78" t="str">
        <f ca="1">IF($A405="","",ABS(T406)&amp;"@")</f>
        <v>1@</v>
      </c>
      <c r="AL406" s="78" t="str">
        <f ca="1">IF(U406&lt;&gt;"",$AK406&amp;U406&amp;",","")</f>
        <v>1@B,</v>
      </c>
      <c r="AM406" s="78" t="str">
        <f ca="1">IF($A405="","",ABS(Z406)&amp;"@")</f>
        <v>1@</v>
      </c>
      <c r="AN406" s="427" t="str">
        <f t="shared" ca="1" si="136"/>
        <v/>
      </c>
      <c r="AO406" s="20"/>
      <c r="AP406" s="20"/>
      <c r="AQ406" s="20"/>
      <c r="AR406" s="20"/>
      <c r="AS406" s="20"/>
      <c r="AT406" s="49"/>
      <c r="AU406" s="20"/>
      <c r="AV406" s="20"/>
      <c r="AW406" s="20"/>
      <c r="AX406" s="20"/>
      <c r="AY406" s="20"/>
      <c r="AZ406" s="20"/>
      <c r="BA406" s="20"/>
      <c r="BB406" s="96">
        <f t="shared" ca="1" si="127"/>
        <v>18</v>
      </c>
      <c r="BD406" s="96"/>
      <c r="BR406" s="48"/>
      <c r="BS406" s="48"/>
      <c r="BT406" s="48"/>
      <c r="BU406" s="48"/>
      <c r="BV406" s="48"/>
      <c r="BW406" s="48"/>
      <c r="BX406" s="48"/>
      <c r="BY406" s="49"/>
      <c r="BZ406" s="48"/>
      <c r="CA406" s="48"/>
      <c r="CB406" s="19"/>
      <c r="CC406" s="19"/>
      <c r="CD406" s="19"/>
      <c r="CE406" s="48"/>
      <c r="CF406" s="49"/>
      <c r="CG406" s="19"/>
      <c r="CH406" s="49"/>
      <c r="CI406" s="19"/>
      <c r="CJ406" s="19"/>
    </row>
    <row r="407" spans="1:88">
      <c r="A407" s="96">
        <f t="shared" ca="1" si="126"/>
        <v>16</v>
      </c>
      <c r="B407" s="23" t="str">
        <f ca="1">IF(A406="","",IF(AND(AL407="",AN407=""),"NB",AL407&amp;AN407))</f>
        <v>1@B,</v>
      </c>
      <c r="C407" s="6" t="str">
        <f t="shared" ca="1" si="128"/>
        <v/>
      </c>
      <c r="D407" s="56" t="str">
        <f ca="1">VLOOKUP($A407,$BC$5:$BN$45,8)</f>
        <v>R</v>
      </c>
      <c r="E407" s="344" t="str">
        <f t="shared" ca="1" si="137"/>
        <v>BBR</v>
      </c>
      <c r="F407" s="175">
        <v>1</v>
      </c>
      <c r="G407" s="459">
        <f ca="1">IF(G406&gt;=$AJ$3,1,IF(AND(J405="L",J406="L"),1,IF(I406="L",2,IF(I406="W",(2*G406-1),G406))))</f>
        <v>5</v>
      </c>
      <c r="H407" s="345" t="str">
        <f ca="1">IF($A406&lt;&gt;"",IF(OR($AH406&lt;&gt;0,$AI406&lt;&gt;0,E406="RRR"),"",IF(AND($D401="B",$D404="B"),"B",IF(AND($D403="B",$D405="B"),"B",IF(AND($D405=$D406,$D405="B"),"B","")))),"")</f>
        <v>B</v>
      </c>
      <c r="I407" s="346" t="str">
        <f t="shared" ca="1" si="141"/>
        <v>L</v>
      </c>
      <c r="J407" s="346">
        <f t="shared" ca="1" si="129"/>
        <v>-1</v>
      </c>
      <c r="K407" s="343">
        <f t="shared" ca="1" si="138"/>
        <v>-1</v>
      </c>
      <c r="L407" s="56" t="str">
        <f ca="1">VLOOKUP($A407,$BC$5:$BN$45,8)</f>
        <v>R</v>
      </c>
      <c r="M407" s="428">
        <f t="shared" ca="1" si="139"/>
        <v>1</v>
      </c>
      <c r="N407" s="175">
        <v>1</v>
      </c>
      <c r="O407" s="345" t="str">
        <f ca="1">IF($A406&lt;&gt;"",IF(OR($AH406&lt;&gt;0,$AI406&lt;&gt;0,E406="BBB",H407&lt;&gt;""),"",IF(AND($D401="R",$D404="R"),"R",IF(AND($D403="R",$D405="R"),"R",IF(AND($D405=$D406,$D405="R"),"R","")))),"")</f>
        <v/>
      </c>
      <c r="P407" s="37" t="str">
        <f t="shared" ca="1" si="130"/>
        <v/>
      </c>
      <c r="Q407" s="37">
        <f t="shared" ca="1" si="131"/>
        <v>0</v>
      </c>
      <c r="R407" s="23">
        <f ca="1">IF($A407&lt;&gt;"",IF(OR($AH406&lt;&gt;0,$AI406&lt;&gt;0),"0",SUM(Q407:Q407)),0)</f>
        <v>0</v>
      </c>
      <c r="S407" s="56" t="str">
        <f ca="1">VLOOKUP($A407,$BC$5:$BN$45,8)</f>
        <v>R</v>
      </c>
      <c r="T407" s="175">
        <v>1</v>
      </c>
      <c r="U407" s="345" t="str">
        <f ca="1">IF($A406&lt;&gt;"",IF(OR($AH406&lt;&gt;0,$AI406&lt;&gt;0,M406&gt;=$AJ$3),"",H407))</f>
        <v>B</v>
      </c>
      <c r="V407" s="346" t="str">
        <f t="shared" ca="1" si="142"/>
        <v>L</v>
      </c>
      <c r="W407" s="346">
        <f t="shared" ca="1" si="132"/>
        <v>-1</v>
      </c>
      <c r="X407" s="343">
        <f t="shared" ca="1" si="140"/>
        <v>-1</v>
      </c>
      <c r="Y407" s="56" t="str">
        <f ca="1">VLOOKUP($A407,$BC$5:$BN$45,8)</f>
        <v>R</v>
      </c>
      <c r="Z407" s="175">
        <v>1</v>
      </c>
      <c r="AA407" s="345" t="str">
        <f ca="1">IF($A406&lt;&gt;"",IF(OR($AH406&lt;&gt;0,$AI406&lt;&gt;0,U407&lt;&gt;""),"",O407))</f>
        <v/>
      </c>
      <c r="AB407" s="37" t="str">
        <f t="shared" ca="1" si="133"/>
        <v/>
      </c>
      <c r="AC407" s="37">
        <f t="shared" ca="1" si="134"/>
        <v>0</v>
      </c>
      <c r="AD407" s="23">
        <f ca="1">IF($A407&lt;&gt;"",IF(OR($AH406&lt;&gt;0,$AI406&lt;&gt;0),"0",SUM(AC407:AC407)),0)</f>
        <v>0</v>
      </c>
      <c r="AE407" s="90">
        <f ca="1">IF(A407&lt;&gt;"",W407+AC407,0)</f>
        <v>-1</v>
      </c>
      <c r="AF407" s="87">
        <f t="shared" ca="1" si="143"/>
        <v>-11</v>
      </c>
      <c r="AG407" s="95">
        <f>T408</f>
        <v>1</v>
      </c>
      <c r="AH407" s="89">
        <f ca="1">IF($A407&lt;&gt;"",IF(AH406&lt;&gt;0,AH406,IF(AF407&gt;=$AJ$1,"Profit Target",0)),0)</f>
        <v>0</v>
      </c>
      <c r="AI407" s="91">
        <f ca="1">IF($A407&lt;&gt;"",IF(AI406&lt;&gt;0,AI406,IF(AF407&lt;=$AJ$2,"Stop Loss",0)))</f>
        <v>0</v>
      </c>
      <c r="AJ407" s="89">
        <f t="shared" ca="1" si="135"/>
        <v>9</v>
      </c>
      <c r="AK407" s="78" t="str">
        <f ca="1">IF($A406="","",ABS(T407)&amp;"@")</f>
        <v>1@</v>
      </c>
      <c r="AL407" s="78" t="str">
        <f ca="1">IF(U407&lt;&gt;"",$AK407&amp;U407&amp;",","")</f>
        <v>1@B,</v>
      </c>
      <c r="AM407" s="78" t="str">
        <f ca="1">IF($A406="","",ABS(Z407)&amp;"@")</f>
        <v>1@</v>
      </c>
      <c r="AN407" s="427" t="str">
        <f t="shared" ca="1" si="136"/>
        <v/>
      </c>
      <c r="AO407" s="20"/>
      <c r="AP407" s="20"/>
      <c r="AQ407" s="20"/>
      <c r="AR407" s="20"/>
      <c r="AS407" s="20"/>
      <c r="AT407" s="49"/>
      <c r="AU407" s="20"/>
      <c r="AV407" s="20"/>
      <c r="AW407" s="20"/>
      <c r="AX407" s="20"/>
      <c r="AY407" s="20"/>
      <c r="AZ407" s="20"/>
      <c r="BA407" s="20"/>
      <c r="BB407" s="96">
        <f t="shared" ca="1" si="127"/>
        <v>23</v>
      </c>
      <c r="BD407" s="96"/>
      <c r="BR407" s="48"/>
      <c r="BS407" s="48"/>
      <c r="BT407" s="48"/>
      <c r="BU407" s="48"/>
      <c r="BV407" s="48"/>
      <c r="BW407" s="48"/>
      <c r="BX407" s="48"/>
      <c r="BY407" s="49"/>
      <c r="BZ407" s="48"/>
      <c r="CA407" s="48"/>
      <c r="CB407" s="19"/>
      <c r="CC407" s="19"/>
      <c r="CD407" s="19"/>
      <c r="CE407" s="48"/>
      <c r="CF407" s="49"/>
      <c r="CG407" s="19"/>
      <c r="CH407" s="49"/>
      <c r="CI407" s="19"/>
      <c r="CJ407" s="19"/>
    </row>
    <row r="408" spans="1:88">
      <c r="A408" s="96">
        <f t="shared" ca="1" si="126"/>
        <v>27</v>
      </c>
      <c r="B408" s="23" t="str">
        <f ca="1">IF(A407="","",IF(AND(AL408="",AN408=""),"NB",AL408&amp;AN408))</f>
        <v>1@B,</v>
      </c>
      <c r="C408" s="6" t="str">
        <f t="shared" ca="1" si="128"/>
        <v/>
      </c>
      <c r="D408" s="56" t="str">
        <f ca="1">VLOOKUP($A408,$BC$5:$BN$45,8)</f>
        <v>R</v>
      </c>
      <c r="E408" s="344" t="str">
        <f t="shared" ca="1" si="137"/>
        <v>BRR</v>
      </c>
      <c r="F408" s="175">
        <v>1</v>
      </c>
      <c r="G408" s="459">
        <f ca="1">IF(G407&gt;=$AJ$3,1,IF(AND(J406="L",J407="L"),1,IF(I407="L",2,IF(I407="W",(2*G407-1),G407))))</f>
        <v>2</v>
      </c>
      <c r="H408" s="345" t="str">
        <f ca="1">IF($A407&lt;&gt;"",IF(OR($AH407&lt;&gt;0,$AI407&lt;&gt;0,E407="RRR"),"",IF(AND($D402="B",$D405="B"),"B",IF(AND($D404="B",$D406="B"),"B",IF(AND($D406=$D407,$D406="B"),"B","")))),"")</f>
        <v>B</v>
      </c>
      <c r="I408" s="346" t="str">
        <f t="shared" ca="1" si="141"/>
        <v>L</v>
      </c>
      <c r="J408" s="346">
        <f t="shared" ca="1" si="129"/>
        <v>-1</v>
      </c>
      <c r="K408" s="343">
        <f t="shared" ca="1" si="138"/>
        <v>-1</v>
      </c>
      <c r="L408" s="56" t="str">
        <f ca="1">VLOOKUP($A408,$BC$5:$BN$45,8)</f>
        <v>R</v>
      </c>
      <c r="M408" s="428">
        <f t="shared" ca="1" si="139"/>
        <v>2</v>
      </c>
      <c r="N408" s="175">
        <v>1</v>
      </c>
      <c r="O408" s="345" t="str">
        <f ca="1">IF($A407&lt;&gt;"",IF(OR($AH407&lt;&gt;0,$AI407&lt;&gt;0,E407="BBB",H408&lt;&gt;""),"",IF(AND($D402="R",$D405="R"),"R",IF(AND($D404="R",$D406="R"),"R",IF(AND($D406=$D407,$D406="R"),"R","")))),"")</f>
        <v/>
      </c>
      <c r="P408" s="37" t="str">
        <f t="shared" ca="1" si="130"/>
        <v/>
      </c>
      <c r="Q408" s="37">
        <f t="shared" ca="1" si="131"/>
        <v>0</v>
      </c>
      <c r="R408" s="23">
        <f ca="1">IF($A408&lt;&gt;"",IF(OR($AH407&lt;&gt;0,$AI407&lt;&gt;0),"0",SUM(Q408:Q408)),0)</f>
        <v>0</v>
      </c>
      <c r="S408" s="56" t="str">
        <f ca="1">VLOOKUP($A408,$BC$5:$BN$45,8)</f>
        <v>R</v>
      </c>
      <c r="T408" s="175">
        <v>1</v>
      </c>
      <c r="U408" s="345" t="str">
        <f ca="1">IF($A407&lt;&gt;"",IF(OR($AH407&lt;&gt;0,$AI407&lt;&gt;0,M407&gt;=$AJ$3),"",H408))</f>
        <v>B</v>
      </c>
      <c r="V408" s="346" t="str">
        <f t="shared" ca="1" si="142"/>
        <v>L</v>
      </c>
      <c r="W408" s="346">
        <f t="shared" ca="1" si="132"/>
        <v>-1</v>
      </c>
      <c r="X408" s="343">
        <f t="shared" ca="1" si="140"/>
        <v>-1</v>
      </c>
      <c r="Y408" s="56" t="str">
        <f ca="1">VLOOKUP($A408,$BC$5:$BN$45,8)</f>
        <v>R</v>
      </c>
      <c r="Z408" s="175">
        <v>1</v>
      </c>
      <c r="AA408" s="345" t="str">
        <f ca="1">IF($A407&lt;&gt;"",IF(OR($AH407&lt;&gt;0,$AI407&lt;&gt;0,U408&lt;&gt;""),"",O408))</f>
        <v/>
      </c>
      <c r="AB408" s="37" t="str">
        <f t="shared" ca="1" si="133"/>
        <v/>
      </c>
      <c r="AC408" s="37">
        <f t="shared" ca="1" si="134"/>
        <v>0</v>
      </c>
      <c r="AD408" s="23">
        <f ca="1">IF($A408&lt;&gt;"",IF(OR($AH407&lt;&gt;0,$AI407&lt;&gt;0),"0",SUM(AC408:AC408)),0)</f>
        <v>0</v>
      </c>
      <c r="AE408" s="90">
        <f ca="1">IF(A408&lt;&gt;"",W408+AC408,0)</f>
        <v>-1</v>
      </c>
      <c r="AF408" s="87">
        <f t="shared" ca="1" si="143"/>
        <v>-12</v>
      </c>
      <c r="AG408" s="95">
        <f>T409</f>
        <v>1</v>
      </c>
      <c r="AH408" s="89">
        <f ca="1">IF($A408&lt;&gt;"",IF(AH407&lt;&gt;0,AH407,IF(AF408&gt;=$AJ$1,"Profit Target",0)),0)</f>
        <v>0</v>
      </c>
      <c r="AI408" s="91">
        <f ca="1">IF($A408&lt;&gt;"",IF(AI407&lt;&gt;0,AI407,IF(AF408&lt;=$AJ$2,"Stop Loss",0)))</f>
        <v>0</v>
      </c>
      <c r="AJ408" s="89">
        <f t="shared" ca="1" si="135"/>
        <v>9</v>
      </c>
      <c r="AK408" s="78" t="str">
        <f ca="1">IF($A407="","",ABS(T408)&amp;"@")</f>
        <v>1@</v>
      </c>
      <c r="AL408" s="78" t="str">
        <f ca="1">IF(U408&lt;&gt;"",$AK408&amp;U408&amp;",","")</f>
        <v>1@B,</v>
      </c>
      <c r="AM408" s="78" t="str">
        <f ca="1">IF($A407="","",ABS(Z408)&amp;"@")</f>
        <v>1@</v>
      </c>
      <c r="AN408" s="427" t="str">
        <f t="shared" ca="1" si="136"/>
        <v/>
      </c>
      <c r="AO408" s="20"/>
      <c r="AP408" s="20"/>
      <c r="AQ408" s="20"/>
      <c r="AR408" s="20"/>
      <c r="AS408" s="20"/>
      <c r="AT408" s="49"/>
      <c r="AU408" s="20"/>
      <c r="AV408" s="20"/>
      <c r="AW408" s="20"/>
      <c r="AX408" s="20"/>
      <c r="AY408" s="20"/>
      <c r="AZ408" s="20"/>
      <c r="BA408" s="20"/>
      <c r="BB408" s="96">
        <f t="shared" ca="1" si="127"/>
        <v>17</v>
      </c>
      <c r="BD408" s="96"/>
      <c r="BR408" s="48"/>
      <c r="BS408" s="48"/>
      <c r="BT408" s="48"/>
      <c r="BU408" s="48"/>
      <c r="BV408" s="48"/>
      <c r="BW408" s="48"/>
      <c r="BX408" s="48"/>
      <c r="BY408" s="49"/>
      <c r="BZ408" s="48"/>
      <c r="CA408" s="48"/>
      <c r="CB408" s="19"/>
      <c r="CC408" s="19"/>
      <c r="CD408" s="19"/>
      <c r="CE408" s="48"/>
      <c r="CF408" s="49"/>
      <c r="CG408" s="19"/>
      <c r="CH408" s="49"/>
      <c r="CI408" s="19"/>
      <c r="CJ408" s="19"/>
    </row>
    <row r="409" spans="1:88">
      <c r="A409" s="96">
        <f t="shared" ca="1" si="126"/>
        <v>36</v>
      </c>
      <c r="B409" s="23" t="str">
        <f ca="1">IF(A408="","",IF(AND(AL409="",AN409=""),"NB",AL409&amp;AN409))</f>
        <v>1@R,</v>
      </c>
      <c r="C409" s="6" t="str">
        <f t="shared" ca="1" si="128"/>
        <v/>
      </c>
      <c r="D409" s="56" t="str">
        <f ca="1">VLOOKUP($A409,$BC$5:$BN$45,8)</f>
        <v>R</v>
      </c>
      <c r="E409" s="344" t="str">
        <f t="shared" ca="1" si="137"/>
        <v>RRR</v>
      </c>
      <c r="F409" s="175">
        <v>1</v>
      </c>
      <c r="G409" s="459">
        <f ca="1">IF(G408&gt;=$AJ$3,1,IF(AND(J407="L",J408="L"),1,IF(I408="L",2,IF(I408="W",(2*G408-1),G408))))</f>
        <v>2</v>
      </c>
      <c r="H409" s="345" t="str">
        <f ca="1">IF($A408&lt;&gt;"",IF(OR($AH408&lt;&gt;0,$AI408&lt;&gt;0,E408="RRR"),"",IF(AND($D403="B",$D406="B"),"B",IF(AND($D405="B",$D407="B"),"B",IF(AND($D407=$D408,$D407="B"),"B","")))),"")</f>
        <v/>
      </c>
      <c r="I409" s="346" t="str">
        <f t="shared" ca="1" si="141"/>
        <v/>
      </c>
      <c r="J409" s="346">
        <f t="shared" ca="1" si="129"/>
        <v>0</v>
      </c>
      <c r="K409" s="343">
        <f t="shared" ca="1" si="138"/>
        <v>0</v>
      </c>
      <c r="L409" s="56" t="str">
        <f ca="1">VLOOKUP($A409,$BC$5:$BN$45,8)</f>
        <v>R</v>
      </c>
      <c r="M409" s="428">
        <f t="shared" ca="1" si="139"/>
        <v>2</v>
      </c>
      <c r="N409" s="175">
        <v>1</v>
      </c>
      <c r="O409" s="345" t="str">
        <f ca="1">IF($A408&lt;&gt;"",IF(OR($AH408&lt;&gt;0,$AI408&lt;&gt;0,E408="BBB",H409&lt;&gt;""),"",IF(AND($D403="R",$D406="R"),"R",IF(AND($D405="R",$D407="R"),"R",IF(AND($D407=$D408,$D407="R"),"R","")))),"")</f>
        <v>R</v>
      </c>
      <c r="P409" s="37" t="str">
        <f t="shared" ca="1" si="130"/>
        <v>W</v>
      </c>
      <c r="Q409" s="37">
        <f t="shared" ca="1" si="131"/>
        <v>1</v>
      </c>
      <c r="R409" s="23">
        <f ca="1">IF($A409&lt;&gt;"",IF(OR($AH408&lt;&gt;0,$AI408&lt;&gt;0),"0",SUM(Q409:Q409)),0)</f>
        <v>1</v>
      </c>
      <c r="S409" s="56" t="str">
        <f ca="1">VLOOKUP($A409,$BC$5:$BN$45,8)</f>
        <v>R</v>
      </c>
      <c r="T409" s="175">
        <v>1</v>
      </c>
      <c r="U409" s="345" t="str">
        <f ca="1">IF($A408&lt;&gt;"",IF(OR($AH408&lt;&gt;0,$AI408&lt;&gt;0,M408&gt;=$AJ$3),"",H409))</f>
        <v/>
      </c>
      <c r="V409" s="346" t="str">
        <f t="shared" ca="1" si="142"/>
        <v/>
      </c>
      <c r="W409" s="346">
        <f t="shared" ca="1" si="132"/>
        <v>0</v>
      </c>
      <c r="X409" s="343">
        <f t="shared" ca="1" si="140"/>
        <v>0</v>
      </c>
      <c r="Y409" s="56" t="str">
        <f ca="1">VLOOKUP($A409,$BC$5:$BN$45,8)</f>
        <v>R</v>
      </c>
      <c r="Z409" s="175">
        <v>1</v>
      </c>
      <c r="AA409" s="345" t="str">
        <f ca="1">IF($A408&lt;&gt;"",IF(OR($AH408&lt;&gt;0,$AI408&lt;&gt;0,U409&lt;&gt;""),"",O409))</f>
        <v>R</v>
      </c>
      <c r="AB409" s="37" t="str">
        <f t="shared" ca="1" si="133"/>
        <v>W</v>
      </c>
      <c r="AC409" s="37">
        <f t="shared" ca="1" si="134"/>
        <v>1</v>
      </c>
      <c r="AD409" s="23">
        <f ca="1">IF($A409&lt;&gt;"",IF(OR($AH408&lt;&gt;0,$AI408&lt;&gt;0),"0",SUM(AC409:AC409)),0)</f>
        <v>1</v>
      </c>
      <c r="AE409" s="90">
        <f ca="1">IF(A409&lt;&gt;"",W409+AC409,0)</f>
        <v>1</v>
      </c>
      <c r="AF409" s="87">
        <f t="shared" ca="1" si="143"/>
        <v>-11</v>
      </c>
      <c r="AG409" s="95">
        <f>T410</f>
        <v>1</v>
      </c>
      <c r="AH409" s="89">
        <f ca="1">IF($A409&lt;&gt;"",IF(AH408&lt;&gt;0,AH408,IF(AF409&gt;=$AJ$1,"Profit Target",0)),0)</f>
        <v>0</v>
      </c>
      <c r="AI409" s="91">
        <f ca="1">IF($A409&lt;&gt;"",IF(AI408&lt;&gt;0,AI408,IF(AF409&lt;=$AJ$2,"Stop Loss",0)))</f>
        <v>0</v>
      </c>
      <c r="AJ409" s="89">
        <f t="shared" ca="1" si="135"/>
        <v>9</v>
      </c>
      <c r="AK409" s="78" t="str">
        <f ca="1">IF($A408="","",ABS(T409)&amp;"@")</f>
        <v>1@</v>
      </c>
      <c r="AL409" s="78" t="str">
        <f ca="1">IF(U409&lt;&gt;"",$AK409&amp;U409&amp;",","")</f>
        <v/>
      </c>
      <c r="AM409" s="78" t="str">
        <f ca="1">IF($A408="","",ABS(Z409)&amp;"@")</f>
        <v>1@</v>
      </c>
      <c r="AN409" s="427" t="str">
        <f t="shared" ca="1" si="136"/>
        <v>1@R,</v>
      </c>
      <c r="AO409" s="20"/>
      <c r="AP409" s="20"/>
      <c r="AQ409" s="20"/>
      <c r="AR409" s="20"/>
      <c r="AS409" s="20"/>
      <c r="AT409" s="49"/>
      <c r="AU409" s="20"/>
      <c r="AV409" s="20"/>
      <c r="AW409" s="20"/>
      <c r="AX409" s="20"/>
      <c r="AY409" s="20"/>
      <c r="AZ409" s="20"/>
      <c r="BA409" s="20"/>
      <c r="BB409" s="96">
        <f t="shared" ca="1" si="127"/>
        <v>16</v>
      </c>
      <c r="BD409" s="96"/>
      <c r="BR409" s="48"/>
      <c r="BS409" s="48"/>
      <c r="BT409" s="48"/>
      <c r="BU409" s="48"/>
      <c r="BV409" s="48"/>
      <c r="BW409" s="48"/>
      <c r="BX409" s="48"/>
      <c r="BY409" s="49"/>
      <c r="BZ409" s="48"/>
      <c r="CA409" s="48"/>
      <c r="CB409" s="19"/>
      <c r="CC409" s="19"/>
      <c r="CD409" s="19"/>
      <c r="CE409" s="48"/>
      <c r="CF409" s="49"/>
      <c r="CG409" s="19"/>
      <c r="CH409" s="49"/>
      <c r="CI409" s="19"/>
      <c r="CJ409" s="19"/>
    </row>
    <row r="410" spans="1:88">
      <c r="A410" s="96">
        <f t="shared" ca="1" si="126"/>
        <v>6</v>
      </c>
      <c r="B410" s="23" t="str">
        <f ca="1">IF(A409="","",IF(AND(AL410="",AN410=""),"NB",AL410&amp;AN410))</f>
        <v>1@R,</v>
      </c>
      <c r="C410" s="6" t="str">
        <f t="shared" ca="1" si="128"/>
        <v/>
      </c>
      <c r="D410" s="56" t="str">
        <f ca="1">VLOOKUP($A410,$BC$5:$BN$45,8)</f>
        <v>B</v>
      </c>
      <c r="E410" s="344" t="str">
        <f t="shared" ca="1" si="137"/>
        <v>RRB</v>
      </c>
      <c r="F410" s="175">
        <v>1</v>
      </c>
      <c r="G410" s="459">
        <f ca="1">IF(G409&gt;=$AJ$3,1,IF(AND(J408="L",J409="L"),1,IF(I409="L",2,IF(I409="W",(2*G409-1),G409))))</f>
        <v>2</v>
      </c>
      <c r="H410" s="345" t="str">
        <f ca="1">IF($A409&lt;&gt;"",IF(OR($AH409&lt;&gt;0,$AI409&lt;&gt;0,E409="RRR"),"",IF(AND($D404="B",$D407="B"),"B",IF(AND($D406="B",$D408="B"),"B",IF(AND($D408=$D409,$D408="B"),"B","")))),"")</f>
        <v/>
      </c>
      <c r="I410" s="346" t="str">
        <f t="shared" ca="1" si="141"/>
        <v/>
      </c>
      <c r="J410" s="346">
        <f t="shared" ca="1" si="129"/>
        <v>0</v>
      </c>
      <c r="K410" s="343">
        <f t="shared" ca="1" si="138"/>
        <v>0</v>
      </c>
      <c r="L410" s="56" t="str">
        <f ca="1">VLOOKUP($A410,$BC$5:$BN$45,8)</f>
        <v>B</v>
      </c>
      <c r="M410" s="428">
        <f t="shared" ca="1" si="139"/>
        <v>2</v>
      </c>
      <c r="N410" s="175">
        <v>1</v>
      </c>
      <c r="O410" s="345" t="str">
        <f ca="1">IF($A409&lt;&gt;"",IF(OR($AH409&lt;&gt;0,$AI409&lt;&gt;0,E409="BBB",H410&lt;&gt;""),"",IF(AND($D404="R",$D407="R"),"R",IF(AND($D406="R",$D408="R"),"R",IF(AND($D408=$D409,$D408="R"),"R","")))),"")</f>
        <v>R</v>
      </c>
      <c r="P410" s="37" t="str">
        <f t="shared" ca="1" si="130"/>
        <v>L</v>
      </c>
      <c r="Q410" s="37">
        <f t="shared" ca="1" si="131"/>
        <v>-1</v>
      </c>
      <c r="R410" s="23">
        <f ca="1">IF($A410&lt;&gt;"",IF(OR($AH409&lt;&gt;0,$AI409&lt;&gt;0),"0",SUM(Q410:Q410)),0)</f>
        <v>-1</v>
      </c>
      <c r="S410" s="56" t="str">
        <f ca="1">VLOOKUP($A410,$BC$5:$BN$45,8)</f>
        <v>B</v>
      </c>
      <c r="T410" s="175">
        <v>1</v>
      </c>
      <c r="U410" s="345" t="str">
        <f ca="1">IF($A409&lt;&gt;"",IF(OR($AH409&lt;&gt;0,$AI409&lt;&gt;0,M409&gt;=$AJ$3),"",H410))</f>
        <v/>
      </c>
      <c r="V410" s="346" t="str">
        <f t="shared" ca="1" si="142"/>
        <v/>
      </c>
      <c r="W410" s="346">
        <f t="shared" ca="1" si="132"/>
        <v>0</v>
      </c>
      <c r="X410" s="343">
        <f t="shared" ca="1" si="140"/>
        <v>0</v>
      </c>
      <c r="Y410" s="56" t="str">
        <f ca="1">VLOOKUP($A410,$BC$5:$BN$45,8)</f>
        <v>B</v>
      </c>
      <c r="Z410" s="175">
        <v>1</v>
      </c>
      <c r="AA410" s="345" t="str">
        <f ca="1">IF($A409&lt;&gt;"",IF(OR($AH409&lt;&gt;0,$AI409&lt;&gt;0,U410&lt;&gt;""),"",O410))</f>
        <v>R</v>
      </c>
      <c r="AB410" s="37" t="str">
        <f t="shared" ca="1" si="133"/>
        <v>L</v>
      </c>
      <c r="AC410" s="37">
        <f t="shared" ca="1" si="134"/>
        <v>-1</v>
      </c>
      <c r="AD410" s="23">
        <f ca="1">IF($A410&lt;&gt;"",IF(OR($AH409&lt;&gt;0,$AI409&lt;&gt;0),"0",SUM(AC410:AC410)),0)</f>
        <v>-1</v>
      </c>
      <c r="AE410" s="90">
        <f ca="1">IF(A410&lt;&gt;"",W410+AC410,0)</f>
        <v>-1</v>
      </c>
      <c r="AF410" s="87">
        <f t="shared" ca="1" si="143"/>
        <v>-12</v>
      </c>
      <c r="AG410" s="95">
        <f>T411</f>
        <v>1</v>
      </c>
      <c r="AH410" s="89">
        <f ca="1">IF($A410&lt;&gt;"",IF(AH409&lt;&gt;0,AH409,IF(AF410&gt;=$AJ$1,"Profit Target",0)),0)</f>
        <v>0</v>
      </c>
      <c r="AI410" s="91">
        <f ca="1">IF($A410&lt;&gt;"",IF(AI409&lt;&gt;0,AI409,IF(AF410&lt;=$AJ$2,"Stop Loss",0)))</f>
        <v>0</v>
      </c>
      <c r="AJ410" s="89">
        <f t="shared" ca="1" si="135"/>
        <v>9</v>
      </c>
      <c r="AK410" s="78" t="str">
        <f ca="1">IF($A409="","",ABS(T410)&amp;"@")</f>
        <v>1@</v>
      </c>
      <c r="AL410" s="78" t="str">
        <f ca="1">IF(U410&lt;&gt;"",$AK410&amp;U410&amp;",","")</f>
        <v/>
      </c>
      <c r="AM410" s="78" t="str">
        <f ca="1">IF($A409="","",ABS(Z410)&amp;"@")</f>
        <v>1@</v>
      </c>
      <c r="AN410" s="427" t="str">
        <f t="shared" ca="1" si="136"/>
        <v>1@R,</v>
      </c>
      <c r="AO410" s="20"/>
      <c r="AP410" s="20"/>
      <c r="AQ410" s="20"/>
      <c r="AR410" s="20"/>
      <c r="AS410" s="20"/>
      <c r="AT410" s="49"/>
      <c r="AU410" s="20"/>
      <c r="AV410" s="20"/>
      <c r="AW410" s="20"/>
      <c r="AX410" s="20"/>
      <c r="AY410" s="20"/>
      <c r="AZ410" s="20"/>
      <c r="BA410" s="20"/>
      <c r="BB410" s="96">
        <f t="shared" ca="1" si="127"/>
        <v>9</v>
      </c>
      <c r="BD410" s="96"/>
      <c r="BR410" s="48"/>
      <c r="BS410" s="48"/>
      <c r="BT410" s="48"/>
      <c r="BU410" s="48"/>
      <c r="BV410" s="48"/>
      <c r="BW410" s="48"/>
      <c r="BX410" s="48"/>
      <c r="BY410" s="49"/>
      <c r="BZ410" s="48"/>
      <c r="CA410" s="48"/>
      <c r="CB410" s="19"/>
      <c r="CC410" s="19"/>
      <c r="CD410" s="19"/>
      <c r="CE410" s="48"/>
      <c r="CF410" s="49"/>
      <c r="CG410" s="19"/>
      <c r="CH410" s="49"/>
      <c r="CI410" s="19"/>
      <c r="CJ410" s="19"/>
    </row>
    <row r="411" spans="1:88">
      <c r="A411" s="96">
        <f t="shared" ca="1" si="126"/>
        <v>12</v>
      </c>
      <c r="B411" s="23" t="str">
        <f ca="1">IF(A410="","",IF(AND(AL411="",AN411=""),"NB",AL411&amp;AN411))</f>
        <v>1@R,</v>
      </c>
      <c r="C411" s="6" t="str">
        <f t="shared" ca="1" si="128"/>
        <v/>
      </c>
      <c r="D411" s="56" t="str">
        <f ca="1">VLOOKUP($A411,$BC$5:$BN$45,8)</f>
        <v>R</v>
      </c>
      <c r="E411" s="344" t="str">
        <f t="shared" ca="1" si="137"/>
        <v>RBR</v>
      </c>
      <c r="F411" s="175">
        <v>1</v>
      </c>
      <c r="G411" s="459">
        <f ca="1">IF(G410&gt;=$AJ$3,1,IF(AND(J409="L",J410="L"),1,IF(I410="L",2,IF(I410="W",(2*G410-1),G410))))</f>
        <v>2</v>
      </c>
      <c r="H411" s="345" t="str">
        <f ca="1">IF($A410&lt;&gt;"",IF(OR($AH410&lt;&gt;0,$AI410&lt;&gt;0,E410="RRR"),"",IF(AND($D405="B",$D408="B"),"B",IF(AND($D407="B",$D409="B"),"B",IF(AND($D409=$D410,$D409="B"),"B","")))),"")</f>
        <v/>
      </c>
      <c r="I411" s="346" t="str">
        <f t="shared" ca="1" si="141"/>
        <v/>
      </c>
      <c r="J411" s="346">
        <f t="shared" ca="1" si="129"/>
        <v>0</v>
      </c>
      <c r="K411" s="343">
        <f t="shared" ca="1" si="138"/>
        <v>0</v>
      </c>
      <c r="L411" s="56" t="str">
        <f ca="1">VLOOKUP($A411,$BC$5:$BN$45,8)</f>
        <v>R</v>
      </c>
      <c r="M411" s="428">
        <f t="shared" ca="1" si="139"/>
        <v>2</v>
      </c>
      <c r="N411" s="175">
        <v>1</v>
      </c>
      <c r="O411" s="345" t="str">
        <f ca="1">IF($A410&lt;&gt;"",IF(OR($AH410&lt;&gt;0,$AI410&lt;&gt;0,E410="BBB",H411&lt;&gt;""),"",IF(AND($D405="R",$D408="R"),"R",IF(AND($D407="R",$D409="R"),"R",IF(AND($D409=$D410,$D409="R"),"R","")))),"")</f>
        <v>R</v>
      </c>
      <c r="P411" s="37" t="str">
        <f t="shared" ca="1" si="130"/>
        <v>W</v>
      </c>
      <c r="Q411" s="37">
        <f t="shared" ca="1" si="131"/>
        <v>1</v>
      </c>
      <c r="R411" s="23">
        <f ca="1">IF($A411&lt;&gt;"",IF(OR($AH410&lt;&gt;0,$AI410&lt;&gt;0),"0",SUM(Q411:Q411)),0)</f>
        <v>1</v>
      </c>
      <c r="S411" s="56" t="str">
        <f ca="1">VLOOKUP($A411,$BC$5:$BN$45,8)</f>
        <v>R</v>
      </c>
      <c r="T411" s="175">
        <v>1</v>
      </c>
      <c r="U411" s="345" t="str">
        <f ca="1">IF($A410&lt;&gt;"",IF(OR($AH410&lt;&gt;0,$AI410&lt;&gt;0,M410&gt;=$AJ$3),"",H411))</f>
        <v/>
      </c>
      <c r="V411" s="346" t="str">
        <f t="shared" ca="1" si="142"/>
        <v/>
      </c>
      <c r="W411" s="346">
        <f t="shared" ca="1" si="132"/>
        <v>0</v>
      </c>
      <c r="X411" s="343">
        <f t="shared" ca="1" si="140"/>
        <v>0</v>
      </c>
      <c r="Y411" s="56" t="str">
        <f ca="1">VLOOKUP($A411,$BC$5:$BN$45,8)</f>
        <v>R</v>
      </c>
      <c r="Z411" s="175">
        <v>1</v>
      </c>
      <c r="AA411" s="345" t="str">
        <f ca="1">IF($A410&lt;&gt;"",IF(OR($AH410&lt;&gt;0,$AI410&lt;&gt;0,U411&lt;&gt;""),"",O411))</f>
        <v>R</v>
      </c>
      <c r="AB411" s="37" t="str">
        <f t="shared" ca="1" si="133"/>
        <v>W</v>
      </c>
      <c r="AC411" s="37">
        <f t="shared" ca="1" si="134"/>
        <v>1</v>
      </c>
      <c r="AD411" s="23">
        <f ca="1">IF($A411&lt;&gt;"",IF(OR($AH410&lt;&gt;0,$AI410&lt;&gt;0),"0",SUM(AC411:AC411)),0)</f>
        <v>1</v>
      </c>
      <c r="AE411" s="90">
        <f ca="1">IF(A411&lt;&gt;"",W411+AC411,0)</f>
        <v>1</v>
      </c>
      <c r="AF411" s="87">
        <f t="shared" ca="1" si="143"/>
        <v>-11</v>
      </c>
      <c r="AG411" s="95">
        <f>T412</f>
        <v>1</v>
      </c>
      <c r="AH411" s="89">
        <f ca="1">IF($A411&lt;&gt;"",IF(AH410&lt;&gt;0,AH410,IF(AF411&gt;=$AJ$1,"Profit Target",0)),0)</f>
        <v>0</v>
      </c>
      <c r="AI411" s="91">
        <f ca="1">IF($A411&lt;&gt;"",IF(AI410&lt;&gt;0,AI410,IF(AF411&lt;=$AJ$2,"Stop Loss",0)))</f>
        <v>0</v>
      </c>
      <c r="AJ411" s="89">
        <f t="shared" ca="1" si="135"/>
        <v>9</v>
      </c>
      <c r="AK411" s="78" t="str">
        <f ca="1">IF($A410="","",ABS(T411)&amp;"@")</f>
        <v>1@</v>
      </c>
      <c r="AL411" s="78" t="str">
        <f ca="1">IF(U411&lt;&gt;"",$AK411&amp;U411&amp;",","")</f>
        <v/>
      </c>
      <c r="AM411" s="78" t="str">
        <f ca="1">IF($A410="","",ABS(Z411)&amp;"@")</f>
        <v>1@</v>
      </c>
      <c r="AN411" s="427" t="str">
        <f t="shared" ca="1" si="136"/>
        <v>1@R,</v>
      </c>
      <c r="AO411" s="20"/>
      <c r="AP411" s="20"/>
      <c r="AQ411" s="20"/>
      <c r="AR411" s="20"/>
      <c r="AS411" s="20"/>
      <c r="AT411" s="49"/>
      <c r="AU411" s="20"/>
      <c r="AV411" s="20"/>
      <c r="AW411" s="20"/>
      <c r="AX411" s="20"/>
      <c r="AY411" s="20"/>
      <c r="AZ411" s="20"/>
      <c r="BA411" s="20"/>
      <c r="BB411" s="96">
        <f t="shared" ca="1" si="127"/>
        <v>21</v>
      </c>
      <c r="BD411" s="96"/>
      <c r="BR411" s="48"/>
      <c r="BS411" s="48"/>
      <c r="BT411" s="48"/>
      <c r="BU411" s="48"/>
      <c r="BV411" s="48"/>
      <c r="BW411" s="48"/>
      <c r="BX411" s="48"/>
      <c r="BY411" s="49"/>
      <c r="BZ411" s="48"/>
      <c r="CA411" s="48"/>
      <c r="CB411" s="19"/>
      <c r="CC411" s="19"/>
      <c r="CD411" s="19"/>
      <c r="CE411" s="48"/>
      <c r="CF411" s="49"/>
      <c r="CG411" s="19"/>
      <c r="CH411" s="49"/>
      <c r="CI411" s="19"/>
      <c r="CJ411" s="19"/>
    </row>
    <row r="412" spans="1:88">
      <c r="A412" s="96">
        <f t="shared" ca="1" si="126"/>
        <v>20</v>
      </c>
      <c r="B412" s="23" t="str">
        <f ca="1">IF(A411="","",IF(AND(AL412="",AN412=""),"NB",AL412&amp;AN412))</f>
        <v>NB</v>
      </c>
      <c r="C412" s="6" t="str">
        <f t="shared" ca="1" si="128"/>
        <v/>
      </c>
      <c r="D412" s="56" t="str">
        <f ca="1">VLOOKUP($A412,$BC$5:$BN$45,8)</f>
        <v>B</v>
      </c>
      <c r="E412" s="344" t="str">
        <f t="shared" ca="1" si="137"/>
        <v>BRB</v>
      </c>
      <c r="F412" s="175">
        <v>1</v>
      </c>
      <c r="G412" s="459">
        <f ca="1">IF(G411&gt;=$AJ$3,1,IF(AND(J410="L",J411="L"),1,IF(I411="L",2,IF(I411="W",(2*G411-1),G411))))</f>
        <v>2</v>
      </c>
      <c r="H412" s="345" t="str">
        <f ca="1">IF($A411&lt;&gt;"",IF(OR($AH411&lt;&gt;0,$AI411&lt;&gt;0,E411="RRR"),"",IF(AND($D406="B",$D409="B"),"B",IF(AND($D408="B",$D410="B"),"B",IF(AND($D410=$D411,$D410="B"),"B","")))),"")</f>
        <v/>
      </c>
      <c r="I412" s="346" t="str">
        <f t="shared" ca="1" si="141"/>
        <v/>
      </c>
      <c r="J412" s="346">
        <f t="shared" ca="1" si="129"/>
        <v>0</v>
      </c>
      <c r="K412" s="343">
        <f t="shared" ca="1" si="138"/>
        <v>0</v>
      </c>
      <c r="L412" s="56" t="str">
        <f ca="1">VLOOKUP($A412,$BC$5:$BN$45,8)</f>
        <v>B</v>
      </c>
      <c r="M412" s="428">
        <f t="shared" ca="1" si="139"/>
        <v>2</v>
      </c>
      <c r="N412" s="175">
        <v>1</v>
      </c>
      <c r="O412" s="345" t="str">
        <f ca="1">IF($A411&lt;&gt;"",IF(OR($AH411&lt;&gt;0,$AI411&lt;&gt;0,E411="BBB",H412&lt;&gt;""),"",IF(AND($D406="R",$D409="R"),"R",IF(AND($D408="R",$D410="R"),"R",IF(AND($D410=$D411,$D410="R"),"R","")))),"")</f>
        <v/>
      </c>
      <c r="P412" s="37" t="str">
        <f t="shared" ca="1" si="130"/>
        <v/>
      </c>
      <c r="Q412" s="37">
        <f t="shared" ca="1" si="131"/>
        <v>0</v>
      </c>
      <c r="R412" s="23">
        <f ca="1">IF($A412&lt;&gt;"",IF(OR($AH411&lt;&gt;0,$AI411&lt;&gt;0),"0",SUM(Q412:Q412)),0)</f>
        <v>0</v>
      </c>
      <c r="S412" s="56" t="str">
        <f ca="1">VLOOKUP($A412,$BC$5:$BN$45,8)</f>
        <v>B</v>
      </c>
      <c r="T412" s="175">
        <v>1</v>
      </c>
      <c r="U412" s="345" t="str">
        <f ca="1">IF($A411&lt;&gt;"",IF(OR($AH411&lt;&gt;0,$AI411&lt;&gt;0,M411&gt;=$AJ$3),"",H412))</f>
        <v/>
      </c>
      <c r="V412" s="346" t="str">
        <f t="shared" ca="1" si="142"/>
        <v/>
      </c>
      <c r="W412" s="346">
        <f t="shared" ca="1" si="132"/>
        <v>0</v>
      </c>
      <c r="X412" s="343">
        <f t="shared" ca="1" si="140"/>
        <v>0</v>
      </c>
      <c r="Y412" s="56" t="str">
        <f ca="1">VLOOKUP($A412,$BC$5:$BN$45,8)</f>
        <v>B</v>
      </c>
      <c r="Z412" s="175">
        <v>1</v>
      </c>
      <c r="AA412" s="345" t="str">
        <f ca="1">IF($A411&lt;&gt;"",IF(OR($AH411&lt;&gt;0,$AI411&lt;&gt;0,U412&lt;&gt;""),"",O412))</f>
        <v/>
      </c>
      <c r="AB412" s="37" t="str">
        <f t="shared" ca="1" si="133"/>
        <v/>
      </c>
      <c r="AC412" s="37">
        <f t="shared" ca="1" si="134"/>
        <v>0</v>
      </c>
      <c r="AD412" s="23">
        <f ca="1">IF($A412&lt;&gt;"",IF(OR($AH411&lt;&gt;0,$AI411&lt;&gt;0),"0",SUM(AC412:AC412)),0)</f>
        <v>0</v>
      </c>
      <c r="AE412" s="90">
        <f ca="1">IF(A412&lt;&gt;"",W412+AC412,0)</f>
        <v>0</v>
      </c>
      <c r="AF412" s="87">
        <f t="shared" ca="1" si="143"/>
        <v>-11</v>
      </c>
      <c r="AG412" s="95">
        <f>T413</f>
        <v>1</v>
      </c>
      <c r="AH412" s="89">
        <f ca="1">IF($A412&lt;&gt;"",IF(AH411&lt;&gt;0,AH411,IF(AF412&gt;=$AJ$1,"Profit Target",0)),0)</f>
        <v>0</v>
      </c>
      <c r="AI412" s="91">
        <f ca="1">IF($A412&lt;&gt;"",IF(AI411&lt;&gt;0,AI411,IF(AF412&lt;=$AJ$2,"Stop Loss",0)))</f>
        <v>0</v>
      </c>
      <c r="AJ412" s="89">
        <f t="shared" ca="1" si="135"/>
        <v>9</v>
      </c>
      <c r="AK412" s="78" t="str">
        <f ca="1">IF($A411="","",ABS(T412)&amp;"@")</f>
        <v>1@</v>
      </c>
      <c r="AL412" s="78" t="str">
        <f ca="1">IF(U412&lt;&gt;"",$AK412&amp;U412&amp;",","")</f>
        <v/>
      </c>
      <c r="AM412" s="78" t="str">
        <f ca="1">IF($A411="","",ABS(Z412)&amp;"@")</f>
        <v>1@</v>
      </c>
      <c r="AN412" s="427" t="str">
        <f t="shared" ca="1" si="136"/>
        <v/>
      </c>
      <c r="AO412" s="20"/>
      <c r="AP412" s="20"/>
      <c r="AQ412" s="20"/>
      <c r="AR412" s="20"/>
      <c r="AS412" s="20"/>
      <c r="AT412" s="49"/>
      <c r="AU412" s="20"/>
      <c r="AV412" s="20"/>
      <c r="AW412" s="20"/>
      <c r="AX412" s="20"/>
      <c r="AY412" s="20"/>
      <c r="AZ412" s="20"/>
      <c r="BA412" s="20"/>
      <c r="BB412" s="96">
        <f t="shared" ca="1" si="127"/>
        <v>23</v>
      </c>
      <c r="BD412" s="96"/>
      <c r="BR412" s="48"/>
      <c r="BS412" s="48"/>
      <c r="BT412" s="48"/>
      <c r="BU412" s="48"/>
      <c r="BV412" s="48"/>
      <c r="BW412" s="48"/>
      <c r="BX412" s="48"/>
      <c r="BY412" s="49"/>
      <c r="BZ412" s="48"/>
      <c r="CA412" s="48"/>
      <c r="CB412" s="19"/>
      <c r="CC412" s="19"/>
      <c r="CD412" s="19"/>
      <c r="CE412" s="48"/>
      <c r="CF412" s="49"/>
      <c r="CG412" s="19"/>
      <c r="CH412" s="49"/>
      <c r="CI412" s="19"/>
      <c r="CJ412" s="19"/>
    </row>
    <row r="413" spans="1:88">
      <c r="A413" s="96">
        <f t="shared" ca="1" si="126"/>
        <v>31</v>
      </c>
      <c r="B413" s="23" t="str">
        <f ca="1">IF(A412="","",IF(AND(AL413="",AN413=""),"NB",AL413&amp;AN413))</f>
        <v>1@R,</v>
      </c>
      <c r="C413" s="6" t="str">
        <f t="shared" ca="1" si="128"/>
        <v/>
      </c>
      <c r="D413" s="56" t="str">
        <f ca="1">VLOOKUP($A413,$BC$5:$BN$45,8)</f>
        <v>B</v>
      </c>
      <c r="E413" s="344" t="str">
        <f t="shared" ca="1" si="137"/>
        <v>RBB</v>
      </c>
      <c r="F413" s="175">
        <v>1</v>
      </c>
      <c r="G413" s="459">
        <f ca="1">IF(G412&gt;=$AJ$3,1,IF(AND(J411="L",J412="L"),1,IF(I412="L",2,IF(I412="W",(2*G412-1),G412))))</f>
        <v>2</v>
      </c>
      <c r="H413" s="345" t="str">
        <f ca="1">IF($A412&lt;&gt;"",IF(OR($AH412&lt;&gt;0,$AI412&lt;&gt;0,E412="RRR"),"",IF(AND($D407="B",$D410="B"),"B",IF(AND($D409="B",$D411="B"),"B",IF(AND($D411=$D412,$D411="B"),"B","")))),"")</f>
        <v/>
      </c>
      <c r="I413" s="346" t="str">
        <f t="shared" ca="1" si="141"/>
        <v/>
      </c>
      <c r="J413" s="346">
        <f t="shared" ca="1" si="129"/>
        <v>0</v>
      </c>
      <c r="K413" s="343">
        <f t="shared" ca="1" si="138"/>
        <v>0</v>
      </c>
      <c r="L413" s="56" t="str">
        <f ca="1">VLOOKUP($A413,$BC$5:$BN$45,8)</f>
        <v>B</v>
      </c>
      <c r="M413" s="428">
        <f t="shared" ca="1" si="139"/>
        <v>2</v>
      </c>
      <c r="N413" s="175">
        <v>1</v>
      </c>
      <c r="O413" s="345" t="str">
        <f ca="1">IF($A412&lt;&gt;"",IF(OR($AH412&lt;&gt;0,$AI412&lt;&gt;0,E412="BBB",H413&lt;&gt;""),"",IF(AND($D407="R",$D410="R"),"R",IF(AND($D409="R",$D411="R"),"R",IF(AND($D411=$D412,$D411="R"),"R","")))),"")</f>
        <v>R</v>
      </c>
      <c r="P413" s="37" t="str">
        <f t="shared" ca="1" si="130"/>
        <v>L</v>
      </c>
      <c r="Q413" s="37">
        <f t="shared" ca="1" si="131"/>
        <v>-1</v>
      </c>
      <c r="R413" s="23">
        <f ca="1">IF($A413&lt;&gt;"",IF(OR($AH412&lt;&gt;0,$AI412&lt;&gt;0),"0",SUM(Q413:Q413)),0)</f>
        <v>-1</v>
      </c>
      <c r="S413" s="56" t="str">
        <f ca="1">VLOOKUP($A413,$BC$5:$BN$45,8)</f>
        <v>B</v>
      </c>
      <c r="T413" s="175">
        <v>1</v>
      </c>
      <c r="U413" s="345" t="str">
        <f ca="1">IF($A412&lt;&gt;"",IF(OR($AH412&lt;&gt;0,$AI412&lt;&gt;0,M412&gt;=$AJ$3),"",H413))</f>
        <v/>
      </c>
      <c r="V413" s="346" t="str">
        <f t="shared" ca="1" si="142"/>
        <v/>
      </c>
      <c r="W413" s="346">
        <f t="shared" ca="1" si="132"/>
        <v>0</v>
      </c>
      <c r="X413" s="343">
        <f t="shared" ca="1" si="140"/>
        <v>0</v>
      </c>
      <c r="Y413" s="56" t="str">
        <f ca="1">VLOOKUP($A413,$BC$5:$BN$45,8)</f>
        <v>B</v>
      </c>
      <c r="Z413" s="175">
        <v>1</v>
      </c>
      <c r="AA413" s="345" t="str">
        <f ca="1">IF($A412&lt;&gt;"",IF(OR($AH412&lt;&gt;0,$AI412&lt;&gt;0,U413&lt;&gt;""),"",O413))</f>
        <v>R</v>
      </c>
      <c r="AB413" s="37" t="str">
        <f t="shared" ca="1" si="133"/>
        <v>L</v>
      </c>
      <c r="AC413" s="37">
        <f t="shared" ca="1" si="134"/>
        <v>-1</v>
      </c>
      <c r="AD413" s="23">
        <f ca="1">IF($A413&lt;&gt;"",IF(OR($AH412&lt;&gt;0,$AI412&lt;&gt;0),"0",SUM(AC413:AC413)),0)</f>
        <v>-1</v>
      </c>
      <c r="AE413" s="90">
        <f ca="1">IF(A413&lt;&gt;"",W413+AC413,0)</f>
        <v>-1</v>
      </c>
      <c r="AF413" s="87">
        <f t="shared" ca="1" si="143"/>
        <v>-12</v>
      </c>
      <c r="AG413" s="95">
        <f>T414</f>
        <v>1</v>
      </c>
      <c r="AH413" s="89">
        <f ca="1">IF($A413&lt;&gt;"",IF(AH412&lt;&gt;0,AH412,IF(AF413&gt;=$AJ$1,"Profit Target",0)),0)</f>
        <v>0</v>
      </c>
      <c r="AI413" s="91">
        <f ca="1">IF($A413&lt;&gt;"",IF(AI412&lt;&gt;0,AI412,IF(AF413&lt;=$AJ$2,"Stop Loss",0)))</f>
        <v>0</v>
      </c>
      <c r="AJ413" s="89">
        <f t="shared" ca="1" si="135"/>
        <v>9</v>
      </c>
      <c r="AK413" s="78" t="str">
        <f ca="1">IF($A412="","",ABS(T413)&amp;"@")</f>
        <v>1@</v>
      </c>
      <c r="AL413" s="78" t="str">
        <f ca="1">IF(U413&lt;&gt;"",$AK413&amp;U413&amp;",","")</f>
        <v/>
      </c>
      <c r="AM413" s="78" t="str">
        <f ca="1">IF($A412="","",ABS(Z413)&amp;"@")</f>
        <v>1@</v>
      </c>
      <c r="AN413" s="427" t="str">
        <f t="shared" ca="1" si="136"/>
        <v>1@R,</v>
      </c>
      <c r="AO413" s="20"/>
      <c r="AP413" s="20"/>
      <c r="AQ413" s="20"/>
      <c r="AR413" s="20"/>
      <c r="AS413" s="20"/>
      <c r="AT413" s="49"/>
      <c r="AU413" s="20"/>
      <c r="AV413" s="20"/>
      <c r="AW413" s="20"/>
      <c r="AX413" s="20"/>
      <c r="AY413" s="20"/>
      <c r="AZ413" s="20"/>
      <c r="BA413" s="20"/>
      <c r="BB413" s="96">
        <f t="shared" ca="1" si="127"/>
        <v>20</v>
      </c>
      <c r="BD413" s="96"/>
      <c r="BR413" s="48"/>
      <c r="BS413" s="48"/>
      <c r="BT413" s="48"/>
      <c r="BU413" s="48"/>
      <c r="BV413" s="48"/>
      <c r="BW413" s="48"/>
      <c r="BX413" s="48"/>
      <c r="BY413" s="49"/>
      <c r="BZ413" s="48"/>
      <c r="CA413" s="48"/>
      <c r="CB413" s="19"/>
      <c r="CC413" s="19"/>
      <c r="CD413" s="19"/>
      <c r="CE413" s="48"/>
      <c r="CF413" s="49"/>
      <c r="CG413" s="19"/>
      <c r="CH413" s="49"/>
      <c r="CI413" s="19"/>
      <c r="CJ413" s="19"/>
    </row>
    <row r="414" spans="1:88">
      <c r="A414" s="96">
        <f t="shared" ca="1" si="126"/>
        <v>35</v>
      </c>
      <c r="B414" s="23" t="str">
        <f ca="1">IF(A413="","",IF(AND(AL414="",AN414=""),"NB",AL414&amp;AN414))</f>
        <v>1@B,</v>
      </c>
      <c r="C414" s="6" t="str">
        <f t="shared" ca="1" si="128"/>
        <v/>
      </c>
      <c r="D414" s="56" t="str">
        <f ca="1">VLOOKUP($A414,$BC$5:$BN$45,8)</f>
        <v>B</v>
      </c>
      <c r="E414" s="344" t="str">
        <f t="shared" ca="1" si="137"/>
        <v>BBB</v>
      </c>
      <c r="F414" s="175">
        <v>1</v>
      </c>
      <c r="G414" s="459">
        <f ca="1">IF(G413&gt;=$AJ$3,1,IF(AND(J412="L",J413="L"),1,IF(I413="L",2,IF(I413="W",(2*G413-1),G413))))</f>
        <v>2</v>
      </c>
      <c r="H414" s="345" t="str">
        <f ca="1">IF($A413&lt;&gt;"",IF(OR($AH413&lt;&gt;0,$AI413&lt;&gt;0,E413="RRR"),"",IF(AND($D408="B",$D411="B"),"B",IF(AND($D410="B",$D412="B"),"B",IF(AND($D412=$D413,$D412="B"),"B","")))),"")</f>
        <v>B</v>
      </c>
      <c r="I414" s="346" t="str">
        <f t="shared" ca="1" si="141"/>
        <v>W</v>
      </c>
      <c r="J414" s="346">
        <f t="shared" ca="1" si="129"/>
        <v>1</v>
      </c>
      <c r="K414" s="343">
        <f t="shared" ca="1" si="138"/>
        <v>1</v>
      </c>
      <c r="L414" s="56" t="str">
        <f ca="1">VLOOKUP($A414,$BC$5:$BN$45,8)</f>
        <v>B</v>
      </c>
      <c r="M414" s="428">
        <f t="shared" ca="1" si="139"/>
        <v>0</v>
      </c>
      <c r="N414" s="175">
        <v>1</v>
      </c>
      <c r="O414" s="345" t="str">
        <f ca="1">IF($A413&lt;&gt;"",IF(OR($AH413&lt;&gt;0,$AI413&lt;&gt;0,E413="BBB",H414&lt;&gt;""),"",IF(AND($D408="R",$D411="R"),"R",IF(AND($D410="R",$D412="R"),"R",IF(AND($D412=$D413,$D412="R"),"R","")))),"")</f>
        <v/>
      </c>
      <c r="P414" s="37" t="str">
        <f t="shared" ca="1" si="130"/>
        <v/>
      </c>
      <c r="Q414" s="37">
        <f t="shared" ca="1" si="131"/>
        <v>0</v>
      </c>
      <c r="R414" s="23">
        <f ca="1">IF($A414&lt;&gt;"",IF(OR($AH413&lt;&gt;0,$AI413&lt;&gt;0),"0",SUM(Q414:Q414)),0)</f>
        <v>0</v>
      </c>
      <c r="S414" s="56" t="str">
        <f ca="1">VLOOKUP($A414,$BC$5:$BN$45,8)</f>
        <v>B</v>
      </c>
      <c r="T414" s="175">
        <v>1</v>
      </c>
      <c r="U414" s="345" t="str">
        <f ca="1">IF($A413&lt;&gt;"",IF(OR($AH413&lt;&gt;0,$AI413&lt;&gt;0,M413&gt;=$AJ$3),"",H414))</f>
        <v>B</v>
      </c>
      <c r="V414" s="346" t="str">
        <f t="shared" ca="1" si="142"/>
        <v>W</v>
      </c>
      <c r="W414" s="346">
        <f t="shared" ca="1" si="132"/>
        <v>1</v>
      </c>
      <c r="X414" s="343">
        <f t="shared" ca="1" si="140"/>
        <v>1</v>
      </c>
      <c r="Y414" s="56" t="str">
        <f ca="1">VLOOKUP($A414,$BC$5:$BN$45,8)</f>
        <v>B</v>
      </c>
      <c r="Z414" s="175">
        <v>1</v>
      </c>
      <c r="AA414" s="345" t="str">
        <f ca="1">IF($A413&lt;&gt;"",IF(OR($AH413&lt;&gt;0,$AI413&lt;&gt;0,U414&lt;&gt;""),"",O414))</f>
        <v/>
      </c>
      <c r="AB414" s="37" t="str">
        <f t="shared" ca="1" si="133"/>
        <v/>
      </c>
      <c r="AC414" s="37">
        <f t="shared" ca="1" si="134"/>
        <v>0</v>
      </c>
      <c r="AD414" s="23">
        <f ca="1">IF($A414&lt;&gt;"",IF(OR($AH413&lt;&gt;0,$AI413&lt;&gt;0),"0",SUM(AC414:AC414)),0)</f>
        <v>0</v>
      </c>
      <c r="AE414" s="90">
        <f ca="1">IF(A414&lt;&gt;"",W414+AC414,0)</f>
        <v>1</v>
      </c>
      <c r="AF414" s="87">
        <f t="shared" ca="1" si="143"/>
        <v>-11</v>
      </c>
      <c r="AG414" s="95">
        <f>T415</f>
        <v>1</v>
      </c>
      <c r="AH414" s="89">
        <f ca="1">IF($A414&lt;&gt;"",IF(AH413&lt;&gt;0,AH413,IF(AF414&gt;=$AJ$1,"Profit Target",0)),0)</f>
        <v>0</v>
      </c>
      <c r="AI414" s="91">
        <f ca="1">IF($A414&lt;&gt;"",IF(AI413&lt;&gt;0,AI413,IF(AF414&lt;=$AJ$2,"Stop Loss",0)))</f>
        <v>0</v>
      </c>
      <c r="AJ414" s="89">
        <f t="shared" ca="1" si="135"/>
        <v>9</v>
      </c>
      <c r="AK414" s="78" t="str">
        <f ca="1">IF($A413="","",ABS(T414)&amp;"@")</f>
        <v>1@</v>
      </c>
      <c r="AL414" s="78" t="str">
        <f ca="1">IF(U414&lt;&gt;"",$AK414&amp;U414&amp;",","")</f>
        <v>1@B,</v>
      </c>
      <c r="AM414" s="78" t="str">
        <f ca="1">IF($A413="","",ABS(Z414)&amp;"@")</f>
        <v>1@</v>
      </c>
      <c r="AN414" s="427" t="str">
        <f t="shared" ca="1" si="136"/>
        <v/>
      </c>
      <c r="AO414" s="20"/>
      <c r="AP414" s="20"/>
      <c r="AQ414" s="20"/>
      <c r="AR414" s="20"/>
      <c r="AS414" s="20"/>
      <c r="AT414" s="49"/>
      <c r="AU414" s="20"/>
      <c r="AV414" s="20"/>
      <c r="AW414" s="20"/>
      <c r="AX414" s="20"/>
      <c r="AY414" s="20"/>
      <c r="AZ414" s="20"/>
      <c r="BA414" s="20"/>
      <c r="BB414" s="96">
        <f t="shared" ca="1" si="127"/>
        <v>3</v>
      </c>
      <c r="BD414" s="96"/>
      <c r="BR414" s="48"/>
      <c r="BS414" s="48"/>
      <c r="BT414" s="48"/>
      <c r="BU414" s="48"/>
      <c r="BV414" s="48"/>
      <c r="BW414" s="48"/>
      <c r="BX414" s="48"/>
      <c r="BY414" s="49"/>
      <c r="BZ414" s="48"/>
      <c r="CA414" s="48"/>
      <c r="CB414" s="19"/>
      <c r="CC414" s="19"/>
      <c r="CD414" s="19"/>
      <c r="CE414" s="48"/>
      <c r="CF414" s="49"/>
      <c r="CG414" s="19"/>
      <c r="CH414" s="49"/>
      <c r="CI414" s="19"/>
      <c r="CJ414" s="19"/>
    </row>
    <row r="415" spans="1:88">
      <c r="A415" s="96">
        <f t="shared" ca="1" si="126"/>
        <v>35</v>
      </c>
      <c r="B415" s="23" t="str">
        <f ca="1">IF(A414="","",IF(AND(AL415="",AN415=""),"NB",AL415&amp;AN415))</f>
        <v>1@B,</v>
      </c>
      <c r="C415" s="6" t="str">
        <f t="shared" ca="1" si="128"/>
        <v/>
      </c>
      <c r="D415" s="56" t="str">
        <f ca="1">VLOOKUP($A415,$BC$5:$BN$45,8)</f>
        <v>B</v>
      </c>
      <c r="E415" s="344" t="str">
        <f t="shared" ca="1" si="137"/>
        <v>BBB</v>
      </c>
      <c r="F415" s="175">
        <v>1</v>
      </c>
      <c r="G415" s="459">
        <f ca="1">IF(G414&gt;=$AJ$3,1,IF(AND(J413="L",J414="L"),1,IF(I414="L",2,IF(I414="W",(2*G414-1),G414))))</f>
        <v>3</v>
      </c>
      <c r="H415" s="345" t="str">
        <f ca="1">IF($A414&lt;&gt;"",IF(OR($AH414&lt;&gt;0,$AI414&lt;&gt;0,E414="RRR"),"",IF(AND($D409="B",$D412="B"),"B",IF(AND($D411="B",$D413="B"),"B",IF(AND($D413=$D414,$D413="B"),"B","")))),"")</f>
        <v>B</v>
      </c>
      <c r="I415" s="346" t="str">
        <f t="shared" ca="1" si="141"/>
        <v>W</v>
      </c>
      <c r="J415" s="346">
        <f t="shared" ca="1" si="129"/>
        <v>1</v>
      </c>
      <c r="K415" s="343">
        <f t="shared" ca="1" si="138"/>
        <v>1</v>
      </c>
      <c r="L415" s="56" t="str">
        <f ca="1">VLOOKUP($A415,$BC$5:$BN$45,8)</f>
        <v>B</v>
      </c>
      <c r="M415" s="428">
        <f t="shared" ca="1" si="139"/>
        <v>0</v>
      </c>
      <c r="N415" s="175">
        <v>1</v>
      </c>
      <c r="O415" s="345" t="str">
        <f ca="1">IF($A414&lt;&gt;"",IF(OR($AH414&lt;&gt;0,$AI414&lt;&gt;0,E414="BBB",H415&lt;&gt;""),"",IF(AND($D409="R",$D412="R"),"R",IF(AND($D411="R",$D413="R"),"R",IF(AND($D413=$D414,$D413="R"),"R","")))),"")</f>
        <v/>
      </c>
      <c r="P415" s="37" t="str">
        <f t="shared" ca="1" si="130"/>
        <v/>
      </c>
      <c r="Q415" s="37">
        <f t="shared" ca="1" si="131"/>
        <v>0</v>
      </c>
      <c r="R415" s="23">
        <f ca="1">IF($A415&lt;&gt;"",IF(OR($AH414&lt;&gt;0,$AI414&lt;&gt;0),"0",SUM(Q415:Q415)),0)</f>
        <v>0</v>
      </c>
      <c r="S415" s="56" t="str">
        <f ca="1">VLOOKUP($A415,$BC$5:$BN$45,8)</f>
        <v>B</v>
      </c>
      <c r="T415" s="175">
        <v>1</v>
      </c>
      <c r="U415" s="345" t="str">
        <f ca="1">IF($A414&lt;&gt;"",IF(OR($AH414&lt;&gt;0,$AI414&lt;&gt;0,M414&gt;=$AJ$3),"",H415))</f>
        <v>B</v>
      </c>
      <c r="V415" s="346" t="str">
        <f t="shared" ca="1" si="142"/>
        <v>W</v>
      </c>
      <c r="W415" s="346">
        <f t="shared" ca="1" si="132"/>
        <v>1</v>
      </c>
      <c r="X415" s="343">
        <f t="shared" ca="1" si="140"/>
        <v>1</v>
      </c>
      <c r="Y415" s="56" t="str">
        <f ca="1">VLOOKUP($A415,$BC$5:$BN$45,8)</f>
        <v>B</v>
      </c>
      <c r="Z415" s="175">
        <v>1</v>
      </c>
      <c r="AA415" s="345" t="str">
        <f ca="1">IF($A414&lt;&gt;"",IF(OR($AH414&lt;&gt;0,$AI414&lt;&gt;0,U415&lt;&gt;""),"",O415))</f>
        <v/>
      </c>
      <c r="AB415" s="37" t="str">
        <f t="shared" ca="1" si="133"/>
        <v/>
      </c>
      <c r="AC415" s="37">
        <f t="shared" ca="1" si="134"/>
        <v>0</v>
      </c>
      <c r="AD415" s="23">
        <f ca="1">IF($A415&lt;&gt;"",IF(OR($AH414&lt;&gt;0,$AI414&lt;&gt;0),"0",SUM(AC415:AC415)),0)</f>
        <v>0</v>
      </c>
      <c r="AE415" s="90">
        <f ca="1">IF(A415&lt;&gt;"",W415+AC415,0)</f>
        <v>1</v>
      </c>
      <c r="AF415" s="87">
        <f t="shared" ca="1" si="143"/>
        <v>-10</v>
      </c>
      <c r="AG415" s="95">
        <f>T416</f>
        <v>1</v>
      </c>
      <c r="AH415" s="89">
        <f ca="1">IF($A415&lt;&gt;"",IF(AH414&lt;&gt;0,AH414,IF(AF415&gt;=$AJ$1,"Profit Target",0)),0)</f>
        <v>0</v>
      </c>
      <c r="AI415" s="91">
        <f ca="1">IF($A415&lt;&gt;"",IF(AI414&lt;&gt;0,AI414,IF(AF415&lt;=$AJ$2,"Stop Loss",0)))</f>
        <v>0</v>
      </c>
      <c r="AJ415" s="89">
        <f t="shared" ca="1" si="135"/>
        <v>9</v>
      </c>
      <c r="AK415" s="78" t="str">
        <f ca="1">IF($A414="","",ABS(T415)&amp;"@")</f>
        <v>1@</v>
      </c>
      <c r="AL415" s="78" t="str">
        <f ca="1">IF(U415&lt;&gt;"",$AK415&amp;U415&amp;",","")</f>
        <v>1@B,</v>
      </c>
      <c r="AM415" s="78" t="str">
        <f ca="1">IF($A414="","",ABS(Z415)&amp;"@")</f>
        <v>1@</v>
      </c>
      <c r="AN415" s="427" t="str">
        <f t="shared" ca="1" si="136"/>
        <v/>
      </c>
      <c r="AO415" s="20"/>
      <c r="AP415" s="20"/>
      <c r="AQ415" s="20"/>
      <c r="AR415" s="20"/>
      <c r="AS415" s="20"/>
      <c r="AT415" s="49"/>
      <c r="AU415" s="20"/>
      <c r="AV415" s="20"/>
      <c r="AW415" s="20"/>
      <c r="AX415" s="20"/>
      <c r="AY415" s="20"/>
      <c r="AZ415" s="20"/>
      <c r="BA415" s="20"/>
      <c r="BB415" s="96">
        <f t="shared" ca="1" si="127"/>
        <v>31</v>
      </c>
      <c r="BD415" s="96"/>
      <c r="BR415" s="48"/>
      <c r="BS415" s="48"/>
      <c r="BT415" s="48"/>
      <c r="BU415" s="48"/>
      <c r="BV415" s="48"/>
      <c r="BW415" s="48"/>
      <c r="BX415" s="48"/>
      <c r="BY415" s="49"/>
      <c r="BZ415" s="48"/>
      <c r="CA415" s="48"/>
      <c r="CB415" s="19"/>
      <c r="CC415" s="19"/>
      <c r="CD415" s="19"/>
      <c r="CE415" s="48"/>
      <c r="CF415" s="49"/>
      <c r="CG415" s="19"/>
      <c r="CH415" s="49"/>
      <c r="CI415" s="19"/>
      <c r="CJ415" s="19"/>
    </row>
    <row r="416" spans="1:88">
      <c r="A416" s="96">
        <f t="shared" ca="1" si="126"/>
        <v>14</v>
      </c>
      <c r="B416" s="23" t="str">
        <f ca="1">IF(A415="","",IF(AND(AL416="",AN416=""),"NB",AL416&amp;AN416))</f>
        <v>1@B,</v>
      </c>
      <c r="C416" s="6" t="str">
        <f t="shared" ca="1" si="128"/>
        <v/>
      </c>
      <c r="D416" s="56" t="str">
        <f ca="1">VLOOKUP($A416,$BC$5:$BN$45,8)</f>
        <v>R</v>
      </c>
      <c r="E416" s="344" t="str">
        <f t="shared" ca="1" si="137"/>
        <v>BBR</v>
      </c>
      <c r="F416" s="175">
        <v>1</v>
      </c>
      <c r="G416" s="459">
        <f ca="1">IF(G415&gt;=$AJ$3,1,IF(AND(J414="L",J415="L"),1,IF(I415="L",2,IF(I415="W",(2*G415-1),G415))))</f>
        <v>5</v>
      </c>
      <c r="H416" s="345" t="str">
        <f ca="1">IF($A415&lt;&gt;"",IF(OR($AH415&lt;&gt;0,$AI415&lt;&gt;0,E415="RRR"),"",IF(AND($D410="B",$D413="B"),"B",IF(AND($D412="B",$D414="B"),"B",IF(AND($D414=$D415,$D414="B"),"B","")))),"")</f>
        <v>B</v>
      </c>
      <c r="I416" s="346" t="str">
        <f t="shared" ca="1" si="141"/>
        <v>L</v>
      </c>
      <c r="J416" s="346">
        <f t="shared" ca="1" si="129"/>
        <v>-1</v>
      </c>
      <c r="K416" s="343">
        <f t="shared" ca="1" si="138"/>
        <v>-1</v>
      </c>
      <c r="L416" s="56" t="str">
        <f ca="1">VLOOKUP($A416,$BC$5:$BN$45,8)</f>
        <v>R</v>
      </c>
      <c r="M416" s="428">
        <f t="shared" ca="1" si="139"/>
        <v>1</v>
      </c>
      <c r="N416" s="175">
        <v>1</v>
      </c>
      <c r="O416" s="345" t="str">
        <f ca="1">IF($A415&lt;&gt;"",IF(OR($AH415&lt;&gt;0,$AI415&lt;&gt;0,E415="BBB",H416&lt;&gt;""),"",IF(AND($D410="R",$D413="R"),"R",IF(AND($D412="R",$D414="R"),"R",IF(AND($D414=$D415,$D414="R"),"R","")))),"")</f>
        <v/>
      </c>
      <c r="P416" s="37" t="str">
        <f t="shared" ca="1" si="130"/>
        <v/>
      </c>
      <c r="Q416" s="37">
        <f t="shared" ca="1" si="131"/>
        <v>0</v>
      </c>
      <c r="R416" s="23">
        <f ca="1">IF($A416&lt;&gt;"",IF(OR($AH415&lt;&gt;0,$AI415&lt;&gt;0),"0",SUM(Q416:Q416)),0)</f>
        <v>0</v>
      </c>
      <c r="S416" s="56" t="str">
        <f ca="1">VLOOKUP($A416,$BC$5:$BN$45,8)</f>
        <v>R</v>
      </c>
      <c r="T416" s="175">
        <v>1</v>
      </c>
      <c r="U416" s="345" t="str">
        <f ca="1">IF($A415&lt;&gt;"",IF(OR($AH415&lt;&gt;0,$AI415&lt;&gt;0,M415&gt;=$AJ$3),"",H416))</f>
        <v>B</v>
      </c>
      <c r="V416" s="346" t="str">
        <f t="shared" ca="1" si="142"/>
        <v>L</v>
      </c>
      <c r="W416" s="346">
        <f t="shared" ca="1" si="132"/>
        <v>-1</v>
      </c>
      <c r="X416" s="343">
        <f t="shared" ca="1" si="140"/>
        <v>-1</v>
      </c>
      <c r="Y416" s="56" t="str">
        <f ca="1">VLOOKUP($A416,$BC$5:$BN$45,8)</f>
        <v>R</v>
      </c>
      <c r="Z416" s="175">
        <v>1</v>
      </c>
      <c r="AA416" s="345" t="str">
        <f ca="1">IF($A415&lt;&gt;"",IF(OR($AH415&lt;&gt;0,$AI415&lt;&gt;0,U416&lt;&gt;""),"",O416))</f>
        <v/>
      </c>
      <c r="AB416" s="37" t="str">
        <f t="shared" ca="1" si="133"/>
        <v/>
      </c>
      <c r="AC416" s="37">
        <f t="shared" ca="1" si="134"/>
        <v>0</v>
      </c>
      <c r="AD416" s="23">
        <f ca="1">IF($A416&lt;&gt;"",IF(OR($AH415&lt;&gt;0,$AI415&lt;&gt;0),"0",SUM(AC416:AC416)),0)</f>
        <v>0</v>
      </c>
      <c r="AE416" s="90">
        <f ca="1">IF(A416&lt;&gt;"",W416+AC416,0)</f>
        <v>-1</v>
      </c>
      <c r="AF416" s="172">
        <f t="shared" ca="1" si="143"/>
        <v>-11</v>
      </c>
      <c r="AG416" s="95">
        <f>T417</f>
        <v>1</v>
      </c>
      <c r="AH416" s="89">
        <f ca="1">IF($A416&lt;&gt;"",IF(AH415&lt;&gt;0,AH415,IF(AF416&gt;=$AJ$1,"Profit Target",0)),0)</f>
        <v>0</v>
      </c>
      <c r="AI416" s="91">
        <f ca="1">IF($A416&lt;&gt;"",IF(AI415&lt;&gt;0,AI415,IF(AF416&lt;=$AJ$2,"Stop Loss",0)))</f>
        <v>0</v>
      </c>
      <c r="AJ416" s="89">
        <f t="shared" ca="1" si="135"/>
        <v>9</v>
      </c>
      <c r="AK416" s="78" t="str">
        <f ca="1">IF($A415="","",ABS(T416)&amp;"@")</f>
        <v>1@</v>
      </c>
      <c r="AL416" s="78" t="str">
        <f ca="1">IF(U416&lt;&gt;"",$AK416&amp;U416&amp;",","")</f>
        <v>1@B,</v>
      </c>
      <c r="AM416" s="78" t="str">
        <f ca="1">IF($A415="","",ABS(Z416)&amp;"@")</f>
        <v>1@</v>
      </c>
      <c r="AN416" s="427" t="str">
        <f t="shared" ca="1" si="136"/>
        <v/>
      </c>
      <c r="AO416" s="20"/>
      <c r="AP416" s="20"/>
      <c r="AQ416" s="20"/>
      <c r="AR416" s="20"/>
      <c r="AS416" s="20"/>
      <c r="AT416" s="49"/>
      <c r="AU416" s="20"/>
      <c r="AV416" s="20"/>
      <c r="AW416" s="20"/>
      <c r="AX416" s="20"/>
      <c r="AY416" s="20"/>
      <c r="AZ416" s="20"/>
      <c r="BA416" s="20"/>
      <c r="BB416" s="96">
        <f t="shared" ca="1" si="127"/>
        <v>25</v>
      </c>
      <c r="BD416" s="96"/>
      <c r="BR416" s="48"/>
      <c r="BS416" s="48"/>
      <c r="BT416" s="48"/>
      <c r="BU416" s="48"/>
      <c r="BV416" s="48"/>
      <c r="BW416" s="48"/>
      <c r="BX416" s="48"/>
      <c r="BY416" s="49"/>
      <c r="BZ416" s="48"/>
      <c r="CA416" s="48"/>
      <c r="CB416" s="19"/>
      <c r="CC416" s="19"/>
      <c r="CD416" s="19"/>
      <c r="CE416" s="48"/>
      <c r="CF416" s="49"/>
      <c r="CG416" s="19"/>
      <c r="CH416" s="49"/>
      <c r="CI416" s="19"/>
      <c r="CJ416" s="19"/>
    </row>
    <row r="417" spans="1:88">
      <c r="A417" s="96">
        <f t="shared" ca="1" si="126"/>
        <v>7</v>
      </c>
      <c r="B417" s="23" t="str">
        <f ca="1">IF(A416="","",IF(AND(AL417="",AN417=""),"NB",AL417&amp;AN417))</f>
        <v>1@B,</v>
      </c>
      <c r="C417" s="6" t="str">
        <f t="shared" ca="1" si="128"/>
        <v/>
      </c>
      <c r="D417" s="56" t="str">
        <f ca="1">VLOOKUP($A417,$BC$5:$BN$45,8)</f>
        <v>R</v>
      </c>
      <c r="E417" s="344" t="str">
        <f t="shared" ca="1" si="137"/>
        <v>BRR</v>
      </c>
      <c r="F417" s="175">
        <v>1</v>
      </c>
      <c r="G417" s="459">
        <f ca="1">IF(G416&gt;=$AJ$3,1,IF(AND(J415="L",J416="L"),1,IF(I416="L",2,IF(I416="W",(2*G416-1),G416))))</f>
        <v>2</v>
      </c>
      <c r="H417" s="345" t="str">
        <f ca="1">IF($A416&lt;&gt;"",IF(OR($AH416&lt;&gt;0,$AI416&lt;&gt;0,E416="RRR"),"",IF(AND($D411="B",$D414="B"),"B",IF(AND($D413="B",$D415="B"),"B",IF(AND($D415=$D416,$D415="B"),"B","")))),"")</f>
        <v>B</v>
      </c>
      <c r="I417" s="346" t="str">
        <f t="shared" ca="1" si="141"/>
        <v>L</v>
      </c>
      <c r="J417" s="346">
        <f t="shared" ca="1" si="129"/>
        <v>-1</v>
      </c>
      <c r="K417" s="343">
        <f t="shared" ca="1" si="138"/>
        <v>-1</v>
      </c>
      <c r="L417" s="56" t="str">
        <f ca="1">VLOOKUP($A417,$BC$5:$BN$45,8)</f>
        <v>R</v>
      </c>
      <c r="M417" s="428">
        <f t="shared" ca="1" si="139"/>
        <v>2</v>
      </c>
      <c r="N417" s="175">
        <v>1</v>
      </c>
      <c r="O417" s="345" t="str">
        <f ca="1">IF($A416&lt;&gt;"",IF(OR($AH416&lt;&gt;0,$AI416&lt;&gt;0,E416="BBB",H417&lt;&gt;""),"",IF(AND($D411="R",$D414="R"),"R",IF(AND($D413="R",$D415="R"),"R",IF(AND($D415=$D416,$D415="R"),"R","")))),"")</f>
        <v/>
      </c>
      <c r="P417" s="37" t="str">
        <f t="shared" ca="1" si="130"/>
        <v/>
      </c>
      <c r="Q417" s="37">
        <f t="shared" ca="1" si="131"/>
        <v>0</v>
      </c>
      <c r="R417" s="23">
        <f ca="1">IF($A417&lt;&gt;"",IF(OR($AH416&lt;&gt;0,$AI416&lt;&gt;0),"0",SUM(Q417:Q417)),0)</f>
        <v>0</v>
      </c>
      <c r="S417" s="56" t="str">
        <f ca="1">VLOOKUP($A417,$BC$5:$BN$45,8)</f>
        <v>R</v>
      </c>
      <c r="T417" s="175">
        <v>1</v>
      </c>
      <c r="U417" s="345" t="str">
        <f ca="1">IF($A416&lt;&gt;"",IF(OR($AH416&lt;&gt;0,$AI416&lt;&gt;0,M416&gt;=$AJ$3),"",H417))</f>
        <v>B</v>
      </c>
      <c r="V417" s="346" t="str">
        <f t="shared" ca="1" si="142"/>
        <v>L</v>
      </c>
      <c r="W417" s="346">
        <f t="shared" ca="1" si="132"/>
        <v>-1</v>
      </c>
      <c r="X417" s="343">
        <f t="shared" ca="1" si="140"/>
        <v>-1</v>
      </c>
      <c r="Y417" s="56" t="str">
        <f ca="1">VLOOKUP($A417,$BC$5:$BN$45,8)</f>
        <v>R</v>
      </c>
      <c r="Z417" s="175">
        <v>1</v>
      </c>
      <c r="AA417" s="345" t="str">
        <f ca="1">IF($A416&lt;&gt;"",IF(OR($AH416&lt;&gt;0,$AI416&lt;&gt;0,U417&lt;&gt;""),"",O417))</f>
        <v/>
      </c>
      <c r="AB417" s="37" t="str">
        <f t="shared" ca="1" si="133"/>
        <v/>
      </c>
      <c r="AC417" s="37">
        <f t="shared" ca="1" si="134"/>
        <v>0</v>
      </c>
      <c r="AD417" s="23">
        <f ca="1">IF($A417&lt;&gt;"",IF(OR($AH416&lt;&gt;0,$AI416&lt;&gt;0),"0",SUM(AC417:AC417)),0)</f>
        <v>0</v>
      </c>
      <c r="AE417" s="90">
        <f ca="1">IF(A417&lt;&gt;"",W417+AC417,0)</f>
        <v>-1</v>
      </c>
      <c r="AF417" s="87">
        <f t="shared" ca="1" si="143"/>
        <v>-12</v>
      </c>
      <c r="AG417" s="95">
        <f>T418</f>
        <v>1</v>
      </c>
      <c r="AH417" s="89">
        <f ca="1">IF($A417&lt;&gt;"",IF(AH416&lt;&gt;0,AH416,IF(AF417&gt;=$AJ$1,"Profit Target",0)),0)</f>
        <v>0</v>
      </c>
      <c r="AI417" s="91">
        <f ca="1">IF($A417&lt;&gt;"",IF(AI416&lt;&gt;0,AI416,IF(AF417&lt;=$AJ$2,"Stop Loss",0)))</f>
        <v>0</v>
      </c>
      <c r="AJ417" s="89">
        <f t="shared" ca="1" si="135"/>
        <v>9</v>
      </c>
      <c r="AK417" s="78" t="str">
        <f ca="1">IF($A416="","",ABS(T417)&amp;"@")</f>
        <v>1@</v>
      </c>
      <c r="AL417" s="78" t="str">
        <f ca="1">IF(U417&lt;&gt;"",$AK417&amp;U417&amp;",","")</f>
        <v>1@B,</v>
      </c>
      <c r="AM417" s="78" t="str">
        <f ca="1">IF($A416="","",ABS(Z417)&amp;"@")</f>
        <v>1@</v>
      </c>
      <c r="AN417" s="427" t="str">
        <f t="shared" ca="1" si="136"/>
        <v/>
      </c>
      <c r="AO417" s="20"/>
      <c r="AP417" s="20"/>
      <c r="AQ417" s="20"/>
      <c r="AR417" s="20"/>
      <c r="AS417" s="20"/>
      <c r="AT417" s="49"/>
      <c r="AU417" s="20"/>
      <c r="AV417" s="20"/>
      <c r="AW417" s="20"/>
      <c r="AX417" s="20"/>
      <c r="AY417" s="20"/>
      <c r="AZ417" s="20"/>
      <c r="BA417" s="20"/>
      <c r="BB417" s="96">
        <f t="shared" ca="1" si="127"/>
        <v>1</v>
      </c>
      <c r="BD417" s="96"/>
      <c r="BR417" s="48"/>
      <c r="BS417" s="48"/>
      <c r="BT417" s="48"/>
      <c r="BU417" s="48"/>
      <c r="BV417" s="48"/>
      <c r="BW417" s="48"/>
      <c r="BX417" s="48"/>
      <c r="BY417" s="49"/>
      <c r="BZ417" s="48"/>
      <c r="CA417" s="48"/>
      <c r="CB417" s="19"/>
      <c r="CC417" s="19"/>
      <c r="CD417" s="19"/>
      <c r="CE417" s="48"/>
      <c r="CF417" s="49"/>
      <c r="CG417" s="19"/>
      <c r="CH417" s="49"/>
      <c r="CI417" s="19"/>
      <c r="CJ417" s="19"/>
    </row>
    <row r="418" spans="1:88">
      <c r="A418" s="96">
        <f t="shared" ca="1" si="126"/>
        <v>27</v>
      </c>
      <c r="B418" s="23" t="str">
        <f ca="1">IF(A417="","",IF(AND(AL418="",AN418=""),"NB",AL418&amp;AN418))</f>
        <v>1@B,</v>
      </c>
      <c r="C418" s="6" t="str">
        <f t="shared" ca="1" si="128"/>
        <v/>
      </c>
      <c r="D418" s="56" t="str">
        <f ca="1">VLOOKUP($A418,$BC$5:$BN$45,8)</f>
        <v>R</v>
      </c>
      <c r="E418" s="344" t="str">
        <f t="shared" ca="1" si="137"/>
        <v>RRR</v>
      </c>
      <c r="F418" s="175">
        <v>1</v>
      </c>
      <c r="G418" s="459">
        <f ca="1">IF(G417&gt;=$AJ$3,1,IF(AND(J416="L",J417="L"),1,IF(I417="L",2,IF(I417="W",(2*G417-1),G417))))</f>
        <v>2</v>
      </c>
      <c r="H418" s="345" t="str">
        <f ca="1">IF($A417&lt;&gt;"",IF(OR($AH417&lt;&gt;0,$AI417&lt;&gt;0,E417="RRR"),"",IF(AND($D412="B",$D415="B"),"B",IF(AND($D414="B",$D416="B"),"B",IF(AND($D416=$D417,$D416="B"),"B","")))),"")</f>
        <v>B</v>
      </c>
      <c r="I418" s="346" t="str">
        <f t="shared" ca="1" si="141"/>
        <v>L</v>
      </c>
      <c r="J418" s="346">
        <f t="shared" ca="1" si="129"/>
        <v>-1</v>
      </c>
      <c r="K418" s="343">
        <f t="shared" ca="1" si="138"/>
        <v>-1</v>
      </c>
      <c r="L418" s="56" t="str">
        <f ca="1">VLOOKUP($A418,$BC$5:$BN$45,8)</f>
        <v>R</v>
      </c>
      <c r="M418" s="428">
        <f t="shared" ca="1" si="139"/>
        <v>3</v>
      </c>
      <c r="N418" s="175">
        <v>1</v>
      </c>
      <c r="O418" s="345" t="str">
        <f ca="1">IF($A417&lt;&gt;"",IF(OR($AH417&lt;&gt;0,$AI417&lt;&gt;0,E417="BBB",H418&lt;&gt;""),"",IF(AND($D412="R",$D415="R"),"R",IF(AND($D414="R",$D416="R"),"R",IF(AND($D416=$D417,$D416="R"),"R","")))),"")</f>
        <v/>
      </c>
      <c r="P418" s="37" t="str">
        <f t="shared" ca="1" si="130"/>
        <v/>
      </c>
      <c r="Q418" s="37">
        <f t="shared" ca="1" si="131"/>
        <v>0</v>
      </c>
      <c r="R418" s="23">
        <f ca="1">IF($A418&lt;&gt;"",IF(OR($AH417&lt;&gt;0,$AI417&lt;&gt;0),"0",SUM(Q418:Q418)),0)</f>
        <v>0</v>
      </c>
      <c r="S418" s="56" t="str">
        <f ca="1">VLOOKUP($A418,$BC$5:$BN$45,8)</f>
        <v>R</v>
      </c>
      <c r="T418" s="175">
        <v>1</v>
      </c>
      <c r="U418" s="345" t="str">
        <f ca="1">IF($A417&lt;&gt;"",IF(OR($AH417&lt;&gt;0,$AI417&lt;&gt;0,M417&gt;=$AJ$3),"",H418))</f>
        <v>B</v>
      </c>
      <c r="V418" s="346" t="str">
        <f t="shared" ca="1" si="142"/>
        <v>L</v>
      </c>
      <c r="W418" s="346">
        <f t="shared" ca="1" si="132"/>
        <v>-1</v>
      </c>
      <c r="X418" s="343">
        <f t="shared" ca="1" si="140"/>
        <v>-1</v>
      </c>
      <c r="Y418" s="56" t="str">
        <f ca="1">VLOOKUP($A418,$BC$5:$BN$45,8)</f>
        <v>R</v>
      </c>
      <c r="Z418" s="175">
        <v>1</v>
      </c>
      <c r="AA418" s="345" t="str">
        <f ca="1">IF($A417&lt;&gt;"",IF(OR($AH417&lt;&gt;0,$AI417&lt;&gt;0,U418&lt;&gt;""),"",O418))</f>
        <v/>
      </c>
      <c r="AB418" s="37" t="str">
        <f t="shared" ca="1" si="133"/>
        <v/>
      </c>
      <c r="AC418" s="37">
        <f t="shared" ca="1" si="134"/>
        <v>0</v>
      </c>
      <c r="AD418" s="23">
        <f ca="1">IF($A418&lt;&gt;"",IF(OR($AH417&lt;&gt;0,$AI417&lt;&gt;0),"0",SUM(AC418:AC418)),0)</f>
        <v>0</v>
      </c>
      <c r="AE418" s="90">
        <f ca="1">IF(A418&lt;&gt;"",W418+AC418,0)</f>
        <v>-1</v>
      </c>
      <c r="AF418" s="87">
        <f t="shared" ca="1" si="143"/>
        <v>-13</v>
      </c>
      <c r="AG418" s="95">
        <f>T419</f>
        <v>1</v>
      </c>
      <c r="AH418" s="89">
        <f ca="1">IF($A418&lt;&gt;"",IF(AH417&lt;&gt;0,AH417,IF(AF418&gt;=$AJ$1,"Profit Target",0)),0)</f>
        <v>0</v>
      </c>
      <c r="AI418" s="91">
        <f ca="1">IF($A418&lt;&gt;"",IF(AI417&lt;&gt;0,AI417,IF(AF418&lt;=$AJ$2,"Stop Loss",0)))</f>
        <v>0</v>
      </c>
      <c r="AJ418" s="89">
        <f t="shared" ca="1" si="135"/>
        <v>9</v>
      </c>
      <c r="AK418" s="78" t="str">
        <f ca="1">IF($A417="","",ABS(T418)&amp;"@")</f>
        <v>1@</v>
      </c>
      <c r="AL418" s="78" t="str">
        <f ca="1">IF(U418&lt;&gt;"",$AK418&amp;U418&amp;",","")</f>
        <v>1@B,</v>
      </c>
      <c r="AM418" s="78" t="str">
        <f ca="1">IF($A417="","",ABS(Z418)&amp;"@")</f>
        <v>1@</v>
      </c>
      <c r="AN418" s="427" t="str">
        <f t="shared" ca="1" si="136"/>
        <v/>
      </c>
      <c r="AO418" s="20"/>
      <c r="AP418" s="20"/>
      <c r="AQ418" s="20"/>
      <c r="AR418" s="20"/>
      <c r="AS418" s="20"/>
      <c r="AT418" s="49"/>
      <c r="AU418" s="20"/>
      <c r="AV418" s="20"/>
      <c r="AW418" s="20"/>
      <c r="AX418" s="20"/>
      <c r="AY418" s="20"/>
      <c r="AZ418" s="20"/>
      <c r="BA418" s="20"/>
      <c r="BB418" s="96">
        <f t="shared" ca="1" si="127"/>
        <v>9</v>
      </c>
      <c r="BD418" s="96"/>
      <c r="BR418" s="48"/>
      <c r="BS418" s="48"/>
      <c r="BT418" s="48"/>
      <c r="BU418" s="48"/>
      <c r="BV418" s="48"/>
      <c r="BW418" s="48"/>
      <c r="BX418" s="48"/>
      <c r="BY418" s="49"/>
      <c r="BZ418" s="48"/>
      <c r="CA418" s="48"/>
      <c r="CB418" s="19"/>
      <c r="CC418" s="19"/>
      <c r="CD418" s="19"/>
      <c r="CE418" s="48"/>
      <c r="CF418" s="49"/>
      <c r="CG418" s="19"/>
      <c r="CH418" s="49"/>
      <c r="CI418" s="19"/>
      <c r="CJ418" s="19"/>
    </row>
    <row r="419" spans="1:88">
      <c r="A419" s="96">
        <f t="shared" ca="1" si="126"/>
        <v>21</v>
      </c>
      <c r="B419" s="23" t="str">
        <f ca="1">IF(A418="","",IF(AND(AL419="",AN419=""),"NB",AL419&amp;AN419))</f>
        <v>1@R,</v>
      </c>
      <c r="C419" s="6" t="str">
        <f t="shared" ca="1" si="128"/>
        <v/>
      </c>
      <c r="D419" s="56" t="str">
        <f ca="1">VLOOKUP($A419,$BC$5:$BN$45,8)</f>
        <v>R</v>
      </c>
      <c r="E419" s="344" t="str">
        <f t="shared" ca="1" si="137"/>
        <v>RRR</v>
      </c>
      <c r="F419" s="175">
        <v>1</v>
      </c>
      <c r="G419" s="459">
        <f ca="1">IF(G418&gt;=$AJ$3,1,IF(AND(J417="L",J418="L"),1,IF(I418="L",2,IF(I418="W",(2*G418-1),G418))))</f>
        <v>2</v>
      </c>
      <c r="H419" s="345" t="str">
        <f ca="1">IF($A418&lt;&gt;"",IF(OR($AH418&lt;&gt;0,$AI418&lt;&gt;0,E418="RRR"),"",IF(AND($D413="B",$D416="B"),"B",IF(AND($D415="B",$D417="B"),"B",IF(AND($D417=$D418,$D417="B"),"B","")))),"")</f>
        <v/>
      </c>
      <c r="I419" s="346" t="str">
        <f t="shared" ca="1" si="141"/>
        <v/>
      </c>
      <c r="J419" s="346">
        <f t="shared" ca="1" si="129"/>
        <v>0</v>
      </c>
      <c r="K419" s="343">
        <f t="shared" ca="1" si="138"/>
        <v>0</v>
      </c>
      <c r="L419" s="56" t="str">
        <f ca="1">VLOOKUP($A419,$BC$5:$BN$45,8)</f>
        <v>R</v>
      </c>
      <c r="M419" s="428">
        <f t="shared" ca="1" si="139"/>
        <v>3</v>
      </c>
      <c r="N419" s="175">
        <v>1</v>
      </c>
      <c r="O419" s="345" t="str">
        <f ca="1">IF($A418&lt;&gt;"",IF(OR($AH418&lt;&gt;0,$AI418&lt;&gt;0,E418="BBB",H419&lt;&gt;""),"",IF(AND($D413="R",$D416="R"),"R",IF(AND($D415="R",$D417="R"),"R",IF(AND($D417=$D418,$D417="R"),"R","")))),"")</f>
        <v>R</v>
      </c>
      <c r="P419" s="37" t="str">
        <f t="shared" ca="1" si="130"/>
        <v>W</v>
      </c>
      <c r="Q419" s="37">
        <f t="shared" ca="1" si="131"/>
        <v>1</v>
      </c>
      <c r="R419" s="23">
        <f ca="1">IF($A419&lt;&gt;"",IF(OR($AH418&lt;&gt;0,$AI418&lt;&gt;0),"0",SUM(Q419:Q419)),0)</f>
        <v>1</v>
      </c>
      <c r="S419" s="56" t="str">
        <f ca="1">VLOOKUP($A419,$BC$5:$BN$45,8)</f>
        <v>R</v>
      </c>
      <c r="T419" s="175">
        <v>1</v>
      </c>
      <c r="U419" s="345" t="str">
        <f ca="1">IF($A418&lt;&gt;"",IF(OR($AH418&lt;&gt;0,$AI418&lt;&gt;0,M418&gt;=$AJ$3),"",H419))</f>
        <v/>
      </c>
      <c r="V419" s="346" t="str">
        <f t="shared" ca="1" si="142"/>
        <v/>
      </c>
      <c r="W419" s="346">
        <f t="shared" ca="1" si="132"/>
        <v>0</v>
      </c>
      <c r="X419" s="343">
        <f t="shared" ca="1" si="140"/>
        <v>0</v>
      </c>
      <c r="Y419" s="56" t="str">
        <f ca="1">VLOOKUP($A419,$BC$5:$BN$45,8)</f>
        <v>R</v>
      </c>
      <c r="Z419" s="175">
        <v>1</v>
      </c>
      <c r="AA419" s="345" t="str">
        <f ca="1">IF($A418&lt;&gt;"",IF(OR($AH418&lt;&gt;0,$AI418&lt;&gt;0,U419&lt;&gt;""),"",O419))</f>
        <v>R</v>
      </c>
      <c r="AB419" s="37" t="str">
        <f t="shared" ca="1" si="133"/>
        <v>W</v>
      </c>
      <c r="AC419" s="37">
        <f t="shared" ca="1" si="134"/>
        <v>1</v>
      </c>
      <c r="AD419" s="23">
        <f ca="1">IF($A419&lt;&gt;"",IF(OR($AH418&lt;&gt;0,$AI418&lt;&gt;0),"0",SUM(AC419:AC419)),0)</f>
        <v>1</v>
      </c>
      <c r="AE419" s="90">
        <f ca="1">IF(A419&lt;&gt;"",W419+AC419,0)</f>
        <v>1</v>
      </c>
      <c r="AF419" s="87">
        <f t="shared" ca="1" si="143"/>
        <v>-12</v>
      </c>
      <c r="AG419" s="95">
        <f>T420</f>
        <v>1</v>
      </c>
      <c r="AH419" s="89">
        <f ca="1">IF($A419&lt;&gt;"",IF(AH418&lt;&gt;0,AH418,IF(AF419&gt;=$AJ$1,"Profit Target",0)),0)</f>
        <v>0</v>
      </c>
      <c r="AI419" s="91">
        <f ca="1">IF($A419&lt;&gt;"",IF(AI418&lt;&gt;0,AI418,IF(AF419&lt;=$AJ$2,"Stop Loss",0)))</f>
        <v>0</v>
      </c>
      <c r="AJ419" s="89">
        <f t="shared" ca="1" si="135"/>
        <v>9</v>
      </c>
      <c r="AK419" s="78" t="str">
        <f ca="1">IF($A418="","",ABS(T419)&amp;"@")</f>
        <v>1@</v>
      </c>
      <c r="AL419" s="78" t="str">
        <f ca="1">IF(U419&lt;&gt;"",$AK419&amp;U419&amp;",","")</f>
        <v/>
      </c>
      <c r="AM419" s="78" t="str">
        <f ca="1">IF($A418="","",ABS(Z419)&amp;"@")</f>
        <v>1@</v>
      </c>
      <c r="AN419" s="427" t="str">
        <f t="shared" ca="1" si="136"/>
        <v>1@R,</v>
      </c>
      <c r="AO419" s="20"/>
      <c r="AP419" s="20"/>
      <c r="AQ419" s="20"/>
      <c r="AR419" s="20"/>
      <c r="AS419" s="20"/>
      <c r="AT419" s="49"/>
      <c r="AU419" s="20"/>
      <c r="AV419" s="20"/>
      <c r="AW419" s="20"/>
      <c r="AX419" s="20"/>
      <c r="AY419" s="20"/>
      <c r="AZ419" s="20"/>
      <c r="BA419" s="20"/>
      <c r="BB419" s="96">
        <f t="shared" ca="1" si="127"/>
        <v>20</v>
      </c>
      <c r="BD419" s="96"/>
      <c r="BR419" s="48"/>
      <c r="BS419" s="48"/>
      <c r="BT419" s="48"/>
      <c r="BU419" s="48"/>
      <c r="BV419" s="48"/>
      <c r="BW419" s="48"/>
      <c r="BX419" s="48"/>
      <c r="BY419" s="49"/>
      <c r="BZ419" s="48"/>
      <c r="CA419" s="48"/>
      <c r="CB419" s="19"/>
      <c r="CC419" s="19"/>
      <c r="CD419" s="19"/>
      <c r="CE419" s="48"/>
      <c r="CF419" s="49"/>
      <c r="CG419" s="19"/>
      <c r="CH419" s="49"/>
      <c r="CI419" s="19"/>
      <c r="CJ419" s="19"/>
    </row>
    <row r="420" spans="1:88">
      <c r="A420" s="96">
        <f t="shared" ca="1" si="126"/>
        <v>28</v>
      </c>
      <c r="B420" s="23" t="str">
        <f ca="1">IF(A419="","",IF(AND(AL420="",AN420=""),"NB",AL420&amp;AN420))</f>
        <v>1@R,</v>
      </c>
      <c r="C420" s="6" t="str">
        <f t="shared" ca="1" si="128"/>
        <v/>
      </c>
      <c r="D420" s="56" t="str">
        <f ca="1">VLOOKUP($A420,$BC$5:$BN$45,8)</f>
        <v>B</v>
      </c>
      <c r="E420" s="344" t="str">
        <f t="shared" ca="1" si="137"/>
        <v>RRB</v>
      </c>
      <c r="F420" s="175">
        <v>1</v>
      </c>
      <c r="G420" s="459">
        <f ca="1">IF(G419&gt;=$AJ$3,1,IF(AND(J418="L",J419="L"),1,IF(I419="L",2,IF(I419="W",(2*G419-1),G419))))</f>
        <v>2</v>
      </c>
      <c r="H420" s="345" t="str">
        <f ca="1">IF($A419&lt;&gt;"",IF(OR($AH419&lt;&gt;0,$AI419&lt;&gt;0,E419="RRR"),"",IF(AND($D414="B",$D417="B"),"B",IF(AND($D416="B",$D418="B"),"B",IF(AND($D418=$D419,$D418="B"),"B","")))),"")</f>
        <v/>
      </c>
      <c r="I420" s="346" t="str">
        <f t="shared" ca="1" si="141"/>
        <v/>
      </c>
      <c r="J420" s="346">
        <f t="shared" ca="1" si="129"/>
        <v>0</v>
      </c>
      <c r="K420" s="343">
        <f t="shared" ca="1" si="138"/>
        <v>0</v>
      </c>
      <c r="L420" s="56" t="str">
        <f ca="1">VLOOKUP($A420,$BC$5:$BN$45,8)</f>
        <v>B</v>
      </c>
      <c r="M420" s="428">
        <f t="shared" ca="1" si="139"/>
        <v>3</v>
      </c>
      <c r="N420" s="175">
        <v>1</v>
      </c>
      <c r="O420" s="345" t="str">
        <f ca="1">IF($A419&lt;&gt;"",IF(OR($AH419&lt;&gt;0,$AI419&lt;&gt;0,E419="BBB",H420&lt;&gt;""),"",IF(AND($D414="R",$D417="R"),"R",IF(AND($D416="R",$D418="R"),"R",IF(AND($D418=$D419,$D418="R"),"R","")))),"")</f>
        <v>R</v>
      </c>
      <c r="P420" s="37" t="str">
        <f t="shared" ca="1" si="130"/>
        <v>L</v>
      </c>
      <c r="Q420" s="37">
        <f t="shared" ca="1" si="131"/>
        <v>-1</v>
      </c>
      <c r="R420" s="23">
        <f ca="1">IF($A420&lt;&gt;"",IF(OR($AH419&lt;&gt;0,$AI419&lt;&gt;0),"0",SUM(Q420:Q420)),0)</f>
        <v>-1</v>
      </c>
      <c r="S420" s="56" t="str">
        <f ca="1">VLOOKUP($A420,$BC$5:$BN$45,8)</f>
        <v>B</v>
      </c>
      <c r="T420" s="175">
        <v>1</v>
      </c>
      <c r="U420" s="345" t="str">
        <f ca="1">IF($A419&lt;&gt;"",IF(OR($AH419&lt;&gt;0,$AI419&lt;&gt;0,M419&gt;=$AJ$3),"",H420))</f>
        <v/>
      </c>
      <c r="V420" s="346" t="str">
        <f t="shared" ca="1" si="142"/>
        <v/>
      </c>
      <c r="W420" s="346">
        <f t="shared" ca="1" si="132"/>
        <v>0</v>
      </c>
      <c r="X420" s="343">
        <f t="shared" ca="1" si="140"/>
        <v>0</v>
      </c>
      <c r="Y420" s="56" t="str">
        <f ca="1">VLOOKUP($A420,$BC$5:$BN$45,8)</f>
        <v>B</v>
      </c>
      <c r="Z420" s="175">
        <v>1</v>
      </c>
      <c r="AA420" s="345" t="str">
        <f ca="1">IF($A419&lt;&gt;"",IF(OR($AH419&lt;&gt;0,$AI419&lt;&gt;0,U420&lt;&gt;""),"",O420))</f>
        <v>R</v>
      </c>
      <c r="AB420" s="37" t="str">
        <f t="shared" ca="1" si="133"/>
        <v>L</v>
      </c>
      <c r="AC420" s="37">
        <f t="shared" ca="1" si="134"/>
        <v>-1</v>
      </c>
      <c r="AD420" s="23">
        <f ca="1">IF($A420&lt;&gt;"",IF(OR($AH419&lt;&gt;0,$AI419&lt;&gt;0),"0",SUM(AC420:AC420)),0)</f>
        <v>-1</v>
      </c>
      <c r="AE420" s="90">
        <f ca="1">IF(A420&lt;&gt;"",W420+AC420,0)</f>
        <v>-1</v>
      </c>
      <c r="AF420" s="87">
        <f t="shared" ca="1" si="143"/>
        <v>-13</v>
      </c>
      <c r="AG420" s="95">
        <f>T421</f>
        <v>1</v>
      </c>
      <c r="AH420" s="89">
        <f ca="1">IF($A420&lt;&gt;"",IF(AH419&lt;&gt;0,AH419,IF(AF420&gt;=$AJ$1,"Profit Target",0)),0)</f>
        <v>0</v>
      </c>
      <c r="AI420" s="91">
        <f ca="1">IF($A420&lt;&gt;"",IF(AI419&lt;&gt;0,AI419,IF(AF420&lt;=$AJ$2,"Stop Loss",0)))</f>
        <v>0</v>
      </c>
      <c r="AJ420" s="89">
        <f t="shared" ca="1" si="135"/>
        <v>9</v>
      </c>
      <c r="AK420" s="78" t="str">
        <f ca="1">IF($A419="","",ABS(T420)&amp;"@")</f>
        <v>1@</v>
      </c>
      <c r="AL420" s="78" t="str">
        <f ca="1">IF(U420&lt;&gt;"",$AK420&amp;U420&amp;",","")</f>
        <v/>
      </c>
      <c r="AM420" s="78" t="str">
        <f ca="1">IF($A419="","",ABS(Z420)&amp;"@")</f>
        <v>1@</v>
      </c>
      <c r="AN420" s="427" t="str">
        <f t="shared" ca="1" si="136"/>
        <v>1@R,</v>
      </c>
      <c r="AO420" s="20"/>
      <c r="AP420" s="20"/>
      <c r="AQ420" s="20"/>
      <c r="AR420" s="20"/>
      <c r="AS420" s="20"/>
      <c r="AT420" s="49"/>
      <c r="AU420" s="20"/>
      <c r="AV420" s="20"/>
      <c r="AW420" s="20"/>
      <c r="AX420" s="20"/>
      <c r="AY420" s="20"/>
      <c r="AZ420" s="20"/>
      <c r="BA420" s="20"/>
      <c r="BB420" s="96">
        <f t="shared" ca="1" si="127"/>
        <v>27</v>
      </c>
      <c r="BD420" s="96"/>
      <c r="BR420" s="48"/>
      <c r="BS420" s="48"/>
      <c r="BT420" s="48"/>
      <c r="BU420" s="48"/>
      <c r="BV420" s="48"/>
      <c r="BW420" s="48"/>
      <c r="BX420" s="48"/>
      <c r="BY420" s="49"/>
      <c r="BZ420" s="48"/>
      <c r="CA420" s="48"/>
      <c r="CB420" s="19"/>
      <c r="CC420" s="19"/>
      <c r="CD420" s="19"/>
      <c r="CE420" s="48"/>
      <c r="CF420" s="49"/>
      <c r="CG420" s="19"/>
      <c r="CH420" s="49"/>
      <c r="CI420" s="19"/>
      <c r="CJ420" s="19"/>
    </row>
    <row r="421" spans="1:88">
      <c r="A421" s="96">
        <f t="shared" ca="1" si="126"/>
        <v>18</v>
      </c>
      <c r="B421" s="23" t="str">
        <f ca="1">IF(A420="","",IF(AND(AL421="",AN421=""),"NB",AL421&amp;AN421))</f>
        <v>1@R,</v>
      </c>
      <c r="C421" s="6" t="str">
        <f t="shared" ca="1" si="128"/>
        <v/>
      </c>
      <c r="D421" s="56" t="str">
        <f ca="1">VLOOKUP($A421,$BC$5:$BN$45,8)</f>
        <v>R</v>
      </c>
      <c r="E421" s="344" t="str">
        <f t="shared" ca="1" si="137"/>
        <v>RBR</v>
      </c>
      <c r="F421" s="175">
        <v>1</v>
      </c>
      <c r="G421" s="459">
        <f ca="1">IF(G420&gt;=$AJ$3,1,IF(AND(J419="L",J420="L"),1,IF(I420="L",2,IF(I420="W",(2*G420-1),G420))))</f>
        <v>2</v>
      </c>
      <c r="H421" s="345" t="str">
        <f ca="1">IF($A420&lt;&gt;"",IF(OR($AH420&lt;&gt;0,$AI420&lt;&gt;0,E420="RRR"),"",IF(AND($D415="B",$D418="B"),"B",IF(AND($D417="B",$D419="B"),"B",IF(AND($D419=$D420,$D419="B"),"B","")))),"")</f>
        <v/>
      </c>
      <c r="I421" s="346" t="str">
        <f t="shared" ca="1" si="141"/>
        <v/>
      </c>
      <c r="J421" s="346">
        <f t="shared" ca="1" si="129"/>
        <v>0</v>
      </c>
      <c r="K421" s="343">
        <f t="shared" ca="1" si="138"/>
        <v>0</v>
      </c>
      <c r="L421" s="56" t="str">
        <f ca="1">VLOOKUP($A421,$BC$5:$BN$45,8)</f>
        <v>R</v>
      </c>
      <c r="M421" s="428">
        <f t="shared" ca="1" si="139"/>
        <v>3</v>
      </c>
      <c r="N421" s="175">
        <v>1</v>
      </c>
      <c r="O421" s="345" t="str">
        <f ca="1">IF($A420&lt;&gt;"",IF(OR($AH420&lt;&gt;0,$AI420&lt;&gt;0,E420="BBB",H421&lt;&gt;""),"",IF(AND($D415="R",$D418="R"),"R",IF(AND($D417="R",$D419="R"),"R",IF(AND($D419=$D420,$D419="R"),"R","")))),"")</f>
        <v>R</v>
      </c>
      <c r="P421" s="37" t="str">
        <f t="shared" ca="1" si="130"/>
        <v>W</v>
      </c>
      <c r="Q421" s="37">
        <f t="shared" ca="1" si="131"/>
        <v>1</v>
      </c>
      <c r="R421" s="23">
        <f ca="1">IF($A421&lt;&gt;"",IF(OR($AH420&lt;&gt;0,$AI420&lt;&gt;0),"0",SUM(Q421:Q421)),0)</f>
        <v>1</v>
      </c>
      <c r="S421" s="56" t="str">
        <f ca="1">VLOOKUP($A421,$BC$5:$BN$45,8)</f>
        <v>R</v>
      </c>
      <c r="T421" s="175">
        <v>1</v>
      </c>
      <c r="U421" s="345" t="str">
        <f ca="1">IF($A420&lt;&gt;"",IF(OR($AH420&lt;&gt;0,$AI420&lt;&gt;0,M420&gt;=$AJ$3),"",H421))</f>
        <v/>
      </c>
      <c r="V421" s="346" t="str">
        <f t="shared" ca="1" si="142"/>
        <v/>
      </c>
      <c r="W421" s="346">
        <f t="shared" ca="1" si="132"/>
        <v>0</v>
      </c>
      <c r="X421" s="343">
        <f t="shared" ca="1" si="140"/>
        <v>0</v>
      </c>
      <c r="Y421" s="56" t="str">
        <f ca="1">VLOOKUP($A421,$BC$5:$BN$45,8)</f>
        <v>R</v>
      </c>
      <c r="Z421" s="175">
        <v>1</v>
      </c>
      <c r="AA421" s="345" t="str">
        <f ca="1">IF($A420&lt;&gt;"",IF(OR($AH420&lt;&gt;0,$AI420&lt;&gt;0,U421&lt;&gt;""),"",O421))</f>
        <v>R</v>
      </c>
      <c r="AB421" s="37" t="str">
        <f t="shared" ca="1" si="133"/>
        <v>W</v>
      </c>
      <c r="AC421" s="37">
        <f t="shared" ca="1" si="134"/>
        <v>1</v>
      </c>
      <c r="AD421" s="23">
        <f ca="1">IF($A421&lt;&gt;"",IF(OR($AH420&lt;&gt;0,$AI420&lt;&gt;0),"0",SUM(AC421:AC421)),0)</f>
        <v>1</v>
      </c>
      <c r="AE421" s="90">
        <f ca="1">IF(A421&lt;&gt;"",W421+AC421,0)</f>
        <v>1</v>
      </c>
      <c r="AF421" s="87">
        <f t="shared" ca="1" si="143"/>
        <v>-12</v>
      </c>
      <c r="AG421" s="95">
        <f>T422</f>
        <v>1</v>
      </c>
      <c r="AH421" s="89">
        <f ca="1">IF($A421&lt;&gt;"",IF(AH420&lt;&gt;0,AH420,IF(AF421&gt;=$AJ$1,"Profit Target",0)),0)</f>
        <v>0</v>
      </c>
      <c r="AI421" s="91">
        <f ca="1">IF($A421&lt;&gt;"",IF(AI420&lt;&gt;0,AI420,IF(AF421&lt;=$AJ$2,"Stop Loss",0)))</f>
        <v>0</v>
      </c>
      <c r="AJ421" s="89">
        <f t="shared" ca="1" si="135"/>
        <v>9</v>
      </c>
      <c r="AK421" s="78" t="str">
        <f ca="1">IF($A420="","",ABS(T421)&amp;"@")</f>
        <v>1@</v>
      </c>
      <c r="AL421" s="78" t="str">
        <f ca="1">IF(U421&lt;&gt;"",$AK421&amp;U421&amp;",","")</f>
        <v/>
      </c>
      <c r="AM421" s="78" t="str">
        <f ca="1">IF($A420="","",ABS(Z421)&amp;"@")</f>
        <v>1@</v>
      </c>
      <c r="AN421" s="427" t="str">
        <f t="shared" ca="1" si="136"/>
        <v>1@R,</v>
      </c>
      <c r="AO421" s="20"/>
      <c r="AP421" s="20"/>
      <c r="AQ421" s="20"/>
      <c r="AR421" s="20"/>
      <c r="AS421" s="20"/>
      <c r="AT421" s="49"/>
      <c r="AU421" s="20"/>
      <c r="AV421" s="20"/>
      <c r="AW421" s="20"/>
      <c r="AX421" s="20"/>
      <c r="AY421" s="20"/>
      <c r="AZ421" s="20"/>
      <c r="BA421" s="20"/>
      <c r="BB421" s="96">
        <f t="shared" ca="1" si="127"/>
        <v>9</v>
      </c>
      <c r="BD421" s="96"/>
      <c r="BR421" s="48"/>
      <c r="BS421" s="48"/>
      <c r="BT421" s="48"/>
      <c r="BU421" s="48"/>
      <c r="BV421" s="48"/>
      <c r="BW421" s="48"/>
      <c r="BX421" s="48"/>
      <c r="BY421" s="49"/>
      <c r="BZ421" s="48"/>
      <c r="CA421" s="48"/>
      <c r="CB421" s="19"/>
      <c r="CC421" s="19"/>
      <c r="CD421" s="19"/>
      <c r="CE421" s="48"/>
      <c r="CF421" s="49"/>
      <c r="CG421" s="19"/>
      <c r="CH421" s="49"/>
      <c r="CI421" s="19"/>
      <c r="CJ421" s="19"/>
    </row>
    <row r="422" spans="1:88">
      <c r="A422" s="96">
        <f t="shared" ca="1" si="126"/>
        <v>24</v>
      </c>
      <c r="B422" s="23" t="str">
        <f ca="1">IF(A421="","",IF(AND(AL422="",AN422=""),"NB",AL422&amp;AN422))</f>
        <v>1@R,</v>
      </c>
      <c r="C422" s="6" t="str">
        <f t="shared" ca="1" si="128"/>
        <v/>
      </c>
      <c r="D422" s="56" t="str">
        <f ca="1">VLOOKUP($A422,$BC$5:$BN$45,8)</f>
        <v>B</v>
      </c>
      <c r="E422" s="344" t="str">
        <f t="shared" ca="1" si="137"/>
        <v>BRB</v>
      </c>
      <c r="F422" s="175">
        <v>1</v>
      </c>
      <c r="G422" s="459">
        <f ca="1">IF(G421&gt;=$AJ$3,1,IF(AND(J420="L",J421="L"),1,IF(I421="L",2,IF(I421="W",(2*G421-1),G421))))</f>
        <v>2</v>
      </c>
      <c r="H422" s="345" t="str">
        <f ca="1">IF($A421&lt;&gt;"",IF(OR($AH421&lt;&gt;0,$AI421&lt;&gt;0,E421="RRR"),"",IF(AND($D416="B",$D419="B"),"B",IF(AND($D418="B",$D420="B"),"B",IF(AND($D420=$D421,$D420="B"),"B","")))),"")</f>
        <v/>
      </c>
      <c r="I422" s="346" t="str">
        <f t="shared" ca="1" si="141"/>
        <v/>
      </c>
      <c r="J422" s="346">
        <f t="shared" ca="1" si="129"/>
        <v>0</v>
      </c>
      <c r="K422" s="343">
        <f t="shared" ca="1" si="138"/>
        <v>0</v>
      </c>
      <c r="L422" s="56" t="str">
        <f ca="1">VLOOKUP($A422,$BC$5:$BN$45,8)</f>
        <v>B</v>
      </c>
      <c r="M422" s="428">
        <f t="shared" ca="1" si="139"/>
        <v>3</v>
      </c>
      <c r="N422" s="175">
        <v>1</v>
      </c>
      <c r="O422" s="345" t="str">
        <f ca="1">IF($A421&lt;&gt;"",IF(OR($AH421&lt;&gt;0,$AI421&lt;&gt;0,E421="BBB",H422&lt;&gt;""),"",IF(AND($D416="R",$D419="R"),"R",IF(AND($D418="R",$D420="R"),"R",IF(AND($D420=$D421,$D420="R"),"R","")))),"")</f>
        <v>R</v>
      </c>
      <c r="P422" s="37" t="str">
        <f t="shared" ca="1" si="130"/>
        <v>L</v>
      </c>
      <c r="Q422" s="37">
        <f t="shared" ca="1" si="131"/>
        <v>-1</v>
      </c>
      <c r="R422" s="23">
        <f ca="1">IF($A422&lt;&gt;"",IF(OR($AH421&lt;&gt;0,$AI421&lt;&gt;0),"0",SUM(Q422:Q422)),0)</f>
        <v>-1</v>
      </c>
      <c r="S422" s="56" t="str">
        <f ca="1">VLOOKUP($A422,$BC$5:$BN$45,8)</f>
        <v>B</v>
      </c>
      <c r="T422" s="175">
        <v>1</v>
      </c>
      <c r="U422" s="345" t="str">
        <f ca="1">IF($A421&lt;&gt;"",IF(OR($AH421&lt;&gt;0,$AI421&lt;&gt;0,M421&gt;=$AJ$3),"",H422))</f>
        <v/>
      </c>
      <c r="V422" s="346" t="str">
        <f t="shared" ca="1" si="142"/>
        <v/>
      </c>
      <c r="W422" s="346">
        <f t="shared" ca="1" si="132"/>
        <v>0</v>
      </c>
      <c r="X422" s="343">
        <f t="shared" ca="1" si="140"/>
        <v>0</v>
      </c>
      <c r="Y422" s="56" t="str">
        <f ca="1">VLOOKUP($A422,$BC$5:$BN$45,8)</f>
        <v>B</v>
      </c>
      <c r="Z422" s="175">
        <v>1</v>
      </c>
      <c r="AA422" s="345" t="str">
        <f ca="1">IF($A421&lt;&gt;"",IF(OR($AH421&lt;&gt;0,$AI421&lt;&gt;0,U422&lt;&gt;""),"",O422))</f>
        <v>R</v>
      </c>
      <c r="AB422" s="37" t="str">
        <f t="shared" ca="1" si="133"/>
        <v>L</v>
      </c>
      <c r="AC422" s="37">
        <f t="shared" ca="1" si="134"/>
        <v>-1</v>
      </c>
      <c r="AD422" s="23">
        <f ca="1">IF($A422&lt;&gt;"",IF(OR($AH421&lt;&gt;0,$AI421&lt;&gt;0),"0",SUM(AC422:AC422)),0)</f>
        <v>-1</v>
      </c>
      <c r="AE422" s="90">
        <f ca="1">IF(A422&lt;&gt;"",W422+AC422,0)</f>
        <v>-1</v>
      </c>
      <c r="AF422" s="87">
        <f t="shared" ca="1" si="143"/>
        <v>-13</v>
      </c>
      <c r="AG422" s="95">
        <f>T423</f>
        <v>1</v>
      </c>
      <c r="AH422" s="89">
        <f ca="1">IF($A422&lt;&gt;"",IF(AH421&lt;&gt;0,AH421,IF(AF422&gt;=$AJ$1,"Profit Target",0)),0)</f>
        <v>0</v>
      </c>
      <c r="AI422" s="91">
        <f ca="1">IF($A422&lt;&gt;"",IF(AI421&lt;&gt;0,AI421,IF(AF422&lt;=$AJ$2,"Stop Loss",0)))</f>
        <v>0</v>
      </c>
      <c r="AJ422" s="89">
        <f t="shared" ca="1" si="135"/>
        <v>9</v>
      </c>
      <c r="AK422" s="78" t="str">
        <f ca="1">IF($A421="","",ABS(T422)&amp;"@")</f>
        <v>1@</v>
      </c>
      <c r="AL422" s="78" t="str">
        <f ca="1">IF(U422&lt;&gt;"",$AK422&amp;U422&amp;",","")</f>
        <v/>
      </c>
      <c r="AM422" s="78" t="str">
        <f ca="1">IF($A421="","",ABS(Z422)&amp;"@")</f>
        <v>1@</v>
      </c>
      <c r="AN422" s="427" t="str">
        <f t="shared" ca="1" si="136"/>
        <v>1@R,</v>
      </c>
      <c r="AO422" s="20"/>
      <c r="AP422" s="20"/>
      <c r="AQ422" s="20"/>
      <c r="AR422" s="20"/>
      <c r="AS422" s="20"/>
      <c r="AT422" s="49"/>
      <c r="AU422" s="20"/>
      <c r="AV422" s="20"/>
      <c r="AW422" s="20"/>
      <c r="AX422" s="20"/>
      <c r="AY422" s="20"/>
      <c r="AZ422" s="20"/>
      <c r="BA422" s="20"/>
      <c r="BB422" s="96">
        <f t="shared" ca="1" si="127"/>
        <v>3</v>
      </c>
      <c r="BD422" s="96"/>
      <c r="BR422" s="48"/>
      <c r="BS422" s="48"/>
      <c r="BT422" s="48"/>
      <c r="BU422" s="48"/>
      <c r="BV422" s="48"/>
      <c r="BW422" s="48"/>
      <c r="BX422" s="48"/>
      <c r="BY422" s="49"/>
      <c r="BZ422" s="48"/>
      <c r="CA422" s="48"/>
      <c r="CB422" s="19"/>
      <c r="CC422" s="19"/>
      <c r="CD422" s="19"/>
      <c r="CE422" s="48"/>
      <c r="CF422" s="49"/>
      <c r="CG422" s="19"/>
      <c r="CH422" s="49"/>
      <c r="CI422" s="19"/>
      <c r="CJ422" s="19"/>
    </row>
    <row r="423" spans="1:88">
      <c r="A423" s="96">
        <f t="shared" ca="1" si="126"/>
        <v>14</v>
      </c>
      <c r="B423" s="23" t="str">
        <f ca="1">IF(A422="","",IF(AND(AL423="",AN423=""),"NB",AL423&amp;AN423))</f>
        <v>1@R,</v>
      </c>
      <c r="C423" s="6" t="str">
        <f t="shared" ca="1" si="128"/>
        <v/>
      </c>
      <c r="D423" s="56" t="str">
        <f ca="1">VLOOKUP($A423,$BC$5:$BN$45,8)</f>
        <v>R</v>
      </c>
      <c r="E423" s="344" t="str">
        <f t="shared" ca="1" si="137"/>
        <v>RBR</v>
      </c>
      <c r="F423" s="175">
        <v>1</v>
      </c>
      <c r="G423" s="459">
        <f ca="1">IF(G422&gt;=$AJ$3,1,IF(AND(J421="L",J422="L"),1,IF(I422="L",2,IF(I422="W",(2*G422-1),G422))))</f>
        <v>2</v>
      </c>
      <c r="H423" s="345" t="str">
        <f ca="1">IF($A422&lt;&gt;"",IF(OR($AH422&lt;&gt;0,$AI422&lt;&gt;0,E422="RRR"),"",IF(AND($D417="B",$D420="B"),"B",IF(AND($D419="B",$D421="B"),"B",IF(AND($D421=$D422,$D421="B"),"B","")))),"")</f>
        <v/>
      </c>
      <c r="I423" s="346" t="str">
        <f t="shared" ca="1" si="141"/>
        <v/>
      </c>
      <c r="J423" s="346">
        <f t="shared" ca="1" si="129"/>
        <v>0</v>
      </c>
      <c r="K423" s="343">
        <f t="shared" ca="1" si="138"/>
        <v>0</v>
      </c>
      <c r="L423" s="56" t="str">
        <f ca="1">VLOOKUP($A423,$BC$5:$BN$45,8)</f>
        <v>R</v>
      </c>
      <c r="M423" s="428">
        <f t="shared" ca="1" si="139"/>
        <v>3</v>
      </c>
      <c r="N423" s="175">
        <v>1</v>
      </c>
      <c r="O423" s="345" t="str">
        <f ca="1">IF($A422&lt;&gt;"",IF(OR($AH422&lt;&gt;0,$AI422&lt;&gt;0,E422="BBB",H423&lt;&gt;""),"",IF(AND($D417="R",$D420="R"),"R",IF(AND($D419="R",$D421="R"),"R",IF(AND($D421=$D422,$D421="R"),"R","")))),"")</f>
        <v>R</v>
      </c>
      <c r="P423" s="37" t="str">
        <f t="shared" ca="1" si="130"/>
        <v>W</v>
      </c>
      <c r="Q423" s="37">
        <f t="shared" ca="1" si="131"/>
        <v>1</v>
      </c>
      <c r="R423" s="23">
        <f ca="1">IF($A423&lt;&gt;"",IF(OR($AH422&lt;&gt;0,$AI422&lt;&gt;0),"0",SUM(Q423:Q423)),0)</f>
        <v>1</v>
      </c>
      <c r="S423" s="56" t="str">
        <f ca="1">VLOOKUP($A423,$BC$5:$BN$45,8)</f>
        <v>R</v>
      </c>
      <c r="T423" s="175">
        <v>1</v>
      </c>
      <c r="U423" s="345" t="str">
        <f ca="1">IF($A422&lt;&gt;"",IF(OR($AH422&lt;&gt;0,$AI422&lt;&gt;0,M422&gt;=$AJ$3),"",H423))</f>
        <v/>
      </c>
      <c r="V423" s="346" t="str">
        <f t="shared" ca="1" si="142"/>
        <v/>
      </c>
      <c r="W423" s="346">
        <f t="shared" ca="1" si="132"/>
        <v>0</v>
      </c>
      <c r="X423" s="343">
        <f t="shared" ca="1" si="140"/>
        <v>0</v>
      </c>
      <c r="Y423" s="56" t="str">
        <f ca="1">VLOOKUP($A423,$BC$5:$BN$45,8)</f>
        <v>R</v>
      </c>
      <c r="Z423" s="175">
        <v>1</v>
      </c>
      <c r="AA423" s="345" t="str">
        <f ca="1">IF($A422&lt;&gt;"",IF(OR($AH422&lt;&gt;0,$AI422&lt;&gt;0,U423&lt;&gt;""),"",O423))</f>
        <v>R</v>
      </c>
      <c r="AB423" s="37" t="str">
        <f t="shared" ca="1" si="133"/>
        <v>W</v>
      </c>
      <c r="AC423" s="37">
        <f t="shared" ca="1" si="134"/>
        <v>1</v>
      </c>
      <c r="AD423" s="23">
        <f ca="1">IF($A423&lt;&gt;"",IF(OR($AH422&lt;&gt;0,$AI422&lt;&gt;0),"0",SUM(AC423:AC423)),0)</f>
        <v>1</v>
      </c>
      <c r="AE423" s="90">
        <f ca="1">IF(A423&lt;&gt;"",W423+AC423,0)</f>
        <v>1</v>
      </c>
      <c r="AF423" s="87">
        <f t="shared" ca="1" si="143"/>
        <v>-12</v>
      </c>
      <c r="AG423" s="95">
        <f>T424</f>
        <v>1</v>
      </c>
      <c r="AH423" s="89">
        <f ca="1">IF($A423&lt;&gt;"",IF(AH422&lt;&gt;0,AH422,IF(AF423&gt;=$AJ$1,"Profit Target",0)),0)</f>
        <v>0</v>
      </c>
      <c r="AI423" s="91">
        <f ca="1">IF($A423&lt;&gt;"",IF(AI422&lt;&gt;0,AI422,IF(AF423&lt;=$AJ$2,"Stop Loss",0)))</f>
        <v>0</v>
      </c>
      <c r="AJ423" s="89">
        <f t="shared" ca="1" si="135"/>
        <v>9</v>
      </c>
      <c r="AK423" s="78" t="str">
        <f ca="1">IF($A422="","",ABS(T423)&amp;"@")</f>
        <v>1@</v>
      </c>
      <c r="AL423" s="78" t="str">
        <f ca="1">IF(U423&lt;&gt;"",$AK423&amp;U423&amp;",","")</f>
        <v/>
      </c>
      <c r="AM423" s="78" t="str">
        <f ca="1">IF($A422="","",ABS(Z423)&amp;"@")</f>
        <v>1@</v>
      </c>
      <c r="AN423" s="427" t="str">
        <f t="shared" ca="1" si="136"/>
        <v>1@R,</v>
      </c>
      <c r="AO423" s="20"/>
      <c r="AP423" s="20"/>
      <c r="AQ423" s="20"/>
      <c r="AR423" s="20"/>
      <c r="AS423" s="20"/>
      <c r="AT423" s="49"/>
      <c r="AU423" s="20"/>
      <c r="AV423" s="20"/>
      <c r="AW423" s="20"/>
      <c r="AX423" s="20"/>
      <c r="AY423" s="20"/>
      <c r="AZ423" s="20"/>
      <c r="BA423" s="20"/>
      <c r="BB423" s="96">
        <f t="shared" ca="1" si="127"/>
        <v>36</v>
      </c>
      <c r="BD423" s="96"/>
      <c r="BR423" s="48"/>
      <c r="BS423" s="48"/>
      <c r="BT423" s="48"/>
      <c r="BU423" s="48"/>
      <c r="BV423" s="48"/>
      <c r="BW423" s="48"/>
      <c r="BX423" s="48"/>
      <c r="BY423" s="49"/>
      <c r="BZ423" s="48"/>
      <c r="CA423" s="48"/>
      <c r="CB423" s="19"/>
      <c r="CC423" s="19"/>
      <c r="CD423" s="19"/>
      <c r="CE423" s="48"/>
      <c r="CF423" s="49"/>
      <c r="CG423" s="19"/>
      <c r="CH423" s="49"/>
      <c r="CI423" s="19"/>
      <c r="CJ423" s="19"/>
    </row>
    <row r="424" spans="1:88">
      <c r="A424" s="96">
        <f t="shared" ca="1" si="126"/>
        <v>2</v>
      </c>
      <c r="B424" s="23" t="str">
        <f ca="1">IF(A423="","",IF(AND(AL424="",AN424=""),"NB",AL424&amp;AN424))</f>
        <v>1@B,</v>
      </c>
      <c r="C424" s="6" t="str">
        <f t="shared" ca="1" si="128"/>
        <v/>
      </c>
      <c r="D424" s="56" t="str">
        <f ca="1">VLOOKUP($A424,$BC$5:$BN$45,8)</f>
        <v>B</v>
      </c>
      <c r="E424" s="344" t="str">
        <f t="shared" ca="1" si="137"/>
        <v>BRB</v>
      </c>
      <c r="F424" s="175">
        <v>1</v>
      </c>
      <c r="G424" s="459">
        <f ca="1">IF(G423&gt;=$AJ$3,1,IF(AND(J422="L",J423="L"),1,IF(I423="L",2,IF(I423="W",(2*G423-1),G423))))</f>
        <v>2</v>
      </c>
      <c r="H424" s="345" t="str">
        <f ca="1">IF($A423&lt;&gt;"",IF(OR($AH423&lt;&gt;0,$AI423&lt;&gt;0,E423="RRR"),"",IF(AND($D418="B",$D421="B"),"B",IF(AND($D420="B",$D422="B"),"B",IF(AND($D422=$D423,$D422="B"),"B","")))),"")</f>
        <v>B</v>
      </c>
      <c r="I424" s="346" t="str">
        <f t="shared" ca="1" si="141"/>
        <v>W</v>
      </c>
      <c r="J424" s="346">
        <f t="shared" ca="1" si="129"/>
        <v>1</v>
      </c>
      <c r="K424" s="343">
        <f t="shared" ca="1" si="138"/>
        <v>1</v>
      </c>
      <c r="L424" s="56" t="str">
        <f ca="1">VLOOKUP($A424,$BC$5:$BN$45,8)</f>
        <v>B</v>
      </c>
      <c r="M424" s="428">
        <f t="shared" ca="1" si="139"/>
        <v>0</v>
      </c>
      <c r="N424" s="175">
        <v>1</v>
      </c>
      <c r="O424" s="345" t="str">
        <f ca="1">IF($A423&lt;&gt;"",IF(OR($AH423&lt;&gt;0,$AI423&lt;&gt;0,E423="BBB",H424&lt;&gt;""),"",IF(AND($D418="R",$D421="R"),"R",IF(AND($D420="R",$D422="R"),"R",IF(AND($D422=$D423,$D422="R"),"R","")))),"")</f>
        <v/>
      </c>
      <c r="P424" s="37" t="str">
        <f t="shared" ca="1" si="130"/>
        <v/>
      </c>
      <c r="Q424" s="37">
        <f t="shared" ca="1" si="131"/>
        <v>0</v>
      </c>
      <c r="R424" s="23">
        <f ca="1">IF($A424&lt;&gt;"",IF(OR($AH423&lt;&gt;0,$AI423&lt;&gt;0),"0",SUM(Q424:Q424)),0)</f>
        <v>0</v>
      </c>
      <c r="S424" s="56" t="str">
        <f ca="1">VLOOKUP($A424,$BC$5:$BN$45,8)</f>
        <v>B</v>
      </c>
      <c r="T424" s="175">
        <v>1</v>
      </c>
      <c r="U424" s="345" t="str">
        <f ca="1">IF($A423&lt;&gt;"",IF(OR($AH423&lt;&gt;0,$AI423&lt;&gt;0,M423&gt;=$AJ$3),"",H424))</f>
        <v>B</v>
      </c>
      <c r="V424" s="346" t="str">
        <f t="shared" ca="1" si="142"/>
        <v>W</v>
      </c>
      <c r="W424" s="346">
        <f t="shared" ca="1" si="132"/>
        <v>1</v>
      </c>
      <c r="X424" s="343">
        <f t="shared" ca="1" si="140"/>
        <v>1</v>
      </c>
      <c r="Y424" s="56" t="str">
        <f ca="1">VLOOKUP($A424,$BC$5:$BN$45,8)</f>
        <v>B</v>
      </c>
      <c r="Z424" s="175">
        <v>1</v>
      </c>
      <c r="AA424" s="345" t="str">
        <f ca="1">IF($A423&lt;&gt;"",IF(OR($AH423&lt;&gt;0,$AI423&lt;&gt;0,U424&lt;&gt;""),"",O424))</f>
        <v/>
      </c>
      <c r="AB424" s="37" t="str">
        <f t="shared" ca="1" si="133"/>
        <v/>
      </c>
      <c r="AC424" s="37">
        <f t="shared" ca="1" si="134"/>
        <v>0</v>
      </c>
      <c r="AD424" s="23">
        <f ca="1">IF($A424&lt;&gt;"",IF(OR($AH423&lt;&gt;0,$AI423&lt;&gt;0),"0",SUM(AC424:AC424)),0)</f>
        <v>0</v>
      </c>
      <c r="AE424" s="90">
        <f ca="1">IF(A424&lt;&gt;"",W424+AC424,0)</f>
        <v>1</v>
      </c>
      <c r="AF424" s="87">
        <f t="shared" ca="1" si="143"/>
        <v>-11</v>
      </c>
      <c r="AG424" s="95">
        <f>T425</f>
        <v>1</v>
      </c>
      <c r="AH424" s="89">
        <f ca="1">IF($A424&lt;&gt;"",IF(AH423&lt;&gt;0,AH423,IF(AF424&gt;=$AJ$1,"Profit Target",0)),0)</f>
        <v>0</v>
      </c>
      <c r="AI424" s="91">
        <f ca="1">IF($A424&lt;&gt;"",IF(AI423&lt;&gt;0,AI423,IF(AF424&lt;=$AJ$2,"Stop Loss",0)))</f>
        <v>0</v>
      </c>
      <c r="AJ424" s="89">
        <f t="shared" ca="1" si="135"/>
        <v>9</v>
      </c>
      <c r="AK424" s="78" t="str">
        <f ca="1">IF($A423="","",ABS(T424)&amp;"@")</f>
        <v>1@</v>
      </c>
      <c r="AL424" s="78" t="str">
        <f ca="1">IF(U424&lt;&gt;"",$AK424&amp;U424&amp;",","")</f>
        <v>1@B,</v>
      </c>
      <c r="AM424" s="78" t="str">
        <f ca="1">IF($A423="","",ABS(Z424)&amp;"@")</f>
        <v>1@</v>
      </c>
      <c r="AN424" s="427" t="str">
        <f t="shared" ca="1" si="136"/>
        <v/>
      </c>
      <c r="AO424" s="20"/>
      <c r="AP424" s="20"/>
      <c r="AQ424" s="20"/>
      <c r="AR424" s="20"/>
      <c r="AS424" s="20"/>
      <c r="AT424" s="49"/>
      <c r="AU424" s="20"/>
      <c r="AV424" s="20"/>
      <c r="AW424" s="20"/>
      <c r="AX424" s="20"/>
      <c r="AY424" s="20"/>
      <c r="AZ424" s="20"/>
      <c r="BA424" s="20"/>
      <c r="BB424" s="96">
        <f t="shared" ca="1" si="127"/>
        <v>16</v>
      </c>
      <c r="BD424" s="96"/>
      <c r="BR424" s="48"/>
      <c r="BS424" s="48"/>
      <c r="BT424" s="48"/>
      <c r="BU424" s="48"/>
      <c r="BV424" s="48"/>
      <c r="BW424" s="48"/>
      <c r="BX424" s="48"/>
      <c r="BY424" s="49"/>
      <c r="BZ424" s="48"/>
      <c r="CA424" s="48"/>
      <c r="CB424" s="19"/>
      <c r="CC424" s="19"/>
      <c r="CD424" s="19"/>
      <c r="CE424" s="48"/>
      <c r="CF424" s="49"/>
      <c r="CG424" s="19"/>
      <c r="CH424" s="49"/>
      <c r="CI424" s="19"/>
      <c r="CJ424" s="19"/>
    </row>
    <row r="425" spans="1:88">
      <c r="A425" s="96">
        <f t="shared" ca="1" si="126"/>
        <v>23</v>
      </c>
      <c r="B425" s="23" t="str">
        <f ca="1">IF(A424="","",IF(AND(AL425="",AN425=""),"NB",AL425&amp;AN425))</f>
        <v>1@R,</v>
      </c>
      <c r="C425" s="6" t="str">
        <f t="shared" ca="1" si="128"/>
        <v/>
      </c>
      <c r="D425" s="56" t="str">
        <f ca="1">VLOOKUP($A425,$BC$5:$BN$45,8)</f>
        <v>R</v>
      </c>
      <c r="E425" s="344" t="str">
        <f t="shared" ca="1" si="137"/>
        <v>RBR</v>
      </c>
      <c r="F425" s="175">
        <v>1</v>
      </c>
      <c r="G425" s="459">
        <f ca="1">IF(G424&gt;=$AJ$3,1,IF(AND(J423="L",J424="L"),1,IF(I424="L",2,IF(I424="W",(2*G424-1),G424))))</f>
        <v>3</v>
      </c>
      <c r="H425" s="345" t="str">
        <f ca="1">IF($A424&lt;&gt;"",IF(OR($AH424&lt;&gt;0,$AI424&lt;&gt;0,E424="RRR"),"",IF(AND($D419="B",$D422="B"),"B",IF(AND($D421="B",$D423="B"),"B",IF(AND($D423=$D424,$D423="B"),"B","")))),"")</f>
        <v/>
      </c>
      <c r="I425" s="346" t="str">
        <f t="shared" ca="1" si="141"/>
        <v/>
      </c>
      <c r="J425" s="346">
        <f t="shared" ca="1" si="129"/>
        <v>0</v>
      </c>
      <c r="K425" s="343">
        <f t="shared" ca="1" si="138"/>
        <v>0</v>
      </c>
      <c r="L425" s="56" t="str">
        <f ca="1">VLOOKUP($A425,$BC$5:$BN$45,8)</f>
        <v>R</v>
      </c>
      <c r="M425" s="428">
        <f t="shared" ca="1" si="139"/>
        <v>0</v>
      </c>
      <c r="N425" s="175">
        <v>1</v>
      </c>
      <c r="O425" s="345" t="str">
        <f ca="1">IF($A424&lt;&gt;"",IF(OR($AH424&lt;&gt;0,$AI424&lt;&gt;0,E424="BBB",H425&lt;&gt;""),"",IF(AND($D419="R",$D422="R"),"R",IF(AND($D421="R",$D423="R"),"R",IF(AND($D423=$D424,$D423="R"),"R","")))),"")</f>
        <v>R</v>
      </c>
      <c r="P425" s="37" t="str">
        <f t="shared" ca="1" si="130"/>
        <v>W</v>
      </c>
      <c r="Q425" s="37">
        <f t="shared" ca="1" si="131"/>
        <v>1</v>
      </c>
      <c r="R425" s="23">
        <f ca="1">IF($A425&lt;&gt;"",IF(OR($AH424&lt;&gt;0,$AI424&lt;&gt;0),"0",SUM(Q425:Q425)),0)</f>
        <v>1</v>
      </c>
      <c r="S425" s="56" t="str">
        <f ca="1">VLOOKUP($A425,$BC$5:$BN$45,8)</f>
        <v>R</v>
      </c>
      <c r="T425" s="175">
        <v>1</v>
      </c>
      <c r="U425" s="345" t="str">
        <f ca="1">IF($A424&lt;&gt;"",IF(OR($AH424&lt;&gt;0,$AI424&lt;&gt;0,M424&gt;=$AJ$3),"",H425))</f>
        <v/>
      </c>
      <c r="V425" s="346" t="str">
        <f t="shared" ca="1" si="142"/>
        <v/>
      </c>
      <c r="W425" s="346">
        <f t="shared" ca="1" si="132"/>
        <v>0</v>
      </c>
      <c r="X425" s="343">
        <f t="shared" ca="1" si="140"/>
        <v>0</v>
      </c>
      <c r="Y425" s="56" t="str">
        <f ca="1">VLOOKUP($A425,$BC$5:$BN$45,8)</f>
        <v>R</v>
      </c>
      <c r="Z425" s="175">
        <v>1</v>
      </c>
      <c r="AA425" s="345" t="str">
        <f ca="1">IF($A424&lt;&gt;"",IF(OR($AH424&lt;&gt;0,$AI424&lt;&gt;0,U425&lt;&gt;""),"",O425))</f>
        <v>R</v>
      </c>
      <c r="AB425" s="37" t="str">
        <f t="shared" ca="1" si="133"/>
        <v>W</v>
      </c>
      <c r="AC425" s="37">
        <f t="shared" ca="1" si="134"/>
        <v>1</v>
      </c>
      <c r="AD425" s="23">
        <f ca="1">IF($A425&lt;&gt;"",IF(OR($AH424&lt;&gt;0,$AI424&lt;&gt;0),"0",SUM(AC425:AC425)),0)</f>
        <v>1</v>
      </c>
      <c r="AE425" s="90">
        <f ca="1">IF(A425&lt;&gt;"",W425+AC425,0)</f>
        <v>1</v>
      </c>
      <c r="AF425" s="87">
        <f t="shared" ca="1" si="143"/>
        <v>-10</v>
      </c>
      <c r="AG425" s="95">
        <f>T426</f>
        <v>1</v>
      </c>
      <c r="AH425" s="89">
        <f ca="1">IF($A425&lt;&gt;"",IF(AH424&lt;&gt;0,AH424,IF(AF425&gt;=$AJ$1,"Profit Target",0)),0)</f>
        <v>0</v>
      </c>
      <c r="AI425" s="91">
        <f ca="1">IF($A425&lt;&gt;"",IF(AI424&lt;&gt;0,AI424,IF(AF425&lt;=$AJ$2,"Stop Loss",0)))</f>
        <v>0</v>
      </c>
      <c r="AJ425" s="89">
        <f t="shared" ca="1" si="135"/>
        <v>9</v>
      </c>
      <c r="AK425" s="78" t="str">
        <f ca="1">IF($A424="","",ABS(T425)&amp;"@")</f>
        <v>1@</v>
      </c>
      <c r="AL425" s="78" t="str">
        <f ca="1">IF(U425&lt;&gt;"",$AK425&amp;U425&amp;",","")</f>
        <v/>
      </c>
      <c r="AM425" s="78" t="str">
        <f ca="1">IF($A424="","",ABS(Z425)&amp;"@")</f>
        <v>1@</v>
      </c>
      <c r="AN425" s="427" t="str">
        <f t="shared" ca="1" si="136"/>
        <v>1@R,</v>
      </c>
      <c r="AO425" s="20"/>
      <c r="AP425" s="20"/>
      <c r="AQ425" s="20"/>
      <c r="AR425" s="20"/>
      <c r="AS425" s="20"/>
      <c r="AT425" s="49"/>
      <c r="AU425" s="20"/>
      <c r="AV425" s="20"/>
      <c r="AW425" s="20"/>
      <c r="AX425" s="20"/>
      <c r="AY425" s="20"/>
      <c r="AZ425" s="20"/>
      <c r="BA425" s="20"/>
      <c r="BB425" s="96">
        <f t="shared" ca="1" si="127"/>
        <v>6</v>
      </c>
      <c r="BD425" s="96"/>
      <c r="BR425" s="48"/>
      <c r="BS425" s="48"/>
      <c r="BT425" s="48"/>
      <c r="BU425" s="48"/>
      <c r="BV425" s="48"/>
      <c r="BW425" s="48"/>
      <c r="BX425" s="48"/>
      <c r="BY425" s="49"/>
      <c r="BZ425" s="48"/>
      <c r="CA425" s="48"/>
      <c r="CB425" s="19"/>
      <c r="CC425" s="19"/>
      <c r="CD425" s="19"/>
      <c r="CE425" s="48"/>
      <c r="CF425" s="49"/>
      <c r="CG425" s="19"/>
      <c r="CH425" s="49"/>
      <c r="CI425" s="19"/>
      <c r="CJ425" s="19"/>
    </row>
    <row r="426" spans="1:88">
      <c r="A426" s="96">
        <f t="shared" ca="1" si="126"/>
        <v>16</v>
      </c>
      <c r="B426" s="23" t="str">
        <f ca="1">IF(A425="","",IF(AND(AL426="",AN426=""),"NB",AL426&amp;AN426))</f>
        <v>1@B,</v>
      </c>
      <c r="C426" s="6" t="str">
        <f t="shared" ca="1" si="128"/>
        <v/>
      </c>
      <c r="D426" s="56" t="str">
        <f ca="1">VLOOKUP($A426,$BC$5:$BN$45,8)</f>
        <v>R</v>
      </c>
      <c r="E426" s="344" t="str">
        <f t="shared" ca="1" si="137"/>
        <v>BRR</v>
      </c>
      <c r="F426" s="175">
        <v>1</v>
      </c>
      <c r="G426" s="459">
        <f ca="1">IF(G425&gt;=$AJ$3,1,IF(AND(J424="L",J425="L"),1,IF(I425="L",2,IF(I425="W",(2*G425-1),G425))))</f>
        <v>3</v>
      </c>
      <c r="H426" s="345" t="str">
        <f ca="1">IF($A425&lt;&gt;"",IF(OR($AH425&lt;&gt;0,$AI425&lt;&gt;0,E425="RRR"),"",IF(AND($D420="B",$D423="B"),"B",IF(AND($D422="B",$D424="B"),"B",IF(AND($D424=$D425,$D424="B"),"B","")))),"")</f>
        <v>B</v>
      </c>
      <c r="I426" s="346" t="str">
        <f t="shared" ca="1" si="141"/>
        <v>L</v>
      </c>
      <c r="J426" s="346">
        <f t="shared" ca="1" si="129"/>
        <v>-1</v>
      </c>
      <c r="K426" s="343">
        <f t="shared" ca="1" si="138"/>
        <v>-1</v>
      </c>
      <c r="L426" s="56" t="str">
        <f ca="1">VLOOKUP($A426,$BC$5:$BN$45,8)</f>
        <v>R</v>
      </c>
      <c r="M426" s="428">
        <f t="shared" ca="1" si="139"/>
        <v>1</v>
      </c>
      <c r="N426" s="175">
        <v>1</v>
      </c>
      <c r="O426" s="345" t="str">
        <f ca="1">IF($A425&lt;&gt;"",IF(OR($AH425&lt;&gt;0,$AI425&lt;&gt;0,E425="BBB",H426&lt;&gt;""),"",IF(AND($D420="R",$D423="R"),"R",IF(AND($D422="R",$D424="R"),"R",IF(AND($D424=$D425,$D424="R"),"R","")))),"")</f>
        <v/>
      </c>
      <c r="P426" s="37" t="str">
        <f t="shared" ca="1" si="130"/>
        <v/>
      </c>
      <c r="Q426" s="37">
        <f t="shared" ca="1" si="131"/>
        <v>0</v>
      </c>
      <c r="R426" s="23">
        <f ca="1">IF($A426&lt;&gt;"",IF(OR($AH425&lt;&gt;0,$AI425&lt;&gt;0),"0",SUM(Q426:Q426)),0)</f>
        <v>0</v>
      </c>
      <c r="S426" s="56" t="str">
        <f ca="1">VLOOKUP($A426,$BC$5:$BN$45,8)</f>
        <v>R</v>
      </c>
      <c r="T426" s="175">
        <v>1</v>
      </c>
      <c r="U426" s="345" t="str">
        <f ca="1">IF($A425&lt;&gt;"",IF(OR($AH425&lt;&gt;0,$AI425&lt;&gt;0,M425&gt;=$AJ$3),"",H426))</f>
        <v>B</v>
      </c>
      <c r="V426" s="346" t="str">
        <f t="shared" ca="1" si="142"/>
        <v>L</v>
      </c>
      <c r="W426" s="346">
        <f t="shared" ca="1" si="132"/>
        <v>-1</v>
      </c>
      <c r="X426" s="343">
        <f t="shared" ca="1" si="140"/>
        <v>-1</v>
      </c>
      <c r="Y426" s="56" t="str">
        <f ca="1">VLOOKUP($A426,$BC$5:$BN$45,8)</f>
        <v>R</v>
      </c>
      <c r="Z426" s="175">
        <v>1</v>
      </c>
      <c r="AA426" s="345" t="str">
        <f ca="1">IF($A425&lt;&gt;"",IF(OR($AH425&lt;&gt;0,$AI425&lt;&gt;0,U426&lt;&gt;""),"",O426))</f>
        <v/>
      </c>
      <c r="AB426" s="37" t="str">
        <f t="shared" ca="1" si="133"/>
        <v/>
      </c>
      <c r="AC426" s="37">
        <f t="shared" ca="1" si="134"/>
        <v>0</v>
      </c>
      <c r="AD426" s="23">
        <f ca="1">IF($A426&lt;&gt;"",IF(OR($AH425&lt;&gt;0,$AI425&lt;&gt;0),"0",SUM(AC426:AC426)),0)</f>
        <v>0</v>
      </c>
      <c r="AE426" s="90">
        <f ca="1">IF(A426&lt;&gt;"",W426+AC426,0)</f>
        <v>-1</v>
      </c>
      <c r="AF426" s="87">
        <f t="shared" ca="1" si="143"/>
        <v>-11</v>
      </c>
      <c r="AG426" s="95">
        <f>T427</f>
        <v>1</v>
      </c>
      <c r="AH426" s="89">
        <f ca="1">IF($A426&lt;&gt;"",IF(AH425&lt;&gt;0,AH425,IF(AF426&gt;=$AJ$1,"Profit Target",0)),0)</f>
        <v>0</v>
      </c>
      <c r="AI426" s="91">
        <f ca="1">IF($A426&lt;&gt;"",IF(AI425&lt;&gt;0,AI425,IF(AF426&lt;=$AJ$2,"Stop Loss",0)))</f>
        <v>0</v>
      </c>
      <c r="AJ426" s="89">
        <f t="shared" ca="1" si="135"/>
        <v>9</v>
      </c>
      <c r="AK426" s="78" t="str">
        <f ca="1">IF($A425="","",ABS(T426)&amp;"@")</f>
        <v>1@</v>
      </c>
      <c r="AL426" s="78" t="str">
        <f ca="1">IF(U426&lt;&gt;"",$AK426&amp;U426&amp;",","")</f>
        <v>1@B,</v>
      </c>
      <c r="AM426" s="78" t="str">
        <f ca="1">IF($A425="","",ABS(Z426)&amp;"@")</f>
        <v>1@</v>
      </c>
      <c r="AN426" s="427" t="str">
        <f t="shared" ca="1" si="136"/>
        <v/>
      </c>
      <c r="AO426" s="20"/>
      <c r="AP426" s="20"/>
      <c r="AQ426" s="20"/>
      <c r="AR426" s="20"/>
      <c r="AS426" s="20"/>
      <c r="AT426" s="49"/>
      <c r="AU426" s="20"/>
      <c r="AV426" s="20"/>
      <c r="AW426" s="20"/>
      <c r="AX426" s="20"/>
      <c r="AY426" s="20"/>
      <c r="AZ426" s="20"/>
      <c r="BA426" s="20"/>
      <c r="BB426" s="96">
        <f t="shared" ca="1" si="127"/>
        <v>19</v>
      </c>
      <c r="BD426" s="96"/>
      <c r="BR426" s="48"/>
      <c r="BS426" s="48"/>
      <c r="BT426" s="48"/>
      <c r="BU426" s="48"/>
      <c r="BV426" s="48"/>
      <c r="BW426" s="48"/>
      <c r="BX426" s="48"/>
      <c r="BY426" s="49"/>
      <c r="BZ426" s="48"/>
      <c r="CA426" s="48"/>
      <c r="CB426" s="19"/>
      <c r="CC426" s="19"/>
      <c r="CD426" s="19"/>
      <c r="CE426" s="48"/>
      <c r="CF426" s="49"/>
      <c r="CG426" s="19"/>
      <c r="CH426" s="49"/>
      <c r="CI426" s="19"/>
      <c r="CJ426" s="19"/>
    </row>
    <row r="427" spans="1:88">
      <c r="A427" s="96">
        <f t="shared" ca="1" si="126"/>
        <v>29</v>
      </c>
      <c r="B427" s="23" t="str">
        <f ca="1">IF(A426="","",IF(AND(AL427="",AN427=""),"NB",AL427&amp;AN427))</f>
        <v>1@R,</v>
      </c>
      <c r="C427" s="6" t="str">
        <f t="shared" ca="1" si="128"/>
        <v/>
      </c>
      <c r="D427" s="56" t="str">
        <f ca="1">VLOOKUP($A427,$BC$5:$BN$45,8)</f>
        <v>B</v>
      </c>
      <c r="E427" s="344" t="str">
        <f t="shared" ca="1" si="137"/>
        <v>RRB</v>
      </c>
      <c r="F427" s="175">
        <v>1</v>
      </c>
      <c r="G427" s="459">
        <f ca="1">IF(G426&gt;=$AJ$3,1,IF(AND(J425="L",J426="L"),1,IF(I426="L",2,IF(I426="W",(2*G426-1),G426))))</f>
        <v>2</v>
      </c>
      <c r="H427" s="345" t="str">
        <f ca="1">IF($A426&lt;&gt;"",IF(OR($AH426&lt;&gt;0,$AI426&lt;&gt;0,E426="RRR"),"",IF(AND($D421="B",$D424="B"),"B",IF(AND($D423="B",$D425="B"),"B",IF(AND($D425=$D426,$D425="B"),"B","")))),"")</f>
        <v/>
      </c>
      <c r="I427" s="346" t="str">
        <f t="shared" ca="1" si="141"/>
        <v/>
      </c>
      <c r="J427" s="346">
        <f t="shared" ca="1" si="129"/>
        <v>0</v>
      </c>
      <c r="K427" s="343">
        <f t="shared" ca="1" si="138"/>
        <v>0</v>
      </c>
      <c r="L427" s="56" t="str">
        <f ca="1">VLOOKUP($A427,$BC$5:$BN$45,8)</f>
        <v>B</v>
      </c>
      <c r="M427" s="428">
        <f t="shared" ca="1" si="139"/>
        <v>1</v>
      </c>
      <c r="N427" s="175">
        <v>1</v>
      </c>
      <c r="O427" s="345" t="str">
        <f ca="1">IF($A426&lt;&gt;"",IF(OR($AH426&lt;&gt;0,$AI426&lt;&gt;0,E426="BBB",H427&lt;&gt;""),"",IF(AND($D421="R",$D424="R"),"R",IF(AND($D423="R",$D425="R"),"R",IF(AND($D425=$D426,$D425="R"),"R","")))),"")</f>
        <v>R</v>
      </c>
      <c r="P427" s="37" t="str">
        <f t="shared" ca="1" si="130"/>
        <v>L</v>
      </c>
      <c r="Q427" s="37">
        <f t="shared" ca="1" si="131"/>
        <v>-1</v>
      </c>
      <c r="R427" s="23">
        <f ca="1">IF($A427&lt;&gt;"",IF(OR($AH426&lt;&gt;0,$AI426&lt;&gt;0),"0",SUM(Q427:Q427)),0)</f>
        <v>-1</v>
      </c>
      <c r="S427" s="56" t="str">
        <f ca="1">VLOOKUP($A427,$BC$5:$BN$45,8)</f>
        <v>B</v>
      </c>
      <c r="T427" s="175">
        <v>1</v>
      </c>
      <c r="U427" s="345" t="str">
        <f ca="1">IF($A426&lt;&gt;"",IF(OR($AH426&lt;&gt;0,$AI426&lt;&gt;0,M426&gt;=$AJ$3),"",H427))</f>
        <v/>
      </c>
      <c r="V427" s="346" t="str">
        <f t="shared" ca="1" si="142"/>
        <v/>
      </c>
      <c r="W427" s="346">
        <f t="shared" ca="1" si="132"/>
        <v>0</v>
      </c>
      <c r="X427" s="343">
        <f t="shared" ca="1" si="140"/>
        <v>0</v>
      </c>
      <c r="Y427" s="56" t="str">
        <f ca="1">VLOOKUP($A427,$BC$5:$BN$45,8)</f>
        <v>B</v>
      </c>
      <c r="Z427" s="175">
        <v>1</v>
      </c>
      <c r="AA427" s="345" t="str">
        <f ca="1">IF($A426&lt;&gt;"",IF(OR($AH426&lt;&gt;0,$AI426&lt;&gt;0,U427&lt;&gt;""),"",O427))</f>
        <v>R</v>
      </c>
      <c r="AB427" s="37" t="str">
        <f t="shared" ca="1" si="133"/>
        <v>L</v>
      </c>
      <c r="AC427" s="37">
        <f t="shared" ca="1" si="134"/>
        <v>-1</v>
      </c>
      <c r="AD427" s="23">
        <f ca="1">IF($A427&lt;&gt;"",IF(OR($AH426&lt;&gt;0,$AI426&lt;&gt;0),"0",SUM(AC427:AC427)),0)</f>
        <v>-1</v>
      </c>
      <c r="AE427" s="90">
        <f ca="1">IF(A427&lt;&gt;"",W427+AC427,0)</f>
        <v>-1</v>
      </c>
      <c r="AF427" s="87">
        <f t="shared" ca="1" si="143"/>
        <v>-12</v>
      </c>
      <c r="AG427" s="95">
        <f>T428</f>
        <v>1</v>
      </c>
      <c r="AH427" s="89">
        <f ca="1">IF($A427&lt;&gt;"",IF(AH426&lt;&gt;0,AH426,IF(AF427&gt;=$AJ$1,"Profit Target",0)),0)</f>
        <v>0</v>
      </c>
      <c r="AI427" s="91">
        <f ca="1">IF($A427&lt;&gt;"",IF(AI426&lt;&gt;0,AI426,IF(AF427&lt;=$AJ$2,"Stop Loss",0)))</f>
        <v>0</v>
      </c>
      <c r="AJ427" s="89">
        <f t="shared" ca="1" si="135"/>
        <v>9</v>
      </c>
      <c r="AK427" s="78" t="str">
        <f ca="1">IF($A426="","",ABS(T427)&amp;"@")</f>
        <v>1@</v>
      </c>
      <c r="AL427" s="78" t="str">
        <f ca="1">IF(U427&lt;&gt;"",$AK427&amp;U427&amp;",","")</f>
        <v/>
      </c>
      <c r="AM427" s="78" t="str">
        <f ca="1">IF($A426="","",ABS(Z427)&amp;"@")</f>
        <v>1@</v>
      </c>
      <c r="AN427" s="427" t="str">
        <f t="shared" ca="1" si="136"/>
        <v>1@R,</v>
      </c>
      <c r="AO427" s="20"/>
      <c r="AP427" s="20"/>
      <c r="AQ427" s="20"/>
      <c r="AR427" s="20"/>
      <c r="AS427" s="20"/>
      <c r="AT427" s="49"/>
      <c r="AU427" s="20"/>
      <c r="AV427" s="20"/>
      <c r="AW427" s="20"/>
      <c r="AX427" s="20"/>
      <c r="AY427" s="20"/>
      <c r="AZ427" s="20"/>
      <c r="BA427" s="20"/>
      <c r="BB427" s="96">
        <f t="shared" ca="1" si="127"/>
        <v>11</v>
      </c>
      <c r="BD427" s="96"/>
      <c r="BR427" s="48"/>
      <c r="BS427" s="48"/>
      <c r="BT427" s="48"/>
      <c r="BU427" s="48"/>
      <c r="BV427" s="48"/>
      <c r="BW427" s="48"/>
      <c r="BX427" s="48"/>
      <c r="BY427" s="49"/>
      <c r="BZ427" s="48"/>
      <c r="CA427" s="48"/>
      <c r="CB427" s="19"/>
      <c r="CC427" s="19"/>
      <c r="CD427" s="19"/>
      <c r="CE427" s="48"/>
      <c r="CF427" s="49"/>
      <c r="CG427" s="19"/>
      <c r="CH427" s="49"/>
      <c r="CI427" s="19"/>
      <c r="CJ427" s="19"/>
    </row>
    <row r="428" spans="1:88">
      <c r="A428" s="96">
        <f t="shared" ca="1" si="126"/>
        <v>26</v>
      </c>
      <c r="B428" s="23" t="str">
        <f ca="1">IF(A427="","",IF(AND(AL428="",AN428=""),"NB",AL428&amp;AN428))</f>
        <v>NB</v>
      </c>
      <c r="C428" s="6" t="str">
        <f t="shared" ca="1" si="128"/>
        <v/>
      </c>
      <c r="D428" s="56" t="str">
        <f ca="1">VLOOKUP($A428,$BC$5:$BN$45,8)</f>
        <v>B</v>
      </c>
      <c r="E428" s="344" t="str">
        <f t="shared" ca="1" si="137"/>
        <v>RBB</v>
      </c>
      <c r="F428" s="175">
        <v>1</v>
      </c>
      <c r="G428" s="459">
        <f ca="1">IF(G427&gt;=$AJ$3,1,IF(AND(J426="L",J427="L"),1,IF(I427="L",2,IF(I427="W",(2*G427-1),G427))))</f>
        <v>2</v>
      </c>
      <c r="H428" s="345" t="str">
        <f ca="1">IF($A427&lt;&gt;"",IF(OR($AH427&lt;&gt;0,$AI427&lt;&gt;0,E427="RRR"),"",IF(AND($D422="B",$D425="B"),"B",IF(AND($D424="B",$D426="B"),"B",IF(AND($D426=$D427,$D426="B"),"B","")))),"")</f>
        <v/>
      </c>
      <c r="I428" s="346" t="str">
        <f t="shared" ca="1" si="141"/>
        <v/>
      </c>
      <c r="J428" s="346">
        <f t="shared" ca="1" si="129"/>
        <v>0</v>
      </c>
      <c r="K428" s="343">
        <f t="shared" ca="1" si="138"/>
        <v>0</v>
      </c>
      <c r="L428" s="56" t="str">
        <f ca="1">VLOOKUP($A428,$BC$5:$BN$45,8)</f>
        <v>B</v>
      </c>
      <c r="M428" s="428">
        <f t="shared" ca="1" si="139"/>
        <v>1</v>
      </c>
      <c r="N428" s="175">
        <v>1</v>
      </c>
      <c r="O428" s="345" t="str">
        <f ca="1">IF($A427&lt;&gt;"",IF(OR($AH427&lt;&gt;0,$AI427&lt;&gt;0,E427="BBB",H428&lt;&gt;""),"",IF(AND($D422="R",$D425="R"),"R",IF(AND($D424="R",$D426="R"),"R",IF(AND($D426=$D427,$D426="R"),"R","")))),"")</f>
        <v/>
      </c>
      <c r="P428" s="37" t="str">
        <f t="shared" ca="1" si="130"/>
        <v/>
      </c>
      <c r="Q428" s="37">
        <f t="shared" ca="1" si="131"/>
        <v>0</v>
      </c>
      <c r="R428" s="23">
        <f ca="1">IF($A428&lt;&gt;"",IF(OR($AH427&lt;&gt;0,$AI427&lt;&gt;0),"0",SUM(Q428:Q428)),0)</f>
        <v>0</v>
      </c>
      <c r="S428" s="56" t="str">
        <f ca="1">VLOOKUP($A428,$BC$5:$BN$45,8)</f>
        <v>B</v>
      </c>
      <c r="T428" s="175">
        <v>1</v>
      </c>
      <c r="U428" s="345" t="str">
        <f ca="1">IF($A427&lt;&gt;"",IF(OR($AH427&lt;&gt;0,$AI427&lt;&gt;0,M427&gt;=$AJ$3),"",H428))</f>
        <v/>
      </c>
      <c r="V428" s="346" t="str">
        <f t="shared" ca="1" si="142"/>
        <v/>
      </c>
      <c r="W428" s="346">
        <f t="shared" ca="1" si="132"/>
        <v>0</v>
      </c>
      <c r="X428" s="343">
        <f t="shared" ca="1" si="140"/>
        <v>0</v>
      </c>
      <c r="Y428" s="56" t="str">
        <f ca="1">VLOOKUP($A428,$BC$5:$BN$45,8)</f>
        <v>B</v>
      </c>
      <c r="Z428" s="175">
        <v>1</v>
      </c>
      <c r="AA428" s="345" t="str">
        <f ca="1">IF($A427&lt;&gt;"",IF(OR($AH427&lt;&gt;0,$AI427&lt;&gt;0,U428&lt;&gt;""),"",O428))</f>
        <v/>
      </c>
      <c r="AB428" s="37" t="str">
        <f t="shared" ca="1" si="133"/>
        <v/>
      </c>
      <c r="AC428" s="37">
        <f t="shared" ca="1" si="134"/>
        <v>0</v>
      </c>
      <c r="AD428" s="23">
        <f ca="1">IF($A428&lt;&gt;"",IF(OR($AH427&lt;&gt;0,$AI427&lt;&gt;0),"0",SUM(AC428:AC428)),0)</f>
        <v>0</v>
      </c>
      <c r="AE428" s="90">
        <f ca="1">IF(A428&lt;&gt;"",W428+AC428,0)</f>
        <v>0</v>
      </c>
      <c r="AF428" s="172">
        <f t="shared" ca="1" si="143"/>
        <v>-12</v>
      </c>
      <c r="AG428" s="95">
        <f>T429</f>
        <v>1</v>
      </c>
      <c r="AH428" s="89">
        <f ca="1">IF($A428&lt;&gt;"",IF(AH427&lt;&gt;0,AH427,IF(AF428&gt;=$AJ$1,"Profit Target",0)),0)</f>
        <v>0</v>
      </c>
      <c r="AI428" s="91">
        <f ca="1">IF($A428&lt;&gt;"",IF(AI427&lt;&gt;0,AI427,IF(AF428&lt;=$AJ$2,"Stop Loss",0)))</f>
        <v>0</v>
      </c>
      <c r="AJ428" s="89">
        <f t="shared" ca="1" si="135"/>
        <v>9</v>
      </c>
      <c r="AK428" s="78" t="str">
        <f ca="1">IF($A427="","",ABS(T428)&amp;"@")</f>
        <v>1@</v>
      </c>
      <c r="AL428" s="78" t="str">
        <f ca="1">IF(U428&lt;&gt;"",$AK428&amp;U428&amp;",","")</f>
        <v/>
      </c>
      <c r="AM428" s="78" t="str">
        <f ca="1">IF($A427="","",ABS(Z428)&amp;"@")</f>
        <v>1@</v>
      </c>
      <c r="AN428" s="427" t="str">
        <f t="shared" ca="1" si="136"/>
        <v/>
      </c>
      <c r="AO428" s="20"/>
      <c r="AP428" s="20"/>
      <c r="AQ428" s="20"/>
      <c r="AR428" s="20"/>
      <c r="AS428" s="20"/>
      <c r="AT428" s="49"/>
      <c r="AU428" s="20"/>
      <c r="AV428" s="20"/>
      <c r="AW428" s="20"/>
      <c r="AX428" s="20"/>
      <c r="AY428" s="20"/>
      <c r="AZ428" s="20"/>
      <c r="BA428" s="20"/>
      <c r="BB428" s="96">
        <f t="shared" ca="1" si="127"/>
        <v>14</v>
      </c>
      <c r="BD428" s="96"/>
      <c r="BR428" s="48"/>
      <c r="BS428" s="48"/>
      <c r="BT428" s="48"/>
      <c r="BU428" s="48"/>
      <c r="BV428" s="48"/>
      <c r="BW428" s="48"/>
      <c r="BX428" s="48"/>
      <c r="BY428" s="49"/>
      <c r="BZ428" s="48"/>
      <c r="CA428" s="48"/>
      <c r="CB428" s="19"/>
      <c r="CC428" s="19"/>
      <c r="CD428" s="19"/>
      <c r="CE428" s="48"/>
      <c r="CF428" s="49"/>
      <c r="CG428" s="19"/>
      <c r="CH428" s="49"/>
      <c r="CI428" s="19"/>
      <c r="CJ428" s="19"/>
    </row>
    <row r="429" spans="1:88">
      <c r="A429" s="96">
        <f t="shared" ca="1" si="126"/>
        <v>4</v>
      </c>
      <c r="B429" s="23" t="str">
        <f ca="1">IF(A428="","",IF(AND(AL429="",AN429=""),"NB",AL429&amp;AN429))</f>
        <v>1@B,</v>
      </c>
      <c r="C429" s="6" t="str">
        <f t="shared" ca="1" si="128"/>
        <v/>
      </c>
      <c r="D429" s="56" t="str">
        <f ca="1">VLOOKUP($A429,$BC$5:$BN$45,8)</f>
        <v>B</v>
      </c>
      <c r="E429" s="344" t="str">
        <f t="shared" ca="1" si="137"/>
        <v>BBB</v>
      </c>
      <c r="F429" s="175">
        <v>1</v>
      </c>
      <c r="G429" s="459">
        <f ca="1">IF(G428&gt;=$AJ$3,1,IF(AND(J427="L",J428="L"),1,IF(I428="L",2,IF(I428="W",(2*G428-1),G428))))</f>
        <v>2</v>
      </c>
      <c r="H429" s="345" t="str">
        <f ca="1">IF($A428&lt;&gt;"",IF(OR($AH428&lt;&gt;0,$AI428&lt;&gt;0,E428="RRR"),"",IF(AND($D423="B",$D426="B"),"B",IF(AND($D425="B",$D427="B"),"B",IF(AND($D427=$D428,$D427="B"),"B","")))),"")</f>
        <v>B</v>
      </c>
      <c r="I429" s="346" t="str">
        <f t="shared" ca="1" si="141"/>
        <v>W</v>
      </c>
      <c r="J429" s="346">
        <f t="shared" ca="1" si="129"/>
        <v>1</v>
      </c>
      <c r="K429" s="343">
        <f t="shared" ca="1" si="138"/>
        <v>1</v>
      </c>
      <c r="L429" s="56" t="str">
        <f ca="1">VLOOKUP($A429,$BC$5:$BN$45,8)</f>
        <v>B</v>
      </c>
      <c r="M429" s="428">
        <f t="shared" ca="1" si="139"/>
        <v>0</v>
      </c>
      <c r="N429" s="175">
        <v>1</v>
      </c>
      <c r="O429" s="345" t="str">
        <f ca="1">IF($A428&lt;&gt;"",IF(OR($AH428&lt;&gt;0,$AI428&lt;&gt;0,E428="BBB",H429&lt;&gt;""),"",IF(AND($D423="R",$D426="R"),"R",IF(AND($D425="R",$D427="R"),"R",IF(AND($D427=$D428,$D427="R"),"R","")))),"")</f>
        <v/>
      </c>
      <c r="P429" s="37" t="str">
        <f t="shared" ca="1" si="130"/>
        <v/>
      </c>
      <c r="Q429" s="37">
        <f t="shared" ca="1" si="131"/>
        <v>0</v>
      </c>
      <c r="R429" s="23">
        <f ca="1">IF($A429&lt;&gt;"",IF(OR($AH428&lt;&gt;0,$AI428&lt;&gt;0),"0",SUM(Q429:Q429)),0)</f>
        <v>0</v>
      </c>
      <c r="S429" s="56" t="str">
        <f ca="1">VLOOKUP($A429,$BC$5:$BN$45,8)</f>
        <v>B</v>
      </c>
      <c r="T429" s="175">
        <v>1</v>
      </c>
      <c r="U429" s="345" t="str">
        <f ca="1">IF($A428&lt;&gt;"",IF(OR($AH428&lt;&gt;0,$AI428&lt;&gt;0,M428&gt;=$AJ$3),"",H429))</f>
        <v>B</v>
      </c>
      <c r="V429" s="346" t="str">
        <f t="shared" ca="1" si="142"/>
        <v>W</v>
      </c>
      <c r="W429" s="346">
        <f t="shared" ca="1" si="132"/>
        <v>1</v>
      </c>
      <c r="X429" s="343">
        <f t="shared" ca="1" si="140"/>
        <v>1</v>
      </c>
      <c r="Y429" s="56" t="str">
        <f ca="1">VLOOKUP($A429,$BC$5:$BN$45,8)</f>
        <v>B</v>
      </c>
      <c r="Z429" s="175">
        <v>1</v>
      </c>
      <c r="AA429" s="345" t="str">
        <f ca="1">IF($A428&lt;&gt;"",IF(OR($AH428&lt;&gt;0,$AI428&lt;&gt;0,U429&lt;&gt;""),"",O429))</f>
        <v/>
      </c>
      <c r="AB429" s="37" t="str">
        <f t="shared" ca="1" si="133"/>
        <v/>
      </c>
      <c r="AC429" s="37">
        <f t="shared" ca="1" si="134"/>
        <v>0</v>
      </c>
      <c r="AD429" s="23">
        <f ca="1">IF($A429&lt;&gt;"",IF(OR($AH428&lt;&gt;0,$AI428&lt;&gt;0),"0",SUM(AC429:AC429)),0)</f>
        <v>0</v>
      </c>
      <c r="AE429" s="90">
        <f ca="1">IF(A429&lt;&gt;"",W429+AC429,0)</f>
        <v>1</v>
      </c>
      <c r="AF429" s="87">
        <f ca="1">IF($A429&lt;&gt;"",AE429+AF428,0)</f>
        <v>-11</v>
      </c>
      <c r="AG429" s="95">
        <f>T430</f>
        <v>1</v>
      </c>
      <c r="AH429" s="89">
        <f ca="1">IF($A429&lt;&gt;"",IF(AH428&lt;&gt;0,AH428,IF(AF429&gt;=$AJ$1,"Profit Target",0)),0)</f>
        <v>0</v>
      </c>
      <c r="AI429" s="91">
        <f ca="1">IF($A429&lt;&gt;"",IF(AI428&lt;&gt;0,AI428,IF(AF429&lt;=$AJ$2,"Stop Loss",0)))</f>
        <v>0</v>
      </c>
      <c r="AJ429" s="89">
        <f t="shared" ca="1" si="135"/>
        <v>9</v>
      </c>
      <c r="AK429" s="78" t="str">
        <f ca="1">IF($A428="","",ABS(T429)&amp;"@")</f>
        <v>1@</v>
      </c>
      <c r="AL429" s="78" t="str">
        <f ca="1">IF(U429&lt;&gt;"",$AK429&amp;U429&amp;",","")</f>
        <v>1@B,</v>
      </c>
      <c r="AM429" s="78" t="str">
        <f ca="1">IF($A428="","",ABS(Z429)&amp;"@")</f>
        <v>1@</v>
      </c>
      <c r="AN429" s="427" t="str">
        <f t="shared" ca="1" si="136"/>
        <v/>
      </c>
      <c r="AO429" s="20"/>
      <c r="AP429" s="20"/>
      <c r="AQ429" s="20"/>
      <c r="AR429" s="20"/>
      <c r="AS429" s="20"/>
      <c r="AT429" s="49"/>
      <c r="AU429" s="20"/>
      <c r="AV429" s="20"/>
      <c r="AW429" s="20"/>
      <c r="AX429" s="20"/>
      <c r="AY429" s="20"/>
      <c r="AZ429" s="20"/>
      <c r="BA429" s="20"/>
      <c r="BB429" s="96">
        <f t="shared" ca="1" si="127"/>
        <v>18</v>
      </c>
      <c r="BD429" s="96"/>
      <c r="BR429" s="48"/>
      <c r="BS429" s="48"/>
      <c r="BT429" s="48"/>
      <c r="BU429" s="48"/>
      <c r="BV429" s="48"/>
      <c r="BW429" s="48"/>
      <c r="BX429" s="48"/>
      <c r="BY429" s="49"/>
      <c r="BZ429" s="48"/>
      <c r="CA429" s="48"/>
      <c r="CB429" s="19"/>
      <c r="CC429" s="19"/>
      <c r="CD429" s="19"/>
      <c r="CE429" s="48"/>
      <c r="CF429" s="49"/>
      <c r="CG429" s="19"/>
      <c r="CH429" s="49"/>
      <c r="CI429" s="19"/>
      <c r="CJ429" s="19"/>
    </row>
    <row r="430" spans="1:88">
      <c r="A430" s="96">
        <f t="shared" ca="1" si="126"/>
        <v>33</v>
      </c>
      <c r="B430" s="23" t="str">
        <f ca="1">IF(A429="","",IF(AND(AL430="",AN430=""),"NB",AL430&amp;AN430))</f>
        <v>1@B,</v>
      </c>
      <c r="C430" s="6" t="str">
        <f t="shared" ca="1" si="128"/>
        <v/>
      </c>
      <c r="D430" s="56" t="str">
        <f ca="1">VLOOKUP($A430,$BC$5:$BN$45,8)</f>
        <v>B</v>
      </c>
      <c r="E430" s="344" t="str">
        <f t="shared" ca="1" si="137"/>
        <v>BBB</v>
      </c>
      <c r="F430" s="175">
        <v>1</v>
      </c>
      <c r="G430" s="459">
        <f ca="1">IF(G429&gt;=$AJ$3,1,IF(AND(J428="L",J429="L"),1,IF(I429="L",2,IF(I429="W",(2*G429-1),G429))))</f>
        <v>3</v>
      </c>
      <c r="H430" s="345" t="str">
        <f ca="1">IF($A429&lt;&gt;"",IF(OR($AH429&lt;&gt;0,$AI429&lt;&gt;0,E429="RRR"),"",IF(AND($D424="B",$D427="B"),"B",IF(AND($D426="B",$D428="B"),"B",IF(AND($D428=$D429,$D428="B"),"B","")))),"")</f>
        <v>B</v>
      </c>
      <c r="I430" s="346" t="str">
        <f t="shared" ca="1" si="141"/>
        <v>W</v>
      </c>
      <c r="J430" s="346">
        <f t="shared" ca="1" si="129"/>
        <v>1</v>
      </c>
      <c r="K430" s="343">
        <f t="shared" ca="1" si="138"/>
        <v>1</v>
      </c>
      <c r="L430" s="56" t="str">
        <f ca="1">VLOOKUP($A430,$BC$5:$BN$45,8)</f>
        <v>B</v>
      </c>
      <c r="M430" s="428">
        <f t="shared" ca="1" si="139"/>
        <v>0</v>
      </c>
      <c r="N430" s="175">
        <v>1</v>
      </c>
      <c r="O430" s="345" t="str">
        <f ca="1">IF($A429&lt;&gt;"",IF(OR($AH429&lt;&gt;0,$AI429&lt;&gt;0,E429="BBB",H430&lt;&gt;""),"",IF(AND($D424="R",$D427="R"),"R",IF(AND($D426="R",$D428="R"),"R",IF(AND($D428=$D429,$D428="R"),"R","")))),"")</f>
        <v/>
      </c>
      <c r="P430" s="37" t="str">
        <f t="shared" ca="1" si="130"/>
        <v/>
      </c>
      <c r="Q430" s="37">
        <f t="shared" ca="1" si="131"/>
        <v>0</v>
      </c>
      <c r="R430" s="23">
        <f ca="1">IF($A430&lt;&gt;"",IF(OR($AH429&lt;&gt;0,$AI429&lt;&gt;0),"0",SUM(Q430:Q430)),0)</f>
        <v>0</v>
      </c>
      <c r="S430" s="56" t="str">
        <f ca="1">VLOOKUP($A430,$BC$5:$BN$45,8)</f>
        <v>B</v>
      </c>
      <c r="T430" s="175">
        <v>1</v>
      </c>
      <c r="U430" s="345" t="str">
        <f ca="1">IF($A429&lt;&gt;"",IF(OR($AH429&lt;&gt;0,$AI429&lt;&gt;0,M429&gt;=$AJ$3),"",H430))</f>
        <v>B</v>
      </c>
      <c r="V430" s="346" t="str">
        <f t="shared" ca="1" si="142"/>
        <v>W</v>
      </c>
      <c r="W430" s="346">
        <f t="shared" ca="1" si="132"/>
        <v>1</v>
      </c>
      <c r="X430" s="343">
        <f t="shared" ca="1" si="140"/>
        <v>1</v>
      </c>
      <c r="Y430" s="56" t="str">
        <f ca="1">VLOOKUP($A430,$BC$5:$BN$45,8)</f>
        <v>B</v>
      </c>
      <c r="Z430" s="175">
        <v>1</v>
      </c>
      <c r="AA430" s="345" t="str">
        <f ca="1">IF($A429&lt;&gt;"",IF(OR($AH429&lt;&gt;0,$AI429&lt;&gt;0,U430&lt;&gt;""),"",O430))</f>
        <v/>
      </c>
      <c r="AB430" s="37" t="str">
        <f t="shared" ca="1" si="133"/>
        <v/>
      </c>
      <c r="AC430" s="37">
        <f t="shared" ca="1" si="134"/>
        <v>0</v>
      </c>
      <c r="AD430" s="23">
        <f ca="1">IF($A430&lt;&gt;"",IF(OR($AH429&lt;&gt;0,$AI429&lt;&gt;0),"0",SUM(AC430:AC430)),0)</f>
        <v>0</v>
      </c>
      <c r="AE430" s="90">
        <f ca="1">IF(A430&lt;&gt;"",W430+AC430,0)</f>
        <v>1</v>
      </c>
      <c r="AF430" s="87">
        <f t="shared" ref="AF430:AF446" ca="1" si="144">IF($A430&lt;&gt;"",AE430+AF429,0)</f>
        <v>-10</v>
      </c>
      <c r="AG430" s="95">
        <f>T431</f>
        <v>1</v>
      </c>
      <c r="AH430" s="89">
        <f ca="1">IF($A430&lt;&gt;"",IF(AH429&lt;&gt;0,AH429,IF(AF430&gt;=$AJ$1,"Profit Target",0)),0)</f>
        <v>0</v>
      </c>
      <c r="AI430" s="91">
        <f ca="1">IF($A430&lt;&gt;"",IF(AI429&lt;&gt;0,AI429,IF(AF430&lt;=$AJ$2,"Stop Loss",0)))</f>
        <v>0</v>
      </c>
      <c r="AJ430" s="89">
        <f t="shared" ca="1" si="135"/>
        <v>9</v>
      </c>
      <c r="AK430" s="78" t="str">
        <f ca="1">IF($A429="","",ABS(T430)&amp;"@")</f>
        <v>1@</v>
      </c>
      <c r="AL430" s="78" t="str">
        <f ca="1">IF(U430&lt;&gt;"",$AK430&amp;U430&amp;",","")</f>
        <v>1@B,</v>
      </c>
      <c r="AM430" s="78" t="str">
        <f ca="1">IF($A429="","",ABS(Z430)&amp;"@")</f>
        <v>1@</v>
      </c>
      <c r="AN430" s="427" t="str">
        <f t="shared" ca="1" si="136"/>
        <v/>
      </c>
      <c r="AO430" s="20"/>
      <c r="AP430" s="20"/>
      <c r="AQ430" s="20"/>
      <c r="AR430" s="20"/>
      <c r="AS430" s="20"/>
      <c r="AT430" s="49"/>
      <c r="AU430" s="20"/>
      <c r="AV430" s="20"/>
      <c r="AW430" s="20"/>
      <c r="AX430" s="20"/>
      <c r="AY430" s="20"/>
      <c r="AZ430" s="20"/>
      <c r="BA430" s="20"/>
      <c r="BB430" s="96">
        <f t="shared" ca="1" si="127"/>
        <v>36</v>
      </c>
      <c r="BD430" s="96"/>
      <c r="BR430" s="48"/>
      <c r="BS430" s="48"/>
      <c r="BT430" s="48"/>
      <c r="BU430" s="48"/>
      <c r="BV430" s="48"/>
      <c r="BW430" s="48"/>
      <c r="BX430" s="48"/>
      <c r="BY430" s="49"/>
      <c r="BZ430" s="48"/>
      <c r="CA430" s="48"/>
      <c r="CB430" s="19"/>
      <c r="CC430" s="19"/>
      <c r="CD430" s="19"/>
      <c r="CE430" s="48"/>
      <c r="CF430" s="49"/>
      <c r="CG430" s="19"/>
      <c r="CH430" s="49"/>
      <c r="CI430" s="19"/>
      <c r="CJ430" s="19"/>
    </row>
    <row r="431" spans="1:88">
      <c r="A431" s="96">
        <f t="shared" ca="1" si="126"/>
        <v>28</v>
      </c>
      <c r="B431" s="23" t="str">
        <f ca="1">IF(A430="","",IF(AND(AL431="",AN431=""),"NB",AL431&amp;AN431))</f>
        <v>1@B,</v>
      </c>
      <c r="C431" s="6" t="str">
        <f t="shared" ca="1" si="128"/>
        <v/>
      </c>
      <c r="D431" s="56" t="str">
        <f ca="1">VLOOKUP($A431,$BC$5:$BN$45,8)</f>
        <v>B</v>
      </c>
      <c r="E431" s="344" t="str">
        <f t="shared" ca="1" si="137"/>
        <v>BBB</v>
      </c>
      <c r="F431" s="175">
        <v>1</v>
      </c>
      <c r="G431" s="459">
        <f ca="1">IF(G430&gt;=$AJ$3,1,IF(AND(J429="L",J430="L"),1,IF(I430="L",2,IF(I430="W",(2*G430-1),G430))))</f>
        <v>5</v>
      </c>
      <c r="H431" s="345" t="str">
        <f ca="1">IF($A430&lt;&gt;"",IF(OR($AH430&lt;&gt;0,$AI430&lt;&gt;0,E430="RRR"),"",IF(AND($D425="B",$D428="B"),"B",IF(AND($D427="B",$D429="B"),"B",IF(AND($D429=$D430,$D429="B"),"B","")))),"")</f>
        <v>B</v>
      </c>
      <c r="I431" s="346" t="str">
        <f t="shared" ca="1" si="141"/>
        <v>W</v>
      </c>
      <c r="J431" s="346">
        <f t="shared" ca="1" si="129"/>
        <v>1</v>
      </c>
      <c r="K431" s="343">
        <f t="shared" ca="1" si="138"/>
        <v>1</v>
      </c>
      <c r="L431" s="56" t="str">
        <f ca="1">VLOOKUP($A431,$BC$5:$BN$45,8)</f>
        <v>B</v>
      </c>
      <c r="M431" s="428">
        <f t="shared" ca="1" si="139"/>
        <v>0</v>
      </c>
      <c r="N431" s="175">
        <v>1</v>
      </c>
      <c r="O431" s="345" t="str">
        <f ca="1">IF($A430&lt;&gt;"",IF(OR($AH430&lt;&gt;0,$AI430&lt;&gt;0,E430="BBB",H431&lt;&gt;""),"",IF(AND($D425="R",$D428="R"),"R",IF(AND($D427="R",$D429="R"),"R",IF(AND($D429=$D430,$D429="R"),"R","")))),"")</f>
        <v/>
      </c>
      <c r="P431" s="37" t="str">
        <f t="shared" ca="1" si="130"/>
        <v/>
      </c>
      <c r="Q431" s="37">
        <f t="shared" ca="1" si="131"/>
        <v>0</v>
      </c>
      <c r="R431" s="23">
        <f ca="1">IF($A431&lt;&gt;"",IF(OR($AH430&lt;&gt;0,$AI430&lt;&gt;0),"0",SUM(Q431:Q431)),0)</f>
        <v>0</v>
      </c>
      <c r="S431" s="56" t="str">
        <f ca="1">VLOOKUP($A431,$BC$5:$BN$45,8)</f>
        <v>B</v>
      </c>
      <c r="T431" s="175">
        <v>1</v>
      </c>
      <c r="U431" s="345" t="str">
        <f ca="1">IF($A430&lt;&gt;"",IF(OR($AH430&lt;&gt;0,$AI430&lt;&gt;0,M430&gt;=$AJ$3),"",H431))</f>
        <v>B</v>
      </c>
      <c r="V431" s="346" t="str">
        <f t="shared" ca="1" si="142"/>
        <v>W</v>
      </c>
      <c r="W431" s="346">
        <f t="shared" ca="1" si="132"/>
        <v>1</v>
      </c>
      <c r="X431" s="343">
        <f t="shared" ca="1" si="140"/>
        <v>1</v>
      </c>
      <c r="Y431" s="56" t="str">
        <f ca="1">VLOOKUP($A431,$BC$5:$BN$45,8)</f>
        <v>B</v>
      </c>
      <c r="Z431" s="175">
        <v>1</v>
      </c>
      <c r="AA431" s="345" t="str">
        <f ca="1">IF($A430&lt;&gt;"",IF(OR($AH430&lt;&gt;0,$AI430&lt;&gt;0,U431&lt;&gt;""),"",O431))</f>
        <v/>
      </c>
      <c r="AB431" s="37" t="str">
        <f t="shared" ca="1" si="133"/>
        <v/>
      </c>
      <c r="AC431" s="37">
        <f t="shared" ca="1" si="134"/>
        <v>0</v>
      </c>
      <c r="AD431" s="23">
        <f ca="1">IF($A431&lt;&gt;"",IF(OR($AH430&lt;&gt;0,$AI430&lt;&gt;0),"0",SUM(AC431:AC431)),0)</f>
        <v>0</v>
      </c>
      <c r="AE431" s="90">
        <f ca="1">IF(A431&lt;&gt;"",W431+AC431,0)</f>
        <v>1</v>
      </c>
      <c r="AF431" s="87">
        <f t="shared" ca="1" si="144"/>
        <v>-9</v>
      </c>
      <c r="AG431" s="95">
        <f>T432</f>
        <v>1</v>
      </c>
      <c r="AH431" s="89">
        <f ca="1">IF($A431&lt;&gt;"",IF(AH430&lt;&gt;0,AH430,IF(AF431&gt;=$AJ$1,"Profit Target",0)),0)</f>
        <v>0</v>
      </c>
      <c r="AI431" s="91">
        <f ca="1">IF($A431&lt;&gt;"",IF(AI430&lt;&gt;0,AI430,IF(AF431&lt;=$AJ$2,"Stop Loss",0)))</f>
        <v>0</v>
      </c>
      <c r="AJ431" s="89">
        <f t="shared" ca="1" si="135"/>
        <v>9</v>
      </c>
      <c r="AK431" s="78" t="str">
        <f ca="1">IF($A430="","",ABS(T431)&amp;"@")</f>
        <v>1@</v>
      </c>
      <c r="AL431" s="78" t="str">
        <f ca="1">IF(U431&lt;&gt;"",$AK431&amp;U431&amp;",","")</f>
        <v>1@B,</v>
      </c>
      <c r="AM431" s="78" t="str">
        <f ca="1">IF($A430="","",ABS(Z431)&amp;"@")</f>
        <v>1@</v>
      </c>
      <c r="AN431" s="427" t="str">
        <f t="shared" ca="1" si="136"/>
        <v/>
      </c>
      <c r="AO431" s="20"/>
      <c r="AP431" s="20"/>
      <c r="AQ431" s="20"/>
      <c r="AR431" s="20"/>
      <c r="AS431" s="20"/>
      <c r="AT431" s="49"/>
      <c r="AU431" s="20"/>
      <c r="AV431" s="20"/>
      <c r="AW431" s="20"/>
      <c r="AX431" s="20"/>
      <c r="AY431" s="20"/>
      <c r="AZ431" s="20"/>
      <c r="BA431" s="20"/>
      <c r="BB431" s="96">
        <f t="shared" ca="1" si="127"/>
        <v>14</v>
      </c>
      <c r="BD431" s="96"/>
      <c r="BR431" s="48"/>
      <c r="BS431" s="48"/>
      <c r="BT431" s="48"/>
      <c r="BU431" s="48"/>
      <c r="BV431" s="48"/>
      <c r="BW431" s="48"/>
      <c r="BX431" s="48"/>
      <c r="BY431" s="49"/>
      <c r="BZ431" s="48"/>
      <c r="CA431" s="48"/>
      <c r="CB431" s="19"/>
      <c r="CC431" s="19"/>
      <c r="CD431" s="19"/>
      <c r="CE431" s="48"/>
      <c r="CF431" s="49"/>
      <c r="CG431" s="19"/>
      <c r="CH431" s="49"/>
      <c r="CI431" s="19"/>
      <c r="CJ431" s="19"/>
    </row>
    <row r="432" spans="1:88">
      <c r="A432" s="96">
        <f t="shared" ca="1" si="126"/>
        <v>14</v>
      </c>
      <c r="B432" s="23" t="str">
        <f ca="1">IF(A431="","",IF(AND(AL432="",AN432=""),"NB",AL432&amp;AN432))</f>
        <v>1@B,</v>
      </c>
      <c r="C432" s="6" t="str">
        <f t="shared" ca="1" si="128"/>
        <v/>
      </c>
      <c r="D432" s="56" t="str">
        <f ca="1">VLOOKUP($A432,$BC$5:$BN$45,8)</f>
        <v>R</v>
      </c>
      <c r="E432" s="344" t="str">
        <f t="shared" ca="1" si="137"/>
        <v>BBR</v>
      </c>
      <c r="F432" s="175">
        <v>1</v>
      </c>
      <c r="G432" s="459">
        <f ca="1">IF(G431&gt;=$AJ$3,1,IF(AND(J430="L",J431="L"),1,IF(I431="L",2,IF(I431="W",(2*G431-1),G431))))</f>
        <v>9</v>
      </c>
      <c r="H432" s="345" t="str">
        <f ca="1">IF($A431&lt;&gt;"",IF(OR($AH431&lt;&gt;0,$AI431&lt;&gt;0,E431="RRR"),"",IF(AND($D426="B",$D429="B"),"B",IF(AND($D428="B",$D430="B"),"B",IF(AND($D430=$D431,$D430="B"),"B","")))),"")</f>
        <v>B</v>
      </c>
      <c r="I432" s="346" t="str">
        <f t="shared" ca="1" si="141"/>
        <v>L</v>
      </c>
      <c r="J432" s="346">
        <f t="shared" ca="1" si="129"/>
        <v>-1</v>
      </c>
      <c r="K432" s="343">
        <f t="shared" ca="1" si="138"/>
        <v>-1</v>
      </c>
      <c r="L432" s="56" t="str">
        <f ca="1">VLOOKUP($A432,$BC$5:$BN$45,8)</f>
        <v>R</v>
      </c>
      <c r="M432" s="428">
        <f t="shared" ca="1" si="139"/>
        <v>1</v>
      </c>
      <c r="N432" s="175">
        <v>1</v>
      </c>
      <c r="O432" s="345" t="str">
        <f ca="1">IF($A431&lt;&gt;"",IF(OR($AH431&lt;&gt;0,$AI431&lt;&gt;0,E431="BBB",H432&lt;&gt;""),"",IF(AND($D426="R",$D429="R"),"R",IF(AND($D428="R",$D430="R"),"R",IF(AND($D430=$D431,$D430="R"),"R","")))),"")</f>
        <v/>
      </c>
      <c r="P432" s="37" t="str">
        <f t="shared" ca="1" si="130"/>
        <v/>
      </c>
      <c r="Q432" s="37">
        <f t="shared" ca="1" si="131"/>
        <v>0</v>
      </c>
      <c r="R432" s="23">
        <f ca="1">IF($A432&lt;&gt;"",IF(OR($AH431&lt;&gt;0,$AI431&lt;&gt;0),"0",SUM(Q432:Q432)),0)</f>
        <v>0</v>
      </c>
      <c r="S432" s="56" t="str">
        <f ca="1">VLOOKUP($A432,$BC$5:$BN$45,8)</f>
        <v>R</v>
      </c>
      <c r="T432" s="175">
        <v>1</v>
      </c>
      <c r="U432" s="345" t="str">
        <f ca="1">IF($A431&lt;&gt;"",IF(OR($AH431&lt;&gt;0,$AI431&lt;&gt;0,M431&gt;=$AJ$3),"",H432))</f>
        <v>B</v>
      </c>
      <c r="V432" s="346" t="str">
        <f t="shared" ca="1" si="142"/>
        <v>L</v>
      </c>
      <c r="W432" s="346">
        <f t="shared" ca="1" si="132"/>
        <v>-1</v>
      </c>
      <c r="X432" s="343">
        <f t="shared" ca="1" si="140"/>
        <v>-1</v>
      </c>
      <c r="Y432" s="56" t="str">
        <f ca="1">VLOOKUP($A432,$BC$5:$BN$45,8)</f>
        <v>R</v>
      </c>
      <c r="Z432" s="175">
        <v>1</v>
      </c>
      <c r="AA432" s="345" t="str">
        <f ca="1">IF($A431&lt;&gt;"",IF(OR($AH431&lt;&gt;0,$AI431&lt;&gt;0,U432&lt;&gt;""),"",O432))</f>
        <v/>
      </c>
      <c r="AB432" s="37" t="str">
        <f t="shared" ca="1" si="133"/>
        <v/>
      </c>
      <c r="AC432" s="37">
        <f t="shared" ca="1" si="134"/>
        <v>0</v>
      </c>
      <c r="AD432" s="23">
        <f ca="1">IF($A432&lt;&gt;"",IF(OR($AH431&lt;&gt;0,$AI431&lt;&gt;0),"0",SUM(AC432:AC432)),0)</f>
        <v>0</v>
      </c>
      <c r="AE432" s="90">
        <f ca="1">IF(A432&lt;&gt;"",W432+AC432,0)</f>
        <v>-1</v>
      </c>
      <c r="AF432" s="87">
        <f t="shared" ca="1" si="144"/>
        <v>-10</v>
      </c>
      <c r="AG432" s="95">
        <f>T433</f>
        <v>1</v>
      </c>
      <c r="AH432" s="89">
        <f ca="1">IF($A432&lt;&gt;"",IF(AH431&lt;&gt;0,AH431,IF(AF432&gt;=$AJ$1,"Profit Target",0)),0)</f>
        <v>0</v>
      </c>
      <c r="AI432" s="91">
        <f ca="1">IF($A432&lt;&gt;"",IF(AI431&lt;&gt;0,AI431,IF(AF432&lt;=$AJ$2,"Stop Loss",0)))</f>
        <v>0</v>
      </c>
      <c r="AJ432" s="89">
        <f t="shared" ca="1" si="135"/>
        <v>9</v>
      </c>
      <c r="AK432" s="78" t="str">
        <f ca="1">IF($A431="","",ABS(T432)&amp;"@")</f>
        <v>1@</v>
      </c>
      <c r="AL432" s="78" t="str">
        <f ca="1">IF(U432&lt;&gt;"",$AK432&amp;U432&amp;",","")</f>
        <v>1@B,</v>
      </c>
      <c r="AM432" s="78" t="str">
        <f ca="1">IF($A431="","",ABS(Z432)&amp;"@")</f>
        <v>1@</v>
      </c>
      <c r="AN432" s="427" t="str">
        <f t="shared" ca="1" si="136"/>
        <v/>
      </c>
      <c r="AO432" s="20"/>
      <c r="AP432" s="20"/>
      <c r="AQ432" s="20"/>
      <c r="AR432" s="20"/>
      <c r="AS432" s="20"/>
      <c r="AT432" s="49"/>
      <c r="AU432" s="20"/>
      <c r="AV432" s="20"/>
      <c r="AW432" s="20"/>
      <c r="AX432" s="20"/>
      <c r="AY432" s="20"/>
      <c r="AZ432" s="20"/>
      <c r="BA432" s="20"/>
      <c r="BB432" s="96">
        <f t="shared" ca="1" si="127"/>
        <v>26</v>
      </c>
      <c r="BD432" s="96"/>
      <c r="BR432" s="48"/>
      <c r="BS432" s="48"/>
      <c r="BT432" s="48"/>
      <c r="BU432" s="48"/>
      <c r="BV432" s="48"/>
      <c r="BW432" s="48"/>
      <c r="BX432" s="48"/>
      <c r="BY432" s="49"/>
      <c r="BZ432" s="48"/>
      <c r="CA432" s="48"/>
      <c r="CB432" s="19"/>
      <c r="CC432" s="19"/>
      <c r="CD432" s="19"/>
      <c r="CE432" s="48"/>
      <c r="CF432" s="49"/>
      <c r="CG432" s="19"/>
      <c r="CH432" s="49"/>
      <c r="CI432" s="19"/>
      <c r="CJ432" s="19"/>
    </row>
    <row r="433" spans="1:88">
      <c r="A433" s="96">
        <f t="shared" ca="1" si="126"/>
        <v>28</v>
      </c>
      <c r="B433" s="23" t="str">
        <f ca="1">IF(A432="","",IF(AND(AL433="",AN433=""),"NB",AL433&amp;AN433))</f>
        <v>1@B,</v>
      </c>
      <c r="C433" s="6" t="str">
        <f t="shared" ca="1" si="128"/>
        <v/>
      </c>
      <c r="D433" s="56" t="str">
        <f ca="1">VLOOKUP($A433,$BC$5:$BN$45,8)</f>
        <v>B</v>
      </c>
      <c r="E433" s="344" t="str">
        <f t="shared" ca="1" si="137"/>
        <v>BRB</v>
      </c>
      <c r="F433" s="175">
        <v>1</v>
      </c>
      <c r="G433" s="459">
        <f ca="1">IF(G432&gt;=$AJ$3,1,IF(AND(J431="L",J432="L"),1,IF(I432="L",2,IF(I432="W",(2*G432-1),G432))))</f>
        <v>2</v>
      </c>
      <c r="H433" s="345" t="str">
        <f ca="1">IF($A432&lt;&gt;"",IF(OR($AH432&lt;&gt;0,$AI432&lt;&gt;0,E432="RRR"),"",IF(AND($D427="B",$D430="B"),"B",IF(AND($D429="B",$D431="B"),"B",IF(AND($D431=$D432,$D431="B"),"B","")))),"")</f>
        <v>B</v>
      </c>
      <c r="I433" s="346" t="str">
        <f t="shared" ca="1" si="141"/>
        <v>W</v>
      </c>
      <c r="J433" s="346">
        <f t="shared" ca="1" si="129"/>
        <v>1</v>
      </c>
      <c r="K433" s="343">
        <f t="shared" ca="1" si="138"/>
        <v>1</v>
      </c>
      <c r="L433" s="56" t="str">
        <f ca="1">VLOOKUP($A433,$BC$5:$BN$45,8)</f>
        <v>B</v>
      </c>
      <c r="M433" s="428">
        <f t="shared" ca="1" si="139"/>
        <v>0</v>
      </c>
      <c r="N433" s="175">
        <v>1</v>
      </c>
      <c r="O433" s="345" t="str">
        <f ca="1">IF($A432&lt;&gt;"",IF(OR($AH432&lt;&gt;0,$AI432&lt;&gt;0,E432="BBB",H433&lt;&gt;""),"",IF(AND($D427="R",$D430="R"),"R",IF(AND($D429="R",$D431="R"),"R",IF(AND($D431=$D432,$D431="R"),"R","")))),"")</f>
        <v/>
      </c>
      <c r="P433" s="37" t="str">
        <f t="shared" ca="1" si="130"/>
        <v/>
      </c>
      <c r="Q433" s="37">
        <f t="shared" ca="1" si="131"/>
        <v>0</v>
      </c>
      <c r="R433" s="23">
        <f ca="1">IF($A433&lt;&gt;"",IF(OR($AH432&lt;&gt;0,$AI432&lt;&gt;0),"0",SUM(Q433:Q433)),0)</f>
        <v>0</v>
      </c>
      <c r="S433" s="56" t="str">
        <f ca="1">VLOOKUP($A433,$BC$5:$BN$45,8)</f>
        <v>B</v>
      </c>
      <c r="T433" s="175">
        <v>1</v>
      </c>
      <c r="U433" s="345" t="str">
        <f ca="1">IF($A432&lt;&gt;"",IF(OR($AH432&lt;&gt;0,$AI432&lt;&gt;0,M432&gt;=$AJ$3),"",H433))</f>
        <v>B</v>
      </c>
      <c r="V433" s="346" t="str">
        <f t="shared" ca="1" si="142"/>
        <v>W</v>
      </c>
      <c r="W433" s="346">
        <f t="shared" ca="1" si="132"/>
        <v>1</v>
      </c>
      <c r="X433" s="343">
        <f t="shared" ca="1" si="140"/>
        <v>1</v>
      </c>
      <c r="Y433" s="56" t="str">
        <f ca="1">VLOOKUP($A433,$BC$5:$BN$45,8)</f>
        <v>B</v>
      </c>
      <c r="Z433" s="175">
        <v>1</v>
      </c>
      <c r="AA433" s="345" t="str">
        <f ca="1">IF($A432&lt;&gt;"",IF(OR($AH432&lt;&gt;0,$AI432&lt;&gt;0,U433&lt;&gt;""),"",O433))</f>
        <v/>
      </c>
      <c r="AB433" s="37" t="str">
        <f t="shared" ca="1" si="133"/>
        <v/>
      </c>
      <c r="AC433" s="37">
        <f t="shared" ca="1" si="134"/>
        <v>0</v>
      </c>
      <c r="AD433" s="23">
        <f ca="1">IF($A433&lt;&gt;"",IF(OR($AH432&lt;&gt;0,$AI432&lt;&gt;0),"0",SUM(AC433:AC433)),0)</f>
        <v>0</v>
      </c>
      <c r="AE433" s="90">
        <f ca="1">IF(A433&lt;&gt;"",W433+AC433,0)</f>
        <v>1</v>
      </c>
      <c r="AF433" s="87">
        <f t="shared" ca="1" si="144"/>
        <v>-9</v>
      </c>
      <c r="AG433" s="95">
        <f>T434</f>
        <v>1</v>
      </c>
      <c r="AH433" s="89">
        <f ca="1">IF($A433&lt;&gt;"",IF(AH432&lt;&gt;0,AH432,IF(AF433&gt;=$AJ$1,"Profit Target",0)),0)</f>
        <v>0</v>
      </c>
      <c r="AI433" s="91">
        <f ca="1">IF($A433&lt;&gt;"",IF(AI432&lt;&gt;0,AI432,IF(AF433&lt;=$AJ$2,"Stop Loss",0)))</f>
        <v>0</v>
      </c>
      <c r="AJ433" s="89">
        <f t="shared" ca="1" si="135"/>
        <v>9</v>
      </c>
      <c r="AK433" s="78" t="str">
        <f ca="1">IF($A432="","",ABS(T433)&amp;"@")</f>
        <v>1@</v>
      </c>
      <c r="AL433" s="78" t="str">
        <f ca="1">IF(U433&lt;&gt;"",$AK433&amp;U433&amp;",","")</f>
        <v>1@B,</v>
      </c>
      <c r="AM433" s="78" t="str">
        <f ca="1">IF($A432="","",ABS(Z433)&amp;"@")</f>
        <v>1@</v>
      </c>
      <c r="AN433" s="427" t="str">
        <f t="shared" ca="1" si="136"/>
        <v/>
      </c>
      <c r="AO433" s="20"/>
      <c r="AP433" s="20"/>
      <c r="AQ433" s="20"/>
      <c r="AR433" s="20"/>
      <c r="AS433" s="20"/>
      <c r="AT433" s="49"/>
      <c r="AU433" s="20"/>
      <c r="AV433" s="20"/>
      <c r="AW433" s="20"/>
      <c r="AX433" s="20"/>
      <c r="AY433" s="20"/>
      <c r="AZ433" s="20"/>
      <c r="BA433" s="20"/>
      <c r="BB433" s="96">
        <f t="shared" ca="1" si="127"/>
        <v>34</v>
      </c>
      <c r="BD433" s="96"/>
      <c r="BR433" s="48"/>
      <c r="BS433" s="48"/>
      <c r="BT433" s="48"/>
      <c r="BU433" s="48"/>
      <c r="BV433" s="48"/>
      <c r="BW433" s="48"/>
      <c r="BX433" s="48"/>
      <c r="BY433" s="49"/>
      <c r="BZ433" s="48"/>
      <c r="CA433" s="48"/>
      <c r="CB433" s="19"/>
      <c r="CC433" s="19"/>
      <c r="CD433" s="19"/>
      <c r="CE433" s="48"/>
      <c r="CF433" s="49"/>
      <c r="CG433" s="19"/>
      <c r="CH433" s="49"/>
      <c r="CI433" s="19"/>
      <c r="CJ433" s="19"/>
    </row>
    <row r="434" spans="1:88">
      <c r="A434" s="96">
        <f t="shared" ca="1" si="126"/>
        <v>29</v>
      </c>
      <c r="B434" s="23" t="str">
        <f ca="1">IF(A433="","",IF(AND(AL434="",AN434=""),"NB",AL434&amp;AN434))</f>
        <v>1@B,</v>
      </c>
      <c r="C434" s="6" t="str">
        <f t="shared" ca="1" si="128"/>
        <v/>
      </c>
      <c r="D434" s="56" t="str">
        <f ca="1">VLOOKUP($A434,$BC$5:$BN$45,8)</f>
        <v>B</v>
      </c>
      <c r="E434" s="344" t="str">
        <f t="shared" ca="1" si="137"/>
        <v>RBB</v>
      </c>
      <c r="F434" s="175">
        <v>1</v>
      </c>
      <c r="G434" s="459">
        <f ca="1">IF(G433&gt;=$AJ$3,1,IF(AND(J432="L",J433="L"),1,IF(I433="L",2,IF(I433="W",(2*G433-1),G433))))</f>
        <v>3</v>
      </c>
      <c r="H434" s="345" t="str">
        <f ca="1">IF($A433&lt;&gt;"",IF(OR($AH433&lt;&gt;0,$AI433&lt;&gt;0,E433="RRR"),"",IF(AND($D428="B",$D431="B"),"B",IF(AND($D430="B",$D432="B"),"B",IF(AND($D432=$D433,$D432="B"),"B","")))),"")</f>
        <v>B</v>
      </c>
      <c r="I434" s="346" t="str">
        <f t="shared" ca="1" si="141"/>
        <v>W</v>
      </c>
      <c r="J434" s="346">
        <f t="shared" ca="1" si="129"/>
        <v>1</v>
      </c>
      <c r="K434" s="343">
        <f t="shared" ca="1" si="138"/>
        <v>1</v>
      </c>
      <c r="L434" s="56" t="str">
        <f ca="1">VLOOKUP($A434,$BC$5:$BN$45,8)</f>
        <v>B</v>
      </c>
      <c r="M434" s="428">
        <f t="shared" ca="1" si="139"/>
        <v>0</v>
      </c>
      <c r="N434" s="175">
        <v>1</v>
      </c>
      <c r="O434" s="345" t="str">
        <f ca="1">IF($A433&lt;&gt;"",IF(OR($AH433&lt;&gt;0,$AI433&lt;&gt;0,E433="BBB",H434&lt;&gt;""),"",IF(AND($D428="R",$D431="R"),"R",IF(AND($D430="R",$D432="R"),"R",IF(AND($D432=$D433,$D432="R"),"R","")))),"")</f>
        <v/>
      </c>
      <c r="P434" s="37" t="str">
        <f t="shared" ca="1" si="130"/>
        <v/>
      </c>
      <c r="Q434" s="37">
        <f t="shared" ca="1" si="131"/>
        <v>0</v>
      </c>
      <c r="R434" s="23">
        <f ca="1">IF($A434&lt;&gt;"",IF(OR($AH433&lt;&gt;0,$AI433&lt;&gt;0),"0",SUM(Q434:Q434)),0)</f>
        <v>0</v>
      </c>
      <c r="S434" s="56" t="str">
        <f ca="1">VLOOKUP($A434,$BC$5:$BN$45,8)</f>
        <v>B</v>
      </c>
      <c r="T434" s="175">
        <v>1</v>
      </c>
      <c r="U434" s="345" t="str">
        <f ca="1">IF($A433&lt;&gt;"",IF(OR($AH433&lt;&gt;0,$AI433&lt;&gt;0,M433&gt;=$AJ$3),"",H434))</f>
        <v>B</v>
      </c>
      <c r="V434" s="346" t="str">
        <f t="shared" ca="1" si="142"/>
        <v>W</v>
      </c>
      <c r="W434" s="346">
        <f t="shared" ca="1" si="132"/>
        <v>1</v>
      </c>
      <c r="X434" s="343">
        <f t="shared" ca="1" si="140"/>
        <v>1</v>
      </c>
      <c r="Y434" s="56" t="str">
        <f ca="1">VLOOKUP($A434,$BC$5:$BN$45,8)</f>
        <v>B</v>
      </c>
      <c r="Z434" s="175">
        <v>1</v>
      </c>
      <c r="AA434" s="345" t="str">
        <f ca="1">IF($A433&lt;&gt;"",IF(OR($AH433&lt;&gt;0,$AI433&lt;&gt;0,U434&lt;&gt;""),"",O434))</f>
        <v/>
      </c>
      <c r="AB434" s="37" t="str">
        <f t="shared" ca="1" si="133"/>
        <v/>
      </c>
      <c r="AC434" s="37">
        <f t="shared" ca="1" si="134"/>
        <v>0</v>
      </c>
      <c r="AD434" s="23">
        <f ca="1">IF($A434&lt;&gt;"",IF(OR($AH433&lt;&gt;0,$AI433&lt;&gt;0),"0",SUM(AC434:AC434)),0)</f>
        <v>0</v>
      </c>
      <c r="AE434" s="90">
        <f ca="1">IF(A434&lt;&gt;"",W434+AC434,0)</f>
        <v>1</v>
      </c>
      <c r="AF434" s="87">
        <f t="shared" ca="1" si="144"/>
        <v>-8</v>
      </c>
      <c r="AG434" s="95">
        <f>T435</f>
        <v>1</v>
      </c>
      <c r="AH434" s="89">
        <f ca="1">IF($A434&lt;&gt;"",IF(AH433&lt;&gt;0,AH433,IF(AF434&gt;=$AJ$1,"Profit Target",0)),0)</f>
        <v>0</v>
      </c>
      <c r="AI434" s="91">
        <f ca="1">IF($A434&lt;&gt;"",IF(AI433&lt;&gt;0,AI433,IF(AF434&lt;=$AJ$2,"Stop Loss",0)))</f>
        <v>0</v>
      </c>
      <c r="AJ434" s="89">
        <f t="shared" ca="1" si="135"/>
        <v>9</v>
      </c>
      <c r="AK434" s="78" t="str">
        <f ca="1">IF($A433="","",ABS(T434)&amp;"@")</f>
        <v>1@</v>
      </c>
      <c r="AL434" s="78" t="str">
        <f ca="1">IF(U434&lt;&gt;"",$AK434&amp;U434&amp;",","")</f>
        <v>1@B,</v>
      </c>
      <c r="AM434" s="78" t="str">
        <f ca="1">IF($A433="","",ABS(Z434)&amp;"@")</f>
        <v>1@</v>
      </c>
      <c r="AN434" s="427" t="str">
        <f t="shared" ca="1" si="136"/>
        <v/>
      </c>
      <c r="AO434" s="20"/>
      <c r="AP434" s="20"/>
      <c r="AQ434" s="20"/>
      <c r="AR434" s="20"/>
      <c r="AS434" s="20"/>
      <c r="AT434" s="49"/>
      <c r="AU434" s="20"/>
      <c r="AV434" s="20"/>
      <c r="AW434" s="20"/>
      <c r="AX434" s="20"/>
      <c r="AY434" s="20"/>
      <c r="AZ434" s="20"/>
      <c r="BA434" s="20"/>
      <c r="BB434" s="96">
        <f t="shared" ca="1" si="127"/>
        <v>12</v>
      </c>
      <c r="BD434" s="96"/>
      <c r="BR434" s="48"/>
      <c r="BS434" s="48"/>
      <c r="BT434" s="48"/>
      <c r="BU434" s="48"/>
      <c r="BV434" s="48"/>
      <c r="BW434" s="48"/>
      <c r="BX434" s="48"/>
      <c r="BY434" s="49"/>
      <c r="BZ434" s="48"/>
      <c r="CA434" s="48"/>
      <c r="CB434" s="19"/>
      <c r="CC434" s="19"/>
      <c r="CD434" s="19"/>
      <c r="CE434" s="48"/>
      <c r="CF434" s="49"/>
      <c r="CG434" s="19"/>
      <c r="CH434" s="49"/>
      <c r="CI434" s="19"/>
      <c r="CJ434" s="19"/>
    </row>
    <row r="435" spans="1:88">
      <c r="A435" s="96">
        <f t="shared" ca="1" si="126"/>
        <v>30</v>
      </c>
      <c r="B435" s="23" t="str">
        <f ca="1">IF(A434="","",IF(AND(AL435="",AN435=""),"NB",AL435&amp;AN435))</f>
        <v>1@B,</v>
      </c>
      <c r="C435" s="6" t="str">
        <f t="shared" ca="1" si="128"/>
        <v/>
      </c>
      <c r="D435" s="56" t="str">
        <f ca="1">VLOOKUP($A435,$BC$5:$BN$45,8)</f>
        <v>R</v>
      </c>
      <c r="E435" s="344" t="str">
        <f t="shared" ca="1" si="137"/>
        <v>BBR</v>
      </c>
      <c r="F435" s="175">
        <v>1</v>
      </c>
      <c r="G435" s="459">
        <f ca="1">IF(G434&gt;=$AJ$3,1,IF(AND(J433="L",J434="L"),1,IF(I434="L",2,IF(I434="W",(2*G434-1),G434))))</f>
        <v>5</v>
      </c>
      <c r="H435" s="345" t="str">
        <f ca="1">IF($A434&lt;&gt;"",IF(OR($AH434&lt;&gt;0,$AI434&lt;&gt;0,E434="RRR"),"",IF(AND($D429="B",$D432="B"),"B",IF(AND($D431="B",$D433="B"),"B",IF(AND($D433=$D434,$D433="B"),"B","")))),"")</f>
        <v>B</v>
      </c>
      <c r="I435" s="346" t="str">
        <f t="shared" ca="1" si="141"/>
        <v>L</v>
      </c>
      <c r="J435" s="346">
        <f t="shared" ca="1" si="129"/>
        <v>-1</v>
      </c>
      <c r="K435" s="343">
        <f t="shared" ca="1" si="138"/>
        <v>-1</v>
      </c>
      <c r="L435" s="56" t="str">
        <f ca="1">VLOOKUP($A435,$BC$5:$BN$45,8)</f>
        <v>R</v>
      </c>
      <c r="M435" s="428">
        <f t="shared" ca="1" si="139"/>
        <v>1</v>
      </c>
      <c r="N435" s="175">
        <v>1</v>
      </c>
      <c r="O435" s="345" t="str">
        <f ca="1">IF($A434&lt;&gt;"",IF(OR($AH434&lt;&gt;0,$AI434&lt;&gt;0,E434="BBB",H435&lt;&gt;""),"",IF(AND($D429="R",$D432="R"),"R",IF(AND($D431="R",$D433="R"),"R",IF(AND($D433=$D434,$D433="R"),"R","")))),"")</f>
        <v/>
      </c>
      <c r="P435" s="37" t="str">
        <f t="shared" ca="1" si="130"/>
        <v/>
      </c>
      <c r="Q435" s="37">
        <f t="shared" ca="1" si="131"/>
        <v>0</v>
      </c>
      <c r="R435" s="23">
        <f ca="1">IF($A435&lt;&gt;"",IF(OR($AH434&lt;&gt;0,$AI434&lt;&gt;0),"0",SUM(Q435:Q435)),0)</f>
        <v>0</v>
      </c>
      <c r="S435" s="56" t="str">
        <f ca="1">VLOOKUP($A435,$BC$5:$BN$45,8)</f>
        <v>R</v>
      </c>
      <c r="T435" s="175">
        <v>1</v>
      </c>
      <c r="U435" s="345" t="str">
        <f ca="1">IF($A434&lt;&gt;"",IF(OR($AH434&lt;&gt;0,$AI434&lt;&gt;0,M434&gt;=$AJ$3),"",H435))</f>
        <v>B</v>
      </c>
      <c r="V435" s="346" t="str">
        <f t="shared" ca="1" si="142"/>
        <v>L</v>
      </c>
      <c r="W435" s="346">
        <f t="shared" ca="1" si="132"/>
        <v>-1</v>
      </c>
      <c r="X435" s="343">
        <f t="shared" ca="1" si="140"/>
        <v>-1</v>
      </c>
      <c r="Y435" s="56" t="str">
        <f ca="1">VLOOKUP($A435,$BC$5:$BN$45,8)</f>
        <v>R</v>
      </c>
      <c r="Z435" s="175">
        <v>1</v>
      </c>
      <c r="AA435" s="345" t="str">
        <f ca="1">IF($A434&lt;&gt;"",IF(OR($AH434&lt;&gt;0,$AI434&lt;&gt;0,U435&lt;&gt;""),"",O435))</f>
        <v/>
      </c>
      <c r="AB435" s="37" t="str">
        <f t="shared" ca="1" si="133"/>
        <v/>
      </c>
      <c r="AC435" s="37">
        <f t="shared" ca="1" si="134"/>
        <v>0</v>
      </c>
      <c r="AD435" s="23">
        <f ca="1">IF($A435&lt;&gt;"",IF(OR($AH434&lt;&gt;0,$AI434&lt;&gt;0),"0",SUM(AC435:AC435)),0)</f>
        <v>0</v>
      </c>
      <c r="AE435" s="90">
        <f ca="1">IF(A435&lt;&gt;"",W435+AC435,0)</f>
        <v>-1</v>
      </c>
      <c r="AF435" s="87">
        <f t="shared" ca="1" si="144"/>
        <v>-9</v>
      </c>
      <c r="AG435" s="95">
        <f>T436</f>
        <v>1</v>
      </c>
      <c r="AH435" s="89">
        <f ca="1">IF($A435&lt;&gt;"",IF(AH434&lt;&gt;0,AH434,IF(AF435&gt;=$AJ$1,"Profit Target",0)),0)</f>
        <v>0</v>
      </c>
      <c r="AI435" s="91">
        <f ca="1">IF($A435&lt;&gt;"",IF(AI434&lt;&gt;0,AI434,IF(AF435&lt;=$AJ$2,"Stop Loss",0)))</f>
        <v>0</v>
      </c>
      <c r="AJ435" s="89">
        <f t="shared" ca="1" si="135"/>
        <v>9</v>
      </c>
      <c r="AK435" s="78" t="str">
        <f ca="1">IF($A434="","",ABS(T435)&amp;"@")</f>
        <v>1@</v>
      </c>
      <c r="AL435" s="78" t="str">
        <f ca="1">IF(U435&lt;&gt;"",$AK435&amp;U435&amp;",","")</f>
        <v>1@B,</v>
      </c>
      <c r="AM435" s="78" t="str">
        <f ca="1">IF($A434="","",ABS(Z435)&amp;"@")</f>
        <v>1@</v>
      </c>
      <c r="AN435" s="427" t="str">
        <f t="shared" ca="1" si="136"/>
        <v/>
      </c>
      <c r="AO435" s="20"/>
      <c r="AP435" s="20"/>
      <c r="AQ435" s="20"/>
      <c r="AR435" s="20"/>
      <c r="AS435" s="20"/>
      <c r="AT435" s="49"/>
      <c r="AU435" s="20"/>
      <c r="AV435" s="20"/>
      <c r="AW435" s="20"/>
      <c r="AX435" s="20"/>
      <c r="AY435" s="20"/>
      <c r="AZ435" s="20"/>
      <c r="BA435" s="20"/>
      <c r="BB435" s="96">
        <f t="shared" ca="1" si="127"/>
        <v>3</v>
      </c>
      <c r="BD435" s="96"/>
      <c r="BR435" s="48"/>
      <c r="BS435" s="48"/>
      <c r="BT435" s="48"/>
      <c r="BU435" s="48"/>
      <c r="BV435" s="48"/>
      <c r="BW435" s="48"/>
      <c r="BX435" s="48"/>
      <c r="BY435" s="49"/>
      <c r="BZ435" s="48"/>
      <c r="CA435" s="48"/>
      <c r="CB435" s="19"/>
      <c r="CC435" s="19"/>
      <c r="CD435" s="19"/>
      <c r="CE435" s="48"/>
      <c r="CF435" s="49"/>
      <c r="CG435" s="19"/>
      <c r="CH435" s="49"/>
      <c r="CI435" s="19"/>
      <c r="CJ435" s="19"/>
    </row>
    <row r="436" spans="1:88">
      <c r="A436" s="96">
        <f t="shared" ca="1" si="126"/>
        <v>14</v>
      </c>
      <c r="B436" s="23" t="str">
        <f ca="1">IF(A435="","",IF(AND(AL436="",AN436=""),"NB",AL436&amp;AN436))</f>
        <v>1@B,</v>
      </c>
      <c r="C436" s="6" t="str">
        <f t="shared" ca="1" si="128"/>
        <v/>
      </c>
      <c r="D436" s="56" t="str">
        <f ca="1">VLOOKUP($A436,$BC$5:$BN$45,8)</f>
        <v>R</v>
      </c>
      <c r="E436" s="344" t="str">
        <f t="shared" ca="1" si="137"/>
        <v>BRR</v>
      </c>
      <c r="F436" s="175">
        <v>1</v>
      </c>
      <c r="G436" s="459">
        <f ca="1">IF(G435&gt;=$AJ$3,1,IF(AND(J434="L",J435="L"),1,IF(I435="L",2,IF(I435="W",(2*G435-1),G435))))</f>
        <v>2</v>
      </c>
      <c r="H436" s="345" t="str">
        <f ca="1">IF($A435&lt;&gt;"",IF(OR($AH435&lt;&gt;0,$AI435&lt;&gt;0,E435="RRR"),"",IF(AND($D430="B",$D433="B"),"B",IF(AND($D432="B",$D434="B"),"B",IF(AND($D434=$D435,$D434="B"),"B","")))),"")</f>
        <v>B</v>
      </c>
      <c r="I436" s="346" t="str">
        <f t="shared" ca="1" si="141"/>
        <v>L</v>
      </c>
      <c r="J436" s="346">
        <f t="shared" ca="1" si="129"/>
        <v>-1</v>
      </c>
      <c r="K436" s="343">
        <f t="shared" ca="1" si="138"/>
        <v>-1</v>
      </c>
      <c r="L436" s="56" t="str">
        <f ca="1">VLOOKUP($A436,$BC$5:$BN$45,8)</f>
        <v>R</v>
      </c>
      <c r="M436" s="428">
        <f t="shared" ca="1" si="139"/>
        <v>2</v>
      </c>
      <c r="N436" s="175">
        <v>1</v>
      </c>
      <c r="O436" s="345" t="str">
        <f ca="1">IF($A435&lt;&gt;"",IF(OR($AH435&lt;&gt;0,$AI435&lt;&gt;0,E435="BBB",H436&lt;&gt;""),"",IF(AND($D430="R",$D433="R"),"R",IF(AND($D432="R",$D434="R"),"R",IF(AND($D434=$D435,$D434="R"),"R","")))),"")</f>
        <v/>
      </c>
      <c r="P436" s="37" t="str">
        <f t="shared" ca="1" si="130"/>
        <v/>
      </c>
      <c r="Q436" s="37">
        <f t="shared" ca="1" si="131"/>
        <v>0</v>
      </c>
      <c r="R436" s="23">
        <f ca="1">IF($A436&lt;&gt;"",IF(OR($AH435&lt;&gt;0,$AI435&lt;&gt;0),"0",SUM(Q436:Q436)),0)</f>
        <v>0</v>
      </c>
      <c r="S436" s="56" t="str">
        <f ca="1">VLOOKUP($A436,$BC$5:$BN$45,8)</f>
        <v>R</v>
      </c>
      <c r="T436" s="175">
        <v>1</v>
      </c>
      <c r="U436" s="345" t="str">
        <f ca="1">IF($A435&lt;&gt;"",IF(OR($AH435&lt;&gt;0,$AI435&lt;&gt;0,M435&gt;=$AJ$3),"",H436))</f>
        <v>B</v>
      </c>
      <c r="V436" s="346" t="str">
        <f t="shared" ca="1" si="142"/>
        <v>L</v>
      </c>
      <c r="W436" s="346">
        <f t="shared" ca="1" si="132"/>
        <v>-1</v>
      </c>
      <c r="X436" s="343">
        <f t="shared" ca="1" si="140"/>
        <v>-1</v>
      </c>
      <c r="Y436" s="56" t="str">
        <f ca="1">VLOOKUP($A436,$BC$5:$BN$45,8)</f>
        <v>R</v>
      </c>
      <c r="Z436" s="175">
        <v>1</v>
      </c>
      <c r="AA436" s="345" t="str">
        <f ca="1">IF($A435&lt;&gt;"",IF(OR($AH435&lt;&gt;0,$AI435&lt;&gt;0,U436&lt;&gt;""),"",O436))</f>
        <v/>
      </c>
      <c r="AB436" s="37" t="str">
        <f t="shared" ca="1" si="133"/>
        <v/>
      </c>
      <c r="AC436" s="37">
        <f t="shared" ca="1" si="134"/>
        <v>0</v>
      </c>
      <c r="AD436" s="23">
        <f ca="1">IF($A436&lt;&gt;"",IF(OR($AH435&lt;&gt;0,$AI435&lt;&gt;0),"0",SUM(AC436:AC436)),0)</f>
        <v>0</v>
      </c>
      <c r="AE436" s="90">
        <f ca="1">IF(A436&lt;&gt;"",W436+AC436,0)</f>
        <v>-1</v>
      </c>
      <c r="AF436" s="87">
        <f t="shared" ca="1" si="144"/>
        <v>-10</v>
      </c>
      <c r="AG436" s="95">
        <f>T437</f>
        <v>1</v>
      </c>
      <c r="AH436" s="89">
        <f ca="1">IF($A436&lt;&gt;"",IF(AH435&lt;&gt;0,AH435,IF(AF436&gt;=$AJ$1,"Profit Target",0)),0)</f>
        <v>0</v>
      </c>
      <c r="AI436" s="91">
        <f ca="1">IF($A436&lt;&gt;"",IF(AI435&lt;&gt;0,AI435,IF(AF436&lt;=$AJ$2,"Stop Loss",0)))</f>
        <v>0</v>
      </c>
      <c r="AJ436" s="89">
        <f t="shared" ca="1" si="135"/>
        <v>9</v>
      </c>
      <c r="AK436" s="78" t="str">
        <f ca="1">IF($A435="","",ABS(T436)&amp;"@")</f>
        <v>1@</v>
      </c>
      <c r="AL436" s="78" t="str">
        <f ca="1">IF(U436&lt;&gt;"",$AK436&amp;U436&amp;",","")</f>
        <v>1@B,</v>
      </c>
      <c r="AM436" s="78" t="str">
        <f ca="1">IF($A435="","",ABS(Z436)&amp;"@")</f>
        <v>1@</v>
      </c>
      <c r="AN436" s="427" t="str">
        <f t="shared" ca="1" si="136"/>
        <v/>
      </c>
      <c r="AO436" s="20"/>
      <c r="AP436" s="20"/>
      <c r="AQ436" s="20"/>
      <c r="AR436" s="20"/>
      <c r="AS436" s="20"/>
      <c r="AT436" s="49"/>
      <c r="AU436" s="20"/>
      <c r="AV436" s="20"/>
      <c r="AW436" s="20"/>
      <c r="AX436" s="20"/>
      <c r="AY436" s="20"/>
      <c r="AZ436" s="20"/>
      <c r="BA436" s="20"/>
      <c r="BB436" s="96">
        <f t="shared" ca="1" si="127"/>
        <v>18</v>
      </c>
      <c r="BD436" s="96"/>
      <c r="BR436" s="48"/>
      <c r="BS436" s="48"/>
      <c r="BT436" s="48"/>
      <c r="BU436" s="48"/>
      <c r="BV436" s="48"/>
      <c r="BW436" s="48"/>
      <c r="BX436" s="48"/>
      <c r="BY436" s="49"/>
      <c r="BZ436" s="48"/>
      <c r="CA436" s="48"/>
      <c r="CB436" s="19"/>
      <c r="CC436" s="19"/>
      <c r="CD436" s="19"/>
      <c r="CE436" s="48"/>
      <c r="CF436" s="49"/>
      <c r="CG436" s="19"/>
      <c r="CH436" s="49"/>
      <c r="CI436" s="19"/>
      <c r="CJ436" s="19"/>
    </row>
    <row r="437" spans="1:88">
      <c r="A437" s="96">
        <f t="shared" ca="1" si="126"/>
        <v>34</v>
      </c>
      <c r="B437" s="23" t="str">
        <f ca="1">IF(A436="","",IF(AND(AL437="",AN437=""),"NB",AL437&amp;AN437))</f>
        <v>1@B,</v>
      </c>
      <c r="C437" s="6" t="str">
        <f t="shared" ca="1" si="128"/>
        <v/>
      </c>
      <c r="D437" s="56" t="str">
        <f ca="1">VLOOKUP($A437,$BC$5:$BN$45,8)</f>
        <v>R</v>
      </c>
      <c r="E437" s="344" t="str">
        <f t="shared" ca="1" si="137"/>
        <v>RRR</v>
      </c>
      <c r="F437" s="175">
        <v>1</v>
      </c>
      <c r="G437" s="459">
        <f ca="1">IF(G436&gt;=$AJ$3,1,IF(AND(J435="L",J436="L"),1,IF(I436="L",2,IF(I436="W",(2*G436-1),G436))))</f>
        <v>2</v>
      </c>
      <c r="H437" s="345" t="str">
        <f ca="1">IF($A436&lt;&gt;"",IF(OR($AH436&lt;&gt;0,$AI436&lt;&gt;0,E436="RRR"),"",IF(AND($D431="B",$D434="B"),"B",IF(AND($D433="B",$D435="B"),"B",IF(AND($D435=$D436,$D435="B"),"B","")))),"")</f>
        <v>B</v>
      </c>
      <c r="I437" s="346" t="str">
        <f t="shared" ca="1" si="141"/>
        <v>L</v>
      </c>
      <c r="J437" s="346">
        <f t="shared" ca="1" si="129"/>
        <v>-1</v>
      </c>
      <c r="K437" s="343">
        <f t="shared" ca="1" si="138"/>
        <v>-1</v>
      </c>
      <c r="L437" s="56" t="str">
        <f ca="1">VLOOKUP($A437,$BC$5:$BN$45,8)</f>
        <v>R</v>
      </c>
      <c r="M437" s="428">
        <f t="shared" ca="1" si="139"/>
        <v>3</v>
      </c>
      <c r="N437" s="175">
        <v>1</v>
      </c>
      <c r="O437" s="345" t="str">
        <f ca="1">IF($A436&lt;&gt;"",IF(OR($AH436&lt;&gt;0,$AI436&lt;&gt;0,E436="BBB",H437&lt;&gt;""),"",IF(AND($D431="R",$D434="R"),"R",IF(AND($D433="R",$D435="R"),"R",IF(AND($D435=$D436,$D435="R"),"R","")))),"")</f>
        <v/>
      </c>
      <c r="P437" s="37" t="str">
        <f t="shared" ca="1" si="130"/>
        <v/>
      </c>
      <c r="Q437" s="37">
        <f t="shared" ca="1" si="131"/>
        <v>0</v>
      </c>
      <c r="R437" s="23">
        <f ca="1">IF($A437&lt;&gt;"",IF(OR($AH436&lt;&gt;0,$AI436&lt;&gt;0),"0",SUM(Q437:Q437)),0)</f>
        <v>0</v>
      </c>
      <c r="S437" s="56" t="str">
        <f ca="1">VLOOKUP($A437,$BC$5:$BN$45,8)</f>
        <v>R</v>
      </c>
      <c r="T437" s="175">
        <v>1</v>
      </c>
      <c r="U437" s="345" t="str">
        <f ca="1">IF($A436&lt;&gt;"",IF(OR($AH436&lt;&gt;0,$AI436&lt;&gt;0,M436&gt;=$AJ$3),"",H437))</f>
        <v>B</v>
      </c>
      <c r="V437" s="346" t="str">
        <f t="shared" ca="1" si="142"/>
        <v>L</v>
      </c>
      <c r="W437" s="346">
        <f t="shared" ca="1" si="132"/>
        <v>-1</v>
      </c>
      <c r="X437" s="343">
        <f t="shared" ca="1" si="140"/>
        <v>-1</v>
      </c>
      <c r="Y437" s="56" t="str">
        <f ca="1">VLOOKUP($A437,$BC$5:$BN$45,8)</f>
        <v>R</v>
      </c>
      <c r="Z437" s="175">
        <v>1</v>
      </c>
      <c r="AA437" s="345" t="str">
        <f ca="1">IF($A436&lt;&gt;"",IF(OR($AH436&lt;&gt;0,$AI436&lt;&gt;0,U437&lt;&gt;""),"",O437))</f>
        <v/>
      </c>
      <c r="AB437" s="37" t="str">
        <f t="shared" ca="1" si="133"/>
        <v/>
      </c>
      <c r="AC437" s="37">
        <f t="shared" ca="1" si="134"/>
        <v>0</v>
      </c>
      <c r="AD437" s="23">
        <f ca="1">IF($A437&lt;&gt;"",IF(OR($AH436&lt;&gt;0,$AI436&lt;&gt;0),"0",SUM(AC437:AC437)),0)</f>
        <v>0</v>
      </c>
      <c r="AE437" s="90">
        <f ca="1">IF(A437&lt;&gt;"",W437+AC437,0)</f>
        <v>-1</v>
      </c>
      <c r="AF437" s="87">
        <f t="shared" ca="1" si="144"/>
        <v>-11</v>
      </c>
      <c r="AG437" s="95">
        <f>T438</f>
        <v>1</v>
      </c>
      <c r="AH437" s="89">
        <f ca="1">IF($A437&lt;&gt;"",IF(AH436&lt;&gt;0,AH436,IF(AF437&gt;=$AJ$1,"Profit Target",0)),0)</f>
        <v>0</v>
      </c>
      <c r="AI437" s="91">
        <f ca="1">IF($A437&lt;&gt;"",IF(AI436&lt;&gt;0,AI436,IF(AF437&lt;=$AJ$2,"Stop Loss",0)))</f>
        <v>0</v>
      </c>
      <c r="AJ437" s="89">
        <f t="shared" ca="1" si="135"/>
        <v>9</v>
      </c>
      <c r="AK437" s="78" t="str">
        <f ca="1">IF($A436="","",ABS(T437)&amp;"@")</f>
        <v>1@</v>
      </c>
      <c r="AL437" s="78" t="str">
        <f ca="1">IF(U437&lt;&gt;"",$AK437&amp;U437&amp;",","")</f>
        <v>1@B,</v>
      </c>
      <c r="AM437" s="78" t="str">
        <f ca="1">IF($A436="","",ABS(Z437)&amp;"@")</f>
        <v>1@</v>
      </c>
      <c r="AN437" s="427" t="str">
        <f t="shared" ca="1" si="136"/>
        <v/>
      </c>
      <c r="AO437" s="20"/>
      <c r="AP437" s="20"/>
      <c r="AQ437" s="20"/>
      <c r="AR437" s="20"/>
      <c r="AS437" s="20"/>
      <c r="AT437" s="49"/>
      <c r="AU437" s="20"/>
      <c r="AV437" s="20"/>
      <c r="AW437" s="20"/>
      <c r="AX437" s="20"/>
      <c r="AY437" s="20"/>
      <c r="AZ437" s="20"/>
      <c r="BA437" s="20"/>
      <c r="BB437" s="96">
        <f t="shared" ca="1" si="127"/>
        <v>33</v>
      </c>
      <c r="BD437" s="96"/>
      <c r="BR437" s="48"/>
      <c r="BS437" s="48"/>
      <c r="BT437" s="48"/>
      <c r="BU437" s="48"/>
      <c r="BV437" s="48"/>
      <c r="BW437" s="48"/>
      <c r="BX437" s="48"/>
      <c r="BY437" s="49"/>
      <c r="BZ437" s="48"/>
      <c r="CA437" s="48"/>
      <c r="CB437" s="19"/>
      <c r="CC437" s="19"/>
      <c r="CD437" s="19"/>
      <c r="CE437" s="48"/>
      <c r="CF437" s="49"/>
      <c r="CG437" s="19"/>
      <c r="CH437" s="49"/>
      <c r="CI437" s="19"/>
      <c r="CJ437" s="19"/>
    </row>
    <row r="438" spans="1:88">
      <c r="A438" s="96">
        <f t="shared" ca="1" si="126"/>
        <v>28</v>
      </c>
      <c r="B438" s="23" t="str">
        <f ca="1">IF(A437="","",IF(AND(AL438="",AN438=""),"NB",AL438&amp;AN438))</f>
        <v>1@R,</v>
      </c>
      <c r="C438" s="6" t="str">
        <f t="shared" ca="1" si="128"/>
        <v/>
      </c>
      <c r="D438" s="56" t="str">
        <f ca="1">VLOOKUP($A438,$BC$5:$BN$45,8)</f>
        <v>B</v>
      </c>
      <c r="E438" s="344" t="str">
        <f t="shared" ca="1" si="137"/>
        <v>RRB</v>
      </c>
      <c r="F438" s="175">
        <v>1</v>
      </c>
      <c r="G438" s="459">
        <f ca="1">IF(G437&gt;=$AJ$3,1,IF(AND(J436="L",J437="L"),1,IF(I437="L",2,IF(I437="W",(2*G437-1),G437))))</f>
        <v>2</v>
      </c>
      <c r="H438" s="345" t="str">
        <f ca="1">IF($A437&lt;&gt;"",IF(OR($AH437&lt;&gt;0,$AI437&lt;&gt;0,E437="RRR"),"",IF(AND($D432="B",$D435="B"),"B",IF(AND($D434="B",$D436="B"),"B",IF(AND($D436=$D437,$D436="B"),"B","")))),"")</f>
        <v/>
      </c>
      <c r="I438" s="346" t="str">
        <f t="shared" ca="1" si="141"/>
        <v/>
      </c>
      <c r="J438" s="346">
        <f t="shared" ca="1" si="129"/>
        <v>0</v>
      </c>
      <c r="K438" s="343">
        <f t="shared" ca="1" si="138"/>
        <v>0</v>
      </c>
      <c r="L438" s="56" t="str">
        <f ca="1">VLOOKUP($A438,$BC$5:$BN$45,8)</f>
        <v>B</v>
      </c>
      <c r="M438" s="428">
        <f t="shared" ca="1" si="139"/>
        <v>3</v>
      </c>
      <c r="N438" s="175">
        <v>1</v>
      </c>
      <c r="O438" s="345" t="str">
        <f ca="1">IF($A437&lt;&gt;"",IF(OR($AH437&lt;&gt;0,$AI437&lt;&gt;0,E437="BBB",H438&lt;&gt;""),"",IF(AND($D432="R",$D435="R"),"R",IF(AND($D434="R",$D436="R"),"R",IF(AND($D436=$D437,$D436="R"),"R","")))),"")</f>
        <v>R</v>
      </c>
      <c r="P438" s="37" t="str">
        <f t="shared" ca="1" si="130"/>
        <v>L</v>
      </c>
      <c r="Q438" s="37">
        <f t="shared" ca="1" si="131"/>
        <v>-1</v>
      </c>
      <c r="R438" s="23">
        <f ca="1">IF($A438&lt;&gt;"",IF(OR($AH437&lt;&gt;0,$AI437&lt;&gt;0),"0",SUM(Q438:Q438)),0)</f>
        <v>-1</v>
      </c>
      <c r="S438" s="56" t="str">
        <f ca="1">VLOOKUP($A438,$BC$5:$BN$45,8)</f>
        <v>B</v>
      </c>
      <c r="T438" s="175">
        <v>1</v>
      </c>
      <c r="U438" s="345" t="str">
        <f ca="1">IF($A437&lt;&gt;"",IF(OR($AH437&lt;&gt;0,$AI437&lt;&gt;0,M437&gt;=$AJ$3),"",H438))</f>
        <v/>
      </c>
      <c r="V438" s="346" t="str">
        <f t="shared" ca="1" si="142"/>
        <v/>
      </c>
      <c r="W438" s="346">
        <f t="shared" ca="1" si="132"/>
        <v>0</v>
      </c>
      <c r="X438" s="343">
        <f t="shared" ca="1" si="140"/>
        <v>0</v>
      </c>
      <c r="Y438" s="56" t="str">
        <f ca="1">VLOOKUP($A438,$BC$5:$BN$45,8)</f>
        <v>B</v>
      </c>
      <c r="Z438" s="175">
        <v>1</v>
      </c>
      <c r="AA438" s="345" t="str">
        <f ca="1">IF($A437&lt;&gt;"",IF(OR($AH437&lt;&gt;0,$AI437&lt;&gt;0,U438&lt;&gt;""),"",O438))</f>
        <v>R</v>
      </c>
      <c r="AB438" s="37" t="str">
        <f t="shared" ca="1" si="133"/>
        <v>L</v>
      </c>
      <c r="AC438" s="37">
        <f t="shared" ca="1" si="134"/>
        <v>-1</v>
      </c>
      <c r="AD438" s="23">
        <f ca="1">IF($A438&lt;&gt;"",IF(OR($AH437&lt;&gt;0,$AI437&lt;&gt;0),"0",SUM(AC438:AC438)),0)</f>
        <v>-1</v>
      </c>
      <c r="AE438" s="90">
        <f ca="1">IF(A438&lt;&gt;"",W438+AC438,0)</f>
        <v>-1</v>
      </c>
      <c r="AF438" s="87">
        <f t="shared" ca="1" si="144"/>
        <v>-12</v>
      </c>
      <c r="AG438" s="95">
        <f>T439</f>
        <v>1</v>
      </c>
      <c r="AH438" s="89">
        <f ca="1">IF($A438&lt;&gt;"",IF(AH437&lt;&gt;0,AH437,IF(AF438&gt;=$AJ$1,"Profit Target",0)),0)</f>
        <v>0</v>
      </c>
      <c r="AI438" s="91">
        <f ca="1">IF($A438&lt;&gt;"",IF(AI437&lt;&gt;0,AI437,IF(AF438&lt;=$AJ$2,"Stop Loss",0)))</f>
        <v>0</v>
      </c>
      <c r="AJ438" s="89">
        <f t="shared" ca="1" si="135"/>
        <v>9</v>
      </c>
      <c r="AK438" s="78" t="str">
        <f ca="1">IF($A437="","",ABS(T438)&amp;"@")</f>
        <v>1@</v>
      </c>
      <c r="AL438" s="78" t="str">
        <f ca="1">IF(U438&lt;&gt;"",$AK438&amp;U438&amp;",","")</f>
        <v/>
      </c>
      <c r="AM438" s="78" t="str">
        <f ca="1">IF($A437="","",ABS(Z438)&amp;"@")</f>
        <v>1@</v>
      </c>
      <c r="AN438" s="427" t="str">
        <f t="shared" ca="1" si="136"/>
        <v>1@R,</v>
      </c>
      <c r="AO438" s="20"/>
      <c r="AP438" s="20"/>
      <c r="AQ438" s="20"/>
      <c r="AR438" s="20"/>
      <c r="AS438" s="20"/>
      <c r="AT438" s="49"/>
      <c r="AU438" s="20"/>
      <c r="AV438" s="20"/>
      <c r="AW438" s="20"/>
      <c r="AX438" s="20"/>
      <c r="AY438" s="20"/>
      <c r="AZ438" s="20"/>
      <c r="BA438" s="20"/>
      <c r="BB438" s="96">
        <f t="shared" ca="1" si="127"/>
        <v>19</v>
      </c>
      <c r="BD438" s="96"/>
      <c r="BR438" s="48"/>
      <c r="BS438" s="48"/>
      <c r="BT438" s="48"/>
      <c r="BU438" s="48"/>
      <c r="BV438" s="48"/>
      <c r="BW438" s="48"/>
      <c r="BX438" s="48"/>
      <c r="BY438" s="49"/>
      <c r="BZ438" s="48"/>
      <c r="CA438" s="48"/>
      <c r="CB438" s="19"/>
      <c r="CC438" s="19"/>
      <c r="CD438" s="19"/>
      <c r="CE438" s="48"/>
      <c r="CF438" s="49"/>
      <c r="CG438" s="19"/>
      <c r="CH438" s="49"/>
      <c r="CI438" s="19"/>
      <c r="CJ438" s="19"/>
    </row>
    <row r="439" spans="1:88">
      <c r="A439" s="96">
        <f t="shared" ca="1" si="126"/>
        <v>3</v>
      </c>
      <c r="B439" s="23" t="str">
        <f ca="1">IF(A438="","",IF(AND(AL439="",AN439=""),"NB",AL439&amp;AN439))</f>
        <v>1@R,</v>
      </c>
      <c r="C439" s="6" t="str">
        <f t="shared" ca="1" si="128"/>
        <v/>
      </c>
      <c r="D439" s="56" t="str">
        <f ca="1">VLOOKUP($A439,$BC$5:$BN$45,8)</f>
        <v>R</v>
      </c>
      <c r="E439" s="344" t="str">
        <f t="shared" ca="1" si="137"/>
        <v>RBR</v>
      </c>
      <c r="F439" s="175">
        <v>1</v>
      </c>
      <c r="G439" s="459">
        <f ca="1">IF(G438&gt;=$AJ$3,1,IF(AND(J437="L",J438="L"),1,IF(I438="L",2,IF(I438="W",(2*G438-1),G438))))</f>
        <v>2</v>
      </c>
      <c r="H439" s="345" t="str">
        <f ca="1">IF($A438&lt;&gt;"",IF(OR($AH438&lt;&gt;0,$AI438&lt;&gt;0,E438="RRR"),"",IF(AND($D433="B",$D436="B"),"B",IF(AND($D435="B",$D437="B"),"B",IF(AND($D437=$D438,$D437="B"),"B","")))),"")</f>
        <v/>
      </c>
      <c r="I439" s="346" t="str">
        <f t="shared" ca="1" si="141"/>
        <v/>
      </c>
      <c r="J439" s="346">
        <f t="shared" ca="1" si="129"/>
        <v>0</v>
      </c>
      <c r="K439" s="343">
        <f t="shared" ca="1" si="138"/>
        <v>0</v>
      </c>
      <c r="L439" s="56" t="str">
        <f ca="1">VLOOKUP($A439,$BC$5:$BN$45,8)</f>
        <v>R</v>
      </c>
      <c r="M439" s="428">
        <f t="shared" ca="1" si="139"/>
        <v>3</v>
      </c>
      <c r="N439" s="175">
        <v>1</v>
      </c>
      <c r="O439" s="345" t="str">
        <f ca="1">IF($A438&lt;&gt;"",IF(OR($AH438&lt;&gt;0,$AI438&lt;&gt;0,E438="BBB",H439&lt;&gt;""),"",IF(AND($D433="R",$D436="R"),"R",IF(AND($D435="R",$D437="R"),"R",IF(AND($D437=$D438,$D437="R"),"R","")))),"")</f>
        <v>R</v>
      </c>
      <c r="P439" s="37" t="str">
        <f t="shared" ca="1" si="130"/>
        <v>W</v>
      </c>
      <c r="Q439" s="37">
        <f t="shared" ca="1" si="131"/>
        <v>1</v>
      </c>
      <c r="R439" s="23">
        <f ca="1">IF($A439&lt;&gt;"",IF(OR($AH438&lt;&gt;0,$AI438&lt;&gt;0),"0",SUM(Q439:Q439)),0)</f>
        <v>1</v>
      </c>
      <c r="S439" s="56" t="str">
        <f ca="1">VLOOKUP($A439,$BC$5:$BN$45,8)</f>
        <v>R</v>
      </c>
      <c r="T439" s="175">
        <v>1</v>
      </c>
      <c r="U439" s="345" t="str">
        <f ca="1">IF($A438&lt;&gt;"",IF(OR($AH438&lt;&gt;0,$AI438&lt;&gt;0,M438&gt;=$AJ$3),"",H439))</f>
        <v/>
      </c>
      <c r="V439" s="346" t="str">
        <f t="shared" ca="1" si="142"/>
        <v/>
      </c>
      <c r="W439" s="346">
        <f t="shared" ca="1" si="132"/>
        <v>0</v>
      </c>
      <c r="X439" s="343">
        <f t="shared" ca="1" si="140"/>
        <v>0</v>
      </c>
      <c r="Y439" s="56" t="str">
        <f ca="1">VLOOKUP($A439,$BC$5:$BN$45,8)</f>
        <v>R</v>
      </c>
      <c r="Z439" s="175">
        <v>1</v>
      </c>
      <c r="AA439" s="345" t="str">
        <f ca="1">IF($A438&lt;&gt;"",IF(OR($AH438&lt;&gt;0,$AI438&lt;&gt;0,U439&lt;&gt;""),"",O439))</f>
        <v>R</v>
      </c>
      <c r="AB439" s="37" t="str">
        <f t="shared" ca="1" si="133"/>
        <v>W</v>
      </c>
      <c r="AC439" s="37">
        <f t="shared" ca="1" si="134"/>
        <v>1</v>
      </c>
      <c r="AD439" s="23">
        <f ca="1">IF($A439&lt;&gt;"",IF(OR($AH438&lt;&gt;0,$AI438&lt;&gt;0),"0",SUM(AC439:AC439)),0)</f>
        <v>1</v>
      </c>
      <c r="AE439" s="90">
        <f ca="1">IF(A439&lt;&gt;"",W439+AC439,0)</f>
        <v>1</v>
      </c>
      <c r="AF439" s="87">
        <f t="shared" ca="1" si="144"/>
        <v>-11</v>
      </c>
      <c r="AG439" s="95">
        <f>T440</f>
        <v>1</v>
      </c>
      <c r="AH439" s="89">
        <f ca="1">IF($A439&lt;&gt;"",IF(AH438&lt;&gt;0,AH438,IF(AF439&gt;=$AJ$1,"Profit Target",0)),0)</f>
        <v>0</v>
      </c>
      <c r="AI439" s="91">
        <f ca="1">IF($A439&lt;&gt;"",IF(AI438&lt;&gt;0,AI438,IF(AF439&lt;=$AJ$2,"Stop Loss",0)))</f>
        <v>0</v>
      </c>
      <c r="AJ439" s="89">
        <f t="shared" ca="1" si="135"/>
        <v>9</v>
      </c>
      <c r="AK439" s="78" t="str">
        <f ca="1">IF($A438="","",ABS(T439)&amp;"@")</f>
        <v>1@</v>
      </c>
      <c r="AL439" s="78" t="str">
        <f ca="1">IF(U439&lt;&gt;"",$AK439&amp;U439&amp;",","")</f>
        <v/>
      </c>
      <c r="AM439" s="78" t="str">
        <f ca="1">IF($A438="","",ABS(Z439)&amp;"@")</f>
        <v>1@</v>
      </c>
      <c r="AN439" s="427" t="str">
        <f t="shared" ca="1" si="136"/>
        <v>1@R,</v>
      </c>
      <c r="AO439" s="20"/>
      <c r="AP439" s="20"/>
      <c r="AQ439" s="20"/>
      <c r="AR439" s="20"/>
      <c r="AS439" s="20"/>
      <c r="AT439" s="49"/>
      <c r="AU439" s="20"/>
      <c r="AV439" s="20"/>
      <c r="AW439" s="20"/>
      <c r="AX439" s="20"/>
      <c r="AY439" s="20"/>
      <c r="AZ439" s="20"/>
      <c r="BA439" s="20"/>
      <c r="BB439" s="96">
        <f t="shared" ca="1" si="127"/>
        <v>11</v>
      </c>
      <c r="BD439" s="96"/>
      <c r="BR439" s="48"/>
      <c r="BS439" s="48"/>
      <c r="BT439" s="48"/>
      <c r="BU439" s="48"/>
      <c r="BV439" s="48"/>
      <c r="BW439" s="48"/>
      <c r="BX439" s="48"/>
      <c r="BY439" s="49"/>
      <c r="BZ439" s="48"/>
      <c r="CA439" s="48"/>
      <c r="CB439" s="19"/>
      <c r="CC439" s="19"/>
      <c r="CD439" s="19"/>
      <c r="CE439" s="48"/>
      <c r="CF439" s="49"/>
      <c r="CG439" s="19"/>
      <c r="CH439" s="49"/>
      <c r="CI439" s="19"/>
      <c r="CJ439" s="19"/>
    </row>
    <row r="440" spans="1:88">
      <c r="A440" s="96">
        <f t="shared" ca="1" si="126"/>
        <v>26</v>
      </c>
      <c r="B440" s="23" t="str">
        <f ca="1">IF(A439="","",IF(AND(AL440="",AN440=""),"NB",AL440&amp;AN440))</f>
        <v>NB</v>
      </c>
      <c r="C440" s="6" t="str">
        <f t="shared" ca="1" si="128"/>
        <v/>
      </c>
      <c r="D440" s="56" t="str">
        <f ca="1">VLOOKUP($A440,$BC$5:$BN$45,8)</f>
        <v>B</v>
      </c>
      <c r="E440" s="344" t="str">
        <f t="shared" ca="1" si="137"/>
        <v>BRB</v>
      </c>
      <c r="F440" s="175">
        <v>1</v>
      </c>
      <c r="G440" s="459">
        <f ca="1">IF(G439&gt;=$AJ$3,1,IF(AND(J438="L",J439="L"),1,IF(I439="L",2,IF(I439="W",(2*G439-1),G439))))</f>
        <v>2</v>
      </c>
      <c r="H440" s="345" t="str">
        <f ca="1">IF($A439&lt;&gt;"",IF(OR($AH439&lt;&gt;0,$AI439&lt;&gt;0,E439="RRR"),"",IF(AND($D434="B",$D437="B"),"B",IF(AND($D436="B",$D438="B"),"B",IF(AND($D438=$D439,$D438="B"),"B","")))),"")</f>
        <v/>
      </c>
      <c r="I440" s="346" t="str">
        <f t="shared" ca="1" si="141"/>
        <v/>
      </c>
      <c r="J440" s="346">
        <f t="shared" ca="1" si="129"/>
        <v>0</v>
      </c>
      <c r="K440" s="343">
        <f t="shared" ca="1" si="138"/>
        <v>0</v>
      </c>
      <c r="L440" s="56" t="str">
        <f ca="1">VLOOKUP($A440,$BC$5:$BN$45,8)</f>
        <v>B</v>
      </c>
      <c r="M440" s="428">
        <f t="shared" ca="1" si="139"/>
        <v>3</v>
      </c>
      <c r="N440" s="175">
        <v>1</v>
      </c>
      <c r="O440" s="345" t="str">
        <f ca="1">IF($A439&lt;&gt;"",IF(OR($AH439&lt;&gt;0,$AI439&lt;&gt;0,E439="BBB",H440&lt;&gt;""),"",IF(AND($D434="R",$D437="R"),"R",IF(AND($D436="R",$D438="R"),"R",IF(AND($D438=$D439,$D438="R"),"R","")))),"")</f>
        <v/>
      </c>
      <c r="P440" s="37" t="str">
        <f t="shared" ca="1" si="130"/>
        <v/>
      </c>
      <c r="Q440" s="37">
        <f t="shared" ca="1" si="131"/>
        <v>0</v>
      </c>
      <c r="R440" s="23">
        <f ca="1">IF($A440&lt;&gt;"",IF(OR($AH439&lt;&gt;0,$AI439&lt;&gt;0),"0",SUM(Q440:Q440)),0)</f>
        <v>0</v>
      </c>
      <c r="S440" s="56" t="str">
        <f ca="1">VLOOKUP($A440,$BC$5:$BN$45,8)</f>
        <v>B</v>
      </c>
      <c r="T440" s="175">
        <v>1</v>
      </c>
      <c r="U440" s="345" t="str">
        <f ca="1">IF($A439&lt;&gt;"",IF(OR($AH439&lt;&gt;0,$AI439&lt;&gt;0,M439&gt;=$AJ$3),"",H440))</f>
        <v/>
      </c>
      <c r="V440" s="346" t="str">
        <f t="shared" ca="1" si="142"/>
        <v/>
      </c>
      <c r="W440" s="346">
        <f t="shared" ca="1" si="132"/>
        <v>0</v>
      </c>
      <c r="X440" s="343">
        <f t="shared" ca="1" si="140"/>
        <v>0</v>
      </c>
      <c r="Y440" s="56" t="str">
        <f ca="1">VLOOKUP($A440,$BC$5:$BN$45,8)</f>
        <v>B</v>
      </c>
      <c r="Z440" s="175">
        <v>1</v>
      </c>
      <c r="AA440" s="345" t="str">
        <f ca="1">IF($A439&lt;&gt;"",IF(OR($AH439&lt;&gt;0,$AI439&lt;&gt;0,U440&lt;&gt;""),"",O440))</f>
        <v/>
      </c>
      <c r="AB440" s="37" t="str">
        <f t="shared" ca="1" si="133"/>
        <v/>
      </c>
      <c r="AC440" s="37">
        <f t="shared" ca="1" si="134"/>
        <v>0</v>
      </c>
      <c r="AD440" s="23">
        <f ca="1">IF($A440&lt;&gt;"",IF(OR($AH439&lt;&gt;0,$AI439&lt;&gt;0),"0",SUM(AC440:AC440)),0)</f>
        <v>0</v>
      </c>
      <c r="AE440" s="90">
        <f ca="1">IF(A440&lt;&gt;"",W440+AC440,0)</f>
        <v>0</v>
      </c>
      <c r="AF440" s="87">
        <f t="shared" ca="1" si="144"/>
        <v>-11</v>
      </c>
      <c r="AG440" s="95">
        <f>T441</f>
        <v>1</v>
      </c>
      <c r="AH440" s="89">
        <f ca="1">IF($A440&lt;&gt;"",IF(AH439&lt;&gt;0,AH439,IF(AF440&gt;=$AJ$1,"Profit Target",0)),0)</f>
        <v>0</v>
      </c>
      <c r="AI440" s="91">
        <f ca="1">IF($A440&lt;&gt;"",IF(AI439&lt;&gt;0,AI439,IF(AF440&lt;=$AJ$2,"Stop Loss",0)))</f>
        <v>0</v>
      </c>
      <c r="AJ440" s="89">
        <f t="shared" ca="1" si="135"/>
        <v>9</v>
      </c>
      <c r="AK440" s="78" t="str">
        <f ca="1">IF($A439="","",ABS(T440)&amp;"@")</f>
        <v>1@</v>
      </c>
      <c r="AL440" s="78" t="str">
        <f ca="1">IF(U440&lt;&gt;"",$AK440&amp;U440&amp;",","")</f>
        <v/>
      </c>
      <c r="AM440" s="78" t="str">
        <f ca="1">IF($A439="","",ABS(Z440)&amp;"@")</f>
        <v>1@</v>
      </c>
      <c r="AN440" s="427" t="str">
        <f t="shared" ca="1" si="136"/>
        <v/>
      </c>
      <c r="AO440" s="20"/>
      <c r="AP440" s="20"/>
      <c r="AQ440" s="20"/>
      <c r="AR440" s="20"/>
      <c r="AS440" s="20"/>
      <c r="AT440" s="49"/>
      <c r="AU440" s="20"/>
      <c r="AV440" s="20"/>
      <c r="AW440" s="20"/>
      <c r="AX440" s="20"/>
      <c r="AY440" s="20"/>
      <c r="AZ440" s="20"/>
      <c r="BA440" s="20"/>
      <c r="BB440" s="96">
        <f t="shared" ca="1" si="127"/>
        <v>16</v>
      </c>
      <c r="BD440" s="96"/>
      <c r="BR440" s="48"/>
      <c r="BS440" s="48"/>
      <c r="BT440" s="48"/>
      <c r="BU440" s="48"/>
      <c r="BV440" s="48"/>
      <c r="BW440" s="48"/>
      <c r="BX440" s="48"/>
      <c r="BY440" s="49"/>
      <c r="BZ440" s="48"/>
      <c r="CA440" s="48"/>
      <c r="CB440" s="19"/>
      <c r="CC440" s="19"/>
      <c r="CD440" s="19"/>
      <c r="CE440" s="48"/>
      <c r="CF440" s="49"/>
      <c r="CG440" s="19"/>
      <c r="CH440" s="49"/>
      <c r="CI440" s="19"/>
      <c r="CJ440" s="19"/>
    </row>
    <row r="441" spans="1:88">
      <c r="A441" s="96">
        <f t="shared" ca="1" si="126"/>
        <v>8</v>
      </c>
      <c r="B441" s="23" t="str">
        <f ca="1">IF(A440="","",IF(AND(AL441="",AN441=""),"NB",AL441&amp;AN441))</f>
        <v>1@R,</v>
      </c>
      <c r="C441" s="6" t="str">
        <f t="shared" ca="1" si="128"/>
        <v/>
      </c>
      <c r="D441" s="56" t="str">
        <f ca="1">VLOOKUP($A441,$BC$5:$BN$45,8)</f>
        <v>B</v>
      </c>
      <c r="E441" s="344" t="str">
        <f t="shared" ca="1" si="137"/>
        <v>RBB</v>
      </c>
      <c r="F441" s="175">
        <v>1</v>
      </c>
      <c r="G441" s="459">
        <f ca="1">IF(G440&gt;=$AJ$3,1,IF(AND(J439="L",J440="L"),1,IF(I440="L",2,IF(I440="W",(2*G440-1),G440))))</f>
        <v>2</v>
      </c>
      <c r="H441" s="345" t="str">
        <f ca="1">IF($A440&lt;&gt;"",IF(OR($AH440&lt;&gt;0,$AI440&lt;&gt;0,E440="RRR"),"",IF(AND($D435="B",$D438="B"),"B",IF(AND($D437="B",$D439="B"),"B",IF(AND($D439=$D440,$D439="B"),"B","")))),"")</f>
        <v/>
      </c>
      <c r="I441" s="346" t="str">
        <f t="shared" ca="1" si="141"/>
        <v/>
      </c>
      <c r="J441" s="346">
        <f t="shared" ca="1" si="129"/>
        <v>0</v>
      </c>
      <c r="K441" s="343">
        <f t="shared" ca="1" si="138"/>
        <v>0</v>
      </c>
      <c r="L441" s="56" t="str">
        <f ca="1">VLOOKUP($A441,$BC$5:$BN$45,8)</f>
        <v>B</v>
      </c>
      <c r="M441" s="428">
        <f t="shared" ca="1" si="139"/>
        <v>3</v>
      </c>
      <c r="N441" s="175">
        <v>1</v>
      </c>
      <c r="O441" s="345" t="str">
        <f ca="1">IF($A440&lt;&gt;"",IF(OR($AH440&lt;&gt;0,$AI440&lt;&gt;0,E440="BBB",H441&lt;&gt;""),"",IF(AND($D435="R",$D438="R"),"R",IF(AND($D437="R",$D439="R"),"R",IF(AND($D439=$D440,$D439="R"),"R","")))),"")</f>
        <v>R</v>
      </c>
      <c r="P441" s="37" t="str">
        <f t="shared" ca="1" si="130"/>
        <v>L</v>
      </c>
      <c r="Q441" s="37">
        <f t="shared" ca="1" si="131"/>
        <v>-1</v>
      </c>
      <c r="R441" s="23">
        <f ca="1">IF($A441&lt;&gt;"",IF(OR($AH440&lt;&gt;0,$AI440&lt;&gt;0),"0",SUM(Q441:Q441)),0)</f>
        <v>-1</v>
      </c>
      <c r="S441" s="56" t="str">
        <f ca="1">VLOOKUP($A441,$BC$5:$BN$45,8)</f>
        <v>B</v>
      </c>
      <c r="T441" s="175">
        <v>1</v>
      </c>
      <c r="U441" s="345" t="str">
        <f ca="1">IF($A440&lt;&gt;"",IF(OR($AH440&lt;&gt;0,$AI440&lt;&gt;0,M440&gt;=$AJ$3),"",H441))</f>
        <v/>
      </c>
      <c r="V441" s="346" t="str">
        <f t="shared" ca="1" si="142"/>
        <v/>
      </c>
      <c r="W441" s="346">
        <f t="shared" ca="1" si="132"/>
        <v>0</v>
      </c>
      <c r="X441" s="343">
        <f t="shared" ca="1" si="140"/>
        <v>0</v>
      </c>
      <c r="Y441" s="56" t="str">
        <f ca="1">VLOOKUP($A441,$BC$5:$BN$45,8)</f>
        <v>B</v>
      </c>
      <c r="Z441" s="175">
        <v>1</v>
      </c>
      <c r="AA441" s="345" t="str">
        <f ca="1">IF($A440&lt;&gt;"",IF(OR($AH440&lt;&gt;0,$AI440&lt;&gt;0,U441&lt;&gt;""),"",O441))</f>
        <v>R</v>
      </c>
      <c r="AB441" s="37" t="str">
        <f t="shared" ca="1" si="133"/>
        <v>L</v>
      </c>
      <c r="AC441" s="37">
        <f t="shared" ca="1" si="134"/>
        <v>-1</v>
      </c>
      <c r="AD441" s="23">
        <f ca="1">IF($A441&lt;&gt;"",IF(OR($AH440&lt;&gt;0,$AI440&lt;&gt;0),"0",SUM(AC441:AC441)),0)</f>
        <v>-1</v>
      </c>
      <c r="AE441" s="90">
        <f ca="1">IF(A441&lt;&gt;"",W441+AC441,0)</f>
        <v>-1</v>
      </c>
      <c r="AF441" s="87">
        <f t="shared" ca="1" si="144"/>
        <v>-12</v>
      </c>
      <c r="AG441" s="95">
        <f>T442</f>
        <v>1</v>
      </c>
      <c r="AH441" s="89">
        <f ca="1">IF($A441&lt;&gt;"",IF(AH440&lt;&gt;0,AH440,IF(AF441&gt;=$AJ$1,"Profit Target",0)),0)</f>
        <v>0</v>
      </c>
      <c r="AI441" s="91">
        <f ca="1">IF($A441&lt;&gt;"",IF(AI440&lt;&gt;0,AI440,IF(AF441&lt;=$AJ$2,"Stop Loss",0)))</f>
        <v>0</v>
      </c>
      <c r="AJ441" s="89">
        <f t="shared" ca="1" si="135"/>
        <v>9</v>
      </c>
      <c r="AK441" s="78" t="str">
        <f ca="1">IF($A440="","",ABS(T441)&amp;"@")</f>
        <v>1@</v>
      </c>
      <c r="AL441" s="78" t="str">
        <f ca="1">IF(U441&lt;&gt;"",$AK441&amp;U441&amp;",","")</f>
        <v/>
      </c>
      <c r="AM441" s="78" t="str">
        <f ca="1">IF($A440="","",ABS(Z441)&amp;"@")</f>
        <v>1@</v>
      </c>
      <c r="AN441" s="427" t="str">
        <f t="shared" ca="1" si="136"/>
        <v>1@R,</v>
      </c>
      <c r="AO441" s="20"/>
      <c r="AP441" s="20"/>
      <c r="AQ441" s="20"/>
      <c r="AR441" s="20"/>
      <c r="AS441" s="20"/>
      <c r="AT441" s="49"/>
      <c r="AU441" s="20"/>
      <c r="AV441" s="20"/>
      <c r="AW441" s="20"/>
      <c r="AX441" s="20"/>
      <c r="AY441" s="20"/>
      <c r="AZ441" s="20"/>
      <c r="BA441" s="20"/>
      <c r="BB441" s="96">
        <f t="shared" ca="1" si="127"/>
        <v>30</v>
      </c>
      <c r="BD441" s="96"/>
      <c r="BR441" s="48"/>
      <c r="BS441" s="48"/>
      <c r="BT441" s="48"/>
      <c r="BU441" s="48"/>
      <c r="BV441" s="48"/>
      <c r="BW441" s="48"/>
      <c r="BX441" s="48"/>
      <c r="BY441" s="49"/>
      <c r="BZ441" s="48"/>
      <c r="CA441" s="48"/>
      <c r="CB441" s="19"/>
      <c r="CC441" s="19"/>
      <c r="CD441" s="19"/>
      <c r="CE441" s="48"/>
      <c r="CF441" s="49"/>
      <c r="CG441" s="19"/>
      <c r="CH441" s="49"/>
      <c r="CI441" s="19"/>
      <c r="CJ441" s="19"/>
    </row>
    <row r="442" spans="1:88">
      <c r="A442" s="96">
        <f t="shared" ca="1" si="126"/>
        <v>4</v>
      </c>
      <c r="B442" s="23" t="str">
        <f ca="1">IF(A441="","",IF(AND(AL442="",AN442=""),"NB",AL442&amp;AN442))</f>
        <v>1@B,</v>
      </c>
      <c r="C442" s="6" t="str">
        <f t="shared" ca="1" si="128"/>
        <v/>
      </c>
      <c r="D442" s="56" t="str">
        <f ca="1">VLOOKUP($A442,$BC$5:$BN$45,8)</f>
        <v>B</v>
      </c>
      <c r="E442" s="344" t="str">
        <f t="shared" ca="1" si="137"/>
        <v>BBB</v>
      </c>
      <c r="F442" s="175">
        <v>1</v>
      </c>
      <c r="G442" s="459">
        <f ca="1">IF(G441&gt;=$AJ$3,1,IF(AND(J440="L",J441="L"),1,IF(I441="L",2,IF(I441="W",(2*G441-1),G441))))</f>
        <v>2</v>
      </c>
      <c r="H442" s="345" t="str">
        <f ca="1">IF($A441&lt;&gt;"",IF(OR($AH441&lt;&gt;0,$AI441&lt;&gt;0,E441="RRR"),"",IF(AND($D436="B",$D439="B"),"B",IF(AND($D438="B",$D440="B"),"B",IF(AND($D440=$D441,$D440="B"),"B","")))),"")</f>
        <v>B</v>
      </c>
      <c r="I442" s="346" t="str">
        <f t="shared" ca="1" si="141"/>
        <v>W</v>
      </c>
      <c r="J442" s="346">
        <f t="shared" ca="1" si="129"/>
        <v>1</v>
      </c>
      <c r="K442" s="343">
        <f t="shared" ca="1" si="138"/>
        <v>1</v>
      </c>
      <c r="L442" s="56" t="str">
        <f ca="1">VLOOKUP($A442,$BC$5:$BN$45,8)</f>
        <v>B</v>
      </c>
      <c r="M442" s="428">
        <f t="shared" ca="1" si="139"/>
        <v>0</v>
      </c>
      <c r="N442" s="175">
        <v>1</v>
      </c>
      <c r="O442" s="345" t="str">
        <f ca="1">IF($A441&lt;&gt;"",IF(OR($AH441&lt;&gt;0,$AI441&lt;&gt;0,E441="BBB",H442&lt;&gt;""),"",IF(AND($D436="R",$D439="R"),"R",IF(AND($D438="R",$D440="R"),"R",IF(AND($D440=$D441,$D440="R"),"R","")))),"")</f>
        <v/>
      </c>
      <c r="P442" s="37" t="str">
        <f t="shared" ca="1" si="130"/>
        <v/>
      </c>
      <c r="Q442" s="37">
        <f t="shared" ca="1" si="131"/>
        <v>0</v>
      </c>
      <c r="R442" s="23">
        <f ca="1">IF($A442&lt;&gt;"",IF(OR($AH441&lt;&gt;0,$AI441&lt;&gt;0),"0",SUM(Q442:Q442)),0)</f>
        <v>0</v>
      </c>
      <c r="S442" s="56" t="str">
        <f ca="1">VLOOKUP($A442,$BC$5:$BN$45,8)</f>
        <v>B</v>
      </c>
      <c r="T442" s="175">
        <v>1</v>
      </c>
      <c r="U442" s="345" t="str">
        <f ca="1">IF($A441&lt;&gt;"",IF(OR($AH441&lt;&gt;0,$AI441&lt;&gt;0,M441&gt;=$AJ$3),"",H442))</f>
        <v>B</v>
      </c>
      <c r="V442" s="346" t="str">
        <f t="shared" ca="1" si="142"/>
        <v>W</v>
      </c>
      <c r="W442" s="346">
        <f t="shared" ca="1" si="132"/>
        <v>1</v>
      </c>
      <c r="X442" s="343">
        <f t="shared" ca="1" si="140"/>
        <v>1</v>
      </c>
      <c r="Y442" s="56" t="str">
        <f ca="1">VLOOKUP($A442,$BC$5:$BN$45,8)</f>
        <v>B</v>
      </c>
      <c r="Z442" s="175">
        <v>1</v>
      </c>
      <c r="AA442" s="345" t="str">
        <f ca="1">IF($A441&lt;&gt;"",IF(OR($AH441&lt;&gt;0,$AI441&lt;&gt;0,U442&lt;&gt;""),"",O442))</f>
        <v/>
      </c>
      <c r="AB442" s="37" t="str">
        <f t="shared" ca="1" si="133"/>
        <v/>
      </c>
      <c r="AC442" s="37">
        <f t="shared" ca="1" si="134"/>
        <v>0</v>
      </c>
      <c r="AD442" s="23">
        <f ca="1">IF($A442&lt;&gt;"",IF(OR($AH441&lt;&gt;0,$AI441&lt;&gt;0),"0",SUM(AC442:AC442)),0)</f>
        <v>0</v>
      </c>
      <c r="AE442" s="90">
        <f ca="1">IF(A442&lt;&gt;"",W442+AC442,0)</f>
        <v>1</v>
      </c>
      <c r="AF442" s="87">
        <f t="shared" ca="1" si="144"/>
        <v>-11</v>
      </c>
      <c r="AG442" s="95">
        <f>T443</f>
        <v>1</v>
      </c>
      <c r="AH442" s="89">
        <f ca="1">IF($A442&lt;&gt;"",IF(AH441&lt;&gt;0,AH441,IF(AF442&gt;=$AJ$1,"Profit Target",0)),0)</f>
        <v>0</v>
      </c>
      <c r="AI442" s="91">
        <f ca="1">IF($A442&lt;&gt;"",IF(AI441&lt;&gt;0,AI441,IF(AF442&lt;=$AJ$2,"Stop Loss",0)))</f>
        <v>0</v>
      </c>
      <c r="AJ442" s="89">
        <f t="shared" ca="1" si="135"/>
        <v>9</v>
      </c>
      <c r="AK442" s="78" t="str">
        <f ca="1">IF($A441="","",ABS(T442)&amp;"@")</f>
        <v>1@</v>
      </c>
      <c r="AL442" s="78" t="str">
        <f ca="1">IF(U442&lt;&gt;"",$AK442&amp;U442&amp;",","")</f>
        <v>1@B,</v>
      </c>
      <c r="AM442" s="78" t="str">
        <f ca="1">IF($A441="","",ABS(Z442)&amp;"@")</f>
        <v>1@</v>
      </c>
      <c r="AN442" s="427" t="str">
        <f t="shared" ca="1" si="136"/>
        <v/>
      </c>
      <c r="AO442" s="20"/>
      <c r="AP442" s="20"/>
      <c r="AQ442" s="20"/>
      <c r="AR442" s="20"/>
      <c r="AS442" s="20"/>
      <c r="AT442" s="49"/>
      <c r="AU442" s="20"/>
      <c r="AV442" s="20"/>
      <c r="AW442" s="20"/>
      <c r="AX442" s="20"/>
      <c r="AY442" s="20"/>
      <c r="AZ442" s="20"/>
      <c r="BA442" s="20"/>
      <c r="BB442" s="96">
        <f t="shared" ca="1" si="127"/>
        <v>31</v>
      </c>
      <c r="BD442" s="96"/>
      <c r="BR442" s="48"/>
      <c r="BS442" s="48"/>
      <c r="BT442" s="48"/>
      <c r="BU442" s="48"/>
      <c r="BV442" s="48"/>
      <c r="BW442" s="48"/>
      <c r="BX442" s="48"/>
      <c r="BY442" s="49"/>
      <c r="BZ442" s="48"/>
      <c r="CA442" s="48"/>
      <c r="CB442" s="19"/>
      <c r="CC442" s="19"/>
      <c r="CD442" s="19"/>
      <c r="CE442" s="48"/>
      <c r="CF442" s="49"/>
      <c r="CG442" s="19"/>
      <c r="CH442" s="49"/>
      <c r="CI442" s="19"/>
      <c r="CJ442" s="19"/>
    </row>
    <row r="443" spans="1:88">
      <c r="A443" s="96">
        <f t="shared" ca="1" si="126"/>
        <v>20</v>
      </c>
      <c r="B443" s="23" t="str">
        <f ca="1">IF(A442="","",IF(AND(AL443="",AN443=""),"NB",AL443&amp;AN443))</f>
        <v>1@B,</v>
      </c>
      <c r="C443" s="6" t="str">
        <f t="shared" ca="1" si="128"/>
        <v/>
      </c>
      <c r="D443" s="56" t="str">
        <f ca="1">VLOOKUP($A443,$BC$5:$BN$45,8)</f>
        <v>B</v>
      </c>
      <c r="E443" s="344" t="str">
        <f t="shared" ca="1" si="137"/>
        <v>BBB</v>
      </c>
      <c r="F443" s="175">
        <v>1</v>
      </c>
      <c r="G443" s="459">
        <f ca="1">IF(G442&gt;=$AJ$3,1,IF(AND(J441="L",J442="L"),1,IF(I442="L",2,IF(I442="W",(2*G442-1),G442))))</f>
        <v>3</v>
      </c>
      <c r="H443" s="345" t="str">
        <f ca="1">IF($A442&lt;&gt;"",IF(OR($AH442&lt;&gt;0,$AI442&lt;&gt;0,E442="RRR"),"",IF(AND($D437="B",$D440="B"),"B",IF(AND($D439="B",$D441="B"),"B",IF(AND($D441=$D442,$D441="B"),"B","")))),"")</f>
        <v>B</v>
      </c>
      <c r="I443" s="346" t="str">
        <f t="shared" ca="1" si="141"/>
        <v>W</v>
      </c>
      <c r="J443" s="346">
        <f t="shared" ca="1" si="129"/>
        <v>1</v>
      </c>
      <c r="K443" s="343">
        <f t="shared" ca="1" si="138"/>
        <v>1</v>
      </c>
      <c r="L443" s="56" t="str">
        <f ca="1">VLOOKUP($A443,$BC$5:$BN$45,8)</f>
        <v>B</v>
      </c>
      <c r="M443" s="428">
        <f t="shared" ca="1" si="139"/>
        <v>0</v>
      </c>
      <c r="N443" s="175">
        <v>1</v>
      </c>
      <c r="O443" s="345" t="str">
        <f ca="1">IF($A442&lt;&gt;"",IF(OR($AH442&lt;&gt;0,$AI442&lt;&gt;0,E442="BBB",H443&lt;&gt;""),"",IF(AND($D437="R",$D440="R"),"R",IF(AND($D439="R",$D441="R"),"R",IF(AND($D441=$D442,$D441="R"),"R","")))),"")</f>
        <v/>
      </c>
      <c r="P443" s="37" t="str">
        <f t="shared" ca="1" si="130"/>
        <v/>
      </c>
      <c r="Q443" s="37">
        <f t="shared" ca="1" si="131"/>
        <v>0</v>
      </c>
      <c r="R443" s="23">
        <f ca="1">IF($A443&lt;&gt;"",IF(OR($AH442&lt;&gt;0,$AI442&lt;&gt;0),"0",SUM(Q443:Q443)),0)</f>
        <v>0</v>
      </c>
      <c r="S443" s="56" t="str">
        <f ca="1">VLOOKUP($A443,$BC$5:$BN$45,8)</f>
        <v>B</v>
      </c>
      <c r="T443" s="175">
        <v>1</v>
      </c>
      <c r="U443" s="345" t="str">
        <f ca="1">IF($A442&lt;&gt;"",IF(OR($AH442&lt;&gt;0,$AI442&lt;&gt;0,M442&gt;=$AJ$3),"",H443))</f>
        <v>B</v>
      </c>
      <c r="V443" s="346" t="str">
        <f t="shared" ca="1" si="142"/>
        <v>W</v>
      </c>
      <c r="W443" s="346">
        <f t="shared" ca="1" si="132"/>
        <v>1</v>
      </c>
      <c r="X443" s="343">
        <f t="shared" ca="1" si="140"/>
        <v>1</v>
      </c>
      <c r="Y443" s="56" t="str">
        <f ca="1">VLOOKUP($A443,$BC$5:$BN$45,8)</f>
        <v>B</v>
      </c>
      <c r="Z443" s="175">
        <v>1</v>
      </c>
      <c r="AA443" s="345" t="str">
        <f ca="1">IF($A442&lt;&gt;"",IF(OR($AH442&lt;&gt;0,$AI442&lt;&gt;0,U443&lt;&gt;""),"",O443))</f>
        <v/>
      </c>
      <c r="AB443" s="37" t="str">
        <f t="shared" ca="1" si="133"/>
        <v/>
      </c>
      <c r="AC443" s="37">
        <f t="shared" ca="1" si="134"/>
        <v>0</v>
      </c>
      <c r="AD443" s="23">
        <f ca="1">IF($A443&lt;&gt;"",IF(OR($AH442&lt;&gt;0,$AI442&lt;&gt;0),"0",SUM(AC443:AC443)),0)</f>
        <v>0</v>
      </c>
      <c r="AE443" s="90">
        <f ca="1">IF(A443&lt;&gt;"",W443+AC443,0)</f>
        <v>1</v>
      </c>
      <c r="AF443" s="87">
        <f t="shared" ca="1" si="144"/>
        <v>-10</v>
      </c>
      <c r="AG443" s="95">
        <f>T444</f>
        <v>1</v>
      </c>
      <c r="AH443" s="89">
        <f ca="1">IF($A443&lt;&gt;"",IF(AH442&lt;&gt;0,AH442,IF(AF443&gt;=$AJ$1,"Profit Target",0)),0)</f>
        <v>0</v>
      </c>
      <c r="AI443" s="91">
        <f ca="1">IF($A443&lt;&gt;"",IF(AI442&lt;&gt;0,AI442,IF(AF443&lt;=$AJ$2,"Stop Loss",0)))</f>
        <v>0</v>
      </c>
      <c r="AJ443" s="89">
        <f t="shared" ca="1" si="135"/>
        <v>9</v>
      </c>
      <c r="AK443" s="78" t="str">
        <f ca="1">IF($A442="","",ABS(T443)&amp;"@")</f>
        <v>1@</v>
      </c>
      <c r="AL443" s="78" t="str">
        <f ca="1">IF(U443&lt;&gt;"",$AK443&amp;U443&amp;",","")</f>
        <v>1@B,</v>
      </c>
      <c r="AM443" s="78" t="str">
        <f ca="1">IF($A442="","",ABS(Z443)&amp;"@")</f>
        <v>1@</v>
      </c>
      <c r="AN443" s="427" t="str">
        <f t="shared" ca="1" si="136"/>
        <v/>
      </c>
      <c r="AO443" s="20"/>
      <c r="AP443" s="20"/>
      <c r="AQ443" s="20"/>
      <c r="AR443" s="20"/>
      <c r="AS443" s="20"/>
      <c r="AT443" s="49"/>
      <c r="AU443" s="20"/>
      <c r="AV443" s="20"/>
      <c r="AW443" s="20"/>
      <c r="AX443" s="20"/>
      <c r="AY443" s="20"/>
      <c r="AZ443" s="20"/>
      <c r="BA443" s="20"/>
      <c r="BB443" s="96">
        <f t="shared" ca="1" si="127"/>
        <v>12</v>
      </c>
      <c r="BD443" s="96"/>
      <c r="BR443" s="48"/>
      <c r="BS443" s="48"/>
      <c r="BT443" s="48"/>
      <c r="BU443" s="48"/>
      <c r="BV443" s="48"/>
      <c r="BW443" s="48"/>
      <c r="BX443" s="48"/>
      <c r="BY443" s="49"/>
      <c r="BZ443" s="48"/>
      <c r="CA443" s="48"/>
      <c r="CB443" s="19"/>
      <c r="CC443" s="19"/>
      <c r="CD443" s="19"/>
      <c r="CE443" s="48"/>
      <c r="CF443" s="49"/>
      <c r="CG443" s="19"/>
      <c r="CH443" s="49"/>
      <c r="CI443" s="19"/>
      <c r="CJ443" s="19"/>
    </row>
    <row r="444" spans="1:88">
      <c r="A444" s="96">
        <f t="shared" ca="1" si="126"/>
        <v>36</v>
      </c>
      <c r="B444" s="23" t="str">
        <f ca="1">IF(A443="","",IF(AND(AL444="",AN444=""),"NB",AL444&amp;AN444))</f>
        <v>1@B,</v>
      </c>
      <c r="C444" s="6" t="str">
        <f t="shared" ca="1" si="128"/>
        <v/>
      </c>
      <c r="D444" s="56" t="str">
        <f ca="1">VLOOKUP($A444,$BC$5:$BN$45,8)</f>
        <v>R</v>
      </c>
      <c r="E444" s="344" t="str">
        <f t="shared" ca="1" si="137"/>
        <v>BBR</v>
      </c>
      <c r="F444" s="175">
        <v>1</v>
      </c>
      <c r="G444" s="459">
        <f ca="1">IF(G443&gt;=$AJ$3,1,IF(AND(J442="L",J443="L"),1,IF(I443="L",2,IF(I443="W",(2*G443-1),G443))))</f>
        <v>5</v>
      </c>
      <c r="H444" s="345" t="str">
        <f ca="1">IF($A443&lt;&gt;"",IF(OR($AH443&lt;&gt;0,$AI443&lt;&gt;0,E443="RRR"),"",IF(AND($D438="B",$D441="B"),"B",IF(AND($D440="B",$D442="B"),"B",IF(AND($D442=$D443,$D442="B"),"B","")))),"")</f>
        <v>B</v>
      </c>
      <c r="I444" s="346" t="str">
        <f t="shared" ca="1" si="141"/>
        <v>L</v>
      </c>
      <c r="J444" s="346">
        <f t="shared" ca="1" si="129"/>
        <v>-1</v>
      </c>
      <c r="K444" s="343">
        <f t="shared" ca="1" si="138"/>
        <v>-1</v>
      </c>
      <c r="L444" s="56" t="str">
        <f ca="1">VLOOKUP($A444,$BC$5:$BN$45,8)</f>
        <v>R</v>
      </c>
      <c r="M444" s="428">
        <f t="shared" ca="1" si="139"/>
        <v>1</v>
      </c>
      <c r="N444" s="175">
        <v>1</v>
      </c>
      <c r="O444" s="345" t="str">
        <f ca="1">IF($A443&lt;&gt;"",IF(OR($AH443&lt;&gt;0,$AI443&lt;&gt;0,E443="BBB",H444&lt;&gt;""),"",IF(AND($D438="R",$D441="R"),"R",IF(AND($D440="R",$D442="R"),"R",IF(AND($D442=$D443,$D442="R"),"R","")))),"")</f>
        <v/>
      </c>
      <c r="P444" s="37" t="str">
        <f t="shared" ca="1" si="130"/>
        <v/>
      </c>
      <c r="Q444" s="37">
        <f t="shared" ca="1" si="131"/>
        <v>0</v>
      </c>
      <c r="R444" s="23">
        <f ca="1">IF($A444&lt;&gt;"",IF(OR($AH443&lt;&gt;0,$AI443&lt;&gt;0),"0",SUM(Q444:Q444)),0)</f>
        <v>0</v>
      </c>
      <c r="S444" s="56" t="str">
        <f ca="1">VLOOKUP($A444,$BC$5:$BN$45,8)</f>
        <v>R</v>
      </c>
      <c r="T444" s="175">
        <v>1</v>
      </c>
      <c r="U444" s="345" t="str">
        <f ca="1">IF($A443&lt;&gt;"",IF(OR($AH443&lt;&gt;0,$AI443&lt;&gt;0,M443&gt;=$AJ$3),"",H444))</f>
        <v>B</v>
      </c>
      <c r="V444" s="346" t="str">
        <f t="shared" ca="1" si="142"/>
        <v>L</v>
      </c>
      <c r="W444" s="346">
        <f t="shared" ca="1" si="132"/>
        <v>-1</v>
      </c>
      <c r="X444" s="343">
        <f t="shared" ca="1" si="140"/>
        <v>-1</v>
      </c>
      <c r="Y444" s="56" t="str">
        <f ca="1">VLOOKUP($A444,$BC$5:$BN$45,8)</f>
        <v>R</v>
      </c>
      <c r="Z444" s="175">
        <v>1</v>
      </c>
      <c r="AA444" s="345" t="str">
        <f ca="1">IF($A443&lt;&gt;"",IF(OR($AH443&lt;&gt;0,$AI443&lt;&gt;0,U444&lt;&gt;""),"",O444))</f>
        <v/>
      </c>
      <c r="AB444" s="37" t="str">
        <f t="shared" ca="1" si="133"/>
        <v/>
      </c>
      <c r="AC444" s="37">
        <f t="shared" ca="1" si="134"/>
        <v>0</v>
      </c>
      <c r="AD444" s="23">
        <f ca="1">IF($A444&lt;&gt;"",IF(OR($AH443&lt;&gt;0,$AI443&lt;&gt;0),"0",SUM(AC444:AC444)),0)</f>
        <v>0</v>
      </c>
      <c r="AE444" s="90">
        <f ca="1">IF(A444&lt;&gt;"",W444+AC444,0)</f>
        <v>-1</v>
      </c>
      <c r="AF444" s="87">
        <f t="shared" ca="1" si="144"/>
        <v>-11</v>
      </c>
      <c r="AG444" s="95">
        <f>T445</f>
        <v>1</v>
      </c>
      <c r="AH444" s="89">
        <f ca="1">IF($A444&lt;&gt;"",IF(AH443&lt;&gt;0,AH443,IF(AF444&gt;=$AJ$1,"Profit Target",0)),0)</f>
        <v>0</v>
      </c>
      <c r="AI444" s="91">
        <f ca="1">IF($A444&lt;&gt;"",IF(AI443&lt;&gt;0,AI443,IF(AF444&lt;=$AJ$2,"Stop Loss",0)))</f>
        <v>0</v>
      </c>
      <c r="AJ444" s="89">
        <f t="shared" ca="1" si="135"/>
        <v>9</v>
      </c>
      <c r="AK444" s="78" t="str">
        <f ca="1">IF($A443="","",ABS(T444)&amp;"@")</f>
        <v>1@</v>
      </c>
      <c r="AL444" s="78" t="str">
        <f ca="1">IF(U444&lt;&gt;"",$AK444&amp;U444&amp;",","")</f>
        <v>1@B,</v>
      </c>
      <c r="AM444" s="78" t="str">
        <f ca="1">IF($A443="","",ABS(Z444)&amp;"@")</f>
        <v>1@</v>
      </c>
      <c r="AN444" s="427" t="str">
        <f t="shared" ca="1" si="136"/>
        <v/>
      </c>
      <c r="AO444" s="20"/>
      <c r="AP444" s="20"/>
      <c r="AQ444" s="20"/>
      <c r="AR444" s="20"/>
      <c r="AS444" s="20"/>
      <c r="AT444" s="49"/>
      <c r="AU444" s="20"/>
      <c r="AV444" s="20"/>
      <c r="AW444" s="20"/>
      <c r="AX444" s="20"/>
      <c r="AY444" s="20"/>
      <c r="AZ444" s="20"/>
      <c r="BA444" s="20"/>
      <c r="BB444" s="96">
        <f t="shared" ca="1" si="127"/>
        <v>33</v>
      </c>
      <c r="BD444" s="96"/>
      <c r="BR444" s="48"/>
      <c r="BS444" s="48"/>
      <c r="BT444" s="48"/>
      <c r="BU444" s="48"/>
      <c r="BV444" s="48"/>
      <c r="BW444" s="48"/>
      <c r="BX444" s="48"/>
      <c r="BY444" s="49"/>
      <c r="BZ444" s="48"/>
      <c r="CA444" s="48"/>
      <c r="CB444" s="19"/>
      <c r="CC444" s="19"/>
      <c r="CD444" s="19"/>
      <c r="CE444" s="48"/>
      <c r="CF444" s="49"/>
      <c r="CG444" s="19"/>
      <c r="CH444" s="49"/>
      <c r="CI444" s="19"/>
      <c r="CJ444" s="19"/>
    </row>
    <row r="445" spans="1:88">
      <c r="A445" s="96">
        <f t="shared" ca="1" si="126"/>
        <v>22</v>
      </c>
      <c r="B445" s="23" t="str">
        <f ca="1">IF(A444="","",IF(AND(AL445="",AN445=""),"NB",AL445&amp;AN445))</f>
        <v>1@B,</v>
      </c>
      <c r="C445" s="6" t="str">
        <f t="shared" ca="1" si="128"/>
        <v/>
      </c>
      <c r="D445" s="56" t="str">
        <f ca="1">VLOOKUP($A445,$BC$5:$BN$45,8)</f>
        <v>B</v>
      </c>
      <c r="E445" s="344" t="str">
        <f t="shared" ca="1" si="137"/>
        <v>BRB</v>
      </c>
      <c r="F445" s="175">
        <v>1</v>
      </c>
      <c r="G445" s="459">
        <f ca="1">IF(G444&gt;=$AJ$3,1,IF(AND(J443="L",J444="L"),1,IF(I444="L",2,IF(I444="W",(2*G444-1),G444))))</f>
        <v>2</v>
      </c>
      <c r="H445" s="345" t="str">
        <f ca="1">IF($A444&lt;&gt;"",IF(OR($AH444&lt;&gt;0,$AI444&lt;&gt;0,E444="RRR"),"",IF(AND($D439="B",$D442="B"),"B",IF(AND($D441="B",$D443="B"),"B",IF(AND($D443=$D444,$D443="B"),"B","")))),"")</f>
        <v>B</v>
      </c>
      <c r="I445" s="346" t="str">
        <f t="shared" ca="1" si="141"/>
        <v>W</v>
      </c>
      <c r="J445" s="346">
        <f t="shared" ca="1" si="129"/>
        <v>1</v>
      </c>
      <c r="K445" s="343">
        <f t="shared" ca="1" si="138"/>
        <v>1</v>
      </c>
      <c r="L445" s="56" t="str">
        <f ca="1">VLOOKUP($A445,$BC$5:$BN$45,8)</f>
        <v>B</v>
      </c>
      <c r="M445" s="428">
        <f t="shared" ca="1" si="139"/>
        <v>0</v>
      </c>
      <c r="N445" s="175">
        <v>1</v>
      </c>
      <c r="O445" s="345" t="str">
        <f ca="1">IF($A444&lt;&gt;"",IF(OR($AH444&lt;&gt;0,$AI444&lt;&gt;0,E444="BBB",H445&lt;&gt;""),"",IF(AND($D439="R",$D442="R"),"R",IF(AND($D441="R",$D443="R"),"R",IF(AND($D443=$D444,$D443="R"),"R","")))),"")</f>
        <v/>
      </c>
      <c r="P445" s="37" t="str">
        <f t="shared" ca="1" si="130"/>
        <v/>
      </c>
      <c r="Q445" s="37">
        <f t="shared" ca="1" si="131"/>
        <v>0</v>
      </c>
      <c r="R445" s="23">
        <f ca="1">IF($A445&lt;&gt;"",IF(OR($AH444&lt;&gt;0,$AI444&lt;&gt;0),"0",SUM(Q445:Q445)),0)</f>
        <v>0</v>
      </c>
      <c r="S445" s="56" t="str">
        <f ca="1">VLOOKUP($A445,$BC$5:$BN$45,8)</f>
        <v>B</v>
      </c>
      <c r="T445" s="175">
        <v>1</v>
      </c>
      <c r="U445" s="345" t="str">
        <f ca="1">IF($A444&lt;&gt;"",IF(OR($AH444&lt;&gt;0,$AI444&lt;&gt;0,M444&gt;=$AJ$3),"",H445))</f>
        <v>B</v>
      </c>
      <c r="V445" s="346" t="str">
        <f t="shared" ca="1" si="142"/>
        <v>W</v>
      </c>
      <c r="W445" s="346">
        <f t="shared" ca="1" si="132"/>
        <v>1</v>
      </c>
      <c r="X445" s="343">
        <f t="shared" ca="1" si="140"/>
        <v>1</v>
      </c>
      <c r="Y445" s="56" t="str">
        <f ca="1">VLOOKUP($A445,$BC$5:$BN$45,8)</f>
        <v>B</v>
      </c>
      <c r="Z445" s="175">
        <v>1</v>
      </c>
      <c r="AA445" s="345" t="str">
        <f ca="1">IF($A444&lt;&gt;"",IF(OR($AH444&lt;&gt;0,$AI444&lt;&gt;0,U445&lt;&gt;""),"",O445))</f>
        <v/>
      </c>
      <c r="AB445" s="37" t="str">
        <f t="shared" ca="1" si="133"/>
        <v/>
      </c>
      <c r="AC445" s="37">
        <f t="shared" ca="1" si="134"/>
        <v>0</v>
      </c>
      <c r="AD445" s="23">
        <f ca="1">IF($A445&lt;&gt;"",IF(OR($AH444&lt;&gt;0,$AI444&lt;&gt;0),"0",SUM(AC445:AC445)),0)</f>
        <v>0</v>
      </c>
      <c r="AE445" s="90">
        <f ca="1">IF(A445&lt;&gt;"",W445+AC445,0)</f>
        <v>1</v>
      </c>
      <c r="AF445" s="87">
        <f t="shared" ca="1" si="144"/>
        <v>-10</v>
      </c>
      <c r="AG445" s="95">
        <f>T446</f>
        <v>1</v>
      </c>
      <c r="AH445" s="89">
        <f ca="1">IF($A445&lt;&gt;"",IF(AH444&lt;&gt;0,AH444,IF(AF445&gt;=$AJ$1,"Profit Target",0)),0)</f>
        <v>0</v>
      </c>
      <c r="AI445" s="91">
        <f ca="1">IF($A445&lt;&gt;"",IF(AI444&lt;&gt;0,AI444,IF(AF445&lt;=$AJ$2,"Stop Loss",0)))</f>
        <v>0</v>
      </c>
      <c r="AJ445" s="89">
        <f t="shared" ca="1" si="135"/>
        <v>9</v>
      </c>
      <c r="AK445" s="78" t="str">
        <f ca="1">IF($A444="","",ABS(T445)&amp;"@")</f>
        <v>1@</v>
      </c>
      <c r="AL445" s="78" t="str">
        <f ca="1">IF(U445&lt;&gt;"",$AK445&amp;U445&amp;",","")</f>
        <v>1@B,</v>
      </c>
      <c r="AM445" s="78" t="str">
        <f ca="1">IF($A444="","",ABS(Z445)&amp;"@")</f>
        <v>1@</v>
      </c>
      <c r="AN445" s="427" t="str">
        <f t="shared" ca="1" si="136"/>
        <v/>
      </c>
      <c r="AO445" s="20"/>
      <c r="AP445" s="20"/>
      <c r="AQ445" s="20"/>
      <c r="AR445" s="20"/>
      <c r="AS445" s="20"/>
      <c r="AT445" s="49"/>
      <c r="AU445" s="20"/>
      <c r="AV445" s="20"/>
      <c r="AW445" s="20"/>
      <c r="AX445" s="20"/>
      <c r="AY445" s="20"/>
      <c r="AZ445" s="20"/>
      <c r="BA445" s="20"/>
      <c r="BB445" s="96">
        <f t="shared" ca="1" si="127"/>
        <v>8</v>
      </c>
      <c r="BD445" s="96"/>
      <c r="BR445" s="48"/>
      <c r="BS445" s="48"/>
      <c r="BT445" s="48"/>
      <c r="BU445" s="48"/>
      <c r="BV445" s="48"/>
      <c r="BW445" s="48"/>
      <c r="BX445" s="48"/>
      <c r="BY445" s="49"/>
      <c r="BZ445" s="48"/>
      <c r="CA445" s="48"/>
      <c r="CB445" s="19"/>
      <c r="CC445" s="19"/>
      <c r="CD445" s="19"/>
      <c r="CE445" s="48"/>
      <c r="CF445" s="49"/>
      <c r="CG445" s="19"/>
      <c r="CH445" s="49"/>
      <c r="CI445" s="19"/>
      <c r="CJ445" s="19"/>
    </row>
    <row r="446" spans="1:88">
      <c r="A446" s="96">
        <f t="shared" ca="1" si="126"/>
        <v>13</v>
      </c>
      <c r="B446" s="23" t="str">
        <f ca="1">IF(A445="","",IF(AND(AL446="",AN446=""),"NB",AL446&amp;AN446))</f>
        <v>1@B,</v>
      </c>
      <c r="C446" s="6" t="str">
        <f t="shared" ca="1" si="128"/>
        <v/>
      </c>
      <c r="D446" s="56" t="str">
        <f ca="1">VLOOKUP($A446,$BC$5:$BN$45,8)</f>
        <v>B</v>
      </c>
      <c r="E446" s="344" t="str">
        <f t="shared" ca="1" si="137"/>
        <v>RBB</v>
      </c>
      <c r="F446" s="175">
        <v>1</v>
      </c>
      <c r="G446" s="459">
        <f ca="1">IF(G445&gt;=$AJ$3,1,IF(AND(J444="L",J445="L"),1,IF(I445="L",2,IF(I445="W",(2*G445-1),G445))))</f>
        <v>3</v>
      </c>
      <c r="H446" s="345" t="str">
        <f ca="1">IF($A445&lt;&gt;"",IF(OR($AH445&lt;&gt;0,$AI445&lt;&gt;0,E445="RRR"),"",IF(AND($D440="B",$D443="B"),"B",IF(AND($D442="B",$D444="B"),"B",IF(AND($D444=$D445,$D444="B"),"B","")))),"")</f>
        <v>B</v>
      </c>
      <c r="I446" s="346" t="str">
        <f t="shared" ca="1" si="141"/>
        <v>W</v>
      </c>
      <c r="J446" s="346">
        <f t="shared" ca="1" si="129"/>
        <v>1</v>
      </c>
      <c r="K446" s="343">
        <f t="shared" ca="1" si="138"/>
        <v>1</v>
      </c>
      <c r="L446" s="56" t="str">
        <f ca="1">VLOOKUP($A446,$BC$5:$BN$45,8)</f>
        <v>B</v>
      </c>
      <c r="M446" s="428">
        <f t="shared" ca="1" si="139"/>
        <v>0</v>
      </c>
      <c r="N446" s="175">
        <v>1</v>
      </c>
      <c r="O446" s="345" t="str">
        <f ca="1">IF($A445&lt;&gt;"",IF(OR($AH445&lt;&gt;0,$AI445&lt;&gt;0,E445="BBB",H446&lt;&gt;""),"",IF(AND($D440="R",$D443="R"),"R",IF(AND($D442="R",$D444="R"),"R",IF(AND($D444=$D445,$D444="R"),"R","")))),"")</f>
        <v/>
      </c>
      <c r="P446" s="37" t="str">
        <f t="shared" ca="1" si="130"/>
        <v/>
      </c>
      <c r="Q446" s="37">
        <f t="shared" ca="1" si="131"/>
        <v>0</v>
      </c>
      <c r="R446" s="23">
        <f ca="1">IF($A446&lt;&gt;"",IF(OR($AH445&lt;&gt;0,$AI445&lt;&gt;0),"0",SUM(Q446:Q446)),0)</f>
        <v>0</v>
      </c>
      <c r="S446" s="56" t="str">
        <f ca="1">VLOOKUP($A446,$BC$5:$BN$45,8)</f>
        <v>B</v>
      </c>
      <c r="T446" s="175">
        <v>1</v>
      </c>
      <c r="U446" s="345" t="str">
        <f ca="1">IF($A445&lt;&gt;"",IF(OR($AH445&lt;&gt;0,$AI445&lt;&gt;0,M445&gt;=$AJ$3),"",H446))</f>
        <v>B</v>
      </c>
      <c r="V446" s="346" t="str">
        <f t="shared" ca="1" si="142"/>
        <v>W</v>
      </c>
      <c r="W446" s="346">
        <f t="shared" ca="1" si="132"/>
        <v>1</v>
      </c>
      <c r="X446" s="343">
        <f t="shared" ca="1" si="140"/>
        <v>1</v>
      </c>
      <c r="Y446" s="56" t="str">
        <f ca="1">VLOOKUP($A446,$BC$5:$BN$45,8)</f>
        <v>B</v>
      </c>
      <c r="Z446" s="175">
        <v>1</v>
      </c>
      <c r="AA446" s="345" t="str">
        <f ca="1">IF($A445&lt;&gt;"",IF(OR($AH445&lt;&gt;0,$AI445&lt;&gt;0,U446&lt;&gt;""),"",O446))</f>
        <v/>
      </c>
      <c r="AB446" s="37" t="str">
        <f t="shared" ca="1" si="133"/>
        <v/>
      </c>
      <c r="AC446" s="37">
        <f t="shared" ca="1" si="134"/>
        <v>0</v>
      </c>
      <c r="AD446" s="23">
        <f ca="1">IF($A446&lt;&gt;"",IF(OR($AH445&lt;&gt;0,$AI445&lt;&gt;0),"0",SUM(AC446:AC446)),0)</f>
        <v>0</v>
      </c>
      <c r="AE446" s="90">
        <f ca="1">IF(A446&lt;&gt;"",W446+AC446,0)</f>
        <v>1</v>
      </c>
      <c r="AF446" s="172">
        <f t="shared" ca="1" si="144"/>
        <v>-9</v>
      </c>
      <c r="AG446" s="95">
        <f>T447</f>
        <v>1</v>
      </c>
      <c r="AH446" s="89">
        <f ca="1">IF($A446&lt;&gt;"",IF(AH445&lt;&gt;0,AH445,IF(AF446&gt;=$AJ$1,"Profit Target",0)),0)</f>
        <v>0</v>
      </c>
      <c r="AI446" s="91">
        <f ca="1">IF($A446&lt;&gt;"",IF(AI445&lt;&gt;0,AI445,IF(AF446&lt;=$AJ$2,"Stop Loss",0)))</f>
        <v>0</v>
      </c>
      <c r="AJ446" s="89">
        <f t="shared" ca="1" si="135"/>
        <v>9</v>
      </c>
      <c r="AK446" s="78" t="str">
        <f ca="1">IF($A445="","",ABS(T446)&amp;"@")</f>
        <v>1@</v>
      </c>
      <c r="AL446" s="78" t="str">
        <f ca="1">IF(U446&lt;&gt;"",$AK446&amp;U446&amp;",","")</f>
        <v>1@B,</v>
      </c>
      <c r="AM446" s="78" t="str">
        <f ca="1">IF($A445="","",ABS(Z446)&amp;"@")</f>
        <v>1@</v>
      </c>
      <c r="AN446" s="427" t="str">
        <f t="shared" ca="1" si="136"/>
        <v/>
      </c>
      <c r="AO446" s="20"/>
      <c r="AP446" s="20"/>
      <c r="AQ446" s="20"/>
      <c r="AR446" s="20"/>
      <c r="AS446" s="20"/>
      <c r="AT446" s="49"/>
      <c r="AU446" s="20"/>
      <c r="AV446" s="20"/>
      <c r="AW446" s="20"/>
      <c r="AX446" s="20"/>
      <c r="AY446" s="20"/>
      <c r="AZ446" s="20"/>
      <c r="BA446" s="20"/>
      <c r="BB446" s="96">
        <f t="shared" ca="1" si="127"/>
        <v>26</v>
      </c>
      <c r="BD446" s="96"/>
      <c r="BR446" s="48"/>
      <c r="BS446" s="48"/>
      <c r="BT446" s="48"/>
      <c r="BU446" s="48"/>
      <c r="BV446" s="48"/>
      <c r="BW446" s="48"/>
      <c r="BX446" s="48"/>
      <c r="BY446" s="49"/>
      <c r="BZ446" s="48"/>
      <c r="CA446" s="48"/>
      <c r="CB446" s="19"/>
      <c r="CC446" s="19"/>
      <c r="CD446" s="19"/>
      <c r="CE446" s="48"/>
      <c r="CF446" s="49"/>
      <c r="CG446" s="19"/>
      <c r="CH446" s="49"/>
      <c r="CI446" s="19"/>
      <c r="CJ446" s="19"/>
    </row>
    <row r="447" spans="1:88">
      <c r="A447" s="96">
        <f t="shared" ca="1" si="126"/>
        <v>33</v>
      </c>
      <c r="B447" s="23" t="str">
        <f ca="1">IF(A446="","",IF(AND(AL447="",AN447=""),"NB",AL447&amp;AN447))</f>
        <v>1@B,</v>
      </c>
      <c r="C447" s="6" t="str">
        <f t="shared" ca="1" si="128"/>
        <v/>
      </c>
      <c r="D447" s="56" t="str">
        <f ca="1">VLOOKUP($A447,$BC$5:$BN$45,8)</f>
        <v>B</v>
      </c>
      <c r="E447" s="344" t="str">
        <f t="shared" ca="1" si="137"/>
        <v>BBB</v>
      </c>
      <c r="F447" s="175">
        <v>1</v>
      </c>
      <c r="G447" s="459">
        <f ca="1">IF(G446&gt;=$AJ$3,1,IF(AND(J445="L",J446="L"),1,IF(I446="L",2,IF(I446="W",(2*G446-1),G446))))</f>
        <v>5</v>
      </c>
      <c r="H447" s="345" t="str">
        <f ca="1">IF($A446&lt;&gt;"",IF(OR($AH446&lt;&gt;0,$AI446&lt;&gt;0,E446="RRR"),"",IF(AND($D441="B",$D444="B"),"B",IF(AND($D443="B",$D445="B"),"B",IF(AND($D445=$D446,$D445="B"),"B","")))),"")</f>
        <v>B</v>
      </c>
      <c r="I447" s="346" t="str">
        <f t="shared" ca="1" si="141"/>
        <v>W</v>
      </c>
      <c r="J447" s="346">
        <f t="shared" ca="1" si="129"/>
        <v>1</v>
      </c>
      <c r="K447" s="343">
        <f t="shared" ca="1" si="138"/>
        <v>1</v>
      </c>
      <c r="L447" s="56" t="str">
        <f ca="1">VLOOKUP($A447,$BC$5:$BN$45,8)</f>
        <v>B</v>
      </c>
      <c r="M447" s="428">
        <f t="shared" ca="1" si="139"/>
        <v>0</v>
      </c>
      <c r="N447" s="175">
        <v>1</v>
      </c>
      <c r="O447" s="345" t="str">
        <f ca="1">IF($A446&lt;&gt;"",IF(OR($AH446&lt;&gt;0,$AI446&lt;&gt;0,E446="BBB",H447&lt;&gt;""),"",IF(AND($D441="R",$D444="R"),"R",IF(AND($D443="R",$D445="R"),"R",IF(AND($D445=$D446,$D445="R"),"R","")))),"")</f>
        <v/>
      </c>
      <c r="P447" s="37" t="str">
        <f t="shared" ca="1" si="130"/>
        <v/>
      </c>
      <c r="Q447" s="37">
        <f t="shared" ca="1" si="131"/>
        <v>0</v>
      </c>
      <c r="R447" s="23">
        <f ca="1">IF($A447&lt;&gt;"",IF(OR($AH446&lt;&gt;0,$AI446&lt;&gt;0),"0",SUM(Q447:Q447)),0)</f>
        <v>0</v>
      </c>
      <c r="S447" s="56" t="str">
        <f ca="1">VLOOKUP($A447,$BC$5:$BN$45,8)</f>
        <v>B</v>
      </c>
      <c r="T447" s="175">
        <v>1</v>
      </c>
      <c r="U447" s="345" t="str">
        <f ca="1">IF($A446&lt;&gt;"",IF(OR($AH446&lt;&gt;0,$AI446&lt;&gt;0,M446&gt;=$AJ$3),"",H447))</f>
        <v>B</v>
      </c>
      <c r="V447" s="346" t="str">
        <f t="shared" ca="1" si="142"/>
        <v>W</v>
      </c>
      <c r="W447" s="346">
        <f t="shared" ca="1" si="132"/>
        <v>1</v>
      </c>
      <c r="X447" s="343">
        <f t="shared" ca="1" si="140"/>
        <v>1</v>
      </c>
      <c r="Y447" s="56" t="str">
        <f ca="1">VLOOKUP($A447,$BC$5:$BN$45,8)</f>
        <v>B</v>
      </c>
      <c r="Z447" s="175">
        <v>1</v>
      </c>
      <c r="AA447" s="345" t="str">
        <f ca="1">IF($A446&lt;&gt;"",IF(OR($AH446&lt;&gt;0,$AI446&lt;&gt;0,U447&lt;&gt;""),"",O447))</f>
        <v/>
      </c>
      <c r="AB447" s="37" t="str">
        <f t="shared" ca="1" si="133"/>
        <v/>
      </c>
      <c r="AC447" s="37">
        <f t="shared" ca="1" si="134"/>
        <v>0</v>
      </c>
      <c r="AD447" s="23">
        <f ca="1">IF($A447&lt;&gt;"",IF(OR($AH446&lt;&gt;0,$AI446&lt;&gt;0),"0",SUM(AC447:AC447)),0)</f>
        <v>0</v>
      </c>
      <c r="AE447" s="90">
        <f ca="1">IF(A447&lt;&gt;"",W447+AC447,0)</f>
        <v>1</v>
      </c>
      <c r="AF447" s="87">
        <f ca="1">IF($A447&lt;&gt;"",AE447+AF446,0)</f>
        <v>-8</v>
      </c>
      <c r="AG447" s="95">
        <f>T448</f>
        <v>1</v>
      </c>
      <c r="AH447" s="89">
        <f ca="1">IF($A447&lt;&gt;"",IF(AH446&lt;&gt;0,AH446,IF(AF447&gt;=$AJ$1,"Profit Target",0)),0)</f>
        <v>0</v>
      </c>
      <c r="AI447" s="91">
        <f ca="1">IF($A447&lt;&gt;"",IF(AI446&lt;&gt;0,AI446,IF(AF447&lt;=$AJ$2,"Stop Loss",0)))</f>
        <v>0</v>
      </c>
      <c r="AJ447" s="89">
        <f t="shared" ca="1" si="135"/>
        <v>9</v>
      </c>
      <c r="AK447" s="78" t="str">
        <f ca="1">IF($A446="","",ABS(T447)&amp;"@")</f>
        <v>1@</v>
      </c>
      <c r="AL447" s="78" t="str">
        <f ca="1">IF(U447&lt;&gt;"",$AK447&amp;U447&amp;",","")</f>
        <v>1@B,</v>
      </c>
      <c r="AM447" s="78" t="str">
        <f ca="1">IF($A446="","",ABS(Z447)&amp;"@")</f>
        <v>1@</v>
      </c>
      <c r="AN447" s="427" t="str">
        <f t="shared" ca="1" si="136"/>
        <v/>
      </c>
      <c r="AO447" s="20"/>
      <c r="AP447" s="20"/>
      <c r="AQ447" s="20"/>
      <c r="AR447" s="20"/>
      <c r="AS447" s="20"/>
      <c r="AT447" s="49"/>
      <c r="AU447" s="20"/>
      <c r="AV447" s="20"/>
      <c r="AW447" s="20"/>
      <c r="AX447" s="20"/>
      <c r="AY447" s="20"/>
      <c r="AZ447" s="20"/>
      <c r="BA447" s="20"/>
      <c r="BB447" s="96">
        <f t="shared" ca="1" si="127"/>
        <v>23</v>
      </c>
      <c r="BC447" s="48"/>
      <c r="BD447" s="96"/>
      <c r="BE447" s="48"/>
      <c r="BG447" s="48"/>
      <c r="BH447" s="48"/>
      <c r="BI447" s="19"/>
      <c r="BJ447" s="19"/>
      <c r="BK447" s="19"/>
      <c r="BL447" s="48"/>
      <c r="BM447" s="61"/>
      <c r="BN447" s="48"/>
      <c r="BR447" s="48"/>
      <c r="BS447" s="48"/>
      <c r="BT447" s="48"/>
      <c r="BU447" s="48"/>
      <c r="BV447" s="48"/>
      <c r="BW447" s="48"/>
      <c r="BX447" s="48"/>
      <c r="BY447" s="49"/>
      <c r="BZ447" s="48"/>
      <c r="CA447" s="48"/>
      <c r="CB447" s="19"/>
      <c r="CC447" s="19"/>
      <c r="CD447" s="19"/>
      <c r="CE447" s="48"/>
      <c r="CF447" s="49"/>
      <c r="CG447" s="19"/>
      <c r="CH447" s="49"/>
      <c r="CI447" s="19"/>
      <c r="CJ447" s="19"/>
    </row>
    <row r="448" spans="1:88">
      <c r="A448" s="96">
        <f t="shared" ca="1" si="126"/>
        <v>3</v>
      </c>
      <c r="B448" s="23" t="str">
        <f ca="1">IF(A447="","",IF(AND(AL448="",AN448=""),"NB",AL448&amp;AN448))</f>
        <v>1@B,</v>
      </c>
      <c r="C448" s="6" t="str">
        <f t="shared" ca="1" si="128"/>
        <v/>
      </c>
      <c r="D448" s="56" t="str">
        <f ca="1">VLOOKUP($A448,$BC$5:$BN$45,8)</f>
        <v>R</v>
      </c>
      <c r="E448" s="344" t="str">
        <f t="shared" ca="1" si="137"/>
        <v>BBR</v>
      </c>
      <c r="F448" s="175">
        <v>1</v>
      </c>
      <c r="G448" s="459">
        <f ca="1">IF(G447&gt;=$AJ$3,1,IF(AND(J446="L",J447="L"),1,IF(I447="L",2,IF(I447="W",(2*G447-1),G447))))</f>
        <v>9</v>
      </c>
      <c r="H448" s="345" t="str">
        <f ca="1">IF($A447&lt;&gt;"",IF(OR($AH447&lt;&gt;0,$AI447&lt;&gt;0,E447="RRR"),"",IF(AND($D442="B",$D445="B"),"B",IF(AND($D444="B",$D446="B"),"B",IF(AND($D446=$D447,$D446="B"),"B","")))),"")</f>
        <v>B</v>
      </c>
      <c r="I448" s="346" t="str">
        <f t="shared" ca="1" si="141"/>
        <v>L</v>
      </c>
      <c r="J448" s="346">
        <f t="shared" ca="1" si="129"/>
        <v>-1</v>
      </c>
      <c r="K448" s="343">
        <f t="shared" ca="1" si="138"/>
        <v>-1</v>
      </c>
      <c r="L448" s="56" t="str">
        <f ca="1">VLOOKUP($A448,$BC$5:$BN$45,8)</f>
        <v>R</v>
      </c>
      <c r="M448" s="428">
        <f t="shared" ca="1" si="139"/>
        <v>1</v>
      </c>
      <c r="N448" s="175">
        <v>1</v>
      </c>
      <c r="O448" s="345" t="str">
        <f ca="1">IF($A447&lt;&gt;"",IF(OR($AH447&lt;&gt;0,$AI447&lt;&gt;0,E447="BBB",H448&lt;&gt;""),"",IF(AND($D442="R",$D445="R"),"R",IF(AND($D444="R",$D446="R"),"R",IF(AND($D446=$D447,$D446="R"),"R","")))),"")</f>
        <v/>
      </c>
      <c r="P448" s="37" t="str">
        <f t="shared" ca="1" si="130"/>
        <v/>
      </c>
      <c r="Q448" s="37">
        <f t="shared" ca="1" si="131"/>
        <v>0</v>
      </c>
      <c r="R448" s="23">
        <f ca="1">IF($A448&lt;&gt;"",IF(OR($AH447&lt;&gt;0,$AI447&lt;&gt;0),"0",SUM(Q448:Q448)),0)</f>
        <v>0</v>
      </c>
      <c r="S448" s="56" t="str">
        <f ca="1">VLOOKUP($A448,$BC$5:$BN$45,8)</f>
        <v>R</v>
      </c>
      <c r="T448" s="175">
        <v>1</v>
      </c>
      <c r="U448" s="345" t="str">
        <f ca="1">IF($A447&lt;&gt;"",IF(OR($AH447&lt;&gt;0,$AI447&lt;&gt;0,M447&gt;=$AJ$3),"",H448))</f>
        <v>B</v>
      </c>
      <c r="V448" s="346" t="str">
        <f t="shared" ca="1" si="142"/>
        <v>L</v>
      </c>
      <c r="W448" s="346">
        <f t="shared" ca="1" si="132"/>
        <v>-1</v>
      </c>
      <c r="X448" s="343">
        <f t="shared" ca="1" si="140"/>
        <v>-1</v>
      </c>
      <c r="Y448" s="56" t="str">
        <f ca="1">VLOOKUP($A448,$BC$5:$BN$45,8)</f>
        <v>R</v>
      </c>
      <c r="Z448" s="175">
        <v>1</v>
      </c>
      <c r="AA448" s="345" t="str">
        <f ca="1">IF($A447&lt;&gt;"",IF(OR($AH447&lt;&gt;0,$AI447&lt;&gt;0,U448&lt;&gt;""),"",O448))</f>
        <v/>
      </c>
      <c r="AB448" s="37" t="str">
        <f t="shared" ca="1" si="133"/>
        <v/>
      </c>
      <c r="AC448" s="37">
        <f t="shared" ca="1" si="134"/>
        <v>0</v>
      </c>
      <c r="AD448" s="23">
        <f ca="1">IF($A448&lt;&gt;"",IF(OR($AH447&lt;&gt;0,$AI447&lt;&gt;0),"0",SUM(AC448:AC448)),0)</f>
        <v>0</v>
      </c>
      <c r="AE448" s="90">
        <f ca="1">IF(A448&lt;&gt;"",W448+AC448,0)</f>
        <v>-1</v>
      </c>
      <c r="AF448" s="87">
        <f t="shared" ref="AF448:AF464" ca="1" si="145">IF($A448&lt;&gt;"",AE448+AF447,0)</f>
        <v>-9</v>
      </c>
      <c r="AG448" s="95">
        <f>T449</f>
        <v>1</v>
      </c>
      <c r="AH448" s="89">
        <f ca="1">IF($A448&lt;&gt;"",IF(AH447&lt;&gt;0,AH447,IF(AF448&gt;=$AJ$1,"Profit Target",0)),0)</f>
        <v>0</v>
      </c>
      <c r="AI448" s="91">
        <f ca="1">IF($A448&lt;&gt;"",IF(AI447&lt;&gt;0,AI447,IF(AF448&lt;=$AJ$2,"Stop Loss",0)))</f>
        <v>0</v>
      </c>
      <c r="AJ448" s="89">
        <f t="shared" ca="1" si="135"/>
        <v>9</v>
      </c>
      <c r="AK448" s="78" t="str">
        <f ca="1">IF($A447="","",ABS(T448)&amp;"@")</f>
        <v>1@</v>
      </c>
      <c r="AL448" s="78" t="str">
        <f ca="1">IF(U448&lt;&gt;"",$AK448&amp;U448&amp;",","")</f>
        <v>1@B,</v>
      </c>
      <c r="AM448" s="78" t="str">
        <f ca="1">IF($A447="","",ABS(Z448)&amp;"@")</f>
        <v>1@</v>
      </c>
      <c r="AN448" s="427" t="str">
        <f t="shared" ca="1" si="136"/>
        <v/>
      </c>
      <c r="AO448" s="20"/>
      <c r="AP448" s="20"/>
      <c r="AQ448" s="20"/>
      <c r="AR448" s="20"/>
      <c r="AS448" s="20"/>
      <c r="AT448" s="49"/>
      <c r="AU448" s="20"/>
      <c r="AV448" s="20"/>
      <c r="AW448" s="20"/>
      <c r="AX448" s="20"/>
      <c r="AY448" s="20"/>
      <c r="AZ448" s="20"/>
      <c r="BA448" s="20"/>
      <c r="BB448" s="96">
        <f t="shared" ca="1" si="127"/>
        <v>2</v>
      </c>
      <c r="BC448" s="48"/>
      <c r="BD448" s="96"/>
      <c r="BE448" s="48"/>
      <c r="BG448" s="48"/>
      <c r="BH448" s="48"/>
      <c r="BI448" s="19"/>
      <c r="BJ448" s="19"/>
      <c r="BK448" s="19"/>
      <c r="BL448" s="48"/>
      <c r="BM448" s="61"/>
      <c r="BN448" s="48"/>
      <c r="BR448" s="48"/>
      <c r="BS448" s="48"/>
      <c r="BT448" s="48"/>
      <c r="BU448" s="48"/>
      <c r="BV448" s="48"/>
      <c r="BW448" s="48"/>
      <c r="BX448" s="48"/>
      <c r="BY448" s="49"/>
      <c r="BZ448" s="48"/>
      <c r="CA448" s="48"/>
      <c r="CB448" s="19"/>
      <c r="CC448" s="19"/>
      <c r="CD448" s="19"/>
      <c r="CE448" s="48"/>
      <c r="CF448" s="49"/>
      <c r="CG448" s="19"/>
      <c r="CH448" s="49"/>
      <c r="CI448" s="19"/>
      <c r="CJ448" s="19"/>
    </row>
    <row r="449" spans="1:88">
      <c r="A449" s="96">
        <f t="shared" ca="1" si="126"/>
        <v>1</v>
      </c>
      <c r="B449" s="23" t="str">
        <f ca="1">IF(A448="","",IF(AND(AL449="",AN449=""),"NB",AL449&amp;AN449))</f>
        <v>1@B,</v>
      </c>
      <c r="C449" s="6" t="str">
        <f t="shared" ca="1" si="128"/>
        <v/>
      </c>
      <c r="D449" s="56" t="str">
        <f ca="1">VLOOKUP($A449,$BC$5:$BN$45,8)</f>
        <v>R</v>
      </c>
      <c r="E449" s="344" t="str">
        <f t="shared" ca="1" si="137"/>
        <v>BRR</v>
      </c>
      <c r="F449" s="175">
        <v>1</v>
      </c>
      <c r="G449" s="459">
        <f ca="1">IF(G448&gt;=$AJ$3,1,IF(AND(J447="L",J448="L"),1,IF(I448="L",2,IF(I448="W",(2*G448-1),G448))))</f>
        <v>2</v>
      </c>
      <c r="H449" s="345" t="str">
        <f ca="1">IF($A448&lt;&gt;"",IF(OR($AH448&lt;&gt;0,$AI448&lt;&gt;0,E448="RRR"),"",IF(AND($D443="B",$D446="B"),"B",IF(AND($D445="B",$D447="B"),"B",IF(AND($D447=$D448,$D447="B"),"B","")))),"")</f>
        <v>B</v>
      </c>
      <c r="I449" s="346" t="str">
        <f t="shared" ca="1" si="141"/>
        <v>L</v>
      </c>
      <c r="J449" s="346">
        <f t="shared" ca="1" si="129"/>
        <v>-1</v>
      </c>
      <c r="K449" s="343">
        <f t="shared" ca="1" si="138"/>
        <v>-1</v>
      </c>
      <c r="L449" s="56" t="str">
        <f ca="1">VLOOKUP($A449,$BC$5:$BN$45,8)</f>
        <v>R</v>
      </c>
      <c r="M449" s="428">
        <f t="shared" ca="1" si="139"/>
        <v>2</v>
      </c>
      <c r="N449" s="175">
        <v>1</v>
      </c>
      <c r="O449" s="345" t="str">
        <f ca="1">IF($A448&lt;&gt;"",IF(OR($AH448&lt;&gt;0,$AI448&lt;&gt;0,E448="BBB",H449&lt;&gt;""),"",IF(AND($D443="R",$D446="R"),"R",IF(AND($D445="R",$D447="R"),"R",IF(AND($D447=$D448,$D447="R"),"R","")))),"")</f>
        <v/>
      </c>
      <c r="P449" s="37" t="str">
        <f t="shared" ca="1" si="130"/>
        <v/>
      </c>
      <c r="Q449" s="37">
        <f t="shared" ca="1" si="131"/>
        <v>0</v>
      </c>
      <c r="R449" s="23">
        <f ca="1">IF($A449&lt;&gt;"",IF(OR($AH448&lt;&gt;0,$AI448&lt;&gt;0),"0",SUM(Q449:Q449)),0)</f>
        <v>0</v>
      </c>
      <c r="S449" s="56" t="str">
        <f ca="1">VLOOKUP($A449,$BC$5:$BN$45,8)</f>
        <v>R</v>
      </c>
      <c r="T449" s="175">
        <v>1</v>
      </c>
      <c r="U449" s="345" t="str">
        <f ca="1">IF($A448&lt;&gt;"",IF(OR($AH448&lt;&gt;0,$AI448&lt;&gt;0,M448&gt;=$AJ$3),"",H449))</f>
        <v>B</v>
      </c>
      <c r="V449" s="346" t="str">
        <f t="shared" ca="1" si="142"/>
        <v>L</v>
      </c>
      <c r="W449" s="346">
        <f t="shared" ca="1" si="132"/>
        <v>-1</v>
      </c>
      <c r="X449" s="343">
        <f t="shared" ca="1" si="140"/>
        <v>-1</v>
      </c>
      <c r="Y449" s="56" t="str">
        <f ca="1">VLOOKUP($A449,$BC$5:$BN$45,8)</f>
        <v>R</v>
      </c>
      <c r="Z449" s="175">
        <v>1</v>
      </c>
      <c r="AA449" s="345" t="str">
        <f ca="1">IF($A448&lt;&gt;"",IF(OR($AH448&lt;&gt;0,$AI448&lt;&gt;0,U449&lt;&gt;""),"",O449))</f>
        <v/>
      </c>
      <c r="AB449" s="37" t="str">
        <f t="shared" ca="1" si="133"/>
        <v/>
      </c>
      <c r="AC449" s="37">
        <f t="shared" ca="1" si="134"/>
        <v>0</v>
      </c>
      <c r="AD449" s="23">
        <f ca="1">IF($A449&lt;&gt;"",IF(OR($AH448&lt;&gt;0,$AI448&lt;&gt;0),"0",SUM(AC449:AC449)),0)</f>
        <v>0</v>
      </c>
      <c r="AE449" s="90">
        <f ca="1">IF(A449&lt;&gt;"",W449+AC449,0)</f>
        <v>-1</v>
      </c>
      <c r="AF449" s="87">
        <f t="shared" ca="1" si="145"/>
        <v>-10</v>
      </c>
      <c r="AG449" s="95">
        <f>T450</f>
        <v>1</v>
      </c>
      <c r="AH449" s="89">
        <f ca="1">IF($A449&lt;&gt;"",IF(AH448&lt;&gt;0,AH448,IF(AF449&gt;=$AJ$1,"Profit Target",0)),0)</f>
        <v>0</v>
      </c>
      <c r="AI449" s="91">
        <f ca="1">IF($A449&lt;&gt;"",IF(AI448&lt;&gt;0,AI448,IF(AF449&lt;=$AJ$2,"Stop Loss",0)))</f>
        <v>0</v>
      </c>
      <c r="AJ449" s="89">
        <f t="shared" ca="1" si="135"/>
        <v>9</v>
      </c>
      <c r="AK449" s="78" t="str">
        <f ca="1">IF($A448="","",ABS(T449)&amp;"@")</f>
        <v>1@</v>
      </c>
      <c r="AL449" s="78" t="str">
        <f ca="1">IF(U449&lt;&gt;"",$AK449&amp;U449&amp;",","")</f>
        <v>1@B,</v>
      </c>
      <c r="AM449" s="78" t="str">
        <f ca="1">IF($A448="","",ABS(Z449)&amp;"@")</f>
        <v>1@</v>
      </c>
      <c r="AN449" s="427" t="str">
        <f t="shared" ca="1" si="136"/>
        <v/>
      </c>
      <c r="AO449" s="20"/>
      <c r="AP449" s="20"/>
      <c r="AQ449" s="20"/>
      <c r="AR449" s="20"/>
      <c r="AS449" s="20"/>
      <c r="AT449" s="49"/>
      <c r="AU449" s="20"/>
      <c r="AV449" s="20"/>
      <c r="AW449" s="20"/>
      <c r="AX449" s="20"/>
      <c r="AY449" s="20"/>
      <c r="AZ449" s="20"/>
      <c r="BA449" s="20"/>
      <c r="BB449" s="96">
        <f t="shared" ca="1" si="127"/>
        <v>7</v>
      </c>
      <c r="BC449" s="48"/>
      <c r="BD449" s="96"/>
      <c r="BE449" s="48"/>
      <c r="BG449" s="48"/>
      <c r="BH449" s="48"/>
      <c r="BI449" s="19"/>
      <c r="BJ449" s="19"/>
      <c r="BK449" s="19"/>
      <c r="BL449" s="48"/>
      <c r="BM449" s="61"/>
      <c r="BN449" s="48"/>
      <c r="BR449" s="48"/>
      <c r="BS449" s="48"/>
      <c r="BT449" s="48"/>
      <c r="BU449" s="48"/>
      <c r="BV449" s="48"/>
      <c r="BW449" s="48"/>
      <c r="BX449" s="48"/>
      <c r="BY449" s="49"/>
      <c r="BZ449" s="48"/>
      <c r="CA449" s="48"/>
      <c r="CB449" s="19"/>
      <c r="CC449" s="19"/>
      <c r="CD449" s="19"/>
      <c r="CE449" s="48"/>
      <c r="CF449" s="49"/>
      <c r="CG449" s="19"/>
      <c r="CH449" s="49"/>
      <c r="CI449" s="19"/>
      <c r="CJ449" s="19"/>
    </row>
    <row r="450" spans="1:88">
      <c r="A450" s="96">
        <f t="shared" ca="1" si="126"/>
        <v>18</v>
      </c>
      <c r="B450" s="23" t="str">
        <f ca="1">IF(A449="","",IF(AND(AL450="",AN450=""),"NB",AL450&amp;AN450))</f>
        <v>1@R,</v>
      </c>
      <c r="C450" s="6" t="str">
        <f t="shared" ca="1" si="128"/>
        <v/>
      </c>
      <c r="D450" s="56" t="str">
        <f ca="1">VLOOKUP($A450,$BC$5:$BN$45,8)</f>
        <v>R</v>
      </c>
      <c r="E450" s="344" t="str">
        <f t="shared" ca="1" si="137"/>
        <v>RRR</v>
      </c>
      <c r="F450" s="175">
        <v>1</v>
      </c>
      <c r="G450" s="459">
        <f ca="1">IF(G449&gt;=$AJ$3,1,IF(AND(J448="L",J449="L"),1,IF(I449="L",2,IF(I449="W",(2*G449-1),G449))))</f>
        <v>2</v>
      </c>
      <c r="H450" s="345" t="str">
        <f ca="1">IF($A449&lt;&gt;"",IF(OR($AH449&lt;&gt;0,$AI449&lt;&gt;0,E449="RRR"),"",IF(AND($D444="B",$D447="B"),"B",IF(AND($D446="B",$D448="B"),"B",IF(AND($D448=$D449,$D448="B"),"B","")))),"")</f>
        <v/>
      </c>
      <c r="I450" s="346" t="str">
        <f t="shared" ca="1" si="141"/>
        <v/>
      </c>
      <c r="J450" s="346">
        <f t="shared" ca="1" si="129"/>
        <v>0</v>
      </c>
      <c r="K450" s="343">
        <f t="shared" ca="1" si="138"/>
        <v>0</v>
      </c>
      <c r="L450" s="56" t="str">
        <f ca="1">VLOOKUP($A450,$BC$5:$BN$45,8)</f>
        <v>R</v>
      </c>
      <c r="M450" s="428">
        <f t="shared" ca="1" si="139"/>
        <v>2</v>
      </c>
      <c r="N450" s="175">
        <v>1</v>
      </c>
      <c r="O450" s="345" t="str">
        <f ca="1">IF($A449&lt;&gt;"",IF(OR($AH449&lt;&gt;0,$AI449&lt;&gt;0,E449="BBB",H450&lt;&gt;""),"",IF(AND($D444="R",$D447="R"),"R",IF(AND($D446="R",$D448="R"),"R",IF(AND($D448=$D449,$D448="R"),"R","")))),"")</f>
        <v>R</v>
      </c>
      <c r="P450" s="37" t="str">
        <f t="shared" ca="1" si="130"/>
        <v>W</v>
      </c>
      <c r="Q450" s="37">
        <f t="shared" ca="1" si="131"/>
        <v>1</v>
      </c>
      <c r="R450" s="23">
        <f ca="1">IF($A450&lt;&gt;"",IF(OR($AH449&lt;&gt;0,$AI449&lt;&gt;0),"0",SUM(Q450:Q450)),0)</f>
        <v>1</v>
      </c>
      <c r="S450" s="56" t="str">
        <f ca="1">VLOOKUP($A450,$BC$5:$BN$45,8)</f>
        <v>R</v>
      </c>
      <c r="T450" s="175">
        <v>1</v>
      </c>
      <c r="U450" s="345" t="str">
        <f ca="1">IF($A449&lt;&gt;"",IF(OR($AH449&lt;&gt;0,$AI449&lt;&gt;0,M449&gt;=$AJ$3),"",H450))</f>
        <v/>
      </c>
      <c r="V450" s="346" t="str">
        <f t="shared" ca="1" si="142"/>
        <v/>
      </c>
      <c r="W450" s="346">
        <f t="shared" ca="1" si="132"/>
        <v>0</v>
      </c>
      <c r="X450" s="343">
        <f t="shared" ca="1" si="140"/>
        <v>0</v>
      </c>
      <c r="Y450" s="56" t="str">
        <f ca="1">VLOOKUP($A450,$BC$5:$BN$45,8)</f>
        <v>R</v>
      </c>
      <c r="Z450" s="175">
        <v>1</v>
      </c>
      <c r="AA450" s="345" t="str">
        <f ca="1">IF($A449&lt;&gt;"",IF(OR($AH449&lt;&gt;0,$AI449&lt;&gt;0,U450&lt;&gt;""),"",O450))</f>
        <v>R</v>
      </c>
      <c r="AB450" s="37" t="str">
        <f t="shared" ca="1" si="133"/>
        <v>W</v>
      </c>
      <c r="AC450" s="37">
        <f t="shared" ca="1" si="134"/>
        <v>1</v>
      </c>
      <c r="AD450" s="23">
        <f ca="1">IF($A450&lt;&gt;"",IF(OR($AH449&lt;&gt;0,$AI449&lt;&gt;0),"0",SUM(AC450:AC450)),0)</f>
        <v>1</v>
      </c>
      <c r="AE450" s="90">
        <f ca="1">IF(A450&lt;&gt;"",W450+AC450,0)</f>
        <v>1</v>
      </c>
      <c r="AF450" s="87">
        <f t="shared" ca="1" si="145"/>
        <v>-9</v>
      </c>
      <c r="AG450" s="95">
        <f>T451</f>
        <v>1</v>
      </c>
      <c r="AH450" s="89">
        <f ca="1">IF($A450&lt;&gt;"",IF(AH449&lt;&gt;0,AH449,IF(AF450&gt;=$AJ$1,"Profit Target",0)),0)</f>
        <v>0</v>
      </c>
      <c r="AI450" s="91">
        <f ca="1">IF($A450&lt;&gt;"",IF(AI449&lt;&gt;0,AI449,IF(AF450&lt;=$AJ$2,"Stop Loss",0)))</f>
        <v>0</v>
      </c>
      <c r="AJ450" s="89">
        <f t="shared" ca="1" si="135"/>
        <v>9</v>
      </c>
      <c r="AK450" s="78" t="str">
        <f ca="1">IF($A449="","",ABS(T450)&amp;"@")</f>
        <v>1@</v>
      </c>
      <c r="AL450" s="78" t="str">
        <f ca="1">IF(U450&lt;&gt;"",$AK450&amp;U450&amp;",","")</f>
        <v/>
      </c>
      <c r="AM450" s="78" t="str">
        <f ca="1">IF($A449="","",ABS(Z450)&amp;"@")</f>
        <v>1@</v>
      </c>
      <c r="AN450" s="427" t="str">
        <f t="shared" ca="1" si="136"/>
        <v>1@R,</v>
      </c>
      <c r="AO450" s="20"/>
      <c r="AP450" s="20"/>
      <c r="AQ450" s="20"/>
      <c r="AR450" s="20"/>
      <c r="AS450" s="20"/>
      <c r="AT450" s="49"/>
      <c r="AU450" s="20"/>
      <c r="AV450" s="20"/>
      <c r="AW450" s="20"/>
      <c r="AX450" s="20"/>
      <c r="AY450" s="20"/>
      <c r="AZ450" s="20"/>
      <c r="BA450" s="20"/>
      <c r="BB450" s="96">
        <f t="shared" ca="1" si="127"/>
        <v>4</v>
      </c>
      <c r="BC450" s="48"/>
      <c r="BD450" s="96"/>
      <c r="BE450" s="48"/>
      <c r="BG450" s="48"/>
      <c r="BH450" s="48"/>
      <c r="BI450" s="19"/>
      <c r="BJ450" s="19"/>
      <c r="BK450" s="19"/>
      <c r="BL450" s="48"/>
      <c r="BM450" s="61"/>
      <c r="BN450" s="48"/>
      <c r="BR450" s="48"/>
      <c r="BS450" s="48"/>
      <c r="BT450" s="48"/>
      <c r="BU450" s="48"/>
      <c r="BV450" s="48"/>
      <c r="BW450" s="48"/>
      <c r="BX450" s="48"/>
      <c r="BY450" s="49"/>
      <c r="BZ450" s="48"/>
      <c r="CA450" s="48"/>
      <c r="CB450" s="19"/>
      <c r="CC450" s="19"/>
      <c r="CD450" s="19"/>
      <c r="CE450" s="48"/>
      <c r="CF450" s="49"/>
      <c r="CG450" s="19"/>
      <c r="CH450" s="49"/>
      <c r="CI450" s="19"/>
      <c r="CJ450" s="19"/>
    </row>
    <row r="451" spans="1:88">
      <c r="A451" s="96">
        <f t="shared" ca="1" si="126"/>
        <v>28</v>
      </c>
      <c r="B451" s="23" t="str">
        <f ca="1">IF(A450="","",IF(AND(AL451="",AN451=""),"NB",AL451&amp;AN451))</f>
        <v>1@R,</v>
      </c>
      <c r="C451" s="6" t="str">
        <f t="shared" ca="1" si="128"/>
        <v/>
      </c>
      <c r="D451" s="56" t="str">
        <f ca="1">VLOOKUP($A451,$BC$5:$BN$45,8)</f>
        <v>B</v>
      </c>
      <c r="E451" s="344" t="str">
        <f t="shared" ca="1" si="137"/>
        <v>RRB</v>
      </c>
      <c r="F451" s="175">
        <v>1</v>
      </c>
      <c r="G451" s="459">
        <f ca="1">IF(G450&gt;=$AJ$3,1,IF(AND(J449="L",J450="L"),1,IF(I450="L",2,IF(I450="W",(2*G450-1),G450))))</f>
        <v>2</v>
      </c>
      <c r="H451" s="345" t="str">
        <f ca="1">IF($A450&lt;&gt;"",IF(OR($AH450&lt;&gt;0,$AI450&lt;&gt;0,E450="RRR"),"",IF(AND($D445="B",$D448="B"),"B",IF(AND($D447="B",$D449="B"),"B",IF(AND($D449=$D450,$D449="B"),"B","")))),"")</f>
        <v/>
      </c>
      <c r="I451" s="346" t="str">
        <f t="shared" ca="1" si="141"/>
        <v/>
      </c>
      <c r="J451" s="346">
        <f t="shared" ca="1" si="129"/>
        <v>0</v>
      </c>
      <c r="K451" s="343">
        <f t="shared" ca="1" si="138"/>
        <v>0</v>
      </c>
      <c r="L451" s="56" t="str">
        <f ca="1">VLOOKUP($A451,$BC$5:$BN$45,8)</f>
        <v>B</v>
      </c>
      <c r="M451" s="428">
        <f t="shared" ca="1" si="139"/>
        <v>2</v>
      </c>
      <c r="N451" s="175">
        <v>1</v>
      </c>
      <c r="O451" s="345" t="str">
        <f ca="1">IF($A450&lt;&gt;"",IF(OR($AH450&lt;&gt;0,$AI450&lt;&gt;0,E450="BBB",H451&lt;&gt;""),"",IF(AND($D445="R",$D448="R"),"R",IF(AND($D447="R",$D449="R"),"R",IF(AND($D449=$D450,$D449="R"),"R","")))),"")</f>
        <v>R</v>
      </c>
      <c r="P451" s="37" t="str">
        <f t="shared" ca="1" si="130"/>
        <v>L</v>
      </c>
      <c r="Q451" s="37">
        <f t="shared" ca="1" si="131"/>
        <v>-1</v>
      </c>
      <c r="R451" s="23">
        <f ca="1">IF($A451&lt;&gt;"",IF(OR($AH450&lt;&gt;0,$AI450&lt;&gt;0),"0",SUM(Q451:Q451)),0)</f>
        <v>-1</v>
      </c>
      <c r="S451" s="56" t="str">
        <f ca="1">VLOOKUP($A451,$BC$5:$BN$45,8)</f>
        <v>B</v>
      </c>
      <c r="T451" s="175">
        <v>1</v>
      </c>
      <c r="U451" s="345" t="str">
        <f ca="1">IF($A450&lt;&gt;"",IF(OR($AH450&lt;&gt;0,$AI450&lt;&gt;0,M450&gt;=$AJ$3),"",H451))</f>
        <v/>
      </c>
      <c r="V451" s="346" t="str">
        <f t="shared" ca="1" si="142"/>
        <v/>
      </c>
      <c r="W451" s="346">
        <f t="shared" ca="1" si="132"/>
        <v>0</v>
      </c>
      <c r="X451" s="343">
        <f t="shared" ca="1" si="140"/>
        <v>0</v>
      </c>
      <c r="Y451" s="56" t="str">
        <f ca="1">VLOOKUP($A451,$BC$5:$BN$45,8)</f>
        <v>B</v>
      </c>
      <c r="Z451" s="175">
        <v>1</v>
      </c>
      <c r="AA451" s="345" t="str">
        <f ca="1">IF($A450&lt;&gt;"",IF(OR($AH450&lt;&gt;0,$AI450&lt;&gt;0,U451&lt;&gt;""),"",O451))</f>
        <v>R</v>
      </c>
      <c r="AB451" s="37" t="str">
        <f t="shared" ca="1" si="133"/>
        <v>L</v>
      </c>
      <c r="AC451" s="37">
        <f t="shared" ca="1" si="134"/>
        <v>-1</v>
      </c>
      <c r="AD451" s="23">
        <f ca="1">IF($A451&lt;&gt;"",IF(OR($AH450&lt;&gt;0,$AI450&lt;&gt;0),"0",SUM(AC451:AC451)),0)</f>
        <v>-1</v>
      </c>
      <c r="AE451" s="90">
        <f ca="1">IF(A451&lt;&gt;"",W451+AC451,0)</f>
        <v>-1</v>
      </c>
      <c r="AF451" s="87">
        <f t="shared" ca="1" si="145"/>
        <v>-10</v>
      </c>
      <c r="AG451" s="95">
        <f>T452</f>
        <v>1</v>
      </c>
      <c r="AH451" s="89">
        <f ca="1">IF($A451&lt;&gt;"",IF(AH450&lt;&gt;0,AH450,IF(AF451&gt;=$AJ$1,"Profit Target",0)),0)</f>
        <v>0</v>
      </c>
      <c r="AI451" s="91">
        <f ca="1">IF($A451&lt;&gt;"",IF(AI450&lt;&gt;0,AI450,IF(AF451&lt;=$AJ$2,"Stop Loss",0)))</f>
        <v>0</v>
      </c>
      <c r="AJ451" s="89">
        <f t="shared" ca="1" si="135"/>
        <v>9</v>
      </c>
      <c r="AK451" s="78" t="str">
        <f ca="1">IF($A450="","",ABS(T451)&amp;"@")</f>
        <v>1@</v>
      </c>
      <c r="AL451" s="78" t="str">
        <f ca="1">IF(U451&lt;&gt;"",$AK451&amp;U451&amp;",","")</f>
        <v/>
      </c>
      <c r="AM451" s="78" t="str">
        <f ca="1">IF($A450="","",ABS(Z451)&amp;"@")</f>
        <v>1@</v>
      </c>
      <c r="AN451" s="427" t="str">
        <f t="shared" ca="1" si="136"/>
        <v>1@R,</v>
      </c>
      <c r="AO451" s="20"/>
      <c r="AP451" s="20"/>
      <c r="AQ451" s="20"/>
      <c r="AR451" s="20"/>
      <c r="AS451" s="20"/>
      <c r="AT451" s="49"/>
      <c r="AU451" s="20"/>
      <c r="AV451" s="20"/>
      <c r="AW451" s="20"/>
      <c r="AX451" s="20"/>
      <c r="AY451" s="20"/>
      <c r="AZ451" s="20"/>
      <c r="BA451" s="20"/>
      <c r="BB451" s="96">
        <f t="shared" ca="1" si="127"/>
        <v>1</v>
      </c>
      <c r="BC451" s="48"/>
      <c r="BD451" s="96"/>
      <c r="BE451" s="48"/>
      <c r="BG451" s="48"/>
      <c r="BH451" s="48"/>
      <c r="BI451" s="19"/>
      <c r="BJ451" s="19"/>
      <c r="BK451" s="19"/>
      <c r="BL451" s="48"/>
      <c r="BM451" s="61"/>
      <c r="BN451" s="48"/>
      <c r="BR451" s="48"/>
      <c r="BS451" s="48"/>
      <c r="BT451" s="48"/>
      <c r="BU451" s="48"/>
      <c r="BV451" s="48"/>
      <c r="BW451" s="48"/>
      <c r="BX451" s="48"/>
      <c r="BY451" s="49"/>
      <c r="BZ451" s="48"/>
      <c r="CA451" s="48"/>
      <c r="CB451" s="19"/>
      <c r="CC451" s="19"/>
      <c r="CD451" s="19"/>
      <c r="CE451" s="48"/>
      <c r="CF451" s="49"/>
      <c r="CG451" s="19"/>
      <c r="CH451" s="49"/>
      <c r="CI451" s="19"/>
      <c r="CJ451" s="19"/>
    </row>
    <row r="452" spans="1:88">
      <c r="A452" s="96">
        <f t="shared" ca="1" si="126"/>
        <v>14</v>
      </c>
      <c r="B452" s="23" t="str">
        <f ca="1">IF(A451="","",IF(AND(AL452="",AN452=""),"NB",AL452&amp;AN452))</f>
        <v>1@R,</v>
      </c>
      <c r="C452" s="6" t="str">
        <f t="shared" ca="1" si="128"/>
        <v/>
      </c>
      <c r="D452" s="56" t="str">
        <f ca="1">VLOOKUP($A452,$BC$5:$BN$45,8)</f>
        <v>R</v>
      </c>
      <c r="E452" s="344" t="str">
        <f t="shared" ca="1" si="137"/>
        <v>RBR</v>
      </c>
      <c r="F452" s="175">
        <v>1</v>
      </c>
      <c r="G452" s="459">
        <f ca="1">IF(G451&gt;=$AJ$3,1,IF(AND(J450="L",J451="L"),1,IF(I451="L",2,IF(I451="W",(2*G451-1),G451))))</f>
        <v>2</v>
      </c>
      <c r="H452" s="345" t="str">
        <f ca="1">IF($A451&lt;&gt;"",IF(OR($AH451&lt;&gt;0,$AI451&lt;&gt;0,E451="RRR"),"",IF(AND($D446="B",$D449="B"),"B",IF(AND($D448="B",$D450="B"),"B",IF(AND($D450=$D451,$D450="B"),"B","")))),"")</f>
        <v/>
      </c>
      <c r="I452" s="346" t="str">
        <f t="shared" ca="1" si="141"/>
        <v/>
      </c>
      <c r="J452" s="346">
        <f t="shared" ca="1" si="129"/>
        <v>0</v>
      </c>
      <c r="K452" s="343">
        <f t="shared" ca="1" si="138"/>
        <v>0</v>
      </c>
      <c r="L452" s="56" t="str">
        <f ca="1">VLOOKUP($A452,$BC$5:$BN$45,8)</f>
        <v>R</v>
      </c>
      <c r="M452" s="428">
        <f t="shared" ca="1" si="139"/>
        <v>2</v>
      </c>
      <c r="N452" s="175">
        <v>1</v>
      </c>
      <c r="O452" s="345" t="str">
        <f ca="1">IF($A451&lt;&gt;"",IF(OR($AH451&lt;&gt;0,$AI451&lt;&gt;0,E451="BBB",H452&lt;&gt;""),"",IF(AND($D446="R",$D449="R"),"R",IF(AND($D448="R",$D450="R"),"R",IF(AND($D450=$D451,$D450="R"),"R","")))),"")</f>
        <v>R</v>
      </c>
      <c r="P452" s="37" t="str">
        <f t="shared" ca="1" si="130"/>
        <v>W</v>
      </c>
      <c r="Q452" s="37">
        <f t="shared" ca="1" si="131"/>
        <v>1</v>
      </c>
      <c r="R452" s="23">
        <f ca="1">IF($A452&lt;&gt;"",IF(OR($AH451&lt;&gt;0,$AI451&lt;&gt;0),"0",SUM(Q452:Q452)),0)</f>
        <v>1</v>
      </c>
      <c r="S452" s="56" t="str">
        <f ca="1">VLOOKUP($A452,$BC$5:$BN$45,8)</f>
        <v>R</v>
      </c>
      <c r="T452" s="175">
        <v>1</v>
      </c>
      <c r="U452" s="345" t="str">
        <f ca="1">IF($A451&lt;&gt;"",IF(OR($AH451&lt;&gt;0,$AI451&lt;&gt;0,M451&gt;=$AJ$3),"",H452))</f>
        <v/>
      </c>
      <c r="V452" s="346" t="str">
        <f t="shared" ca="1" si="142"/>
        <v/>
      </c>
      <c r="W452" s="346">
        <f t="shared" ca="1" si="132"/>
        <v>0</v>
      </c>
      <c r="X452" s="343">
        <f t="shared" ca="1" si="140"/>
        <v>0</v>
      </c>
      <c r="Y452" s="56" t="str">
        <f ca="1">VLOOKUP($A452,$BC$5:$BN$45,8)</f>
        <v>R</v>
      </c>
      <c r="Z452" s="175">
        <v>1</v>
      </c>
      <c r="AA452" s="345" t="str">
        <f ca="1">IF($A451&lt;&gt;"",IF(OR($AH451&lt;&gt;0,$AI451&lt;&gt;0,U452&lt;&gt;""),"",O452))</f>
        <v>R</v>
      </c>
      <c r="AB452" s="37" t="str">
        <f t="shared" ca="1" si="133"/>
        <v>W</v>
      </c>
      <c r="AC452" s="37">
        <f t="shared" ca="1" si="134"/>
        <v>1</v>
      </c>
      <c r="AD452" s="23">
        <f ca="1">IF($A452&lt;&gt;"",IF(OR($AH451&lt;&gt;0,$AI451&lt;&gt;0),"0",SUM(AC452:AC452)),0)</f>
        <v>1</v>
      </c>
      <c r="AE452" s="90">
        <f ca="1">IF(A452&lt;&gt;"",W452+AC452,0)</f>
        <v>1</v>
      </c>
      <c r="AF452" s="87">
        <f t="shared" ca="1" si="145"/>
        <v>-9</v>
      </c>
      <c r="AG452" s="95">
        <f>T453</f>
        <v>1</v>
      </c>
      <c r="AH452" s="89">
        <f ca="1">IF($A452&lt;&gt;"",IF(AH451&lt;&gt;0,AH451,IF(AF452&gt;=$AJ$1,"Profit Target",0)),0)</f>
        <v>0</v>
      </c>
      <c r="AI452" s="91">
        <f ca="1">IF($A452&lt;&gt;"",IF(AI451&lt;&gt;0,AI451,IF(AF452&lt;=$AJ$2,"Stop Loss",0)))</f>
        <v>0</v>
      </c>
      <c r="AJ452" s="89">
        <f t="shared" ca="1" si="135"/>
        <v>9</v>
      </c>
      <c r="AK452" s="78" t="str">
        <f ca="1">IF($A451="","",ABS(T452)&amp;"@")</f>
        <v>1@</v>
      </c>
      <c r="AL452" s="78" t="str">
        <f ca="1">IF(U452&lt;&gt;"",$AK452&amp;U452&amp;",","")</f>
        <v/>
      </c>
      <c r="AM452" s="78" t="str">
        <f ca="1">IF($A451="","",ABS(Z452)&amp;"@")</f>
        <v>1@</v>
      </c>
      <c r="AN452" s="427" t="str">
        <f t="shared" ca="1" si="136"/>
        <v>1@R,</v>
      </c>
      <c r="AO452" s="20"/>
      <c r="AP452" s="20"/>
      <c r="AQ452" s="20"/>
      <c r="AR452" s="20"/>
      <c r="AS452" s="20"/>
      <c r="AT452" s="49"/>
      <c r="AU452" s="20"/>
      <c r="AV452" s="20"/>
      <c r="AW452" s="20"/>
      <c r="AX452" s="20"/>
      <c r="AY452" s="20"/>
      <c r="AZ452" s="20"/>
      <c r="BA452" s="20"/>
      <c r="BB452" s="96">
        <f t="shared" ca="1" si="127"/>
        <v>19</v>
      </c>
      <c r="BC452" s="48"/>
      <c r="BD452" s="96"/>
      <c r="BE452" s="48"/>
      <c r="BG452" s="48"/>
      <c r="BH452" s="48"/>
      <c r="BI452" s="19"/>
      <c r="BJ452" s="19"/>
      <c r="BK452" s="19"/>
      <c r="BL452" s="48"/>
      <c r="BM452" s="61"/>
      <c r="BN452" s="48"/>
      <c r="BR452" s="48"/>
      <c r="BS452" s="48"/>
      <c r="BT452" s="48"/>
      <c r="BU452" s="48"/>
      <c r="BV452" s="48"/>
      <c r="BW452" s="48"/>
      <c r="BX452" s="48"/>
      <c r="BY452" s="49"/>
      <c r="BZ452" s="48"/>
      <c r="CA452" s="48"/>
      <c r="CB452" s="19"/>
      <c r="CC452" s="19"/>
      <c r="CD452" s="19"/>
      <c r="CE452" s="48"/>
      <c r="CF452" s="49"/>
      <c r="CG452" s="19"/>
      <c r="CH452" s="49"/>
      <c r="CI452" s="19"/>
      <c r="CJ452" s="19"/>
    </row>
    <row r="453" spans="1:88">
      <c r="A453" s="96">
        <f t="shared" ref="A453:A516" ca="1" si="146">IF($A$2="no",INT(RAND()*36+1),INT(RAND()*37))</f>
        <v>8</v>
      </c>
      <c r="B453" s="23" t="str">
        <f ca="1">IF(A452="","",IF(AND(AL453="",AN453=""),"NB",AL453&amp;AN453))</f>
        <v>NB</v>
      </c>
      <c r="C453" s="6" t="str">
        <f t="shared" ca="1" si="128"/>
        <v/>
      </c>
      <c r="D453" s="56" t="str">
        <f ca="1">VLOOKUP($A453,$BC$5:$BN$45,8)</f>
        <v>B</v>
      </c>
      <c r="E453" s="344" t="str">
        <f t="shared" ca="1" si="137"/>
        <v>BRB</v>
      </c>
      <c r="F453" s="175">
        <v>1</v>
      </c>
      <c r="G453" s="459">
        <f ca="1">IF(G452&gt;=$AJ$3,1,IF(AND(J451="L",J452="L"),1,IF(I452="L",2,IF(I452="W",(2*G452-1),G452))))</f>
        <v>2</v>
      </c>
      <c r="H453" s="345" t="str">
        <f ca="1">IF($A452&lt;&gt;"",IF(OR($AH452&lt;&gt;0,$AI452&lt;&gt;0,E452="RRR"),"",IF(AND($D447="B",$D450="B"),"B",IF(AND($D449="B",$D451="B"),"B",IF(AND($D451=$D452,$D451="B"),"B","")))),"")</f>
        <v/>
      </c>
      <c r="I453" s="346" t="str">
        <f t="shared" ca="1" si="141"/>
        <v/>
      </c>
      <c r="J453" s="346">
        <f t="shared" ca="1" si="129"/>
        <v>0</v>
      </c>
      <c r="K453" s="343">
        <f t="shared" ca="1" si="138"/>
        <v>0</v>
      </c>
      <c r="L453" s="56" t="str">
        <f ca="1">VLOOKUP($A453,$BC$5:$BN$45,8)</f>
        <v>B</v>
      </c>
      <c r="M453" s="428">
        <f t="shared" ca="1" si="139"/>
        <v>2</v>
      </c>
      <c r="N453" s="175">
        <v>1</v>
      </c>
      <c r="O453" s="345" t="str">
        <f ca="1">IF($A452&lt;&gt;"",IF(OR($AH452&lt;&gt;0,$AI452&lt;&gt;0,E452="BBB",H453&lt;&gt;""),"",IF(AND($D447="R",$D450="R"),"R",IF(AND($D449="R",$D451="R"),"R",IF(AND($D451=$D452,$D451="R"),"R","")))),"")</f>
        <v/>
      </c>
      <c r="P453" s="37" t="str">
        <f t="shared" ca="1" si="130"/>
        <v/>
      </c>
      <c r="Q453" s="37">
        <f t="shared" ca="1" si="131"/>
        <v>0</v>
      </c>
      <c r="R453" s="23">
        <f ca="1">IF($A453&lt;&gt;"",IF(OR($AH452&lt;&gt;0,$AI452&lt;&gt;0),"0",SUM(Q453:Q453)),0)</f>
        <v>0</v>
      </c>
      <c r="S453" s="56" t="str">
        <f ca="1">VLOOKUP($A453,$BC$5:$BN$45,8)</f>
        <v>B</v>
      </c>
      <c r="T453" s="175">
        <v>1</v>
      </c>
      <c r="U453" s="345" t="str">
        <f ca="1">IF($A452&lt;&gt;"",IF(OR($AH452&lt;&gt;0,$AI452&lt;&gt;0,M452&gt;=$AJ$3),"",H453))</f>
        <v/>
      </c>
      <c r="V453" s="346" t="str">
        <f t="shared" ca="1" si="142"/>
        <v/>
      </c>
      <c r="W453" s="346">
        <f t="shared" ca="1" si="132"/>
        <v>0</v>
      </c>
      <c r="X453" s="343">
        <f t="shared" ca="1" si="140"/>
        <v>0</v>
      </c>
      <c r="Y453" s="56" t="str">
        <f ca="1">VLOOKUP($A453,$BC$5:$BN$45,8)</f>
        <v>B</v>
      </c>
      <c r="Z453" s="175">
        <v>1</v>
      </c>
      <c r="AA453" s="345" t="str">
        <f ca="1">IF($A452&lt;&gt;"",IF(OR($AH452&lt;&gt;0,$AI452&lt;&gt;0,U453&lt;&gt;""),"",O453))</f>
        <v/>
      </c>
      <c r="AB453" s="37" t="str">
        <f t="shared" ca="1" si="133"/>
        <v/>
      </c>
      <c r="AC453" s="37">
        <f t="shared" ca="1" si="134"/>
        <v>0</v>
      </c>
      <c r="AD453" s="23">
        <f ca="1">IF($A453&lt;&gt;"",IF(OR($AH452&lt;&gt;0,$AI452&lt;&gt;0),"0",SUM(AC453:AC453)),0)</f>
        <v>0</v>
      </c>
      <c r="AE453" s="90">
        <f ca="1">IF(A453&lt;&gt;"",W453+AC453,0)</f>
        <v>0</v>
      </c>
      <c r="AF453" s="87">
        <f t="shared" ca="1" si="145"/>
        <v>-9</v>
      </c>
      <c r="AG453" s="95">
        <f>T454</f>
        <v>1</v>
      </c>
      <c r="AH453" s="89">
        <f ca="1">IF($A453&lt;&gt;"",IF(AH452&lt;&gt;0,AH452,IF(AF453&gt;=$AJ$1,"Profit Target",0)),0)</f>
        <v>0</v>
      </c>
      <c r="AI453" s="91">
        <f ca="1">IF($A453&lt;&gt;"",IF(AI452&lt;&gt;0,AI452,IF(AF453&lt;=$AJ$2,"Stop Loss",0)))</f>
        <v>0</v>
      </c>
      <c r="AJ453" s="89">
        <f t="shared" ca="1" si="135"/>
        <v>9</v>
      </c>
      <c r="AK453" s="78" t="str">
        <f ca="1">IF($A452="","",ABS(T453)&amp;"@")</f>
        <v>1@</v>
      </c>
      <c r="AL453" s="78" t="str">
        <f ca="1">IF(U453&lt;&gt;"",$AK453&amp;U453&amp;",","")</f>
        <v/>
      </c>
      <c r="AM453" s="78" t="str">
        <f ca="1">IF($A452="","",ABS(Z453)&amp;"@")</f>
        <v>1@</v>
      </c>
      <c r="AN453" s="427" t="str">
        <f t="shared" ca="1" si="136"/>
        <v/>
      </c>
      <c r="AO453" s="20"/>
      <c r="AP453" s="20"/>
      <c r="AQ453" s="20"/>
      <c r="AR453" s="20"/>
      <c r="AS453" s="20"/>
      <c r="AT453" s="49"/>
      <c r="AU453" s="20"/>
      <c r="AV453" s="20"/>
      <c r="AW453" s="20"/>
      <c r="AX453" s="20"/>
      <c r="AY453" s="20"/>
      <c r="AZ453" s="20"/>
      <c r="BA453" s="20"/>
      <c r="BB453" s="96">
        <f t="shared" ref="BB453:BB516" ca="1" si="147">IF($A$2="no",INT(RAND()*36+1),INT(RAND()*37))</f>
        <v>19</v>
      </c>
      <c r="BC453" s="48"/>
      <c r="BD453" s="96"/>
      <c r="BE453" s="48"/>
      <c r="BG453" s="48"/>
      <c r="BH453" s="48"/>
      <c r="BI453" s="19"/>
      <c r="BJ453" s="19"/>
      <c r="BK453" s="19"/>
      <c r="BL453" s="48"/>
      <c r="BM453" s="61"/>
      <c r="BN453" s="48"/>
      <c r="BR453" s="48"/>
      <c r="BS453" s="48"/>
      <c r="BT453" s="48"/>
      <c r="BU453" s="48"/>
      <c r="BV453" s="48"/>
      <c r="BW453" s="48"/>
      <c r="BX453" s="48"/>
      <c r="BY453" s="49"/>
      <c r="BZ453" s="48"/>
      <c r="CA453" s="48"/>
      <c r="CB453" s="19"/>
      <c r="CC453" s="19"/>
      <c r="CD453" s="19"/>
      <c r="CE453" s="48"/>
      <c r="CF453" s="49"/>
      <c r="CG453" s="19"/>
      <c r="CH453" s="49"/>
      <c r="CI453" s="19"/>
      <c r="CJ453" s="19"/>
    </row>
    <row r="454" spans="1:88">
      <c r="A454" s="96">
        <f t="shared" ca="1" si="146"/>
        <v>20</v>
      </c>
      <c r="B454" s="23" t="str">
        <f ca="1">IF(A453="","",IF(AND(AL454="",AN454=""),"NB",AL454&amp;AN454))</f>
        <v>1@R,</v>
      </c>
      <c r="C454" s="6" t="str">
        <f t="shared" ca="1" si="128"/>
        <v/>
      </c>
      <c r="D454" s="56" t="str">
        <f ca="1">VLOOKUP($A454,$BC$5:$BN$45,8)</f>
        <v>B</v>
      </c>
      <c r="E454" s="344" t="str">
        <f t="shared" ca="1" si="137"/>
        <v>RBB</v>
      </c>
      <c r="F454" s="175">
        <v>1</v>
      </c>
      <c r="G454" s="459">
        <f ca="1">IF(G453&gt;=$AJ$3,1,IF(AND(J452="L",J453="L"),1,IF(I453="L",2,IF(I453="W",(2*G453-1),G453))))</f>
        <v>2</v>
      </c>
      <c r="H454" s="345" t="str">
        <f ca="1">IF($A453&lt;&gt;"",IF(OR($AH453&lt;&gt;0,$AI453&lt;&gt;0,E453="RRR"),"",IF(AND($D448="B",$D451="B"),"B",IF(AND($D450="B",$D452="B"),"B",IF(AND($D452=$D453,$D452="B"),"B","")))),"")</f>
        <v/>
      </c>
      <c r="I454" s="346" t="str">
        <f t="shared" ca="1" si="141"/>
        <v/>
      </c>
      <c r="J454" s="346">
        <f t="shared" ca="1" si="129"/>
        <v>0</v>
      </c>
      <c r="K454" s="343">
        <f t="shared" ca="1" si="138"/>
        <v>0</v>
      </c>
      <c r="L454" s="56" t="str">
        <f ca="1">VLOOKUP($A454,$BC$5:$BN$45,8)</f>
        <v>B</v>
      </c>
      <c r="M454" s="428">
        <f t="shared" ca="1" si="139"/>
        <v>2</v>
      </c>
      <c r="N454" s="175">
        <v>1</v>
      </c>
      <c r="O454" s="345" t="str">
        <f ca="1">IF($A453&lt;&gt;"",IF(OR($AH453&lt;&gt;0,$AI453&lt;&gt;0,E453="BBB",H454&lt;&gt;""),"",IF(AND($D448="R",$D451="R"),"R",IF(AND($D450="R",$D452="R"),"R",IF(AND($D452=$D453,$D452="R"),"R","")))),"")</f>
        <v>R</v>
      </c>
      <c r="P454" s="37" t="str">
        <f t="shared" ca="1" si="130"/>
        <v>L</v>
      </c>
      <c r="Q454" s="37">
        <f t="shared" ca="1" si="131"/>
        <v>-1</v>
      </c>
      <c r="R454" s="23">
        <f ca="1">IF($A454&lt;&gt;"",IF(OR($AH453&lt;&gt;0,$AI453&lt;&gt;0),"0",SUM(Q454:Q454)),0)</f>
        <v>-1</v>
      </c>
      <c r="S454" s="56" t="str">
        <f ca="1">VLOOKUP($A454,$BC$5:$BN$45,8)</f>
        <v>B</v>
      </c>
      <c r="T454" s="175">
        <v>1</v>
      </c>
      <c r="U454" s="345" t="str">
        <f ca="1">IF($A453&lt;&gt;"",IF(OR($AH453&lt;&gt;0,$AI453&lt;&gt;0,M453&gt;=$AJ$3),"",H454))</f>
        <v/>
      </c>
      <c r="V454" s="346" t="str">
        <f t="shared" ca="1" si="142"/>
        <v/>
      </c>
      <c r="W454" s="346">
        <f t="shared" ca="1" si="132"/>
        <v>0</v>
      </c>
      <c r="X454" s="343">
        <f t="shared" ca="1" si="140"/>
        <v>0</v>
      </c>
      <c r="Y454" s="56" t="str">
        <f ca="1">VLOOKUP($A454,$BC$5:$BN$45,8)</f>
        <v>B</v>
      </c>
      <c r="Z454" s="175">
        <v>1</v>
      </c>
      <c r="AA454" s="345" t="str">
        <f ca="1">IF($A453&lt;&gt;"",IF(OR($AH453&lt;&gt;0,$AI453&lt;&gt;0,U454&lt;&gt;""),"",O454))</f>
        <v>R</v>
      </c>
      <c r="AB454" s="37" t="str">
        <f t="shared" ca="1" si="133"/>
        <v>L</v>
      </c>
      <c r="AC454" s="37">
        <f t="shared" ca="1" si="134"/>
        <v>-1</v>
      </c>
      <c r="AD454" s="23">
        <f ca="1">IF($A454&lt;&gt;"",IF(OR($AH453&lt;&gt;0,$AI453&lt;&gt;0),"0",SUM(AC454:AC454)),0)</f>
        <v>-1</v>
      </c>
      <c r="AE454" s="90">
        <f ca="1">IF(A454&lt;&gt;"",W454+AC454,0)</f>
        <v>-1</v>
      </c>
      <c r="AF454" s="87">
        <f t="shared" ca="1" si="145"/>
        <v>-10</v>
      </c>
      <c r="AG454" s="95">
        <f>T455</f>
        <v>1</v>
      </c>
      <c r="AH454" s="89">
        <f ca="1">IF($A454&lt;&gt;"",IF(AH453&lt;&gt;0,AH453,IF(AF454&gt;=$AJ$1,"Profit Target",0)),0)</f>
        <v>0</v>
      </c>
      <c r="AI454" s="91">
        <f ca="1">IF($A454&lt;&gt;"",IF(AI453&lt;&gt;0,AI453,IF(AF454&lt;=$AJ$2,"Stop Loss",0)))</f>
        <v>0</v>
      </c>
      <c r="AJ454" s="89">
        <f t="shared" ca="1" si="135"/>
        <v>9</v>
      </c>
      <c r="AK454" s="78" t="str">
        <f ca="1">IF($A453="","",ABS(T454)&amp;"@")</f>
        <v>1@</v>
      </c>
      <c r="AL454" s="78" t="str">
        <f ca="1">IF(U454&lt;&gt;"",$AK454&amp;U454&amp;",","")</f>
        <v/>
      </c>
      <c r="AM454" s="78" t="str">
        <f ca="1">IF($A453="","",ABS(Z454)&amp;"@")</f>
        <v>1@</v>
      </c>
      <c r="AN454" s="427" t="str">
        <f t="shared" ca="1" si="136"/>
        <v>1@R,</v>
      </c>
      <c r="AO454" s="20"/>
      <c r="AP454" s="20"/>
      <c r="AQ454" s="20"/>
      <c r="AR454" s="20"/>
      <c r="AS454" s="20"/>
      <c r="AT454" s="49"/>
      <c r="AU454" s="20"/>
      <c r="AV454" s="20"/>
      <c r="AW454" s="20"/>
      <c r="AX454" s="20"/>
      <c r="AY454" s="20"/>
      <c r="AZ454" s="20"/>
      <c r="BA454" s="20"/>
      <c r="BB454" s="96">
        <f t="shared" ca="1" si="147"/>
        <v>36</v>
      </c>
      <c r="BC454" s="48"/>
      <c r="BD454" s="96"/>
      <c r="BE454" s="48"/>
      <c r="BG454" s="48"/>
      <c r="BH454" s="48"/>
      <c r="BI454" s="19"/>
      <c r="BJ454" s="19"/>
      <c r="BK454" s="19"/>
      <c r="BL454" s="48"/>
      <c r="BM454" s="61"/>
      <c r="BN454" s="48"/>
      <c r="BR454" s="48"/>
      <c r="BS454" s="48"/>
      <c r="BT454" s="48"/>
      <c r="BU454" s="48"/>
      <c r="BV454" s="48"/>
      <c r="BW454" s="48"/>
      <c r="BX454" s="48"/>
      <c r="BY454" s="49"/>
      <c r="BZ454" s="48"/>
      <c r="CA454" s="48"/>
      <c r="CB454" s="19"/>
      <c r="CC454" s="19"/>
      <c r="CD454" s="19"/>
      <c r="CE454" s="48"/>
      <c r="CF454" s="49"/>
      <c r="CG454" s="19"/>
      <c r="CH454" s="49"/>
      <c r="CI454" s="19"/>
      <c r="CJ454" s="19"/>
    </row>
    <row r="455" spans="1:88">
      <c r="A455" s="96">
        <f t="shared" ca="1" si="146"/>
        <v>17</v>
      </c>
      <c r="B455" s="23" t="str">
        <f ca="1">IF(A454="","",IF(AND(AL455="",AN455=""),"NB",AL455&amp;AN455))</f>
        <v>1@B,</v>
      </c>
      <c r="C455" s="6" t="str">
        <f t="shared" ref="C455:C518" ca="1" si="148">IF(AH455="Profit Target","profit target",IF(AI455="Stop Loss","stop loss",""))</f>
        <v/>
      </c>
      <c r="D455" s="56" t="str">
        <f ca="1">VLOOKUP($A455,$BC$5:$BN$45,8)</f>
        <v>B</v>
      </c>
      <c r="E455" s="344" t="str">
        <f t="shared" ca="1" si="137"/>
        <v>BBB</v>
      </c>
      <c r="F455" s="175">
        <v>1</v>
      </c>
      <c r="G455" s="459">
        <f ca="1">IF(G454&gt;=$AJ$3,1,IF(AND(J453="L",J454="L"),1,IF(I454="L",2,IF(I454="W",(2*G454-1),G454))))</f>
        <v>2</v>
      </c>
      <c r="H455" s="345" t="str">
        <f ca="1">IF($A454&lt;&gt;"",IF(OR($AH454&lt;&gt;0,$AI454&lt;&gt;0,E454="RRR"),"",IF(AND($D449="B",$D452="B"),"B",IF(AND($D451="B",$D453="B"),"B",IF(AND($D453=$D454,$D453="B"),"B","")))),"")</f>
        <v>B</v>
      </c>
      <c r="I455" s="346" t="str">
        <f t="shared" ca="1" si="141"/>
        <v>W</v>
      </c>
      <c r="J455" s="346">
        <f t="shared" ref="J455:J518" ca="1" si="149">IF(H455&lt;&gt;"",IF(H455=$D455,1*$F455,-1*$F455),0)</f>
        <v>1</v>
      </c>
      <c r="K455" s="343">
        <f t="shared" ca="1" si="138"/>
        <v>1</v>
      </c>
      <c r="L455" s="56" t="str">
        <f ca="1">VLOOKUP($A455,$BC$5:$BN$45,8)</f>
        <v>B</v>
      </c>
      <c r="M455" s="428">
        <f t="shared" ca="1" si="139"/>
        <v>0</v>
      </c>
      <c r="N455" s="175">
        <v>1</v>
      </c>
      <c r="O455" s="345" t="str">
        <f ca="1">IF($A454&lt;&gt;"",IF(OR($AH454&lt;&gt;0,$AI454&lt;&gt;0,E454="BBB",H455&lt;&gt;""),"",IF(AND($D449="R",$D452="R"),"R",IF(AND($D451="R",$D453="R"),"R",IF(AND($D453=$D454,$D453="R"),"R","")))),"")</f>
        <v/>
      </c>
      <c r="P455" s="37" t="str">
        <f t="shared" ref="P455:P518" ca="1" si="150">IF(ABS(R455)=0,"",IF($A455=0,"L",IF(R455&gt;0,"W",IF(R455&lt;0,"L",""))))</f>
        <v/>
      </c>
      <c r="Q455" s="37">
        <f t="shared" ref="Q455:Q518" ca="1" si="151">IF(O455&lt;&gt;"",IF(O455=$S455,1*$T455,-1*$T455),0)</f>
        <v>0</v>
      </c>
      <c r="R455" s="23">
        <f ca="1">IF($A455&lt;&gt;"",IF(OR($AH454&lt;&gt;0,$AI454&lt;&gt;0),"0",SUM(Q455:Q455)),0)</f>
        <v>0</v>
      </c>
      <c r="S455" s="56" t="str">
        <f ca="1">VLOOKUP($A455,$BC$5:$BN$45,8)</f>
        <v>B</v>
      </c>
      <c r="T455" s="175">
        <v>1</v>
      </c>
      <c r="U455" s="345" t="str">
        <f ca="1">IF($A454&lt;&gt;"",IF(OR($AH454&lt;&gt;0,$AI454&lt;&gt;0,M454&gt;=$AJ$3),"",H455))</f>
        <v>B</v>
      </c>
      <c r="V455" s="346" t="str">
        <f t="shared" ca="1" si="142"/>
        <v>W</v>
      </c>
      <c r="W455" s="346">
        <f t="shared" ref="W455:W518" ca="1" si="152">IF(U455&lt;&gt;"",IF(U455=$D455,1*$F455,-1*$F455),0)</f>
        <v>1</v>
      </c>
      <c r="X455" s="343">
        <f t="shared" ca="1" si="140"/>
        <v>1</v>
      </c>
      <c r="Y455" s="56" t="str">
        <f ca="1">VLOOKUP($A455,$BC$5:$BN$45,8)</f>
        <v>B</v>
      </c>
      <c r="Z455" s="175">
        <v>1</v>
      </c>
      <c r="AA455" s="345" t="str">
        <f ca="1">IF($A454&lt;&gt;"",IF(OR($AH454&lt;&gt;0,$AI454&lt;&gt;0,U455&lt;&gt;""),"",O455))</f>
        <v/>
      </c>
      <c r="AB455" s="37" t="str">
        <f t="shared" ref="AB455:AB518" ca="1" si="153">IF(ABS(AD455)=0,"",IF($A455=0,"L",IF(AD455&gt;0,"W",IF(AD455&lt;0,"L",""))))</f>
        <v/>
      </c>
      <c r="AC455" s="37">
        <f t="shared" ref="AC455:AC518" ca="1" si="154">IF(AA455&lt;&gt;"",IF(AA455=$S455,1*$T455,-1*$T455),0)</f>
        <v>0</v>
      </c>
      <c r="AD455" s="23">
        <f ca="1">IF($A455&lt;&gt;"",IF(OR($AH454&lt;&gt;0,$AI454&lt;&gt;0),"0",SUM(AC455:AC455)),0)</f>
        <v>0</v>
      </c>
      <c r="AE455" s="90">
        <f ca="1">IF(A455&lt;&gt;"",W455+AC455,0)</f>
        <v>1</v>
      </c>
      <c r="AF455" s="87">
        <f t="shared" ca="1" si="145"/>
        <v>-9</v>
      </c>
      <c r="AG455" s="95">
        <f>T456</f>
        <v>1</v>
      </c>
      <c r="AH455" s="89">
        <f ca="1">IF($A455&lt;&gt;"",IF(AH454&lt;&gt;0,AH454,IF(AF455&gt;=$AJ$1,"Profit Target",0)),0)</f>
        <v>0</v>
      </c>
      <c r="AI455" s="91">
        <f ca="1">IF($A455&lt;&gt;"",IF(AI454&lt;&gt;0,AI454,IF(AF455&lt;=$AJ$2,"Stop Loss",0)))</f>
        <v>0</v>
      </c>
      <c r="AJ455" s="89">
        <f t="shared" ref="AJ455:AJ518" ca="1" si="155">IF(AF455&gt;AJ454,AF455,AJ454)</f>
        <v>9</v>
      </c>
      <c r="AK455" s="78" t="str">
        <f ca="1">IF($A454="","",ABS(T455)&amp;"@")</f>
        <v>1@</v>
      </c>
      <c r="AL455" s="78" t="str">
        <f ca="1">IF(U455&lt;&gt;"",$AK455&amp;U455&amp;",","")</f>
        <v>1@B,</v>
      </c>
      <c r="AM455" s="78" t="str">
        <f ca="1">IF($A454="","",ABS(Z455)&amp;"@")</f>
        <v>1@</v>
      </c>
      <c r="AN455" s="427" t="str">
        <f t="shared" ref="AN455:AN518" ca="1" si="156">IF(AA455&lt;&gt;"",$AM455&amp;AA455&amp;",","")</f>
        <v/>
      </c>
      <c r="AO455" s="20"/>
      <c r="AP455" s="20"/>
      <c r="AQ455" s="20"/>
      <c r="AR455" s="20"/>
      <c r="AS455" s="20"/>
      <c r="AT455" s="49"/>
      <c r="AU455" s="20"/>
      <c r="AV455" s="20"/>
      <c r="AW455" s="20"/>
      <c r="AX455" s="20"/>
      <c r="AY455" s="20"/>
      <c r="AZ455" s="20"/>
      <c r="BA455" s="20"/>
      <c r="BB455" s="96">
        <f t="shared" ca="1" si="147"/>
        <v>4</v>
      </c>
      <c r="BC455" s="48"/>
      <c r="BD455" s="96"/>
      <c r="BE455" s="48"/>
      <c r="BG455" s="48"/>
      <c r="BH455" s="48"/>
      <c r="BI455" s="19"/>
      <c r="BJ455" s="19"/>
      <c r="BK455" s="19"/>
      <c r="BL455" s="48"/>
      <c r="BM455" s="61"/>
      <c r="BN455" s="48"/>
      <c r="BR455" s="48"/>
      <c r="BS455" s="48"/>
      <c r="BT455" s="48"/>
      <c r="BU455" s="48"/>
      <c r="BV455" s="48"/>
      <c r="BW455" s="48"/>
      <c r="BX455" s="48"/>
      <c r="BY455" s="49"/>
      <c r="BZ455" s="48"/>
      <c r="CA455" s="48"/>
      <c r="CB455" s="19"/>
      <c r="CC455" s="19"/>
      <c r="CD455" s="19"/>
      <c r="CE455" s="48"/>
      <c r="CF455" s="49"/>
      <c r="CG455" s="19"/>
      <c r="CH455" s="49"/>
      <c r="CI455" s="19"/>
      <c r="CJ455" s="19"/>
    </row>
    <row r="456" spans="1:88">
      <c r="A456" s="96">
        <f t="shared" ca="1" si="146"/>
        <v>9</v>
      </c>
      <c r="B456" s="23" t="str">
        <f ca="1">IF(A455="","",IF(AND(AL456="",AN456=""),"NB",AL456&amp;AN456))</f>
        <v>1@B,</v>
      </c>
      <c r="C456" s="6" t="str">
        <f t="shared" ca="1" si="148"/>
        <v/>
      </c>
      <c r="D456" s="56" t="str">
        <f ca="1">VLOOKUP($A456,$BC$5:$BN$45,8)</f>
        <v>R</v>
      </c>
      <c r="E456" s="344" t="str">
        <f t="shared" ref="E456:E519" ca="1" si="157">D454&amp;D455&amp;D456</f>
        <v>BBR</v>
      </c>
      <c r="F456" s="175">
        <v>1</v>
      </c>
      <c r="G456" s="459">
        <f ca="1">IF(G455&gt;=$AJ$3,1,IF(AND(J454="L",J455="L"),1,IF(I455="L",2,IF(I455="W",(2*G455-1),G455))))</f>
        <v>3</v>
      </c>
      <c r="H456" s="345" t="str">
        <f ca="1">IF($A455&lt;&gt;"",IF(OR($AH455&lt;&gt;0,$AI455&lt;&gt;0,E455="RRR"),"",IF(AND($D450="B",$D453="B"),"B",IF(AND($D452="B",$D454="B"),"B",IF(AND($D454=$D455,$D454="B"),"B","")))),"")</f>
        <v>B</v>
      </c>
      <c r="I456" s="346" t="str">
        <f t="shared" ca="1" si="141"/>
        <v>L</v>
      </c>
      <c r="J456" s="346">
        <f t="shared" ca="1" si="149"/>
        <v>-1</v>
      </c>
      <c r="K456" s="343">
        <f t="shared" ref="K456:K519" ca="1" si="158">IF($A456&lt;&gt;"",SUM(J456:J456),0)</f>
        <v>-1</v>
      </c>
      <c r="L456" s="56" t="str">
        <f ca="1">VLOOKUP($A456,$BC$5:$BN$45,8)</f>
        <v>R</v>
      </c>
      <c r="M456" s="428">
        <f t="shared" ref="M456:M519" ca="1" si="159">IF(J456&gt;0,0,IF(J456&lt;0,M455+1,M455))</f>
        <v>1</v>
      </c>
      <c r="N456" s="175">
        <v>1</v>
      </c>
      <c r="O456" s="345" t="str">
        <f ca="1">IF($A455&lt;&gt;"",IF(OR($AH455&lt;&gt;0,$AI455&lt;&gt;0,E455="BBB",H456&lt;&gt;""),"",IF(AND($D450="R",$D453="R"),"R",IF(AND($D452="R",$D454="R"),"R",IF(AND($D454=$D455,$D454="R"),"R","")))),"")</f>
        <v/>
      </c>
      <c r="P456" s="37" t="str">
        <f t="shared" ca="1" si="150"/>
        <v/>
      </c>
      <c r="Q456" s="37">
        <f t="shared" ca="1" si="151"/>
        <v>0</v>
      </c>
      <c r="R456" s="23">
        <f ca="1">IF($A456&lt;&gt;"",IF(OR($AH455&lt;&gt;0,$AI455&lt;&gt;0),"0",SUM(Q456:Q456)),0)</f>
        <v>0</v>
      </c>
      <c r="S456" s="56" t="str">
        <f ca="1">VLOOKUP($A456,$BC$5:$BN$45,8)</f>
        <v>R</v>
      </c>
      <c r="T456" s="175">
        <v>1</v>
      </c>
      <c r="U456" s="345" t="str">
        <f ca="1">IF($A455&lt;&gt;"",IF(OR($AH455&lt;&gt;0,$AI455&lt;&gt;0,M455&gt;=$AJ$3),"",H456))</f>
        <v>B</v>
      </c>
      <c r="V456" s="346" t="str">
        <f t="shared" ca="1" si="142"/>
        <v>L</v>
      </c>
      <c r="W456" s="346">
        <f t="shared" ca="1" si="152"/>
        <v>-1</v>
      </c>
      <c r="X456" s="343">
        <f t="shared" ref="X456:X519" ca="1" si="160">IF($A456&lt;&gt;"",SUM(W456:W456),0)</f>
        <v>-1</v>
      </c>
      <c r="Y456" s="56" t="str">
        <f ca="1">VLOOKUP($A456,$BC$5:$BN$45,8)</f>
        <v>R</v>
      </c>
      <c r="Z456" s="175">
        <v>1</v>
      </c>
      <c r="AA456" s="345" t="str">
        <f ca="1">IF($A455&lt;&gt;"",IF(OR($AH455&lt;&gt;0,$AI455&lt;&gt;0,U456&lt;&gt;""),"",O456))</f>
        <v/>
      </c>
      <c r="AB456" s="37" t="str">
        <f t="shared" ca="1" si="153"/>
        <v/>
      </c>
      <c r="AC456" s="37">
        <f t="shared" ca="1" si="154"/>
        <v>0</v>
      </c>
      <c r="AD456" s="23">
        <f ca="1">IF($A456&lt;&gt;"",IF(OR($AH455&lt;&gt;0,$AI455&lt;&gt;0),"0",SUM(AC456:AC456)),0)</f>
        <v>0</v>
      </c>
      <c r="AE456" s="90">
        <f ca="1">IF(A456&lt;&gt;"",W456+AC456,0)</f>
        <v>-1</v>
      </c>
      <c r="AF456" s="87">
        <f t="shared" ca="1" si="145"/>
        <v>-10</v>
      </c>
      <c r="AG456" s="95">
        <f>T457</f>
        <v>1</v>
      </c>
      <c r="AH456" s="89">
        <f ca="1">IF($A456&lt;&gt;"",IF(AH455&lt;&gt;0,AH455,IF(AF456&gt;=$AJ$1,"Profit Target",0)),0)</f>
        <v>0</v>
      </c>
      <c r="AI456" s="91">
        <f ca="1">IF($A456&lt;&gt;"",IF(AI455&lt;&gt;0,AI455,IF(AF456&lt;=$AJ$2,"Stop Loss",0)))</f>
        <v>0</v>
      </c>
      <c r="AJ456" s="89">
        <f t="shared" ca="1" si="155"/>
        <v>9</v>
      </c>
      <c r="AK456" s="78" t="str">
        <f ca="1">IF($A455="","",ABS(T456)&amp;"@")</f>
        <v>1@</v>
      </c>
      <c r="AL456" s="78" t="str">
        <f ca="1">IF(U456&lt;&gt;"",$AK456&amp;U456&amp;",","")</f>
        <v>1@B,</v>
      </c>
      <c r="AM456" s="78" t="str">
        <f ca="1">IF($A455="","",ABS(Z456)&amp;"@")</f>
        <v>1@</v>
      </c>
      <c r="AN456" s="427" t="str">
        <f t="shared" ca="1" si="156"/>
        <v/>
      </c>
      <c r="AO456" s="20"/>
      <c r="AP456" s="20"/>
      <c r="AQ456" s="20"/>
      <c r="AR456" s="20"/>
      <c r="AS456" s="20"/>
      <c r="AT456" s="49"/>
      <c r="AU456" s="20"/>
      <c r="AV456" s="20"/>
      <c r="AW456" s="20"/>
      <c r="AX456" s="20"/>
      <c r="AY456" s="20"/>
      <c r="AZ456" s="20"/>
      <c r="BA456" s="20"/>
      <c r="BB456" s="96">
        <f t="shared" ca="1" si="147"/>
        <v>7</v>
      </c>
      <c r="BC456" s="48"/>
      <c r="BD456" s="96"/>
      <c r="BE456" s="48"/>
      <c r="BG456" s="48"/>
      <c r="BH456" s="48"/>
      <c r="BI456" s="19"/>
      <c r="BJ456" s="19"/>
      <c r="BK456" s="19"/>
      <c r="BL456" s="48"/>
      <c r="BM456" s="61"/>
      <c r="BN456" s="48"/>
      <c r="BR456" s="48"/>
      <c r="BS456" s="48"/>
      <c r="BT456" s="48"/>
      <c r="BU456" s="48"/>
      <c r="BV456" s="48"/>
      <c r="BW456" s="48"/>
      <c r="BX456" s="48"/>
      <c r="BY456" s="49"/>
      <c r="BZ456" s="48"/>
      <c r="CA456" s="48"/>
      <c r="CB456" s="19"/>
      <c r="CC456" s="19"/>
      <c r="CD456" s="19"/>
      <c r="CE456" s="48"/>
      <c r="CF456" s="49"/>
      <c r="CG456" s="19"/>
      <c r="CH456" s="49"/>
      <c r="CI456" s="19"/>
      <c r="CJ456" s="19"/>
    </row>
    <row r="457" spans="1:88">
      <c r="A457" s="96">
        <f t="shared" ca="1" si="146"/>
        <v>2</v>
      </c>
      <c r="B457" s="23" t="str">
        <f ca="1">IF(A456="","",IF(AND(AL457="",AN457=""),"NB",AL457&amp;AN457))</f>
        <v>1@B,</v>
      </c>
      <c r="C457" s="6" t="str">
        <f t="shared" ca="1" si="148"/>
        <v/>
      </c>
      <c r="D457" s="56" t="str">
        <f ca="1">VLOOKUP($A457,$BC$5:$BN$45,8)</f>
        <v>B</v>
      </c>
      <c r="E457" s="344" t="str">
        <f t="shared" ca="1" si="157"/>
        <v>BRB</v>
      </c>
      <c r="F457" s="175">
        <v>1</v>
      </c>
      <c r="G457" s="459">
        <f ca="1">IF(G456&gt;=$AJ$3,1,IF(AND(J455="L",J456="L"),1,IF(I456="L",2,IF(I456="W",(2*G456-1),G456))))</f>
        <v>2</v>
      </c>
      <c r="H457" s="345" t="str">
        <f ca="1">IF($A456&lt;&gt;"",IF(OR($AH456&lt;&gt;0,$AI456&lt;&gt;0,E456="RRR"),"",IF(AND($D451="B",$D454="B"),"B",IF(AND($D453="B",$D455="B"),"B",IF(AND($D455=$D456,$D455="B"),"B","")))),"")</f>
        <v>B</v>
      </c>
      <c r="I457" s="346" t="str">
        <f t="shared" ref="I457:I520" ca="1" si="161">IF(ABS(K457)=0,"",IF($A457=0,"L",IF(K457&gt;0,"W",IF(K457&lt;0,"L",""))))</f>
        <v>W</v>
      </c>
      <c r="J457" s="346">
        <f t="shared" ca="1" si="149"/>
        <v>1</v>
      </c>
      <c r="K457" s="343">
        <f t="shared" ca="1" si="158"/>
        <v>1</v>
      </c>
      <c r="L457" s="56" t="str">
        <f ca="1">VLOOKUP($A457,$BC$5:$BN$45,8)</f>
        <v>B</v>
      </c>
      <c r="M457" s="428">
        <f t="shared" ca="1" si="159"/>
        <v>0</v>
      </c>
      <c r="N457" s="175">
        <v>1</v>
      </c>
      <c r="O457" s="345" t="str">
        <f ca="1">IF($A456&lt;&gt;"",IF(OR($AH456&lt;&gt;0,$AI456&lt;&gt;0,E456="BBB",H457&lt;&gt;""),"",IF(AND($D451="R",$D454="R"),"R",IF(AND($D453="R",$D455="R"),"R",IF(AND($D455=$D456,$D455="R"),"R","")))),"")</f>
        <v/>
      </c>
      <c r="P457" s="37" t="str">
        <f t="shared" ca="1" si="150"/>
        <v/>
      </c>
      <c r="Q457" s="37">
        <f t="shared" ca="1" si="151"/>
        <v>0</v>
      </c>
      <c r="R457" s="23">
        <f ca="1">IF($A457&lt;&gt;"",IF(OR($AH456&lt;&gt;0,$AI456&lt;&gt;0),"0",SUM(Q457:Q457)),0)</f>
        <v>0</v>
      </c>
      <c r="S457" s="56" t="str">
        <f ca="1">VLOOKUP($A457,$BC$5:$BN$45,8)</f>
        <v>B</v>
      </c>
      <c r="T457" s="175">
        <v>1</v>
      </c>
      <c r="U457" s="345" t="str">
        <f ca="1">IF($A456&lt;&gt;"",IF(OR($AH456&lt;&gt;0,$AI456&lt;&gt;0,M456&gt;=$AJ$3),"",H457))</f>
        <v>B</v>
      </c>
      <c r="V457" s="346" t="str">
        <f t="shared" ref="V457:V520" ca="1" si="162">IF(ABS(X457)=0,"",IF($A457=0,"L",IF(X457&gt;0,"W",IF(X457&lt;0,"L",""))))</f>
        <v>W</v>
      </c>
      <c r="W457" s="346">
        <f t="shared" ca="1" si="152"/>
        <v>1</v>
      </c>
      <c r="X457" s="343">
        <f t="shared" ca="1" si="160"/>
        <v>1</v>
      </c>
      <c r="Y457" s="56" t="str">
        <f ca="1">VLOOKUP($A457,$BC$5:$BN$45,8)</f>
        <v>B</v>
      </c>
      <c r="Z457" s="175">
        <v>1</v>
      </c>
      <c r="AA457" s="345" t="str">
        <f ca="1">IF($A456&lt;&gt;"",IF(OR($AH456&lt;&gt;0,$AI456&lt;&gt;0,U457&lt;&gt;""),"",O457))</f>
        <v/>
      </c>
      <c r="AB457" s="37" t="str">
        <f t="shared" ca="1" si="153"/>
        <v/>
      </c>
      <c r="AC457" s="37">
        <f t="shared" ca="1" si="154"/>
        <v>0</v>
      </c>
      <c r="AD457" s="23">
        <f ca="1">IF($A457&lt;&gt;"",IF(OR($AH456&lt;&gt;0,$AI456&lt;&gt;0),"0",SUM(AC457:AC457)),0)</f>
        <v>0</v>
      </c>
      <c r="AE457" s="90">
        <f ca="1">IF(A457&lt;&gt;"",W457+AC457,0)</f>
        <v>1</v>
      </c>
      <c r="AF457" s="87">
        <f t="shared" ca="1" si="145"/>
        <v>-9</v>
      </c>
      <c r="AG457" s="95">
        <f>T458</f>
        <v>1</v>
      </c>
      <c r="AH457" s="89">
        <f ca="1">IF($A457&lt;&gt;"",IF(AH456&lt;&gt;0,AH456,IF(AF457&gt;=$AJ$1,"Profit Target",0)),0)</f>
        <v>0</v>
      </c>
      <c r="AI457" s="91">
        <f ca="1">IF($A457&lt;&gt;"",IF(AI456&lt;&gt;0,AI456,IF(AF457&lt;=$AJ$2,"Stop Loss",0)))</f>
        <v>0</v>
      </c>
      <c r="AJ457" s="89">
        <f t="shared" ca="1" si="155"/>
        <v>9</v>
      </c>
      <c r="AK457" s="78" t="str">
        <f ca="1">IF($A456="","",ABS(T457)&amp;"@")</f>
        <v>1@</v>
      </c>
      <c r="AL457" s="78" t="str">
        <f ca="1">IF(U457&lt;&gt;"",$AK457&amp;U457&amp;",","")</f>
        <v>1@B,</v>
      </c>
      <c r="AM457" s="78" t="str">
        <f ca="1">IF($A456="","",ABS(Z457)&amp;"@")</f>
        <v>1@</v>
      </c>
      <c r="AN457" s="427" t="str">
        <f t="shared" ca="1" si="156"/>
        <v/>
      </c>
      <c r="AO457" s="20"/>
      <c r="AP457" s="20"/>
      <c r="AQ457" s="20"/>
      <c r="AR457" s="20"/>
      <c r="AS457" s="20"/>
      <c r="AT457" s="49"/>
      <c r="AU457" s="20"/>
      <c r="AV457" s="20"/>
      <c r="AW457" s="20"/>
      <c r="AX457" s="20"/>
      <c r="AY457" s="20"/>
      <c r="AZ457" s="20"/>
      <c r="BA457" s="20"/>
      <c r="BB457" s="96">
        <f t="shared" ca="1" si="147"/>
        <v>32</v>
      </c>
      <c r="BC457" s="48"/>
      <c r="BD457" s="96"/>
      <c r="BE457" s="48"/>
      <c r="BG457" s="48"/>
      <c r="BH457" s="48"/>
      <c r="BI457" s="19"/>
      <c r="BJ457" s="19"/>
      <c r="BK457" s="19"/>
      <c r="BL457" s="48"/>
      <c r="BM457" s="61"/>
      <c r="BN457" s="48"/>
      <c r="BR457" s="48"/>
      <c r="BS457" s="48"/>
      <c r="BT457" s="48"/>
      <c r="BU457" s="48"/>
      <c r="BV457" s="48"/>
      <c r="BW457" s="48"/>
      <c r="BX457" s="48"/>
      <c r="BY457" s="49"/>
      <c r="BZ457" s="48"/>
      <c r="CA457" s="48"/>
      <c r="CB457" s="19"/>
      <c r="CC457" s="19"/>
      <c r="CD457" s="19"/>
      <c r="CE457" s="48"/>
      <c r="CF457" s="49"/>
      <c r="CG457" s="19"/>
      <c r="CH457" s="49"/>
      <c r="CI457" s="19"/>
      <c r="CJ457" s="19"/>
    </row>
    <row r="458" spans="1:88">
      <c r="A458" s="96">
        <f t="shared" ca="1" si="146"/>
        <v>33</v>
      </c>
      <c r="B458" s="23" t="str">
        <f ca="1">IF(A457="","",IF(AND(AL458="",AN458=""),"NB",AL458&amp;AN458))</f>
        <v>NB</v>
      </c>
      <c r="C458" s="6" t="str">
        <f t="shared" ca="1" si="148"/>
        <v/>
      </c>
      <c r="D458" s="56" t="str">
        <f ca="1">VLOOKUP($A458,$BC$5:$BN$45,8)</f>
        <v>B</v>
      </c>
      <c r="E458" s="344" t="str">
        <f t="shared" ca="1" si="157"/>
        <v>RBB</v>
      </c>
      <c r="F458" s="175">
        <v>1</v>
      </c>
      <c r="G458" s="459">
        <f ca="1">IF(G457&gt;=$AJ$3,1,IF(AND(J456="L",J457="L"),1,IF(I457="L",2,IF(I457="W",(2*G457-1),G457))))</f>
        <v>3</v>
      </c>
      <c r="H458" s="345" t="str">
        <f ca="1">IF($A457&lt;&gt;"",IF(OR($AH457&lt;&gt;0,$AI457&lt;&gt;0,E457="RRR"),"",IF(AND($D452="B",$D455="B"),"B",IF(AND($D454="B",$D456="B"),"B",IF(AND($D456=$D457,$D456="B"),"B","")))),"")</f>
        <v/>
      </c>
      <c r="I458" s="346" t="str">
        <f t="shared" ca="1" si="161"/>
        <v/>
      </c>
      <c r="J458" s="346">
        <f t="shared" ca="1" si="149"/>
        <v>0</v>
      </c>
      <c r="K458" s="343">
        <f t="shared" ca="1" si="158"/>
        <v>0</v>
      </c>
      <c r="L458" s="56" t="str">
        <f ca="1">VLOOKUP($A458,$BC$5:$BN$45,8)</f>
        <v>B</v>
      </c>
      <c r="M458" s="428">
        <f t="shared" ca="1" si="159"/>
        <v>0</v>
      </c>
      <c r="N458" s="175">
        <v>1</v>
      </c>
      <c r="O458" s="345" t="str">
        <f ca="1">IF($A457&lt;&gt;"",IF(OR($AH457&lt;&gt;0,$AI457&lt;&gt;0,E457="BBB",H458&lt;&gt;""),"",IF(AND($D452="R",$D455="R"),"R",IF(AND($D454="R",$D456="R"),"R",IF(AND($D456=$D457,$D456="R"),"R","")))),"")</f>
        <v/>
      </c>
      <c r="P458" s="37" t="str">
        <f t="shared" ca="1" si="150"/>
        <v/>
      </c>
      <c r="Q458" s="37">
        <f t="shared" ca="1" si="151"/>
        <v>0</v>
      </c>
      <c r="R458" s="23">
        <f ca="1">IF($A458&lt;&gt;"",IF(OR($AH457&lt;&gt;0,$AI457&lt;&gt;0),"0",SUM(Q458:Q458)),0)</f>
        <v>0</v>
      </c>
      <c r="S458" s="56" t="str">
        <f ca="1">VLOOKUP($A458,$BC$5:$BN$45,8)</f>
        <v>B</v>
      </c>
      <c r="T458" s="175">
        <v>1</v>
      </c>
      <c r="U458" s="345" t="str">
        <f ca="1">IF($A457&lt;&gt;"",IF(OR($AH457&lt;&gt;0,$AI457&lt;&gt;0,M457&gt;=$AJ$3),"",H458))</f>
        <v/>
      </c>
      <c r="V458" s="346" t="str">
        <f t="shared" ca="1" si="162"/>
        <v/>
      </c>
      <c r="W458" s="346">
        <f t="shared" ca="1" si="152"/>
        <v>0</v>
      </c>
      <c r="X458" s="343">
        <f t="shared" ca="1" si="160"/>
        <v>0</v>
      </c>
      <c r="Y458" s="56" t="str">
        <f ca="1">VLOOKUP($A458,$BC$5:$BN$45,8)</f>
        <v>B</v>
      </c>
      <c r="Z458" s="175">
        <v>1</v>
      </c>
      <c r="AA458" s="345" t="str">
        <f ca="1">IF($A457&lt;&gt;"",IF(OR($AH457&lt;&gt;0,$AI457&lt;&gt;0,U458&lt;&gt;""),"",O458))</f>
        <v/>
      </c>
      <c r="AB458" s="37" t="str">
        <f t="shared" ca="1" si="153"/>
        <v/>
      </c>
      <c r="AC458" s="37">
        <f t="shared" ca="1" si="154"/>
        <v>0</v>
      </c>
      <c r="AD458" s="23">
        <f ca="1">IF($A458&lt;&gt;"",IF(OR($AH457&lt;&gt;0,$AI457&lt;&gt;0),"0",SUM(AC458:AC458)),0)</f>
        <v>0</v>
      </c>
      <c r="AE458" s="90">
        <f ca="1">IF(A458&lt;&gt;"",W458+AC458,0)</f>
        <v>0</v>
      </c>
      <c r="AF458" s="87">
        <f t="shared" ca="1" si="145"/>
        <v>-9</v>
      </c>
      <c r="AG458" s="95">
        <f>T459</f>
        <v>1</v>
      </c>
      <c r="AH458" s="89">
        <f ca="1">IF($A458&lt;&gt;"",IF(AH457&lt;&gt;0,AH457,IF(AF458&gt;=$AJ$1,"Profit Target",0)),0)</f>
        <v>0</v>
      </c>
      <c r="AI458" s="91">
        <f ca="1">IF($A458&lt;&gt;"",IF(AI457&lt;&gt;0,AI457,IF(AF458&lt;=$AJ$2,"Stop Loss",0)))</f>
        <v>0</v>
      </c>
      <c r="AJ458" s="89">
        <f t="shared" ca="1" si="155"/>
        <v>9</v>
      </c>
      <c r="AK458" s="78" t="str">
        <f ca="1">IF($A457="","",ABS(T458)&amp;"@")</f>
        <v>1@</v>
      </c>
      <c r="AL458" s="78" t="str">
        <f ca="1">IF(U458&lt;&gt;"",$AK458&amp;U458&amp;",","")</f>
        <v/>
      </c>
      <c r="AM458" s="78" t="str">
        <f ca="1">IF($A457="","",ABS(Z458)&amp;"@")</f>
        <v>1@</v>
      </c>
      <c r="AN458" s="427" t="str">
        <f t="shared" ca="1" si="156"/>
        <v/>
      </c>
      <c r="AO458" s="20"/>
      <c r="AP458" s="20"/>
      <c r="AQ458" s="20"/>
      <c r="AR458" s="20"/>
      <c r="AS458" s="20"/>
      <c r="AT458" s="49"/>
      <c r="AU458" s="20"/>
      <c r="AV458" s="20"/>
      <c r="AW458" s="20"/>
      <c r="AX458" s="20"/>
      <c r="AY458" s="20"/>
      <c r="AZ458" s="20"/>
      <c r="BA458" s="20"/>
      <c r="BB458" s="96">
        <f t="shared" ca="1" si="147"/>
        <v>35</v>
      </c>
      <c r="BC458" s="48"/>
      <c r="BD458" s="96"/>
      <c r="BE458" s="48"/>
      <c r="BG458" s="48"/>
      <c r="BH458" s="48"/>
      <c r="BI458" s="19"/>
      <c r="BJ458" s="19"/>
      <c r="BK458" s="19"/>
      <c r="BL458" s="48"/>
      <c r="BM458" s="61"/>
      <c r="BN458" s="48"/>
      <c r="BR458" s="48"/>
      <c r="BS458" s="48"/>
      <c r="BT458" s="48"/>
      <c r="BU458" s="48"/>
      <c r="BV458" s="48"/>
      <c r="BW458" s="48"/>
      <c r="BX458" s="48"/>
      <c r="BY458" s="49"/>
      <c r="BZ458" s="48"/>
      <c r="CA458" s="48"/>
      <c r="CB458" s="19"/>
      <c r="CC458" s="19"/>
      <c r="CD458" s="19"/>
      <c r="CE458" s="48"/>
      <c r="CF458" s="49"/>
      <c r="CG458" s="19"/>
      <c r="CH458" s="49"/>
      <c r="CI458" s="19"/>
      <c r="CJ458" s="19"/>
    </row>
    <row r="459" spans="1:88">
      <c r="A459" s="96">
        <f t="shared" ca="1" si="146"/>
        <v>5</v>
      </c>
      <c r="B459" s="23" t="str">
        <f ca="1">IF(A458="","",IF(AND(AL459="",AN459=""),"NB",AL459&amp;AN459))</f>
        <v>1@B,</v>
      </c>
      <c r="C459" s="6" t="str">
        <f t="shared" ca="1" si="148"/>
        <v/>
      </c>
      <c r="D459" s="56" t="str">
        <f ca="1">VLOOKUP($A459,$BC$5:$BN$45,8)</f>
        <v>R</v>
      </c>
      <c r="E459" s="344" t="str">
        <f t="shared" ca="1" si="157"/>
        <v>BBR</v>
      </c>
      <c r="F459" s="175">
        <v>1</v>
      </c>
      <c r="G459" s="459">
        <f ca="1">IF(G458&gt;=$AJ$3,1,IF(AND(J457="L",J458="L"),1,IF(I458="L",2,IF(I458="W",(2*G458-1),G458))))</f>
        <v>3</v>
      </c>
      <c r="H459" s="345" t="str">
        <f ca="1">IF($A458&lt;&gt;"",IF(OR($AH458&lt;&gt;0,$AI458&lt;&gt;0,E458="RRR"),"",IF(AND($D453="B",$D456="B"),"B",IF(AND($D455="B",$D457="B"),"B",IF(AND($D457=$D458,$D457="B"),"B","")))),"")</f>
        <v>B</v>
      </c>
      <c r="I459" s="346" t="str">
        <f t="shared" ca="1" si="161"/>
        <v>L</v>
      </c>
      <c r="J459" s="346">
        <f t="shared" ca="1" si="149"/>
        <v>-1</v>
      </c>
      <c r="K459" s="343">
        <f t="shared" ca="1" si="158"/>
        <v>-1</v>
      </c>
      <c r="L459" s="56" t="str">
        <f ca="1">VLOOKUP($A459,$BC$5:$BN$45,8)</f>
        <v>R</v>
      </c>
      <c r="M459" s="428">
        <f t="shared" ca="1" si="159"/>
        <v>1</v>
      </c>
      <c r="N459" s="175">
        <v>1</v>
      </c>
      <c r="O459" s="345" t="str">
        <f ca="1">IF($A458&lt;&gt;"",IF(OR($AH458&lt;&gt;0,$AI458&lt;&gt;0,E458="BBB",H459&lt;&gt;""),"",IF(AND($D453="R",$D456="R"),"R",IF(AND($D455="R",$D457="R"),"R",IF(AND($D457=$D458,$D457="R"),"R","")))),"")</f>
        <v/>
      </c>
      <c r="P459" s="37" t="str">
        <f t="shared" ca="1" si="150"/>
        <v/>
      </c>
      <c r="Q459" s="37">
        <f t="shared" ca="1" si="151"/>
        <v>0</v>
      </c>
      <c r="R459" s="23">
        <f ca="1">IF($A459&lt;&gt;"",IF(OR($AH458&lt;&gt;0,$AI458&lt;&gt;0),"0",SUM(Q459:Q459)),0)</f>
        <v>0</v>
      </c>
      <c r="S459" s="56" t="str">
        <f ca="1">VLOOKUP($A459,$BC$5:$BN$45,8)</f>
        <v>R</v>
      </c>
      <c r="T459" s="175">
        <v>1</v>
      </c>
      <c r="U459" s="345" t="str">
        <f ca="1">IF($A458&lt;&gt;"",IF(OR($AH458&lt;&gt;0,$AI458&lt;&gt;0,M458&gt;=$AJ$3),"",H459))</f>
        <v>B</v>
      </c>
      <c r="V459" s="346" t="str">
        <f t="shared" ca="1" si="162"/>
        <v>L</v>
      </c>
      <c r="W459" s="346">
        <f t="shared" ca="1" si="152"/>
        <v>-1</v>
      </c>
      <c r="X459" s="343">
        <f t="shared" ca="1" si="160"/>
        <v>-1</v>
      </c>
      <c r="Y459" s="56" t="str">
        <f ca="1">VLOOKUP($A459,$BC$5:$BN$45,8)</f>
        <v>R</v>
      </c>
      <c r="Z459" s="175">
        <v>1</v>
      </c>
      <c r="AA459" s="345" t="str">
        <f ca="1">IF($A458&lt;&gt;"",IF(OR($AH458&lt;&gt;0,$AI458&lt;&gt;0,U459&lt;&gt;""),"",O459))</f>
        <v/>
      </c>
      <c r="AB459" s="37" t="str">
        <f t="shared" ca="1" si="153"/>
        <v/>
      </c>
      <c r="AC459" s="37">
        <f t="shared" ca="1" si="154"/>
        <v>0</v>
      </c>
      <c r="AD459" s="23">
        <f ca="1">IF($A459&lt;&gt;"",IF(OR($AH458&lt;&gt;0,$AI458&lt;&gt;0),"0",SUM(AC459:AC459)),0)</f>
        <v>0</v>
      </c>
      <c r="AE459" s="90">
        <f ca="1">IF(A459&lt;&gt;"",W459+AC459,0)</f>
        <v>-1</v>
      </c>
      <c r="AF459" s="87">
        <f t="shared" ca="1" si="145"/>
        <v>-10</v>
      </c>
      <c r="AG459" s="95">
        <f>T460</f>
        <v>1</v>
      </c>
      <c r="AH459" s="89">
        <f ca="1">IF($A459&lt;&gt;"",IF(AH458&lt;&gt;0,AH458,IF(AF459&gt;=$AJ$1,"Profit Target",0)),0)</f>
        <v>0</v>
      </c>
      <c r="AI459" s="91">
        <f ca="1">IF($A459&lt;&gt;"",IF(AI458&lt;&gt;0,AI458,IF(AF459&lt;=$AJ$2,"Stop Loss",0)))</f>
        <v>0</v>
      </c>
      <c r="AJ459" s="89">
        <f t="shared" ca="1" si="155"/>
        <v>9</v>
      </c>
      <c r="AK459" s="78" t="str">
        <f ca="1">IF($A458="","",ABS(T459)&amp;"@")</f>
        <v>1@</v>
      </c>
      <c r="AL459" s="78" t="str">
        <f ca="1">IF(U459&lt;&gt;"",$AK459&amp;U459&amp;",","")</f>
        <v>1@B,</v>
      </c>
      <c r="AM459" s="78" t="str">
        <f ca="1">IF($A458="","",ABS(Z459)&amp;"@")</f>
        <v>1@</v>
      </c>
      <c r="AN459" s="427" t="str">
        <f t="shared" ca="1" si="156"/>
        <v/>
      </c>
      <c r="AO459" s="20"/>
      <c r="AP459" s="20"/>
      <c r="AQ459" s="20"/>
      <c r="AR459" s="20"/>
      <c r="AS459" s="20"/>
      <c r="AT459" s="49"/>
      <c r="AU459" s="20"/>
      <c r="AV459" s="20"/>
      <c r="AW459" s="20"/>
      <c r="AX459" s="20"/>
      <c r="AY459" s="20"/>
      <c r="AZ459" s="20"/>
      <c r="BA459" s="20"/>
      <c r="BB459" s="96">
        <f t="shared" ca="1" si="147"/>
        <v>34</v>
      </c>
      <c r="BC459" s="48"/>
      <c r="BD459" s="96"/>
      <c r="BE459" s="48"/>
      <c r="BG459" s="48"/>
      <c r="BH459" s="48"/>
      <c r="BI459" s="19"/>
      <c r="BJ459" s="19"/>
      <c r="BK459" s="19"/>
      <c r="BL459" s="48"/>
      <c r="BM459" s="61"/>
      <c r="BN459" s="48"/>
      <c r="BR459" s="48"/>
      <c r="BS459" s="48"/>
      <c r="BT459" s="48"/>
      <c r="BU459" s="48"/>
      <c r="BV459" s="48"/>
      <c r="BW459" s="48"/>
      <c r="BX459" s="48"/>
      <c r="BY459" s="49"/>
      <c r="BZ459" s="48"/>
      <c r="CA459" s="48"/>
      <c r="CB459" s="19"/>
      <c r="CC459" s="19"/>
      <c r="CD459" s="19"/>
      <c r="CE459" s="48"/>
      <c r="CF459" s="49"/>
      <c r="CG459" s="19"/>
      <c r="CH459" s="49"/>
      <c r="CI459" s="19"/>
      <c r="CJ459" s="19"/>
    </row>
    <row r="460" spans="1:88">
      <c r="A460" s="96">
        <f t="shared" ca="1" si="146"/>
        <v>2</v>
      </c>
      <c r="B460" s="23" t="str">
        <f ca="1">IF(A459="","",IF(AND(AL460="",AN460=""),"NB",AL460&amp;AN460))</f>
        <v>1@B,</v>
      </c>
      <c r="C460" s="6" t="str">
        <f t="shared" ca="1" si="148"/>
        <v/>
      </c>
      <c r="D460" s="56" t="str">
        <f ca="1">VLOOKUP($A460,$BC$5:$BN$45,8)</f>
        <v>B</v>
      </c>
      <c r="E460" s="344" t="str">
        <f t="shared" ca="1" si="157"/>
        <v>BRB</v>
      </c>
      <c r="F460" s="175">
        <v>1</v>
      </c>
      <c r="G460" s="459">
        <f ca="1">IF(G459&gt;=$AJ$3,1,IF(AND(J458="L",J459="L"),1,IF(I459="L",2,IF(I459="W",(2*G459-1),G459))))</f>
        <v>2</v>
      </c>
      <c r="H460" s="345" t="str">
        <f ca="1">IF($A459&lt;&gt;"",IF(OR($AH459&lt;&gt;0,$AI459&lt;&gt;0,E459="RRR"),"",IF(AND($D454="B",$D457="B"),"B",IF(AND($D456="B",$D458="B"),"B",IF(AND($D458=$D459,$D458="B"),"B","")))),"")</f>
        <v>B</v>
      </c>
      <c r="I460" s="346" t="str">
        <f t="shared" ca="1" si="161"/>
        <v>W</v>
      </c>
      <c r="J460" s="346">
        <f t="shared" ca="1" si="149"/>
        <v>1</v>
      </c>
      <c r="K460" s="343">
        <f t="shared" ca="1" si="158"/>
        <v>1</v>
      </c>
      <c r="L460" s="56" t="str">
        <f ca="1">VLOOKUP($A460,$BC$5:$BN$45,8)</f>
        <v>B</v>
      </c>
      <c r="M460" s="428">
        <f t="shared" ca="1" si="159"/>
        <v>0</v>
      </c>
      <c r="N460" s="175">
        <v>1</v>
      </c>
      <c r="O460" s="345" t="str">
        <f ca="1">IF($A459&lt;&gt;"",IF(OR($AH459&lt;&gt;0,$AI459&lt;&gt;0,E459="BBB",H460&lt;&gt;""),"",IF(AND($D454="R",$D457="R"),"R",IF(AND($D456="R",$D458="R"),"R",IF(AND($D458=$D459,$D458="R"),"R","")))),"")</f>
        <v/>
      </c>
      <c r="P460" s="37" t="str">
        <f t="shared" ca="1" si="150"/>
        <v/>
      </c>
      <c r="Q460" s="37">
        <f t="shared" ca="1" si="151"/>
        <v>0</v>
      </c>
      <c r="R460" s="23">
        <f ca="1">IF($A460&lt;&gt;"",IF(OR($AH459&lt;&gt;0,$AI459&lt;&gt;0),"0",SUM(Q460:Q460)),0)</f>
        <v>0</v>
      </c>
      <c r="S460" s="56" t="str">
        <f ca="1">VLOOKUP($A460,$BC$5:$BN$45,8)</f>
        <v>B</v>
      </c>
      <c r="T460" s="175">
        <v>1</v>
      </c>
      <c r="U460" s="345" t="str">
        <f ca="1">IF($A459&lt;&gt;"",IF(OR($AH459&lt;&gt;0,$AI459&lt;&gt;0,M459&gt;=$AJ$3),"",H460))</f>
        <v>B</v>
      </c>
      <c r="V460" s="346" t="str">
        <f t="shared" ca="1" si="162"/>
        <v>W</v>
      </c>
      <c r="W460" s="346">
        <f t="shared" ca="1" si="152"/>
        <v>1</v>
      </c>
      <c r="X460" s="343">
        <f t="shared" ca="1" si="160"/>
        <v>1</v>
      </c>
      <c r="Y460" s="56" t="str">
        <f ca="1">VLOOKUP($A460,$BC$5:$BN$45,8)</f>
        <v>B</v>
      </c>
      <c r="Z460" s="175">
        <v>1</v>
      </c>
      <c r="AA460" s="345" t="str">
        <f ca="1">IF($A459&lt;&gt;"",IF(OR($AH459&lt;&gt;0,$AI459&lt;&gt;0,U460&lt;&gt;""),"",O460))</f>
        <v/>
      </c>
      <c r="AB460" s="37" t="str">
        <f t="shared" ca="1" si="153"/>
        <v/>
      </c>
      <c r="AC460" s="37">
        <f t="shared" ca="1" si="154"/>
        <v>0</v>
      </c>
      <c r="AD460" s="23">
        <f ca="1">IF($A460&lt;&gt;"",IF(OR($AH459&lt;&gt;0,$AI459&lt;&gt;0),"0",SUM(AC460:AC460)),0)</f>
        <v>0</v>
      </c>
      <c r="AE460" s="90">
        <f ca="1">IF(A460&lt;&gt;"",W460+AC460,0)</f>
        <v>1</v>
      </c>
      <c r="AF460" s="87">
        <f t="shared" ca="1" si="145"/>
        <v>-9</v>
      </c>
      <c r="AG460" s="95">
        <f>T461</f>
        <v>1</v>
      </c>
      <c r="AH460" s="89">
        <f ca="1">IF($A460&lt;&gt;"",IF(AH459&lt;&gt;0,AH459,IF(AF460&gt;=$AJ$1,"Profit Target",0)),0)</f>
        <v>0</v>
      </c>
      <c r="AI460" s="91">
        <f ca="1">IF($A460&lt;&gt;"",IF(AI459&lt;&gt;0,AI459,IF(AF460&lt;=$AJ$2,"Stop Loss",0)))</f>
        <v>0</v>
      </c>
      <c r="AJ460" s="89">
        <f t="shared" ca="1" si="155"/>
        <v>9</v>
      </c>
      <c r="AK460" s="78" t="str">
        <f ca="1">IF($A459="","",ABS(T460)&amp;"@")</f>
        <v>1@</v>
      </c>
      <c r="AL460" s="78" t="str">
        <f ca="1">IF(U460&lt;&gt;"",$AK460&amp;U460&amp;",","")</f>
        <v>1@B,</v>
      </c>
      <c r="AM460" s="78" t="str">
        <f ca="1">IF($A459="","",ABS(Z460)&amp;"@")</f>
        <v>1@</v>
      </c>
      <c r="AN460" s="427" t="str">
        <f t="shared" ca="1" si="156"/>
        <v/>
      </c>
      <c r="AO460" s="20"/>
      <c r="AP460" s="20"/>
      <c r="AQ460" s="20"/>
      <c r="AR460" s="20"/>
      <c r="AS460" s="20"/>
      <c r="AT460" s="49"/>
      <c r="AU460" s="20"/>
      <c r="AV460" s="20"/>
      <c r="AW460" s="20"/>
      <c r="AX460" s="20"/>
      <c r="AY460" s="20"/>
      <c r="AZ460" s="20"/>
      <c r="BA460" s="20"/>
      <c r="BB460" s="96">
        <f t="shared" ca="1" si="147"/>
        <v>6</v>
      </c>
      <c r="BC460" s="48"/>
      <c r="BD460" s="96"/>
      <c r="BE460" s="48"/>
      <c r="BG460" s="48"/>
      <c r="BH460" s="48"/>
      <c r="BI460" s="19"/>
      <c r="BJ460" s="19"/>
      <c r="BK460" s="19"/>
      <c r="BL460" s="48"/>
      <c r="BM460" s="61"/>
      <c r="BN460" s="48"/>
      <c r="BR460" s="48"/>
      <c r="BS460" s="48"/>
      <c r="BT460" s="48"/>
      <c r="BU460" s="48"/>
      <c r="BV460" s="48"/>
      <c r="BW460" s="48"/>
      <c r="BX460" s="48"/>
      <c r="BY460" s="49"/>
      <c r="BZ460" s="48"/>
      <c r="CA460" s="48"/>
      <c r="CB460" s="19"/>
      <c r="CC460" s="19"/>
      <c r="CD460" s="19"/>
      <c r="CE460" s="48"/>
      <c r="CF460" s="49"/>
      <c r="CG460" s="19"/>
      <c r="CH460" s="49"/>
      <c r="CI460" s="19"/>
      <c r="CJ460" s="19"/>
    </row>
    <row r="461" spans="1:88">
      <c r="A461" s="96">
        <f t="shared" ca="1" si="146"/>
        <v>20</v>
      </c>
      <c r="B461" s="23" t="str">
        <f ca="1">IF(A460="","",IF(AND(AL461="",AN461=""),"NB",AL461&amp;AN461))</f>
        <v>1@B,</v>
      </c>
      <c r="C461" s="6" t="str">
        <f t="shared" ca="1" si="148"/>
        <v/>
      </c>
      <c r="D461" s="56" t="str">
        <f ca="1">VLOOKUP($A461,$BC$5:$BN$45,8)</f>
        <v>B</v>
      </c>
      <c r="E461" s="344" t="str">
        <f t="shared" ca="1" si="157"/>
        <v>RBB</v>
      </c>
      <c r="F461" s="175">
        <v>1</v>
      </c>
      <c r="G461" s="459">
        <f ca="1">IF(G460&gt;=$AJ$3,1,IF(AND(J459="L",J460="L"),1,IF(I460="L",2,IF(I460="W",(2*G460-1),G460))))</f>
        <v>3</v>
      </c>
      <c r="H461" s="345" t="str">
        <f ca="1">IF($A460&lt;&gt;"",IF(OR($AH460&lt;&gt;0,$AI460&lt;&gt;0,E460="RRR"),"",IF(AND($D455="B",$D458="B"),"B",IF(AND($D457="B",$D459="B"),"B",IF(AND($D459=$D460,$D459="B"),"B","")))),"")</f>
        <v>B</v>
      </c>
      <c r="I461" s="346" t="str">
        <f t="shared" ca="1" si="161"/>
        <v>W</v>
      </c>
      <c r="J461" s="346">
        <f t="shared" ca="1" si="149"/>
        <v>1</v>
      </c>
      <c r="K461" s="343">
        <f t="shared" ca="1" si="158"/>
        <v>1</v>
      </c>
      <c r="L461" s="56" t="str">
        <f ca="1">VLOOKUP($A461,$BC$5:$BN$45,8)</f>
        <v>B</v>
      </c>
      <c r="M461" s="428">
        <f t="shared" ca="1" si="159"/>
        <v>0</v>
      </c>
      <c r="N461" s="175">
        <v>1</v>
      </c>
      <c r="O461" s="345" t="str">
        <f ca="1">IF($A460&lt;&gt;"",IF(OR($AH460&lt;&gt;0,$AI460&lt;&gt;0,E460="BBB",H461&lt;&gt;""),"",IF(AND($D455="R",$D458="R"),"R",IF(AND($D457="R",$D459="R"),"R",IF(AND($D459=$D460,$D459="R"),"R","")))),"")</f>
        <v/>
      </c>
      <c r="P461" s="37" t="str">
        <f t="shared" ca="1" si="150"/>
        <v/>
      </c>
      <c r="Q461" s="37">
        <f t="shared" ca="1" si="151"/>
        <v>0</v>
      </c>
      <c r="R461" s="23">
        <f ca="1">IF($A461&lt;&gt;"",IF(OR($AH460&lt;&gt;0,$AI460&lt;&gt;0),"0",SUM(Q461:Q461)),0)</f>
        <v>0</v>
      </c>
      <c r="S461" s="56" t="str">
        <f ca="1">VLOOKUP($A461,$BC$5:$BN$45,8)</f>
        <v>B</v>
      </c>
      <c r="T461" s="175">
        <v>1</v>
      </c>
      <c r="U461" s="345" t="str">
        <f ca="1">IF($A460&lt;&gt;"",IF(OR($AH460&lt;&gt;0,$AI460&lt;&gt;0,M460&gt;=$AJ$3),"",H461))</f>
        <v>B</v>
      </c>
      <c r="V461" s="346" t="str">
        <f t="shared" ca="1" si="162"/>
        <v>W</v>
      </c>
      <c r="W461" s="346">
        <f t="shared" ca="1" si="152"/>
        <v>1</v>
      </c>
      <c r="X461" s="343">
        <f t="shared" ca="1" si="160"/>
        <v>1</v>
      </c>
      <c r="Y461" s="56" t="str">
        <f ca="1">VLOOKUP($A461,$BC$5:$BN$45,8)</f>
        <v>B</v>
      </c>
      <c r="Z461" s="175">
        <v>1</v>
      </c>
      <c r="AA461" s="345" t="str">
        <f ca="1">IF($A460&lt;&gt;"",IF(OR($AH460&lt;&gt;0,$AI460&lt;&gt;0,U461&lt;&gt;""),"",O461))</f>
        <v/>
      </c>
      <c r="AB461" s="37" t="str">
        <f t="shared" ca="1" si="153"/>
        <v/>
      </c>
      <c r="AC461" s="37">
        <f t="shared" ca="1" si="154"/>
        <v>0</v>
      </c>
      <c r="AD461" s="23">
        <f ca="1">IF($A461&lt;&gt;"",IF(OR($AH460&lt;&gt;0,$AI460&lt;&gt;0),"0",SUM(AC461:AC461)),0)</f>
        <v>0</v>
      </c>
      <c r="AE461" s="90">
        <f ca="1">IF(A461&lt;&gt;"",W461+AC461,0)</f>
        <v>1</v>
      </c>
      <c r="AF461" s="87">
        <f t="shared" ca="1" si="145"/>
        <v>-8</v>
      </c>
      <c r="AG461" s="95">
        <f>T462</f>
        <v>1</v>
      </c>
      <c r="AH461" s="89">
        <f ca="1">IF($A461&lt;&gt;"",IF(AH460&lt;&gt;0,AH460,IF(AF461&gt;=$AJ$1,"Profit Target",0)),0)</f>
        <v>0</v>
      </c>
      <c r="AI461" s="91">
        <f ca="1">IF($A461&lt;&gt;"",IF(AI460&lt;&gt;0,AI460,IF(AF461&lt;=$AJ$2,"Stop Loss",0)))</f>
        <v>0</v>
      </c>
      <c r="AJ461" s="89">
        <f t="shared" ca="1" si="155"/>
        <v>9</v>
      </c>
      <c r="AK461" s="78" t="str">
        <f ca="1">IF($A460="","",ABS(T461)&amp;"@")</f>
        <v>1@</v>
      </c>
      <c r="AL461" s="78" t="str">
        <f ca="1">IF(U461&lt;&gt;"",$AK461&amp;U461&amp;",","")</f>
        <v>1@B,</v>
      </c>
      <c r="AM461" s="78" t="str">
        <f ca="1">IF($A460="","",ABS(Z461)&amp;"@")</f>
        <v>1@</v>
      </c>
      <c r="AN461" s="427" t="str">
        <f t="shared" ca="1" si="156"/>
        <v/>
      </c>
      <c r="AO461" s="20"/>
      <c r="AP461" s="20"/>
      <c r="AQ461" s="20"/>
      <c r="AR461" s="20"/>
      <c r="AS461" s="20"/>
      <c r="AT461" s="49"/>
      <c r="AU461" s="20"/>
      <c r="AV461" s="20"/>
      <c r="AW461" s="20"/>
      <c r="AX461" s="20"/>
      <c r="AY461" s="20"/>
      <c r="AZ461" s="20"/>
      <c r="BA461" s="20"/>
      <c r="BB461" s="96">
        <f t="shared" ca="1" si="147"/>
        <v>15</v>
      </c>
      <c r="BC461" s="48"/>
      <c r="BD461" s="96"/>
      <c r="BE461" s="48"/>
      <c r="BG461" s="48"/>
      <c r="BH461" s="48"/>
      <c r="BI461" s="19"/>
      <c r="BJ461" s="19"/>
      <c r="BK461" s="19"/>
      <c r="BL461" s="48"/>
      <c r="BM461" s="61"/>
      <c r="BN461" s="48"/>
      <c r="BR461" s="48"/>
      <c r="BS461" s="48"/>
      <c r="BT461" s="48"/>
      <c r="BU461" s="48"/>
      <c r="BV461" s="48"/>
      <c r="BW461" s="48"/>
      <c r="BX461" s="48"/>
      <c r="BY461" s="49"/>
      <c r="BZ461" s="48"/>
      <c r="CA461" s="48"/>
      <c r="CB461" s="19"/>
      <c r="CC461" s="19"/>
      <c r="CD461" s="19"/>
      <c r="CE461" s="48"/>
      <c r="CF461" s="49"/>
      <c r="CG461" s="19"/>
      <c r="CH461" s="49"/>
      <c r="CI461" s="19"/>
      <c r="CJ461" s="19"/>
    </row>
    <row r="462" spans="1:88">
      <c r="A462" s="96">
        <f t="shared" ca="1" si="146"/>
        <v>28</v>
      </c>
      <c r="B462" s="23" t="str">
        <f ca="1">IF(A461="","",IF(AND(AL462="",AN462=""),"NB",AL462&amp;AN462))</f>
        <v>1@B,</v>
      </c>
      <c r="C462" s="6" t="str">
        <f t="shared" ca="1" si="148"/>
        <v/>
      </c>
      <c r="D462" s="56" t="str">
        <f ca="1">VLOOKUP($A462,$BC$5:$BN$45,8)</f>
        <v>B</v>
      </c>
      <c r="E462" s="344" t="str">
        <f t="shared" ca="1" si="157"/>
        <v>BBB</v>
      </c>
      <c r="F462" s="175">
        <v>1</v>
      </c>
      <c r="G462" s="459">
        <f ca="1">IF(G461&gt;=$AJ$3,1,IF(AND(J460="L",J461="L"),1,IF(I461="L",2,IF(I461="W",(2*G461-1),G461))))</f>
        <v>5</v>
      </c>
      <c r="H462" s="345" t="str">
        <f ca="1">IF($A461&lt;&gt;"",IF(OR($AH461&lt;&gt;0,$AI461&lt;&gt;0,E461="RRR"),"",IF(AND($D456="B",$D459="B"),"B",IF(AND($D458="B",$D460="B"),"B",IF(AND($D460=$D461,$D460="B"),"B","")))),"")</f>
        <v>B</v>
      </c>
      <c r="I462" s="346" t="str">
        <f t="shared" ca="1" si="161"/>
        <v>W</v>
      </c>
      <c r="J462" s="346">
        <f t="shared" ca="1" si="149"/>
        <v>1</v>
      </c>
      <c r="K462" s="343">
        <f t="shared" ca="1" si="158"/>
        <v>1</v>
      </c>
      <c r="L462" s="56" t="str">
        <f ca="1">VLOOKUP($A462,$BC$5:$BN$45,8)</f>
        <v>B</v>
      </c>
      <c r="M462" s="428">
        <f t="shared" ca="1" si="159"/>
        <v>0</v>
      </c>
      <c r="N462" s="175">
        <v>1</v>
      </c>
      <c r="O462" s="345" t="str">
        <f ca="1">IF($A461&lt;&gt;"",IF(OR($AH461&lt;&gt;0,$AI461&lt;&gt;0,E461="BBB",H462&lt;&gt;""),"",IF(AND($D456="R",$D459="R"),"R",IF(AND($D458="R",$D460="R"),"R",IF(AND($D460=$D461,$D460="R"),"R","")))),"")</f>
        <v/>
      </c>
      <c r="P462" s="37" t="str">
        <f t="shared" ca="1" si="150"/>
        <v/>
      </c>
      <c r="Q462" s="37">
        <f t="shared" ca="1" si="151"/>
        <v>0</v>
      </c>
      <c r="R462" s="23">
        <f ca="1">IF($A462&lt;&gt;"",IF(OR($AH461&lt;&gt;0,$AI461&lt;&gt;0),"0",SUM(Q462:Q462)),0)</f>
        <v>0</v>
      </c>
      <c r="S462" s="56" t="str">
        <f ca="1">VLOOKUP($A462,$BC$5:$BN$45,8)</f>
        <v>B</v>
      </c>
      <c r="T462" s="175">
        <v>1</v>
      </c>
      <c r="U462" s="345" t="str">
        <f ca="1">IF($A461&lt;&gt;"",IF(OR($AH461&lt;&gt;0,$AI461&lt;&gt;0,M461&gt;=$AJ$3),"",H462))</f>
        <v>B</v>
      </c>
      <c r="V462" s="346" t="str">
        <f t="shared" ca="1" si="162"/>
        <v>W</v>
      </c>
      <c r="W462" s="346">
        <f t="shared" ca="1" si="152"/>
        <v>1</v>
      </c>
      <c r="X462" s="343">
        <f t="shared" ca="1" si="160"/>
        <v>1</v>
      </c>
      <c r="Y462" s="56" t="str">
        <f ca="1">VLOOKUP($A462,$BC$5:$BN$45,8)</f>
        <v>B</v>
      </c>
      <c r="Z462" s="175">
        <v>1</v>
      </c>
      <c r="AA462" s="345" t="str">
        <f ca="1">IF($A461&lt;&gt;"",IF(OR($AH461&lt;&gt;0,$AI461&lt;&gt;0,U462&lt;&gt;""),"",O462))</f>
        <v/>
      </c>
      <c r="AB462" s="37" t="str">
        <f t="shared" ca="1" si="153"/>
        <v/>
      </c>
      <c r="AC462" s="37">
        <f t="shared" ca="1" si="154"/>
        <v>0</v>
      </c>
      <c r="AD462" s="23">
        <f ca="1">IF($A462&lt;&gt;"",IF(OR($AH461&lt;&gt;0,$AI461&lt;&gt;0),"0",SUM(AC462:AC462)),0)</f>
        <v>0</v>
      </c>
      <c r="AE462" s="90">
        <f ca="1">IF(A462&lt;&gt;"",W462+AC462,0)</f>
        <v>1</v>
      </c>
      <c r="AF462" s="87">
        <f t="shared" ca="1" si="145"/>
        <v>-7</v>
      </c>
      <c r="AG462" s="95">
        <f>T463</f>
        <v>1</v>
      </c>
      <c r="AH462" s="89">
        <f ca="1">IF($A462&lt;&gt;"",IF(AH461&lt;&gt;0,AH461,IF(AF462&gt;=$AJ$1,"Profit Target",0)),0)</f>
        <v>0</v>
      </c>
      <c r="AI462" s="91">
        <f ca="1">IF($A462&lt;&gt;"",IF(AI461&lt;&gt;0,AI461,IF(AF462&lt;=$AJ$2,"Stop Loss",0)))</f>
        <v>0</v>
      </c>
      <c r="AJ462" s="89">
        <f t="shared" ca="1" si="155"/>
        <v>9</v>
      </c>
      <c r="AK462" s="78" t="str">
        <f ca="1">IF($A461="","",ABS(T462)&amp;"@")</f>
        <v>1@</v>
      </c>
      <c r="AL462" s="78" t="str">
        <f ca="1">IF(U462&lt;&gt;"",$AK462&amp;U462&amp;",","")</f>
        <v>1@B,</v>
      </c>
      <c r="AM462" s="78" t="str">
        <f ca="1">IF($A461="","",ABS(Z462)&amp;"@")</f>
        <v>1@</v>
      </c>
      <c r="AN462" s="427" t="str">
        <f t="shared" ca="1" si="156"/>
        <v/>
      </c>
      <c r="AO462" s="20"/>
      <c r="AP462" s="20"/>
      <c r="AQ462" s="20"/>
      <c r="AR462" s="20"/>
      <c r="AS462" s="20"/>
      <c r="AT462" s="49"/>
      <c r="AU462" s="20"/>
      <c r="AV462" s="20"/>
      <c r="AW462" s="20"/>
      <c r="AX462" s="20"/>
      <c r="AY462" s="20"/>
      <c r="AZ462" s="20"/>
      <c r="BA462" s="20"/>
      <c r="BB462" s="96">
        <f t="shared" ca="1" si="147"/>
        <v>12</v>
      </c>
      <c r="BC462" s="48"/>
      <c r="BD462" s="96"/>
      <c r="BE462" s="48"/>
      <c r="BG462" s="48"/>
      <c r="BH462" s="48"/>
      <c r="BI462" s="19"/>
      <c r="BJ462" s="19"/>
      <c r="BK462" s="19"/>
      <c r="BL462" s="48"/>
      <c r="BM462" s="61"/>
      <c r="BN462" s="48"/>
      <c r="BR462" s="48"/>
      <c r="BS462" s="48"/>
      <c r="BT462" s="48"/>
      <c r="BU462" s="48"/>
      <c r="BV462" s="48"/>
      <c r="BW462" s="48"/>
      <c r="BX462" s="48"/>
      <c r="BY462" s="49"/>
      <c r="BZ462" s="48"/>
      <c r="CA462" s="48"/>
      <c r="CB462" s="19"/>
      <c r="CC462" s="19"/>
      <c r="CD462" s="19"/>
      <c r="CE462" s="48"/>
      <c r="CF462" s="49"/>
      <c r="CG462" s="19"/>
      <c r="CH462" s="49"/>
      <c r="CI462" s="19"/>
      <c r="CJ462" s="19"/>
    </row>
    <row r="463" spans="1:88">
      <c r="A463" s="96">
        <f t="shared" ca="1" si="146"/>
        <v>13</v>
      </c>
      <c r="B463" s="23" t="str">
        <f ca="1">IF(A462="","",IF(AND(AL463="",AN463=""),"NB",AL463&amp;AN463))</f>
        <v>1@B,</v>
      </c>
      <c r="C463" s="6" t="str">
        <f t="shared" ca="1" si="148"/>
        <v/>
      </c>
      <c r="D463" s="56" t="str">
        <f ca="1">VLOOKUP($A463,$BC$5:$BN$45,8)</f>
        <v>B</v>
      </c>
      <c r="E463" s="344" t="str">
        <f t="shared" ca="1" si="157"/>
        <v>BBB</v>
      </c>
      <c r="F463" s="175">
        <v>1</v>
      </c>
      <c r="G463" s="459">
        <f ca="1">IF(G462&gt;=$AJ$3,1,IF(AND(J461="L",J462="L"),1,IF(I462="L",2,IF(I462="W",(2*G462-1),G462))))</f>
        <v>9</v>
      </c>
      <c r="H463" s="345" t="str">
        <f ca="1">IF($A462&lt;&gt;"",IF(OR($AH462&lt;&gt;0,$AI462&lt;&gt;0,E462="RRR"),"",IF(AND($D457="B",$D460="B"),"B",IF(AND($D459="B",$D461="B"),"B",IF(AND($D461=$D462,$D461="B"),"B","")))),"")</f>
        <v>B</v>
      </c>
      <c r="I463" s="346" t="str">
        <f t="shared" ca="1" si="161"/>
        <v>W</v>
      </c>
      <c r="J463" s="346">
        <f t="shared" ca="1" si="149"/>
        <v>1</v>
      </c>
      <c r="K463" s="343">
        <f t="shared" ca="1" si="158"/>
        <v>1</v>
      </c>
      <c r="L463" s="56" t="str">
        <f ca="1">VLOOKUP($A463,$BC$5:$BN$45,8)</f>
        <v>B</v>
      </c>
      <c r="M463" s="428">
        <f t="shared" ca="1" si="159"/>
        <v>0</v>
      </c>
      <c r="N463" s="175">
        <v>1</v>
      </c>
      <c r="O463" s="345" t="str">
        <f ca="1">IF($A462&lt;&gt;"",IF(OR($AH462&lt;&gt;0,$AI462&lt;&gt;0,E462="BBB",H463&lt;&gt;""),"",IF(AND($D457="R",$D460="R"),"R",IF(AND($D459="R",$D461="R"),"R",IF(AND($D461=$D462,$D461="R"),"R","")))),"")</f>
        <v/>
      </c>
      <c r="P463" s="37" t="str">
        <f t="shared" ca="1" si="150"/>
        <v/>
      </c>
      <c r="Q463" s="37">
        <f t="shared" ca="1" si="151"/>
        <v>0</v>
      </c>
      <c r="R463" s="23">
        <f ca="1">IF($A463&lt;&gt;"",IF(OR($AH462&lt;&gt;0,$AI462&lt;&gt;0),"0",SUM(Q463:Q463)),0)</f>
        <v>0</v>
      </c>
      <c r="S463" s="56" t="str">
        <f ca="1">VLOOKUP($A463,$BC$5:$BN$45,8)</f>
        <v>B</v>
      </c>
      <c r="T463" s="175">
        <v>1</v>
      </c>
      <c r="U463" s="345" t="str">
        <f ca="1">IF($A462&lt;&gt;"",IF(OR($AH462&lt;&gt;0,$AI462&lt;&gt;0,M462&gt;=$AJ$3),"",H463))</f>
        <v>B</v>
      </c>
      <c r="V463" s="346" t="str">
        <f t="shared" ca="1" si="162"/>
        <v>W</v>
      </c>
      <c r="W463" s="346">
        <f t="shared" ca="1" si="152"/>
        <v>1</v>
      </c>
      <c r="X463" s="343">
        <f t="shared" ca="1" si="160"/>
        <v>1</v>
      </c>
      <c r="Y463" s="56" t="str">
        <f ca="1">VLOOKUP($A463,$BC$5:$BN$45,8)</f>
        <v>B</v>
      </c>
      <c r="Z463" s="175">
        <v>1</v>
      </c>
      <c r="AA463" s="345" t="str">
        <f ca="1">IF($A462&lt;&gt;"",IF(OR($AH462&lt;&gt;0,$AI462&lt;&gt;0,U463&lt;&gt;""),"",O463))</f>
        <v/>
      </c>
      <c r="AB463" s="37" t="str">
        <f t="shared" ca="1" si="153"/>
        <v/>
      </c>
      <c r="AC463" s="37">
        <f t="shared" ca="1" si="154"/>
        <v>0</v>
      </c>
      <c r="AD463" s="23">
        <f ca="1">IF($A463&lt;&gt;"",IF(OR($AH462&lt;&gt;0,$AI462&lt;&gt;0),"0",SUM(AC463:AC463)),0)</f>
        <v>0</v>
      </c>
      <c r="AE463" s="90">
        <f ca="1">IF(A463&lt;&gt;"",W463+AC463,0)</f>
        <v>1</v>
      </c>
      <c r="AF463" s="87">
        <f t="shared" ca="1" si="145"/>
        <v>-6</v>
      </c>
      <c r="AG463" s="95">
        <f>T464</f>
        <v>1</v>
      </c>
      <c r="AH463" s="89">
        <f ca="1">IF($A463&lt;&gt;"",IF(AH462&lt;&gt;0,AH462,IF(AF463&gt;=$AJ$1,"Profit Target",0)),0)</f>
        <v>0</v>
      </c>
      <c r="AI463" s="91">
        <f ca="1">IF($A463&lt;&gt;"",IF(AI462&lt;&gt;0,AI462,IF(AF463&lt;=$AJ$2,"Stop Loss",0)))</f>
        <v>0</v>
      </c>
      <c r="AJ463" s="89">
        <f t="shared" ca="1" si="155"/>
        <v>9</v>
      </c>
      <c r="AK463" s="78" t="str">
        <f ca="1">IF($A462="","",ABS(T463)&amp;"@")</f>
        <v>1@</v>
      </c>
      <c r="AL463" s="78" t="str">
        <f ca="1">IF(U463&lt;&gt;"",$AK463&amp;U463&amp;",","")</f>
        <v>1@B,</v>
      </c>
      <c r="AM463" s="78" t="str">
        <f ca="1">IF($A462="","",ABS(Z463)&amp;"@")</f>
        <v>1@</v>
      </c>
      <c r="AN463" s="427" t="str">
        <f t="shared" ca="1" si="156"/>
        <v/>
      </c>
      <c r="AO463" s="20"/>
      <c r="AP463" s="20"/>
      <c r="AQ463" s="20"/>
      <c r="AR463" s="20"/>
      <c r="AS463" s="20"/>
      <c r="AT463" s="49"/>
      <c r="AU463" s="20"/>
      <c r="AV463" s="20"/>
      <c r="AW463" s="20"/>
      <c r="AX463" s="20"/>
      <c r="AY463" s="20"/>
      <c r="AZ463" s="20"/>
      <c r="BA463" s="20"/>
      <c r="BB463" s="96">
        <f t="shared" ca="1" si="147"/>
        <v>34</v>
      </c>
      <c r="BC463" s="48"/>
      <c r="BD463" s="96"/>
      <c r="BE463" s="48"/>
      <c r="BG463" s="48"/>
      <c r="BH463" s="48"/>
      <c r="BI463" s="19"/>
      <c r="BJ463" s="19"/>
      <c r="BK463" s="19"/>
      <c r="BL463" s="48"/>
      <c r="BM463" s="61"/>
      <c r="BN463" s="48"/>
      <c r="BR463" s="48"/>
      <c r="BS463" s="48"/>
      <c r="BT463" s="48"/>
      <c r="BU463" s="48"/>
      <c r="BV463" s="48"/>
      <c r="BW463" s="48"/>
      <c r="BX463" s="48"/>
      <c r="BY463" s="49"/>
      <c r="BZ463" s="48"/>
      <c r="CA463" s="48"/>
      <c r="CB463" s="19"/>
      <c r="CC463" s="19"/>
      <c r="CD463" s="19"/>
      <c r="CE463" s="48"/>
      <c r="CF463" s="49"/>
      <c r="CG463" s="19"/>
      <c r="CH463" s="49"/>
      <c r="CI463" s="19"/>
      <c r="CJ463" s="19"/>
    </row>
    <row r="464" spans="1:88">
      <c r="A464" s="96">
        <f t="shared" ca="1" si="146"/>
        <v>3</v>
      </c>
      <c r="B464" s="23" t="str">
        <f ca="1">IF(A463="","",IF(AND(AL464="",AN464=""),"NB",AL464&amp;AN464))</f>
        <v>1@B,</v>
      </c>
      <c r="C464" s="6" t="str">
        <f t="shared" ca="1" si="148"/>
        <v/>
      </c>
      <c r="D464" s="56" t="str">
        <f ca="1">VLOOKUP($A464,$BC$5:$BN$45,8)</f>
        <v>R</v>
      </c>
      <c r="E464" s="344" t="str">
        <f t="shared" ca="1" si="157"/>
        <v>BBR</v>
      </c>
      <c r="F464" s="175">
        <v>1</v>
      </c>
      <c r="G464" s="459">
        <f ca="1">IF(G463&gt;=$AJ$3,1,IF(AND(J462="L",J463="L"),1,IF(I463="L",2,IF(I463="W",(2*G463-1),G463))))</f>
        <v>17</v>
      </c>
      <c r="H464" s="345" t="str">
        <f ca="1">IF($A463&lt;&gt;"",IF(OR($AH463&lt;&gt;0,$AI463&lt;&gt;0,E463="RRR"),"",IF(AND($D458="B",$D461="B"),"B",IF(AND($D460="B",$D462="B"),"B",IF(AND($D462=$D463,$D462="B"),"B","")))),"")</f>
        <v>B</v>
      </c>
      <c r="I464" s="346" t="str">
        <f t="shared" ca="1" si="161"/>
        <v>L</v>
      </c>
      <c r="J464" s="346">
        <f t="shared" ca="1" si="149"/>
        <v>-1</v>
      </c>
      <c r="K464" s="343">
        <f t="shared" ca="1" si="158"/>
        <v>-1</v>
      </c>
      <c r="L464" s="56" t="str">
        <f ca="1">VLOOKUP($A464,$BC$5:$BN$45,8)</f>
        <v>R</v>
      </c>
      <c r="M464" s="428">
        <f t="shared" ca="1" si="159"/>
        <v>1</v>
      </c>
      <c r="N464" s="175">
        <v>1</v>
      </c>
      <c r="O464" s="345" t="str">
        <f ca="1">IF($A463&lt;&gt;"",IF(OR($AH463&lt;&gt;0,$AI463&lt;&gt;0,E463="BBB",H464&lt;&gt;""),"",IF(AND($D458="R",$D461="R"),"R",IF(AND($D460="R",$D462="R"),"R",IF(AND($D462=$D463,$D462="R"),"R","")))),"")</f>
        <v/>
      </c>
      <c r="P464" s="37" t="str">
        <f t="shared" ca="1" si="150"/>
        <v/>
      </c>
      <c r="Q464" s="37">
        <f t="shared" ca="1" si="151"/>
        <v>0</v>
      </c>
      <c r="R464" s="23">
        <f ca="1">IF($A464&lt;&gt;"",IF(OR($AH463&lt;&gt;0,$AI463&lt;&gt;0),"0",SUM(Q464:Q464)),0)</f>
        <v>0</v>
      </c>
      <c r="S464" s="56" t="str">
        <f ca="1">VLOOKUP($A464,$BC$5:$BN$45,8)</f>
        <v>R</v>
      </c>
      <c r="T464" s="175">
        <v>1</v>
      </c>
      <c r="U464" s="345" t="str">
        <f ca="1">IF($A463&lt;&gt;"",IF(OR($AH463&lt;&gt;0,$AI463&lt;&gt;0,M463&gt;=$AJ$3),"",H464))</f>
        <v>B</v>
      </c>
      <c r="V464" s="346" t="str">
        <f t="shared" ca="1" si="162"/>
        <v>L</v>
      </c>
      <c r="W464" s="346">
        <f t="shared" ca="1" si="152"/>
        <v>-1</v>
      </c>
      <c r="X464" s="343">
        <f t="shared" ca="1" si="160"/>
        <v>-1</v>
      </c>
      <c r="Y464" s="56" t="str">
        <f ca="1">VLOOKUP($A464,$BC$5:$BN$45,8)</f>
        <v>R</v>
      </c>
      <c r="Z464" s="175">
        <v>1</v>
      </c>
      <c r="AA464" s="345" t="str">
        <f ca="1">IF($A463&lt;&gt;"",IF(OR($AH463&lt;&gt;0,$AI463&lt;&gt;0,U464&lt;&gt;""),"",O464))</f>
        <v/>
      </c>
      <c r="AB464" s="37" t="str">
        <f t="shared" ca="1" si="153"/>
        <v/>
      </c>
      <c r="AC464" s="37">
        <f t="shared" ca="1" si="154"/>
        <v>0</v>
      </c>
      <c r="AD464" s="23">
        <f ca="1">IF($A464&lt;&gt;"",IF(OR($AH463&lt;&gt;0,$AI463&lt;&gt;0),"0",SUM(AC464:AC464)),0)</f>
        <v>0</v>
      </c>
      <c r="AE464" s="90">
        <f ca="1">IF(A464&lt;&gt;"",W464+AC464,0)</f>
        <v>-1</v>
      </c>
      <c r="AF464" s="172">
        <f t="shared" ca="1" si="145"/>
        <v>-7</v>
      </c>
      <c r="AG464" s="95">
        <f>T465</f>
        <v>1</v>
      </c>
      <c r="AH464" s="89">
        <f ca="1">IF($A464&lt;&gt;"",IF(AH463&lt;&gt;0,AH463,IF(AF464&gt;=$AJ$1,"Profit Target",0)),0)</f>
        <v>0</v>
      </c>
      <c r="AI464" s="91">
        <f ca="1">IF($A464&lt;&gt;"",IF(AI463&lt;&gt;0,AI463,IF(AF464&lt;=$AJ$2,"Stop Loss",0)))</f>
        <v>0</v>
      </c>
      <c r="AJ464" s="89">
        <f t="shared" ca="1" si="155"/>
        <v>9</v>
      </c>
      <c r="AK464" s="78" t="str">
        <f ca="1">IF($A463="","",ABS(T464)&amp;"@")</f>
        <v>1@</v>
      </c>
      <c r="AL464" s="78" t="str">
        <f ca="1">IF(U464&lt;&gt;"",$AK464&amp;U464&amp;",","")</f>
        <v>1@B,</v>
      </c>
      <c r="AM464" s="78" t="str">
        <f ca="1">IF($A463="","",ABS(Z464)&amp;"@")</f>
        <v>1@</v>
      </c>
      <c r="AN464" s="427" t="str">
        <f t="shared" ca="1" si="156"/>
        <v/>
      </c>
      <c r="AO464" s="20"/>
      <c r="AP464" s="20"/>
      <c r="AQ464" s="20"/>
      <c r="AR464" s="20"/>
      <c r="AS464" s="20"/>
      <c r="AT464" s="49"/>
      <c r="AU464" s="20"/>
      <c r="AV464" s="20"/>
      <c r="AW464" s="20"/>
      <c r="AX464" s="20"/>
      <c r="AY464" s="20"/>
      <c r="AZ464" s="20"/>
      <c r="BA464" s="20"/>
      <c r="BB464" s="96">
        <f t="shared" ca="1" si="147"/>
        <v>26</v>
      </c>
      <c r="BC464" s="48"/>
      <c r="BD464" s="96"/>
      <c r="BE464" s="48"/>
      <c r="BG464" s="48"/>
      <c r="BH464" s="48"/>
      <c r="BI464" s="19"/>
      <c r="BJ464" s="19"/>
      <c r="BK464" s="19"/>
      <c r="BL464" s="48"/>
      <c r="BM464" s="61"/>
      <c r="BN464" s="48"/>
      <c r="BR464" s="48"/>
      <c r="BS464" s="48"/>
      <c r="BT464" s="48"/>
      <c r="BU464" s="48"/>
      <c r="BV464" s="48"/>
      <c r="BW464" s="48"/>
      <c r="BX464" s="48"/>
      <c r="BY464" s="49"/>
      <c r="BZ464" s="48"/>
      <c r="CA464" s="48"/>
      <c r="CB464" s="19"/>
      <c r="CC464" s="19"/>
      <c r="CD464" s="19"/>
      <c r="CE464" s="48"/>
      <c r="CF464" s="49"/>
      <c r="CG464" s="19"/>
      <c r="CH464" s="49"/>
      <c r="CI464" s="19"/>
      <c r="CJ464" s="19"/>
    </row>
    <row r="465" spans="1:88">
      <c r="A465" s="96">
        <f t="shared" ca="1" si="146"/>
        <v>32</v>
      </c>
      <c r="B465" s="23" t="str">
        <f ca="1">IF(A464="","",IF(AND(AL465="",AN465=""),"NB",AL465&amp;AN465))</f>
        <v>1@B,</v>
      </c>
      <c r="C465" s="6" t="str">
        <f t="shared" ca="1" si="148"/>
        <v/>
      </c>
      <c r="D465" s="56" t="str">
        <f ca="1">VLOOKUP($A465,$BC$5:$BN$45,8)</f>
        <v>R</v>
      </c>
      <c r="E465" s="344" t="str">
        <f t="shared" ca="1" si="157"/>
        <v>BRR</v>
      </c>
      <c r="F465" s="175">
        <v>1</v>
      </c>
      <c r="G465" s="459">
        <f ca="1">IF(G464&gt;=$AJ$3,1,IF(AND(J463="L",J464="L"),1,IF(I464="L",2,IF(I464="W",(2*G464-1),G464))))</f>
        <v>2</v>
      </c>
      <c r="H465" s="345" t="str">
        <f ca="1">IF($A464&lt;&gt;"",IF(OR($AH464&lt;&gt;0,$AI464&lt;&gt;0,E464="RRR"),"",IF(AND($D459="B",$D462="B"),"B",IF(AND($D461="B",$D463="B"),"B",IF(AND($D463=$D464,$D463="B"),"B","")))),"")</f>
        <v>B</v>
      </c>
      <c r="I465" s="346" t="str">
        <f t="shared" ca="1" si="161"/>
        <v>L</v>
      </c>
      <c r="J465" s="346">
        <f t="shared" ca="1" si="149"/>
        <v>-1</v>
      </c>
      <c r="K465" s="343">
        <f t="shared" ca="1" si="158"/>
        <v>-1</v>
      </c>
      <c r="L465" s="56" t="str">
        <f ca="1">VLOOKUP($A465,$BC$5:$BN$45,8)</f>
        <v>R</v>
      </c>
      <c r="M465" s="428">
        <f t="shared" ca="1" si="159"/>
        <v>2</v>
      </c>
      <c r="N465" s="175">
        <v>1</v>
      </c>
      <c r="O465" s="345" t="str">
        <f ca="1">IF($A464&lt;&gt;"",IF(OR($AH464&lt;&gt;0,$AI464&lt;&gt;0,E464="BBB",H465&lt;&gt;""),"",IF(AND($D459="R",$D462="R"),"R",IF(AND($D461="R",$D463="R"),"R",IF(AND($D463=$D464,$D463="R"),"R","")))),"")</f>
        <v/>
      </c>
      <c r="P465" s="37" t="str">
        <f t="shared" ca="1" si="150"/>
        <v/>
      </c>
      <c r="Q465" s="37">
        <f t="shared" ca="1" si="151"/>
        <v>0</v>
      </c>
      <c r="R465" s="23">
        <f ca="1">IF($A465&lt;&gt;"",IF(OR($AH464&lt;&gt;0,$AI464&lt;&gt;0),"0",SUM(Q465:Q465)),0)</f>
        <v>0</v>
      </c>
      <c r="S465" s="56" t="str">
        <f ca="1">VLOOKUP($A465,$BC$5:$BN$45,8)</f>
        <v>R</v>
      </c>
      <c r="T465" s="175">
        <v>1</v>
      </c>
      <c r="U465" s="345" t="str">
        <f ca="1">IF($A464&lt;&gt;"",IF(OR($AH464&lt;&gt;0,$AI464&lt;&gt;0,M464&gt;=$AJ$3),"",H465))</f>
        <v>B</v>
      </c>
      <c r="V465" s="346" t="str">
        <f t="shared" ca="1" si="162"/>
        <v>L</v>
      </c>
      <c r="W465" s="346">
        <f t="shared" ca="1" si="152"/>
        <v>-1</v>
      </c>
      <c r="X465" s="343">
        <f t="shared" ca="1" si="160"/>
        <v>-1</v>
      </c>
      <c r="Y465" s="56" t="str">
        <f ca="1">VLOOKUP($A465,$BC$5:$BN$45,8)</f>
        <v>R</v>
      </c>
      <c r="Z465" s="175">
        <v>1</v>
      </c>
      <c r="AA465" s="345" t="str">
        <f ca="1">IF($A464&lt;&gt;"",IF(OR($AH464&lt;&gt;0,$AI464&lt;&gt;0,U465&lt;&gt;""),"",O465))</f>
        <v/>
      </c>
      <c r="AB465" s="37" t="str">
        <f t="shared" ca="1" si="153"/>
        <v/>
      </c>
      <c r="AC465" s="37">
        <f t="shared" ca="1" si="154"/>
        <v>0</v>
      </c>
      <c r="AD465" s="23">
        <f ca="1">IF($A465&lt;&gt;"",IF(OR($AH464&lt;&gt;0,$AI464&lt;&gt;0),"0",SUM(AC465:AC465)),0)</f>
        <v>0</v>
      </c>
      <c r="AE465" s="90">
        <f ca="1">IF(A465&lt;&gt;"",W465+AC465,0)</f>
        <v>-1</v>
      </c>
      <c r="AF465" s="87">
        <f ca="1">IF($A465&lt;&gt;"",AE465+AF464,0)</f>
        <v>-8</v>
      </c>
      <c r="AG465" s="95">
        <f>T466</f>
        <v>1</v>
      </c>
      <c r="AH465" s="89">
        <f ca="1">IF($A465&lt;&gt;"",IF(AH464&lt;&gt;0,AH464,IF(AF465&gt;=$AJ$1,"Profit Target",0)),0)</f>
        <v>0</v>
      </c>
      <c r="AI465" s="91">
        <f ca="1">IF($A465&lt;&gt;"",IF(AI464&lt;&gt;0,AI464,IF(AF465&lt;=$AJ$2,"Stop Loss",0)))</f>
        <v>0</v>
      </c>
      <c r="AJ465" s="89">
        <f t="shared" ca="1" si="155"/>
        <v>9</v>
      </c>
      <c r="AK465" s="78" t="str">
        <f ca="1">IF($A464="","",ABS(T465)&amp;"@")</f>
        <v>1@</v>
      </c>
      <c r="AL465" s="78" t="str">
        <f ca="1">IF(U465&lt;&gt;"",$AK465&amp;U465&amp;",","")</f>
        <v>1@B,</v>
      </c>
      <c r="AM465" s="78" t="str">
        <f ca="1">IF($A464="","",ABS(Z465)&amp;"@")</f>
        <v>1@</v>
      </c>
      <c r="AN465" s="427" t="str">
        <f t="shared" ca="1" si="156"/>
        <v/>
      </c>
      <c r="AO465" s="20"/>
      <c r="AP465" s="20"/>
      <c r="AQ465" s="20"/>
      <c r="AR465" s="20"/>
      <c r="AS465" s="20"/>
      <c r="AT465" s="49"/>
      <c r="AU465" s="20"/>
      <c r="AV465" s="20"/>
      <c r="AW465" s="20"/>
      <c r="AX465" s="20"/>
      <c r="AY465" s="20"/>
      <c r="AZ465" s="20"/>
      <c r="BA465" s="20"/>
      <c r="BB465" s="96">
        <f t="shared" ca="1" si="147"/>
        <v>32</v>
      </c>
      <c r="BC465" s="48"/>
      <c r="BD465" s="96"/>
      <c r="BE465" s="48"/>
      <c r="BG465" s="48"/>
      <c r="BH465" s="48"/>
      <c r="BI465" s="19"/>
      <c r="BJ465" s="19"/>
      <c r="BK465" s="19"/>
      <c r="BL465" s="48"/>
      <c r="BM465" s="61"/>
      <c r="BN465" s="48"/>
      <c r="BR465" s="48"/>
      <c r="BS465" s="48"/>
      <c r="BT465" s="48"/>
      <c r="BU465" s="48"/>
      <c r="BV465" s="48"/>
      <c r="BW465" s="48"/>
      <c r="BX465" s="48"/>
      <c r="BY465" s="49"/>
      <c r="BZ465" s="48"/>
      <c r="CA465" s="48"/>
      <c r="CB465" s="19"/>
      <c r="CC465" s="19"/>
      <c r="CD465" s="19"/>
      <c r="CE465" s="48"/>
      <c r="CF465" s="49"/>
      <c r="CG465" s="19"/>
      <c r="CH465" s="49"/>
      <c r="CI465" s="19"/>
      <c r="CJ465" s="19"/>
    </row>
    <row r="466" spans="1:88">
      <c r="A466" s="96">
        <f t="shared" ca="1" si="146"/>
        <v>31</v>
      </c>
      <c r="B466" s="23" t="str">
        <f ca="1">IF(A465="","",IF(AND(AL466="",AN466=""),"NB",AL466&amp;AN466))</f>
        <v>1@B,</v>
      </c>
      <c r="C466" s="6" t="str">
        <f t="shared" ca="1" si="148"/>
        <v/>
      </c>
      <c r="D466" s="56" t="str">
        <f ca="1">VLOOKUP($A466,$BC$5:$BN$45,8)</f>
        <v>B</v>
      </c>
      <c r="E466" s="344" t="str">
        <f t="shared" ca="1" si="157"/>
        <v>RRB</v>
      </c>
      <c r="F466" s="175">
        <v>1</v>
      </c>
      <c r="G466" s="459">
        <f ca="1">IF(G465&gt;=$AJ$3,1,IF(AND(J464="L",J465="L"),1,IF(I465="L",2,IF(I465="W",(2*G465-1),G465))))</f>
        <v>2</v>
      </c>
      <c r="H466" s="345" t="str">
        <f ca="1">IF($A465&lt;&gt;"",IF(OR($AH465&lt;&gt;0,$AI465&lt;&gt;0,E465="RRR"),"",IF(AND($D460="B",$D463="B"),"B",IF(AND($D462="B",$D464="B"),"B",IF(AND($D464=$D465,$D464="B"),"B","")))),"")</f>
        <v>B</v>
      </c>
      <c r="I466" s="346" t="str">
        <f t="shared" ca="1" si="161"/>
        <v>W</v>
      </c>
      <c r="J466" s="346">
        <f t="shared" ca="1" si="149"/>
        <v>1</v>
      </c>
      <c r="K466" s="343">
        <f t="shared" ca="1" si="158"/>
        <v>1</v>
      </c>
      <c r="L466" s="56" t="str">
        <f ca="1">VLOOKUP($A466,$BC$5:$BN$45,8)</f>
        <v>B</v>
      </c>
      <c r="M466" s="428">
        <f t="shared" ca="1" si="159"/>
        <v>0</v>
      </c>
      <c r="N466" s="175">
        <v>1</v>
      </c>
      <c r="O466" s="345" t="str">
        <f ca="1">IF($A465&lt;&gt;"",IF(OR($AH465&lt;&gt;0,$AI465&lt;&gt;0,E465="BBB",H466&lt;&gt;""),"",IF(AND($D460="R",$D463="R"),"R",IF(AND($D462="R",$D464="R"),"R",IF(AND($D464=$D465,$D464="R"),"R","")))),"")</f>
        <v/>
      </c>
      <c r="P466" s="37" t="str">
        <f t="shared" ca="1" si="150"/>
        <v/>
      </c>
      <c r="Q466" s="37">
        <f t="shared" ca="1" si="151"/>
        <v>0</v>
      </c>
      <c r="R466" s="23">
        <f ca="1">IF($A466&lt;&gt;"",IF(OR($AH465&lt;&gt;0,$AI465&lt;&gt;0),"0",SUM(Q466:Q466)),0)</f>
        <v>0</v>
      </c>
      <c r="S466" s="56" t="str">
        <f ca="1">VLOOKUP($A466,$BC$5:$BN$45,8)</f>
        <v>B</v>
      </c>
      <c r="T466" s="175">
        <v>1</v>
      </c>
      <c r="U466" s="345" t="str">
        <f ca="1">IF($A465&lt;&gt;"",IF(OR($AH465&lt;&gt;0,$AI465&lt;&gt;0,M465&gt;=$AJ$3),"",H466))</f>
        <v>B</v>
      </c>
      <c r="V466" s="346" t="str">
        <f t="shared" ca="1" si="162"/>
        <v>W</v>
      </c>
      <c r="W466" s="346">
        <f t="shared" ca="1" si="152"/>
        <v>1</v>
      </c>
      <c r="X466" s="343">
        <f t="shared" ca="1" si="160"/>
        <v>1</v>
      </c>
      <c r="Y466" s="56" t="str">
        <f ca="1">VLOOKUP($A466,$BC$5:$BN$45,8)</f>
        <v>B</v>
      </c>
      <c r="Z466" s="175">
        <v>1</v>
      </c>
      <c r="AA466" s="345" t="str">
        <f ca="1">IF($A465&lt;&gt;"",IF(OR($AH465&lt;&gt;0,$AI465&lt;&gt;0,U466&lt;&gt;""),"",O466))</f>
        <v/>
      </c>
      <c r="AB466" s="37" t="str">
        <f t="shared" ca="1" si="153"/>
        <v/>
      </c>
      <c r="AC466" s="37">
        <f t="shared" ca="1" si="154"/>
        <v>0</v>
      </c>
      <c r="AD466" s="23">
        <f ca="1">IF($A466&lt;&gt;"",IF(OR($AH465&lt;&gt;0,$AI465&lt;&gt;0),"0",SUM(AC466:AC466)),0)</f>
        <v>0</v>
      </c>
      <c r="AE466" s="90">
        <f ca="1">IF(A466&lt;&gt;"",W466+AC466,0)</f>
        <v>1</v>
      </c>
      <c r="AF466" s="87">
        <f t="shared" ref="AF466:AF482" ca="1" si="163">IF($A466&lt;&gt;"",AE466+AF465,0)</f>
        <v>-7</v>
      </c>
      <c r="AG466" s="95">
        <f>T467</f>
        <v>1</v>
      </c>
      <c r="AH466" s="89">
        <f ca="1">IF($A466&lt;&gt;"",IF(AH465&lt;&gt;0,AH465,IF(AF466&gt;=$AJ$1,"Profit Target",0)),0)</f>
        <v>0</v>
      </c>
      <c r="AI466" s="91">
        <f ca="1">IF($A466&lt;&gt;"",IF(AI465&lt;&gt;0,AI465,IF(AF466&lt;=$AJ$2,"Stop Loss",0)))</f>
        <v>0</v>
      </c>
      <c r="AJ466" s="89">
        <f t="shared" ca="1" si="155"/>
        <v>9</v>
      </c>
      <c r="AK466" s="78" t="str">
        <f ca="1">IF($A465="","",ABS(T466)&amp;"@")</f>
        <v>1@</v>
      </c>
      <c r="AL466" s="78" t="str">
        <f ca="1">IF(U466&lt;&gt;"",$AK466&amp;U466&amp;",","")</f>
        <v>1@B,</v>
      </c>
      <c r="AM466" s="78" t="str">
        <f ca="1">IF($A465="","",ABS(Z466)&amp;"@")</f>
        <v>1@</v>
      </c>
      <c r="AN466" s="427" t="str">
        <f t="shared" ca="1" si="156"/>
        <v/>
      </c>
      <c r="AO466" s="20"/>
      <c r="AP466" s="20"/>
      <c r="AQ466" s="20"/>
      <c r="AR466" s="20"/>
      <c r="AS466" s="20"/>
      <c r="AT466" s="49"/>
      <c r="AU466" s="20"/>
      <c r="AV466" s="20"/>
      <c r="AW466" s="20"/>
      <c r="AX466" s="20"/>
      <c r="AY466" s="20"/>
      <c r="AZ466" s="20"/>
      <c r="BA466" s="20"/>
      <c r="BB466" s="96">
        <f t="shared" ca="1" si="147"/>
        <v>34</v>
      </c>
      <c r="BC466" s="48"/>
      <c r="BD466" s="96"/>
      <c r="BE466" s="48"/>
      <c r="BG466" s="48"/>
      <c r="BH466" s="48"/>
      <c r="BI466" s="19"/>
      <c r="BJ466" s="19"/>
      <c r="BK466" s="19"/>
      <c r="BL466" s="48"/>
      <c r="BM466" s="61"/>
      <c r="BN466" s="48"/>
      <c r="BR466" s="48"/>
      <c r="BS466" s="48"/>
      <c r="BT466" s="48"/>
      <c r="BU466" s="48"/>
      <c r="BV466" s="48"/>
      <c r="BW466" s="48"/>
      <c r="BX466" s="48"/>
      <c r="BY466" s="49"/>
      <c r="BZ466" s="48"/>
      <c r="CA466" s="48"/>
      <c r="CB466" s="19"/>
      <c r="CC466" s="19"/>
      <c r="CD466" s="19"/>
      <c r="CE466" s="48"/>
      <c r="CF466" s="49"/>
      <c r="CG466" s="19"/>
      <c r="CH466" s="49"/>
      <c r="CI466" s="19"/>
      <c r="CJ466" s="19"/>
    </row>
    <row r="467" spans="1:88">
      <c r="A467" s="96">
        <f t="shared" ca="1" si="146"/>
        <v>21</v>
      </c>
      <c r="B467" s="23" t="str">
        <f ca="1">IF(A466="","",IF(AND(AL467="",AN467=""),"NB",AL467&amp;AN467))</f>
        <v>NB</v>
      </c>
      <c r="C467" s="6" t="str">
        <f t="shared" ca="1" si="148"/>
        <v/>
      </c>
      <c r="D467" s="56" t="str">
        <f ca="1">VLOOKUP($A467,$BC$5:$BN$45,8)</f>
        <v>R</v>
      </c>
      <c r="E467" s="344" t="str">
        <f t="shared" ca="1" si="157"/>
        <v>RBR</v>
      </c>
      <c r="F467" s="175">
        <v>1</v>
      </c>
      <c r="G467" s="459">
        <f ca="1">IF(G466&gt;=$AJ$3,1,IF(AND(J465="L",J466="L"),1,IF(I466="L",2,IF(I466="W",(2*G466-1),G466))))</f>
        <v>3</v>
      </c>
      <c r="H467" s="345" t="str">
        <f ca="1">IF($A466&lt;&gt;"",IF(OR($AH466&lt;&gt;0,$AI466&lt;&gt;0,E466="RRR"),"",IF(AND($D461="B",$D464="B"),"B",IF(AND($D463="B",$D465="B"),"B",IF(AND($D465=$D466,$D465="B"),"B","")))),"")</f>
        <v/>
      </c>
      <c r="I467" s="346" t="str">
        <f t="shared" ca="1" si="161"/>
        <v/>
      </c>
      <c r="J467" s="346">
        <f t="shared" ca="1" si="149"/>
        <v>0</v>
      </c>
      <c r="K467" s="343">
        <f t="shared" ca="1" si="158"/>
        <v>0</v>
      </c>
      <c r="L467" s="56" t="str">
        <f ca="1">VLOOKUP($A467,$BC$5:$BN$45,8)</f>
        <v>R</v>
      </c>
      <c r="M467" s="428">
        <f t="shared" ca="1" si="159"/>
        <v>0</v>
      </c>
      <c r="N467" s="175">
        <v>1</v>
      </c>
      <c r="O467" s="345" t="str">
        <f ca="1">IF($A466&lt;&gt;"",IF(OR($AH466&lt;&gt;0,$AI466&lt;&gt;0,E466="BBB",H467&lt;&gt;""),"",IF(AND($D461="R",$D464="R"),"R",IF(AND($D463="R",$D465="R"),"R",IF(AND($D465=$D466,$D465="R"),"R","")))),"")</f>
        <v/>
      </c>
      <c r="P467" s="37" t="str">
        <f t="shared" ca="1" si="150"/>
        <v/>
      </c>
      <c r="Q467" s="37">
        <f t="shared" ca="1" si="151"/>
        <v>0</v>
      </c>
      <c r="R467" s="23">
        <f ca="1">IF($A467&lt;&gt;"",IF(OR($AH466&lt;&gt;0,$AI466&lt;&gt;0),"0",SUM(Q467:Q467)),0)</f>
        <v>0</v>
      </c>
      <c r="S467" s="56" t="str">
        <f ca="1">VLOOKUP($A467,$BC$5:$BN$45,8)</f>
        <v>R</v>
      </c>
      <c r="T467" s="175">
        <v>1</v>
      </c>
      <c r="U467" s="345" t="str">
        <f ca="1">IF($A466&lt;&gt;"",IF(OR($AH466&lt;&gt;0,$AI466&lt;&gt;0,M466&gt;=$AJ$3),"",H467))</f>
        <v/>
      </c>
      <c r="V467" s="346" t="str">
        <f t="shared" ca="1" si="162"/>
        <v/>
      </c>
      <c r="W467" s="346">
        <f t="shared" ca="1" si="152"/>
        <v>0</v>
      </c>
      <c r="X467" s="343">
        <f t="shared" ca="1" si="160"/>
        <v>0</v>
      </c>
      <c r="Y467" s="56" t="str">
        <f ca="1">VLOOKUP($A467,$BC$5:$BN$45,8)</f>
        <v>R</v>
      </c>
      <c r="Z467" s="175">
        <v>1</v>
      </c>
      <c r="AA467" s="345" t="str">
        <f ca="1">IF($A466&lt;&gt;"",IF(OR($AH466&lt;&gt;0,$AI466&lt;&gt;0,U467&lt;&gt;""),"",O467))</f>
        <v/>
      </c>
      <c r="AB467" s="37" t="str">
        <f t="shared" ca="1" si="153"/>
        <v/>
      </c>
      <c r="AC467" s="37">
        <f t="shared" ca="1" si="154"/>
        <v>0</v>
      </c>
      <c r="AD467" s="23">
        <f ca="1">IF($A467&lt;&gt;"",IF(OR($AH466&lt;&gt;0,$AI466&lt;&gt;0),"0",SUM(AC467:AC467)),0)</f>
        <v>0</v>
      </c>
      <c r="AE467" s="90">
        <f ca="1">IF(A467&lt;&gt;"",W467+AC467,0)</f>
        <v>0</v>
      </c>
      <c r="AF467" s="87">
        <f t="shared" ca="1" si="163"/>
        <v>-7</v>
      </c>
      <c r="AG467" s="95">
        <f>T468</f>
        <v>1</v>
      </c>
      <c r="AH467" s="89">
        <f ca="1">IF($A467&lt;&gt;"",IF(AH466&lt;&gt;0,AH466,IF(AF467&gt;=$AJ$1,"Profit Target",0)),0)</f>
        <v>0</v>
      </c>
      <c r="AI467" s="91">
        <f ca="1">IF($A467&lt;&gt;"",IF(AI466&lt;&gt;0,AI466,IF(AF467&lt;=$AJ$2,"Stop Loss",0)))</f>
        <v>0</v>
      </c>
      <c r="AJ467" s="89">
        <f t="shared" ca="1" si="155"/>
        <v>9</v>
      </c>
      <c r="AK467" s="78" t="str">
        <f ca="1">IF($A466="","",ABS(T467)&amp;"@")</f>
        <v>1@</v>
      </c>
      <c r="AL467" s="78" t="str">
        <f ca="1">IF(U467&lt;&gt;"",$AK467&amp;U467&amp;",","")</f>
        <v/>
      </c>
      <c r="AM467" s="78" t="str">
        <f ca="1">IF($A466="","",ABS(Z467)&amp;"@")</f>
        <v>1@</v>
      </c>
      <c r="AN467" s="427" t="str">
        <f t="shared" ca="1" si="156"/>
        <v/>
      </c>
      <c r="AO467" s="20"/>
      <c r="AP467" s="20"/>
      <c r="AQ467" s="20"/>
      <c r="AR467" s="20"/>
      <c r="AS467" s="20"/>
      <c r="AT467" s="49"/>
      <c r="AU467" s="20"/>
      <c r="AV467" s="20"/>
      <c r="AW467" s="20"/>
      <c r="AX467" s="20"/>
      <c r="AY467" s="20"/>
      <c r="AZ467" s="20"/>
      <c r="BA467" s="20"/>
      <c r="BB467" s="96">
        <f t="shared" ca="1" si="147"/>
        <v>18</v>
      </c>
      <c r="BC467" s="48"/>
      <c r="BD467" s="96"/>
      <c r="BE467" s="48"/>
      <c r="BG467" s="48"/>
      <c r="BH467" s="48"/>
      <c r="BI467" s="19"/>
      <c r="BJ467" s="19"/>
      <c r="BK467" s="19"/>
      <c r="BL467" s="48"/>
      <c r="BM467" s="61"/>
      <c r="BN467" s="48"/>
      <c r="BR467" s="48"/>
      <c r="BS467" s="48"/>
      <c r="BT467" s="48"/>
      <c r="BU467" s="48"/>
      <c r="BV467" s="48"/>
      <c r="BW467" s="48"/>
      <c r="BX467" s="48"/>
      <c r="BY467" s="49"/>
      <c r="BZ467" s="48"/>
      <c r="CA467" s="48"/>
      <c r="CB467" s="19"/>
      <c r="CC467" s="19"/>
      <c r="CD467" s="19"/>
      <c r="CE467" s="48"/>
      <c r="CF467" s="49"/>
      <c r="CG467" s="19"/>
      <c r="CH467" s="49"/>
      <c r="CI467" s="19"/>
      <c r="CJ467" s="19"/>
    </row>
    <row r="468" spans="1:88">
      <c r="A468" s="96">
        <f t="shared" ca="1" si="146"/>
        <v>26</v>
      </c>
      <c r="B468" s="23" t="str">
        <f ca="1">IF(A467="","",IF(AND(AL468="",AN468=""),"NB",AL468&amp;AN468))</f>
        <v>NB</v>
      </c>
      <c r="C468" s="6" t="str">
        <f t="shared" ca="1" si="148"/>
        <v/>
      </c>
      <c r="D468" s="56" t="str">
        <f ca="1">VLOOKUP($A468,$BC$5:$BN$45,8)</f>
        <v>B</v>
      </c>
      <c r="E468" s="344" t="str">
        <f t="shared" ca="1" si="157"/>
        <v>BRB</v>
      </c>
      <c r="F468" s="175">
        <v>1</v>
      </c>
      <c r="G468" s="459">
        <f ca="1">IF(G467&gt;=$AJ$3,1,IF(AND(J466="L",J467="L"),1,IF(I467="L",2,IF(I467="W",(2*G467-1),G467))))</f>
        <v>3</v>
      </c>
      <c r="H468" s="345" t="str">
        <f ca="1">IF($A467&lt;&gt;"",IF(OR($AH467&lt;&gt;0,$AI467&lt;&gt;0,E467="RRR"),"",IF(AND($D462="B",$D465="B"),"B",IF(AND($D464="B",$D466="B"),"B",IF(AND($D466=$D467,$D466="B"),"B","")))),"")</f>
        <v/>
      </c>
      <c r="I468" s="346" t="str">
        <f t="shared" ca="1" si="161"/>
        <v/>
      </c>
      <c r="J468" s="346">
        <f t="shared" ca="1" si="149"/>
        <v>0</v>
      </c>
      <c r="K468" s="343">
        <f t="shared" ca="1" si="158"/>
        <v>0</v>
      </c>
      <c r="L468" s="56" t="str">
        <f ca="1">VLOOKUP($A468,$BC$5:$BN$45,8)</f>
        <v>B</v>
      </c>
      <c r="M468" s="428">
        <f t="shared" ca="1" si="159"/>
        <v>0</v>
      </c>
      <c r="N468" s="175">
        <v>1</v>
      </c>
      <c r="O468" s="345" t="str">
        <f ca="1">IF($A467&lt;&gt;"",IF(OR($AH467&lt;&gt;0,$AI467&lt;&gt;0,E467="BBB",H468&lt;&gt;""),"",IF(AND($D462="R",$D465="R"),"R",IF(AND($D464="R",$D466="R"),"R",IF(AND($D466=$D467,$D466="R"),"R","")))),"")</f>
        <v/>
      </c>
      <c r="P468" s="37" t="str">
        <f t="shared" ca="1" si="150"/>
        <v/>
      </c>
      <c r="Q468" s="37">
        <f t="shared" ca="1" si="151"/>
        <v>0</v>
      </c>
      <c r="R468" s="23">
        <f ca="1">IF($A468&lt;&gt;"",IF(OR($AH467&lt;&gt;0,$AI467&lt;&gt;0),"0",SUM(Q468:Q468)),0)</f>
        <v>0</v>
      </c>
      <c r="S468" s="56" t="str">
        <f ca="1">VLOOKUP($A468,$BC$5:$BN$45,8)</f>
        <v>B</v>
      </c>
      <c r="T468" s="175">
        <v>1</v>
      </c>
      <c r="U468" s="345" t="str">
        <f ca="1">IF($A467&lt;&gt;"",IF(OR($AH467&lt;&gt;0,$AI467&lt;&gt;0,M467&gt;=$AJ$3),"",H468))</f>
        <v/>
      </c>
      <c r="V468" s="346" t="str">
        <f t="shared" ca="1" si="162"/>
        <v/>
      </c>
      <c r="W468" s="346">
        <f t="shared" ca="1" si="152"/>
        <v>0</v>
      </c>
      <c r="X468" s="343">
        <f t="shared" ca="1" si="160"/>
        <v>0</v>
      </c>
      <c r="Y468" s="56" t="str">
        <f ca="1">VLOOKUP($A468,$BC$5:$BN$45,8)</f>
        <v>B</v>
      </c>
      <c r="Z468" s="175">
        <v>1</v>
      </c>
      <c r="AA468" s="345" t="str">
        <f ca="1">IF($A467&lt;&gt;"",IF(OR($AH467&lt;&gt;0,$AI467&lt;&gt;0,U468&lt;&gt;""),"",O468))</f>
        <v/>
      </c>
      <c r="AB468" s="37" t="str">
        <f t="shared" ca="1" si="153"/>
        <v/>
      </c>
      <c r="AC468" s="37">
        <f t="shared" ca="1" si="154"/>
        <v>0</v>
      </c>
      <c r="AD468" s="23">
        <f ca="1">IF($A468&lt;&gt;"",IF(OR($AH467&lt;&gt;0,$AI467&lt;&gt;0),"0",SUM(AC468:AC468)),0)</f>
        <v>0</v>
      </c>
      <c r="AE468" s="90">
        <f ca="1">IF(A468&lt;&gt;"",W468+AC468,0)</f>
        <v>0</v>
      </c>
      <c r="AF468" s="87">
        <f t="shared" ca="1" si="163"/>
        <v>-7</v>
      </c>
      <c r="AG468" s="95">
        <f>T469</f>
        <v>1</v>
      </c>
      <c r="AH468" s="89">
        <f ca="1">IF($A468&lt;&gt;"",IF(AH467&lt;&gt;0,AH467,IF(AF468&gt;=$AJ$1,"Profit Target",0)),0)</f>
        <v>0</v>
      </c>
      <c r="AI468" s="91">
        <f ca="1">IF($A468&lt;&gt;"",IF(AI467&lt;&gt;0,AI467,IF(AF468&lt;=$AJ$2,"Stop Loss",0)))</f>
        <v>0</v>
      </c>
      <c r="AJ468" s="89">
        <f t="shared" ca="1" si="155"/>
        <v>9</v>
      </c>
      <c r="AK468" s="78" t="str">
        <f ca="1">IF($A467="","",ABS(T468)&amp;"@")</f>
        <v>1@</v>
      </c>
      <c r="AL468" s="78" t="str">
        <f ca="1">IF(U468&lt;&gt;"",$AK468&amp;U468&amp;",","")</f>
        <v/>
      </c>
      <c r="AM468" s="78" t="str">
        <f ca="1">IF($A467="","",ABS(Z468)&amp;"@")</f>
        <v>1@</v>
      </c>
      <c r="AN468" s="427" t="str">
        <f t="shared" ca="1" si="156"/>
        <v/>
      </c>
      <c r="AO468" s="20"/>
      <c r="AP468" s="20"/>
      <c r="AQ468" s="20"/>
      <c r="AR468" s="20"/>
      <c r="AS468" s="20"/>
      <c r="AT468" s="49"/>
      <c r="AU468" s="20"/>
      <c r="AV468" s="20"/>
      <c r="AW468" s="20"/>
      <c r="AX468" s="20"/>
      <c r="AY468" s="20"/>
      <c r="AZ468" s="20"/>
      <c r="BA468" s="20"/>
      <c r="BB468" s="96">
        <f t="shared" ca="1" si="147"/>
        <v>5</v>
      </c>
      <c r="BC468" s="48"/>
      <c r="BD468" s="96"/>
      <c r="BE468" s="48"/>
      <c r="BG468" s="48"/>
      <c r="BH468" s="48"/>
      <c r="BI468" s="19"/>
      <c r="BJ468" s="19"/>
      <c r="BK468" s="19"/>
      <c r="BL468" s="48"/>
      <c r="BM468" s="61"/>
      <c r="BN468" s="48"/>
      <c r="BR468" s="48"/>
      <c r="BS468" s="48"/>
      <c r="BT468" s="48"/>
      <c r="BU468" s="48"/>
      <c r="BV468" s="48"/>
      <c r="BW468" s="48"/>
      <c r="BX468" s="48"/>
      <c r="BY468" s="49"/>
      <c r="BZ468" s="48"/>
      <c r="CA468" s="48"/>
      <c r="CB468" s="19"/>
      <c r="CC468" s="19"/>
      <c r="CD468" s="19"/>
      <c r="CE468" s="48"/>
      <c r="CF468" s="49"/>
      <c r="CG468" s="19"/>
      <c r="CH468" s="49"/>
      <c r="CI468" s="19"/>
      <c r="CJ468" s="19"/>
    </row>
    <row r="469" spans="1:88">
      <c r="A469" s="96">
        <f t="shared" ca="1" si="146"/>
        <v>22</v>
      </c>
      <c r="B469" s="23" t="str">
        <f ca="1">IF(A468="","",IF(AND(AL469="",AN469=""),"NB",AL469&amp;AN469))</f>
        <v>1@B,</v>
      </c>
      <c r="C469" s="6" t="str">
        <f t="shared" ca="1" si="148"/>
        <v/>
      </c>
      <c r="D469" s="56" t="str">
        <f ca="1">VLOOKUP($A469,$BC$5:$BN$45,8)</f>
        <v>B</v>
      </c>
      <c r="E469" s="344" t="str">
        <f t="shared" ca="1" si="157"/>
        <v>RBB</v>
      </c>
      <c r="F469" s="175">
        <v>1</v>
      </c>
      <c r="G469" s="459">
        <f ca="1">IF(G468&gt;=$AJ$3,1,IF(AND(J467="L",J468="L"),1,IF(I468="L",2,IF(I468="W",(2*G468-1),G468))))</f>
        <v>3</v>
      </c>
      <c r="H469" s="345" t="str">
        <f ca="1">IF($A468&lt;&gt;"",IF(OR($AH468&lt;&gt;0,$AI468&lt;&gt;0,E468="RRR"),"",IF(AND($D463="B",$D466="B"),"B",IF(AND($D465="B",$D467="B"),"B",IF(AND($D467=$D468,$D467="B"),"B","")))),"")</f>
        <v>B</v>
      </c>
      <c r="I469" s="346" t="str">
        <f t="shared" ca="1" si="161"/>
        <v>W</v>
      </c>
      <c r="J469" s="346">
        <f t="shared" ca="1" si="149"/>
        <v>1</v>
      </c>
      <c r="K469" s="343">
        <f t="shared" ca="1" si="158"/>
        <v>1</v>
      </c>
      <c r="L469" s="56" t="str">
        <f ca="1">VLOOKUP($A469,$BC$5:$BN$45,8)</f>
        <v>B</v>
      </c>
      <c r="M469" s="428">
        <f t="shared" ca="1" si="159"/>
        <v>0</v>
      </c>
      <c r="N469" s="175">
        <v>1</v>
      </c>
      <c r="O469" s="345" t="str">
        <f ca="1">IF($A468&lt;&gt;"",IF(OR($AH468&lt;&gt;0,$AI468&lt;&gt;0,E468="BBB",H469&lt;&gt;""),"",IF(AND($D463="R",$D466="R"),"R",IF(AND($D465="R",$D467="R"),"R",IF(AND($D467=$D468,$D467="R"),"R","")))),"")</f>
        <v/>
      </c>
      <c r="P469" s="37" t="str">
        <f t="shared" ca="1" si="150"/>
        <v/>
      </c>
      <c r="Q469" s="37">
        <f t="shared" ca="1" si="151"/>
        <v>0</v>
      </c>
      <c r="R469" s="23">
        <f ca="1">IF($A469&lt;&gt;"",IF(OR($AH468&lt;&gt;0,$AI468&lt;&gt;0),"0",SUM(Q469:Q469)),0)</f>
        <v>0</v>
      </c>
      <c r="S469" s="56" t="str">
        <f ca="1">VLOOKUP($A469,$BC$5:$BN$45,8)</f>
        <v>B</v>
      </c>
      <c r="T469" s="175">
        <v>1</v>
      </c>
      <c r="U469" s="345" t="str">
        <f ca="1">IF($A468&lt;&gt;"",IF(OR($AH468&lt;&gt;0,$AI468&lt;&gt;0,M468&gt;=$AJ$3),"",H469))</f>
        <v>B</v>
      </c>
      <c r="V469" s="346" t="str">
        <f t="shared" ca="1" si="162"/>
        <v>W</v>
      </c>
      <c r="W469" s="346">
        <f t="shared" ca="1" si="152"/>
        <v>1</v>
      </c>
      <c r="X469" s="343">
        <f t="shared" ca="1" si="160"/>
        <v>1</v>
      </c>
      <c r="Y469" s="56" t="str">
        <f ca="1">VLOOKUP($A469,$BC$5:$BN$45,8)</f>
        <v>B</v>
      </c>
      <c r="Z469" s="175">
        <v>1</v>
      </c>
      <c r="AA469" s="345" t="str">
        <f ca="1">IF($A468&lt;&gt;"",IF(OR($AH468&lt;&gt;0,$AI468&lt;&gt;0,U469&lt;&gt;""),"",O469))</f>
        <v/>
      </c>
      <c r="AB469" s="37" t="str">
        <f t="shared" ca="1" si="153"/>
        <v/>
      </c>
      <c r="AC469" s="37">
        <f t="shared" ca="1" si="154"/>
        <v>0</v>
      </c>
      <c r="AD469" s="23">
        <f ca="1">IF($A469&lt;&gt;"",IF(OR($AH468&lt;&gt;0,$AI468&lt;&gt;0),"0",SUM(AC469:AC469)),0)</f>
        <v>0</v>
      </c>
      <c r="AE469" s="90">
        <f ca="1">IF(A469&lt;&gt;"",W469+AC469,0)</f>
        <v>1</v>
      </c>
      <c r="AF469" s="87">
        <f t="shared" ca="1" si="163"/>
        <v>-6</v>
      </c>
      <c r="AG469" s="95">
        <f>T470</f>
        <v>1</v>
      </c>
      <c r="AH469" s="89">
        <f ca="1">IF($A469&lt;&gt;"",IF(AH468&lt;&gt;0,AH468,IF(AF469&gt;=$AJ$1,"Profit Target",0)),0)</f>
        <v>0</v>
      </c>
      <c r="AI469" s="91">
        <f ca="1">IF($A469&lt;&gt;"",IF(AI468&lt;&gt;0,AI468,IF(AF469&lt;=$AJ$2,"Stop Loss",0)))</f>
        <v>0</v>
      </c>
      <c r="AJ469" s="89">
        <f t="shared" ca="1" si="155"/>
        <v>9</v>
      </c>
      <c r="AK469" s="78" t="str">
        <f ca="1">IF($A468="","",ABS(T469)&amp;"@")</f>
        <v>1@</v>
      </c>
      <c r="AL469" s="78" t="str">
        <f ca="1">IF(U469&lt;&gt;"",$AK469&amp;U469&amp;",","")</f>
        <v>1@B,</v>
      </c>
      <c r="AM469" s="78" t="str">
        <f ca="1">IF($A468="","",ABS(Z469)&amp;"@")</f>
        <v>1@</v>
      </c>
      <c r="AN469" s="427" t="str">
        <f t="shared" ca="1" si="156"/>
        <v/>
      </c>
      <c r="AO469" s="20"/>
      <c r="AP469" s="20"/>
      <c r="AQ469" s="20"/>
      <c r="AR469" s="20"/>
      <c r="AS469" s="20"/>
      <c r="AT469" s="49"/>
      <c r="AU469" s="20"/>
      <c r="AV469" s="20"/>
      <c r="AW469" s="20"/>
      <c r="AX469" s="20"/>
      <c r="AY469" s="20"/>
      <c r="AZ469" s="20"/>
      <c r="BA469" s="20"/>
      <c r="BB469" s="96">
        <f t="shared" ca="1" si="147"/>
        <v>36</v>
      </c>
      <c r="BC469" s="48"/>
      <c r="BD469" s="96"/>
      <c r="BE469" s="48"/>
      <c r="BG469" s="48"/>
      <c r="BH469" s="48"/>
      <c r="BI469" s="19"/>
      <c r="BJ469" s="19"/>
      <c r="BK469" s="19"/>
      <c r="BL469" s="48"/>
      <c r="BM469" s="61"/>
      <c r="BN469" s="48"/>
      <c r="BR469" s="48"/>
      <c r="BS469" s="48"/>
      <c r="BT469" s="48"/>
      <c r="BU469" s="48"/>
      <c r="BV469" s="48"/>
      <c r="BW469" s="48"/>
      <c r="BX469" s="48"/>
      <c r="BY469" s="49"/>
      <c r="BZ469" s="48"/>
      <c r="CA469" s="48"/>
      <c r="CB469" s="19"/>
      <c r="CC469" s="19"/>
      <c r="CD469" s="19"/>
      <c r="CE469" s="48"/>
      <c r="CF469" s="49"/>
      <c r="CG469" s="19"/>
      <c r="CH469" s="49"/>
      <c r="CI469" s="19"/>
      <c r="CJ469" s="19"/>
    </row>
    <row r="470" spans="1:88">
      <c r="A470" s="96">
        <f t="shared" ca="1" si="146"/>
        <v>6</v>
      </c>
      <c r="B470" s="23" t="str">
        <f ca="1">IF(A469="","",IF(AND(AL470="",AN470=""),"NB",AL470&amp;AN470))</f>
        <v>1@B,</v>
      </c>
      <c r="C470" s="6" t="str">
        <f t="shared" ca="1" si="148"/>
        <v/>
      </c>
      <c r="D470" s="56" t="str">
        <f ca="1">VLOOKUP($A470,$BC$5:$BN$45,8)</f>
        <v>B</v>
      </c>
      <c r="E470" s="344" t="str">
        <f t="shared" ca="1" si="157"/>
        <v>BBB</v>
      </c>
      <c r="F470" s="175">
        <v>1</v>
      </c>
      <c r="G470" s="459">
        <f ca="1">IF(G469&gt;=$AJ$3,1,IF(AND(J468="L",J469="L"),1,IF(I469="L",2,IF(I469="W",(2*G469-1),G469))))</f>
        <v>5</v>
      </c>
      <c r="H470" s="345" t="str">
        <f ca="1">IF($A469&lt;&gt;"",IF(OR($AH469&lt;&gt;0,$AI469&lt;&gt;0,E469="RRR"),"",IF(AND($D464="B",$D467="B"),"B",IF(AND($D466="B",$D468="B"),"B",IF(AND($D468=$D469,$D468="B"),"B","")))),"")</f>
        <v>B</v>
      </c>
      <c r="I470" s="346" t="str">
        <f t="shared" ca="1" si="161"/>
        <v>W</v>
      </c>
      <c r="J470" s="346">
        <f t="shared" ca="1" si="149"/>
        <v>1</v>
      </c>
      <c r="K470" s="343">
        <f t="shared" ca="1" si="158"/>
        <v>1</v>
      </c>
      <c r="L470" s="56" t="str">
        <f ca="1">VLOOKUP($A470,$BC$5:$BN$45,8)</f>
        <v>B</v>
      </c>
      <c r="M470" s="428">
        <f t="shared" ca="1" si="159"/>
        <v>0</v>
      </c>
      <c r="N470" s="175">
        <v>1</v>
      </c>
      <c r="O470" s="345" t="str">
        <f ca="1">IF($A469&lt;&gt;"",IF(OR($AH469&lt;&gt;0,$AI469&lt;&gt;0,E469="BBB",H470&lt;&gt;""),"",IF(AND($D464="R",$D467="R"),"R",IF(AND($D466="R",$D468="R"),"R",IF(AND($D468=$D469,$D468="R"),"R","")))),"")</f>
        <v/>
      </c>
      <c r="P470" s="37" t="str">
        <f t="shared" ca="1" si="150"/>
        <v/>
      </c>
      <c r="Q470" s="37">
        <f t="shared" ca="1" si="151"/>
        <v>0</v>
      </c>
      <c r="R470" s="23">
        <f ca="1">IF($A470&lt;&gt;"",IF(OR($AH469&lt;&gt;0,$AI469&lt;&gt;0),"0",SUM(Q470:Q470)),0)</f>
        <v>0</v>
      </c>
      <c r="S470" s="56" t="str">
        <f ca="1">VLOOKUP($A470,$BC$5:$BN$45,8)</f>
        <v>B</v>
      </c>
      <c r="T470" s="175">
        <v>1</v>
      </c>
      <c r="U470" s="345" t="str">
        <f ca="1">IF($A469&lt;&gt;"",IF(OR($AH469&lt;&gt;0,$AI469&lt;&gt;0,M469&gt;=$AJ$3),"",H470))</f>
        <v>B</v>
      </c>
      <c r="V470" s="346" t="str">
        <f t="shared" ca="1" si="162"/>
        <v>W</v>
      </c>
      <c r="W470" s="346">
        <f t="shared" ca="1" si="152"/>
        <v>1</v>
      </c>
      <c r="X470" s="343">
        <f t="shared" ca="1" si="160"/>
        <v>1</v>
      </c>
      <c r="Y470" s="56" t="str">
        <f ca="1">VLOOKUP($A470,$BC$5:$BN$45,8)</f>
        <v>B</v>
      </c>
      <c r="Z470" s="175">
        <v>1</v>
      </c>
      <c r="AA470" s="345" t="str">
        <f ca="1">IF($A469&lt;&gt;"",IF(OR($AH469&lt;&gt;0,$AI469&lt;&gt;0,U470&lt;&gt;""),"",O470))</f>
        <v/>
      </c>
      <c r="AB470" s="37" t="str">
        <f t="shared" ca="1" si="153"/>
        <v/>
      </c>
      <c r="AC470" s="37">
        <f t="shared" ca="1" si="154"/>
        <v>0</v>
      </c>
      <c r="AD470" s="23">
        <f ca="1">IF($A470&lt;&gt;"",IF(OR($AH469&lt;&gt;0,$AI469&lt;&gt;0),"0",SUM(AC470:AC470)),0)</f>
        <v>0</v>
      </c>
      <c r="AE470" s="90">
        <f ca="1">IF(A470&lt;&gt;"",W470+AC470,0)</f>
        <v>1</v>
      </c>
      <c r="AF470" s="87">
        <f t="shared" ca="1" si="163"/>
        <v>-5</v>
      </c>
      <c r="AG470" s="95">
        <f>T471</f>
        <v>1</v>
      </c>
      <c r="AH470" s="89">
        <f ca="1">IF($A470&lt;&gt;"",IF(AH469&lt;&gt;0,AH469,IF(AF470&gt;=$AJ$1,"Profit Target",0)),0)</f>
        <v>0</v>
      </c>
      <c r="AI470" s="91">
        <f ca="1">IF($A470&lt;&gt;"",IF(AI469&lt;&gt;0,AI469,IF(AF470&lt;=$AJ$2,"Stop Loss",0)))</f>
        <v>0</v>
      </c>
      <c r="AJ470" s="89">
        <f t="shared" ca="1" si="155"/>
        <v>9</v>
      </c>
      <c r="AK470" s="78" t="str">
        <f ca="1">IF($A469="","",ABS(T470)&amp;"@")</f>
        <v>1@</v>
      </c>
      <c r="AL470" s="78" t="str">
        <f ca="1">IF(U470&lt;&gt;"",$AK470&amp;U470&amp;",","")</f>
        <v>1@B,</v>
      </c>
      <c r="AM470" s="78" t="str">
        <f ca="1">IF($A469="","",ABS(Z470)&amp;"@")</f>
        <v>1@</v>
      </c>
      <c r="AN470" s="427" t="str">
        <f t="shared" ca="1" si="156"/>
        <v/>
      </c>
      <c r="AO470" s="20"/>
      <c r="AP470" s="20"/>
      <c r="AQ470" s="20"/>
      <c r="AR470" s="20"/>
      <c r="AS470" s="20"/>
      <c r="AT470" s="49"/>
      <c r="AU470" s="20"/>
      <c r="AV470" s="20"/>
      <c r="AW470" s="20"/>
      <c r="AX470" s="20"/>
      <c r="AY470" s="20"/>
      <c r="AZ470" s="20"/>
      <c r="BA470" s="20"/>
      <c r="BB470" s="96">
        <f t="shared" ca="1" si="147"/>
        <v>8</v>
      </c>
      <c r="BC470" s="48"/>
      <c r="BD470" s="96"/>
      <c r="BE470" s="48"/>
      <c r="BG470" s="48"/>
      <c r="BH470" s="48"/>
      <c r="BI470" s="19"/>
      <c r="BJ470" s="19"/>
      <c r="BK470" s="19"/>
      <c r="BL470" s="48"/>
      <c r="BM470" s="61"/>
      <c r="BN470" s="48"/>
      <c r="BR470" s="48"/>
      <c r="BS470" s="48"/>
      <c r="BT470" s="48"/>
      <c r="BU470" s="48"/>
      <c r="BV470" s="48"/>
      <c r="BW470" s="48"/>
      <c r="BX470" s="48"/>
      <c r="BY470" s="49"/>
      <c r="BZ470" s="48"/>
      <c r="CA470" s="48"/>
      <c r="CB470" s="19"/>
      <c r="CC470" s="19"/>
      <c r="CD470" s="19"/>
      <c r="CE470" s="48"/>
      <c r="CF470" s="49"/>
      <c r="CG470" s="19"/>
      <c r="CH470" s="49"/>
      <c r="CI470" s="19"/>
      <c r="CJ470" s="19"/>
    </row>
    <row r="471" spans="1:88">
      <c r="A471" s="96">
        <f t="shared" ca="1" si="146"/>
        <v>30</v>
      </c>
      <c r="B471" s="23" t="str">
        <f ca="1">IF(A470="","",IF(AND(AL471="",AN471=""),"NB",AL471&amp;AN471))</f>
        <v>1@B,</v>
      </c>
      <c r="C471" s="6" t="str">
        <f t="shared" ca="1" si="148"/>
        <v/>
      </c>
      <c r="D471" s="56" t="str">
        <f ca="1">VLOOKUP($A471,$BC$5:$BN$45,8)</f>
        <v>R</v>
      </c>
      <c r="E471" s="344" t="str">
        <f t="shared" ca="1" si="157"/>
        <v>BBR</v>
      </c>
      <c r="F471" s="175">
        <v>1</v>
      </c>
      <c r="G471" s="459">
        <f ca="1">IF(G470&gt;=$AJ$3,1,IF(AND(J469="L",J470="L"),1,IF(I470="L",2,IF(I470="W",(2*G470-1),G470))))</f>
        <v>9</v>
      </c>
      <c r="H471" s="345" t="str">
        <f ca="1">IF($A470&lt;&gt;"",IF(OR($AH470&lt;&gt;0,$AI470&lt;&gt;0,E470="RRR"),"",IF(AND($D465="B",$D468="B"),"B",IF(AND($D467="B",$D469="B"),"B",IF(AND($D469=$D470,$D469="B"),"B","")))),"")</f>
        <v>B</v>
      </c>
      <c r="I471" s="346" t="str">
        <f t="shared" ca="1" si="161"/>
        <v>L</v>
      </c>
      <c r="J471" s="346">
        <f t="shared" ca="1" si="149"/>
        <v>-1</v>
      </c>
      <c r="K471" s="343">
        <f t="shared" ca="1" si="158"/>
        <v>-1</v>
      </c>
      <c r="L471" s="56" t="str">
        <f ca="1">VLOOKUP($A471,$BC$5:$BN$45,8)</f>
        <v>R</v>
      </c>
      <c r="M471" s="428">
        <f t="shared" ca="1" si="159"/>
        <v>1</v>
      </c>
      <c r="N471" s="175">
        <v>1</v>
      </c>
      <c r="O471" s="345" t="str">
        <f ca="1">IF($A470&lt;&gt;"",IF(OR($AH470&lt;&gt;0,$AI470&lt;&gt;0,E470="BBB",H471&lt;&gt;""),"",IF(AND($D465="R",$D468="R"),"R",IF(AND($D467="R",$D469="R"),"R",IF(AND($D469=$D470,$D469="R"),"R","")))),"")</f>
        <v/>
      </c>
      <c r="P471" s="37" t="str">
        <f t="shared" ca="1" si="150"/>
        <v/>
      </c>
      <c r="Q471" s="37">
        <f t="shared" ca="1" si="151"/>
        <v>0</v>
      </c>
      <c r="R471" s="23">
        <f ca="1">IF($A471&lt;&gt;"",IF(OR($AH470&lt;&gt;0,$AI470&lt;&gt;0),"0",SUM(Q471:Q471)),0)</f>
        <v>0</v>
      </c>
      <c r="S471" s="56" t="str">
        <f ca="1">VLOOKUP($A471,$BC$5:$BN$45,8)</f>
        <v>R</v>
      </c>
      <c r="T471" s="175">
        <v>1</v>
      </c>
      <c r="U471" s="345" t="str">
        <f ca="1">IF($A470&lt;&gt;"",IF(OR($AH470&lt;&gt;0,$AI470&lt;&gt;0,M470&gt;=$AJ$3),"",H471))</f>
        <v>B</v>
      </c>
      <c r="V471" s="346" t="str">
        <f t="shared" ca="1" si="162"/>
        <v>L</v>
      </c>
      <c r="W471" s="346">
        <f t="shared" ca="1" si="152"/>
        <v>-1</v>
      </c>
      <c r="X471" s="343">
        <f t="shared" ca="1" si="160"/>
        <v>-1</v>
      </c>
      <c r="Y471" s="56" t="str">
        <f ca="1">VLOOKUP($A471,$BC$5:$BN$45,8)</f>
        <v>R</v>
      </c>
      <c r="Z471" s="175">
        <v>1</v>
      </c>
      <c r="AA471" s="345" t="str">
        <f ca="1">IF($A470&lt;&gt;"",IF(OR($AH470&lt;&gt;0,$AI470&lt;&gt;0,U471&lt;&gt;""),"",O471))</f>
        <v/>
      </c>
      <c r="AB471" s="37" t="str">
        <f t="shared" ca="1" si="153"/>
        <v/>
      </c>
      <c r="AC471" s="37">
        <f t="shared" ca="1" si="154"/>
        <v>0</v>
      </c>
      <c r="AD471" s="23">
        <f ca="1">IF($A471&lt;&gt;"",IF(OR($AH470&lt;&gt;0,$AI470&lt;&gt;0),"0",SUM(AC471:AC471)),0)</f>
        <v>0</v>
      </c>
      <c r="AE471" s="90">
        <f ca="1">IF(A471&lt;&gt;"",W471+AC471,0)</f>
        <v>-1</v>
      </c>
      <c r="AF471" s="87">
        <f t="shared" ca="1" si="163"/>
        <v>-6</v>
      </c>
      <c r="AG471" s="95">
        <f>T472</f>
        <v>1</v>
      </c>
      <c r="AH471" s="89">
        <f ca="1">IF($A471&lt;&gt;"",IF(AH470&lt;&gt;0,AH470,IF(AF471&gt;=$AJ$1,"Profit Target",0)),0)</f>
        <v>0</v>
      </c>
      <c r="AI471" s="91">
        <f ca="1">IF($A471&lt;&gt;"",IF(AI470&lt;&gt;0,AI470,IF(AF471&lt;=$AJ$2,"Stop Loss",0)))</f>
        <v>0</v>
      </c>
      <c r="AJ471" s="89">
        <f t="shared" ca="1" si="155"/>
        <v>9</v>
      </c>
      <c r="AK471" s="78" t="str">
        <f ca="1">IF($A470="","",ABS(T471)&amp;"@")</f>
        <v>1@</v>
      </c>
      <c r="AL471" s="78" t="str">
        <f ca="1">IF(U471&lt;&gt;"",$AK471&amp;U471&amp;",","")</f>
        <v>1@B,</v>
      </c>
      <c r="AM471" s="78" t="str">
        <f ca="1">IF($A470="","",ABS(Z471)&amp;"@")</f>
        <v>1@</v>
      </c>
      <c r="AN471" s="427" t="str">
        <f t="shared" ca="1" si="156"/>
        <v/>
      </c>
      <c r="AO471" s="20"/>
      <c r="AP471" s="20"/>
      <c r="AQ471" s="20"/>
      <c r="AR471" s="20"/>
      <c r="AS471" s="20"/>
      <c r="AT471" s="49"/>
      <c r="AU471" s="20"/>
      <c r="AV471" s="20"/>
      <c r="AW471" s="20"/>
      <c r="AX471" s="20"/>
      <c r="AY471" s="20"/>
      <c r="AZ471" s="20"/>
      <c r="BA471" s="20"/>
      <c r="BB471" s="96">
        <f t="shared" ca="1" si="147"/>
        <v>23</v>
      </c>
      <c r="BC471" s="48"/>
      <c r="BD471" s="96"/>
      <c r="BE471" s="48"/>
      <c r="BG471" s="48"/>
      <c r="BH471" s="48"/>
      <c r="BI471" s="19"/>
      <c r="BJ471" s="19"/>
      <c r="BK471" s="19"/>
      <c r="BL471" s="48"/>
      <c r="BM471" s="61"/>
      <c r="BN471" s="48"/>
      <c r="BR471" s="48"/>
      <c r="BS471" s="48"/>
      <c r="BT471" s="48"/>
      <c r="BU471" s="48"/>
      <c r="BV471" s="48"/>
      <c r="BW471" s="48"/>
      <c r="BX471" s="48"/>
      <c r="BY471" s="49"/>
      <c r="BZ471" s="48"/>
      <c r="CA471" s="48"/>
      <c r="CB471" s="19"/>
      <c r="CC471" s="19"/>
      <c r="CD471" s="19"/>
      <c r="CE471" s="48"/>
      <c r="CF471" s="49"/>
      <c r="CG471" s="19"/>
      <c r="CH471" s="49"/>
      <c r="CI471" s="19"/>
      <c r="CJ471" s="19"/>
    </row>
    <row r="472" spans="1:88">
      <c r="A472" s="96">
        <f t="shared" ca="1" si="146"/>
        <v>10</v>
      </c>
      <c r="B472" s="23" t="str">
        <f ca="1">IF(A471="","",IF(AND(AL472="",AN472=""),"NB",AL472&amp;AN472))</f>
        <v>1@B,</v>
      </c>
      <c r="C472" s="6" t="str">
        <f t="shared" ca="1" si="148"/>
        <v/>
      </c>
      <c r="D472" s="56" t="str">
        <f ca="1">VLOOKUP($A472,$BC$5:$BN$45,8)</f>
        <v>B</v>
      </c>
      <c r="E472" s="344" t="str">
        <f t="shared" ca="1" si="157"/>
        <v>BRB</v>
      </c>
      <c r="F472" s="175">
        <v>1</v>
      </c>
      <c r="G472" s="459">
        <f ca="1">IF(G471&gt;=$AJ$3,1,IF(AND(J470="L",J471="L"),1,IF(I471="L",2,IF(I471="W",(2*G471-1),G471))))</f>
        <v>2</v>
      </c>
      <c r="H472" s="345" t="str">
        <f ca="1">IF($A471&lt;&gt;"",IF(OR($AH471&lt;&gt;0,$AI471&lt;&gt;0,E471="RRR"),"",IF(AND($D466="B",$D469="B"),"B",IF(AND($D468="B",$D470="B"),"B",IF(AND($D470=$D471,$D470="B"),"B","")))),"")</f>
        <v>B</v>
      </c>
      <c r="I472" s="346" t="str">
        <f t="shared" ca="1" si="161"/>
        <v>W</v>
      </c>
      <c r="J472" s="346">
        <f t="shared" ca="1" si="149"/>
        <v>1</v>
      </c>
      <c r="K472" s="343">
        <f t="shared" ca="1" si="158"/>
        <v>1</v>
      </c>
      <c r="L472" s="56" t="str">
        <f ca="1">VLOOKUP($A472,$BC$5:$BN$45,8)</f>
        <v>B</v>
      </c>
      <c r="M472" s="428">
        <f t="shared" ca="1" si="159"/>
        <v>0</v>
      </c>
      <c r="N472" s="175">
        <v>1</v>
      </c>
      <c r="O472" s="345" t="str">
        <f ca="1">IF($A471&lt;&gt;"",IF(OR($AH471&lt;&gt;0,$AI471&lt;&gt;0,E471="BBB",H472&lt;&gt;""),"",IF(AND($D466="R",$D469="R"),"R",IF(AND($D468="R",$D470="R"),"R",IF(AND($D470=$D471,$D470="R"),"R","")))),"")</f>
        <v/>
      </c>
      <c r="P472" s="37" t="str">
        <f t="shared" ca="1" si="150"/>
        <v/>
      </c>
      <c r="Q472" s="37">
        <f t="shared" ca="1" si="151"/>
        <v>0</v>
      </c>
      <c r="R472" s="23">
        <f ca="1">IF($A472&lt;&gt;"",IF(OR($AH471&lt;&gt;0,$AI471&lt;&gt;0),"0",SUM(Q472:Q472)),0)</f>
        <v>0</v>
      </c>
      <c r="S472" s="56" t="str">
        <f ca="1">VLOOKUP($A472,$BC$5:$BN$45,8)</f>
        <v>B</v>
      </c>
      <c r="T472" s="175">
        <v>1</v>
      </c>
      <c r="U472" s="345" t="str">
        <f ca="1">IF($A471&lt;&gt;"",IF(OR($AH471&lt;&gt;0,$AI471&lt;&gt;0,M471&gt;=$AJ$3),"",H472))</f>
        <v>B</v>
      </c>
      <c r="V472" s="346" t="str">
        <f t="shared" ca="1" si="162"/>
        <v>W</v>
      </c>
      <c r="W472" s="346">
        <f t="shared" ca="1" si="152"/>
        <v>1</v>
      </c>
      <c r="X472" s="343">
        <f t="shared" ca="1" si="160"/>
        <v>1</v>
      </c>
      <c r="Y472" s="56" t="str">
        <f ca="1">VLOOKUP($A472,$BC$5:$BN$45,8)</f>
        <v>B</v>
      </c>
      <c r="Z472" s="175">
        <v>1</v>
      </c>
      <c r="AA472" s="345" t="str">
        <f ca="1">IF($A471&lt;&gt;"",IF(OR($AH471&lt;&gt;0,$AI471&lt;&gt;0,U472&lt;&gt;""),"",O472))</f>
        <v/>
      </c>
      <c r="AB472" s="37" t="str">
        <f t="shared" ca="1" si="153"/>
        <v/>
      </c>
      <c r="AC472" s="37">
        <f t="shared" ca="1" si="154"/>
        <v>0</v>
      </c>
      <c r="AD472" s="23">
        <f ca="1">IF($A472&lt;&gt;"",IF(OR($AH471&lt;&gt;0,$AI471&lt;&gt;0),"0",SUM(AC472:AC472)),0)</f>
        <v>0</v>
      </c>
      <c r="AE472" s="90">
        <f ca="1">IF(A472&lt;&gt;"",W472+AC472,0)</f>
        <v>1</v>
      </c>
      <c r="AF472" s="87">
        <f t="shared" ca="1" si="163"/>
        <v>-5</v>
      </c>
      <c r="AG472" s="95">
        <f>T473</f>
        <v>1</v>
      </c>
      <c r="AH472" s="89">
        <f ca="1">IF($A472&lt;&gt;"",IF(AH471&lt;&gt;0,AH471,IF(AF472&gt;=$AJ$1,"Profit Target",0)),0)</f>
        <v>0</v>
      </c>
      <c r="AI472" s="91">
        <f ca="1">IF($A472&lt;&gt;"",IF(AI471&lt;&gt;0,AI471,IF(AF472&lt;=$AJ$2,"Stop Loss",0)))</f>
        <v>0</v>
      </c>
      <c r="AJ472" s="89">
        <f t="shared" ca="1" si="155"/>
        <v>9</v>
      </c>
      <c r="AK472" s="78" t="str">
        <f ca="1">IF($A471="","",ABS(T472)&amp;"@")</f>
        <v>1@</v>
      </c>
      <c r="AL472" s="78" t="str">
        <f ca="1">IF(U472&lt;&gt;"",$AK472&amp;U472&amp;",","")</f>
        <v>1@B,</v>
      </c>
      <c r="AM472" s="78" t="str">
        <f ca="1">IF($A471="","",ABS(Z472)&amp;"@")</f>
        <v>1@</v>
      </c>
      <c r="AN472" s="427" t="str">
        <f t="shared" ca="1" si="156"/>
        <v/>
      </c>
      <c r="AO472" s="20"/>
      <c r="AP472" s="20"/>
      <c r="AQ472" s="20"/>
      <c r="AR472" s="20"/>
      <c r="AS472" s="20"/>
      <c r="AT472" s="49"/>
      <c r="AU472" s="20"/>
      <c r="AV472" s="20"/>
      <c r="AW472" s="20"/>
      <c r="AX472" s="20"/>
      <c r="AY472" s="20"/>
      <c r="AZ472" s="20"/>
      <c r="BA472" s="20"/>
      <c r="BB472" s="96">
        <f t="shared" ca="1" si="147"/>
        <v>24</v>
      </c>
      <c r="BC472" s="48"/>
      <c r="BD472" s="96"/>
      <c r="BE472" s="48"/>
      <c r="BG472" s="48"/>
      <c r="BH472" s="48"/>
      <c r="BI472" s="19"/>
      <c r="BJ472" s="19"/>
      <c r="BK472" s="19"/>
      <c r="BL472" s="48"/>
      <c r="BM472" s="61"/>
      <c r="BN472" s="48"/>
      <c r="BR472" s="48"/>
      <c r="BS472" s="48"/>
      <c r="BT472" s="48"/>
      <c r="BU472" s="48"/>
      <c r="BV472" s="48"/>
      <c r="BW472" s="48"/>
      <c r="BX472" s="48"/>
      <c r="BY472" s="49"/>
      <c r="BZ472" s="48"/>
      <c r="CA472" s="48"/>
      <c r="CB472" s="19"/>
      <c r="CC472" s="19"/>
      <c r="CD472" s="19"/>
      <c r="CE472" s="48"/>
      <c r="CF472" s="49"/>
      <c r="CG472" s="19"/>
      <c r="CH472" s="49"/>
      <c r="CI472" s="19"/>
      <c r="CJ472" s="19"/>
    </row>
    <row r="473" spans="1:88">
      <c r="A473" s="96">
        <f t="shared" ca="1" si="146"/>
        <v>26</v>
      </c>
      <c r="B473" s="23" t="str">
        <f ca="1">IF(A472="","",IF(AND(AL473="",AN473=""),"NB",AL473&amp;AN473))</f>
        <v>NB</v>
      </c>
      <c r="C473" s="6" t="str">
        <f t="shared" ca="1" si="148"/>
        <v/>
      </c>
      <c r="D473" s="56" t="str">
        <f ca="1">VLOOKUP($A473,$BC$5:$BN$45,8)</f>
        <v>B</v>
      </c>
      <c r="E473" s="344" t="str">
        <f t="shared" ca="1" si="157"/>
        <v>RBB</v>
      </c>
      <c r="F473" s="175">
        <v>1</v>
      </c>
      <c r="G473" s="459">
        <f ca="1">IF(G472&gt;=$AJ$3,1,IF(AND(J471="L",J472="L"),1,IF(I472="L",2,IF(I472="W",(2*G472-1),G472))))</f>
        <v>3</v>
      </c>
      <c r="H473" s="345" t="str">
        <f ca="1">IF($A472&lt;&gt;"",IF(OR($AH472&lt;&gt;0,$AI472&lt;&gt;0,E472="RRR"),"",IF(AND($D467="B",$D470="B"),"B",IF(AND($D469="B",$D471="B"),"B",IF(AND($D471=$D472,$D471="B"),"B","")))),"")</f>
        <v/>
      </c>
      <c r="I473" s="346" t="str">
        <f t="shared" ca="1" si="161"/>
        <v/>
      </c>
      <c r="J473" s="346">
        <f t="shared" ca="1" si="149"/>
        <v>0</v>
      </c>
      <c r="K473" s="343">
        <f t="shared" ca="1" si="158"/>
        <v>0</v>
      </c>
      <c r="L473" s="56" t="str">
        <f ca="1">VLOOKUP($A473,$BC$5:$BN$45,8)</f>
        <v>B</v>
      </c>
      <c r="M473" s="428">
        <f t="shared" ca="1" si="159"/>
        <v>0</v>
      </c>
      <c r="N473" s="175">
        <v>1</v>
      </c>
      <c r="O473" s="345" t="str">
        <f ca="1">IF($A472&lt;&gt;"",IF(OR($AH472&lt;&gt;0,$AI472&lt;&gt;0,E472="BBB",H473&lt;&gt;""),"",IF(AND($D467="R",$D470="R"),"R",IF(AND($D469="R",$D471="R"),"R",IF(AND($D471=$D472,$D471="R"),"R","")))),"")</f>
        <v/>
      </c>
      <c r="P473" s="37" t="str">
        <f t="shared" ca="1" si="150"/>
        <v/>
      </c>
      <c r="Q473" s="37">
        <f t="shared" ca="1" si="151"/>
        <v>0</v>
      </c>
      <c r="R473" s="23">
        <f ca="1">IF($A473&lt;&gt;"",IF(OR($AH472&lt;&gt;0,$AI472&lt;&gt;0),"0",SUM(Q473:Q473)),0)</f>
        <v>0</v>
      </c>
      <c r="S473" s="56" t="str">
        <f ca="1">VLOOKUP($A473,$BC$5:$BN$45,8)</f>
        <v>B</v>
      </c>
      <c r="T473" s="175">
        <v>1</v>
      </c>
      <c r="U473" s="345" t="str">
        <f ca="1">IF($A472&lt;&gt;"",IF(OR($AH472&lt;&gt;0,$AI472&lt;&gt;0,M472&gt;=$AJ$3),"",H473))</f>
        <v/>
      </c>
      <c r="V473" s="346" t="str">
        <f t="shared" ca="1" si="162"/>
        <v/>
      </c>
      <c r="W473" s="346">
        <f t="shared" ca="1" si="152"/>
        <v>0</v>
      </c>
      <c r="X473" s="343">
        <f t="shared" ca="1" si="160"/>
        <v>0</v>
      </c>
      <c r="Y473" s="56" t="str">
        <f ca="1">VLOOKUP($A473,$BC$5:$BN$45,8)</f>
        <v>B</v>
      </c>
      <c r="Z473" s="175">
        <v>1</v>
      </c>
      <c r="AA473" s="345" t="str">
        <f ca="1">IF($A472&lt;&gt;"",IF(OR($AH472&lt;&gt;0,$AI472&lt;&gt;0,U473&lt;&gt;""),"",O473))</f>
        <v/>
      </c>
      <c r="AB473" s="37" t="str">
        <f t="shared" ca="1" si="153"/>
        <v/>
      </c>
      <c r="AC473" s="37">
        <f t="shared" ca="1" si="154"/>
        <v>0</v>
      </c>
      <c r="AD473" s="23">
        <f ca="1">IF($A473&lt;&gt;"",IF(OR($AH472&lt;&gt;0,$AI472&lt;&gt;0),"0",SUM(AC473:AC473)),0)</f>
        <v>0</v>
      </c>
      <c r="AE473" s="90">
        <f ca="1">IF(A473&lt;&gt;"",W473+AC473,0)</f>
        <v>0</v>
      </c>
      <c r="AF473" s="87">
        <f t="shared" ca="1" si="163"/>
        <v>-5</v>
      </c>
      <c r="AG473" s="95">
        <f>T474</f>
        <v>1</v>
      </c>
      <c r="AH473" s="89">
        <f ca="1">IF($A473&lt;&gt;"",IF(AH472&lt;&gt;0,AH472,IF(AF473&gt;=$AJ$1,"Profit Target",0)),0)</f>
        <v>0</v>
      </c>
      <c r="AI473" s="91">
        <f ca="1">IF($A473&lt;&gt;"",IF(AI472&lt;&gt;0,AI472,IF(AF473&lt;=$AJ$2,"Stop Loss",0)))</f>
        <v>0</v>
      </c>
      <c r="AJ473" s="89">
        <f t="shared" ca="1" si="155"/>
        <v>9</v>
      </c>
      <c r="AK473" s="78" t="str">
        <f ca="1">IF($A472="","",ABS(T473)&amp;"@")</f>
        <v>1@</v>
      </c>
      <c r="AL473" s="78" t="str">
        <f ca="1">IF(U473&lt;&gt;"",$AK473&amp;U473&amp;",","")</f>
        <v/>
      </c>
      <c r="AM473" s="78" t="str">
        <f ca="1">IF($A472="","",ABS(Z473)&amp;"@")</f>
        <v>1@</v>
      </c>
      <c r="AN473" s="427" t="str">
        <f t="shared" ca="1" si="156"/>
        <v/>
      </c>
      <c r="AO473" s="20"/>
      <c r="AP473" s="20"/>
      <c r="AQ473" s="20"/>
      <c r="AR473" s="20"/>
      <c r="AS473" s="20"/>
      <c r="AT473" s="49"/>
      <c r="AU473" s="20"/>
      <c r="AV473" s="20"/>
      <c r="AW473" s="20"/>
      <c r="AX473" s="20"/>
      <c r="AY473" s="20"/>
      <c r="AZ473" s="20"/>
      <c r="BA473" s="20"/>
      <c r="BB473" s="96">
        <f t="shared" ca="1" si="147"/>
        <v>9</v>
      </c>
      <c r="BC473" s="48"/>
      <c r="BD473" s="96"/>
      <c r="BE473" s="48"/>
      <c r="BG473" s="48"/>
      <c r="BH473" s="48"/>
      <c r="BI473" s="19"/>
      <c r="BJ473" s="19"/>
      <c r="BK473" s="19"/>
      <c r="BL473" s="48"/>
      <c r="BM473" s="61"/>
      <c r="BN473" s="48"/>
      <c r="BR473" s="48"/>
      <c r="BS473" s="48"/>
      <c r="BT473" s="48"/>
      <c r="BU473" s="48"/>
      <c r="BV473" s="48"/>
      <c r="BW473" s="48"/>
      <c r="BX473" s="48"/>
      <c r="BY473" s="49"/>
      <c r="BZ473" s="48"/>
      <c r="CA473" s="48"/>
      <c r="CB473" s="19"/>
      <c r="CC473" s="19"/>
      <c r="CD473" s="19"/>
      <c r="CE473" s="48"/>
      <c r="CF473" s="49"/>
      <c r="CG473" s="19"/>
      <c r="CH473" s="49"/>
      <c r="CI473" s="19"/>
      <c r="CJ473" s="19"/>
    </row>
    <row r="474" spans="1:88">
      <c r="A474" s="96">
        <f t="shared" ca="1" si="146"/>
        <v>25</v>
      </c>
      <c r="B474" s="23" t="str">
        <f ca="1">IF(A473="","",IF(AND(AL474="",AN474=""),"NB",AL474&amp;AN474))</f>
        <v>1@B,</v>
      </c>
      <c r="C474" s="6" t="str">
        <f t="shared" ca="1" si="148"/>
        <v/>
      </c>
      <c r="D474" s="56" t="str">
        <f ca="1">VLOOKUP($A474,$BC$5:$BN$45,8)</f>
        <v>R</v>
      </c>
      <c r="E474" s="344" t="str">
        <f t="shared" ca="1" si="157"/>
        <v>BBR</v>
      </c>
      <c r="F474" s="175">
        <v>1</v>
      </c>
      <c r="G474" s="459">
        <f ca="1">IF(G473&gt;=$AJ$3,1,IF(AND(J472="L",J473="L"),1,IF(I473="L",2,IF(I473="W",(2*G473-1),G473))))</f>
        <v>3</v>
      </c>
      <c r="H474" s="345" t="str">
        <f ca="1">IF($A473&lt;&gt;"",IF(OR($AH473&lt;&gt;0,$AI473&lt;&gt;0,E473="RRR"),"",IF(AND($D468="B",$D471="B"),"B",IF(AND($D470="B",$D472="B"),"B",IF(AND($D472=$D473,$D472="B"),"B","")))),"")</f>
        <v>B</v>
      </c>
      <c r="I474" s="346" t="str">
        <f t="shared" ca="1" si="161"/>
        <v>L</v>
      </c>
      <c r="J474" s="346">
        <f t="shared" ca="1" si="149"/>
        <v>-1</v>
      </c>
      <c r="K474" s="343">
        <f t="shared" ca="1" si="158"/>
        <v>-1</v>
      </c>
      <c r="L474" s="56" t="str">
        <f ca="1">VLOOKUP($A474,$BC$5:$BN$45,8)</f>
        <v>R</v>
      </c>
      <c r="M474" s="428">
        <f t="shared" ca="1" si="159"/>
        <v>1</v>
      </c>
      <c r="N474" s="175">
        <v>1</v>
      </c>
      <c r="O474" s="345" t="str">
        <f ca="1">IF($A473&lt;&gt;"",IF(OR($AH473&lt;&gt;0,$AI473&lt;&gt;0,E473="BBB",H474&lt;&gt;""),"",IF(AND($D468="R",$D471="R"),"R",IF(AND($D470="R",$D472="R"),"R",IF(AND($D472=$D473,$D472="R"),"R","")))),"")</f>
        <v/>
      </c>
      <c r="P474" s="37" t="str">
        <f t="shared" ca="1" si="150"/>
        <v/>
      </c>
      <c r="Q474" s="37">
        <f t="shared" ca="1" si="151"/>
        <v>0</v>
      </c>
      <c r="R474" s="23">
        <f ca="1">IF($A474&lt;&gt;"",IF(OR($AH473&lt;&gt;0,$AI473&lt;&gt;0),"0",SUM(Q474:Q474)),0)</f>
        <v>0</v>
      </c>
      <c r="S474" s="56" t="str">
        <f ca="1">VLOOKUP($A474,$BC$5:$BN$45,8)</f>
        <v>R</v>
      </c>
      <c r="T474" s="175">
        <v>1</v>
      </c>
      <c r="U474" s="345" t="str">
        <f ca="1">IF($A473&lt;&gt;"",IF(OR($AH473&lt;&gt;0,$AI473&lt;&gt;0,M473&gt;=$AJ$3),"",H474))</f>
        <v>B</v>
      </c>
      <c r="V474" s="346" t="str">
        <f t="shared" ca="1" si="162"/>
        <v>L</v>
      </c>
      <c r="W474" s="346">
        <f t="shared" ca="1" si="152"/>
        <v>-1</v>
      </c>
      <c r="X474" s="343">
        <f t="shared" ca="1" si="160"/>
        <v>-1</v>
      </c>
      <c r="Y474" s="56" t="str">
        <f ca="1">VLOOKUP($A474,$BC$5:$BN$45,8)</f>
        <v>R</v>
      </c>
      <c r="Z474" s="175">
        <v>1</v>
      </c>
      <c r="AA474" s="345" t="str">
        <f ca="1">IF($A473&lt;&gt;"",IF(OR($AH473&lt;&gt;0,$AI473&lt;&gt;0,U474&lt;&gt;""),"",O474))</f>
        <v/>
      </c>
      <c r="AB474" s="37" t="str">
        <f t="shared" ca="1" si="153"/>
        <v/>
      </c>
      <c r="AC474" s="37">
        <f t="shared" ca="1" si="154"/>
        <v>0</v>
      </c>
      <c r="AD474" s="23">
        <f ca="1">IF($A474&lt;&gt;"",IF(OR($AH473&lt;&gt;0,$AI473&lt;&gt;0),"0",SUM(AC474:AC474)),0)</f>
        <v>0</v>
      </c>
      <c r="AE474" s="90">
        <f ca="1">IF(A474&lt;&gt;"",W474+AC474,0)</f>
        <v>-1</v>
      </c>
      <c r="AF474" s="87">
        <f t="shared" ca="1" si="163"/>
        <v>-6</v>
      </c>
      <c r="AG474" s="95">
        <f>T475</f>
        <v>1</v>
      </c>
      <c r="AH474" s="89">
        <f ca="1">IF($A474&lt;&gt;"",IF(AH473&lt;&gt;0,AH473,IF(AF474&gt;=$AJ$1,"Profit Target",0)),0)</f>
        <v>0</v>
      </c>
      <c r="AI474" s="91">
        <f ca="1">IF($A474&lt;&gt;"",IF(AI473&lt;&gt;0,AI473,IF(AF474&lt;=$AJ$2,"Stop Loss",0)))</f>
        <v>0</v>
      </c>
      <c r="AJ474" s="89">
        <f t="shared" ca="1" si="155"/>
        <v>9</v>
      </c>
      <c r="AK474" s="78" t="str">
        <f ca="1">IF($A473="","",ABS(T474)&amp;"@")</f>
        <v>1@</v>
      </c>
      <c r="AL474" s="78" t="str">
        <f ca="1">IF(U474&lt;&gt;"",$AK474&amp;U474&amp;",","")</f>
        <v>1@B,</v>
      </c>
      <c r="AM474" s="78" t="str">
        <f ca="1">IF($A473="","",ABS(Z474)&amp;"@")</f>
        <v>1@</v>
      </c>
      <c r="AN474" s="427" t="str">
        <f t="shared" ca="1" si="156"/>
        <v/>
      </c>
      <c r="AO474" s="20"/>
      <c r="AP474" s="20"/>
      <c r="AQ474" s="20"/>
      <c r="AR474" s="20"/>
      <c r="AS474" s="20"/>
      <c r="AT474" s="49"/>
      <c r="AU474" s="20"/>
      <c r="AV474" s="20"/>
      <c r="AW474" s="20"/>
      <c r="AX474" s="20"/>
      <c r="AY474" s="20"/>
      <c r="AZ474" s="20"/>
      <c r="BA474" s="20"/>
      <c r="BB474" s="96">
        <f t="shared" ca="1" si="147"/>
        <v>22</v>
      </c>
      <c r="BC474" s="48"/>
      <c r="BD474" s="96"/>
      <c r="BE474" s="48"/>
      <c r="BG474" s="48"/>
      <c r="BH474" s="48"/>
      <c r="BI474" s="19"/>
      <c r="BJ474" s="19"/>
      <c r="BK474" s="19"/>
      <c r="BL474" s="48"/>
      <c r="BM474" s="61"/>
      <c r="BN474" s="48"/>
      <c r="BR474" s="48"/>
      <c r="BS474" s="48"/>
      <c r="BT474" s="48"/>
      <c r="BU474" s="48"/>
      <c r="BV474" s="48"/>
      <c r="BW474" s="48"/>
      <c r="BX474" s="48"/>
      <c r="BY474" s="49"/>
      <c r="BZ474" s="48"/>
      <c r="CA474" s="48"/>
      <c r="CB474" s="19"/>
      <c r="CC474" s="19"/>
      <c r="CD474" s="19"/>
      <c r="CE474" s="48"/>
      <c r="CF474" s="49"/>
      <c r="CG474" s="19"/>
      <c r="CH474" s="49"/>
      <c r="CI474" s="19"/>
      <c r="CJ474" s="19"/>
    </row>
    <row r="475" spans="1:88">
      <c r="A475" s="96">
        <f t="shared" ca="1" si="146"/>
        <v>6</v>
      </c>
      <c r="B475" s="23" t="str">
        <f ca="1">IF(A474="","",IF(AND(AL475="",AN475=""),"NB",AL475&amp;AN475))</f>
        <v>1@B,</v>
      </c>
      <c r="C475" s="6" t="str">
        <f t="shared" ca="1" si="148"/>
        <v/>
      </c>
      <c r="D475" s="56" t="str">
        <f ca="1">VLOOKUP($A475,$BC$5:$BN$45,8)</f>
        <v>B</v>
      </c>
      <c r="E475" s="344" t="str">
        <f t="shared" ca="1" si="157"/>
        <v>BRB</v>
      </c>
      <c r="F475" s="175">
        <v>1</v>
      </c>
      <c r="G475" s="459">
        <f ca="1">IF(G474&gt;=$AJ$3,1,IF(AND(J473="L",J474="L"),1,IF(I474="L",2,IF(I474="W",(2*G474-1),G474))))</f>
        <v>2</v>
      </c>
      <c r="H475" s="345" t="str">
        <f ca="1">IF($A474&lt;&gt;"",IF(OR($AH474&lt;&gt;0,$AI474&lt;&gt;0,E474="RRR"),"",IF(AND($D469="B",$D472="B"),"B",IF(AND($D471="B",$D473="B"),"B",IF(AND($D473=$D474,$D473="B"),"B","")))),"")</f>
        <v>B</v>
      </c>
      <c r="I475" s="346" t="str">
        <f t="shared" ca="1" si="161"/>
        <v>W</v>
      </c>
      <c r="J475" s="346">
        <f t="shared" ca="1" si="149"/>
        <v>1</v>
      </c>
      <c r="K475" s="343">
        <f t="shared" ca="1" si="158"/>
        <v>1</v>
      </c>
      <c r="L475" s="56" t="str">
        <f ca="1">VLOOKUP($A475,$BC$5:$BN$45,8)</f>
        <v>B</v>
      </c>
      <c r="M475" s="428">
        <f t="shared" ca="1" si="159"/>
        <v>0</v>
      </c>
      <c r="N475" s="175">
        <v>1</v>
      </c>
      <c r="O475" s="345" t="str">
        <f ca="1">IF($A474&lt;&gt;"",IF(OR($AH474&lt;&gt;0,$AI474&lt;&gt;0,E474="BBB",H475&lt;&gt;""),"",IF(AND($D469="R",$D472="R"),"R",IF(AND($D471="R",$D473="R"),"R",IF(AND($D473=$D474,$D473="R"),"R","")))),"")</f>
        <v/>
      </c>
      <c r="P475" s="37" t="str">
        <f t="shared" ca="1" si="150"/>
        <v/>
      </c>
      <c r="Q475" s="37">
        <f t="shared" ca="1" si="151"/>
        <v>0</v>
      </c>
      <c r="R475" s="23">
        <f ca="1">IF($A475&lt;&gt;"",IF(OR($AH474&lt;&gt;0,$AI474&lt;&gt;0),"0",SUM(Q475:Q475)),0)</f>
        <v>0</v>
      </c>
      <c r="S475" s="56" t="str">
        <f ca="1">VLOOKUP($A475,$BC$5:$BN$45,8)</f>
        <v>B</v>
      </c>
      <c r="T475" s="175">
        <v>1</v>
      </c>
      <c r="U475" s="345" t="str">
        <f ca="1">IF($A474&lt;&gt;"",IF(OR($AH474&lt;&gt;0,$AI474&lt;&gt;0,M474&gt;=$AJ$3),"",H475))</f>
        <v>B</v>
      </c>
      <c r="V475" s="346" t="str">
        <f t="shared" ca="1" si="162"/>
        <v>W</v>
      </c>
      <c r="W475" s="346">
        <f t="shared" ca="1" si="152"/>
        <v>1</v>
      </c>
      <c r="X475" s="343">
        <f t="shared" ca="1" si="160"/>
        <v>1</v>
      </c>
      <c r="Y475" s="56" t="str">
        <f ca="1">VLOOKUP($A475,$BC$5:$BN$45,8)</f>
        <v>B</v>
      </c>
      <c r="Z475" s="175">
        <v>1</v>
      </c>
      <c r="AA475" s="345" t="str">
        <f ca="1">IF($A474&lt;&gt;"",IF(OR($AH474&lt;&gt;0,$AI474&lt;&gt;0,U475&lt;&gt;""),"",O475))</f>
        <v/>
      </c>
      <c r="AB475" s="37" t="str">
        <f t="shared" ca="1" si="153"/>
        <v/>
      </c>
      <c r="AC475" s="37">
        <f t="shared" ca="1" si="154"/>
        <v>0</v>
      </c>
      <c r="AD475" s="23">
        <f ca="1">IF($A475&lt;&gt;"",IF(OR($AH474&lt;&gt;0,$AI474&lt;&gt;0),"0",SUM(AC475:AC475)),0)</f>
        <v>0</v>
      </c>
      <c r="AE475" s="90">
        <f ca="1">IF(A475&lt;&gt;"",W475+AC475,0)</f>
        <v>1</v>
      </c>
      <c r="AF475" s="87">
        <f t="shared" ca="1" si="163"/>
        <v>-5</v>
      </c>
      <c r="AG475" s="95">
        <f>T476</f>
        <v>1</v>
      </c>
      <c r="AH475" s="89">
        <f ca="1">IF($A475&lt;&gt;"",IF(AH474&lt;&gt;0,AH474,IF(AF475&gt;=$AJ$1,"Profit Target",0)),0)</f>
        <v>0</v>
      </c>
      <c r="AI475" s="91">
        <f ca="1">IF($A475&lt;&gt;"",IF(AI474&lt;&gt;0,AI474,IF(AF475&lt;=$AJ$2,"Stop Loss",0)))</f>
        <v>0</v>
      </c>
      <c r="AJ475" s="89">
        <f t="shared" ca="1" si="155"/>
        <v>9</v>
      </c>
      <c r="AK475" s="78" t="str">
        <f ca="1">IF($A474="","",ABS(T475)&amp;"@")</f>
        <v>1@</v>
      </c>
      <c r="AL475" s="78" t="str">
        <f ca="1">IF(U475&lt;&gt;"",$AK475&amp;U475&amp;",","")</f>
        <v>1@B,</v>
      </c>
      <c r="AM475" s="78" t="str">
        <f ca="1">IF($A474="","",ABS(Z475)&amp;"@")</f>
        <v>1@</v>
      </c>
      <c r="AN475" s="427" t="str">
        <f t="shared" ca="1" si="156"/>
        <v/>
      </c>
      <c r="AO475" s="20"/>
      <c r="AP475" s="20"/>
      <c r="AQ475" s="20"/>
      <c r="AR475" s="20"/>
      <c r="AS475" s="20"/>
      <c r="AT475" s="49"/>
      <c r="AU475" s="20"/>
      <c r="AV475" s="20"/>
      <c r="AW475" s="20"/>
      <c r="AX475" s="20"/>
      <c r="AY475" s="20"/>
      <c r="AZ475" s="20"/>
      <c r="BA475" s="20"/>
      <c r="BB475" s="96">
        <f t="shared" ca="1" si="147"/>
        <v>18</v>
      </c>
      <c r="BC475" s="48"/>
      <c r="BD475" s="96"/>
      <c r="BE475" s="48"/>
      <c r="BG475" s="48"/>
      <c r="BH475" s="48"/>
      <c r="BI475" s="19"/>
      <c r="BJ475" s="19"/>
      <c r="BK475" s="19"/>
      <c r="BL475" s="48"/>
      <c r="BM475" s="61"/>
      <c r="BN475" s="48"/>
      <c r="BR475" s="48"/>
      <c r="BS475" s="48"/>
      <c r="BT475" s="48"/>
      <c r="BU475" s="48"/>
      <c r="BV475" s="48"/>
      <c r="BW475" s="48"/>
      <c r="BX475" s="48"/>
      <c r="BY475" s="49"/>
      <c r="BZ475" s="48"/>
      <c r="CA475" s="48"/>
      <c r="CB475" s="19"/>
      <c r="CC475" s="19"/>
      <c r="CD475" s="19"/>
      <c r="CE475" s="48"/>
      <c r="CF475" s="49"/>
      <c r="CG475" s="19"/>
      <c r="CH475" s="49"/>
      <c r="CI475" s="19"/>
      <c r="CJ475" s="19"/>
    </row>
    <row r="476" spans="1:88">
      <c r="A476" s="96">
        <f t="shared" ca="1" si="146"/>
        <v>31</v>
      </c>
      <c r="B476" s="23" t="str">
        <f ca="1">IF(A475="","",IF(AND(AL476="",AN476=""),"NB",AL476&amp;AN476))</f>
        <v>1@B,</v>
      </c>
      <c r="C476" s="6" t="str">
        <f t="shared" ca="1" si="148"/>
        <v/>
      </c>
      <c r="D476" s="56" t="str">
        <f ca="1">VLOOKUP($A476,$BC$5:$BN$45,8)</f>
        <v>B</v>
      </c>
      <c r="E476" s="344" t="str">
        <f t="shared" ca="1" si="157"/>
        <v>RBB</v>
      </c>
      <c r="F476" s="175">
        <v>1</v>
      </c>
      <c r="G476" s="459">
        <f ca="1">IF(G475&gt;=$AJ$3,1,IF(AND(J474="L",J475="L"),1,IF(I475="L",2,IF(I475="W",(2*G475-1),G475))))</f>
        <v>3</v>
      </c>
      <c r="H476" s="345" t="str">
        <f ca="1">IF($A475&lt;&gt;"",IF(OR($AH475&lt;&gt;0,$AI475&lt;&gt;0,E475="RRR"),"",IF(AND($D470="B",$D473="B"),"B",IF(AND($D472="B",$D474="B"),"B",IF(AND($D474=$D475,$D474="B"),"B","")))),"")</f>
        <v>B</v>
      </c>
      <c r="I476" s="346" t="str">
        <f t="shared" ca="1" si="161"/>
        <v>W</v>
      </c>
      <c r="J476" s="346">
        <f t="shared" ca="1" si="149"/>
        <v>1</v>
      </c>
      <c r="K476" s="343">
        <f t="shared" ca="1" si="158"/>
        <v>1</v>
      </c>
      <c r="L476" s="56" t="str">
        <f ca="1">VLOOKUP($A476,$BC$5:$BN$45,8)</f>
        <v>B</v>
      </c>
      <c r="M476" s="428">
        <f t="shared" ca="1" si="159"/>
        <v>0</v>
      </c>
      <c r="N476" s="175">
        <v>1</v>
      </c>
      <c r="O476" s="345" t="str">
        <f ca="1">IF($A475&lt;&gt;"",IF(OR($AH475&lt;&gt;0,$AI475&lt;&gt;0,E475="BBB",H476&lt;&gt;""),"",IF(AND($D470="R",$D473="R"),"R",IF(AND($D472="R",$D474="R"),"R",IF(AND($D474=$D475,$D474="R"),"R","")))),"")</f>
        <v/>
      </c>
      <c r="P476" s="37" t="str">
        <f t="shared" ca="1" si="150"/>
        <v/>
      </c>
      <c r="Q476" s="37">
        <f t="shared" ca="1" si="151"/>
        <v>0</v>
      </c>
      <c r="R476" s="23">
        <f ca="1">IF($A476&lt;&gt;"",IF(OR($AH475&lt;&gt;0,$AI475&lt;&gt;0),"0",SUM(Q476:Q476)),0)</f>
        <v>0</v>
      </c>
      <c r="S476" s="56" t="str">
        <f ca="1">VLOOKUP($A476,$BC$5:$BN$45,8)</f>
        <v>B</v>
      </c>
      <c r="T476" s="175">
        <v>1</v>
      </c>
      <c r="U476" s="345" t="str">
        <f ca="1">IF($A475&lt;&gt;"",IF(OR($AH475&lt;&gt;0,$AI475&lt;&gt;0,M475&gt;=$AJ$3),"",H476))</f>
        <v>B</v>
      </c>
      <c r="V476" s="346" t="str">
        <f t="shared" ca="1" si="162"/>
        <v>W</v>
      </c>
      <c r="W476" s="346">
        <f t="shared" ca="1" si="152"/>
        <v>1</v>
      </c>
      <c r="X476" s="343">
        <f t="shared" ca="1" si="160"/>
        <v>1</v>
      </c>
      <c r="Y476" s="56" t="str">
        <f ca="1">VLOOKUP($A476,$BC$5:$BN$45,8)</f>
        <v>B</v>
      </c>
      <c r="Z476" s="175">
        <v>1</v>
      </c>
      <c r="AA476" s="345" t="str">
        <f ca="1">IF($A475&lt;&gt;"",IF(OR($AH475&lt;&gt;0,$AI475&lt;&gt;0,U476&lt;&gt;""),"",O476))</f>
        <v/>
      </c>
      <c r="AB476" s="37" t="str">
        <f t="shared" ca="1" si="153"/>
        <v/>
      </c>
      <c r="AC476" s="37">
        <f t="shared" ca="1" si="154"/>
        <v>0</v>
      </c>
      <c r="AD476" s="23">
        <f ca="1">IF($A476&lt;&gt;"",IF(OR($AH475&lt;&gt;0,$AI475&lt;&gt;0),"0",SUM(AC476:AC476)),0)</f>
        <v>0</v>
      </c>
      <c r="AE476" s="90">
        <f ca="1">IF(A476&lt;&gt;"",W476+AC476,0)</f>
        <v>1</v>
      </c>
      <c r="AF476" s="87">
        <f t="shared" ca="1" si="163"/>
        <v>-4</v>
      </c>
      <c r="AG476" s="95">
        <f>T477</f>
        <v>1</v>
      </c>
      <c r="AH476" s="89">
        <f ca="1">IF($A476&lt;&gt;"",IF(AH475&lt;&gt;0,AH475,IF(AF476&gt;=$AJ$1,"Profit Target",0)),0)</f>
        <v>0</v>
      </c>
      <c r="AI476" s="91">
        <f ca="1">IF($A476&lt;&gt;"",IF(AI475&lt;&gt;0,AI475,IF(AF476&lt;=$AJ$2,"Stop Loss",0)))</f>
        <v>0</v>
      </c>
      <c r="AJ476" s="89">
        <f t="shared" ca="1" si="155"/>
        <v>9</v>
      </c>
      <c r="AK476" s="78" t="str">
        <f ca="1">IF($A475="","",ABS(T476)&amp;"@")</f>
        <v>1@</v>
      </c>
      <c r="AL476" s="78" t="str">
        <f ca="1">IF(U476&lt;&gt;"",$AK476&amp;U476&amp;",","")</f>
        <v>1@B,</v>
      </c>
      <c r="AM476" s="78" t="str">
        <f ca="1">IF($A475="","",ABS(Z476)&amp;"@")</f>
        <v>1@</v>
      </c>
      <c r="AN476" s="427" t="str">
        <f t="shared" ca="1" si="156"/>
        <v/>
      </c>
      <c r="AO476" s="20"/>
      <c r="AP476" s="20"/>
      <c r="AQ476" s="20"/>
      <c r="AR476" s="20"/>
      <c r="AS476" s="20"/>
      <c r="AT476" s="49"/>
      <c r="AU476" s="20"/>
      <c r="AV476" s="20"/>
      <c r="AW476" s="20"/>
      <c r="AX476" s="20"/>
      <c r="AY476" s="20"/>
      <c r="AZ476" s="20"/>
      <c r="BA476" s="20"/>
      <c r="BB476" s="96">
        <f t="shared" ca="1" si="147"/>
        <v>19</v>
      </c>
      <c r="BC476" s="48"/>
      <c r="BD476" s="96"/>
      <c r="BE476" s="48"/>
      <c r="BG476" s="48"/>
      <c r="BH476" s="48"/>
      <c r="BI476" s="19"/>
      <c r="BJ476" s="19"/>
      <c r="BK476" s="19"/>
      <c r="BL476" s="48"/>
      <c r="BM476" s="61"/>
      <c r="BN476" s="48"/>
      <c r="BR476" s="48"/>
      <c r="BS476" s="48"/>
      <c r="BT476" s="48"/>
      <c r="BU476" s="48"/>
      <c r="BV476" s="48"/>
      <c r="BW476" s="48"/>
      <c r="BX476" s="48"/>
      <c r="BY476" s="49"/>
      <c r="BZ476" s="48"/>
      <c r="CA476" s="48"/>
      <c r="CB476" s="19"/>
      <c r="CC476" s="19"/>
      <c r="CD476" s="19"/>
      <c r="CE476" s="48"/>
      <c r="CF476" s="49"/>
      <c r="CG476" s="19"/>
      <c r="CH476" s="49"/>
      <c r="CI476" s="19"/>
      <c r="CJ476" s="19"/>
    </row>
    <row r="477" spans="1:88">
      <c r="A477" s="96">
        <f t="shared" ca="1" si="146"/>
        <v>2</v>
      </c>
      <c r="B477" s="23" t="str">
        <f ca="1">IF(A476="","",IF(AND(AL477="",AN477=""),"NB",AL477&amp;AN477))</f>
        <v>1@B,</v>
      </c>
      <c r="C477" s="6" t="str">
        <f t="shared" ca="1" si="148"/>
        <v/>
      </c>
      <c r="D477" s="56" t="str">
        <f ca="1">VLOOKUP($A477,$BC$5:$BN$45,8)</f>
        <v>B</v>
      </c>
      <c r="E477" s="344" t="str">
        <f t="shared" ca="1" si="157"/>
        <v>BBB</v>
      </c>
      <c r="F477" s="175">
        <v>1</v>
      </c>
      <c r="G477" s="459">
        <f ca="1">IF(G476&gt;=$AJ$3,1,IF(AND(J475="L",J476="L"),1,IF(I476="L",2,IF(I476="W",(2*G476-1),G476))))</f>
        <v>5</v>
      </c>
      <c r="H477" s="345" t="str">
        <f ca="1">IF($A476&lt;&gt;"",IF(OR($AH476&lt;&gt;0,$AI476&lt;&gt;0,E476="RRR"),"",IF(AND($D471="B",$D474="B"),"B",IF(AND($D473="B",$D475="B"),"B",IF(AND($D475=$D476,$D475="B"),"B","")))),"")</f>
        <v>B</v>
      </c>
      <c r="I477" s="346" t="str">
        <f t="shared" ca="1" si="161"/>
        <v>W</v>
      </c>
      <c r="J477" s="346">
        <f t="shared" ca="1" si="149"/>
        <v>1</v>
      </c>
      <c r="K477" s="343">
        <f t="shared" ca="1" si="158"/>
        <v>1</v>
      </c>
      <c r="L477" s="56" t="str">
        <f ca="1">VLOOKUP($A477,$BC$5:$BN$45,8)</f>
        <v>B</v>
      </c>
      <c r="M477" s="428">
        <f t="shared" ca="1" si="159"/>
        <v>0</v>
      </c>
      <c r="N477" s="175">
        <v>1</v>
      </c>
      <c r="O477" s="345" t="str">
        <f ca="1">IF($A476&lt;&gt;"",IF(OR($AH476&lt;&gt;0,$AI476&lt;&gt;0,E476="BBB",H477&lt;&gt;""),"",IF(AND($D471="R",$D474="R"),"R",IF(AND($D473="R",$D475="R"),"R",IF(AND($D475=$D476,$D475="R"),"R","")))),"")</f>
        <v/>
      </c>
      <c r="P477" s="37" t="str">
        <f t="shared" ca="1" si="150"/>
        <v/>
      </c>
      <c r="Q477" s="37">
        <f t="shared" ca="1" si="151"/>
        <v>0</v>
      </c>
      <c r="R477" s="23">
        <f ca="1">IF($A477&lt;&gt;"",IF(OR($AH476&lt;&gt;0,$AI476&lt;&gt;0),"0",SUM(Q477:Q477)),0)</f>
        <v>0</v>
      </c>
      <c r="S477" s="56" t="str">
        <f ca="1">VLOOKUP($A477,$BC$5:$BN$45,8)</f>
        <v>B</v>
      </c>
      <c r="T477" s="175">
        <v>1</v>
      </c>
      <c r="U477" s="345" t="str">
        <f ca="1">IF($A476&lt;&gt;"",IF(OR($AH476&lt;&gt;0,$AI476&lt;&gt;0,M476&gt;=$AJ$3),"",H477))</f>
        <v>B</v>
      </c>
      <c r="V477" s="346" t="str">
        <f t="shared" ca="1" si="162"/>
        <v>W</v>
      </c>
      <c r="W477" s="346">
        <f t="shared" ca="1" si="152"/>
        <v>1</v>
      </c>
      <c r="X477" s="343">
        <f t="shared" ca="1" si="160"/>
        <v>1</v>
      </c>
      <c r="Y477" s="56" t="str">
        <f ca="1">VLOOKUP($A477,$BC$5:$BN$45,8)</f>
        <v>B</v>
      </c>
      <c r="Z477" s="175">
        <v>1</v>
      </c>
      <c r="AA477" s="345" t="str">
        <f ca="1">IF($A476&lt;&gt;"",IF(OR($AH476&lt;&gt;0,$AI476&lt;&gt;0,U477&lt;&gt;""),"",O477))</f>
        <v/>
      </c>
      <c r="AB477" s="37" t="str">
        <f t="shared" ca="1" si="153"/>
        <v/>
      </c>
      <c r="AC477" s="37">
        <f t="shared" ca="1" si="154"/>
        <v>0</v>
      </c>
      <c r="AD477" s="23">
        <f ca="1">IF($A477&lt;&gt;"",IF(OR($AH476&lt;&gt;0,$AI476&lt;&gt;0),"0",SUM(AC477:AC477)),0)</f>
        <v>0</v>
      </c>
      <c r="AE477" s="90">
        <f ca="1">IF(A477&lt;&gt;"",W477+AC477,0)</f>
        <v>1</v>
      </c>
      <c r="AF477" s="87">
        <f t="shared" ca="1" si="163"/>
        <v>-3</v>
      </c>
      <c r="AG477" s="95">
        <f>T478</f>
        <v>1</v>
      </c>
      <c r="AH477" s="89">
        <f ca="1">IF($A477&lt;&gt;"",IF(AH476&lt;&gt;0,AH476,IF(AF477&gt;=$AJ$1,"Profit Target",0)),0)</f>
        <v>0</v>
      </c>
      <c r="AI477" s="91">
        <f ca="1">IF($A477&lt;&gt;"",IF(AI476&lt;&gt;0,AI476,IF(AF477&lt;=$AJ$2,"Stop Loss",0)))</f>
        <v>0</v>
      </c>
      <c r="AJ477" s="89">
        <f t="shared" ca="1" si="155"/>
        <v>9</v>
      </c>
      <c r="AK477" s="78" t="str">
        <f ca="1">IF($A476="","",ABS(T477)&amp;"@")</f>
        <v>1@</v>
      </c>
      <c r="AL477" s="78" t="str">
        <f ca="1">IF(U477&lt;&gt;"",$AK477&amp;U477&amp;",","")</f>
        <v>1@B,</v>
      </c>
      <c r="AM477" s="78" t="str">
        <f ca="1">IF($A476="","",ABS(Z477)&amp;"@")</f>
        <v>1@</v>
      </c>
      <c r="AN477" s="427" t="str">
        <f t="shared" ca="1" si="156"/>
        <v/>
      </c>
      <c r="AO477" s="20"/>
      <c r="AP477" s="20"/>
      <c r="AQ477" s="20"/>
      <c r="AR477" s="20"/>
      <c r="AS477" s="20"/>
      <c r="AT477" s="49"/>
      <c r="AU477" s="20"/>
      <c r="AV477" s="20"/>
      <c r="AW477" s="20"/>
      <c r="AX477" s="20"/>
      <c r="AY477" s="20"/>
      <c r="AZ477" s="20"/>
      <c r="BA477" s="20"/>
      <c r="BB477" s="96">
        <f t="shared" ca="1" si="147"/>
        <v>15</v>
      </c>
      <c r="BC477" s="48"/>
      <c r="BD477" s="96"/>
      <c r="BE477" s="48"/>
      <c r="BG477" s="48"/>
      <c r="BH477" s="48"/>
      <c r="BI477" s="19"/>
      <c r="BJ477" s="19"/>
      <c r="BK477" s="19"/>
      <c r="BL477" s="48"/>
      <c r="BM477" s="61"/>
      <c r="BN477" s="48"/>
      <c r="BR477" s="48"/>
      <c r="BS477" s="48"/>
      <c r="BT477" s="48"/>
      <c r="BU477" s="48"/>
      <c r="BV477" s="48"/>
      <c r="BW477" s="48"/>
      <c r="BX477" s="48"/>
      <c r="BY477" s="49"/>
      <c r="BZ477" s="48"/>
      <c r="CA477" s="48"/>
      <c r="CB477" s="19"/>
      <c r="CC477" s="19"/>
      <c r="CD477" s="19"/>
      <c r="CE477" s="48"/>
      <c r="CF477" s="49"/>
      <c r="CG477" s="19"/>
      <c r="CH477" s="49"/>
      <c r="CI477" s="19"/>
      <c r="CJ477" s="19"/>
    </row>
    <row r="478" spans="1:88">
      <c r="A478" s="96">
        <f t="shared" ca="1" si="146"/>
        <v>25</v>
      </c>
      <c r="B478" s="23" t="str">
        <f ca="1">IF(A477="","",IF(AND(AL478="",AN478=""),"NB",AL478&amp;AN478))</f>
        <v>1@B,</v>
      </c>
      <c r="C478" s="6" t="str">
        <f t="shared" ca="1" si="148"/>
        <v/>
      </c>
      <c r="D478" s="56" t="str">
        <f ca="1">VLOOKUP($A478,$BC$5:$BN$45,8)</f>
        <v>R</v>
      </c>
      <c r="E478" s="344" t="str">
        <f t="shared" ca="1" si="157"/>
        <v>BBR</v>
      </c>
      <c r="F478" s="175">
        <v>1</v>
      </c>
      <c r="G478" s="459">
        <f ca="1">IF(G477&gt;=$AJ$3,1,IF(AND(J476="L",J477="L"),1,IF(I477="L",2,IF(I477="W",(2*G477-1),G477))))</f>
        <v>9</v>
      </c>
      <c r="H478" s="345" t="str">
        <f ca="1">IF($A477&lt;&gt;"",IF(OR($AH477&lt;&gt;0,$AI477&lt;&gt;0,E477="RRR"),"",IF(AND($D472="B",$D475="B"),"B",IF(AND($D474="B",$D476="B"),"B",IF(AND($D476=$D477,$D476="B"),"B","")))),"")</f>
        <v>B</v>
      </c>
      <c r="I478" s="346" t="str">
        <f t="shared" ca="1" si="161"/>
        <v>L</v>
      </c>
      <c r="J478" s="346">
        <f t="shared" ca="1" si="149"/>
        <v>-1</v>
      </c>
      <c r="K478" s="343">
        <f t="shared" ca="1" si="158"/>
        <v>-1</v>
      </c>
      <c r="L478" s="56" t="str">
        <f ca="1">VLOOKUP($A478,$BC$5:$BN$45,8)</f>
        <v>R</v>
      </c>
      <c r="M478" s="428">
        <f t="shared" ca="1" si="159"/>
        <v>1</v>
      </c>
      <c r="N478" s="175">
        <v>1</v>
      </c>
      <c r="O478" s="345" t="str">
        <f ca="1">IF($A477&lt;&gt;"",IF(OR($AH477&lt;&gt;0,$AI477&lt;&gt;0,E477="BBB",H478&lt;&gt;""),"",IF(AND($D472="R",$D475="R"),"R",IF(AND($D474="R",$D476="R"),"R",IF(AND($D476=$D477,$D476="R"),"R","")))),"")</f>
        <v/>
      </c>
      <c r="P478" s="37" t="str">
        <f t="shared" ca="1" si="150"/>
        <v/>
      </c>
      <c r="Q478" s="37">
        <f t="shared" ca="1" si="151"/>
        <v>0</v>
      </c>
      <c r="R478" s="23">
        <f ca="1">IF($A478&lt;&gt;"",IF(OR($AH477&lt;&gt;0,$AI477&lt;&gt;0),"0",SUM(Q478:Q478)),0)</f>
        <v>0</v>
      </c>
      <c r="S478" s="56" t="str">
        <f ca="1">VLOOKUP($A478,$BC$5:$BN$45,8)</f>
        <v>R</v>
      </c>
      <c r="T478" s="175">
        <v>1</v>
      </c>
      <c r="U478" s="345" t="str">
        <f ca="1">IF($A477&lt;&gt;"",IF(OR($AH477&lt;&gt;0,$AI477&lt;&gt;0,M477&gt;=$AJ$3),"",H478))</f>
        <v>B</v>
      </c>
      <c r="V478" s="346" t="str">
        <f t="shared" ca="1" si="162"/>
        <v>L</v>
      </c>
      <c r="W478" s="346">
        <f t="shared" ca="1" si="152"/>
        <v>-1</v>
      </c>
      <c r="X478" s="343">
        <f t="shared" ca="1" si="160"/>
        <v>-1</v>
      </c>
      <c r="Y478" s="56" t="str">
        <f ca="1">VLOOKUP($A478,$BC$5:$BN$45,8)</f>
        <v>R</v>
      </c>
      <c r="Z478" s="175">
        <v>1</v>
      </c>
      <c r="AA478" s="345" t="str">
        <f ca="1">IF($A477&lt;&gt;"",IF(OR($AH477&lt;&gt;0,$AI477&lt;&gt;0,U478&lt;&gt;""),"",O478))</f>
        <v/>
      </c>
      <c r="AB478" s="37" t="str">
        <f t="shared" ca="1" si="153"/>
        <v/>
      </c>
      <c r="AC478" s="37">
        <f t="shared" ca="1" si="154"/>
        <v>0</v>
      </c>
      <c r="AD478" s="23">
        <f ca="1">IF($A478&lt;&gt;"",IF(OR($AH477&lt;&gt;0,$AI477&lt;&gt;0),"0",SUM(AC478:AC478)),0)</f>
        <v>0</v>
      </c>
      <c r="AE478" s="90">
        <f ca="1">IF(A478&lt;&gt;"",W478+AC478,0)</f>
        <v>-1</v>
      </c>
      <c r="AF478" s="87">
        <f t="shared" ca="1" si="163"/>
        <v>-4</v>
      </c>
      <c r="AG478" s="95">
        <f>T479</f>
        <v>1</v>
      </c>
      <c r="AH478" s="89">
        <f ca="1">IF($A478&lt;&gt;"",IF(AH477&lt;&gt;0,AH477,IF(AF478&gt;=$AJ$1,"Profit Target",0)),0)</f>
        <v>0</v>
      </c>
      <c r="AI478" s="91">
        <f ca="1">IF($A478&lt;&gt;"",IF(AI477&lt;&gt;0,AI477,IF(AF478&lt;=$AJ$2,"Stop Loss",0)))</f>
        <v>0</v>
      </c>
      <c r="AJ478" s="89">
        <f t="shared" ca="1" si="155"/>
        <v>9</v>
      </c>
      <c r="AK478" s="78" t="str">
        <f ca="1">IF($A477="","",ABS(T478)&amp;"@")</f>
        <v>1@</v>
      </c>
      <c r="AL478" s="78" t="str">
        <f ca="1">IF(U478&lt;&gt;"",$AK478&amp;U478&amp;",","")</f>
        <v>1@B,</v>
      </c>
      <c r="AM478" s="78" t="str">
        <f ca="1">IF($A477="","",ABS(Z478)&amp;"@")</f>
        <v>1@</v>
      </c>
      <c r="AN478" s="427" t="str">
        <f t="shared" ca="1" si="156"/>
        <v/>
      </c>
      <c r="AO478" s="20"/>
      <c r="AP478" s="20"/>
      <c r="AQ478" s="20"/>
      <c r="AR478" s="20"/>
      <c r="AS478" s="20"/>
      <c r="AT478" s="49"/>
      <c r="AU478" s="20"/>
      <c r="AV478" s="20"/>
      <c r="AW478" s="20"/>
      <c r="AX478" s="20"/>
      <c r="AY478" s="20"/>
      <c r="AZ478" s="20"/>
      <c r="BA478" s="20"/>
      <c r="BB478" s="96">
        <f t="shared" ca="1" si="147"/>
        <v>12</v>
      </c>
      <c r="BC478" s="48"/>
      <c r="BD478" s="96"/>
      <c r="BE478" s="48"/>
      <c r="BG478" s="48"/>
      <c r="BH478" s="48"/>
      <c r="BI478" s="19"/>
      <c r="BJ478" s="19"/>
      <c r="BK478" s="19"/>
      <c r="BL478" s="48"/>
      <c r="BM478" s="61"/>
      <c r="BN478" s="48"/>
      <c r="BR478" s="48"/>
      <c r="BS478" s="48"/>
      <c r="BT478" s="48"/>
      <c r="BU478" s="48"/>
      <c r="BV478" s="48"/>
      <c r="BW478" s="48"/>
      <c r="BX478" s="48"/>
      <c r="BY478" s="49"/>
      <c r="BZ478" s="48"/>
      <c r="CA478" s="48"/>
      <c r="CB478" s="19"/>
      <c r="CC478" s="19"/>
      <c r="CD478" s="19"/>
      <c r="CE478" s="48"/>
      <c r="CF478" s="49"/>
      <c r="CG478" s="19"/>
      <c r="CH478" s="49"/>
      <c r="CI478" s="19"/>
      <c r="CJ478" s="19"/>
    </row>
    <row r="479" spans="1:88">
      <c r="A479" s="96">
        <f t="shared" ca="1" si="146"/>
        <v>35</v>
      </c>
      <c r="B479" s="23" t="str">
        <f ca="1">IF(A478="","",IF(AND(AL479="",AN479=""),"NB",AL479&amp;AN479))</f>
        <v>1@B,</v>
      </c>
      <c r="C479" s="6" t="str">
        <f t="shared" ca="1" si="148"/>
        <v/>
      </c>
      <c r="D479" s="56" t="str">
        <f ca="1">VLOOKUP($A479,$BC$5:$BN$45,8)</f>
        <v>B</v>
      </c>
      <c r="E479" s="344" t="str">
        <f t="shared" ca="1" si="157"/>
        <v>BRB</v>
      </c>
      <c r="F479" s="175">
        <v>1</v>
      </c>
      <c r="G479" s="459">
        <f ca="1">IF(G478&gt;=$AJ$3,1,IF(AND(J477="L",J478="L"),1,IF(I478="L",2,IF(I478="W",(2*G478-1),G478))))</f>
        <v>2</v>
      </c>
      <c r="H479" s="345" t="str">
        <f ca="1">IF($A478&lt;&gt;"",IF(OR($AH478&lt;&gt;0,$AI478&lt;&gt;0,E478="RRR"),"",IF(AND($D473="B",$D476="B"),"B",IF(AND($D475="B",$D477="B"),"B",IF(AND($D477=$D478,$D477="B"),"B","")))),"")</f>
        <v>B</v>
      </c>
      <c r="I479" s="346" t="str">
        <f t="shared" ca="1" si="161"/>
        <v>W</v>
      </c>
      <c r="J479" s="346">
        <f t="shared" ca="1" si="149"/>
        <v>1</v>
      </c>
      <c r="K479" s="343">
        <f t="shared" ca="1" si="158"/>
        <v>1</v>
      </c>
      <c r="L479" s="56" t="str">
        <f ca="1">VLOOKUP($A479,$BC$5:$BN$45,8)</f>
        <v>B</v>
      </c>
      <c r="M479" s="428">
        <f t="shared" ca="1" si="159"/>
        <v>0</v>
      </c>
      <c r="N479" s="175">
        <v>1</v>
      </c>
      <c r="O479" s="345" t="str">
        <f ca="1">IF($A478&lt;&gt;"",IF(OR($AH478&lt;&gt;0,$AI478&lt;&gt;0,E478="BBB",H479&lt;&gt;""),"",IF(AND($D473="R",$D476="R"),"R",IF(AND($D475="R",$D477="R"),"R",IF(AND($D477=$D478,$D477="R"),"R","")))),"")</f>
        <v/>
      </c>
      <c r="P479" s="37" t="str">
        <f t="shared" ca="1" si="150"/>
        <v/>
      </c>
      <c r="Q479" s="37">
        <f t="shared" ca="1" si="151"/>
        <v>0</v>
      </c>
      <c r="R479" s="23">
        <f ca="1">IF($A479&lt;&gt;"",IF(OR($AH478&lt;&gt;0,$AI478&lt;&gt;0),"0",SUM(Q479:Q479)),0)</f>
        <v>0</v>
      </c>
      <c r="S479" s="56" t="str">
        <f ca="1">VLOOKUP($A479,$BC$5:$BN$45,8)</f>
        <v>B</v>
      </c>
      <c r="T479" s="175">
        <v>1</v>
      </c>
      <c r="U479" s="345" t="str">
        <f ca="1">IF($A478&lt;&gt;"",IF(OR($AH478&lt;&gt;0,$AI478&lt;&gt;0,M478&gt;=$AJ$3),"",H479))</f>
        <v>B</v>
      </c>
      <c r="V479" s="346" t="str">
        <f t="shared" ca="1" si="162"/>
        <v>W</v>
      </c>
      <c r="W479" s="346">
        <f t="shared" ca="1" si="152"/>
        <v>1</v>
      </c>
      <c r="X479" s="343">
        <f t="shared" ca="1" si="160"/>
        <v>1</v>
      </c>
      <c r="Y479" s="56" t="str">
        <f ca="1">VLOOKUP($A479,$BC$5:$BN$45,8)</f>
        <v>B</v>
      </c>
      <c r="Z479" s="175">
        <v>1</v>
      </c>
      <c r="AA479" s="345" t="str">
        <f ca="1">IF($A478&lt;&gt;"",IF(OR($AH478&lt;&gt;0,$AI478&lt;&gt;0,U479&lt;&gt;""),"",O479))</f>
        <v/>
      </c>
      <c r="AB479" s="37" t="str">
        <f t="shared" ca="1" si="153"/>
        <v/>
      </c>
      <c r="AC479" s="37">
        <f t="shared" ca="1" si="154"/>
        <v>0</v>
      </c>
      <c r="AD479" s="23">
        <f ca="1">IF($A479&lt;&gt;"",IF(OR($AH478&lt;&gt;0,$AI478&lt;&gt;0),"0",SUM(AC479:AC479)),0)</f>
        <v>0</v>
      </c>
      <c r="AE479" s="90">
        <f ca="1">IF(A479&lt;&gt;"",W479+AC479,0)</f>
        <v>1</v>
      </c>
      <c r="AF479" s="87">
        <f t="shared" ca="1" si="163"/>
        <v>-3</v>
      </c>
      <c r="AG479" s="95">
        <f>T480</f>
        <v>1</v>
      </c>
      <c r="AH479" s="89">
        <f ca="1">IF($A479&lt;&gt;"",IF(AH478&lt;&gt;0,AH478,IF(AF479&gt;=$AJ$1,"Profit Target",0)),0)</f>
        <v>0</v>
      </c>
      <c r="AI479" s="91">
        <f ca="1">IF($A479&lt;&gt;"",IF(AI478&lt;&gt;0,AI478,IF(AF479&lt;=$AJ$2,"Stop Loss",0)))</f>
        <v>0</v>
      </c>
      <c r="AJ479" s="89">
        <f t="shared" ca="1" si="155"/>
        <v>9</v>
      </c>
      <c r="AK479" s="78" t="str">
        <f ca="1">IF($A478="","",ABS(T479)&amp;"@")</f>
        <v>1@</v>
      </c>
      <c r="AL479" s="78" t="str">
        <f ca="1">IF(U479&lt;&gt;"",$AK479&amp;U479&amp;",","")</f>
        <v>1@B,</v>
      </c>
      <c r="AM479" s="78" t="str">
        <f ca="1">IF($A478="","",ABS(Z479)&amp;"@")</f>
        <v>1@</v>
      </c>
      <c r="AN479" s="427" t="str">
        <f t="shared" ca="1" si="156"/>
        <v/>
      </c>
      <c r="AO479" s="20"/>
      <c r="AP479" s="20"/>
      <c r="AQ479" s="20"/>
      <c r="AR479" s="20"/>
      <c r="AS479" s="20"/>
      <c r="AT479" s="49"/>
      <c r="AU479" s="20"/>
      <c r="AV479" s="20"/>
      <c r="AW479" s="20"/>
      <c r="AX479" s="20"/>
      <c r="AY479" s="20"/>
      <c r="AZ479" s="20"/>
      <c r="BA479" s="20"/>
      <c r="BB479" s="96">
        <f t="shared" ca="1" si="147"/>
        <v>22</v>
      </c>
      <c r="BC479" s="48"/>
      <c r="BD479" s="96"/>
      <c r="BE479" s="48"/>
      <c r="BG479" s="48"/>
      <c r="BH479" s="48"/>
      <c r="BI479" s="19"/>
      <c r="BJ479" s="19"/>
      <c r="BK479" s="19"/>
      <c r="BL479" s="48"/>
      <c r="BM479" s="61"/>
      <c r="BN479" s="48"/>
      <c r="BR479" s="48"/>
      <c r="BS479" s="48"/>
      <c r="BT479" s="48"/>
      <c r="BU479" s="48"/>
      <c r="BV479" s="48"/>
      <c r="BW479" s="48"/>
      <c r="BX479" s="48"/>
      <c r="BY479" s="49"/>
      <c r="BZ479" s="48"/>
      <c r="CA479" s="48"/>
      <c r="CB479" s="19"/>
      <c r="CC479" s="19"/>
      <c r="CD479" s="19"/>
      <c r="CE479" s="48"/>
      <c r="CF479" s="49"/>
      <c r="CG479" s="19"/>
      <c r="CH479" s="49"/>
      <c r="CI479" s="19"/>
      <c r="CJ479" s="19"/>
    </row>
    <row r="480" spans="1:88">
      <c r="A480" s="96">
        <f t="shared" ca="1" si="146"/>
        <v>5</v>
      </c>
      <c r="B480" s="23" t="str">
        <f ca="1">IF(A479="","",IF(AND(AL480="",AN480=""),"NB",AL480&amp;AN480))</f>
        <v>NB</v>
      </c>
      <c r="C480" s="6" t="str">
        <f t="shared" ca="1" si="148"/>
        <v/>
      </c>
      <c r="D480" s="56" t="str">
        <f ca="1">VLOOKUP($A480,$BC$5:$BN$45,8)</f>
        <v>R</v>
      </c>
      <c r="E480" s="344" t="str">
        <f t="shared" ca="1" si="157"/>
        <v>RBR</v>
      </c>
      <c r="F480" s="175">
        <v>1</v>
      </c>
      <c r="G480" s="459">
        <f ca="1">IF(G479&gt;=$AJ$3,1,IF(AND(J478="L",J479="L"),1,IF(I479="L",2,IF(I479="W",(2*G479-1),G479))))</f>
        <v>3</v>
      </c>
      <c r="H480" s="345" t="str">
        <f ca="1">IF($A479&lt;&gt;"",IF(OR($AH479&lt;&gt;0,$AI479&lt;&gt;0,E479="RRR"),"",IF(AND($D474="B",$D477="B"),"B",IF(AND($D476="B",$D478="B"),"B",IF(AND($D478=$D479,$D478="B"),"B","")))),"")</f>
        <v/>
      </c>
      <c r="I480" s="346" t="str">
        <f t="shared" ca="1" si="161"/>
        <v/>
      </c>
      <c r="J480" s="346">
        <f t="shared" ca="1" si="149"/>
        <v>0</v>
      </c>
      <c r="K480" s="343">
        <f t="shared" ca="1" si="158"/>
        <v>0</v>
      </c>
      <c r="L480" s="56" t="str">
        <f ca="1">VLOOKUP($A480,$BC$5:$BN$45,8)</f>
        <v>R</v>
      </c>
      <c r="M480" s="428">
        <f t="shared" ca="1" si="159"/>
        <v>0</v>
      </c>
      <c r="N480" s="175">
        <v>1</v>
      </c>
      <c r="O480" s="345" t="str">
        <f ca="1">IF($A479&lt;&gt;"",IF(OR($AH479&lt;&gt;0,$AI479&lt;&gt;0,E479="BBB",H480&lt;&gt;""),"",IF(AND($D474="R",$D477="R"),"R",IF(AND($D476="R",$D478="R"),"R",IF(AND($D478=$D479,$D478="R"),"R","")))),"")</f>
        <v/>
      </c>
      <c r="P480" s="37" t="str">
        <f t="shared" ca="1" si="150"/>
        <v/>
      </c>
      <c r="Q480" s="37">
        <f t="shared" ca="1" si="151"/>
        <v>0</v>
      </c>
      <c r="R480" s="23">
        <f ca="1">IF($A480&lt;&gt;"",IF(OR($AH479&lt;&gt;0,$AI479&lt;&gt;0),"0",SUM(Q480:Q480)),0)</f>
        <v>0</v>
      </c>
      <c r="S480" s="56" t="str">
        <f ca="1">VLOOKUP($A480,$BC$5:$BN$45,8)</f>
        <v>R</v>
      </c>
      <c r="T480" s="175">
        <v>1</v>
      </c>
      <c r="U480" s="345" t="str">
        <f ca="1">IF($A479&lt;&gt;"",IF(OR($AH479&lt;&gt;0,$AI479&lt;&gt;0,M479&gt;=$AJ$3),"",H480))</f>
        <v/>
      </c>
      <c r="V480" s="346" t="str">
        <f t="shared" ca="1" si="162"/>
        <v/>
      </c>
      <c r="W480" s="346">
        <f t="shared" ca="1" si="152"/>
        <v>0</v>
      </c>
      <c r="X480" s="343">
        <f t="shared" ca="1" si="160"/>
        <v>0</v>
      </c>
      <c r="Y480" s="56" t="str">
        <f ca="1">VLOOKUP($A480,$BC$5:$BN$45,8)</f>
        <v>R</v>
      </c>
      <c r="Z480" s="175">
        <v>1</v>
      </c>
      <c r="AA480" s="345" t="str">
        <f ca="1">IF($A479&lt;&gt;"",IF(OR($AH479&lt;&gt;0,$AI479&lt;&gt;0,U480&lt;&gt;""),"",O480))</f>
        <v/>
      </c>
      <c r="AB480" s="37" t="str">
        <f t="shared" ca="1" si="153"/>
        <v/>
      </c>
      <c r="AC480" s="37">
        <f t="shared" ca="1" si="154"/>
        <v>0</v>
      </c>
      <c r="AD480" s="23">
        <f ca="1">IF($A480&lt;&gt;"",IF(OR($AH479&lt;&gt;0,$AI479&lt;&gt;0),"0",SUM(AC480:AC480)),0)</f>
        <v>0</v>
      </c>
      <c r="AE480" s="90">
        <f ca="1">IF(A480&lt;&gt;"",W480+AC480,0)</f>
        <v>0</v>
      </c>
      <c r="AF480" s="87">
        <f t="shared" ca="1" si="163"/>
        <v>-3</v>
      </c>
      <c r="AG480" s="95">
        <f>T481</f>
        <v>1</v>
      </c>
      <c r="AH480" s="89">
        <f ca="1">IF($A480&lt;&gt;"",IF(AH479&lt;&gt;0,AH479,IF(AF480&gt;=$AJ$1,"Profit Target",0)),0)</f>
        <v>0</v>
      </c>
      <c r="AI480" s="91">
        <f ca="1">IF($A480&lt;&gt;"",IF(AI479&lt;&gt;0,AI479,IF(AF480&lt;=$AJ$2,"Stop Loss",0)))</f>
        <v>0</v>
      </c>
      <c r="AJ480" s="89">
        <f t="shared" ca="1" si="155"/>
        <v>9</v>
      </c>
      <c r="AK480" s="78" t="str">
        <f ca="1">IF($A479="","",ABS(T480)&amp;"@")</f>
        <v>1@</v>
      </c>
      <c r="AL480" s="78" t="str">
        <f ca="1">IF(U480&lt;&gt;"",$AK480&amp;U480&amp;",","")</f>
        <v/>
      </c>
      <c r="AM480" s="78" t="str">
        <f ca="1">IF($A479="","",ABS(Z480)&amp;"@")</f>
        <v>1@</v>
      </c>
      <c r="AN480" s="427" t="str">
        <f t="shared" ca="1" si="156"/>
        <v/>
      </c>
      <c r="AO480" s="20"/>
      <c r="AP480" s="20"/>
      <c r="AQ480" s="20"/>
      <c r="AR480" s="20"/>
      <c r="AS480" s="20"/>
      <c r="AT480" s="49"/>
      <c r="AU480" s="20"/>
      <c r="AV480" s="20"/>
      <c r="AW480" s="20"/>
      <c r="AX480" s="20"/>
      <c r="AY480" s="20"/>
      <c r="AZ480" s="20"/>
      <c r="BA480" s="20"/>
      <c r="BB480" s="96">
        <f t="shared" ca="1" si="147"/>
        <v>23</v>
      </c>
      <c r="BC480" s="48"/>
      <c r="BD480" s="96"/>
      <c r="BE480" s="48"/>
      <c r="BG480" s="48"/>
      <c r="BH480" s="48"/>
      <c r="BI480" s="19"/>
      <c r="BJ480" s="19"/>
      <c r="BK480" s="19"/>
      <c r="BL480" s="48"/>
      <c r="BM480" s="61"/>
      <c r="BN480" s="48"/>
      <c r="BR480" s="48"/>
      <c r="BS480" s="48"/>
      <c r="BT480" s="48"/>
      <c r="BU480" s="48"/>
      <c r="BV480" s="48"/>
      <c r="BW480" s="48"/>
      <c r="BX480" s="48"/>
      <c r="BY480" s="49"/>
      <c r="BZ480" s="48"/>
      <c r="CA480" s="48"/>
      <c r="CB480" s="19"/>
      <c r="CC480" s="19"/>
      <c r="CD480" s="19"/>
      <c r="CE480" s="48"/>
      <c r="CF480" s="49"/>
      <c r="CG480" s="19"/>
      <c r="CH480" s="49"/>
      <c r="CI480" s="19"/>
      <c r="CJ480" s="19"/>
    </row>
    <row r="481" spans="1:88">
      <c r="A481" s="96">
        <f t="shared" ca="1" si="146"/>
        <v>9</v>
      </c>
      <c r="B481" s="23" t="str">
        <f ca="1">IF(A480="","",IF(AND(AL481="",AN481=""),"NB",AL481&amp;AN481))</f>
        <v>1@B,</v>
      </c>
      <c r="C481" s="6" t="str">
        <f t="shared" ca="1" si="148"/>
        <v/>
      </c>
      <c r="D481" s="56" t="str">
        <f ca="1">VLOOKUP($A481,$BC$5:$BN$45,8)</f>
        <v>R</v>
      </c>
      <c r="E481" s="344" t="str">
        <f t="shared" ca="1" si="157"/>
        <v>BRR</v>
      </c>
      <c r="F481" s="175">
        <v>1</v>
      </c>
      <c r="G481" s="459">
        <f ca="1">IF(G480&gt;=$AJ$3,1,IF(AND(J479="L",J480="L"),1,IF(I480="L",2,IF(I480="W",(2*G480-1),G480))))</f>
        <v>3</v>
      </c>
      <c r="H481" s="345" t="str">
        <f ca="1">IF($A480&lt;&gt;"",IF(OR($AH480&lt;&gt;0,$AI480&lt;&gt;0,E480="RRR"),"",IF(AND($D475="B",$D478="B"),"B",IF(AND($D477="B",$D479="B"),"B",IF(AND($D479=$D480,$D479="B"),"B","")))),"")</f>
        <v>B</v>
      </c>
      <c r="I481" s="346" t="str">
        <f t="shared" ca="1" si="161"/>
        <v>L</v>
      </c>
      <c r="J481" s="346">
        <f t="shared" ca="1" si="149"/>
        <v>-1</v>
      </c>
      <c r="K481" s="343">
        <f t="shared" ca="1" si="158"/>
        <v>-1</v>
      </c>
      <c r="L481" s="56" t="str">
        <f ca="1">VLOOKUP($A481,$BC$5:$BN$45,8)</f>
        <v>R</v>
      </c>
      <c r="M481" s="428">
        <f t="shared" ca="1" si="159"/>
        <v>1</v>
      </c>
      <c r="N481" s="175">
        <v>1</v>
      </c>
      <c r="O481" s="345" t="str">
        <f ca="1">IF($A480&lt;&gt;"",IF(OR($AH480&lt;&gt;0,$AI480&lt;&gt;0,E480="BBB",H481&lt;&gt;""),"",IF(AND($D475="R",$D478="R"),"R",IF(AND($D477="R",$D479="R"),"R",IF(AND($D479=$D480,$D479="R"),"R","")))),"")</f>
        <v/>
      </c>
      <c r="P481" s="37" t="str">
        <f t="shared" ca="1" si="150"/>
        <v/>
      </c>
      <c r="Q481" s="37">
        <f t="shared" ca="1" si="151"/>
        <v>0</v>
      </c>
      <c r="R481" s="23">
        <f ca="1">IF($A481&lt;&gt;"",IF(OR($AH480&lt;&gt;0,$AI480&lt;&gt;0),"0",SUM(Q481:Q481)),0)</f>
        <v>0</v>
      </c>
      <c r="S481" s="56" t="str">
        <f ca="1">VLOOKUP($A481,$BC$5:$BN$45,8)</f>
        <v>R</v>
      </c>
      <c r="T481" s="175">
        <v>1</v>
      </c>
      <c r="U481" s="345" t="str">
        <f ca="1">IF($A480&lt;&gt;"",IF(OR($AH480&lt;&gt;0,$AI480&lt;&gt;0,M480&gt;=$AJ$3),"",H481))</f>
        <v>B</v>
      </c>
      <c r="V481" s="346" t="str">
        <f t="shared" ca="1" si="162"/>
        <v>L</v>
      </c>
      <c r="W481" s="346">
        <f t="shared" ca="1" si="152"/>
        <v>-1</v>
      </c>
      <c r="X481" s="343">
        <f t="shared" ca="1" si="160"/>
        <v>-1</v>
      </c>
      <c r="Y481" s="56" t="str">
        <f ca="1">VLOOKUP($A481,$BC$5:$BN$45,8)</f>
        <v>R</v>
      </c>
      <c r="Z481" s="175">
        <v>1</v>
      </c>
      <c r="AA481" s="345" t="str">
        <f ca="1">IF($A480&lt;&gt;"",IF(OR($AH480&lt;&gt;0,$AI480&lt;&gt;0,U481&lt;&gt;""),"",O481))</f>
        <v/>
      </c>
      <c r="AB481" s="37" t="str">
        <f t="shared" ca="1" si="153"/>
        <v/>
      </c>
      <c r="AC481" s="37">
        <f t="shared" ca="1" si="154"/>
        <v>0</v>
      </c>
      <c r="AD481" s="23">
        <f ca="1">IF($A481&lt;&gt;"",IF(OR($AH480&lt;&gt;0,$AI480&lt;&gt;0),"0",SUM(AC481:AC481)),0)</f>
        <v>0</v>
      </c>
      <c r="AE481" s="90">
        <f ca="1">IF(A481&lt;&gt;"",W481+AC481,0)</f>
        <v>-1</v>
      </c>
      <c r="AF481" s="87">
        <f t="shared" ca="1" si="163"/>
        <v>-4</v>
      </c>
      <c r="AG481" s="95">
        <f>T482</f>
        <v>1</v>
      </c>
      <c r="AH481" s="89">
        <f ca="1">IF($A481&lt;&gt;"",IF(AH480&lt;&gt;0,AH480,IF(AF481&gt;=$AJ$1,"Profit Target",0)),0)</f>
        <v>0</v>
      </c>
      <c r="AI481" s="91">
        <f ca="1">IF($A481&lt;&gt;"",IF(AI480&lt;&gt;0,AI480,IF(AF481&lt;=$AJ$2,"Stop Loss",0)))</f>
        <v>0</v>
      </c>
      <c r="AJ481" s="89">
        <f t="shared" ca="1" si="155"/>
        <v>9</v>
      </c>
      <c r="AK481" s="78" t="str">
        <f ca="1">IF($A480="","",ABS(T481)&amp;"@")</f>
        <v>1@</v>
      </c>
      <c r="AL481" s="78" t="str">
        <f ca="1">IF(U481&lt;&gt;"",$AK481&amp;U481&amp;",","")</f>
        <v>1@B,</v>
      </c>
      <c r="AM481" s="78" t="str">
        <f ca="1">IF($A480="","",ABS(Z481)&amp;"@")</f>
        <v>1@</v>
      </c>
      <c r="AN481" s="427" t="str">
        <f t="shared" ca="1" si="156"/>
        <v/>
      </c>
      <c r="AO481" s="20"/>
      <c r="AP481" s="20"/>
      <c r="AQ481" s="20"/>
      <c r="AR481" s="20"/>
      <c r="AS481" s="20"/>
      <c r="AT481" s="49"/>
      <c r="AU481" s="20"/>
      <c r="AV481" s="20"/>
      <c r="AW481" s="20"/>
      <c r="AX481" s="20"/>
      <c r="AY481" s="20"/>
      <c r="AZ481" s="20"/>
      <c r="BA481" s="20"/>
      <c r="BB481" s="96">
        <f t="shared" ca="1" si="147"/>
        <v>2</v>
      </c>
      <c r="BC481" s="48"/>
      <c r="BD481" s="96"/>
      <c r="BE481" s="48"/>
      <c r="BG481" s="48"/>
      <c r="BH481" s="48"/>
      <c r="BI481" s="19"/>
      <c r="BJ481" s="19"/>
      <c r="BK481" s="19"/>
      <c r="BL481" s="48"/>
      <c r="BM481" s="61"/>
      <c r="BN481" s="48"/>
      <c r="BR481" s="48"/>
      <c r="BS481" s="48"/>
      <c r="BT481" s="48"/>
      <c r="BU481" s="48"/>
      <c r="BV481" s="48"/>
      <c r="BW481" s="48"/>
      <c r="BX481" s="48"/>
      <c r="BY481" s="49"/>
      <c r="BZ481" s="48"/>
      <c r="CA481" s="48"/>
      <c r="CB481" s="19"/>
      <c r="CC481" s="19"/>
      <c r="CD481" s="19"/>
      <c r="CE481" s="48"/>
      <c r="CF481" s="49"/>
      <c r="CG481" s="19"/>
      <c r="CH481" s="49"/>
      <c r="CI481" s="19"/>
      <c r="CJ481" s="19"/>
    </row>
    <row r="482" spans="1:88">
      <c r="A482" s="96">
        <f t="shared" ca="1" si="146"/>
        <v>5</v>
      </c>
      <c r="B482" s="23" t="str">
        <f ca="1">IF(A481="","",IF(AND(AL482="",AN482=""),"NB",AL482&amp;AN482))</f>
        <v>1@B,</v>
      </c>
      <c r="C482" s="6" t="str">
        <f t="shared" ca="1" si="148"/>
        <v/>
      </c>
      <c r="D482" s="56" t="str">
        <f ca="1">VLOOKUP($A482,$BC$5:$BN$45,8)</f>
        <v>R</v>
      </c>
      <c r="E482" s="344" t="str">
        <f t="shared" ca="1" si="157"/>
        <v>RRR</v>
      </c>
      <c r="F482" s="175">
        <v>1</v>
      </c>
      <c r="G482" s="459">
        <f ca="1">IF(G481&gt;=$AJ$3,1,IF(AND(J480="L",J481="L"),1,IF(I481="L",2,IF(I481="W",(2*G481-1),G481))))</f>
        <v>2</v>
      </c>
      <c r="H482" s="345" t="str">
        <f ca="1">IF($A481&lt;&gt;"",IF(OR($AH481&lt;&gt;0,$AI481&lt;&gt;0,E481="RRR"),"",IF(AND($D476="B",$D479="B"),"B",IF(AND($D478="B",$D480="B"),"B",IF(AND($D480=$D481,$D480="B"),"B","")))),"")</f>
        <v>B</v>
      </c>
      <c r="I482" s="346" t="str">
        <f t="shared" ca="1" si="161"/>
        <v>L</v>
      </c>
      <c r="J482" s="346">
        <f t="shared" ca="1" si="149"/>
        <v>-1</v>
      </c>
      <c r="K482" s="343">
        <f t="shared" ca="1" si="158"/>
        <v>-1</v>
      </c>
      <c r="L482" s="56" t="str">
        <f ca="1">VLOOKUP($A482,$BC$5:$BN$45,8)</f>
        <v>R</v>
      </c>
      <c r="M482" s="428">
        <f t="shared" ca="1" si="159"/>
        <v>2</v>
      </c>
      <c r="N482" s="175">
        <v>1</v>
      </c>
      <c r="O482" s="345" t="str">
        <f ca="1">IF($A481&lt;&gt;"",IF(OR($AH481&lt;&gt;0,$AI481&lt;&gt;0,E481="BBB",H482&lt;&gt;""),"",IF(AND($D476="R",$D479="R"),"R",IF(AND($D478="R",$D480="R"),"R",IF(AND($D480=$D481,$D480="R"),"R","")))),"")</f>
        <v/>
      </c>
      <c r="P482" s="37" t="str">
        <f t="shared" ca="1" si="150"/>
        <v/>
      </c>
      <c r="Q482" s="37">
        <f t="shared" ca="1" si="151"/>
        <v>0</v>
      </c>
      <c r="R482" s="23">
        <f ca="1">IF($A482&lt;&gt;"",IF(OR($AH481&lt;&gt;0,$AI481&lt;&gt;0),"0",SUM(Q482:Q482)),0)</f>
        <v>0</v>
      </c>
      <c r="S482" s="56" t="str">
        <f ca="1">VLOOKUP($A482,$BC$5:$BN$45,8)</f>
        <v>R</v>
      </c>
      <c r="T482" s="175">
        <v>1</v>
      </c>
      <c r="U482" s="345" t="str">
        <f ca="1">IF($A481&lt;&gt;"",IF(OR($AH481&lt;&gt;0,$AI481&lt;&gt;0,M481&gt;=$AJ$3),"",H482))</f>
        <v>B</v>
      </c>
      <c r="V482" s="346" t="str">
        <f t="shared" ca="1" si="162"/>
        <v>L</v>
      </c>
      <c r="W482" s="346">
        <f t="shared" ca="1" si="152"/>
        <v>-1</v>
      </c>
      <c r="X482" s="343">
        <f t="shared" ca="1" si="160"/>
        <v>-1</v>
      </c>
      <c r="Y482" s="56" t="str">
        <f ca="1">VLOOKUP($A482,$BC$5:$BN$45,8)</f>
        <v>R</v>
      </c>
      <c r="Z482" s="175">
        <v>1</v>
      </c>
      <c r="AA482" s="345" t="str">
        <f ca="1">IF($A481&lt;&gt;"",IF(OR($AH481&lt;&gt;0,$AI481&lt;&gt;0,U482&lt;&gt;""),"",O482))</f>
        <v/>
      </c>
      <c r="AB482" s="37" t="str">
        <f t="shared" ca="1" si="153"/>
        <v/>
      </c>
      <c r="AC482" s="37">
        <f t="shared" ca="1" si="154"/>
        <v>0</v>
      </c>
      <c r="AD482" s="23">
        <f ca="1">IF($A482&lt;&gt;"",IF(OR($AH481&lt;&gt;0,$AI481&lt;&gt;0),"0",SUM(AC482:AC482)),0)</f>
        <v>0</v>
      </c>
      <c r="AE482" s="90">
        <f ca="1">IF(A482&lt;&gt;"",W482+AC482,0)</f>
        <v>-1</v>
      </c>
      <c r="AF482" s="172">
        <f t="shared" ca="1" si="163"/>
        <v>-5</v>
      </c>
      <c r="AG482" s="95">
        <f>T483</f>
        <v>1</v>
      </c>
      <c r="AH482" s="89">
        <f ca="1">IF($A482&lt;&gt;"",IF(AH481&lt;&gt;0,AH481,IF(AF482&gt;=$AJ$1,"Profit Target",0)),0)</f>
        <v>0</v>
      </c>
      <c r="AI482" s="91">
        <f ca="1">IF($A482&lt;&gt;"",IF(AI481&lt;&gt;0,AI481,IF(AF482&lt;=$AJ$2,"Stop Loss",0)))</f>
        <v>0</v>
      </c>
      <c r="AJ482" s="89">
        <f t="shared" ca="1" si="155"/>
        <v>9</v>
      </c>
      <c r="AK482" s="78" t="str">
        <f ca="1">IF($A481="","",ABS(T482)&amp;"@")</f>
        <v>1@</v>
      </c>
      <c r="AL482" s="78" t="str">
        <f ca="1">IF(U482&lt;&gt;"",$AK482&amp;U482&amp;",","")</f>
        <v>1@B,</v>
      </c>
      <c r="AM482" s="78" t="str">
        <f ca="1">IF($A481="","",ABS(Z482)&amp;"@")</f>
        <v>1@</v>
      </c>
      <c r="AN482" s="427" t="str">
        <f t="shared" ca="1" si="156"/>
        <v/>
      </c>
      <c r="AO482" s="20"/>
      <c r="AP482" s="20"/>
      <c r="AQ482" s="20"/>
      <c r="AR482" s="20"/>
      <c r="AS482" s="20"/>
      <c r="AT482" s="49"/>
      <c r="AU482" s="20"/>
      <c r="AV482" s="20"/>
      <c r="AW482" s="20"/>
      <c r="AX482" s="20"/>
      <c r="AY482" s="20"/>
      <c r="AZ482" s="20"/>
      <c r="BA482" s="20"/>
      <c r="BB482" s="96">
        <f t="shared" ca="1" si="147"/>
        <v>2</v>
      </c>
      <c r="BC482" s="48"/>
      <c r="BD482" s="96"/>
      <c r="BE482" s="48"/>
      <c r="BG482" s="48"/>
      <c r="BH482" s="48"/>
      <c r="BI482" s="19"/>
      <c r="BJ482" s="19"/>
      <c r="BK482" s="19"/>
      <c r="BL482" s="48"/>
      <c r="BM482" s="61"/>
      <c r="BN482" s="48"/>
      <c r="BR482" s="48"/>
      <c r="BS482" s="48"/>
      <c r="BT482" s="48"/>
      <c r="BU482" s="48"/>
      <c r="BV482" s="48"/>
      <c r="BW482" s="48"/>
      <c r="BX482" s="48"/>
      <c r="BY482" s="49"/>
      <c r="BZ482" s="48"/>
      <c r="CA482" s="48"/>
      <c r="CB482" s="19"/>
      <c r="CC482" s="19"/>
      <c r="CD482" s="19"/>
      <c r="CE482" s="48"/>
      <c r="CF482" s="49"/>
      <c r="CG482" s="19"/>
      <c r="CH482" s="49"/>
      <c r="CI482" s="19"/>
      <c r="CJ482" s="19"/>
    </row>
    <row r="483" spans="1:88">
      <c r="A483" s="96">
        <f t="shared" ca="1" si="146"/>
        <v>3</v>
      </c>
      <c r="B483" s="23" t="str">
        <f ca="1">IF(A482="","",IF(AND(AL483="",AN483=""),"NB",AL483&amp;AN483))</f>
        <v>1@R,</v>
      </c>
      <c r="C483" s="6" t="str">
        <f t="shared" ca="1" si="148"/>
        <v/>
      </c>
      <c r="D483" s="56" t="str">
        <f ca="1">VLOOKUP($A483,$BC$5:$BN$45,8)</f>
        <v>R</v>
      </c>
      <c r="E483" s="344" t="str">
        <f t="shared" ca="1" si="157"/>
        <v>RRR</v>
      </c>
      <c r="F483" s="175">
        <v>1</v>
      </c>
      <c r="G483" s="459">
        <f ca="1">IF(G482&gt;=$AJ$3,1,IF(AND(J481="L",J482="L"),1,IF(I482="L",2,IF(I482="W",(2*G482-1),G482))))</f>
        <v>2</v>
      </c>
      <c r="H483" s="345" t="str">
        <f ca="1">IF($A482&lt;&gt;"",IF(OR($AH482&lt;&gt;0,$AI482&lt;&gt;0,E482="RRR"),"",IF(AND($D477="B",$D480="B"),"B",IF(AND($D479="B",$D481="B"),"B",IF(AND($D481=$D482,$D481="B"),"B","")))),"")</f>
        <v/>
      </c>
      <c r="I483" s="346" t="str">
        <f t="shared" ca="1" si="161"/>
        <v/>
      </c>
      <c r="J483" s="346">
        <f t="shared" ca="1" si="149"/>
        <v>0</v>
      </c>
      <c r="K483" s="343">
        <f t="shared" ca="1" si="158"/>
        <v>0</v>
      </c>
      <c r="L483" s="56" t="str">
        <f ca="1">VLOOKUP($A483,$BC$5:$BN$45,8)</f>
        <v>R</v>
      </c>
      <c r="M483" s="428">
        <f t="shared" ca="1" si="159"/>
        <v>2</v>
      </c>
      <c r="N483" s="175">
        <v>1</v>
      </c>
      <c r="O483" s="345" t="str">
        <f ca="1">IF($A482&lt;&gt;"",IF(OR($AH482&lt;&gt;0,$AI482&lt;&gt;0,E482="BBB",H483&lt;&gt;""),"",IF(AND($D477="R",$D480="R"),"R",IF(AND($D479="R",$D481="R"),"R",IF(AND($D481=$D482,$D481="R"),"R","")))),"")</f>
        <v>R</v>
      </c>
      <c r="P483" s="37" t="str">
        <f t="shared" ca="1" si="150"/>
        <v>W</v>
      </c>
      <c r="Q483" s="37">
        <f t="shared" ca="1" si="151"/>
        <v>1</v>
      </c>
      <c r="R483" s="23">
        <f ca="1">IF($A483&lt;&gt;"",IF(OR($AH482&lt;&gt;0,$AI482&lt;&gt;0),"0",SUM(Q483:Q483)),0)</f>
        <v>1</v>
      </c>
      <c r="S483" s="56" t="str">
        <f ca="1">VLOOKUP($A483,$BC$5:$BN$45,8)</f>
        <v>R</v>
      </c>
      <c r="T483" s="175">
        <v>1</v>
      </c>
      <c r="U483" s="345" t="str">
        <f ca="1">IF($A482&lt;&gt;"",IF(OR($AH482&lt;&gt;0,$AI482&lt;&gt;0,M482&gt;=$AJ$3),"",H483))</f>
        <v/>
      </c>
      <c r="V483" s="346" t="str">
        <f t="shared" ca="1" si="162"/>
        <v/>
      </c>
      <c r="W483" s="346">
        <f t="shared" ca="1" si="152"/>
        <v>0</v>
      </c>
      <c r="X483" s="343">
        <f t="shared" ca="1" si="160"/>
        <v>0</v>
      </c>
      <c r="Y483" s="56" t="str">
        <f ca="1">VLOOKUP($A483,$BC$5:$BN$45,8)</f>
        <v>R</v>
      </c>
      <c r="Z483" s="175">
        <v>1</v>
      </c>
      <c r="AA483" s="345" t="str">
        <f ca="1">IF($A482&lt;&gt;"",IF(OR($AH482&lt;&gt;0,$AI482&lt;&gt;0,U483&lt;&gt;""),"",O483))</f>
        <v>R</v>
      </c>
      <c r="AB483" s="37" t="str">
        <f t="shared" ca="1" si="153"/>
        <v>W</v>
      </c>
      <c r="AC483" s="37">
        <f t="shared" ca="1" si="154"/>
        <v>1</v>
      </c>
      <c r="AD483" s="23">
        <f ca="1">IF($A483&lt;&gt;"",IF(OR($AH482&lt;&gt;0,$AI482&lt;&gt;0),"0",SUM(AC483:AC483)),0)</f>
        <v>1</v>
      </c>
      <c r="AE483" s="90">
        <f ca="1">IF(A483&lt;&gt;"",W483+AC483,0)</f>
        <v>1</v>
      </c>
      <c r="AF483" s="87">
        <f ca="1">IF($A483&lt;&gt;"",AE483+AF482,0)</f>
        <v>-4</v>
      </c>
      <c r="AG483" s="95">
        <f>T484</f>
        <v>1</v>
      </c>
      <c r="AH483" s="89">
        <f ca="1">IF($A483&lt;&gt;"",IF(AH482&lt;&gt;0,AH482,IF(AF483&gt;=$AJ$1,"Profit Target",0)),0)</f>
        <v>0</v>
      </c>
      <c r="AI483" s="91">
        <f ca="1">IF($A483&lt;&gt;"",IF(AI482&lt;&gt;0,AI482,IF(AF483&lt;=$AJ$2,"Stop Loss",0)))</f>
        <v>0</v>
      </c>
      <c r="AJ483" s="89">
        <f t="shared" ca="1" si="155"/>
        <v>9</v>
      </c>
      <c r="AK483" s="78" t="str">
        <f ca="1">IF($A482="","",ABS(T483)&amp;"@")</f>
        <v>1@</v>
      </c>
      <c r="AL483" s="78" t="str">
        <f ca="1">IF(U483&lt;&gt;"",$AK483&amp;U483&amp;",","")</f>
        <v/>
      </c>
      <c r="AM483" s="78" t="str">
        <f ca="1">IF($A482="","",ABS(Z483)&amp;"@")</f>
        <v>1@</v>
      </c>
      <c r="AN483" s="427" t="str">
        <f t="shared" ca="1" si="156"/>
        <v>1@R,</v>
      </c>
      <c r="AO483" s="20"/>
      <c r="AP483" s="20"/>
      <c r="AQ483" s="20"/>
      <c r="AR483" s="20"/>
      <c r="AS483" s="20"/>
      <c r="AT483" s="49"/>
      <c r="AU483" s="20"/>
      <c r="AV483" s="20"/>
      <c r="AW483" s="20"/>
      <c r="AX483" s="20"/>
      <c r="AY483" s="20"/>
      <c r="AZ483" s="20"/>
      <c r="BA483" s="20"/>
      <c r="BB483" s="96">
        <f t="shared" ca="1" si="147"/>
        <v>3</v>
      </c>
      <c r="BC483" s="48"/>
      <c r="BD483" s="96"/>
      <c r="BE483" s="48"/>
      <c r="BG483" s="48"/>
      <c r="BH483" s="48"/>
      <c r="BI483" s="19"/>
      <c r="BJ483" s="19"/>
      <c r="BK483" s="19"/>
      <c r="BL483" s="48"/>
      <c r="BM483" s="61"/>
      <c r="BN483" s="48"/>
      <c r="BR483" s="48"/>
      <c r="BS483" s="48"/>
      <c r="BT483" s="48"/>
      <c r="BU483" s="48"/>
      <c r="BV483" s="48"/>
      <c r="BW483" s="48"/>
      <c r="BX483" s="48"/>
      <c r="BY483" s="49"/>
      <c r="BZ483" s="48"/>
      <c r="CA483" s="48"/>
      <c r="CB483" s="19"/>
      <c r="CC483" s="19"/>
      <c r="CD483" s="19"/>
      <c r="CE483" s="48"/>
      <c r="CF483" s="49"/>
      <c r="CG483" s="19"/>
      <c r="CH483" s="49"/>
      <c r="CI483" s="19"/>
      <c r="CJ483" s="19"/>
    </row>
    <row r="484" spans="1:88">
      <c r="A484" s="96">
        <f t="shared" ca="1" si="146"/>
        <v>5</v>
      </c>
      <c r="B484" s="23" t="str">
        <f ca="1">IF(A483="","",IF(AND(AL484="",AN484=""),"NB",AL484&amp;AN484))</f>
        <v>1@R,</v>
      </c>
      <c r="C484" s="6" t="str">
        <f t="shared" ca="1" si="148"/>
        <v/>
      </c>
      <c r="D484" s="56" t="str">
        <f ca="1">VLOOKUP($A484,$BC$5:$BN$45,8)</f>
        <v>R</v>
      </c>
      <c r="E484" s="344" t="str">
        <f t="shared" ca="1" si="157"/>
        <v>RRR</v>
      </c>
      <c r="F484" s="175">
        <v>1</v>
      </c>
      <c r="G484" s="459">
        <f ca="1">IF(G483&gt;=$AJ$3,1,IF(AND(J482="L",J483="L"),1,IF(I483="L",2,IF(I483="W",(2*G483-1),G483))))</f>
        <v>2</v>
      </c>
      <c r="H484" s="345" t="str">
        <f ca="1">IF($A483&lt;&gt;"",IF(OR($AH483&lt;&gt;0,$AI483&lt;&gt;0,E483="RRR"),"",IF(AND($D478="B",$D481="B"),"B",IF(AND($D480="B",$D482="B"),"B",IF(AND($D482=$D483,$D482="B"),"B","")))),"")</f>
        <v/>
      </c>
      <c r="I484" s="346" t="str">
        <f t="shared" ca="1" si="161"/>
        <v/>
      </c>
      <c r="J484" s="346">
        <f t="shared" ca="1" si="149"/>
        <v>0</v>
      </c>
      <c r="K484" s="343">
        <f t="shared" ca="1" si="158"/>
        <v>0</v>
      </c>
      <c r="L484" s="56" t="str">
        <f ca="1">VLOOKUP($A484,$BC$5:$BN$45,8)</f>
        <v>R</v>
      </c>
      <c r="M484" s="428">
        <f t="shared" ca="1" si="159"/>
        <v>2</v>
      </c>
      <c r="N484" s="175">
        <v>1</v>
      </c>
      <c r="O484" s="345" t="str">
        <f ca="1">IF($A483&lt;&gt;"",IF(OR($AH483&lt;&gt;0,$AI483&lt;&gt;0,E483="BBB",H484&lt;&gt;""),"",IF(AND($D478="R",$D481="R"),"R",IF(AND($D480="R",$D482="R"),"R",IF(AND($D482=$D483,$D482="R"),"R","")))),"")</f>
        <v>R</v>
      </c>
      <c r="P484" s="37" t="str">
        <f t="shared" ca="1" si="150"/>
        <v>W</v>
      </c>
      <c r="Q484" s="37">
        <f t="shared" ca="1" si="151"/>
        <v>1</v>
      </c>
      <c r="R484" s="23">
        <f ca="1">IF($A484&lt;&gt;"",IF(OR($AH483&lt;&gt;0,$AI483&lt;&gt;0),"0",SUM(Q484:Q484)),0)</f>
        <v>1</v>
      </c>
      <c r="S484" s="56" t="str">
        <f ca="1">VLOOKUP($A484,$BC$5:$BN$45,8)</f>
        <v>R</v>
      </c>
      <c r="T484" s="175">
        <v>1</v>
      </c>
      <c r="U484" s="345" t="str">
        <f ca="1">IF($A483&lt;&gt;"",IF(OR($AH483&lt;&gt;0,$AI483&lt;&gt;0,M483&gt;=$AJ$3),"",H484))</f>
        <v/>
      </c>
      <c r="V484" s="346" t="str">
        <f t="shared" ca="1" si="162"/>
        <v/>
      </c>
      <c r="W484" s="346">
        <f t="shared" ca="1" si="152"/>
        <v>0</v>
      </c>
      <c r="X484" s="343">
        <f t="shared" ca="1" si="160"/>
        <v>0</v>
      </c>
      <c r="Y484" s="56" t="str">
        <f ca="1">VLOOKUP($A484,$BC$5:$BN$45,8)</f>
        <v>R</v>
      </c>
      <c r="Z484" s="175">
        <v>1</v>
      </c>
      <c r="AA484" s="345" t="str">
        <f ca="1">IF($A483&lt;&gt;"",IF(OR($AH483&lt;&gt;0,$AI483&lt;&gt;0,U484&lt;&gt;""),"",O484))</f>
        <v>R</v>
      </c>
      <c r="AB484" s="37" t="str">
        <f t="shared" ca="1" si="153"/>
        <v>W</v>
      </c>
      <c r="AC484" s="37">
        <f t="shared" ca="1" si="154"/>
        <v>1</v>
      </c>
      <c r="AD484" s="23">
        <f ca="1">IF($A484&lt;&gt;"",IF(OR($AH483&lt;&gt;0,$AI483&lt;&gt;0),"0",SUM(AC484:AC484)),0)</f>
        <v>1</v>
      </c>
      <c r="AE484" s="90">
        <f ca="1">IF(A484&lt;&gt;"",W484+AC484,0)</f>
        <v>1</v>
      </c>
      <c r="AF484" s="87">
        <f t="shared" ref="AF484:AF500" ca="1" si="164">IF($A484&lt;&gt;"",AE484+AF483,0)</f>
        <v>-3</v>
      </c>
      <c r="AG484" s="95">
        <f>T485</f>
        <v>1</v>
      </c>
      <c r="AH484" s="89">
        <f ca="1">IF($A484&lt;&gt;"",IF(AH483&lt;&gt;0,AH483,IF(AF484&gt;=$AJ$1,"Profit Target",0)),0)</f>
        <v>0</v>
      </c>
      <c r="AI484" s="91">
        <f ca="1">IF($A484&lt;&gt;"",IF(AI483&lt;&gt;0,AI483,IF(AF484&lt;=$AJ$2,"Stop Loss",0)))</f>
        <v>0</v>
      </c>
      <c r="AJ484" s="89">
        <f t="shared" ca="1" si="155"/>
        <v>9</v>
      </c>
      <c r="AK484" s="78" t="str">
        <f ca="1">IF($A483="","",ABS(T484)&amp;"@")</f>
        <v>1@</v>
      </c>
      <c r="AL484" s="78" t="str">
        <f ca="1">IF(U484&lt;&gt;"",$AK484&amp;U484&amp;",","")</f>
        <v/>
      </c>
      <c r="AM484" s="78" t="str">
        <f ca="1">IF($A483="","",ABS(Z484)&amp;"@")</f>
        <v>1@</v>
      </c>
      <c r="AN484" s="427" t="str">
        <f t="shared" ca="1" si="156"/>
        <v>1@R,</v>
      </c>
      <c r="AO484" s="20"/>
      <c r="AP484" s="20"/>
      <c r="AQ484" s="20"/>
      <c r="AR484" s="20"/>
      <c r="AS484" s="20"/>
      <c r="AT484" s="49"/>
      <c r="AU484" s="20"/>
      <c r="AV484" s="20"/>
      <c r="AW484" s="20"/>
      <c r="AX484" s="20"/>
      <c r="AY484" s="20"/>
      <c r="AZ484" s="20"/>
      <c r="BA484" s="20"/>
      <c r="BB484" s="96">
        <f t="shared" ca="1" si="147"/>
        <v>26</v>
      </c>
      <c r="BC484" s="48"/>
      <c r="BD484" s="96"/>
      <c r="BE484" s="48"/>
      <c r="BG484" s="48"/>
      <c r="BH484" s="48"/>
      <c r="BI484" s="19"/>
      <c r="BJ484" s="19"/>
      <c r="BK484" s="19"/>
      <c r="BL484" s="48"/>
      <c r="BM484" s="61"/>
      <c r="BN484" s="48"/>
      <c r="BR484" s="48"/>
      <c r="BS484" s="48"/>
      <c r="BT484" s="48"/>
      <c r="BU484" s="48"/>
      <c r="BV484" s="48"/>
      <c r="BW484" s="48"/>
      <c r="BX484" s="48"/>
      <c r="BY484" s="49"/>
      <c r="BZ484" s="48"/>
      <c r="CA484" s="48"/>
      <c r="CB484" s="19"/>
      <c r="CC484" s="19"/>
      <c r="CD484" s="19"/>
      <c r="CE484" s="48"/>
      <c r="CF484" s="49"/>
      <c r="CG484" s="19"/>
      <c r="CH484" s="49"/>
      <c r="CI484" s="19"/>
      <c r="CJ484" s="19"/>
    </row>
    <row r="485" spans="1:88">
      <c r="A485" s="96">
        <f t="shared" ca="1" si="146"/>
        <v>17</v>
      </c>
      <c r="B485" s="23" t="str">
        <f ca="1">IF(A484="","",IF(AND(AL485="",AN485=""),"NB",AL485&amp;AN485))</f>
        <v>1@R,</v>
      </c>
      <c r="C485" s="6" t="str">
        <f t="shared" ca="1" si="148"/>
        <v/>
      </c>
      <c r="D485" s="56" t="str">
        <f ca="1">VLOOKUP($A485,$BC$5:$BN$45,8)</f>
        <v>B</v>
      </c>
      <c r="E485" s="344" t="str">
        <f t="shared" ca="1" si="157"/>
        <v>RRB</v>
      </c>
      <c r="F485" s="175">
        <v>1</v>
      </c>
      <c r="G485" s="459">
        <f ca="1">IF(G484&gt;=$AJ$3,1,IF(AND(J483="L",J484="L"),1,IF(I484="L",2,IF(I484="W",(2*G484-1),G484))))</f>
        <v>2</v>
      </c>
      <c r="H485" s="345" t="str">
        <f ca="1">IF($A484&lt;&gt;"",IF(OR($AH484&lt;&gt;0,$AI484&lt;&gt;0,E484="RRR"),"",IF(AND($D479="B",$D482="B"),"B",IF(AND($D481="B",$D483="B"),"B",IF(AND($D483=$D484,$D483="B"),"B","")))),"")</f>
        <v/>
      </c>
      <c r="I485" s="346" t="str">
        <f t="shared" ca="1" si="161"/>
        <v/>
      </c>
      <c r="J485" s="346">
        <f t="shared" ca="1" si="149"/>
        <v>0</v>
      </c>
      <c r="K485" s="343">
        <f t="shared" ca="1" si="158"/>
        <v>0</v>
      </c>
      <c r="L485" s="56" t="str">
        <f ca="1">VLOOKUP($A485,$BC$5:$BN$45,8)</f>
        <v>B</v>
      </c>
      <c r="M485" s="428">
        <f t="shared" ca="1" si="159"/>
        <v>2</v>
      </c>
      <c r="N485" s="175">
        <v>1</v>
      </c>
      <c r="O485" s="345" t="str">
        <f ca="1">IF($A484&lt;&gt;"",IF(OR($AH484&lt;&gt;0,$AI484&lt;&gt;0,E484="BBB",H485&lt;&gt;""),"",IF(AND($D479="R",$D482="R"),"R",IF(AND($D481="R",$D483="R"),"R",IF(AND($D483=$D484,$D483="R"),"R","")))),"")</f>
        <v>R</v>
      </c>
      <c r="P485" s="37" t="str">
        <f t="shared" ca="1" si="150"/>
        <v>L</v>
      </c>
      <c r="Q485" s="37">
        <f t="shared" ca="1" si="151"/>
        <v>-1</v>
      </c>
      <c r="R485" s="23">
        <f ca="1">IF($A485&lt;&gt;"",IF(OR($AH484&lt;&gt;0,$AI484&lt;&gt;0),"0",SUM(Q485:Q485)),0)</f>
        <v>-1</v>
      </c>
      <c r="S485" s="56" t="str">
        <f ca="1">VLOOKUP($A485,$BC$5:$BN$45,8)</f>
        <v>B</v>
      </c>
      <c r="T485" s="175">
        <v>1</v>
      </c>
      <c r="U485" s="345" t="str">
        <f ca="1">IF($A484&lt;&gt;"",IF(OR($AH484&lt;&gt;0,$AI484&lt;&gt;0,M484&gt;=$AJ$3),"",H485))</f>
        <v/>
      </c>
      <c r="V485" s="346" t="str">
        <f t="shared" ca="1" si="162"/>
        <v/>
      </c>
      <c r="W485" s="346">
        <f t="shared" ca="1" si="152"/>
        <v>0</v>
      </c>
      <c r="X485" s="343">
        <f t="shared" ca="1" si="160"/>
        <v>0</v>
      </c>
      <c r="Y485" s="56" t="str">
        <f ca="1">VLOOKUP($A485,$BC$5:$BN$45,8)</f>
        <v>B</v>
      </c>
      <c r="Z485" s="175">
        <v>1</v>
      </c>
      <c r="AA485" s="345" t="str">
        <f ca="1">IF($A484&lt;&gt;"",IF(OR($AH484&lt;&gt;0,$AI484&lt;&gt;0,U485&lt;&gt;""),"",O485))</f>
        <v>R</v>
      </c>
      <c r="AB485" s="37" t="str">
        <f t="shared" ca="1" si="153"/>
        <v>L</v>
      </c>
      <c r="AC485" s="37">
        <f t="shared" ca="1" si="154"/>
        <v>-1</v>
      </c>
      <c r="AD485" s="23">
        <f ca="1">IF($A485&lt;&gt;"",IF(OR($AH484&lt;&gt;0,$AI484&lt;&gt;0),"0",SUM(AC485:AC485)),0)</f>
        <v>-1</v>
      </c>
      <c r="AE485" s="90">
        <f ca="1">IF(A485&lt;&gt;"",W485+AC485,0)</f>
        <v>-1</v>
      </c>
      <c r="AF485" s="87">
        <f t="shared" ca="1" si="164"/>
        <v>-4</v>
      </c>
      <c r="AG485" s="95">
        <f>T486</f>
        <v>1</v>
      </c>
      <c r="AH485" s="89">
        <f ca="1">IF($A485&lt;&gt;"",IF(AH484&lt;&gt;0,AH484,IF(AF485&gt;=$AJ$1,"Profit Target",0)),0)</f>
        <v>0</v>
      </c>
      <c r="AI485" s="91">
        <f ca="1">IF($A485&lt;&gt;"",IF(AI484&lt;&gt;0,AI484,IF(AF485&lt;=$AJ$2,"Stop Loss",0)))</f>
        <v>0</v>
      </c>
      <c r="AJ485" s="89">
        <f t="shared" ca="1" si="155"/>
        <v>9</v>
      </c>
      <c r="AK485" s="78" t="str">
        <f ca="1">IF($A484="","",ABS(T485)&amp;"@")</f>
        <v>1@</v>
      </c>
      <c r="AL485" s="78" t="str">
        <f ca="1">IF(U485&lt;&gt;"",$AK485&amp;U485&amp;",","")</f>
        <v/>
      </c>
      <c r="AM485" s="78" t="str">
        <f ca="1">IF($A484="","",ABS(Z485)&amp;"@")</f>
        <v>1@</v>
      </c>
      <c r="AN485" s="427" t="str">
        <f t="shared" ca="1" si="156"/>
        <v>1@R,</v>
      </c>
      <c r="AO485" s="20"/>
      <c r="AP485" s="20"/>
      <c r="AQ485" s="20"/>
      <c r="AR485" s="20"/>
      <c r="AS485" s="20"/>
      <c r="AT485" s="49"/>
      <c r="AU485" s="20"/>
      <c r="AV485" s="20"/>
      <c r="AW485" s="20"/>
      <c r="AX485" s="20"/>
      <c r="AY485" s="20"/>
      <c r="AZ485" s="20"/>
      <c r="BA485" s="20"/>
      <c r="BB485" s="96">
        <f t="shared" ca="1" si="147"/>
        <v>22</v>
      </c>
      <c r="BC485" s="48"/>
      <c r="BD485" s="96"/>
      <c r="BE485" s="48"/>
      <c r="BG485" s="48"/>
      <c r="BH485" s="48"/>
      <c r="BI485" s="19"/>
      <c r="BJ485" s="19"/>
      <c r="BK485" s="19"/>
      <c r="BL485" s="48"/>
      <c r="BM485" s="61"/>
      <c r="BN485" s="48"/>
      <c r="BR485" s="48"/>
      <c r="BS485" s="48"/>
      <c r="BT485" s="48"/>
      <c r="BU485" s="48"/>
      <c r="BV485" s="48"/>
      <c r="BW485" s="48"/>
      <c r="BX485" s="48"/>
      <c r="BY485" s="49"/>
      <c r="BZ485" s="48"/>
      <c r="CA485" s="48"/>
      <c r="CB485" s="19"/>
      <c r="CC485" s="19"/>
      <c r="CD485" s="19"/>
      <c r="CE485" s="48"/>
      <c r="CF485" s="49"/>
      <c r="CG485" s="19"/>
      <c r="CH485" s="49"/>
      <c r="CI485" s="19"/>
      <c r="CJ485" s="19"/>
    </row>
    <row r="486" spans="1:88">
      <c r="A486" s="96">
        <f t="shared" ca="1" si="146"/>
        <v>18</v>
      </c>
      <c r="B486" s="23" t="str">
        <f ca="1">IF(A485="","",IF(AND(AL486="",AN486=""),"NB",AL486&amp;AN486))</f>
        <v>1@R,</v>
      </c>
      <c r="C486" s="6" t="str">
        <f t="shared" ca="1" si="148"/>
        <v/>
      </c>
      <c r="D486" s="56" t="str">
        <f ca="1">VLOOKUP($A486,$BC$5:$BN$45,8)</f>
        <v>R</v>
      </c>
      <c r="E486" s="344" t="str">
        <f t="shared" ca="1" si="157"/>
        <v>RBR</v>
      </c>
      <c r="F486" s="175">
        <v>1</v>
      </c>
      <c r="G486" s="459">
        <f ca="1">IF(G485&gt;=$AJ$3,1,IF(AND(J484="L",J485="L"),1,IF(I485="L",2,IF(I485="W",(2*G485-1),G485))))</f>
        <v>2</v>
      </c>
      <c r="H486" s="345" t="str">
        <f ca="1">IF($A485&lt;&gt;"",IF(OR($AH485&lt;&gt;0,$AI485&lt;&gt;0,E485="RRR"),"",IF(AND($D480="B",$D483="B"),"B",IF(AND($D482="B",$D484="B"),"B",IF(AND($D484=$D485,$D484="B"),"B","")))),"")</f>
        <v/>
      </c>
      <c r="I486" s="346" t="str">
        <f t="shared" ca="1" si="161"/>
        <v/>
      </c>
      <c r="J486" s="346">
        <f t="shared" ca="1" si="149"/>
        <v>0</v>
      </c>
      <c r="K486" s="343">
        <f t="shared" ca="1" si="158"/>
        <v>0</v>
      </c>
      <c r="L486" s="56" t="str">
        <f ca="1">VLOOKUP($A486,$BC$5:$BN$45,8)</f>
        <v>R</v>
      </c>
      <c r="M486" s="428">
        <f t="shared" ca="1" si="159"/>
        <v>2</v>
      </c>
      <c r="N486" s="175">
        <v>1</v>
      </c>
      <c r="O486" s="345" t="str">
        <f ca="1">IF($A485&lt;&gt;"",IF(OR($AH485&lt;&gt;0,$AI485&lt;&gt;0,E485="BBB",H486&lt;&gt;""),"",IF(AND($D480="R",$D483="R"),"R",IF(AND($D482="R",$D484="R"),"R",IF(AND($D484=$D485,$D484="R"),"R","")))),"")</f>
        <v>R</v>
      </c>
      <c r="P486" s="37" t="str">
        <f t="shared" ca="1" si="150"/>
        <v>W</v>
      </c>
      <c r="Q486" s="37">
        <f t="shared" ca="1" si="151"/>
        <v>1</v>
      </c>
      <c r="R486" s="23">
        <f ca="1">IF($A486&lt;&gt;"",IF(OR($AH485&lt;&gt;0,$AI485&lt;&gt;0),"0",SUM(Q486:Q486)),0)</f>
        <v>1</v>
      </c>
      <c r="S486" s="56" t="str">
        <f ca="1">VLOOKUP($A486,$BC$5:$BN$45,8)</f>
        <v>R</v>
      </c>
      <c r="T486" s="175">
        <v>1</v>
      </c>
      <c r="U486" s="345" t="str">
        <f ca="1">IF($A485&lt;&gt;"",IF(OR($AH485&lt;&gt;0,$AI485&lt;&gt;0,M485&gt;=$AJ$3),"",H486))</f>
        <v/>
      </c>
      <c r="V486" s="346" t="str">
        <f t="shared" ca="1" si="162"/>
        <v/>
      </c>
      <c r="W486" s="346">
        <f t="shared" ca="1" si="152"/>
        <v>0</v>
      </c>
      <c r="X486" s="343">
        <f t="shared" ca="1" si="160"/>
        <v>0</v>
      </c>
      <c r="Y486" s="56" t="str">
        <f ca="1">VLOOKUP($A486,$BC$5:$BN$45,8)</f>
        <v>R</v>
      </c>
      <c r="Z486" s="175">
        <v>1</v>
      </c>
      <c r="AA486" s="345" t="str">
        <f ca="1">IF($A485&lt;&gt;"",IF(OR($AH485&lt;&gt;0,$AI485&lt;&gt;0,U486&lt;&gt;""),"",O486))</f>
        <v>R</v>
      </c>
      <c r="AB486" s="37" t="str">
        <f t="shared" ca="1" si="153"/>
        <v>W</v>
      </c>
      <c r="AC486" s="37">
        <f t="shared" ca="1" si="154"/>
        <v>1</v>
      </c>
      <c r="AD486" s="23">
        <f ca="1">IF($A486&lt;&gt;"",IF(OR($AH485&lt;&gt;0,$AI485&lt;&gt;0),"0",SUM(AC486:AC486)),0)</f>
        <v>1</v>
      </c>
      <c r="AE486" s="90">
        <f ca="1">IF(A486&lt;&gt;"",W486+AC486,0)</f>
        <v>1</v>
      </c>
      <c r="AF486" s="87">
        <f t="shared" ca="1" si="164"/>
        <v>-3</v>
      </c>
      <c r="AG486" s="95">
        <f>T487</f>
        <v>1</v>
      </c>
      <c r="AH486" s="89">
        <f ca="1">IF($A486&lt;&gt;"",IF(AH485&lt;&gt;0,AH485,IF(AF486&gt;=$AJ$1,"Profit Target",0)),0)</f>
        <v>0</v>
      </c>
      <c r="AI486" s="91">
        <f ca="1">IF($A486&lt;&gt;"",IF(AI485&lt;&gt;0,AI485,IF(AF486&lt;=$AJ$2,"Stop Loss",0)))</f>
        <v>0</v>
      </c>
      <c r="AJ486" s="89">
        <f t="shared" ca="1" si="155"/>
        <v>9</v>
      </c>
      <c r="AK486" s="78" t="str">
        <f ca="1">IF($A485="","",ABS(T486)&amp;"@")</f>
        <v>1@</v>
      </c>
      <c r="AL486" s="78" t="str">
        <f ca="1">IF(U486&lt;&gt;"",$AK486&amp;U486&amp;",","")</f>
        <v/>
      </c>
      <c r="AM486" s="78" t="str">
        <f ca="1">IF($A485="","",ABS(Z486)&amp;"@")</f>
        <v>1@</v>
      </c>
      <c r="AN486" s="427" t="str">
        <f t="shared" ca="1" si="156"/>
        <v>1@R,</v>
      </c>
      <c r="AO486" s="20"/>
      <c r="AP486" s="20"/>
      <c r="AQ486" s="20"/>
      <c r="AR486" s="20"/>
      <c r="AS486" s="20"/>
      <c r="AT486" s="49"/>
      <c r="AU486" s="20"/>
      <c r="AV486" s="20"/>
      <c r="AW486" s="20"/>
      <c r="AX486" s="20"/>
      <c r="AY486" s="20"/>
      <c r="AZ486" s="20"/>
      <c r="BA486" s="20"/>
      <c r="BB486" s="96">
        <f t="shared" ca="1" si="147"/>
        <v>7</v>
      </c>
      <c r="BC486" s="48"/>
      <c r="BD486" s="96"/>
      <c r="BE486" s="48"/>
      <c r="BG486" s="48"/>
      <c r="BH486" s="48"/>
      <c r="BI486" s="19"/>
      <c r="BJ486" s="19"/>
      <c r="BK486" s="19"/>
      <c r="BL486" s="48"/>
      <c r="BM486" s="61"/>
      <c r="BN486" s="48"/>
      <c r="BR486" s="48"/>
      <c r="BS486" s="48"/>
      <c r="BT486" s="48"/>
      <c r="BU486" s="48"/>
      <c r="BV486" s="48"/>
      <c r="BW486" s="48"/>
      <c r="BX486" s="48"/>
      <c r="BY486" s="49"/>
      <c r="BZ486" s="48"/>
      <c r="CA486" s="48"/>
      <c r="CB486" s="19"/>
      <c r="CC486" s="19"/>
      <c r="CD486" s="19"/>
      <c r="CE486" s="48"/>
      <c r="CF486" s="49"/>
      <c r="CG486" s="19"/>
      <c r="CH486" s="49"/>
      <c r="CI486" s="19"/>
      <c r="CJ486" s="19"/>
    </row>
    <row r="487" spans="1:88">
      <c r="A487" s="96">
        <f t="shared" ca="1" si="146"/>
        <v>22</v>
      </c>
      <c r="B487" s="23" t="str">
        <f ca="1">IF(A486="","",IF(AND(AL487="",AN487=""),"NB",AL487&amp;AN487))</f>
        <v>1@R,</v>
      </c>
      <c r="C487" s="6" t="str">
        <f t="shared" ca="1" si="148"/>
        <v/>
      </c>
      <c r="D487" s="56" t="str">
        <f ca="1">VLOOKUP($A487,$BC$5:$BN$45,8)</f>
        <v>B</v>
      </c>
      <c r="E487" s="344" t="str">
        <f t="shared" ca="1" si="157"/>
        <v>BRB</v>
      </c>
      <c r="F487" s="175">
        <v>1</v>
      </c>
      <c r="G487" s="459">
        <f ca="1">IF(G486&gt;=$AJ$3,1,IF(AND(J485="L",J486="L"),1,IF(I486="L",2,IF(I486="W",(2*G486-1),G486))))</f>
        <v>2</v>
      </c>
      <c r="H487" s="345" t="str">
        <f ca="1">IF($A486&lt;&gt;"",IF(OR($AH486&lt;&gt;0,$AI486&lt;&gt;0,E486="RRR"),"",IF(AND($D481="B",$D484="B"),"B",IF(AND($D483="B",$D485="B"),"B",IF(AND($D485=$D486,$D485="B"),"B","")))),"")</f>
        <v/>
      </c>
      <c r="I487" s="346" t="str">
        <f t="shared" ca="1" si="161"/>
        <v/>
      </c>
      <c r="J487" s="346">
        <f t="shared" ca="1" si="149"/>
        <v>0</v>
      </c>
      <c r="K487" s="343">
        <f t="shared" ca="1" si="158"/>
        <v>0</v>
      </c>
      <c r="L487" s="56" t="str">
        <f ca="1">VLOOKUP($A487,$BC$5:$BN$45,8)</f>
        <v>B</v>
      </c>
      <c r="M487" s="428">
        <f t="shared" ca="1" si="159"/>
        <v>2</v>
      </c>
      <c r="N487" s="175">
        <v>1</v>
      </c>
      <c r="O487" s="345" t="str">
        <f ca="1">IF($A486&lt;&gt;"",IF(OR($AH486&lt;&gt;0,$AI486&lt;&gt;0,E486="BBB",H487&lt;&gt;""),"",IF(AND($D481="R",$D484="R"),"R",IF(AND($D483="R",$D485="R"),"R",IF(AND($D485=$D486,$D485="R"),"R","")))),"")</f>
        <v>R</v>
      </c>
      <c r="P487" s="37" t="str">
        <f t="shared" ca="1" si="150"/>
        <v>L</v>
      </c>
      <c r="Q487" s="37">
        <f t="shared" ca="1" si="151"/>
        <v>-1</v>
      </c>
      <c r="R487" s="23">
        <f ca="1">IF($A487&lt;&gt;"",IF(OR($AH486&lt;&gt;0,$AI486&lt;&gt;0),"0",SUM(Q487:Q487)),0)</f>
        <v>-1</v>
      </c>
      <c r="S487" s="56" t="str">
        <f ca="1">VLOOKUP($A487,$BC$5:$BN$45,8)</f>
        <v>B</v>
      </c>
      <c r="T487" s="175">
        <v>1</v>
      </c>
      <c r="U487" s="345" t="str">
        <f ca="1">IF($A486&lt;&gt;"",IF(OR($AH486&lt;&gt;0,$AI486&lt;&gt;0,M486&gt;=$AJ$3),"",H487))</f>
        <v/>
      </c>
      <c r="V487" s="346" t="str">
        <f t="shared" ca="1" si="162"/>
        <v/>
      </c>
      <c r="W487" s="346">
        <f t="shared" ca="1" si="152"/>
        <v>0</v>
      </c>
      <c r="X487" s="343">
        <f t="shared" ca="1" si="160"/>
        <v>0</v>
      </c>
      <c r="Y487" s="56" t="str">
        <f ca="1">VLOOKUP($A487,$BC$5:$BN$45,8)</f>
        <v>B</v>
      </c>
      <c r="Z487" s="175">
        <v>1</v>
      </c>
      <c r="AA487" s="345" t="str">
        <f ca="1">IF($A486&lt;&gt;"",IF(OR($AH486&lt;&gt;0,$AI486&lt;&gt;0,U487&lt;&gt;""),"",O487))</f>
        <v>R</v>
      </c>
      <c r="AB487" s="37" t="str">
        <f t="shared" ca="1" si="153"/>
        <v>L</v>
      </c>
      <c r="AC487" s="37">
        <f t="shared" ca="1" si="154"/>
        <v>-1</v>
      </c>
      <c r="AD487" s="23">
        <f ca="1">IF($A487&lt;&gt;"",IF(OR($AH486&lt;&gt;0,$AI486&lt;&gt;0),"0",SUM(AC487:AC487)),0)</f>
        <v>-1</v>
      </c>
      <c r="AE487" s="90">
        <f ca="1">IF(A487&lt;&gt;"",W487+AC487,0)</f>
        <v>-1</v>
      </c>
      <c r="AF487" s="87">
        <f t="shared" ca="1" si="164"/>
        <v>-4</v>
      </c>
      <c r="AG487" s="95">
        <f>T488</f>
        <v>1</v>
      </c>
      <c r="AH487" s="89">
        <f ca="1">IF($A487&lt;&gt;"",IF(AH486&lt;&gt;0,AH486,IF(AF487&gt;=$AJ$1,"Profit Target",0)),0)</f>
        <v>0</v>
      </c>
      <c r="AI487" s="91">
        <f ca="1">IF($A487&lt;&gt;"",IF(AI486&lt;&gt;0,AI486,IF(AF487&lt;=$AJ$2,"Stop Loss",0)))</f>
        <v>0</v>
      </c>
      <c r="AJ487" s="89">
        <f t="shared" ca="1" si="155"/>
        <v>9</v>
      </c>
      <c r="AK487" s="78" t="str">
        <f ca="1">IF($A486="","",ABS(T487)&amp;"@")</f>
        <v>1@</v>
      </c>
      <c r="AL487" s="78" t="str">
        <f ca="1">IF(U487&lt;&gt;"",$AK487&amp;U487&amp;",","")</f>
        <v/>
      </c>
      <c r="AM487" s="78" t="str">
        <f ca="1">IF($A486="","",ABS(Z487)&amp;"@")</f>
        <v>1@</v>
      </c>
      <c r="AN487" s="427" t="str">
        <f t="shared" ca="1" si="156"/>
        <v>1@R,</v>
      </c>
      <c r="AO487" s="20"/>
      <c r="AP487" s="20"/>
      <c r="AQ487" s="20"/>
      <c r="AR487" s="20"/>
      <c r="AS487" s="20"/>
      <c r="AT487" s="49"/>
      <c r="AU487" s="20"/>
      <c r="AV487" s="20"/>
      <c r="AW487" s="20"/>
      <c r="AX487" s="20"/>
      <c r="AY487" s="20"/>
      <c r="AZ487" s="20"/>
      <c r="BA487" s="20"/>
      <c r="BB487" s="96">
        <f t="shared" ca="1" si="147"/>
        <v>32</v>
      </c>
      <c r="BC487" s="48"/>
      <c r="BD487" s="96"/>
      <c r="BE487" s="48"/>
      <c r="BG487" s="48"/>
      <c r="BH487" s="48"/>
      <c r="BI487" s="19"/>
      <c r="BJ487" s="19"/>
      <c r="BK487" s="19"/>
      <c r="BL487" s="48"/>
      <c r="BM487" s="61"/>
      <c r="BN487" s="48"/>
      <c r="BR487" s="48"/>
      <c r="BS487" s="48"/>
      <c r="BT487" s="48"/>
      <c r="BU487" s="48"/>
      <c r="BV487" s="48"/>
      <c r="BW487" s="48"/>
      <c r="BX487" s="48"/>
      <c r="BY487" s="49"/>
      <c r="BZ487" s="48"/>
      <c r="CA487" s="48"/>
      <c r="CB487" s="19"/>
      <c r="CC487" s="19"/>
      <c r="CD487" s="19"/>
      <c r="CE487" s="48"/>
      <c r="CF487" s="49"/>
      <c r="CG487" s="19"/>
      <c r="CH487" s="49"/>
      <c r="CI487" s="19"/>
      <c r="CJ487" s="19"/>
    </row>
    <row r="488" spans="1:88">
      <c r="A488" s="96">
        <f t="shared" ca="1" si="146"/>
        <v>12</v>
      </c>
      <c r="B488" s="23" t="str">
        <f ca="1">IF(A487="","",IF(AND(AL488="",AN488=""),"NB",AL488&amp;AN488))</f>
        <v>1@R,</v>
      </c>
      <c r="C488" s="6" t="str">
        <f t="shared" ca="1" si="148"/>
        <v/>
      </c>
      <c r="D488" s="56" t="str">
        <f ca="1">VLOOKUP($A488,$BC$5:$BN$45,8)</f>
        <v>R</v>
      </c>
      <c r="E488" s="344" t="str">
        <f t="shared" ca="1" si="157"/>
        <v>RBR</v>
      </c>
      <c r="F488" s="175">
        <v>1</v>
      </c>
      <c r="G488" s="459">
        <f ca="1">IF(G487&gt;=$AJ$3,1,IF(AND(J486="L",J487="L"),1,IF(I487="L",2,IF(I487="W",(2*G487-1),G487))))</f>
        <v>2</v>
      </c>
      <c r="H488" s="345" t="str">
        <f ca="1">IF($A487&lt;&gt;"",IF(OR($AH487&lt;&gt;0,$AI487&lt;&gt;0,E487="RRR"),"",IF(AND($D482="B",$D485="B"),"B",IF(AND($D484="B",$D486="B"),"B",IF(AND($D486=$D487,$D486="B"),"B","")))),"")</f>
        <v/>
      </c>
      <c r="I488" s="346" t="str">
        <f t="shared" ca="1" si="161"/>
        <v/>
      </c>
      <c r="J488" s="346">
        <f t="shared" ca="1" si="149"/>
        <v>0</v>
      </c>
      <c r="K488" s="343">
        <f t="shared" ca="1" si="158"/>
        <v>0</v>
      </c>
      <c r="L488" s="56" t="str">
        <f ca="1">VLOOKUP($A488,$BC$5:$BN$45,8)</f>
        <v>R</v>
      </c>
      <c r="M488" s="428">
        <f t="shared" ca="1" si="159"/>
        <v>2</v>
      </c>
      <c r="N488" s="175">
        <v>1</v>
      </c>
      <c r="O488" s="345" t="str">
        <f ca="1">IF($A487&lt;&gt;"",IF(OR($AH487&lt;&gt;0,$AI487&lt;&gt;0,E487="BBB",H488&lt;&gt;""),"",IF(AND($D482="R",$D485="R"),"R",IF(AND($D484="R",$D486="R"),"R",IF(AND($D486=$D487,$D486="R"),"R","")))),"")</f>
        <v>R</v>
      </c>
      <c r="P488" s="37" t="str">
        <f t="shared" ca="1" si="150"/>
        <v>W</v>
      </c>
      <c r="Q488" s="37">
        <f t="shared" ca="1" si="151"/>
        <v>1</v>
      </c>
      <c r="R488" s="23">
        <f ca="1">IF($A488&lt;&gt;"",IF(OR($AH487&lt;&gt;0,$AI487&lt;&gt;0),"0",SUM(Q488:Q488)),0)</f>
        <v>1</v>
      </c>
      <c r="S488" s="56" t="str">
        <f ca="1">VLOOKUP($A488,$BC$5:$BN$45,8)</f>
        <v>R</v>
      </c>
      <c r="T488" s="175">
        <v>1</v>
      </c>
      <c r="U488" s="345" t="str">
        <f ca="1">IF($A487&lt;&gt;"",IF(OR($AH487&lt;&gt;0,$AI487&lt;&gt;0,M487&gt;=$AJ$3),"",H488))</f>
        <v/>
      </c>
      <c r="V488" s="346" t="str">
        <f t="shared" ca="1" si="162"/>
        <v/>
      </c>
      <c r="W488" s="346">
        <f t="shared" ca="1" si="152"/>
        <v>0</v>
      </c>
      <c r="X488" s="343">
        <f t="shared" ca="1" si="160"/>
        <v>0</v>
      </c>
      <c r="Y488" s="56" t="str">
        <f ca="1">VLOOKUP($A488,$BC$5:$BN$45,8)</f>
        <v>R</v>
      </c>
      <c r="Z488" s="175">
        <v>1</v>
      </c>
      <c r="AA488" s="345" t="str">
        <f ca="1">IF($A487&lt;&gt;"",IF(OR($AH487&lt;&gt;0,$AI487&lt;&gt;0,U488&lt;&gt;""),"",O488))</f>
        <v>R</v>
      </c>
      <c r="AB488" s="37" t="str">
        <f t="shared" ca="1" si="153"/>
        <v>W</v>
      </c>
      <c r="AC488" s="37">
        <f t="shared" ca="1" si="154"/>
        <v>1</v>
      </c>
      <c r="AD488" s="23">
        <f ca="1">IF($A488&lt;&gt;"",IF(OR($AH487&lt;&gt;0,$AI487&lt;&gt;0),"0",SUM(AC488:AC488)),0)</f>
        <v>1</v>
      </c>
      <c r="AE488" s="90">
        <f ca="1">IF(A488&lt;&gt;"",W488+AC488,0)</f>
        <v>1</v>
      </c>
      <c r="AF488" s="87">
        <f t="shared" ca="1" si="164"/>
        <v>-3</v>
      </c>
      <c r="AG488" s="95">
        <f>T489</f>
        <v>1</v>
      </c>
      <c r="AH488" s="89">
        <f ca="1">IF($A488&lt;&gt;"",IF(AH487&lt;&gt;0,AH487,IF(AF488&gt;=$AJ$1,"Profit Target",0)),0)</f>
        <v>0</v>
      </c>
      <c r="AI488" s="91">
        <f ca="1">IF($A488&lt;&gt;"",IF(AI487&lt;&gt;0,AI487,IF(AF488&lt;=$AJ$2,"Stop Loss",0)))</f>
        <v>0</v>
      </c>
      <c r="AJ488" s="89">
        <f t="shared" ca="1" si="155"/>
        <v>9</v>
      </c>
      <c r="AK488" s="78" t="str">
        <f ca="1">IF($A487="","",ABS(T488)&amp;"@")</f>
        <v>1@</v>
      </c>
      <c r="AL488" s="78" t="str">
        <f ca="1">IF(U488&lt;&gt;"",$AK488&amp;U488&amp;",","")</f>
        <v/>
      </c>
      <c r="AM488" s="78" t="str">
        <f ca="1">IF($A487="","",ABS(Z488)&amp;"@")</f>
        <v>1@</v>
      </c>
      <c r="AN488" s="427" t="str">
        <f t="shared" ca="1" si="156"/>
        <v>1@R,</v>
      </c>
      <c r="AO488" s="20"/>
      <c r="AP488" s="20"/>
      <c r="AQ488" s="20"/>
      <c r="AR488" s="20"/>
      <c r="AS488" s="20"/>
      <c r="AT488" s="49"/>
      <c r="AU488" s="20"/>
      <c r="AV488" s="20"/>
      <c r="AW488" s="20"/>
      <c r="AX488" s="20"/>
      <c r="AY488" s="20"/>
      <c r="AZ488" s="20"/>
      <c r="BA488" s="20"/>
      <c r="BB488" s="96">
        <f t="shared" ca="1" si="147"/>
        <v>19</v>
      </c>
      <c r="BC488" s="48"/>
      <c r="BD488" s="96"/>
      <c r="BE488" s="48"/>
      <c r="BG488" s="48"/>
      <c r="BH488" s="48"/>
      <c r="BI488" s="19"/>
      <c r="BJ488" s="19"/>
      <c r="BK488" s="19"/>
      <c r="BL488" s="48"/>
      <c r="BM488" s="61"/>
      <c r="BN488" s="48"/>
      <c r="BR488" s="48"/>
      <c r="BS488" s="48"/>
      <c r="BT488" s="48"/>
      <c r="BU488" s="48"/>
      <c r="BV488" s="48"/>
      <c r="BW488" s="48"/>
      <c r="BX488" s="48"/>
      <c r="BY488" s="49"/>
      <c r="BZ488" s="48"/>
      <c r="CA488" s="48"/>
      <c r="CB488" s="19"/>
      <c r="CC488" s="19"/>
      <c r="CD488" s="19"/>
      <c r="CE488" s="48"/>
      <c r="CF488" s="49"/>
      <c r="CG488" s="19"/>
      <c r="CH488" s="49"/>
      <c r="CI488" s="19"/>
      <c r="CJ488" s="19"/>
    </row>
    <row r="489" spans="1:88">
      <c r="A489" s="96">
        <f t="shared" ca="1" si="146"/>
        <v>5</v>
      </c>
      <c r="B489" s="23" t="str">
        <f ca="1">IF(A488="","",IF(AND(AL489="",AN489=""),"NB",AL489&amp;AN489))</f>
        <v>1@B,</v>
      </c>
      <c r="C489" s="6" t="str">
        <f t="shared" ca="1" si="148"/>
        <v/>
      </c>
      <c r="D489" s="56" t="str">
        <f ca="1">VLOOKUP($A489,$BC$5:$BN$45,8)</f>
        <v>R</v>
      </c>
      <c r="E489" s="344" t="str">
        <f t="shared" ca="1" si="157"/>
        <v>BRR</v>
      </c>
      <c r="F489" s="175">
        <v>1</v>
      </c>
      <c r="G489" s="459">
        <f ca="1">IF(G488&gt;=$AJ$3,1,IF(AND(J487="L",J488="L"),1,IF(I488="L",2,IF(I488="W",(2*G488-1),G488))))</f>
        <v>2</v>
      </c>
      <c r="H489" s="345" t="str">
        <f ca="1">IF($A488&lt;&gt;"",IF(OR($AH488&lt;&gt;0,$AI488&lt;&gt;0,E488="RRR"),"",IF(AND($D483="B",$D486="B"),"B",IF(AND($D485="B",$D487="B"),"B",IF(AND($D487=$D488,$D487="B"),"B","")))),"")</f>
        <v>B</v>
      </c>
      <c r="I489" s="346" t="str">
        <f t="shared" ca="1" si="161"/>
        <v>L</v>
      </c>
      <c r="J489" s="346">
        <f t="shared" ca="1" si="149"/>
        <v>-1</v>
      </c>
      <c r="K489" s="343">
        <f t="shared" ca="1" si="158"/>
        <v>-1</v>
      </c>
      <c r="L489" s="56" t="str">
        <f ca="1">VLOOKUP($A489,$BC$5:$BN$45,8)</f>
        <v>R</v>
      </c>
      <c r="M489" s="428">
        <f t="shared" ca="1" si="159"/>
        <v>3</v>
      </c>
      <c r="N489" s="175">
        <v>1</v>
      </c>
      <c r="O489" s="345" t="str">
        <f ca="1">IF($A488&lt;&gt;"",IF(OR($AH488&lt;&gt;0,$AI488&lt;&gt;0,E488="BBB",H489&lt;&gt;""),"",IF(AND($D483="R",$D486="R"),"R",IF(AND($D485="R",$D487="R"),"R",IF(AND($D487=$D488,$D487="R"),"R","")))),"")</f>
        <v/>
      </c>
      <c r="P489" s="37" t="str">
        <f t="shared" ca="1" si="150"/>
        <v/>
      </c>
      <c r="Q489" s="37">
        <f t="shared" ca="1" si="151"/>
        <v>0</v>
      </c>
      <c r="R489" s="23">
        <f ca="1">IF($A489&lt;&gt;"",IF(OR($AH488&lt;&gt;0,$AI488&lt;&gt;0),"0",SUM(Q489:Q489)),0)</f>
        <v>0</v>
      </c>
      <c r="S489" s="56" t="str">
        <f ca="1">VLOOKUP($A489,$BC$5:$BN$45,8)</f>
        <v>R</v>
      </c>
      <c r="T489" s="175">
        <v>1</v>
      </c>
      <c r="U489" s="345" t="str">
        <f ca="1">IF($A488&lt;&gt;"",IF(OR($AH488&lt;&gt;0,$AI488&lt;&gt;0,M488&gt;=$AJ$3),"",H489))</f>
        <v>B</v>
      </c>
      <c r="V489" s="346" t="str">
        <f t="shared" ca="1" si="162"/>
        <v>L</v>
      </c>
      <c r="W489" s="346">
        <f t="shared" ca="1" si="152"/>
        <v>-1</v>
      </c>
      <c r="X489" s="343">
        <f t="shared" ca="1" si="160"/>
        <v>-1</v>
      </c>
      <c r="Y489" s="56" t="str">
        <f ca="1">VLOOKUP($A489,$BC$5:$BN$45,8)</f>
        <v>R</v>
      </c>
      <c r="Z489" s="175">
        <v>1</v>
      </c>
      <c r="AA489" s="345" t="str">
        <f ca="1">IF($A488&lt;&gt;"",IF(OR($AH488&lt;&gt;0,$AI488&lt;&gt;0,U489&lt;&gt;""),"",O489))</f>
        <v/>
      </c>
      <c r="AB489" s="37" t="str">
        <f t="shared" ca="1" si="153"/>
        <v/>
      </c>
      <c r="AC489" s="37">
        <f t="shared" ca="1" si="154"/>
        <v>0</v>
      </c>
      <c r="AD489" s="23">
        <f ca="1">IF($A489&lt;&gt;"",IF(OR($AH488&lt;&gt;0,$AI488&lt;&gt;0),"0",SUM(AC489:AC489)),0)</f>
        <v>0</v>
      </c>
      <c r="AE489" s="90">
        <f ca="1">IF(A489&lt;&gt;"",W489+AC489,0)</f>
        <v>-1</v>
      </c>
      <c r="AF489" s="87">
        <f t="shared" ca="1" si="164"/>
        <v>-4</v>
      </c>
      <c r="AG489" s="95">
        <f>T490</f>
        <v>1</v>
      </c>
      <c r="AH489" s="89">
        <f ca="1">IF($A489&lt;&gt;"",IF(AH488&lt;&gt;0,AH488,IF(AF489&gt;=$AJ$1,"Profit Target",0)),0)</f>
        <v>0</v>
      </c>
      <c r="AI489" s="91">
        <f ca="1">IF($A489&lt;&gt;"",IF(AI488&lt;&gt;0,AI488,IF(AF489&lt;=$AJ$2,"Stop Loss",0)))</f>
        <v>0</v>
      </c>
      <c r="AJ489" s="89">
        <f t="shared" ca="1" si="155"/>
        <v>9</v>
      </c>
      <c r="AK489" s="78" t="str">
        <f ca="1">IF($A488="","",ABS(T489)&amp;"@")</f>
        <v>1@</v>
      </c>
      <c r="AL489" s="78" t="str">
        <f ca="1">IF(U489&lt;&gt;"",$AK489&amp;U489&amp;",","")</f>
        <v>1@B,</v>
      </c>
      <c r="AM489" s="78" t="str">
        <f ca="1">IF($A488="","",ABS(Z489)&amp;"@")</f>
        <v>1@</v>
      </c>
      <c r="AN489" s="427" t="str">
        <f t="shared" ca="1" si="156"/>
        <v/>
      </c>
      <c r="AO489" s="20"/>
      <c r="AP489" s="20"/>
      <c r="AQ489" s="20"/>
      <c r="AR489" s="20"/>
      <c r="AS489" s="20"/>
      <c r="AT489" s="49"/>
      <c r="AU489" s="20"/>
      <c r="AV489" s="20"/>
      <c r="AW489" s="20"/>
      <c r="AX489" s="20"/>
      <c r="AY489" s="20"/>
      <c r="AZ489" s="20"/>
      <c r="BA489" s="20"/>
      <c r="BB489" s="96">
        <f t="shared" ca="1" si="147"/>
        <v>29</v>
      </c>
      <c r="BC489" s="48"/>
      <c r="BD489" s="96"/>
      <c r="BE489" s="48"/>
      <c r="BG489" s="48"/>
      <c r="BH489" s="48"/>
      <c r="BI489" s="19"/>
      <c r="BJ489" s="19"/>
      <c r="BK489" s="19"/>
      <c r="BL489" s="48"/>
      <c r="BM489" s="61"/>
      <c r="BN489" s="48"/>
      <c r="BR489" s="48"/>
      <c r="BS489" s="48"/>
      <c r="BT489" s="48"/>
      <c r="BU489" s="48"/>
      <c r="BV489" s="48"/>
      <c r="BW489" s="48"/>
      <c r="BX489" s="48"/>
      <c r="BY489" s="49"/>
      <c r="BZ489" s="48"/>
      <c r="CA489" s="48"/>
      <c r="CB489" s="19"/>
      <c r="CC489" s="19"/>
      <c r="CD489" s="19"/>
      <c r="CE489" s="48"/>
      <c r="CF489" s="49"/>
      <c r="CG489" s="19"/>
      <c r="CH489" s="49"/>
      <c r="CI489" s="19"/>
      <c r="CJ489" s="19"/>
    </row>
    <row r="490" spans="1:88">
      <c r="A490" s="96">
        <f t="shared" ca="1" si="146"/>
        <v>13</v>
      </c>
      <c r="B490" s="23" t="str">
        <f ca="1">IF(A489="","",IF(AND(AL490="",AN490=""),"NB",AL490&amp;AN490))</f>
        <v>1@R,</v>
      </c>
      <c r="C490" s="6" t="str">
        <f t="shared" ca="1" si="148"/>
        <v/>
      </c>
      <c r="D490" s="56" t="str">
        <f ca="1">VLOOKUP($A490,$BC$5:$BN$45,8)</f>
        <v>B</v>
      </c>
      <c r="E490" s="344" t="str">
        <f t="shared" ca="1" si="157"/>
        <v>RRB</v>
      </c>
      <c r="F490" s="175">
        <v>1</v>
      </c>
      <c r="G490" s="459">
        <f ca="1">IF(G489&gt;=$AJ$3,1,IF(AND(J488="L",J489="L"),1,IF(I489="L",2,IF(I489="W",(2*G489-1),G489))))</f>
        <v>2</v>
      </c>
      <c r="H490" s="345" t="str">
        <f ca="1">IF($A489&lt;&gt;"",IF(OR($AH489&lt;&gt;0,$AI489&lt;&gt;0,E489="RRR"),"",IF(AND($D484="B",$D487="B"),"B",IF(AND($D486="B",$D488="B"),"B",IF(AND($D488=$D489,$D488="B"),"B","")))),"")</f>
        <v/>
      </c>
      <c r="I490" s="346" t="str">
        <f t="shared" ca="1" si="161"/>
        <v/>
      </c>
      <c r="J490" s="346">
        <f t="shared" ca="1" si="149"/>
        <v>0</v>
      </c>
      <c r="K490" s="343">
        <f t="shared" ca="1" si="158"/>
        <v>0</v>
      </c>
      <c r="L490" s="56" t="str">
        <f ca="1">VLOOKUP($A490,$BC$5:$BN$45,8)</f>
        <v>B</v>
      </c>
      <c r="M490" s="428">
        <f t="shared" ca="1" si="159"/>
        <v>3</v>
      </c>
      <c r="N490" s="175">
        <v>1</v>
      </c>
      <c r="O490" s="345" t="str">
        <f ca="1">IF($A489&lt;&gt;"",IF(OR($AH489&lt;&gt;0,$AI489&lt;&gt;0,E489="BBB",H490&lt;&gt;""),"",IF(AND($D484="R",$D487="R"),"R",IF(AND($D486="R",$D488="R"),"R",IF(AND($D488=$D489,$D488="R"),"R","")))),"")</f>
        <v>R</v>
      </c>
      <c r="P490" s="37" t="str">
        <f t="shared" ca="1" si="150"/>
        <v>L</v>
      </c>
      <c r="Q490" s="37">
        <f t="shared" ca="1" si="151"/>
        <v>-1</v>
      </c>
      <c r="R490" s="23">
        <f ca="1">IF($A490&lt;&gt;"",IF(OR($AH489&lt;&gt;0,$AI489&lt;&gt;0),"0",SUM(Q490:Q490)),0)</f>
        <v>-1</v>
      </c>
      <c r="S490" s="56" t="str">
        <f ca="1">VLOOKUP($A490,$BC$5:$BN$45,8)</f>
        <v>B</v>
      </c>
      <c r="T490" s="175">
        <v>1</v>
      </c>
      <c r="U490" s="345" t="str">
        <f ca="1">IF($A489&lt;&gt;"",IF(OR($AH489&lt;&gt;0,$AI489&lt;&gt;0,M489&gt;=$AJ$3),"",H490))</f>
        <v/>
      </c>
      <c r="V490" s="346" t="str">
        <f t="shared" ca="1" si="162"/>
        <v/>
      </c>
      <c r="W490" s="346">
        <f t="shared" ca="1" si="152"/>
        <v>0</v>
      </c>
      <c r="X490" s="343">
        <f t="shared" ca="1" si="160"/>
        <v>0</v>
      </c>
      <c r="Y490" s="56" t="str">
        <f ca="1">VLOOKUP($A490,$BC$5:$BN$45,8)</f>
        <v>B</v>
      </c>
      <c r="Z490" s="175">
        <v>1</v>
      </c>
      <c r="AA490" s="345" t="str">
        <f ca="1">IF($A489&lt;&gt;"",IF(OR($AH489&lt;&gt;0,$AI489&lt;&gt;0,U490&lt;&gt;""),"",O490))</f>
        <v>R</v>
      </c>
      <c r="AB490" s="37" t="str">
        <f t="shared" ca="1" si="153"/>
        <v>L</v>
      </c>
      <c r="AC490" s="37">
        <f t="shared" ca="1" si="154"/>
        <v>-1</v>
      </c>
      <c r="AD490" s="23">
        <f ca="1">IF($A490&lt;&gt;"",IF(OR($AH489&lt;&gt;0,$AI489&lt;&gt;0),"0",SUM(AC490:AC490)),0)</f>
        <v>-1</v>
      </c>
      <c r="AE490" s="90">
        <f ca="1">IF(A490&lt;&gt;"",W490+AC490,0)</f>
        <v>-1</v>
      </c>
      <c r="AF490" s="87">
        <f t="shared" ca="1" si="164"/>
        <v>-5</v>
      </c>
      <c r="AG490" s="95">
        <f>T491</f>
        <v>1</v>
      </c>
      <c r="AH490" s="89">
        <f ca="1">IF($A490&lt;&gt;"",IF(AH489&lt;&gt;0,AH489,IF(AF490&gt;=$AJ$1,"Profit Target",0)),0)</f>
        <v>0</v>
      </c>
      <c r="AI490" s="91">
        <f ca="1">IF($A490&lt;&gt;"",IF(AI489&lt;&gt;0,AI489,IF(AF490&lt;=$AJ$2,"Stop Loss",0)))</f>
        <v>0</v>
      </c>
      <c r="AJ490" s="89">
        <f t="shared" ca="1" si="155"/>
        <v>9</v>
      </c>
      <c r="AK490" s="78" t="str">
        <f ca="1">IF($A489="","",ABS(T490)&amp;"@")</f>
        <v>1@</v>
      </c>
      <c r="AL490" s="78" t="str">
        <f ca="1">IF(U490&lt;&gt;"",$AK490&amp;U490&amp;",","")</f>
        <v/>
      </c>
      <c r="AM490" s="78" t="str">
        <f ca="1">IF($A489="","",ABS(Z490)&amp;"@")</f>
        <v>1@</v>
      </c>
      <c r="AN490" s="427" t="str">
        <f t="shared" ca="1" si="156"/>
        <v>1@R,</v>
      </c>
      <c r="AO490" s="20"/>
      <c r="AP490" s="20"/>
      <c r="AQ490" s="20"/>
      <c r="AR490" s="20"/>
      <c r="AS490" s="20"/>
      <c r="AT490" s="49"/>
      <c r="AU490" s="20"/>
      <c r="AV490" s="20"/>
      <c r="AW490" s="20"/>
      <c r="AX490" s="20"/>
      <c r="AY490" s="20"/>
      <c r="AZ490" s="20"/>
      <c r="BA490" s="20"/>
      <c r="BB490" s="96">
        <f t="shared" ca="1" si="147"/>
        <v>36</v>
      </c>
      <c r="BC490" s="48"/>
      <c r="BD490" s="96"/>
      <c r="BE490" s="48"/>
      <c r="BG490" s="48"/>
      <c r="BH490" s="48"/>
      <c r="BI490" s="19"/>
      <c r="BJ490" s="19"/>
      <c r="BK490" s="19"/>
      <c r="BL490" s="48"/>
      <c r="BM490" s="61"/>
      <c r="BN490" s="48"/>
      <c r="BR490" s="48"/>
      <c r="BS490" s="48"/>
      <c r="BT490" s="48"/>
      <c r="BU490" s="48"/>
      <c r="BV490" s="48"/>
      <c r="BW490" s="48"/>
      <c r="BX490" s="48"/>
      <c r="BY490" s="49"/>
      <c r="BZ490" s="48"/>
      <c r="CA490" s="48"/>
      <c r="CB490" s="19"/>
      <c r="CC490" s="19"/>
      <c r="CD490" s="19"/>
      <c r="CE490" s="48"/>
      <c r="CF490" s="49"/>
      <c r="CG490" s="19"/>
      <c r="CH490" s="49"/>
      <c r="CI490" s="19"/>
      <c r="CJ490" s="19"/>
    </row>
    <row r="491" spans="1:88">
      <c r="A491" s="96">
        <f t="shared" ca="1" si="146"/>
        <v>5</v>
      </c>
      <c r="B491" s="23" t="str">
        <f ca="1">IF(A490="","",IF(AND(AL491="",AN491=""),"NB",AL491&amp;AN491))</f>
        <v>NB</v>
      </c>
      <c r="C491" s="6" t="str">
        <f t="shared" ca="1" si="148"/>
        <v/>
      </c>
      <c r="D491" s="56" t="str">
        <f ca="1">VLOOKUP($A491,$BC$5:$BN$45,8)</f>
        <v>R</v>
      </c>
      <c r="E491" s="344" t="str">
        <f t="shared" ca="1" si="157"/>
        <v>RBR</v>
      </c>
      <c r="F491" s="175">
        <v>1</v>
      </c>
      <c r="G491" s="459">
        <f ca="1">IF(G490&gt;=$AJ$3,1,IF(AND(J489="L",J490="L"),1,IF(I490="L",2,IF(I490="W",(2*G490-1),G490))))</f>
        <v>2</v>
      </c>
      <c r="H491" s="345" t="str">
        <f ca="1">IF($A490&lt;&gt;"",IF(OR($AH490&lt;&gt;0,$AI490&lt;&gt;0,E490="RRR"),"",IF(AND($D485="B",$D488="B"),"B",IF(AND($D487="B",$D489="B"),"B",IF(AND($D489=$D490,$D489="B"),"B","")))),"")</f>
        <v/>
      </c>
      <c r="I491" s="346" t="str">
        <f t="shared" ca="1" si="161"/>
        <v/>
      </c>
      <c r="J491" s="346">
        <f t="shared" ca="1" si="149"/>
        <v>0</v>
      </c>
      <c r="K491" s="343">
        <f t="shared" ca="1" si="158"/>
        <v>0</v>
      </c>
      <c r="L491" s="56" t="str">
        <f ca="1">VLOOKUP($A491,$BC$5:$BN$45,8)</f>
        <v>R</v>
      </c>
      <c r="M491" s="428">
        <f t="shared" ca="1" si="159"/>
        <v>3</v>
      </c>
      <c r="N491" s="175">
        <v>1</v>
      </c>
      <c r="O491" s="345" t="str">
        <f ca="1">IF($A490&lt;&gt;"",IF(OR($AH490&lt;&gt;0,$AI490&lt;&gt;0,E490="BBB",H491&lt;&gt;""),"",IF(AND($D485="R",$D488="R"),"R",IF(AND($D487="R",$D489="R"),"R",IF(AND($D489=$D490,$D489="R"),"R","")))),"")</f>
        <v/>
      </c>
      <c r="P491" s="37" t="str">
        <f t="shared" ca="1" si="150"/>
        <v/>
      </c>
      <c r="Q491" s="37">
        <f t="shared" ca="1" si="151"/>
        <v>0</v>
      </c>
      <c r="R491" s="23">
        <f ca="1">IF($A491&lt;&gt;"",IF(OR($AH490&lt;&gt;0,$AI490&lt;&gt;0),"0",SUM(Q491:Q491)),0)</f>
        <v>0</v>
      </c>
      <c r="S491" s="56" t="str">
        <f ca="1">VLOOKUP($A491,$BC$5:$BN$45,8)</f>
        <v>R</v>
      </c>
      <c r="T491" s="175">
        <v>1</v>
      </c>
      <c r="U491" s="345" t="str">
        <f ca="1">IF($A490&lt;&gt;"",IF(OR($AH490&lt;&gt;0,$AI490&lt;&gt;0,M490&gt;=$AJ$3),"",H491))</f>
        <v/>
      </c>
      <c r="V491" s="346" t="str">
        <f t="shared" ca="1" si="162"/>
        <v/>
      </c>
      <c r="W491" s="346">
        <f t="shared" ca="1" si="152"/>
        <v>0</v>
      </c>
      <c r="X491" s="343">
        <f t="shared" ca="1" si="160"/>
        <v>0</v>
      </c>
      <c r="Y491" s="56" t="str">
        <f ca="1">VLOOKUP($A491,$BC$5:$BN$45,8)</f>
        <v>R</v>
      </c>
      <c r="Z491" s="175">
        <v>1</v>
      </c>
      <c r="AA491" s="345" t="str">
        <f ca="1">IF($A490&lt;&gt;"",IF(OR($AH490&lt;&gt;0,$AI490&lt;&gt;0,U491&lt;&gt;""),"",O491))</f>
        <v/>
      </c>
      <c r="AB491" s="37" t="str">
        <f t="shared" ca="1" si="153"/>
        <v/>
      </c>
      <c r="AC491" s="37">
        <f t="shared" ca="1" si="154"/>
        <v>0</v>
      </c>
      <c r="AD491" s="23">
        <f ca="1">IF($A491&lt;&gt;"",IF(OR($AH490&lt;&gt;0,$AI490&lt;&gt;0),"0",SUM(AC491:AC491)),0)</f>
        <v>0</v>
      </c>
      <c r="AE491" s="90">
        <f ca="1">IF(A491&lt;&gt;"",W491+AC491,0)</f>
        <v>0</v>
      </c>
      <c r="AF491" s="87">
        <f t="shared" ca="1" si="164"/>
        <v>-5</v>
      </c>
      <c r="AG491" s="95">
        <f>T492</f>
        <v>1</v>
      </c>
      <c r="AH491" s="89">
        <f ca="1">IF($A491&lt;&gt;"",IF(AH490&lt;&gt;0,AH490,IF(AF491&gt;=$AJ$1,"Profit Target",0)),0)</f>
        <v>0</v>
      </c>
      <c r="AI491" s="91">
        <f ca="1">IF($A491&lt;&gt;"",IF(AI490&lt;&gt;0,AI490,IF(AF491&lt;=$AJ$2,"Stop Loss",0)))</f>
        <v>0</v>
      </c>
      <c r="AJ491" s="89">
        <f t="shared" ca="1" si="155"/>
        <v>9</v>
      </c>
      <c r="AK491" s="78" t="str">
        <f ca="1">IF($A490="","",ABS(T491)&amp;"@")</f>
        <v>1@</v>
      </c>
      <c r="AL491" s="78" t="str">
        <f ca="1">IF(U491&lt;&gt;"",$AK491&amp;U491&amp;",","")</f>
        <v/>
      </c>
      <c r="AM491" s="78" t="str">
        <f ca="1">IF($A490="","",ABS(Z491)&amp;"@")</f>
        <v>1@</v>
      </c>
      <c r="AN491" s="427" t="str">
        <f t="shared" ca="1" si="156"/>
        <v/>
      </c>
      <c r="AO491" s="20"/>
      <c r="AP491" s="20"/>
      <c r="AQ491" s="20"/>
      <c r="AR491" s="20"/>
      <c r="AS491" s="20"/>
      <c r="AT491" s="49"/>
      <c r="AU491" s="20"/>
      <c r="AV491" s="20"/>
      <c r="AW491" s="20"/>
      <c r="AX491" s="20"/>
      <c r="AY491" s="20"/>
      <c r="AZ491" s="20"/>
      <c r="BA491" s="20"/>
      <c r="BB491" s="96">
        <f t="shared" ca="1" si="147"/>
        <v>14</v>
      </c>
      <c r="BC491" s="48"/>
      <c r="BD491" s="96"/>
      <c r="BE491" s="48"/>
      <c r="BG491" s="48"/>
      <c r="BH491" s="48"/>
      <c r="BI491" s="19"/>
      <c r="BJ491" s="19"/>
      <c r="BK491" s="19"/>
      <c r="BL491" s="48"/>
      <c r="BM491" s="61"/>
      <c r="BN491" s="48"/>
      <c r="BR491" s="48"/>
      <c r="BS491" s="48"/>
      <c r="BT491" s="48"/>
      <c r="BU491" s="48"/>
      <c r="BV491" s="48"/>
      <c r="BW491" s="48"/>
      <c r="BX491" s="48"/>
      <c r="BY491" s="49"/>
      <c r="BZ491" s="48"/>
      <c r="CA491" s="48"/>
      <c r="CB491" s="19"/>
      <c r="CC491" s="19"/>
      <c r="CD491" s="19"/>
      <c r="CE491" s="48"/>
      <c r="CF491" s="49"/>
      <c r="CG491" s="19"/>
      <c r="CH491" s="49"/>
      <c r="CI491" s="19"/>
      <c r="CJ491" s="19"/>
    </row>
    <row r="492" spans="1:88">
      <c r="A492" s="96">
        <f t="shared" ca="1" si="146"/>
        <v>17</v>
      </c>
      <c r="B492" s="23" t="str">
        <f ca="1">IF(A491="","",IF(AND(AL492="",AN492=""),"NB",AL492&amp;AN492))</f>
        <v>1@R,</v>
      </c>
      <c r="C492" s="6" t="str">
        <f t="shared" ca="1" si="148"/>
        <v/>
      </c>
      <c r="D492" s="56" t="str">
        <f ca="1">VLOOKUP($A492,$BC$5:$BN$45,8)</f>
        <v>B</v>
      </c>
      <c r="E492" s="344" t="str">
        <f t="shared" ca="1" si="157"/>
        <v>BRB</v>
      </c>
      <c r="F492" s="175">
        <v>1</v>
      </c>
      <c r="G492" s="459">
        <f ca="1">IF(G491&gt;=$AJ$3,1,IF(AND(J490="L",J491="L"),1,IF(I491="L",2,IF(I491="W",(2*G491-1),G491))))</f>
        <v>2</v>
      </c>
      <c r="H492" s="345" t="str">
        <f ca="1">IF($A491&lt;&gt;"",IF(OR($AH491&lt;&gt;0,$AI491&lt;&gt;0,E491="RRR"),"",IF(AND($D486="B",$D489="B"),"B",IF(AND($D488="B",$D490="B"),"B",IF(AND($D490=$D491,$D490="B"),"B","")))),"")</f>
        <v/>
      </c>
      <c r="I492" s="346" t="str">
        <f t="shared" ca="1" si="161"/>
        <v/>
      </c>
      <c r="J492" s="346">
        <f t="shared" ca="1" si="149"/>
        <v>0</v>
      </c>
      <c r="K492" s="343">
        <f t="shared" ca="1" si="158"/>
        <v>0</v>
      </c>
      <c r="L492" s="56" t="str">
        <f ca="1">VLOOKUP($A492,$BC$5:$BN$45,8)</f>
        <v>B</v>
      </c>
      <c r="M492" s="428">
        <f t="shared" ca="1" si="159"/>
        <v>3</v>
      </c>
      <c r="N492" s="175">
        <v>1</v>
      </c>
      <c r="O492" s="345" t="str">
        <f ca="1">IF($A491&lt;&gt;"",IF(OR($AH491&lt;&gt;0,$AI491&lt;&gt;0,E491="BBB",H492&lt;&gt;""),"",IF(AND($D486="R",$D489="R"),"R",IF(AND($D488="R",$D490="R"),"R",IF(AND($D490=$D491,$D490="R"),"R","")))),"")</f>
        <v>R</v>
      </c>
      <c r="P492" s="37" t="str">
        <f t="shared" ca="1" si="150"/>
        <v>L</v>
      </c>
      <c r="Q492" s="37">
        <f t="shared" ca="1" si="151"/>
        <v>-1</v>
      </c>
      <c r="R492" s="23">
        <f ca="1">IF($A492&lt;&gt;"",IF(OR($AH491&lt;&gt;0,$AI491&lt;&gt;0),"0",SUM(Q492:Q492)),0)</f>
        <v>-1</v>
      </c>
      <c r="S492" s="56" t="str">
        <f ca="1">VLOOKUP($A492,$BC$5:$BN$45,8)</f>
        <v>B</v>
      </c>
      <c r="T492" s="175">
        <v>1</v>
      </c>
      <c r="U492" s="345" t="str">
        <f ca="1">IF($A491&lt;&gt;"",IF(OR($AH491&lt;&gt;0,$AI491&lt;&gt;0,M491&gt;=$AJ$3),"",H492))</f>
        <v/>
      </c>
      <c r="V492" s="346" t="str">
        <f t="shared" ca="1" si="162"/>
        <v/>
      </c>
      <c r="W492" s="346">
        <f t="shared" ca="1" si="152"/>
        <v>0</v>
      </c>
      <c r="X492" s="343">
        <f t="shared" ca="1" si="160"/>
        <v>0</v>
      </c>
      <c r="Y492" s="56" t="str">
        <f ca="1">VLOOKUP($A492,$BC$5:$BN$45,8)</f>
        <v>B</v>
      </c>
      <c r="Z492" s="175">
        <v>1</v>
      </c>
      <c r="AA492" s="345" t="str">
        <f ca="1">IF($A491&lt;&gt;"",IF(OR($AH491&lt;&gt;0,$AI491&lt;&gt;0,U492&lt;&gt;""),"",O492))</f>
        <v>R</v>
      </c>
      <c r="AB492" s="37" t="str">
        <f t="shared" ca="1" si="153"/>
        <v>L</v>
      </c>
      <c r="AC492" s="37">
        <f t="shared" ca="1" si="154"/>
        <v>-1</v>
      </c>
      <c r="AD492" s="23">
        <f ca="1">IF($A492&lt;&gt;"",IF(OR($AH491&lt;&gt;0,$AI491&lt;&gt;0),"0",SUM(AC492:AC492)),0)</f>
        <v>-1</v>
      </c>
      <c r="AE492" s="90">
        <f ca="1">IF(A492&lt;&gt;"",W492+AC492,0)</f>
        <v>-1</v>
      </c>
      <c r="AF492" s="87">
        <f t="shared" ca="1" si="164"/>
        <v>-6</v>
      </c>
      <c r="AG492" s="95">
        <f>T493</f>
        <v>1</v>
      </c>
      <c r="AH492" s="89">
        <f ca="1">IF($A492&lt;&gt;"",IF(AH491&lt;&gt;0,AH491,IF(AF492&gt;=$AJ$1,"Profit Target",0)),0)</f>
        <v>0</v>
      </c>
      <c r="AI492" s="91">
        <f ca="1">IF($A492&lt;&gt;"",IF(AI491&lt;&gt;0,AI491,IF(AF492&lt;=$AJ$2,"Stop Loss",0)))</f>
        <v>0</v>
      </c>
      <c r="AJ492" s="89">
        <f t="shared" ca="1" si="155"/>
        <v>9</v>
      </c>
      <c r="AK492" s="78" t="str">
        <f ca="1">IF($A491="","",ABS(T492)&amp;"@")</f>
        <v>1@</v>
      </c>
      <c r="AL492" s="78" t="str">
        <f ca="1">IF(U492&lt;&gt;"",$AK492&amp;U492&amp;",","")</f>
        <v/>
      </c>
      <c r="AM492" s="78" t="str">
        <f ca="1">IF($A491="","",ABS(Z492)&amp;"@")</f>
        <v>1@</v>
      </c>
      <c r="AN492" s="427" t="str">
        <f t="shared" ca="1" si="156"/>
        <v>1@R,</v>
      </c>
      <c r="AO492" s="20"/>
      <c r="AP492" s="20"/>
      <c r="AQ492" s="20"/>
      <c r="AR492" s="20"/>
      <c r="AS492" s="20"/>
      <c r="AT492" s="49"/>
      <c r="AU492" s="20"/>
      <c r="AV492" s="20"/>
      <c r="AW492" s="20"/>
      <c r="AX492" s="20"/>
      <c r="AY492" s="20"/>
      <c r="AZ492" s="20"/>
      <c r="BA492" s="20"/>
      <c r="BB492" s="96">
        <f t="shared" ca="1" si="147"/>
        <v>6</v>
      </c>
      <c r="BC492" s="48"/>
      <c r="BD492" s="96"/>
      <c r="BE492" s="48"/>
      <c r="BG492" s="48"/>
      <c r="BH492" s="48"/>
      <c r="BI492" s="19"/>
      <c r="BJ492" s="19"/>
      <c r="BK492" s="19"/>
      <c r="BL492" s="48"/>
      <c r="BM492" s="61"/>
      <c r="BN492" s="48"/>
      <c r="BR492" s="48"/>
      <c r="BS492" s="48"/>
      <c r="BT492" s="48"/>
      <c r="BU492" s="48"/>
      <c r="BV492" s="48"/>
      <c r="BW492" s="48"/>
      <c r="BX492" s="48"/>
      <c r="BY492" s="49"/>
      <c r="BZ492" s="48"/>
      <c r="CA492" s="48"/>
      <c r="CB492" s="19"/>
      <c r="CC492" s="19"/>
      <c r="CD492" s="19"/>
      <c r="CE492" s="48"/>
      <c r="CF492" s="49"/>
      <c r="CG492" s="19"/>
      <c r="CH492" s="49"/>
      <c r="CI492" s="19"/>
      <c r="CJ492" s="19"/>
    </row>
    <row r="493" spans="1:88">
      <c r="A493" s="96">
        <f t="shared" ca="1" si="146"/>
        <v>5</v>
      </c>
      <c r="B493" s="23" t="str">
        <f ca="1">IF(A492="","",IF(AND(AL493="",AN493=""),"NB",AL493&amp;AN493))</f>
        <v>1@B,</v>
      </c>
      <c r="C493" s="6" t="str">
        <f t="shared" ca="1" si="148"/>
        <v/>
      </c>
      <c r="D493" s="56" t="str">
        <f ca="1">VLOOKUP($A493,$BC$5:$BN$45,8)</f>
        <v>R</v>
      </c>
      <c r="E493" s="344" t="str">
        <f t="shared" ca="1" si="157"/>
        <v>RBR</v>
      </c>
      <c r="F493" s="175">
        <v>1</v>
      </c>
      <c r="G493" s="459">
        <f ca="1">IF(G492&gt;=$AJ$3,1,IF(AND(J491="L",J492="L"),1,IF(I492="L",2,IF(I492="W",(2*G492-1),G492))))</f>
        <v>2</v>
      </c>
      <c r="H493" s="345" t="str">
        <f ca="1">IF($A492&lt;&gt;"",IF(OR($AH492&lt;&gt;0,$AI492&lt;&gt;0,E492="RRR"),"",IF(AND($D487="B",$D490="B"),"B",IF(AND($D489="B",$D491="B"),"B",IF(AND($D491=$D492,$D491="B"),"B","")))),"")</f>
        <v>B</v>
      </c>
      <c r="I493" s="346" t="str">
        <f t="shared" ca="1" si="161"/>
        <v>L</v>
      </c>
      <c r="J493" s="346">
        <f t="shared" ca="1" si="149"/>
        <v>-1</v>
      </c>
      <c r="K493" s="343">
        <f t="shared" ca="1" si="158"/>
        <v>-1</v>
      </c>
      <c r="L493" s="56" t="str">
        <f ca="1">VLOOKUP($A493,$BC$5:$BN$45,8)</f>
        <v>R</v>
      </c>
      <c r="M493" s="428">
        <f t="shared" ca="1" si="159"/>
        <v>4</v>
      </c>
      <c r="N493" s="175">
        <v>1</v>
      </c>
      <c r="O493" s="345" t="str">
        <f ca="1">IF($A492&lt;&gt;"",IF(OR($AH492&lt;&gt;0,$AI492&lt;&gt;0,E492="BBB",H493&lt;&gt;""),"",IF(AND($D487="R",$D490="R"),"R",IF(AND($D489="R",$D491="R"),"R",IF(AND($D491=$D492,$D491="R"),"R","")))),"")</f>
        <v/>
      </c>
      <c r="P493" s="37" t="str">
        <f t="shared" ca="1" si="150"/>
        <v/>
      </c>
      <c r="Q493" s="37">
        <f t="shared" ca="1" si="151"/>
        <v>0</v>
      </c>
      <c r="R493" s="23">
        <f ca="1">IF($A493&lt;&gt;"",IF(OR($AH492&lt;&gt;0,$AI492&lt;&gt;0),"0",SUM(Q493:Q493)),0)</f>
        <v>0</v>
      </c>
      <c r="S493" s="56" t="str">
        <f ca="1">VLOOKUP($A493,$BC$5:$BN$45,8)</f>
        <v>R</v>
      </c>
      <c r="T493" s="175">
        <v>1</v>
      </c>
      <c r="U493" s="345" t="str">
        <f ca="1">IF($A492&lt;&gt;"",IF(OR($AH492&lt;&gt;0,$AI492&lt;&gt;0,M492&gt;=$AJ$3),"",H493))</f>
        <v>B</v>
      </c>
      <c r="V493" s="346" t="str">
        <f t="shared" ca="1" si="162"/>
        <v>L</v>
      </c>
      <c r="W493" s="346">
        <f t="shared" ca="1" si="152"/>
        <v>-1</v>
      </c>
      <c r="X493" s="343">
        <f t="shared" ca="1" si="160"/>
        <v>-1</v>
      </c>
      <c r="Y493" s="56" t="str">
        <f ca="1">VLOOKUP($A493,$BC$5:$BN$45,8)</f>
        <v>R</v>
      </c>
      <c r="Z493" s="175">
        <v>1</v>
      </c>
      <c r="AA493" s="345" t="str">
        <f ca="1">IF($A492&lt;&gt;"",IF(OR($AH492&lt;&gt;0,$AI492&lt;&gt;0,U493&lt;&gt;""),"",O493))</f>
        <v/>
      </c>
      <c r="AB493" s="37" t="str">
        <f t="shared" ca="1" si="153"/>
        <v/>
      </c>
      <c r="AC493" s="37">
        <f t="shared" ca="1" si="154"/>
        <v>0</v>
      </c>
      <c r="AD493" s="23">
        <f ca="1">IF($A493&lt;&gt;"",IF(OR($AH492&lt;&gt;0,$AI492&lt;&gt;0),"0",SUM(AC493:AC493)),0)</f>
        <v>0</v>
      </c>
      <c r="AE493" s="90">
        <f ca="1">IF(A493&lt;&gt;"",W493+AC493,0)</f>
        <v>-1</v>
      </c>
      <c r="AF493" s="87">
        <f t="shared" ca="1" si="164"/>
        <v>-7</v>
      </c>
      <c r="AG493" s="95">
        <f>T494</f>
        <v>1</v>
      </c>
      <c r="AH493" s="89">
        <f ca="1">IF($A493&lt;&gt;"",IF(AH492&lt;&gt;0,AH492,IF(AF493&gt;=$AJ$1,"Profit Target",0)),0)</f>
        <v>0</v>
      </c>
      <c r="AI493" s="91">
        <f ca="1">IF($A493&lt;&gt;"",IF(AI492&lt;&gt;0,AI492,IF(AF493&lt;=$AJ$2,"Stop Loss",0)))</f>
        <v>0</v>
      </c>
      <c r="AJ493" s="89">
        <f t="shared" ca="1" si="155"/>
        <v>9</v>
      </c>
      <c r="AK493" s="78" t="str">
        <f ca="1">IF($A492="","",ABS(T493)&amp;"@")</f>
        <v>1@</v>
      </c>
      <c r="AL493" s="78" t="str">
        <f ca="1">IF(U493&lt;&gt;"",$AK493&amp;U493&amp;",","")</f>
        <v>1@B,</v>
      </c>
      <c r="AM493" s="78" t="str">
        <f ca="1">IF($A492="","",ABS(Z493)&amp;"@")</f>
        <v>1@</v>
      </c>
      <c r="AN493" s="427" t="str">
        <f t="shared" ca="1" si="156"/>
        <v/>
      </c>
      <c r="AO493" s="20"/>
      <c r="AP493" s="20"/>
      <c r="AQ493" s="20"/>
      <c r="AR493" s="20"/>
      <c r="AS493" s="20"/>
      <c r="AT493" s="49"/>
      <c r="AU493" s="20"/>
      <c r="AV493" s="20"/>
      <c r="AW493" s="20"/>
      <c r="AX493" s="20"/>
      <c r="AY493" s="20"/>
      <c r="AZ493" s="20"/>
      <c r="BA493" s="20"/>
      <c r="BB493" s="96">
        <f t="shared" ca="1" si="147"/>
        <v>22</v>
      </c>
      <c r="BC493" s="48"/>
      <c r="BD493" s="96"/>
      <c r="BE493" s="48"/>
      <c r="BG493" s="48"/>
      <c r="BH493" s="48"/>
      <c r="BI493" s="19"/>
      <c r="BJ493" s="19"/>
      <c r="BK493" s="19"/>
      <c r="BL493" s="48"/>
      <c r="BM493" s="61"/>
      <c r="BN493" s="48"/>
      <c r="BR493" s="48"/>
      <c r="BS493" s="48"/>
      <c r="BT493" s="48"/>
      <c r="BU493" s="48"/>
      <c r="BV493" s="48"/>
      <c r="BW493" s="48"/>
      <c r="BX493" s="48"/>
      <c r="BY493" s="49"/>
      <c r="BZ493" s="48"/>
      <c r="CA493" s="48"/>
      <c r="CB493" s="19"/>
      <c r="CC493" s="19"/>
      <c r="CD493" s="19"/>
      <c r="CE493" s="48"/>
      <c r="CF493" s="49"/>
      <c r="CG493" s="19"/>
      <c r="CH493" s="49"/>
      <c r="CI493" s="19"/>
      <c r="CJ493" s="19"/>
    </row>
    <row r="494" spans="1:88">
      <c r="A494" s="96">
        <f t="shared" ca="1" si="146"/>
        <v>23</v>
      </c>
      <c r="B494" s="23" t="str">
        <f ca="1">IF(A493="","",IF(AND(AL494="",AN494=""),"NB",AL494&amp;AN494))</f>
        <v>1@B,</v>
      </c>
      <c r="C494" s="6" t="str">
        <f t="shared" ca="1" si="148"/>
        <v/>
      </c>
      <c r="D494" s="56" t="str">
        <f ca="1">VLOOKUP($A494,$BC$5:$BN$45,8)</f>
        <v>R</v>
      </c>
      <c r="E494" s="344" t="str">
        <f t="shared" ca="1" si="157"/>
        <v>BRR</v>
      </c>
      <c r="F494" s="175">
        <v>1</v>
      </c>
      <c r="G494" s="459">
        <f ca="1">IF(G493&gt;=$AJ$3,1,IF(AND(J492="L",J493="L"),1,IF(I493="L",2,IF(I493="W",(2*G493-1),G493))))</f>
        <v>2</v>
      </c>
      <c r="H494" s="345" t="str">
        <f ca="1">IF($A493&lt;&gt;"",IF(OR($AH493&lt;&gt;0,$AI493&lt;&gt;0,E493="RRR"),"",IF(AND($D488="B",$D491="B"),"B",IF(AND($D490="B",$D492="B"),"B",IF(AND($D492=$D493,$D492="B"),"B","")))),"")</f>
        <v>B</v>
      </c>
      <c r="I494" s="346" t="str">
        <f t="shared" ca="1" si="161"/>
        <v>L</v>
      </c>
      <c r="J494" s="346">
        <f t="shared" ca="1" si="149"/>
        <v>-1</v>
      </c>
      <c r="K494" s="343">
        <f t="shared" ca="1" si="158"/>
        <v>-1</v>
      </c>
      <c r="L494" s="56" t="str">
        <f ca="1">VLOOKUP($A494,$BC$5:$BN$45,8)</f>
        <v>R</v>
      </c>
      <c r="M494" s="428">
        <f t="shared" ca="1" si="159"/>
        <v>5</v>
      </c>
      <c r="N494" s="175">
        <v>1</v>
      </c>
      <c r="O494" s="345" t="str">
        <f ca="1">IF($A493&lt;&gt;"",IF(OR($AH493&lt;&gt;0,$AI493&lt;&gt;0,E493="BBB",H494&lt;&gt;""),"",IF(AND($D488="R",$D491="R"),"R",IF(AND($D490="R",$D492="R"),"R",IF(AND($D492=$D493,$D492="R"),"R","")))),"")</f>
        <v/>
      </c>
      <c r="P494" s="37" t="str">
        <f t="shared" ca="1" si="150"/>
        <v/>
      </c>
      <c r="Q494" s="37">
        <f t="shared" ca="1" si="151"/>
        <v>0</v>
      </c>
      <c r="R494" s="23">
        <f ca="1">IF($A494&lt;&gt;"",IF(OR($AH493&lt;&gt;0,$AI493&lt;&gt;0),"0",SUM(Q494:Q494)),0)</f>
        <v>0</v>
      </c>
      <c r="S494" s="56" t="str">
        <f ca="1">VLOOKUP($A494,$BC$5:$BN$45,8)</f>
        <v>R</v>
      </c>
      <c r="T494" s="175">
        <v>1</v>
      </c>
      <c r="U494" s="345" t="str">
        <f ca="1">IF($A493&lt;&gt;"",IF(OR($AH493&lt;&gt;0,$AI493&lt;&gt;0,M493&gt;=$AJ$3),"",H494))</f>
        <v>B</v>
      </c>
      <c r="V494" s="346" t="str">
        <f t="shared" ca="1" si="162"/>
        <v>L</v>
      </c>
      <c r="W494" s="346">
        <f t="shared" ca="1" si="152"/>
        <v>-1</v>
      </c>
      <c r="X494" s="343">
        <f t="shared" ca="1" si="160"/>
        <v>-1</v>
      </c>
      <c r="Y494" s="56" t="str">
        <f ca="1">VLOOKUP($A494,$BC$5:$BN$45,8)</f>
        <v>R</v>
      </c>
      <c r="Z494" s="175">
        <v>1</v>
      </c>
      <c r="AA494" s="345" t="str">
        <f ca="1">IF($A493&lt;&gt;"",IF(OR($AH493&lt;&gt;0,$AI493&lt;&gt;0,U494&lt;&gt;""),"",O494))</f>
        <v/>
      </c>
      <c r="AB494" s="37" t="str">
        <f t="shared" ca="1" si="153"/>
        <v/>
      </c>
      <c r="AC494" s="37">
        <f t="shared" ca="1" si="154"/>
        <v>0</v>
      </c>
      <c r="AD494" s="23">
        <f ca="1">IF($A494&lt;&gt;"",IF(OR($AH493&lt;&gt;0,$AI493&lt;&gt;0),"0",SUM(AC494:AC494)),0)</f>
        <v>0</v>
      </c>
      <c r="AE494" s="90">
        <f ca="1">IF(A494&lt;&gt;"",W494+AC494,0)</f>
        <v>-1</v>
      </c>
      <c r="AF494" s="87">
        <f t="shared" ca="1" si="164"/>
        <v>-8</v>
      </c>
      <c r="AG494" s="95">
        <f>T495</f>
        <v>1</v>
      </c>
      <c r="AH494" s="89">
        <f ca="1">IF($A494&lt;&gt;"",IF(AH493&lt;&gt;0,AH493,IF(AF494&gt;=$AJ$1,"Profit Target",0)),0)</f>
        <v>0</v>
      </c>
      <c r="AI494" s="91">
        <f ca="1">IF($A494&lt;&gt;"",IF(AI493&lt;&gt;0,AI493,IF(AF494&lt;=$AJ$2,"Stop Loss",0)))</f>
        <v>0</v>
      </c>
      <c r="AJ494" s="89">
        <f t="shared" ca="1" si="155"/>
        <v>9</v>
      </c>
      <c r="AK494" s="78" t="str">
        <f ca="1">IF($A493="","",ABS(T494)&amp;"@")</f>
        <v>1@</v>
      </c>
      <c r="AL494" s="78" t="str">
        <f ca="1">IF(U494&lt;&gt;"",$AK494&amp;U494&amp;",","")</f>
        <v>1@B,</v>
      </c>
      <c r="AM494" s="78" t="str">
        <f ca="1">IF($A493="","",ABS(Z494)&amp;"@")</f>
        <v>1@</v>
      </c>
      <c r="AN494" s="427" t="str">
        <f t="shared" ca="1" si="156"/>
        <v/>
      </c>
      <c r="AO494" s="20"/>
      <c r="AP494" s="20"/>
      <c r="AQ494" s="20"/>
      <c r="AR494" s="20"/>
      <c r="AS494" s="20"/>
      <c r="AT494" s="49"/>
      <c r="AU494" s="20"/>
      <c r="AV494" s="20"/>
      <c r="AW494" s="20"/>
      <c r="AX494" s="20"/>
      <c r="AY494" s="20"/>
      <c r="AZ494" s="20"/>
      <c r="BA494" s="20"/>
      <c r="BB494" s="96">
        <f t="shared" ca="1" si="147"/>
        <v>27</v>
      </c>
      <c r="BC494" s="48"/>
      <c r="BD494" s="96"/>
      <c r="BE494" s="48"/>
      <c r="BG494" s="48"/>
      <c r="BH494" s="48"/>
      <c r="BI494" s="19"/>
      <c r="BJ494" s="19"/>
      <c r="BK494" s="19"/>
      <c r="BL494" s="48"/>
      <c r="BM494" s="61"/>
      <c r="BN494" s="48"/>
      <c r="BR494" s="48"/>
      <c r="BS494" s="48"/>
      <c r="BT494" s="48"/>
      <c r="BU494" s="48"/>
      <c r="BV494" s="48"/>
      <c r="BW494" s="48"/>
      <c r="BX494" s="48"/>
      <c r="BY494" s="49"/>
      <c r="BZ494" s="48"/>
      <c r="CA494" s="48"/>
      <c r="CB494" s="19"/>
      <c r="CC494" s="19"/>
      <c r="CD494" s="19"/>
      <c r="CE494" s="48"/>
      <c r="CF494" s="49"/>
      <c r="CG494" s="19"/>
      <c r="CH494" s="49"/>
      <c r="CI494" s="19"/>
      <c r="CJ494" s="19"/>
    </row>
    <row r="495" spans="1:88">
      <c r="A495" s="96">
        <f t="shared" ca="1" si="146"/>
        <v>15</v>
      </c>
      <c r="B495" s="23" t="str">
        <f ca="1">IF(A494="","",IF(AND(AL495="",AN495=""),"NB",AL495&amp;AN495))</f>
        <v>1@R,</v>
      </c>
      <c r="C495" s="6" t="str">
        <f t="shared" ca="1" si="148"/>
        <v/>
      </c>
      <c r="D495" s="56" t="str">
        <f ca="1">VLOOKUP($A495,$BC$5:$BN$45,8)</f>
        <v>B</v>
      </c>
      <c r="E495" s="344" t="str">
        <f t="shared" ca="1" si="157"/>
        <v>RRB</v>
      </c>
      <c r="F495" s="175">
        <v>1</v>
      </c>
      <c r="G495" s="459">
        <f ca="1">IF(G494&gt;=$AJ$3,1,IF(AND(J493="L",J494="L"),1,IF(I494="L",2,IF(I494="W",(2*G494-1),G494))))</f>
        <v>2</v>
      </c>
      <c r="H495" s="345" t="str">
        <f ca="1">IF($A494&lt;&gt;"",IF(OR($AH494&lt;&gt;0,$AI494&lt;&gt;0,E494="RRR"),"",IF(AND($D489="B",$D492="B"),"B",IF(AND($D491="B",$D493="B"),"B",IF(AND($D493=$D494,$D493="B"),"B","")))),"")</f>
        <v/>
      </c>
      <c r="I495" s="346" t="str">
        <f t="shared" ca="1" si="161"/>
        <v/>
      </c>
      <c r="J495" s="346">
        <f t="shared" ca="1" si="149"/>
        <v>0</v>
      </c>
      <c r="K495" s="343">
        <f t="shared" ca="1" si="158"/>
        <v>0</v>
      </c>
      <c r="L495" s="56" t="str">
        <f ca="1">VLOOKUP($A495,$BC$5:$BN$45,8)</f>
        <v>B</v>
      </c>
      <c r="M495" s="428">
        <f t="shared" ca="1" si="159"/>
        <v>5</v>
      </c>
      <c r="N495" s="175">
        <v>1</v>
      </c>
      <c r="O495" s="345" t="str">
        <f ca="1">IF($A494&lt;&gt;"",IF(OR($AH494&lt;&gt;0,$AI494&lt;&gt;0,E494="BBB",H495&lt;&gt;""),"",IF(AND($D489="R",$D492="R"),"R",IF(AND($D491="R",$D493="R"),"R",IF(AND($D493=$D494,$D493="R"),"R","")))),"")</f>
        <v>R</v>
      </c>
      <c r="P495" s="37" t="str">
        <f t="shared" ca="1" si="150"/>
        <v>L</v>
      </c>
      <c r="Q495" s="37">
        <f t="shared" ca="1" si="151"/>
        <v>-1</v>
      </c>
      <c r="R495" s="23">
        <f ca="1">IF($A495&lt;&gt;"",IF(OR($AH494&lt;&gt;0,$AI494&lt;&gt;0),"0",SUM(Q495:Q495)),0)</f>
        <v>-1</v>
      </c>
      <c r="S495" s="56" t="str">
        <f ca="1">VLOOKUP($A495,$BC$5:$BN$45,8)</f>
        <v>B</v>
      </c>
      <c r="T495" s="175">
        <v>1</v>
      </c>
      <c r="U495" s="345" t="str">
        <f ca="1">IF($A494&lt;&gt;"",IF(OR($AH494&lt;&gt;0,$AI494&lt;&gt;0,M494&gt;=$AJ$3),"",H495))</f>
        <v/>
      </c>
      <c r="V495" s="346" t="str">
        <f t="shared" ca="1" si="162"/>
        <v/>
      </c>
      <c r="W495" s="346">
        <f t="shared" ca="1" si="152"/>
        <v>0</v>
      </c>
      <c r="X495" s="343">
        <f t="shared" ca="1" si="160"/>
        <v>0</v>
      </c>
      <c r="Y495" s="56" t="str">
        <f ca="1">VLOOKUP($A495,$BC$5:$BN$45,8)</f>
        <v>B</v>
      </c>
      <c r="Z495" s="175">
        <v>1</v>
      </c>
      <c r="AA495" s="345" t="str">
        <f ca="1">IF($A494&lt;&gt;"",IF(OR($AH494&lt;&gt;0,$AI494&lt;&gt;0,U495&lt;&gt;""),"",O495))</f>
        <v>R</v>
      </c>
      <c r="AB495" s="37" t="str">
        <f t="shared" ca="1" si="153"/>
        <v>L</v>
      </c>
      <c r="AC495" s="37">
        <f t="shared" ca="1" si="154"/>
        <v>-1</v>
      </c>
      <c r="AD495" s="23">
        <f ca="1">IF($A495&lt;&gt;"",IF(OR($AH494&lt;&gt;0,$AI494&lt;&gt;0),"0",SUM(AC495:AC495)),0)</f>
        <v>-1</v>
      </c>
      <c r="AE495" s="90">
        <f ca="1">IF(A495&lt;&gt;"",W495+AC495,0)</f>
        <v>-1</v>
      </c>
      <c r="AF495" s="87">
        <f t="shared" ca="1" si="164"/>
        <v>-9</v>
      </c>
      <c r="AG495" s="95">
        <f>T496</f>
        <v>1</v>
      </c>
      <c r="AH495" s="89">
        <f ca="1">IF($A495&lt;&gt;"",IF(AH494&lt;&gt;0,AH494,IF(AF495&gt;=$AJ$1,"Profit Target",0)),0)</f>
        <v>0</v>
      </c>
      <c r="AI495" s="91">
        <f ca="1">IF($A495&lt;&gt;"",IF(AI494&lt;&gt;0,AI494,IF(AF495&lt;=$AJ$2,"Stop Loss",0)))</f>
        <v>0</v>
      </c>
      <c r="AJ495" s="89">
        <f t="shared" ca="1" si="155"/>
        <v>9</v>
      </c>
      <c r="AK495" s="78" t="str">
        <f ca="1">IF($A494="","",ABS(T495)&amp;"@")</f>
        <v>1@</v>
      </c>
      <c r="AL495" s="78" t="str">
        <f ca="1">IF(U495&lt;&gt;"",$AK495&amp;U495&amp;",","")</f>
        <v/>
      </c>
      <c r="AM495" s="78" t="str">
        <f ca="1">IF($A494="","",ABS(Z495)&amp;"@")</f>
        <v>1@</v>
      </c>
      <c r="AN495" s="427" t="str">
        <f t="shared" ca="1" si="156"/>
        <v>1@R,</v>
      </c>
      <c r="AO495" s="20"/>
      <c r="AP495" s="20"/>
      <c r="AQ495" s="20"/>
      <c r="AR495" s="20"/>
      <c r="AS495" s="20"/>
      <c r="AT495" s="49"/>
      <c r="AU495" s="20"/>
      <c r="AV495" s="20"/>
      <c r="AW495" s="20"/>
      <c r="AX495" s="20"/>
      <c r="AY495" s="20"/>
      <c r="AZ495" s="20"/>
      <c r="BA495" s="20"/>
      <c r="BB495" s="96">
        <f t="shared" ca="1" si="147"/>
        <v>13</v>
      </c>
      <c r="BC495" s="48"/>
      <c r="BD495" s="96"/>
      <c r="BE495" s="48"/>
      <c r="BG495" s="48"/>
      <c r="BH495" s="48"/>
      <c r="BI495" s="19"/>
      <c r="BJ495" s="19"/>
      <c r="BK495" s="19"/>
      <c r="BL495" s="48"/>
      <c r="BM495" s="61"/>
      <c r="BN495" s="48"/>
      <c r="BR495" s="48"/>
      <c r="BS495" s="48"/>
      <c r="BT495" s="48"/>
      <c r="BU495" s="48"/>
      <c r="BV495" s="48"/>
      <c r="BW495" s="48"/>
      <c r="BX495" s="48"/>
      <c r="BY495" s="49"/>
      <c r="BZ495" s="48"/>
      <c r="CA495" s="48"/>
      <c r="CB495" s="19"/>
      <c r="CC495" s="19"/>
      <c r="CD495" s="19"/>
      <c r="CE495" s="48"/>
      <c r="CF495" s="49"/>
      <c r="CG495" s="19"/>
      <c r="CH495" s="49"/>
      <c r="CI495" s="19"/>
      <c r="CJ495" s="19"/>
    </row>
    <row r="496" spans="1:88">
      <c r="A496" s="96">
        <f t="shared" ca="1" si="146"/>
        <v>19</v>
      </c>
      <c r="B496" s="23" t="str">
        <f ca="1">IF(A495="","",IF(AND(AL496="",AN496=""),"NB",AL496&amp;AN496))</f>
        <v>NB</v>
      </c>
      <c r="C496" s="6" t="str">
        <f t="shared" ca="1" si="148"/>
        <v/>
      </c>
      <c r="D496" s="56" t="str">
        <f ca="1">VLOOKUP($A496,$BC$5:$BN$45,8)</f>
        <v>R</v>
      </c>
      <c r="E496" s="344" t="str">
        <f t="shared" ca="1" si="157"/>
        <v>RBR</v>
      </c>
      <c r="F496" s="175">
        <v>1</v>
      </c>
      <c r="G496" s="459">
        <f ca="1">IF(G495&gt;=$AJ$3,1,IF(AND(J494="L",J495="L"),1,IF(I495="L",2,IF(I495="W",(2*G495-1),G495))))</f>
        <v>2</v>
      </c>
      <c r="H496" s="345" t="str">
        <f ca="1">IF($A495&lt;&gt;"",IF(OR($AH495&lt;&gt;0,$AI495&lt;&gt;0,E495="RRR"),"",IF(AND($D490="B",$D493="B"),"B",IF(AND($D492="B",$D494="B"),"B",IF(AND($D494=$D495,$D494="B"),"B","")))),"")</f>
        <v/>
      </c>
      <c r="I496" s="346" t="str">
        <f t="shared" ca="1" si="161"/>
        <v/>
      </c>
      <c r="J496" s="346">
        <f t="shared" ca="1" si="149"/>
        <v>0</v>
      </c>
      <c r="K496" s="343">
        <f t="shared" ca="1" si="158"/>
        <v>0</v>
      </c>
      <c r="L496" s="56" t="str">
        <f ca="1">VLOOKUP($A496,$BC$5:$BN$45,8)</f>
        <v>R</v>
      </c>
      <c r="M496" s="428">
        <f t="shared" ca="1" si="159"/>
        <v>5</v>
      </c>
      <c r="N496" s="175">
        <v>1</v>
      </c>
      <c r="O496" s="345" t="str">
        <f ca="1">IF($A495&lt;&gt;"",IF(OR($AH495&lt;&gt;0,$AI495&lt;&gt;0,E495="BBB",H496&lt;&gt;""),"",IF(AND($D490="R",$D493="R"),"R",IF(AND($D492="R",$D494="R"),"R",IF(AND($D494=$D495,$D494="R"),"R","")))),"")</f>
        <v/>
      </c>
      <c r="P496" s="37" t="str">
        <f t="shared" ca="1" si="150"/>
        <v/>
      </c>
      <c r="Q496" s="37">
        <f t="shared" ca="1" si="151"/>
        <v>0</v>
      </c>
      <c r="R496" s="23">
        <f ca="1">IF($A496&lt;&gt;"",IF(OR($AH495&lt;&gt;0,$AI495&lt;&gt;0),"0",SUM(Q496:Q496)),0)</f>
        <v>0</v>
      </c>
      <c r="S496" s="56" t="str">
        <f ca="1">VLOOKUP($A496,$BC$5:$BN$45,8)</f>
        <v>R</v>
      </c>
      <c r="T496" s="175">
        <v>1</v>
      </c>
      <c r="U496" s="345" t="str">
        <f ca="1">IF($A495&lt;&gt;"",IF(OR($AH495&lt;&gt;0,$AI495&lt;&gt;0,M495&gt;=$AJ$3),"",H496))</f>
        <v/>
      </c>
      <c r="V496" s="346" t="str">
        <f t="shared" ca="1" si="162"/>
        <v/>
      </c>
      <c r="W496" s="346">
        <f t="shared" ca="1" si="152"/>
        <v>0</v>
      </c>
      <c r="X496" s="343">
        <f t="shared" ca="1" si="160"/>
        <v>0</v>
      </c>
      <c r="Y496" s="56" t="str">
        <f ca="1">VLOOKUP($A496,$BC$5:$BN$45,8)</f>
        <v>R</v>
      </c>
      <c r="Z496" s="175">
        <v>1</v>
      </c>
      <c r="AA496" s="345" t="str">
        <f ca="1">IF($A495&lt;&gt;"",IF(OR($AH495&lt;&gt;0,$AI495&lt;&gt;0,U496&lt;&gt;""),"",O496))</f>
        <v/>
      </c>
      <c r="AB496" s="37" t="str">
        <f t="shared" ca="1" si="153"/>
        <v/>
      </c>
      <c r="AC496" s="37">
        <f t="shared" ca="1" si="154"/>
        <v>0</v>
      </c>
      <c r="AD496" s="23">
        <f ca="1">IF($A496&lt;&gt;"",IF(OR($AH495&lt;&gt;0,$AI495&lt;&gt;0),"0",SUM(AC496:AC496)),0)</f>
        <v>0</v>
      </c>
      <c r="AE496" s="90">
        <f ca="1">IF(A496&lt;&gt;"",W496+AC496,0)</f>
        <v>0</v>
      </c>
      <c r="AF496" s="87">
        <f t="shared" ca="1" si="164"/>
        <v>-9</v>
      </c>
      <c r="AG496" s="95">
        <f>T497</f>
        <v>1</v>
      </c>
      <c r="AH496" s="89">
        <f ca="1">IF($A496&lt;&gt;"",IF(AH495&lt;&gt;0,AH495,IF(AF496&gt;=$AJ$1,"Profit Target",0)),0)</f>
        <v>0</v>
      </c>
      <c r="AI496" s="91">
        <f ca="1">IF($A496&lt;&gt;"",IF(AI495&lt;&gt;0,AI495,IF(AF496&lt;=$AJ$2,"Stop Loss",0)))</f>
        <v>0</v>
      </c>
      <c r="AJ496" s="89">
        <f t="shared" ca="1" si="155"/>
        <v>9</v>
      </c>
      <c r="AK496" s="78" t="str">
        <f ca="1">IF($A495="","",ABS(T496)&amp;"@")</f>
        <v>1@</v>
      </c>
      <c r="AL496" s="78" t="str">
        <f ca="1">IF(U496&lt;&gt;"",$AK496&amp;U496&amp;",","")</f>
        <v/>
      </c>
      <c r="AM496" s="78" t="str">
        <f ca="1">IF($A495="","",ABS(Z496)&amp;"@")</f>
        <v>1@</v>
      </c>
      <c r="AN496" s="427" t="str">
        <f t="shared" ca="1" si="156"/>
        <v/>
      </c>
      <c r="AO496" s="20"/>
      <c r="AP496" s="20"/>
      <c r="AQ496" s="20"/>
      <c r="AR496" s="20"/>
      <c r="AS496" s="20"/>
      <c r="AT496" s="49"/>
      <c r="AU496" s="20"/>
      <c r="AV496" s="20"/>
      <c r="AW496" s="20"/>
      <c r="AX496" s="20"/>
      <c r="AY496" s="20"/>
      <c r="AZ496" s="20"/>
      <c r="BA496" s="20"/>
      <c r="BB496" s="96">
        <f t="shared" ca="1" si="147"/>
        <v>11</v>
      </c>
      <c r="BC496" s="48"/>
      <c r="BD496" s="96"/>
      <c r="BE496" s="48"/>
      <c r="BG496" s="48"/>
      <c r="BH496" s="48"/>
      <c r="BI496" s="19"/>
      <c r="BJ496" s="19"/>
      <c r="BK496" s="19"/>
      <c r="BL496" s="48"/>
      <c r="BM496" s="61"/>
      <c r="BN496" s="48"/>
      <c r="BR496" s="48"/>
      <c r="BS496" s="48"/>
      <c r="BT496" s="48"/>
      <c r="BU496" s="48"/>
      <c r="BV496" s="48"/>
      <c r="BW496" s="48"/>
      <c r="BX496" s="48"/>
      <c r="BY496" s="49"/>
      <c r="BZ496" s="48"/>
      <c r="CA496" s="48"/>
      <c r="CB496" s="19"/>
      <c r="CC496" s="19"/>
      <c r="CD496" s="19"/>
      <c r="CE496" s="48"/>
      <c r="CF496" s="49"/>
      <c r="CG496" s="19"/>
      <c r="CH496" s="49"/>
      <c r="CI496" s="19"/>
      <c r="CJ496" s="19"/>
    </row>
    <row r="497" spans="1:88">
      <c r="A497" s="96">
        <f t="shared" ca="1" si="146"/>
        <v>31</v>
      </c>
      <c r="B497" s="23" t="str">
        <f ca="1">IF(A496="","",IF(AND(AL497="",AN497=""),"NB",AL497&amp;AN497))</f>
        <v>1@R,</v>
      </c>
      <c r="C497" s="6" t="str">
        <f t="shared" ca="1" si="148"/>
        <v/>
      </c>
      <c r="D497" s="56" t="str">
        <f ca="1">VLOOKUP($A497,$BC$5:$BN$45,8)</f>
        <v>B</v>
      </c>
      <c r="E497" s="344" t="str">
        <f t="shared" ca="1" si="157"/>
        <v>BRB</v>
      </c>
      <c r="F497" s="175">
        <v>1</v>
      </c>
      <c r="G497" s="459">
        <f ca="1">IF(G496&gt;=$AJ$3,1,IF(AND(J495="L",J496="L"),1,IF(I496="L",2,IF(I496="W",(2*G496-1),G496))))</f>
        <v>2</v>
      </c>
      <c r="H497" s="345" t="str">
        <f ca="1">IF($A496&lt;&gt;"",IF(OR($AH496&lt;&gt;0,$AI496&lt;&gt;0,E496="RRR"),"",IF(AND($D491="B",$D494="B"),"B",IF(AND($D493="B",$D495="B"),"B",IF(AND($D495=$D496,$D495="B"),"B","")))),"")</f>
        <v/>
      </c>
      <c r="I497" s="346" t="str">
        <f t="shared" ca="1" si="161"/>
        <v/>
      </c>
      <c r="J497" s="346">
        <f t="shared" ca="1" si="149"/>
        <v>0</v>
      </c>
      <c r="K497" s="343">
        <f t="shared" ca="1" si="158"/>
        <v>0</v>
      </c>
      <c r="L497" s="56" t="str">
        <f ca="1">VLOOKUP($A497,$BC$5:$BN$45,8)</f>
        <v>B</v>
      </c>
      <c r="M497" s="428">
        <f t="shared" ca="1" si="159"/>
        <v>5</v>
      </c>
      <c r="N497" s="175">
        <v>1</v>
      </c>
      <c r="O497" s="345" t="str">
        <f ca="1">IF($A496&lt;&gt;"",IF(OR($AH496&lt;&gt;0,$AI496&lt;&gt;0,E496="BBB",H497&lt;&gt;""),"",IF(AND($D491="R",$D494="R"),"R",IF(AND($D493="R",$D495="R"),"R",IF(AND($D495=$D496,$D495="R"),"R","")))),"")</f>
        <v>R</v>
      </c>
      <c r="P497" s="37" t="str">
        <f t="shared" ca="1" si="150"/>
        <v>L</v>
      </c>
      <c r="Q497" s="37">
        <f t="shared" ca="1" si="151"/>
        <v>-1</v>
      </c>
      <c r="R497" s="23">
        <f ca="1">IF($A497&lt;&gt;"",IF(OR($AH496&lt;&gt;0,$AI496&lt;&gt;0),"0",SUM(Q497:Q497)),0)</f>
        <v>-1</v>
      </c>
      <c r="S497" s="56" t="str">
        <f ca="1">VLOOKUP($A497,$BC$5:$BN$45,8)</f>
        <v>B</v>
      </c>
      <c r="T497" s="175">
        <v>1</v>
      </c>
      <c r="U497" s="345" t="str">
        <f ca="1">IF($A496&lt;&gt;"",IF(OR($AH496&lt;&gt;0,$AI496&lt;&gt;0,M496&gt;=$AJ$3),"",H497))</f>
        <v/>
      </c>
      <c r="V497" s="346" t="str">
        <f t="shared" ca="1" si="162"/>
        <v/>
      </c>
      <c r="W497" s="346">
        <f t="shared" ca="1" si="152"/>
        <v>0</v>
      </c>
      <c r="X497" s="343">
        <f t="shared" ca="1" si="160"/>
        <v>0</v>
      </c>
      <c r="Y497" s="56" t="str">
        <f ca="1">VLOOKUP($A497,$BC$5:$BN$45,8)</f>
        <v>B</v>
      </c>
      <c r="Z497" s="175">
        <v>1</v>
      </c>
      <c r="AA497" s="345" t="str">
        <f ca="1">IF($A496&lt;&gt;"",IF(OR($AH496&lt;&gt;0,$AI496&lt;&gt;0,U497&lt;&gt;""),"",O497))</f>
        <v>R</v>
      </c>
      <c r="AB497" s="37" t="str">
        <f t="shared" ca="1" si="153"/>
        <v>L</v>
      </c>
      <c r="AC497" s="37">
        <f t="shared" ca="1" si="154"/>
        <v>-1</v>
      </c>
      <c r="AD497" s="23">
        <f ca="1">IF($A497&lt;&gt;"",IF(OR($AH496&lt;&gt;0,$AI496&lt;&gt;0),"0",SUM(AC497:AC497)),0)</f>
        <v>-1</v>
      </c>
      <c r="AE497" s="90">
        <f ca="1">IF(A497&lt;&gt;"",W497+AC497,0)</f>
        <v>-1</v>
      </c>
      <c r="AF497" s="87">
        <f t="shared" ca="1" si="164"/>
        <v>-10</v>
      </c>
      <c r="AG497" s="95">
        <f>T498</f>
        <v>1</v>
      </c>
      <c r="AH497" s="89">
        <f ca="1">IF($A497&lt;&gt;"",IF(AH496&lt;&gt;0,AH496,IF(AF497&gt;=$AJ$1,"Profit Target",0)),0)</f>
        <v>0</v>
      </c>
      <c r="AI497" s="91">
        <f ca="1">IF($A497&lt;&gt;"",IF(AI496&lt;&gt;0,AI496,IF(AF497&lt;=$AJ$2,"Stop Loss",0)))</f>
        <v>0</v>
      </c>
      <c r="AJ497" s="89">
        <f t="shared" ca="1" si="155"/>
        <v>9</v>
      </c>
      <c r="AK497" s="78" t="str">
        <f ca="1">IF($A496="","",ABS(T497)&amp;"@")</f>
        <v>1@</v>
      </c>
      <c r="AL497" s="78" t="str">
        <f ca="1">IF(U497&lt;&gt;"",$AK497&amp;U497&amp;",","")</f>
        <v/>
      </c>
      <c r="AM497" s="78" t="str">
        <f ca="1">IF($A496="","",ABS(Z497)&amp;"@")</f>
        <v>1@</v>
      </c>
      <c r="AN497" s="427" t="str">
        <f t="shared" ca="1" si="156"/>
        <v>1@R,</v>
      </c>
      <c r="AO497" s="20"/>
      <c r="AP497" s="20"/>
      <c r="AQ497" s="20"/>
      <c r="AR497" s="20"/>
      <c r="AS497" s="20"/>
      <c r="AT497" s="49"/>
      <c r="AU497" s="20"/>
      <c r="AV497" s="20"/>
      <c r="AW497" s="20"/>
      <c r="AX497" s="20"/>
      <c r="AY497" s="20"/>
      <c r="AZ497" s="20"/>
      <c r="BA497" s="20"/>
      <c r="BB497" s="96">
        <f t="shared" ca="1" si="147"/>
        <v>36</v>
      </c>
      <c r="BC497" s="48"/>
      <c r="BD497" s="96"/>
      <c r="BE497" s="48"/>
      <c r="BG497" s="48"/>
      <c r="BH497" s="48"/>
      <c r="BI497" s="19"/>
      <c r="BJ497" s="19"/>
      <c r="BK497" s="19"/>
      <c r="BL497" s="48"/>
      <c r="BM497" s="61"/>
      <c r="BN497" s="48"/>
      <c r="BR497" s="48"/>
      <c r="BS497" s="48"/>
      <c r="BT497" s="48"/>
      <c r="BU497" s="48"/>
      <c r="BV497" s="48"/>
      <c r="BW497" s="48"/>
      <c r="BX497" s="48"/>
      <c r="BY497" s="49"/>
      <c r="BZ497" s="48"/>
      <c r="CA497" s="48"/>
      <c r="CB497" s="19"/>
      <c r="CC497" s="19"/>
      <c r="CD497" s="19"/>
      <c r="CE497" s="48"/>
      <c r="CF497" s="49"/>
      <c r="CG497" s="19"/>
      <c r="CH497" s="49"/>
      <c r="CI497" s="19"/>
      <c r="CJ497" s="19"/>
    </row>
    <row r="498" spans="1:88">
      <c r="A498" s="96">
        <f t="shared" ca="1" si="146"/>
        <v>9</v>
      </c>
      <c r="B498" s="23" t="str">
        <f ca="1">IF(A497="","",IF(AND(AL498="",AN498=""),"NB",AL498&amp;AN498))</f>
        <v>1@B,</v>
      </c>
      <c r="C498" s="6" t="str">
        <f t="shared" ca="1" si="148"/>
        <v/>
      </c>
      <c r="D498" s="56" t="str">
        <f ca="1">VLOOKUP($A498,$BC$5:$BN$45,8)</f>
        <v>R</v>
      </c>
      <c r="E498" s="344" t="str">
        <f t="shared" ca="1" si="157"/>
        <v>RBR</v>
      </c>
      <c r="F498" s="175">
        <v>1</v>
      </c>
      <c r="G498" s="459">
        <f ca="1">IF(G497&gt;=$AJ$3,1,IF(AND(J496="L",J497="L"),1,IF(I497="L",2,IF(I497="W",(2*G497-1),G497))))</f>
        <v>2</v>
      </c>
      <c r="H498" s="345" t="str">
        <f ca="1">IF($A497&lt;&gt;"",IF(OR($AH497&lt;&gt;0,$AI497&lt;&gt;0,E497="RRR"),"",IF(AND($D492="B",$D495="B"),"B",IF(AND($D494="B",$D496="B"),"B",IF(AND($D496=$D497,$D496="B"),"B","")))),"")</f>
        <v>B</v>
      </c>
      <c r="I498" s="346" t="str">
        <f t="shared" ca="1" si="161"/>
        <v>L</v>
      </c>
      <c r="J498" s="346">
        <f t="shared" ca="1" si="149"/>
        <v>-1</v>
      </c>
      <c r="K498" s="343">
        <f t="shared" ca="1" si="158"/>
        <v>-1</v>
      </c>
      <c r="L498" s="56" t="str">
        <f ca="1">VLOOKUP($A498,$BC$5:$BN$45,8)</f>
        <v>R</v>
      </c>
      <c r="M498" s="428">
        <f t="shared" ca="1" si="159"/>
        <v>6</v>
      </c>
      <c r="N498" s="175">
        <v>1</v>
      </c>
      <c r="O498" s="345" t="str">
        <f ca="1">IF($A497&lt;&gt;"",IF(OR($AH497&lt;&gt;0,$AI497&lt;&gt;0,E497="BBB",H498&lt;&gt;""),"",IF(AND($D492="R",$D495="R"),"R",IF(AND($D494="R",$D496="R"),"R",IF(AND($D496=$D497,$D496="R"),"R","")))),"")</f>
        <v/>
      </c>
      <c r="P498" s="37" t="str">
        <f t="shared" ca="1" si="150"/>
        <v/>
      </c>
      <c r="Q498" s="37">
        <f t="shared" ca="1" si="151"/>
        <v>0</v>
      </c>
      <c r="R498" s="23">
        <f ca="1">IF($A498&lt;&gt;"",IF(OR($AH497&lt;&gt;0,$AI497&lt;&gt;0),"0",SUM(Q498:Q498)),0)</f>
        <v>0</v>
      </c>
      <c r="S498" s="56" t="str">
        <f ca="1">VLOOKUP($A498,$BC$5:$BN$45,8)</f>
        <v>R</v>
      </c>
      <c r="T498" s="175">
        <v>1</v>
      </c>
      <c r="U498" s="345" t="str">
        <f ca="1">IF($A497&lt;&gt;"",IF(OR($AH497&lt;&gt;0,$AI497&lt;&gt;0,M497&gt;=$AJ$3),"",H498))</f>
        <v>B</v>
      </c>
      <c r="V498" s="346" t="str">
        <f t="shared" ca="1" si="162"/>
        <v>L</v>
      </c>
      <c r="W498" s="346">
        <f t="shared" ca="1" si="152"/>
        <v>-1</v>
      </c>
      <c r="X498" s="343">
        <f t="shared" ca="1" si="160"/>
        <v>-1</v>
      </c>
      <c r="Y498" s="56" t="str">
        <f ca="1">VLOOKUP($A498,$BC$5:$BN$45,8)</f>
        <v>R</v>
      </c>
      <c r="Z498" s="175">
        <v>1</v>
      </c>
      <c r="AA498" s="345" t="str">
        <f ca="1">IF($A497&lt;&gt;"",IF(OR($AH497&lt;&gt;0,$AI497&lt;&gt;0,U498&lt;&gt;""),"",O498))</f>
        <v/>
      </c>
      <c r="AB498" s="37" t="str">
        <f t="shared" ca="1" si="153"/>
        <v/>
      </c>
      <c r="AC498" s="37">
        <f t="shared" ca="1" si="154"/>
        <v>0</v>
      </c>
      <c r="AD498" s="23">
        <f ca="1">IF($A498&lt;&gt;"",IF(OR($AH497&lt;&gt;0,$AI497&lt;&gt;0),"0",SUM(AC498:AC498)),0)</f>
        <v>0</v>
      </c>
      <c r="AE498" s="90">
        <f ca="1">IF(A498&lt;&gt;"",W498+AC498,0)</f>
        <v>-1</v>
      </c>
      <c r="AF498" s="87">
        <f t="shared" ca="1" si="164"/>
        <v>-11</v>
      </c>
      <c r="AG498" s="95">
        <f>T499</f>
        <v>1</v>
      </c>
      <c r="AH498" s="89">
        <f ca="1">IF($A498&lt;&gt;"",IF(AH497&lt;&gt;0,AH497,IF(AF498&gt;=$AJ$1,"Profit Target",0)),0)</f>
        <v>0</v>
      </c>
      <c r="AI498" s="91">
        <f ca="1">IF($A498&lt;&gt;"",IF(AI497&lt;&gt;0,AI497,IF(AF498&lt;=$AJ$2,"Stop Loss",0)))</f>
        <v>0</v>
      </c>
      <c r="AJ498" s="89">
        <f t="shared" ca="1" si="155"/>
        <v>9</v>
      </c>
      <c r="AK498" s="78" t="str">
        <f ca="1">IF($A497="","",ABS(T498)&amp;"@")</f>
        <v>1@</v>
      </c>
      <c r="AL498" s="78" t="str">
        <f ca="1">IF(U498&lt;&gt;"",$AK498&amp;U498&amp;",","")</f>
        <v>1@B,</v>
      </c>
      <c r="AM498" s="78" t="str">
        <f ca="1">IF($A497="","",ABS(Z498)&amp;"@")</f>
        <v>1@</v>
      </c>
      <c r="AN498" s="427" t="str">
        <f t="shared" ca="1" si="156"/>
        <v/>
      </c>
      <c r="AO498" s="20"/>
      <c r="AP498" s="20"/>
      <c r="AQ498" s="20"/>
      <c r="AR498" s="20"/>
      <c r="AS498" s="20"/>
      <c r="AT498" s="49"/>
      <c r="AU498" s="20"/>
      <c r="AV498" s="20"/>
      <c r="AW498" s="20"/>
      <c r="AX498" s="20"/>
      <c r="AY498" s="20"/>
      <c r="AZ498" s="20"/>
      <c r="BA498" s="20"/>
      <c r="BB498" s="96">
        <f t="shared" ca="1" si="147"/>
        <v>36</v>
      </c>
      <c r="BC498" s="48"/>
      <c r="BD498" s="96"/>
      <c r="BE498" s="48"/>
      <c r="BG498" s="48"/>
      <c r="BH498" s="48"/>
      <c r="BI498" s="19"/>
      <c r="BJ498" s="19"/>
      <c r="BK498" s="19"/>
      <c r="BL498" s="48"/>
      <c r="BM498" s="61"/>
      <c r="BN498" s="48"/>
      <c r="BR498" s="48"/>
      <c r="BS498" s="48"/>
      <c r="BT498" s="48"/>
      <c r="BU498" s="48"/>
      <c r="BV498" s="48"/>
      <c r="BW498" s="48"/>
      <c r="BX498" s="48"/>
      <c r="BY498" s="49"/>
      <c r="BZ498" s="48"/>
      <c r="CA498" s="48"/>
      <c r="CB498" s="19"/>
      <c r="CC498" s="19"/>
      <c r="CD498" s="19"/>
      <c r="CE498" s="48"/>
      <c r="CF498" s="49"/>
      <c r="CG498" s="19"/>
      <c r="CH498" s="49"/>
      <c r="CI498" s="19"/>
      <c r="CJ498" s="19"/>
    </row>
    <row r="499" spans="1:88">
      <c r="A499" s="96">
        <f t="shared" ca="1" si="146"/>
        <v>35</v>
      </c>
      <c r="B499" s="23" t="str">
        <f ca="1">IF(A498="","",IF(AND(AL499="",AN499=""),"NB",AL499&amp;AN499))</f>
        <v>1@B,</v>
      </c>
      <c r="C499" s="6" t="str">
        <f t="shared" ca="1" si="148"/>
        <v/>
      </c>
      <c r="D499" s="56" t="str">
        <f ca="1">VLOOKUP($A499,$BC$5:$BN$45,8)</f>
        <v>B</v>
      </c>
      <c r="E499" s="344" t="str">
        <f t="shared" ca="1" si="157"/>
        <v>BRB</v>
      </c>
      <c r="F499" s="175">
        <v>1</v>
      </c>
      <c r="G499" s="459">
        <f ca="1">IF(G498&gt;=$AJ$3,1,IF(AND(J497="L",J498="L"),1,IF(I498="L",2,IF(I498="W",(2*G498-1),G498))))</f>
        <v>2</v>
      </c>
      <c r="H499" s="345" t="str">
        <f ca="1">IF($A498&lt;&gt;"",IF(OR($AH498&lt;&gt;0,$AI498&lt;&gt;0,E498="RRR"),"",IF(AND($D493="B",$D496="B"),"B",IF(AND($D495="B",$D497="B"),"B",IF(AND($D497=$D498,$D497="B"),"B","")))),"")</f>
        <v>B</v>
      </c>
      <c r="I499" s="346" t="str">
        <f t="shared" ca="1" si="161"/>
        <v>W</v>
      </c>
      <c r="J499" s="346">
        <f t="shared" ca="1" si="149"/>
        <v>1</v>
      </c>
      <c r="K499" s="343">
        <f t="shared" ca="1" si="158"/>
        <v>1</v>
      </c>
      <c r="L499" s="56" t="str">
        <f ca="1">VLOOKUP($A499,$BC$5:$BN$45,8)</f>
        <v>B</v>
      </c>
      <c r="M499" s="428">
        <f t="shared" ca="1" si="159"/>
        <v>0</v>
      </c>
      <c r="N499" s="175">
        <v>1</v>
      </c>
      <c r="O499" s="345" t="str">
        <f ca="1">IF($A498&lt;&gt;"",IF(OR($AH498&lt;&gt;0,$AI498&lt;&gt;0,E498="BBB",H499&lt;&gt;""),"",IF(AND($D493="R",$D496="R"),"R",IF(AND($D495="R",$D497="R"),"R",IF(AND($D497=$D498,$D497="R"),"R","")))),"")</f>
        <v/>
      </c>
      <c r="P499" s="37" t="str">
        <f t="shared" ca="1" si="150"/>
        <v/>
      </c>
      <c r="Q499" s="37">
        <f t="shared" ca="1" si="151"/>
        <v>0</v>
      </c>
      <c r="R499" s="23">
        <f ca="1">IF($A499&lt;&gt;"",IF(OR($AH498&lt;&gt;0,$AI498&lt;&gt;0),"0",SUM(Q499:Q499)),0)</f>
        <v>0</v>
      </c>
      <c r="S499" s="56" t="str">
        <f ca="1">VLOOKUP($A499,$BC$5:$BN$45,8)</f>
        <v>B</v>
      </c>
      <c r="T499" s="175">
        <v>1</v>
      </c>
      <c r="U499" s="345" t="str">
        <f ca="1">IF($A498&lt;&gt;"",IF(OR($AH498&lt;&gt;0,$AI498&lt;&gt;0,M498&gt;=$AJ$3),"",H499))</f>
        <v>B</v>
      </c>
      <c r="V499" s="346" t="str">
        <f t="shared" ca="1" si="162"/>
        <v>W</v>
      </c>
      <c r="W499" s="346">
        <f t="shared" ca="1" si="152"/>
        <v>1</v>
      </c>
      <c r="X499" s="343">
        <f t="shared" ca="1" si="160"/>
        <v>1</v>
      </c>
      <c r="Y499" s="56" t="str">
        <f ca="1">VLOOKUP($A499,$BC$5:$BN$45,8)</f>
        <v>B</v>
      </c>
      <c r="Z499" s="175">
        <v>1</v>
      </c>
      <c r="AA499" s="345" t="str">
        <f ca="1">IF($A498&lt;&gt;"",IF(OR($AH498&lt;&gt;0,$AI498&lt;&gt;0,U499&lt;&gt;""),"",O499))</f>
        <v/>
      </c>
      <c r="AB499" s="37" t="str">
        <f t="shared" ca="1" si="153"/>
        <v/>
      </c>
      <c r="AC499" s="37">
        <f t="shared" ca="1" si="154"/>
        <v>0</v>
      </c>
      <c r="AD499" s="23">
        <f ca="1">IF($A499&lt;&gt;"",IF(OR($AH498&lt;&gt;0,$AI498&lt;&gt;0),"0",SUM(AC499:AC499)),0)</f>
        <v>0</v>
      </c>
      <c r="AE499" s="90">
        <f ca="1">IF(A499&lt;&gt;"",W499+AC499,0)</f>
        <v>1</v>
      </c>
      <c r="AF499" s="87">
        <f t="shared" ca="1" si="164"/>
        <v>-10</v>
      </c>
      <c r="AG499" s="95">
        <f>T500</f>
        <v>1</v>
      </c>
      <c r="AH499" s="89">
        <f ca="1">IF($A499&lt;&gt;"",IF(AH498&lt;&gt;0,AH498,IF(AF499&gt;=$AJ$1,"Profit Target",0)),0)</f>
        <v>0</v>
      </c>
      <c r="AI499" s="91">
        <f ca="1">IF($A499&lt;&gt;"",IF(AI498&lt;&gt;0,AI498,IF(AF499&lt;=$AJ$2,"Stop Loss",0)))</f>
        <v>0</v>
      </c>
      <c r="AJ499" s="89">
        <f t="shared" ca="1" si="155"/>
        <v>9</v>
      </c>
      <c r="AK499" s="78" t="str">
        <f ca="1">IF($A498="","",ABS(T499)&amp;"@")</f>
        <v>1@</v>
      </c>
      <c r="AL499" s="78" t="str">
        <f ca="1">IF(U499&lt;&gt;"",$AK499&amp;U499&amp;",","")</f>
        <v>1@B,</v>
      </c>
      <c r="AM499" s="78" t="str">
        <f ca="1">IF($A498="","",ABS(Z499)&amp;"@")</f>
        <v>1@</v>
      </c>
      <c r="AN499" s="427" t="str">
        <f t="shared" ca="1" si="156"/>
        <v/>
      </c>
      <c r="AO499" s="20"/>
      <c r="AP499" s="20"/>
      <c r="AQ499" s="20"/>
      <c r="AR499" s="20"/>
      <c r="AS499" s="20"/>
      <c r="AT499" s="49"/>
      <c r="AU499" s="20"/>
      <c r="AV499" s="20"/>
      <c r="AW499" s="20"/>
      <c r="AX499" s="20"/>
      <c r="AY499" s="20"/>
      <c r="AZ499" s="20"/>
      <c r="BA499" s="20"/>
      <c r="BB499" s="96">
        <f t="shared" ca="1" si="147"/>
        <v>11</v>
      </c>
      <c r="BC499" s="48"/>
      <c r="BD499" s="96"/>
      <c r="BE499" s="48"/>
      <c r="BG499" s="48"/>
      <c r="BH499" s="48"/>
      <c r="BI499" s="19"/>
      <c r="BJ499" s="19"/>
      <c r="BK499" s="19"/>
      <c r="BL499" s="48"/>
      <c r="BM499" s="61"/>
      <c r="BN499" s="48"/>
      <c r="BR499" s="48"/>
      <c r="BS499" s="48"/>
      <c r="BT499" s="48"/>
      <c r="BU499" s="48"/>
      <c r="BV499" s="48"/>
      <c r="BW499" s="48"/>
      <c r="BX499" s="48"/>
      <c r="BY499" s="49"/>
      <c r="BZ499" s="48"/>
      <c r="CA499" s="48"/>
      <c r="CB499" s="19"/>
      <c r="CC499" s="19"/>
      <c r="CD499" s="19"/>
      <c r="CE499" s="48"/>
      <c r="CF499" s="49"/>
      <c r="CG499" s="19"/>
      <c r="CH499" s="49"/>
      <c r="CI499" s="19"/>
      <c r="CJ499" s="19"/>
    </row>
    <row r="500" spans="1:88">
      <c r="A500" s="96">
        <f t="shared" ca="1" si="146"/>
        <v>12</v>
      </c>
      <c r="B500" s="23" t="str">
        <f ca="1">IF(A499="","",IF(AND(AL500="",AN500=""),"NB",AL500&amp;AN500))</f>
        <v>1@R,</v>
      </c>
      <c r="C500" s="6" t="str">
        <f t="shared" ca="1" si="148"/>
        <v/>
      </c>
      <c r="D500" s="56" t="str">
        <f ca="1">VLOOKUP($A500,$BC$5:$BN$45,8)</f>
        <v>R</v>
      </c>
      <c r="E500" s="344" t="str">
        <f t="shared" ca="1" si="157"/>
        <v>RBR</v>
      </c>
      <c r="F500" s="175">
        <v>1</v>
      </c>
      <c r="G500" s="459">
        <f ca="1">IF(G499&gt;=$AJ$3,1,IF(AND(J498="L",J499="L"),1,IF(I499="L",2,IF(I499="W",(2*G499-1),G499))))</f>
        <v>3</v>
      </c>
      <c r="H500" s="345" t="str">
        <f ca="1">IF($A499&lt;&gt;"",IF(OR($AH499&lt;&gt;0,$AI499&lt;&gt;0,E499="RRR"),"",IF(AND($D494="B",$D497="B"),"B",IF(AND($D496="B",$D498="B"),"B",IF(AND($D498=$D499,$D498="B"),"B","")))),"")</f>
        <v/>
      </c>
      <c r="I500" s="346" t="str">
        <f t="shared" ca="1" si="161"/>
        <v/>
      </c>
      <c r="J500" s="346">
        <f t="shared" ca="1" si="149"/>
        <v>0</v>
      </c>
      <c r="K500" s="343">
        <f t="shared" ca="1" si="158"/>
        <v>0</v>
      </c>
      <c r="L500" s="56" t="str">
        <f ca="1">VLOOKUP($A500,$BC$5:$BN$45,8)</f>
        <v>R</v>
      </c>
      <c r="M500" s="428">
        <f t="shared" ca="1" si="159"/>
        <v>0</v>
      </c>
      <c r="N500" s="175">
        <v>1</v>
      </c>
      <c r="O500" s="345" t="str">
        <f ca="1">IF($A499&lt;&gt;"",IF(OR($AH499&lt;&gt;0,$AI499&lt;&gt;0,E499="BBB",H500&lt;&gt;""),"",IF(AND($D494="R",$D497="R"),"R",IF(AND($D496="R",$D498="R"),"R",IF(AND($D498=$D499,$D498="R"),"R","")))),"")</f>
        <v>R</v>
      </c>
      <c r="P500" s="37" t="str">
        <f t="shared" ca="1" si="150"/>
        <v>W</v>
      </c>
      <c r="Q500" s="37">
        <f t="shared" ca="1" si="151"/>
        <v>1</v>
      </c>
      <c r="R500" s="23">
        <f ca="1">IF($A500&lt;&gt;"",IF(OR($AH499&lt;&gt;0,$AI499&lt;&gt;0),"0",SUM(Q500:Q500)),0)</f>
        <v>1</v>
      </c>
      <c r="S500" s="56" t="str">
        <f ca="1">VLOOKUP($A500,$BC$5:$BN$45,8)</f>
        <v>R</v>
      </c>
      <c r="T500" s="175">
        <v>1</v>
      </c>
      <c r="U500" s="345" t="str">
        <f ca="1">IF($A499&lt;&gt;"",IF(OR($AH499&lt;&gt;0,$AI499&lt;&gt;0,M499&gt;=$AJ$3),"",H500))</f>
        <v/>
      </c>
      <c r="V500" s="346" t="str">
        <f t="shared" ca="1" si="162"/>
        <v/>
      </c>
      <c r="W500" s="346">
        <f t="shared" ca="1" si="152"/>
        <v>0</v>
      </c>
      <c r="X500" s="343">
        <f t="shared" ca="1" si="160"/>
        <v>0</v>
      </c>
      <c r="Y500" s="56" t="str">
        <f ca="1">VLOOKUP($A500,$BC$5:$BN$45,8)</f>
        <v>R</v>
      </c>
      <c r="Z500" s="175">
        <v>1</v>
      </c>
      <c r="AA500" s="345" t="str">
        <f ca="1">IF($A499&lt;&gt;"",IF(OR($AH499&lt;&gt;0,$AI499&lt;&gt;0,U500&lt;&gt;""),"",O500))</f>
        <v>R</v>
      </c>
      <c r="AB500" s="37" t="str">
        <f t="shared" ca="1" si="153"/>
        <v>W</v>
      </c>
      <c r="AC500" s="37">
        <f t="shared" ca="1" si="154"/>
        <v>1</v>
      </c>
      <c r="AD500" s="23">
        <f ca="1">IF($A500&lt;&gt;"",IF(OR($AH499&lt;&gt;0,$AI499&lt;&gt;0),"0",SUM(AC500:AC500)),0)</f>
        <v>1</v>
      </c>
      <c r="AE500" s="90">
        <f ca="1">IF(A500&lt;&gt;"",W500+AC500,0)</f>
        <v>1</v>
      </c>
      <c r="AF500" s="172">
        <f t="shared" ca="1" si="164"/>
        <v>-9</v>
      </c>
      <c r="AG500" s="95">
        <f>T501</f>
        <v>1</v>
      </c>
      <c r="AH500" s="89">
        <f ca="1">IF($A500&lt;&gt;"",IF(AH499&lt;&gt;0,AH499,IF(AF500&gt;=$AJ$1,"Profit Target",0)),0)</f>
        <v>0</v>
      </c>
      <c r="AI500" s="91">
        <f ca="1">IF($A500&lt;&gt;"",IF(AI499&lt;&gt;0,AI499,IF(AF500&lt;=$AJ$2,"Stop Loss",0)))</f>
        <v>0</v>
      </c>
      <c r="AJ500" s="89">
        <f t="shared" ca="1" si="155"/>
        <v>9</v>
      </c>
      <c r="AK500" s="78" t="str">
        <f ca="1">IF($A499="","",ABS(T500)&amp;"@")</f>
        <v>1@</v>
      </c>
      <c r="AL500" s="78" t="str">
        <f ca="1">IF(U500&lt;&gt;"",$AK500&amp;U500&amp;",","")</f>
        <v/>
      </c>
      <c r="AM500" s="78" t="str">
        <f ca="1">IF($A499="","",ABS(Z500)&amp;"@")</f>
        <v>1@</v>
      </c>
      <c r="AN500" s="427" t="str">
        <f t="shared" ca="1" si="156"/>
        <v>1@R,</v>
      </c>
      <c r="AO500" s="20"/>
      <c r="AP500" s="20"/>
      <c r="AQ500" s="20"/>
      <c r="AR500" s="20"/>
      <c r="AS500" s="20"/>
      <c r="AT500" s="49"/>
      <c r="AU500" s="20"/>
      <c r="AV500" s="20"/>
      <c r="AW500" s="20"/>
      <c r="AX500" s="20"/>
      <c r="AY500" s="20"/>
      <c r="AZ500" s="20"/>
      <c r="BA500" s="20"/>
      <c r="BB500" s="96">
        <f t="shared" ca="1" si="147"/>
        <v>19</v>
      </c>
      <c r="BC500" s="48"/>
      <c r="BD500" s="96"/>
      <c r="BE500" s="48"/>
      <c r="BG500" s="48"/>
      <c r="BH500" s="48"/>
      <c r="BI500" s="19"/>
      <c r="BJ500" s="19"/>
      <c r="BK500" s="19"/>
      <c r="BL500" s="48"/>
      <c r="BM500" s="61"/>
      <c r="BN500" s="48"/>
      <c r="BR500" s="48"/>
      <c r="BS500" s="48"/>
      <c r="BT500" s="48"/>
      <c r="BU500" s="48"/>
      <c r="BV500" s="48"/>
      <c r="BW500" s="48"/>
      <c r="BX500" s="48"/>
      <c r="BY500" s="49"/>
      <c r="BZ500" s="48"/>
      <c r="CA500" s="48"/>
      <c r="CB500" s="19"/>
      <c r="CC500" s="19"/>
      <c r="CD500" s="19"/>
      <c r="CE500" s="48"/>
      <c r="CF500" s="49"/>
      <c r="CG500" s="19"/>
      <c r="CH500" s="49"/>
      <c r="CI500" s="19"/>
      <c r="CJ500" s="19"/>
    </row>
    <row r="501" spans="1:88">
      <c r="A501" s="96">
        <f t="shared" ca="1" si="146"/>
        <v>17</v>
      </c>
      <c r="B501" s="23" t="str">
        <f ca="1">IF(A500="","",IF(AND(AL501="",AN501=""),"NB",AL501&amp;AN501))</f>
        <v>1@B,</v>
      </c>
      <c r="C501" s="6" t="str">
        <f t="shared" ca="1" si="148"/>
        <v/>
      </c>
      <c r="D501" s="56" t="str">
        <f ca="1">VLOOKUP($A501,$BC$5:$BN$45,8)</f>
        <v>B</v>
      </c>
      <c r="E501" s="344" t="str">
        <f t="shared" ca="1" si="157"/>
        <v>BRB</v>
      </c>
      <c r="F501" s="175">
        <v>1</v>
      </c>
      <c r="G501" s="459">
        <f ca="1">IF(G500&gt;=$AJ$3,1,IF(AND(J499="L",J500="L"),1,IF(I500="L",2,IF(I500="W",(2*G500-1),G500))))</f>
        <v>3</v>
      </c>
      <c r="H501" s="345" t="str">
        <f ca="1">IF($A500&lt;&gt;"",IF(OR($AH500&lt;&gt;0,$AI500&lt;&gt;0,E500="RRR"),"",IF(AND($D495="B",$D498="B"),"B",IF(AND($D497="B",$D499="B"),"B",IF(AND($D499=$D500,$D499="B"),"B","")))),"")</f>
        <v>B</v>
      </c>
      <c r="I501" s="346" t="str">
        <f t="shared" ca="1" si="161"/>
        <v>W</v>
      </c>
      <c r="J501" s="346">
        <f t="shared" ca="1" si="149"/>
        <v>1</v>
      </c>
      <c r="K501" s="343">
        <f t="shared" ca="1" si="158"/>
        <v>1</v>
      </c>
      <c r="L501" s="56" t="str">
        <f ca="1">VLOOKUP($A501,$BC$5:$BN$45,8)</f>
        <v>B</v>
      </c>
      <c r="M501" s="428">
        <f t="shared" ca="1" si="159"/>
        <v>0</v>
      </c>
      <c r="N501" s="175">
        <v>1</v>
      </c>
      <c r="O501" s="345" t="str">
        <f ca="1">IF($A500&lt;&gt;"",IF(OR($AH500&lt;&gt;0,$AI500&lt;&gt;0,E500="BBB",H501&lt;&gt;""),"",IF(AND($D495="R",$D498="R"),"R",IF(AND($D497="R",$D499="R"),"R",IF(AND($D499=$D500,$D499="R"),"R","")))),"")</f>
        <v/>
      </c>
      <c r="P501" s="37" t="str">
        <f t="shared" ca="1" si="150"/>
        <v/>
      </c>
      <c r="Q501" s="37">
        <f t="shared" ca="1" si="151"/>
        <v>0</v>
      </c>
      <c r="R501" s="23">
        <f ca="1">IF($A501&lt;&gt;"",IF(OR($AH500&lt;&gt;0,$AI500&lt;&gt;0),"0",SUM(Q501:Q501)),0)</f>
        <v>0</v>
      </c>
      <c r="S501" s="56" t="str">
        <f ca="1">VLOOKUP($A501,$BC$5:$BN$45,8)</f>
        <v>B</v>
      </c>
      <c r="T501" s="175">
        <v>1</v>
      </c>
      <c r="U501" s="345" t="str">
        <f ca="1">IF($A500&lt;&gt;"",IF(OR($AH500&lt;&gt;0,$AI500&lt;&gt;0,M500&gt;=$AJ$3),"",H501))</f>
        <v>B</v>
      </c>
      <c r="V501" s="346" t="str">
        <f t="shared" ca="1" si="162"/>
        <v>W</v>
      </c>
      <c r="W501" s="346">
        <f t="shared" ca="1" si="152"/>
        <v>1</v>
      </c>
      <c r="X501" s="343">
        <f t="shared" ca="1" si="160"/>
        <v>1</v>
      </c>
      <c r="Y501" s="56" t="str">
        <f ca="1">VLOOKUP($A501,$BC$5:$BN$45,8)</f>
        <v>B</v>
      </c>
      <c r="Z501" s="175">
        <v>1</v>
      </c>
      <c r="AA501" s="345" t="str">
        <f ca="1">IF($A500&lt;&gt;"",IF(OR($AH500&lt;&gt;0,$AI500&lt;&gt;0,U501&lt;&gt;""),"",O501))</f>
        <v/>
      </c>
      <c r="AB501" s="37" t="str">
        <f t="shared" ca="1" si="153"/>
        <v/>
      </c>
      <c r="AC501" s="37">
        <f t="shared" ca="1" si="154"/>
        <v>0</v>
      </c>
      <c r="AD501" s="23">
        <f ca="1">IF($A501&lt;&gt;"",IF(OR($AH500&lt;&gt;0,$AI500&lt;&gt;0),"0",SUM(AC501:AC501)),0)</f>
        <v>0</v>
      </c>
      <c r="AE501" s="90">
        <f ca="1">IF(A501&lt;&gt;"",W501+AC501,0)</f>
        <v>1</v>
      </c>
      <c r="AF501" s="87">
        <f ca="1">IF($A501&lt;&gt;"",AE501+AF500,0)</f>
        <v>-8</v>
      </c>
      <c r="AG501" s="95">
        <f>T502</f>
        <v>1</v>
      </c>
      <c r="AH501" s="89">
        <f ca="1">IF($A501&lt;&gt;"",IF(AH500&lt;&gt;0,AH500,IF(AF501&gt;=$AJ$1,"Profit Target",0)),0)</f>
        <v>0</v>
      </c>
      <c r="AI501" s="91">
        <f ca="1">IF($A501&lt;&gt;"",IF(AI500&lt;&gt;0,AI500,IF(AF501&lt;=$AJ$2,"Stop Loss",0)))</f>
        <v>0</v>
      </c>
      <c r="AJ501" s="89">
        <f t="shared" ca="1" si="155"/>
        <v>9</v>
      </c>
      <c r="AK501" s="78" t="str">
        <f ca="1">IF($A500="","",ABS(T501)&amp;"@")</f>
        <v>1@</v>
      </c>
      <c r="AL501" s="78" t="str">
        <f ca="1">IF(U501&lt;&gt;"",$AK501&amp;U501&amp;",","")</f>
        <v>1@B,</v>
      </c>
      <c r="AM501" s="78" t="str">
        <f ca="1">IF($A500="","",ABS(Z501)&amp;"@")</f>
        <v>1@</v>
      </c>
      <c r="AN501" s="427" t="str">
        <f t="shared" ca="1" si="156"/>
        <v/>
      </c>
      <c r="AO501" s="20"/>
      <c r="AP501" s="20"/>
      <c r="AQ501" s="20"/>
      <c r="AR501" s="20"/>
      <c r="AS501" s="20"/>
      <c r="AT501" s="49"/>
      <c r="AU501" s="20"/>
      <c r="AV501" s="20"/>
      <c r="AW501" s="20"/>
      <c r="AX501" s="20"/>
      <c r="AY501" s="20"/>
      <c r="AZ501" s="20"/>
      <c r="BA501" s="20"/>
      <c r="BB501" s="96">
        <f t="shared" ca="1" si="147"/>
        <v>6</v>
      </c>
      <c r="BC501" s="48"/>
      <c r="BD501" s="96"/>
      <c r="BE501" s="48"/>
      <c r="BG501" s="48"/>
      <c r="BH501" s="48"/>
      <c r="BI501" s="19"/>
      <c r="BJ501" s="19"/>
      <c r="BK501" s="19"/>
      <c r="BL501" s="48"/>
      <c r="BM501" s="61"/>
      <c r="BN501" s="48"/>
      <c r="BR501" s="48"/>
      <c r="BS501" s="48"/>
      <c r="BT501" s="48"/>
      <c r="BU501" s="48"/>
      <c r="BV501" s="48"/>
      <c r="BW501" s="48"/>
      <c r="BX501" s="48"/>
      <c r="BY501" s="49"/>
      <c r="BZ501" s="48"/>
      <c r="CA501" s="48"/>
      <c r="CB501" s="19"/>
      <c r="CC501" s="19"/>
      <c r="CD501" s="19"/>
      <c r="CE501" s="48"/>
      <c r="CF501" s="49"/>
      <c r="CG501" s="19"/>
      <c r="CH501" s="49"/>
      <c r="CI501" s="19"/>
      <c r="CJ501" s="19"/>
    </row>
    <row r="502" spans="1:88">
      <c r="A502" s="96">
        <f t="shared" ca="1" si="146"/>
        <v>7</v>
      </c>
      <c r="B502" s="23" t="str">
        <f ca="1">IF(A501="","",IF(AND(AL502="",AN502=""),"NB",AL502&amp;AN502))</f>
        <v>1@R,</v>
      </c>
      <c r="C502" s="6" t="str">
        <f t="shared" ca="1" si="148"/>
        <v/>
      </c>
      <c r="D502" s="56" t="str">
        <f ca="1">VLOOKUP($A502,$BC$5:$BN$45,8)</f>
        <v>R</v>
      </c>
      <c r="E502" s="344" t="str">
        <f t="shared" ca="1" si="157"/>
        <v>RBR</v>
      </c>
      <c r="F502" s="175">
        <v>1</v>
      </c>
      <c r="G502" s="459">
        <f ca="1">IF(G501&gt;=$AJ$3,1,IF(AND(J500="L",J501="L"),1,IF(I501="L",2,IF(I501="W",(2*G501-1),G501))))</f>
        <v>5</v>
      </c>
      <c r="H502" s="345" t="str">
        <f ca="1">IF($A501&lt;&gt;"",IF(OR($AH501&lt;&gt;0,$AI501&lt;&gt;0,E501="RRR"),"",IF(AND($D496="B",$D499="B"),"B",IF(AND($D498="B",$D500="B"),"B",IF(AND($D500=$D501,$D500="B"),"B","")))),"")</f>
        <v/>
      </c>
      <c r="I502" s="346" t="str">
        <f t="shared" ca="1" si="161"/>
        <v/>
      </c>
      <c r="J502" s="346">
        <f t="shared" ca="1" si="149"/>
        <v>0</v>
      </c>
      <c r="K502" s="343">
        <f t="shared" ca="1" si="158"/>
        <v>0</v>
      </c>
      <c r="L502" s="56" t="str">
        <f ca="1">VLOOKUP($A502,$BC$5:$BN$45,8)</f>
        <v>R</v>
      </c>
      <c r="M502" s="428">
        <f t="shared" ca="1" si="159"/>
        <v>0</v>
      </c>
      <c r="N502" s="175">
        <v>1</v>
      </c>
      <c r="O502" s="345" t="str">
        <f ca="1">IF($A501&lt;&gt;"",IF(OR($AH501&lt;&gt;0,$AI501&lt;&gt;0,E501="BBB",H502&lt;&gt;""),"",IF(AND($D496="R",$D499="R"),"R",IF(AND($D498="R",$D500="R"),"R",IF(AND($D500=$D501,$D500="R"),"R","")))),"")</f>
        <v>R</v>
      </c>
      <c r="P502" s="37" t="str">
        <f t="shared" ca="1" si="150"/>
        <v>W</v>
      </c>
      <c r="Q502" s="37">
        <f t="shared" ca="1" si="151"/>
        <v>1</v>
      </c>
      <c r="R502" s="23">
        <f ca="1">IF($A502&lt;&gt;"",IF(OR($AH501&lt;&gt;0,$AI501&lt;&gt;0),"0",SUM(Q502:Q502)),0)</f>
        <v>1</v>
      </c>
      <c r="S502" s="56" t="str">
        <f ca="1">VLOOKUP($A502,$BC$5:$BN$45,8)</f>
        <v>R</v>
      </c>
      <c r="T502" s="175">
        <v>1</v>
      </c>
      <c r="U502" s="345" t="str">
        <f ca="1">IF($A501&lt;&gt;"",IF(OR($AH501&lt;&gt;0,$AI501&lt;&gt;0,M501&gt;=$AJ$3),"",H502))</f>
        <v/>
      </c>
      <c r="V502" s="346" t="str">
        <f t="shared" ca="1" si="162"/>
        <v/>
      </c>
      <c r="W502" s="346">
        <f t="shared" ca="1" si="152"/>
        <v>0</v>
      </c>
      <c r="X502" s="343">
        <f t="shared" ca="1" si="160"/>
        <v>0</v>
      </c>
      <c r="Y502" s="56" t="str">
        <f ca="1">VLOOKUP($A502,$BC$5:$BN$45,8)</f>
        <v>R</v>
      </c>
      <c r="Z502" s="175">
        <v>1</v>
      </c>
      <c r="AA502" s="345" t="str">
        <f ca="1">IF($A501&lt;&gt;"",IF(OR($AH501&lt;&gt;0,$AI501&lt;&gt;0,U502&lt;&gt;""),"",O502))</f>
        <v>R</v>
      </c>
      <c r="AB502" s="37" t="str">
        <f t="shared" ca="1" si="153"/>
        <v>W</v>
      </c>
      <c r="AC502" s="37">
        <f t="shared" ca="1" si="154"/>
        <v>1</v>
      </c>
      <c r="AD502" s="23">
        <f ca="1">IF($A502&lt;&gt;"",IF(OR($AH501&lt;&gt;0,$AI501&lt;&gt;0),"0",SUM(AC502:AC502)),0)</f>
        <v>1</v>
      </c>
      <c r="AE502" s="90">
        <f ca="1">IF(A502&lt;&gt;"",W502+AC502,0)</f>
        <v>1</v>
      </c>
      <c r="AF502" s="87">
        <f t="shared" ref="AF502:AF530" ca="1" si="165">IF($A502&lt;&gt;"",AE502+AF501,0)</f>
        <v>-7</v>
      </c>
      <c r="AG502" s="95">
        <f>T503</f>
        <v>1</v>
      </c>
      <c r="AH502" s="89">
        <f ca="1">IF($A502&lt;&gt;"",IF(AH501&lt;&gt;0,AH501,IF(AF502&gt;=$AJ$1,"Profit Target",0)),0)</f>
        <v>0</v>
      </c>
      <c r="AI502" s="91">
        <f ca="1">IF($A502&lt;&gt;"",IF(AI501&lt;&gt;0,AI501,IF(AF502&lt;=$AJ$2,"Stop Loss",0)))</f>
        <v>0</v>
      </c>
      <c r="AJ502" s="89">
        <f t="shared" ca="1" si="155"/>
        <v>9</v>
      </c>
      <c r="AK502" s="78" t="str">
        <f ca="1">IF($A501="","",ABS(T502)&amp;"@")</f>
        <v>1@</v>
      </c>
      <c r="AL502" s="78" t="str">
        <f ca="1">IF(U502&lt;&gt;"",$AK502&amp;U502&amp;",","")</f>
        <v/>
      </c>
      <c r="AM502" s="78" t="str">
        <f ca="1">IF($A501="","",ABS(Z502)&amp;"@")</f>
        <v>1@</v>
      </c>
      <c r="AN502" s="427" t="str">
        <f t="shared" ca="1" si="156"/>
        <v>1@R,</v>
      </c>
      <c r="AO502" s="20"/>
      <c r="AP502" s="20"/>
      <c r="AQ502" s="20"/>
      <c r="AR502" s="20"/>
      <c r="AS502" s="20"/>
      <c r="AT502" s="49"/>
      <c r="AU502" s="20"/>
      <c r="AV502" s="20"/>
      <c r="AW502" s="20"/>
      <c r="AX502" s="20"/>
      <c r="AY502" s="20"/>
      <c r="AZ502" s="20"/>
      <c r="BA502" s="20"/>
      <c r="BB502" s="96">
        <f t="shared" ca="1" si="147"/>
        <v>8</v>
      </c>
      <c r="BC502" s="48"/>
      <c r="BD502" s="96"/>
      <c r="BE502" s="48"/>
      <c r="BG502" s="48"/>
      <c r="BH502" s="48"/>
      <c r="BI502" s="19"/>
      <c r="BJ502" s="19"/>
      <c r="BK502" s="19"/>
      <c r="BL502" s="48"/>
      <c r="BM502" s="61"/>
      <c r="BN502" s="48"/>
      <c r="BR502" s="48"/>
      <c r="BS502" s="48"/>
      <c r="BT502" s="48"/>
      <c r="BU502" s="48"/>
      <c r="BV502" s="48"/>
      <c r="BW502" s="48"/>
      <c r="BX502" s="48"/>
      <c r="BY502" s="49"/>
      <c r="BZ502" s="48"/>
      <c r="CA502" s="48"/>
      <c r="CB502" s="19"/>
      <c r="CC502" s="19"/>
      <c r="CD502" s="19"/>
      <c r="CE502" s="48"/>
      <c r="CF502" s="49"/>
      <c r="CG502" s="19"/>
      <c r="CH502" s="49"/>
      <c r="CI502" s="19"/>
      <c r="CJ502" s="19"/>
    </row>
    <row r="503" spans="1:88">
      <c r="A503" s="96">
        <f t="shared" ca="1" si="146"/>
        <v>3</v>
      </c>
      <c r="B503" s="23" t="str">
        <f ca="1">IF(A502="","",IF(AND(AL503="",AN503=""),"NB",AL503&amp;AN503))</f>
        <v>1@B,</v>
      </c>
      <c r="C503" s="6" t="str">
        <f t="shared" ca="1" si="148"/>
        <v/>
      </c>
      <c r="D503" s="56" t="str">
        <f ca="1">VLOOKUP($A503,$BC$5:$BN$45,8)</f>
        <v>R</v>
      </c>
      <c r="E503" s="344" t="str">
        <f t="shared" ca="1" si="157"/>
        <v>BRR</v>
      </c>
      <c r="F503" s="175">
        <v>1</v>
      </c>
      <c r="G503" s="459">
        <f ca="1">IF(G502&gt;=$AJ$3,1,IF(AND(J501="L",J502="L"),1,IF(I502="L",2,IF(I502="W",(2*G502-1),G502))))</f>
        <v>5</v>
      </c>
      <c r="H503" s="345" t="str">
        <f ca="1">IF($A502&lt;&gt;"",IF(OR($AH502&lt;&gt;0,$AI502&lt;&gt;0,E502="RRR"),"",IF(AND($D497="B",$D500="B"),"B",IF(AND($D499="B",$D501="B"),"B",IF(AND($D501=$D502,$D501="B"),"B","")))),"")</f>
        <v>B</v>
      </c>
      <c r="I503" s="346" t="str">
        <f t="shared" ca="1" si="161"/>
        <v>L</v>
      </c>
      <c r="J503" s="346">
        <f t="shared" ca="1" si="149"/>
        <v>-1</v>
      </c>
      <c r="K503" s="343">
        <f t="shared" ca="1" si="158"/>
        <v>-1</v>
      </c>
      <c r="L503" s="56" t="str">
        <f ca="1">VLOOKUP($A503,$BC$5:$BN$45,8)</f>
        <v>R</v>
      </c>
      <c r="M503" s="428">
        <f t="shared" ca="1" si="159"/>
        <v>1</v>
      </c>
      <c r="N503" s="175">
        <v>1</v>
      </c>
      <c r="O503" s="345" t="str">
        <f ca="1">IF($A502&lt;&gt;"",IF(OR($AH502&lt;&gt;0,$AI502&lt;&gt;0,E502="BBB",H503&lt;&gt;""),"",IF(AND($D497="R",$D500="R"),"R",IF(AND($D499="R",$D501="R"),"R",IF(AND($D501=$D502,$D501="R"),"R","")))),"")</f>
        <v/>
      </c>
      <c r="P503" s="37" t="str">
        <f t="shared" ca="1" si="150"/>
        <v/>
      </c>
      <c r="Q503" s="37">
        <f t="shared" ca="1" si="151"/>
        <v>0</v>
      </c>
      <c r="R503" s="23">
        <f ca="1">IF($A503&lt;&gt;"",IF(OR($AH502&lt;&gt;0,$AI502&lt;&gt;0),"0",SUM(Q503:Q503)),0)</f>
        <v>0</v>
      </c>
      <c r="S503" s="56" t="str">
        <f ca="1">VLOOKUP($A503,$BC$5:$BN$45,8)</f>
        <v>R</v>
      </c>
      <c r="T503" s="175">
        <v>1</v>
      </c>
      <c r="U503" s="345" t="str">
        <f ca="1">IF($A502&lt;&gt;"",IF(OR($AH502&lt;&gt;0,$AI502&lt;&gt;0,M502&gt;=$AJ$3),"",H503))</f>
        <v>B</v>
      </c>
      <c r="V503" s="346" t="str">
        <f t="shared" ca="1" si="162"/>
        <v>L</v>
      </c>
      <c r="W503" s="346">
        <f t="shared" ca="1" si="152"/>
        <v>-1</v>
      </c>
      <c r="X503" s="343">
        <f t="shared" ca="1" si="160"/>
        <v>-1</v>
      </c>
      <c r="Y503" s="56" t="str">
        <f ca="1">VLOOKUP($A503,$BC$5:$BN$45,8)</f>
        <v>R</v>
      </c>
      <c r="Z503" s="175">
        <v>1</v>
      </c>
      <c r="AA503" s="345" t="str">
        <f ca="1">IF($A502&lt;&gt;"",IF(OR($AH502&lt;&gt;0,$AI502&lt;&gt;0,U503&lt;&gt;""),"",O503))</f>
        <v/>
      </c>
      <c r="AB503" s="37" t="str">
        <f t="shared" ca="1" si="153"/>
        <v/>
      </c>
      <c r="AC503" s="37">
        <f t="shared" ca="1" si="154"/>
        <v>0</v>
      </c>
      <c r="AD503" s="23">
        <f ca="1">IF($A503&lt;&gt;"",IF(OR($AH502&lt;&gt;0,$AI502&lt;&gt;0),"0",SUM(AC503:AC503)),0)</f>
        <v>0</v>
      </c>
      <c r="AE503" s="90">
        <f ca="1">IF(A503&lt;&gt;"",W503+AC503,0)</f>
        <v>-1</v>
      </c>
      <c r="AF503" s="87">
        <f t="shared" ca="1" si="165"/>
        <v>-8</v>
      </c>
      <c r="AG503" s="95">
        <f>T504</f>
        <v>1</v>
      </c>
      <c r="AH503" s="89">
        <f ca="1">IF($A503&lt;&gt;"",IF(AH502&lt;&gt;0,AH502,IF(AF503&gt;=$AJ$1,"Profit Target",0)),0)</f>
        <v>0</v>
      </c>
      <c r="AI503" s="91">
        <f ca="1">IF($A503&lt;&gt;"",IF(AI502&lt;&gt;0,AI502,IF(AF503&lt;=$AJ$2,"Stop Loss",0)))</f>
        <v>0</v>
      </c>
      <c r="AJ503" s="89">
        <f t="shared" ca="1" si="155"/>
        <v>9</v>
      </c>
      <c r="AK503" s="78" t="str">
        <f ca="1">IF($A502="","",ABS(T503)&amp;"@")</f>
        <v>1@</v>
      </c>
      <c r="AL503" s="78" t="str">
        <f ca="1">IF(U503&lt;&gt;"",$AK503&amp;U503&amp;",","")</f>
        <v>1@B,</v>
      </c>
      <c r="AM503" s="78" t="str">
        <f ca="1">IF($A502="","",ABS(Z503)&amp;"@")</f>
        <v>1@</v>
      </c>
      <c r="AN503" s="427" t="str">
        <f t="shared" ca="1" si="156"/>
        <v/>
      </c>
      <c r="AO503" s="20"/>
      <c r="AP503" s="20"/>
      <c r="AQ503" s="20"/>
      <c r="AR503" s="20"/>
      <c r="AS503" s="20"/>
      <c r="AT503" s="49"/>
      <c r="AU503" s="20"/>
      <c r="AV503" s="20"/>
      <c r="AW503" s="20"/>
      <c r="AX503" s="20"/>
      <c r="AY503" s="20"/>
      <c r="AZ503" s="20"/>
      <c r="BA503" s="20"/>
      <c r="BB503" s="96">
        <f t="shared" ca="1" si="147"/>
        <v>3</v>
      </c>
      <c r="BC503" s="48"/>
      <c r="BD503" s="96"/>
      <c r="BE503" s="48"/>
      <c r="BG503" s="48"/>
      <c r="BH503" s="48"/>
      <c r="BI503" s="19"/>
      <c r="BJ503" s="19"/>
      <c r="BK503" s="19"/>
      <c r="BL503" s="48"/>
      <c r="BM503" s="61"/>
      <c r="BN503" s="48"/>
      <c r="BR503" s="48"/>
      <c r="BS503" s="48"/>
      <c r="BT503" s="48"/>
      <c r="BU503" s="48"/>
      <c r="BV503" s="48"/>
      <c r="BW503" s="48"/>
      <c r="BX503" s="48"/>
      <c r="BY503" s="49"/>
      <c r="BZ503" s="48"/>
      <c r="CA503" s="48"/>
      <c r="CB503" s="19"/>
      <c r="CC503" s="19"/>
      <c r="CD503" s="19"/>
      <c r="CE503" s="48"/>
      <c r="CF503" s="49"/>
      <c r="CG503" s="19"/>
      <c r="CH503" s="49"/>
      <c r="CI503" s="19"/>
      <c r="CJ503" s="19"/>
    </row>
    <row r="504" spans="1:88">
      <c r="A504" s="96">
        <f t="shared" ca="1" si="146"/>
        <v>18</v>
      </c>
      <c r="B504" s="23" t="str">
        <f ca="1">IF(A503="","",IF(AND(AL504="",AN504=""),"NB",AL504&amp;AN504))</f>
        <v>1@R,</v>
      </c>
      <c r="C504" s="6" t="str">
        <f t="shared" ca="1" si="148"/>
        <v/>
      </c>
      <c r="D504" s="56" t="str">
        <f ca="1">VLOOKUP($A504,$BC$5:$BN$45,8)</f>
        <v>R</v>
      </c>
      <c r="E504" s="344" t="str">
        <f t="shared" ca="1" si="157"/>
        <v>RRR</v>
      </c>
      <c r="F504" s="175">
        <v>1</v>
      </c>
      <c r="G504" s="459">
        <f ca="1">IF(G503&gt;=$AJ$3,1,IF(AND(J502="L",J503="L"),1,IF(I503="L",2,IF(I503="W",(2*G503-1),G503))))</f>
        <v>2</v>
      </c>
      <c r="H504" s="345" t="str">
        <f ca="1">IF($A503&lt;&gt;"",IF(OR($AH503&lt;&gt;0,$AI503&lt;&gt;0,E503="RRR"),"",IF(AND($D498="B",$D501="B"),"B",IF(AND($D500="B",$D502="B"),"B",IF(AND($D502=$D503,$D502="B"),"B","")))),"")</f>
        <v/>
      </c>
      <c r="I504" s="346" t="str">
        <f t="shared" ca="1" si="161"/>
        <v/>
      </c>
      <c r="J504" s="346">
        <f t="shared" ca="1" si="149"/>
        <v>0</v>
      </c>
      <c r="K504" s="343">
        <f t="shared" ca="1" si="158"/>
        <v>0</v>
      </c>
      <c r="L504" s="56" t="str">
        <f ca="1">VLOOKUP($A504,$BC$5:$BN$45,8)</f>
        <v>R</v>
      </c>
      <c r="M504" s="428">
        <f t="shared" ca="1" si="159"/>
        <v>1</v>
      </c>
      <c r="N504" s="175">
        <v>1</v>
      </c>
      <c r="O504" s="345" t="str">
        <f ca="1">IF($A503&lt;&gt;"",IF(OR($AH503&lt;&gt;0,$AI503&lt;&gt;0,E503="BBB",H504&lt;&gt;""),"",IF(AND($D498="R",$D501="R"),"R",IF(AND($D500="R",$D502="R"),"R",IF(AND($D502=$D503,$D502="R"),"R","")))),"")</f>
        <v>R</v>
      </c>
      <c r="P504" s="37" t="str">
        <f t="shared" ca="1" si="150"/>
        <v>W</v>
      </c>
      <c r="Q504" s="37">
        <f t="shared" ca="1" si="151"/>
        <v>1</v>
      </c>
      <c r="R504" s="23">
        <f ca="1">IF($A504&lt;&gt;"",IF(OR($AH503&lt;&gt;0,$AI503&lt;&gt;0),"0",SUM(Q504:Q504)),0)</f>
        <v>1</v>
      </c>
      <c r="S504" s="56" t="str">
        <f ca="1">VLOOKUP($A504,$BC$5:$BN$45,8)</f>
        <v>R</v>
      </c>
      <c r="T504" s="175">
        <v>1</v>
      </c>
      <c r="U504" s="345" t="str">
        <f ca="1">IF($A503&lt;&gt;"",IF(OR($AH503&lt;&gt;0,$AI503&lt;&gt;0,M503&gt;=$AJ$3),"",H504))</f>
        <v/>
      </c>
      <c r="V504" s="346" t="str">
        <f t="shared" ca="1" si="162"/>
        <v/>
      </c>
      <c r="W504" s="346">
        <f t="shared" ca="1" si="152"/>
        <v>0</v>
      </c>
      <c r="X504" s="343">
        <f t="shared" ca="1" si="160"/>
        <v>0</v>
      </c>
      <c r="Y504" s="56" t="str">
        <f ca="1">VLOOKUP($A504,$BC$5:$BN$45,8)</f>
        <v>R</v>
      </c>
      <c r="Z504" s="175">
        <v>1</v>
      </c>
      <c r="AA504" s="345" t="str">
        <f ca="1">IF($A503&lt;&gt;"",IF(OR($AH503&lt;&gt;0,$AI503&lt;&gt;0,U504&lt;&gt;""),"",O504))</f>
        <v>R</v>
      </c>
      <c r="AB504" s="37" t="str">
        <f t="shared" ca="1" si="153"/>
        <v>W</v>
      </c>
      <c r="AC504" s="37">
        <f t="shared" ca="1" si="154"/>
        <v>1</v>
      </c>
      <c r="AD504" s="23">
        <f ca="1">IF($A504&lt;&gt;"",IF(OR($AH503&lt;&gt;0,$AI503&lt;&gt;0),"0",SUM(AC504:AC504)),0)</f>
        <v>1</v>
      </c>
      <c r="AE504" s="90">
        <f ca="1">IF(A504&lt;&gt;"",W504+AC504,0)</f>
        <v>1</v>
      </c>
      <c r="AF504" s="87">
        <f t="shared" ca="1" si="165"/>
        <v>-7</v>
      </c>
      <c r="AG504" s="95">
        <f>T505</f>
        <v>1</v>
      </c>
      <c r="AH504" s="89">
        <f ca="1">IF($A504&lt;&gt;"",IF(AH503&lt;&gt;0,AH503,IF(AF504&gt;=$AJ$1,"Profit Target",0)),0)</f>
        <v>0</v>
      </c>
      <c r="AI504" s="91">
        <f ca="1">IF($A504&lt;&gt;"",IF(AI503&lt;&gt;0,AI503,IF(AF504&lt;=$AJ$2,"Stop Loss",0)))</f>
        <v>0</v>
      </c>
      <c r="AJ504" s="89">
        <f t="shared" ca="1" si="155"/>
        <v>9</v>
      </c>
      <c r="AK504" s="78" t="str">
        <f ca="1">IF($A503="","",ABS(T504)&amp;"@")</f>
        <v>1@</v>
      </c>
      <c r="AL504" s="78" t="str">
        <f ca="1">IF(U504&lt;&gt;"",$AK504&amp;U504&amp;",","")</f>
        <v/>
      </c>
      <c r="AM504" s="78" t="str">
        <f ca="1">IF($A503="","",ABS(Z504)&amp;"@")</f>
        <v>1@</v>
      </c>
      <c r="AN504" s="427" t="str">
        <f t="shared" ca="1" si="156"/>
        <v>1@R,</v>
      </c>
      <c r="AO504" s="20"/>
      <c r="AP504" s="20"/>
      <c r="AQ504" s="20"/>
      <c r="AR504" s="20"/>
      <c r="AS504" s="20"/>
      <c r="AT504" s="49"/>
      <c r="AU504" s="20"/>
      <c r="AV504" s="20"/>
      <c r="AW504" s="20"/>
      <c r="AX504" s="20"/>
      <c r="AY504" s="20"/>
      <c r="AZ504" s="20"/>
      <c r="BA504" s="20"/>
      <c r="BB504" s="96">
        <f t="shared" ca="1" si="147"/>
        <v>10</v>
      </c>
      <c r="BC504" s="48"/>
      <c r="BD504" s="96"/>
      <c r="BE504" s="48"/>
      <c r="BG504" s="48"/>
      <c r="BH504" s="48"/>
      <c r="BI504" s="19"/>
      <c r="BJ504" s="19"/>
      <c r="BK504" s="19"/>
      <c r="BL504" s="48"/>
      <c r="BM504" s="61"/>
      <c r="BN504" s="48"/>
      <c r="BR504" s="48"/>
      <c r="BS504" s="48"/>
      <c r="BT504" s="48"/>
      <c r="BU504" s="48"/>
      <c r="BV504" s="48"/>
      <c r="BW504" s="48"/>
      <c r="BX504" s="48"/>
      <c r="BY504" s="49"/>
      <c r="BZ504" s="48"/>
      <c r="CA504" s="48"/>
      <c r="CB504" s="19"/>
      <c r="CC504" s="19"/>
      <c r="CD504" s="19"/>
      <c r="CE504" s="48"/>
      <c r="CF504" s="49"/>
      <c r="CG504" s="19"/>
      <c r="CH504" s="49"/>
      <c r="CI504" s="19"/>
      <c r="CJ504" s="19"/>
    </row>
    <row r="505" spans="1:88">
      <c r="A505" s="96">
        <f t="shared" ca="1" si="146"/>
        <v>24</v>
      </c>
      <c r="B505" s="23" t="str">
        <f ca="1">IF(A504="","",IF(AND(AL505="",AN505=""),"NB",AL505&amp;AN505))</f>
        <v>1@R,</v>
      </c>
      <c r="C505" s="6" t="str">
        <f t="shared" ca="1" si="148"/>
        <v/>
      </c>
      <c r="D505" s="56" t="str">
        <f ca="1">VLOOKUP($A505,$BC$5:$BN$45,8)</f>
        <v>B</v>
      </c>
      <c r="E505" s="344" t="str">
        <f t="shared" ca="1" si="157"/>
        <v>RRB</v>
      </c>
      <c r="F505" s="175">
        <v>1</v>
      </c>
      <c r="G505" s="459">
        <f ca="1">IF(G504&gt;=$AJ$3,1,IF(AND(J503="L",J504="L"),1,IF(I504="L",2,IF(I504="W",(2*G504-1),G504))))</f>
        <v>2</v>
      </c>
      <c r="H505" s="345" t="str">
        <f ca="1">IF($A504&lt;&gt;"",IF(OR($AH504&lt;&gt;0,$AI504&lt;&gt;0,E504="RRR"),"",IF(AND($D499="B",$D502="B"),"B",IF(AND($D501="B",$D503="B"),"B",IF(AND($D503=$D504,$D503="B"),"B","")))),"")</f>
        <v/>
      </c>
      <c r="I505" s="346" t="str">
        <f t="shared" ca="1" si="161"/>
        <v/>
      </c>
      <c r="J505" s="346">
        <f t="shared" ca="1" si="149"/>
        <v>0</v>
      </c>
      <c r="K505" s="343">
        <f t="shared" ca="1" si="158"/>
        <v>0</v>
      </c>
      <c r="L505" s="56" t="str">
        <f ca="1">VLOOKUP($A505,$BC$5:$BN$45,8)</f>
        <v>B</v>
      </c>
      <c r="M505" s="428">
        <f t="shared" ca="1" si="159"/>
        <v>1</v>
      </c>
      <c r="N505" s="175">
        <v>1</v>
      </c>
      <c r="O505" s="345" t="str">
        <f ca="1">IF($A504&lt;&gt;"",IF(OR($AH504&lt;&gt;0,$AI504&lt;&gt;0,E504="BBB",H505&lt;&gt;""),"",IF(AND($D499="R",$D502="R"),"R",IF(AND($D501="R",$D503="R"),"R",IF(AND($D503=$D504,$D503="R"),"R","")))),"")</f>
        <v>R</v>
      </c>
      <c r="P505" s="37" t="str">
        <f t="shared" ca="1" si="150"/>
        <v>L</v>
      </c>
      <c r="Q505" s="37">
        <f t="shared" ca="1" si="151"/>
        <v>-1</v>
      </c>
      <c r="R505" s="23">
        <f ca="1">IF($A505&lt;&gt;"",IF(OR($AH504&lt;&gt;0,$AI504&lt;&gt;0),"0",SUM(Q505:Q505)),0)</f>
        <v>-1</v>
      </c>
      <c r="S505" s="56" t="str">
        <f ca="1">VLOOKUP($A505,$BC$5:$BN$45,8)</f>
        <v>B</v>
      </c>
      <c r="T505" s="175">
        <v>1</v>
      </c>
      <c r="U505" s="345" t="str">
        <f ca="1">IF($A504&lt;&gt;"",IF(OR($AH504&lt;&gt;0,$AI504&lt;&gt;0,M504&gt;=$AJ$3),"",H505))</f>
        <v/>
      </c>
      <c r="V505" s="346" t="str">
        <f t="shared" ca="1" si="162"/>
        <v/>
      </c>
      <c r="W505" s="346">
        <f t="shared" ca="1" si="152"/>
        <v>0</v>
      </c>
      <c r="X505" s="343">
        <f t="shared" ca="1" si="160"/>
        <v>0</v>
      </c>
      <c r="Y505" s="56" t="str">
        <f ca="1">VLOOKUP($A505,$BC$5:$BN$45,8)</f>
        <v>B</v>
      </c>
      <c r="Z505" s="175">
        <v>1</v>
      </c>
      <c r="AA505" s="345" t="str">
        <f ca="1">IF($A504&lt;&gt;"",IF(OR($AH504&lt;&gt;0,$AI504&lt;&gt;0,U505&lt;&gt;""),"",O505))</f>
        <v>R</v>
      </c>
      <c r="AB505" s="37" t="str">
        <f t="shared" ca="1" si="153"/>
        <v>L</v>
      </c>
      <c r="AC505" s="37">
        <f t="shared" ca="1" si="154"/>
        <v>-1</v>
      </c>
      <c r="AD505" s="23">
        <f ca="1">IF($A505&lt;&gt;"",IF(OR($AH504&lt;&gt;0,$AI504&lt;&gt;0),"0",SUM(AC505:AC505)),0)</f>
        <v>-1</v>
      </c>
      <c r="AE505" s="90">
        <f ca="1">IF(A505&lt;&gt;"",W505+AC505,0)</f>
        <v>-1</v>
      </c>
      <c r="AF505" s="87">
        <f t="shared" ca="1" si="165"/>
        <v>-8</v>
      </c>
      <c r="AG505" s="95">
        <f>T506</f>
        <v>1</v>
      </c>
      <c r="AH505" s="89">
        <f ca="1">IF($A505&lt;&gt;"",IF(AH504&lt;&gt;0,AH504,IF(AF505&gt;=$AJ$1,"Profit Target",0)),0)</f>
        <v>0</v>
      </c>
      <c r="AI505" s="91">
        <f ca="1">IF($A505&lt;&gt;"",IF(AI504&lt;&gt;0,AI504,IF(AF505&lt;=$AJ$2,"Stop Loss",0)))</f>
        <v>0</v>
      </c>
      <c r="AJ505" s="89">
        <f t="shared" ca="1" si="155"/>
        <v>9</v>
      </c>
      <c r="AK505" s="78" t="str">
        <f ca="1">IF($A504="","",ABS(T505)&amp;"@")</f>
        <v>1@</v>
      </c>
      <c r="AL505" s="78" t="str">
        <f ca="1">IF(U505&lt;&gt;"",$AK505&amp;U505&amp;",","")</f>
        <v/>
      </c>
      <c r="AM505" s="78" t="str">
        <f ca="1">IF($A504="","",ABS(Z505)&amp;"@")</f>
        <v>1@</v>
      </c>
      <c r="AN505" s="427" t="str">
        <f t="shared" ca="1" si="156"/>
        <v>1@R,</v>
      </c>
      <c r="AO505" s="20"/>
      <c r="AP505" s="20"/>
      <c r="AQ505" s="20"/>
      <c r="AR505" s="20"/>
      <c r="AS505" s="20"/>
      <c r="AT505" s="49"/>
      <c r="AU505" s="20"/>
      <c r="AV505" s="20"/>
      <c r="AW505" s="20"/>
      <c r="AX505" s="20"/>
      <c r="AY505" s="20"/>
      <c r="AZ505" s="20"/>
      <c r="BA505" s="20"/>
      <c r="BB505" s="96">
        <f t="shared" ca="1" si="147"/>
        <v>2</v>
      </c>
      <c r="BC505" s="48"/>
      <c r="BD505" s="96"/>
      <c r="BE505" s="48"/>
      <c r="BG505" s="48"/>
      <c r="BH505" s="48"/>
      <c r="BI505" s="19"/>
      <c r="BJ505" s="19"/>
      <c r="BK505" s="19"/>
      <c r="BL505" s="48"/>
      <c r="BM505" s="61"/>
      <c r="BN505" s="48"/>
      <c r="BR505" s="48"/>
      <c r="BS505" s="48"/>
      <c r="BT505" s="48"/>
      <c r="BU505" s="48"/>
      <c r="BV505" s="48"/>
      <c r="BW505" s="48"/>
      <c r="BX505" s="48"/>
      <c r="BY505" s="49"/>
      <c r="BZ505" s="48"/>
      <c r="CA505" s="48"/>
      <c r="CB505" s="19"/>
      <c r="CC505" s="19"/>
      <c r="CD505" s="19"/>
      <c r="CE505" s="48"/>
      <c r="CF505" s="49"/>
      <c r="CG505" s="19"/>
      <c r="CH505" s="49"/>
      <c r="CI505" s="19"/>
      <c r="CJ505" s="19"/>
    </row>
    <row r="506" spans="1:88">
      <c r="A506" s="96">
        <f t="shared" ca="1" si="146"/>
        <v>33</v>
      </c>
      <c r="B506" s="23" t="str">
        <f ca="1">IF(A505="","",IF(AND(AL506="",AN506=""),"NB",AL506&amp;AN506))</f>
        <v>1@R,</v>
      </c>
      <c r="C506" s="6" t="str">
        <f t="shared" ca="1" si="148"/>
        <v/>
      </c>
      <c r="D506" s="56" t="str">
        <f ca="1">VLOOKUP($A506,$BC$5:$BN$45,8)</f>
        <v>B</v>
      </c>
      <c r="E506" s="344" t="str">
        <f t="shared" ca="1" si="157"/>
        <v>RBB</v>
      </c>
      <c r="F506" s="175">
        <v>1</v>
      </c>
      <c r="G506" s="459">
        <f ca="1">IF(G505&gt;=$AJ$3,1,IF(AND(J504="L",J505="L"),1,IF(I505="L",2,IF(I505="W",(2*G505-1),G505))))</f>
        <v>2</v>
      </c>
      <c r="H506" s="345" t="str">
        <f ca="1">IF($A505&lt;&gt;"",IF(OR($AH505&lt;&gt;0,$AI505&lt;&gt;0,E505="RRR"),"",IF(AND($D500="B",$D503="B"),"B",IF(AND($D502="B",$D504="B"),"B",IF(AND($D504=$D505,$D504="B"),"B","")))),"")</f>
        <v/>
      </c>
      <c r="I506" s="346" t="str">
        <f t="shared" ca="1" si="161"/>
        <v/>
      </c>
      <c r="J506" s="346">
        <f t="shared" ca="1" si="149"/>
        <v>0</v>
      </c>
      <c r="K506" s="343">
        <f t="shared" ca="1" si="158"/>
        <v>0</v>
      </c>
      <c r="L506" s="56" t="str">
        <f ca="1">VLOOKUP($A506,$BC$5:$BN$45,8)</f>
        <v>B</v>
      </c>
      <c r="M506" s="428">
        <f t="shared" ca="1" si="159"/>
        <v>1</v>
      </c>
      <c r="N506" s="175">
        <v>1</v>
      </c>
      <c r="O506" s="345" t="str">
        <f ca="1">IF($A505&lt;&gt;"",IF(OR($AH505&lt;&gt;0,$AI505&lt;&gt;0,E505="BBB",H506&lt;&gt;""),"",IF(AND($D500="R",$D503="R"),"R",IF(AND($D502="R",$D504="R"),"R",IF(AND($D504=$D505,$D504="R"),"R","")))),"")</f>
        <v>R</v>
      </c>
      <c r="P506" s="37" t="str">
        <f t="shared" ca="1" si="150"/>
        <v>L</v>
      </c>
      <c r="Q506" s="37">
        <f t="shared" ca="1" si="151"/>
        <v>-1</v>
      </c>
      <c r="R506" s="23">
        <f ca="1">IF($A506&lt;&gt;"",IF(OR($AH505&lt;&gt;0,$AI505&lt;&gt;0),"0",SUM(Q506:Q506)),0)</f>
        <v>-1</v>
      </c>
      <c r="S506" s="56" t="str">
        <f ca="1">VLOOKUP($A506,$BC$5:$BN$45,8)</f>
        <v>B</v>
      </c>
      <c r="T506" s="175">
        <v>1</v>
      </c>
      <c r="U506" s="345" t="str">
        <f ca="1">IF($A505&lt;&gt;"",IF(OR($AH505&lt;&gt;0,$AI505&lt;&gt;0,M505&gt;=$AJ$3),"",H506))</f>
        <v/>
      </c>
      <c r="V506" s="346" t="str">
        <f t="shared" ca="1" si="162"/>
        <v/>
      </c>
      <c r="W506" s="346">
        <f t="shared" ca="1" si="152"/>
        <v>0</v>
      </c>
      <c r="X506" s="343">
        <f t="shared" ca="1" si="160"/>
        <v>0</v>
      </c>
      <c r="Y506" s="56" t="str">
        <f ca="1">VLOOKUP($A506,$BC$5:$BN$45,8)</f>
        <v>B</v>
      </c>
      <c r="Z506" s="175">
        <v>1</v>
      </c>
      <c r="AA506" s="345" t="str">
        <f ca="1">IF($A505&lt;&gt;"",IF(OR($AH505&lt;&gt;0,$AI505&lt;&gt;0,U506&lt;&gt;""),"",O506))</f>
        <v>R</v>
      </c>
      <c r="AB506" s="37" t="str">
        <f t="shared" ca="1" si="153"/>
        <v>L</v>
      </c>
      <c r="AC506" s="37">
        <f t="shared" ca="1" si="154"/>
        <v>-1</v>
      </c>
      <c r="AD506" s="23">
        <f ca="1">IF($A506&lt;&gt;"",IF(OR($AH505&lt;&gt;0,$AI505&lt;&gt;0),"0",SUM(AC506:AC506)),0)</f>
        <v>-1</v>
      </c>
      <c r="AE506" s="90">
        <f ca="1">IF(A506&lt;&gt;"",W506+AC506,0)</f>
        <v>-1</v>
      </c>
      <c r="AF506" s="87">
        <f t="shared" ca="1" si="165"/>
        <v>-9</v>
      </c>
      <c r="AG506" s="95">
        <f>T507</f>
        <v>1</v>
      </c>
      <c r="AH506" s="89">
        <f ca="1">IF($A506&lt;&gt;"",IF(AH505&lt;&gt;0,AH505,IF(AF506&gt;=$AJ$1,"Profit Target",0)),0)</f>
        <v>0</v>
      </c>
      <c r="AI506" s="91">
        <f ca="1">IF($A506&lt;&gt;"",IF(AI505&lt;&gt;0,AI505,IF(AF506&lt;=$AJ$2,"Stop Loss",0)))</f>
        <v>0</v>
      </c>
      <c r="AJ506" s="89">
        <f t="shared" ca="1" si="155"/>
        <v>9</v>
      </c>
      <c r="AK506" s="78" t="str">
        <f ca="1">IF($A505="","",ABS(T506)&amp;"@")</f>
        <v>1@</v>
      </c>
      <c r="AL506" s="78" t="str">
        <f ca="1">IF(U506&lt;&gt;"",$AK506&amp;U506&amp;",","")</f>
        <v/>
      </c>
      <c r="AM506" s="78" t="str">
        <f ca="1">IF($A505="","",ABS(Z506)&amp;"@")</f>
        <v>1@</v>
      </c>
      <c r="AN506" s="427" t="str">
        <f t="shared" ca="1" si="156"/>
        <v>1@R,</v>
      </c>
      <c r="AO506" s="20"/>
      <c r="AP506" s="20"/>
      <c r="AQ506" s="20"/>
      <c r="AR506" s="20"/>
      <c r="AS506" s="20"/>
      <c r="AT506" s="49"/>
      <c r="AU506" s="20"/>
      <c r="AV506" s="20"/>
      <c r="AW506" s="20"/>
      <c r="AX506" s="20"/>
      <c r="AY506" s="20"/>
      <c r="AZ506" s="20"/>
      <c r="BA506" s="20"/>
      <c r="BB506" s="96">
        <f t="shared" ca="1" si="147"/>
        <v>11</v>
      </c>
      <c r="BC506" s="48"/>
      <c r="BD506" s="96"/>
      <c r="BE506" s="48"/>
      <c r="BG506" s="48"/>
      <c r="BH506" s="48"/>
      <c r="BI506" s="19"/>
      <c r="BJ506" s="19"/>
      <c r="BK506" s="19"/>
      <c r="BL506" s="48"/>
      <c r="BM506" s="61"/>
      <c r="BN506" s="48"/>
      <c r="BR506" s="48"/>
      <c r="BS506" s="48"/>
      <c r="BT506" s="48"/>
      <c r="BU506" s="48"/>
      <c r="BV506" s="48"/>
      <c r="BW506" s="48"/>
      <c r="BX506" s="48"/>
      <c r="BY506" s="49"/>
      <c r="BZ506" s="48"/>
      <c r="CA506" s="48"/>
      <c r="CB506" s="19"/>
      <c r="CC506" s="19"/>
      <c r="CD506" s="19"/>
      <c r="CE506" s="48"/>
      <c r="CF506" s="49"/>
      <c r="CG506" s="19"/>
      <c r="CH506" s="49"/>
      <c r="CI506" s="19"/>
      <c r="CJ506" s="19"/>
    </row>
    <row r="507" spans="1:88">
      <c r="A507" s="96">
        <f t="shared" ca="1" si="146"/>
        <v>18</v>
      </c>
      <c r="B507" s="23" t="str">
        <f ca="1">IF(A506="","",IF(AND(AL507="",AN507=""),"NB",AL507&amp;AN507))</f>
        <v>1@B,</v>
      </c>
      <c r="C507" s="6" t="str">
        <f t="shared" ca="1" si="148"/>
        <v/>
      </c>
      <c r="D507" s="56" t="str">
        <f ca="1">VLOOKUP($A507,$BC$5:$BN$45,8)</f>
        <v>R</v>
      </c>
      <c r="E507" s="344" t="str">
        <f t="shared" ca="1" si="157"/>
        <v>BBR</v>
      </c>
      <c r="F507" s="175">
        <v>1</v>
      </c>
      <c r="G507" s="459">
        <f ca="1">IF(G506&gt;=$AJ$3,1,IF(AND(J505="L",J506="L"),1,IF(I506="L",2,IF(I506="W",(2*G506-1),G506))))</f>
        <v>2</v>
      </c>
      <c r="H507" s="345" t="str">
        <f ca="1">IF($A506&lt;&gt;"",IF(OR($AH506&lt;&gt;0,$AI506&lt;&gt;0,E506="RRR"),"",IF(AND($D501="B",$D504="B"),"B",IF(AND($D503="B",$D505="B"),"B",IF(AND($D505=$D506,$D505="B"),"B","")))),"")</f>
        <v>B</v>
      </c>
      <c r="I507" s="346" t="str">
        <f t="shared" ca="1" si="161"/>
        <v>L</v>
      </c>
      <c r="J507" s="346">
        <f t="shared" ca="1" si="149"/>
        <v>-1</v>
      </c>
      <c r="K507" s="343">
        <f t="shared" ca="1" si="158"/>
        <v>-1</v>
      </c>
      <c r="L507" s="56" t="str">
        <f ca="1">VLOOKUP($A507,$BC$5:$BN$45,8)</f>
        <v>R</v>
      </c>
      <c r="M507" s="428">
        <f t="shared" ca="1" si="159"/>
        <v>2</v>
      </c>
      <c r="N507" s="175">
        <v>1</v>
      </c>
      <c r="O507" s="345" t="str">
        <f ca="1">IF($A506&lt;&gt;"",IF(OR($AH506&lt;&gt;0,$AI506&lt;&gt;0,E506="BBB",H507&lt;&gt;""),"",IF(AND($D501="R",$D504="R"),"R",IF(AND($D503="R",$D505="R"),"R",IF(AND($D505=$D506,$D505="R"),"R","")))),"")</f>
        <v/>
      </c>
      <c r="P507" s="37" t="str">
        <f t="shared" ca="1" si="150"/>
        <v/>
      </c>
      <c r="Q507" s="37">
        <f t="shared" ca="1" si="151"/>
        <v>0</v>
      </c>
      <c r="R507" s="23">
        <f ca="1">IF($A507&lt;&gt;"",IF(OR($AH506&lt;&gt;0,$AI506&lt;&gt;0),"0",SUM(Q507:Q507)),0)</f>
        <v>0</v>
      </c>
      <c r="S507" s="56" t="str">
        <f ca="1">VLOOKUP($A507,$BC$5:$BN$45,8)</f>
        <v>R</v>
      </c>
      <c r="T507" s="175">
        <v>1</v>
      </c>
      <c r="U507" s="345" t="str">
        <f ca="1">IF($A506&lt;&gt;"",IF(OR($AH506&lt;&gt;0,$AI506&lt;&gt;0,M506&gt;=$AJ$3),"",H507))</f>
        <v>B</v>
      </c>
      <c r="V507" s="346" t="str">
        <f t="shared" ca="1" si="162"/>
        <v>L</v>
      </c>
      <c r="W507" s="346">
        <f t="shared" ca="1" si="152"/>
        <v>-1</v>
      </c>
      <c r="X507" s="343">
        <f t="shared" ca="1" si="160"/>
        <v>-1</v>
      </c>
      <c r="Y507" s="56" t="str">
        <f ca="1">VLOOKUP($A507,$BC$5:$BN$45,8)</f>
        <v>R</v>
      </c>
      <c r="Z507" s="175">
        <v>1</v>
      </c>
      <c r="AA507" s="345" t="str">
        <f ca="1">IF($A506&lt;&gt;"",IF(OR($AH506&lt;&gt;0,$AI506&lt;&gt;0,U507&lt;&gt;""),"",O507))</f>
        <v/>
      </c>
      <c r="AB507" s="37" t="str">
        <f t="shared" ca="1" si="153"/>
        <v/>
      </c>
      <c r="AC507" s="37">
        <f t="shared" ca="1" si="154"/>
        <v>0</v>
      </c>
      <c r="AD507" s="23">
        <f ca="1">IF($A507&lt;&gt;"",IF(OR($AH506&lt;&gt;0,$AI506&lt;&gt;0),"0",SUM(AC507:AC507)),0)</f>
        <v>0</v>
      </c>
      <c r="AE507" s="90">
        <f ca="1">IF(A507&lt;&gt;"",W507+AC507,0)</f>
        <v>-1</v>
      </c>
      <c r="AF507" s="87">
        <f t="shared" ca="1" si="165"/>
        <v>-10</v>
      </c>
      <c r="AG507" s="95">
        <f>T508</f>
        <v>1</v>
      </c>
      <c r="AH507" s="89">
        <f ca="1">IF($A507&lt;&gt;"",IF(AH506&lt;&gt;0,AH506,IF(AF507&gt;=$AJ$1,"Profit Target",0)),0)</f>
        <v>0</v>
      </c>
      <c r="AI507" s="91">
        <f ca="1">IF($A507&lt;&gt;"",IF(AI506&lt;&gt;0,AI506,IF(AF507&lt;=$AJ$2,"Stop Loss",0)))</f>
        <v>0</v>
      </c>
      <c r="AJ507" s="89">
        <f t="shared" ca="1" si="155"/>
        <v>9</v>
      </c>
      <c r="AK507" s="78" t="str">
        <f ca="1">IF($A506="","",ABS(T507)&amp;"@")</f>
        <v>1@</v>
      </c>
      <c r="AL507" s="78" t="str">
        <f ca="1">IF(U507&lt;&gt;"",$AK507&amp;U507&amp;",","")</f>
        <v>1@B,</v>
      </c>
      <c r="AM507" s="78" t="str">
        <f ca="1">IF($A506="","",ABS(Z507)&amp;"@")</f>
        <v>1@</v>
      </c>
      <c r="AN507" s="427" t="str">
        <f t="shared" ca="1" si="156"/>
        <v/>
      </c>
      <c r="AO507" s="20"/>
      <c r="AP507" s="20"/>
      <c r="AQ507" s="20"/>
      <c r="AR507" s="20"/>
      <c r="AS507" s="20"/>
      <c r="AT507" s="49"/>
      <c r="AU507" s="20"/>
      <c r="AV507" s="20"/>
      <c r="AW507" s="20"/>
      <c r="AX507" s="20"/>
      <c r="AY507" s="20"/>
      <c r="AZ507" s="20"/>
      <c r="BA507" s="20"/>
      <c r="BB507" s="96">
        <f t="shared" ca="1" si="147"/>
        <v>9</v>
      </c>
      <c r="BC507" s="48"/>
      <c r="BD507" s="96"/>
      <c r="BE507" s="48"/>
      <c r="BG507" s="48"/>
      <c r="BH507" s="48"/>
      <c r="BI507" s="19"/>
      <c r="BJ507" s="19"/>
      <c r="BK507" s="19"/>
      <c r="BL507" s="48"/>
      <c r="BM507" s="61"/>
      <c r="BN507" s="48"/>
      <c r="BR507" s="48"/>
      <c r="BS507" s="48"/>
      <c r="BT507" s="48"/>
      <c r="BU507" s="48"/>
      <c r="BV507" s="48"/>
      <c r="BW507" s="48"/>
      <c r="BX507" s="48"/>
      <c r="BY507" s="49"/>
      <c r="BZ507" s="48"/>
      <c r="CA507" s="48"/>
      <c r="CB507" s="19"/>
      <c r="CC507" s="19"/>
      <c r="CD507" s="19"/>
      <c r="CE507" s="48"/>
      <c r="CF507" s="49"/>
      <c r="CG507" s="19"/>
      <c r="CH507" s="49"/>
      <c r="CI507" s="19"/>
      <c r="CJ507" s="19"/>
    </row>
    <row r="508" spans="1:88">
      <c r="A508" s="96">
        <f t="shared" ca="1" si="146"/>
        <v>24</v>
      </c>
      <c r="B508" s="23" t="str">
        <f ca="1">IF(A507="","",IF(AND(AL508="",AN508=""),"NB",AL508&amp;AN508))</f>
        <v>NB</v>
      </c>
      <c r="C508" s="6" t="str">
        <f t="shared" ca="1" si="148"/>
        <v/>
      </c>
      <c r="D508" s="56" t="str">
        <f ca="1">VLOOKUP($A508,$BC$5:$BN$45,8)</f>
        <v>B</v>
      </c>
      <c r="E508" s="344" t="str">
        <f t="shared" ca="1" si="157"/>
        <v>BRB</v>
      </c>
      <c r="F508" s="175">
        <v>1</v>
      </c>
      <c r="G508" s="459">
        <f ca="1">IF(G507&gt;=$AJ$3,1,IF(AND(J506="L",J507="L"),1,IF(I507="L",2,IF(I507="W",(2*G507-1),G507))))</f>
        <v>2</v>
      </c>
      <c r="H508" s="345" t="str">
        <f ca="1">IF($A507&lt;&gt;"",IF(OR($AH507&lt;&gt;0,$AI507&lt;&gt;0,E507="RRR"),"",IF(AND($D502="B",$D505="B"),"B",IF(AND($D504="B",$D506="B"),"B",IF(AND($D506=$D507,$D506="B"),"B","")))),"")</f>
        <v/>
      </c>
      <c r="I508" s="346" t="str">
        <f t="shared" ca="1" si="161"/>
        <v/>
      </c>
      <c r="J508" s="346">
        <f t="shared" ca="1" si="149"/>
        <v>0</v>
      </c>
      <c r="K508" s="343">
        <f t="shared" ca="1" si="158"/>
        <v>0</v>
      </c>
      <c r="L508" s="56" t="str">
        <f ca="1">VLOOKUP($A508,$BC$5:$BN$45,8)</f>
        <v>B</v>
      </c>
      <c r="M508" s="428">
        <f t="shared" ca="1" si="159"/>
        <v>2</v>
      </c>
      <c r="N508" s="175">
        <v>1</v>
      </c>
      <c r="O508" s="345" t="str">
        <f ca="1">IF($A507&lt;&gt;"",IF(OR($AH507&lt;&gt;0,$AI507&lt;&gt;0,E507="BBB",H508&lt;&gt;""),"",IF(AND($D502="R",$D505="R"),"R",IF(AND($D504="R",$D506="R"),"R",IF(AND($D506=$D507,$D506="R"),"R","")))),"")</f>
        <v/>
      </c>
      <c r="P508" s="37" t="str">
        <f t="shared" ca="1" si="150"/>
        <v/>
      </c>
      <c r="Q508" s="37">
        <f t="shared" ca="1" si="151"/>
        <v>0</v>
      </c>
      <c r="R508" s="23">
        <f ca="1">IF($A508&lt;&gt;"",IF(OR($AH507&lt;&gt;0,$AI507&lt;&gt;0),"0",SUM(Q508:Q508)),0)</f>
        <v>0</v>
      </c>
      <c r="S508" s="56" t="str">
        <f ca="1">VLOOKUP($A508,$BC$5:$BN$45,8)</f>
        <v>B</v>
      </c>
      <c r="T508" s="175">
        <v>1</v>
      </c>
      <c r="U508" s="345" t="str">
        <f ca="1">IF($A507&lt;&gt;"",IF(OR($AH507&lt;&gt;0,$AI507&lt;&gt;0,M507&gt;=$AJ$3),"",H508))</f>
        <v/>
      </c>
      <c r="V508" s="346" t="str">
        <f t="shared" ca="1" si="162"/>
        <v/>
      </c>
      <c r="W508" s="346">
        <f t="shared" ca="1" si="152"/>
        <v>0</v>
      </c>
      <c r="X508" s="343">
        <f t="shared" ca="1" si="160"/>
        <v>0</v>
      </c>
      <c r="Y508" s="56" t="str">
        <f ca="1">VLOOKUP($A508,$BC$5:$BN$45,8)</f>
        <v>B</v>
      </c>
      <c r="Z508" s="175">
        <v>1</v>
      </c>
      <c r="AA508" s="345" t="str">
        <f ca="1">IF($A507&lt;&gt;"",IF(OR($AH507&lt;&gt;0,$AI507&lt;&gt;0,U508&lt;&gt;""),"",O508))</f>
        <v/>
      </c>
      <c r="AB508" s="37" t="str">
        <f t="shared" ca="1" si="153"/>
        <v/>
      </c>
      <c r="AC508" s="37">
        <f t="shared" ca="1" si="154"/>
        <v>0</v>
      </c>
      <c r="AD508" s="23">
        <f ca="1">IF($A508&lt;&gt;"",IF(OR($AH507&lt;&gt;0,$AI507&lt;&gt;0),"0",SUM(AC508:AC508)),0)</f>
        <v>0</v>
      </c>
      <c r="AE508" s="90">
        <f ca="1">IF(A508&lt;&gt;"",W508+AC508,0)</f>
        <v>0</v>
      </c>
      <c r="AF508" s="87">
        <f t="shared" ca="1" si="165"/>
        <v>-10</v>
      </c>
      <c r="AG508" s="95">
        <f>T509</f>
        <v>1</v>
      </c>
      <c r="AH508" s="89">
        <f ca="1">IF($A508&lt;&gt;"",IF(AH507&lt;&gt;0,AH507,IF(AF508&gt;=$AJ$1,"Profit Target",0)),0)</f>
        <v>0</v>
      </c>
      <c r="AI508" s="91">
        <f ca="1">IF($A508&lt;&gt;"",IF(AI507&lt;&gt;0,AI507,IF(AF508&lt;=$AJ$2,"Stop Loss",0)))</f>
        <v>0</v>
      </c>
      <c r="AJ508" s="89">
        <f t="shared" ca="1" si="155"/>
        <v>9</v>
      </c>
      <c r="AK508" s="78" t="str">
        <f ca="1">IF($A507="","",ABS(T508)&amp;"@")</f>
        <v>1@</v>
      </c>
      <c r="AL508" s="78" t="str">
        <f ca="1">IF(U508&lt;&gt;"",$AK508&amp;U508&amp;",","")</f>
        <v/>
      </c>
      <c r="AM508" s="78" t="str">
        <f ca="1">IF($A507="","",ABS(Z508)&amp;"@")</f>
        <v>1@</v>
      </c>
      <c r="AN508" s="427" t="str">
        <f t="shared" ca="1" si="156"/>
        <v/>
      </c>
      <c r="AO508" s="20"/>
      <c r="AP508" s="20"/>
      <c r="AQ508" s="20"/>
      <c r="AR508" s="20"/>
      <c r="AS508" s="20"/>
      <c r="AT508" s="49"/>
      <c r="AU508" s="20"/>
      <c r="AV508" s="20"/>
      <c r="AW508" s="20"/>
      <c r="AX508" s="20"/>
      <c r="AY508" s="20"/>
      <c r="AZ508" s="20"/>
      <c r="BA508" s="20"/>
      <c r="BB508" s="96">
        <f t="shared" ca="1" si="147"/>
        <v>13</v>
      </c>
      <c r="BC508" s="48"/>
      <c r="BD508" s="96"/>
      <c r="BE508" s="48"/>
      <c r="BG508" s="48"/>
      <c r="BH508" s="48"/>
      <c r="BI508" s="19"/>
      <c r="BJ508" s="19"/>
      <c r="BK508" s="19"/>
      <c r="BL508" s="48"/>
      <c r="BM508" s="61"/>
      <c r="BN508" s="48"/>
      <c r="BR508" s="48"/>
      <c r="BS508" s="48"/>
      <c r="BT508" s="48"/>
      <c r="BU508" s="48"/>
      <c r="BV508" s="48"/>
      <c r="BW508" s="48"/>
      <c r="BX508" s="48"/>
      <c r="BY508" s="49"/>
      <c r="BZ508" s="48"/>
      <c r="CA508" s="48"/>
      <c r="CB508" s="19"/>
      <c r="CC508" s="19"/>
      <c r="CD508" s="19"/>
      <c r="CE508" s="48"/>
      <c r="CF508" s="49"/>
      <c r="CG508" s="19"/>
      <c r="CH508" s="49"/>
      <c r="CI508" s="19"/>
      <c r="CJ508" s="19"/>
    </row>
    <row r="509" spans="1:88">
      <c r="A509" s="96">
        <f t="shared" ca="1" si="146"/>
        <v>35</v>
      </c>
      <c r="B509" s="23" t="str">
        <f ca="1">IF(A508="","",IF(AND(AL509="",AN509=""),"NB",AL509&amp;AN509))</f>
        <v>NB</v>
      </c>
      <c r="C509" s="6" t="str">
        <f t="shared" ca="1" si="148"/>
        <v/>
      </c>
      <c r="D509" s="56" t="str">
        <f ca="1">VLOOKUP($A509,$BC$5:$BN$45,8)</f>
        <v>B</v>
      </c>
      <c r="E509" s="344" t="str">
        <f t="shared" ca="1" si="157"/>
        <v>RBB</v>
      </c>
      <c r="F509" s="175">
        <v>1</v>
      </c>
      <c r="G509" s="459">
        <f ca="1">IF(G508&gt;=$AJ$3,1,IF(AND(J507="L",J508="L"),1,IF(I508="L",2,IF(I508="W",(2*G508-1),G508))))</f>
        <v>2</v>
      </c>
      <c r="H509" s="345" t="str">
        <f ca="1">IF($A508&lt;&gt;"",IF(OR($AH508&lt;&gt;0,$AI508&lt;&gt;0,E508="RRR"),"",IF(AND($D503="B",$D506="B"),"B",IF(AND($D505="B",$D507="B"),"B",IF(AND($D507=$D508,$D507="B"),"B","")))),"")</f>
        <v/>
      </c>
      <c r="I509" s="346" t="str">
        <f t="shared" ca="1" si="161"/>
        <v/>
      </c>
      <c r="J509" s="346">
        <f t="shared" ca="1" si="149"/>
        <v>0</v>
      </c>
      <c r="K509" s="343">
        <f t="shared" ca="1" si="158"/>
        <v>0</v>
      </c>
      <c r="L509" s="56" t="str">
        <f ca="1">VLOOKUP($A509,$BC$5:$BN$45,8)</f>
        <v>B</v>
      </c>
      <c r="M509" s="428">
        <f t="shared" ca="1" si="159"/>
        <v>2</v>
      </c>
      <c r="N509" s="175">
        <v>1</v>
      </c>
      <c r="O509" s="345" t="str">
        <f ca="1">IF($A508&lt;&gt;"",IF(OR($AH508&lt;&gt;0,$AI508&lt;&gt;0,E508="BBB",H509&lt;&gt;""),"",IF(AND($D503="R",$D506="R"),"R",IF(AND($D505="R",$D507="R"),"R",IF(AND($D507=$D508,$D507="R"),"R","")))),"")</f>
        <v/>
      </c>
      <c r="P509" s="37" t="str">
        <f t="shared" ca="1" si="150"/>
        <v/>
      </c>
      <c r="Q509" s="37">
        <f t="shared" ca="1" si="151"/>
        <v>0</v>
      </c>
      <c r="R509" s="23">
        <f ca="1">IF($A509&lt;&gt;"",IF(OR($AH508&lt;&gt;0,$AI508&lt;&gt;0),"0",SUM(Q509:Q509)),0)</f>
        <v>0</v>
      </c>
      <c r="S509" s="56" t="str">
        <f ca="1">VLOOKUP($A509,$BC$5:$BN$45,8)</f>
        <v>B</v>
      </c>
      <c r="T509" s="175">
        <v>1</v>
      </c>
      <c r="U509" s="345" t="str">
        <f ca="1">IF($A508&lt;&gt;"",IF(OR($AH508&lt;&gt;0,$AI508&lt;&gt;0,M508&gt;=$AJ$3),"",H509))</f>
        <v/>
      </c>
      <c r="V509" s="346" t="str">
        <f t="shared" ca="1" si="162"/>
        <v/>
      </c>
      <c r="W509" s="346">
        <f t="shared" ca="1" si="152"/>
        <v>0</v>
      </c>
      <c r="X509" s="343">
        <f t="shared" ca="1" si="160"/>
        <v>0</v>
      </c>
      <c r="Y509" s="56" t="str">
        <f ca="1">VLOOKUP($A509,$BC$5:$BN$45,8)</f>
        <v>B</v>
      </c>
      <c r="Z509" s="175">
        <v>1</v>
      </c>
      <c r="AA509" s="345" t="str">
        <f ca="1">IF($A508&lt;&gt;"",IF(OR($AH508&lt;&gt;0,$AI508&lt;&gt;0,U509&lt;&gt;""),"",O509))</f>
        <v/>
      </c>
      <c r="AB509" s="37" t="str">
        <f t="shared" ca="1" si="153"/>
        <v/>
      </c>
      <c r="AC509" s="37">
        <f t="shared" ca="1" si="154"/>
        <v>0</v>
      </c>
      <c r="AD509" s="23">
        <f ca="1">IF($A509&lt;&gt;"",IF(OR($AH508&lt;&gt;0,$AI508&lt;&gt;0),"0",SUM(AC509:AC509)),0)</f>
        <v>0</v>
      </c>
      <c r="AE509" s="90">
        <f ca="1">IF(A509&lt;&gt;"",W509+AC509,0)</f>
        <v>0</v>
      </c>
      <c r="AF509" s="87">
        <f t="shared" ca="1" si="165"/>
        <v>-10</v>
      </c>
      <c r="AG509" s="95">
        <f>T510</f>
        <v>1</v>
      </c>
      <c r="AH509" s="89">
        <f ca="1">IF($A509&lt;&gt;"",IF(AH508&lt;&gt;0,AH508,IF(AF509&gt;=$AJ$1,"Profit Target",0)),0)</f>
        <v>0</v>
      </c>
      <c r="AI509" s="91">
        <f ca="1">IF($A509&lt;&gt;"",IF(AI508&lt;&gt;0,AI508,IF(AF509&lt;=$AJ$2,"Stop Loss",0)))</f>
        <v>0</v>
      </c>
      <c r="AJ509" s="89">
        <f t="shared" ca="1" si="155"/>
        <v>9</v>
      </c>
      <c r="AK509" s="78" t="str">
        <f ca="1">IF($A508="","",ABS(T509)&amp;"@")</f>
        <v>1@</v>
      </c>
      <c r="AL509" s="78" t="str">
        <f ca="1">IF(U509&lt;&gt;"",$AK509&amp;U509&amp;",","")</f>
        <v/>
      </c>
      <c r="AM509" s="78" t="str">
        <f ca="1">IF($A508="","",ABS(Z509)&amp;"@")</f>
        <v>1@</v>
      </c>
      <c r="AN509" s="427" t="str">
        <f t="shared" ca="1" si="156"/>
        <v/>
      </c>
      <c r="AO509" s="20"/>
      <c r="AP509" s="20"/>
      <c r="AQ509" s="20"/>
      <c r="AR509" s="20"/>
      <c r="AS509" s="20"/>
      <c r="AT509" s="49"/>
      <c r="AU509" s="20"/>
      <c r="AV509" s="20"/>
      <c r="AW509" s="20"/>
      <c r="AX509" s="20"/>
      <c r="AY509" s="20"/>
      <c r="AZ509" s="20"/>
      <c r="BA509" s="20"/>
      <c r="BB509" s="96">
        <f t="shared" ca="1" si="147"/>
        <v>19</v>
      </c>
      <c r="BC509" s="48"/>
      <c r="BD509" s="96"/>
      <c r="BE509" s="48"/>
      <c r="BG509" s="48"/>
      <c r="BH509" s="48"/>
      <c r="BI509" s="19"/>
      <c r="BJ509" s="19"/>
      <c r="BK509" s="19"/>
      <c r="BL509" s="48"/>
      <c r="BM509" s="61"/>
      <c r="BN509" s="48"/>
      <c r="BR509" s="48"/>
      <c r="BS509" s="48"/>
      <c r="BT509" s="48"/>
      <c r="BU509" s="48"/>
      <c r="BV509" s="48"/>
      <c r="BW509" s="48"/>
      <c r="BX509" s="48"/>
      <c r="BY509" s="49"/>
      <c r="BZ509" s="48"/>
      <c r="CA509" s="48"/>
      <c r="CB509" s="19"/>
      <c r="CC509" s="19"/>
      <c r="CD509" s="19"/>
      <c r="CE509" s="48"/>
      <c r="CF509" s="49"/>
      <c r="CG509" s="19"/>
      <c r="CH509" s="49"/>
      <c r="CI509" s="19"/>
      <c r="CJ509" s="19"/>
    </row>
    <row r="510" spans="1:88">
      <c r="A510" s="96">
        <f t="shared" ca="1" si="146"/>
        <v>32</v>
      </c>
      <c r="B510" s="23" t="str">
        <f ca="1">IF(A509="","",IF(AND(AL510="",AN510=""),"NB",AL510&amp;AN510))</f>
        <v>1@B,</v>
      </c>
      <c r="C510" s="6" t="str">
        <f t="shared" ca="1" si="148"/>
        <v/>
      </c>
      <c r="D510" s="56" t="str">
        <f ca="1">VLOOKUP($A510,$BC$5:$BN$45,8)</f>
        <v>R</v>
      </c>
      <c r="E510" s="344" t="str">
        <f t="shared" ca="1" si="157"/>
        <v>BBR</v>
      </c>
      <c r="F510" s="175">
        <v>1</v>
      </c>
      <c r="G510" s="459">
        <f ca="1">IF(G509&gt;=$AJ$3,1,IF(AND(J508="L",J509="L"),1,IF(I509="L",2,IF(I509="W",(2*G509-1),G509))))</f>
        <v>2</v>
      </c>
      <c r="H510" s="345" t="str">
        <f ca="1">IF($A509&lt;&gt;"",IF(OR($AH509&lt;&gt;0,$AI509&lt;&gt;0,E509="RRR"),"",IF(AND($D504="B",$D507="B"),"B",IF(AND($D506="B",$D508="B"),"B",IF(AND($D508=$D509,$D508="B"),"B","")))),"")</f>
        <v>B</v>
      </c>
      <c r="I510" s="346" t="str">
        <f t="shared" ca="1" si="161"/>
        <v>L</v>
      </c>
      <c r="J510" s="346">
        <f t="shared" ca="1" si="149"/>
        <v>-1</v>
      </c>
      <c r="K510" s="343">
        <f t="shared" ca="1" si="158"/>
        <v>-1</v>
      </c>
      <c r="L510" s="56" t="str">
        <f ca="1">VLOOKUP($A510,$BC$5:$BN$45,8)</f>
        <v>R</v>
      </c>
      <c r="M510" s="428">
        <f t="shared" ca="1" si="159"/>
        <v>3</v>
      </c>
      <c r="N510" s="175">
        <v>1</v>
      </c>
      <c r="O510" s="345" t="str">
        <f ca="1">IF($A509&lt;&gt;"",IF(OR($AH509&lt;&gt;0,$AI509&lt;&gt;0,E509="BBB",H510&lt;&gt;""),"",IF(AND($D504="R",$D507="R"),"R",IF(AND($D506="R",$D508="R"),"R",IF(AND($D508=$D509,$D508="R"),"R","")))),"")</f>
        <v/>
      </c>
      <c r="P510" s="37" t="str">
        <f t="shared" ca="1" si="150"/>
        <v/>
      </c>
      <c r="Q510" s="37">
        <f t="shared" ca="1" si="151"/>
        <v>0</v>
      </c>
      <c r="R510" s="23">
        <f ca="1">IF($A510&lt;&gt;"",IF(OR($AH509&lt;&gt;0,$AI509&lt;&gt;0),"0",SUM(Q510:Q510)),0)</f>
        <v>0</v>
      </c>
      <c r="S510" s="56" t="str">
        <f ca="1">VLOOKUP($A510,$BC$5:$BN$45,8)</f>
        <v>R</v>
      </c>
      <c r="T510" s="175">
        <v>1</v>
      </c>
      <c r="U510" s="345" t="str">
        <f ca="1">IF($A509&lt;&gt;"",IF(OR($AH509&lt;&gt;0,$AI509&lt;&gt;0,M509&gt;=$AJ$3),"",H510))</f>
        <v>B</v>
      </c>
      <c r="V510" s="346" t="str">
        <f t="shared" ca="1" si="162"/>
        <v>L</v>
      </c>
      <c r="W510" s="346">
        <f t="shared" ca="1" si="152"/>
        <v>-1</v>
      </c>
      <c r="X510" s="343">
        <f t="shared" ca="1" si="160"/>
        <v>-1</v>
      </c>
      <c r="Y510" s="56" t="str">
        <f ca="1">VLOOKUP($A510,$BC$5:$BN$45,8)</f>
        <v>R</v>
      </c>
      <c r="Z510" s="175">
        <v>1</v>
      </c>
      <c r="AA510" s="345" t="str">
        <f ca="1">IF($A509&lt;&gt;"",IF(OR($AH509&lt;&gt;0,$AI509&lt;&gt;0,U510&lt;&gt;""),"",O510))</f>
        <v/>
      </c>
      <c r="AB510" s="37" t="str">
        <f t="shared" ca="1" si="153"/>
        <v/>
      </c>
      <c r="AC510" s="37">
        <f t="shared" ca="1" si="154"/>
        <v>0</v>
      </c>
      <c r="AD510" s="23">
        <f ca="1">IF($A510&lt;&gt;"",IF(OR($AH509&lt;&gt;0,$AI509&lt;&gt;0),"0",SUM(AC510:AC510)),0)</f>
        <v>0</v>
      </c>
      <c r="AE510" s="90">
        <f ca="1">IF(A510&lt;&gt;"",W510+AC510,0)</f>
        <v>-1</v>
      </c>
      <c r="AF510" s="87">
        <f t="shared" ca="1" si="165"/>
        <v>-11</v>
      </c>
      <c r="AG510" s="95">
        <f>T511</f>
        <v>1</v>
      </c>
      <c r="AH510" s="89">
        <f ca="1">IF($A510&lt;&gt;"",IF(AH509&lt;&gt;0,AH509,IF(AF510&gt;=$AJ$1,"Profit Target",0)),0)</f>
        <v>0</v>
      </c>
      <c r="AI510" s="91">
        <f ca="1">IF($A510&lt;&gt;"",IF(AI509&lt;&gt;0,AI509,IF(AF510&lt;=$AJ$2,"Stop Loss",0)))</f>
        <v>0</v>
      </c>
      <c r="AJ510" s="89">
        <f t="shared" ca="1" si="155"/>
        <v>9</v>
      </c>
      <c r="AK510" s="78" t="str">
        <f ca="1">IF($A509="","",ABS(T510)&amp;"@")</f>
        <v>1@</v>
      </c>
      <c r="AL510" s="78" t="str">
        <f ca="1">IF(U510&lt;&gt;"",$AK510&amp;U510&amp;",","")</f>
        <v>1@B,</v>
      </c>
      <c r="AM510" s="78" t="str">
        <f ca="1">IF($A509="","",ABS(Z510)&amp;"@")</f>
        <v>1@</v>
      </c>
      <c r="AN510" s="427" t="str">
        <f t="shared" ca="1" si="156"/>
        <v/>
      </c>
      <c r="AO510" s="20"/>
      <c r="AP510" s="20"/>
      <c r="AQ510" s="20"/>
      <c r="AR510" s="20"/>
      <c r="AS510" s="20"/>
      <c r="AT510" s="49"/>
      <c r="AU510" s="20"/>
      <c r="AV510" s="20"/>
      <c r="AW510" s="20"/>
      <c r="AX510" s="20"/>
      <c r="AY510" s="20"/>
      <c r="AZ510" s="20"/>
      <c r="BA510" s="20"/>
      <c r="BB510" s="96">
        <f t="shared" ca="1" si="147"/>
        <v>22</v>
      </c>
      <c r="BC510" s="48"/>
      <c r="BD510" s="96"/>
      <c r="BE510" s="48"/>
      <c r="BG510" s="48"/>
      <c r="BH510" s="48"/>
      <c r="BI510" s="19"/>
      <c r="BJ510" s="19"/>
      <c r="BK510" s="19"/>
      <c r="BL510" s="48"/>
      <c r="BM510" s="61"/>
      <c r="BN510" s="48"/>
      <c r="BR510" s="48"/>
      <c r="BS510" s="48"/>
      <c r="BT510" s="48"/>
      <c r="BU510" s="48"/>
      <c r="BV510" s="48"/>
      <c r="BW510" s="48"/>
      <c r="BX510" s="48"/>
      <c r="BY510" s="49"/>
      <c r="BZ510" s="48"/>
      <c r="CA510" s="48"/>
      <c r="CB510" s="19"/>
      <c r="CC510" s="19"/>
      <c r="CD510" s="19"/>
      <c r="CE510" s="48"/>
      <c r="CF510" s="49"/>
      <c r="CG510" s="19"/>
      <c r="CH510" s="49"/>
      <c r="CI510" s="19"/>
      <c r="CJ510" s="19"/>
    </row>
    <row r="511" spans="1:88">
      <c r="A511" s="96">
        <f t="shared" ca="1" si="146"/>
        <v>9</v>
      </c>
      <c r="B511" s="23" t="str">
        <f ca="1">IF(A510="","",IF(AND(AL511="",AN511=""),"NB",AL511&amp;AN511))</f>
        <v>1@B,</v>
      </c>
      <c r="C511" s="6" t="str">
        <f t="shared" ca="1" si="148"/>
        <v/>
      </c>
      <c r="D511" s="56" t="str">
        <f ca="1">VLOOKUP($A511,$BC$5:$BN$45,8)</f>
        <v>R</v>
      </c>
      <c r="E511" s="344" t="str">
        <f t="shared" ca="1" si="157"/>
        <v>BRR</v>
      </c>
      <c r="F511" s="175">
        <v>1</v>
      </c>
      <c r="G511" s="459">
        <f ca="1">IF(G510&gt;=$AJ$3,1,IF(AND(J509="L",J510="L"),1,IF(I510="L",2,IF(I510="W",(2*G510-1),G510))))</f>
        <v>2</v>
      </c>
      <c r="H511" s="345" t="str">
        <f ca="1">IF($A510&lt;&gt;"",IF(OR($AH510&lt;&gt;0,$AI510&lt;&gt;0,E510="RRR"),"",IF(AND($D505="B",$D508="B"),"B",IF(AND($D507="B",$D509="B"),"B",IF(AND($D509=$D510,$D509="B"),"B","")))),"")</f>
        <v>B</v>
      </c>
      <c r="I511" s="346" t="str">
        <f t="shared" ca="1" si="161"/>
        <v>L</v>
      </c>
      <c r="J511" s="346">
        <f t="shared" ca="1" si="149"/>
        <v>-1</v>
      </c>
      <c r="K511" s="343">
        <f t="shared" ca="1" si="158"/>
        <v>-1</v>
      </c>
      <c r="L511" s="56" t="str">
        <f ca="1">VLOOKUP($A511,$BC$5:$BN$45,8)</f>
        <v>R</v>
      </c>
      <c r="M511" s="428">
        <f t="shared" ca="1" si="159"/>
        <v>4</v>
      </c>
      <c r="N511" s="175">
        <v>1</v>
      </c>
      <c r="O511" s="345" t="str">
        <f ca="1">IF($A510&lt;&gt;"",IF(OR($AH510&lt;&gt;0,$AI510&lt;&gt;0,E510="BBB",H511&lt;&gt;""),"",IF(AND($D505="R",$D508="R"),"R",IF(AND($D507="R",$D509="R"),"R",IF(AND($D509=$D510,$D509="R"),"R","")))),"")</f>
        <v/>
      </c>
      <c r="P511" s="37" t="str">
        <f t="shared" ca="1" si="150"/>
        <v/>
      </c>
      <c r="Q511" s="37">
        <f t="shared" ca="1" si="151"/>
        <v>0</v>
      </c>
      <c r="R511" s="23">
        <f ca="1">IF($A511&lt;&gt;"",IF(OR($AH510&lt;&gt;0,$AI510&lt;&gt;0),"0",SUM(Q511:Q511)),0)</f>
        <v>0</v>
      </c>
      <c r="S511" s="56" t="str">
        <f ca="1">VLOOKUP($A511,$BC$5:$BN$45,8)</f>
        <v>R</v>
      </c>
      <c r="T511" s="175">
        <v>1</v>
      </c>
      <c r="U511" s="345" t="str">
        <f ca="1">IF($A510&lt;&gt;"",IF(OR($AH510&lt;&gt;0,$AI510&lt;&gt;0,M510&gt;=$AJ$3),"",H511))</f>
        <v>B</v>
      </c>
      <c r="V511" s="346" t="str">
        <f t="shared" ca="1" si="162"/>
        <v>L</v>
      </c>
      <c r="W511" s="346">
        <f t="shared" ca="1" si="152"/>
        <v>-1</v>
      </c>
      <c r="X511" s="343">
        <f t="shared" ca="1" si="160"/>
        <v>-1</v>
      </c>
      <c r="Y511" s="56" t="str">
        <f ca="1">VLOOKUP($A511,$BC$5:$BN$45,8)</f>
        <v>R</v>
      </c>
      <c r="Z511" s="175">
        <v>1</v>
      </c>
      <c r="AA511" s="345" t="str">
        <f ca="1">IF($A510&lt;&gt;"",IF(OR($AH510&lt;&gt;0,$AI510&lt;&gt;0,U511&lt;&gt;""),"",O511))</f>
        <v/>
      </c>
      <c r="AB511" s="37" t="str">
        <f t="shared" ca="1" si="153"/>
        <v/>
      </c>
      <c r="AC511" s="37">
        <f t="shared" ca="1" si="154"/>
        <v>0</v>
      </c>
      <c r="AD511" s="23">
        <f ca="1">IF($A511&lt;&gt;"",IF(OR($AH510&lt;&gt;0,$AI510&lt;&gt;0),"0",SUM(AC511:AC511)),0)</f>
        <v>0</v>
      </c>
      <c r="AE511" s="90">
        <f ca="1">IF(A511&lt;&gt;"",W511+AC511,0)</f>
        <v>-1</v>
      </c>
      <c r="AF511" s="87">
        <f t="shared" ca="1" si="165"/>
        <v>-12</v>
      </c>
      <c r="AG511" s="95">
        <f>T512</f>
        <v>1</v>
      </c>
      <c r="AH511" s="89">
        <f ca="1">IF($A511&lt;&gt;"",IF(AH510&lt;&gt;0,AH510,IF(AF511&gt;=$AJ$1,"Profit Target",0)),0)</f>
        <v>0</v>
      </c>
      <c r="AI511" s="91">
        <f ca="1">IF($A511&lt;&gt;"",IF(AI510&lt;&gt;0,AI510,IF(AF511&lt;=$AJ$2,"Stop Loss",0)))</f>
        <v>0</v>
      </c>
      <c r="AJ511" s="89">
        <f t="shared" ca="1" si="155"/>
        <v>9</v>
      </c>
      <c r="AK511" s="78" t="str">
        <f ca="1">IF($A510="","",ABS(T511)&amp;"@")</f>
        <v>1@</v>
      </c>
      <c r="AL511" s="78" t="str">
        <f ca="1">IF(U511&lt;&gt;"",$AK511&amp;U511&amp;",","")</f>
        <v>1@B,</v>
      </c>
      <c r="AM511" s="78" t="str">
        <f ca="1">IF($A510="","",ABS(Z511)&amp;"@")</f>
        <v>1@</v>
      </c>
      <c r="AN511" s="427" t="str">
        <f t="shared" ca="1" si="156"/>
        <v/>
      </c>
      <c r="AO511" s="20"/>
      <c r="AP511" s="20"/>
      <c r="AQ511" s="20"/>
      <c r="AR511" s="20"/>
      <c r="AS511" s="20"/>
      <c r="AT511" s="49"/>
      <c r="AU511" s="20"/>
      <c r="AV511" s="20"/>
      <c r="AW511" s="20"/>
      <c r="AX511" s="20"/>
      <c r="AY511" s="20"/>
      <c r="AZ511" s="20"/>
      <c r="BA511" s="20"/>
      <c r="BB511" s="96">
        <f t="shared" ca="1" si="147"/>
        <v>32</v>
      </c>
      <c r="BC511" s="48"/>
      <c r="BD511" s="96"/>
      <c r="BE511" s="48"/>
      <c r="BG511" s="48"/>
      <c r="BH511" s="48"/>
      <c r="BI511" s="19"/>
      <c r="BJ511" s="19"/>
      <c r="BK511" s="19"/>
      <c r="BL511" s="48"/>
      <c r="BM511" s="61"/>
      <c r="BN511" s="48"/>
      <c r="BR511" s="48"/>
      <c r="BS511" s="48"/>
      <c r="BT511" s="48"/>
      <c r="BU511" s="48"/>
      <c r="BV511" s="48"/>
      <c r="BW511" s="48"/>
      <c r="BX511" s="48"/>
      <c r="BY511" s="49"/>
      <c r="BZ511" s="48"/>
      <c r="CA511" s="48"/>
      <c r="CB511" s="19"/>
      <c r="CC511" s="19"/>
      <c r="CD511" s="19"/>
      <c r="CE511" s="48"/>
      <c r="CF511" s="49"/>
      <c r="CG511" s="19"/>
      <c r="CH511" s="49"/>
      <c r="CI511" s="19"/>
      <c r="CJ511" s="19"/>
    </row>
    <row r="512" spans="1:88">
      <c r="A512" s="96">
        <f t="shared" ca="1" si="146"/>
        <v>10</v>
      </c>
      <c r="B512" s="23" t="str">
        <f ca="1">IF(A511="","",IF(AND(AL512="",AN512=""),"NB",AL512&amp;AN512))</f>
        <v>1@B,</v>
      </c>
      <c r="C512" s="6" t="str">
        <f t="shared" ca="1" si="148"/>
        <v/>
      </c>
      <c r="D512" s="56" t="str">
        <f ca="1">VLOOKUP($A512,$BC$5:$BN$45,8)</f>
        <v>B</v>
      </c>
      <c r="E512" s="344" t="str">
        <f t="shared" ca="1" si="157"/>
        <v>RRB</v>
      </c>
      <c r="F512" s="175">
        <v>1</v>
      </c>
      <c r="G512" s="459">
        <f ca="1">IF(G511&gt;=$AJ$3,1,IF(AND(J510="L",J511="L"),1,IF(I511="L",2,IF(I511="W",(2*G511-1),G511))))</f>
        <v>2</v>
      </c>
      <c r="H512" s="345" t="str">
        <f ca="1">IF($A511&lt;&gt;"",IF(OR($AH511&lt;&gt;0,$AI511&lt;&gt;0,E511="RRR"),"",IF(AND($D506="B",$D509="B"),"B",IF(AND($D508="B",$D510="B"),"B",IF(AND($D510=$D511,$D510="B"),"B","")))),"")</f>
        <v>B</v>
      </c>
      <c r="I512" s="346" t="str">
        <f t="shared" ca="1" si="161"/>
        <v>W</v>
      </c>
      <c r="J512" s="346">
        <f t="shared" ca="1" si="149"/>
        <v>1</v>
      </c>
      <c r="K512" s="343">
        <f t="shared" ca="1" si="158"/>
        <v>1</v>
      </c>
      <c r="L512" s="56" t="str">
        <f ca="1">VLOOKUP($A512,$BC$5:$BN$45,8)</f>
        <v>B</v>
      </c>
      <c r="M512" s="428">
        <f t="shared" ca="1" si="159"/>
        <v>0</v>
      </c>
      <c r="N512" s="175">
        <v>1</v>
      </c>
      <c r="O512" s="345" t="str">
        <f ca="1">IF($A511&lt;&gt;"",IF(OR($AH511&lt;&gt;0,$AI511&lt;&gt;0,E511="BBB",H512&lt;&gt;""),"",IF(AND($D506="R",$D509="R"),"R",IF(AND($D508="R",$D510="R"),"R",IF(AND($D510=$D511,$D510="R"),"R","")))),"")</f>
        <v/>
      </c>
      <c r="P512" s="37" t="str">
        <f t="shared" ca="1" si="150"/>
        <v/>
      </c>
      <c r="Q512" s="37">
        <f t="shared" ca="1" si="151"/>
        <v>0</v>
      </c>
      <c r="R512" s="23">
        <f ca="1">IF($A512&lt;&gt;"",IF(OR($AH511&lt;&gt;0,$AI511&lt;&gt;0),"0",SUM(Q512:Q512)),0)</f>
        <v>0</v>
      </c>
      <c r="S512" s="56" t="str">
        <f ca="1">VLOOKUP($A512,$BC$5:$BN$45,8)</f>
        <v>B</v>
      </c>
      <c r="T512" s="175">
        <v>1</v>
      </c>
      <c r="U512" s="345" t="str">
        <f ca="1">IF($A511&lt;&gt;"",IF(OR($AH511&lt;&gt;0,$AI511&lt;&gt;0,M511&gt;=$AJ$3),"",H512))</f>
        <v>B</v>
      </c>
      <c r="V512" s="346" t="str">
        <f t="shared" ca="1" si="162"/>
        <v>W</v>
      </c>
      <c r="W512" s="346">
        <f t="shared" ca="1" si="152"/>
        <v>1</v>
      </c>
      <c r="X512" s="343">
        <f t="shared" ca="1" si="160"/>
        <v>1</v>
      </c>
      <c r="Y512" s="56" t="str">
        <f ca="1">VLOOKUP($A512,$BC$5:$BN$45,8)</f>
        <v>B</v>
      </c>
      <c r="Z512" s="175">
        <v>1</v>
      </c>
      <c r="AA512" s="345" t="str">
        <f ca="1">IF($A511&lt;&gt;"",IF(OR($AH511&lt;&gt;0,$AI511&lt;&gt;0,U512&lt;&gt;""),"",O512))</f>
        <v/>
      </c>
      <c r="AB512" s="37" t="str">
        <f t="shared" ca="1" si="153"/>
        <v/>
      </c>
      <c r="AC512" s="37">
        <f t="shared" ca="1" si="154"/>
        <v>0</v>
      </c>
      <c r="AD512" s="23">
        <f ca="1">IF($A512&lt;&gt;"",IF(OR($AH511&lt;&gt;0,$AI511&lt;&gt;0),"0",SUM(AC512:AC512)),0)</f>
        <v>0</v>
      </c>
      <c r="AE512" s="90">
        <f ca="1">IF(A512&lt;&gt;"",W512+AC512,0)</f>
        <v>1</v>
      </c>
      <c r="AF512" s="87">
        <f t="shared" ca="1" si="165"/>
        <v>-11</v>
      </c>
      <c r="AG512" s="95">
        <f>T513</f>
        <v>1</v>
      </c>
      <c r="AH512" s="89">
        <f ca="1">IF($A512&lt;&gt;"",IF(AH511&lt;&gt;0,AH511,IF(AF512&gt;=$AJ$1,"Profit Target",0)),0)</f>
        <v>0</v>
      </c>
      <c r="AI512" s="91">
        <f ca="1">IF($A512&lt;&gt;"",IF(AI511&lt;&gt;0,AI511,IF(AF512&lt;=$AJ$2,"Stop Loss",0)))</f>
        <v>0</v>
      </c>
      <c r="AJ512" s="89">
        <f t="shared" ca="1" si="155"/>
        <v>9</v>
      </c>
      <c r="AK512" s="78" t="str">
        <f ca="1">IF($A511="","",ABS(T512)&amp;"@")</f>
        <v>1@</v>
      </c>
      <c r="AL512" s="78" t="str">
        <f ca="1">IF(U512&lt;&gt;"",$AK512&amp;U512&amp;",","")</f>
        <v>1@B,</v>
      </c>
      <c r="AM512" s="78" t="str">
        <f ca="1">IF($A511="","",ABS(Z512)&amp;"@")</f>
        <v>1@</v>
      </c>
      <c r="AN512" s="427" t="str">
        <f t="shared" ca="1" si="156"/>
        <v/>
      </c>
      <c r="AO512" s="20"/>
      <c r="AP512" s="20"/>
      <c r="AQ512" s="20"/>
      <c r="AR512" s="20"/>
      <c r="AS512" s="20"/>
      <c r="AT512" s="49"/>
      <c r="AU512" s="20"/>
      <c r="AV512" s="20"/>
      <c r="AW512" s="20"/>
      <c r="AX512" s="20"/>
      <c r="AY512" s="20"/>
      <c r="AZ512" s="20"/>
      <c r="BA512" s="20"/>
      <c r="BB512" s="96">
        <f t="shared" ca="1" si="147"/>
        <v>12</v>
      </c>
      <c r="BC512" s="48"/>
      <c r="BD512" s="96"/>
      <c r="BE512" s="48"/>
      <c r="BG512" s="48"/>
      <c r="BH512" s="48"/>
      <c r="BI512" s="19"/>
      <c r="BJ512" s="19"/>
      <c r="BK512" s="19"/>
      <c r="BL512" s="48"/>
      <c r="BM512" s="61"/>
      <c r="BN512" s="48"/>
      <c r="BR512" s="48"/>
      <c r="BS512" s="48"/>
      <c r="BT512" s="48"/>
      <c r="BU512" s="48"/>
      <c r="BV512" s="48"/>
      <c r="BW512" s="48"/>
      <c r="BX512" s="48"/>
      <c r="BY512" s="49"/>
      <c r="BZ512" s="48"/>
      <c r="CA512" s="48"/>
      <c r="CB512" s="19"/>
      <c r="CC512" s="19"/>
      <c r="CD512" s="19"/>
      <c r="CE512" s="48"/>
      <c r="CF512" s="49"/>
      <c r="CG512" s="19"/>
      <c r="CH512" s="49"/>
      <c r="CI512" s="19"/>
      <c r="CJ512" s="19"/>
    </row>
    <row r="513" spans="1:88">
      <c r="A513" s="96">
        <f t="shared" ca="1" si="146"/>
        <v>36</v>
      </c>
      <c r="B513" s="23" t="str">
        <f ca="1">IF(A512="","",IF(AND(AL513="",AN513=""),"NB",AL513&amp;AN513))</f>
        <v>1@R,</v>
      </c>
      <c r="C513" s="6" t="str">
        <f t="shared" ca="1" si="148"/>
        <v/>
      </c>
      <c r="D513" s="56" t="str">
        <f ca="1">VLOOKUP($A513,$BC$5:$BN$45,8)</f>
        <v>R</v>
      </c>
      <c r="E513" s="344" t="str">
        <f t="shared" ca="1" si="157"/>
        <v>RBR</v>
      </c>
      <c r="F513" s="175">
        <v>1</v>
      </c>
      <c r="G513" s="459">
        <f ca="1">IF(G512&gt;=$AJ$3,1,IF(AND(J511="L",J512="L"),1,IF(I512="L",2,IF(I512="W",(2*G512-1),G512))))</f>
        <v>3</v>
      </c>
      <c r="H513" s="345" t="str">
        <f ca="1">IF($A512&lt;&gt;"",IF(OR($AH512&lt;&gt;0,$AI512&lt;&gt;0,E512="RRR"),"",IF(AND($D507="B",$D510="B"),"B",IF(AND($D509="B",$D511="B"),"B",IF(AND($D511=$D512,$D511="B"),"B","")))),"")</f>
        <v/>
      </c>
      <c r="I513" s="346" t="str">
        <f t="shared" ca="1" si="161"/>
        <v/>
      </c>
      <c r="J513" s="346">
        <f t="shared" ca="1" si="149"/>
        <v>0</v>
      </c>
      <c r="K513" s="343">
        <f t="shared" ca="1" si="158"/>
        <v>0</v>
      </c>
      <c r="L513" s="56" t="str">
        <f ca="1">VLOOKUP($A513,$BC$5:$BN$45,8)</f>
        <v>R</v>
      </c>
      <c r="M513" s="428">
        <f t="shared" ca="1" si="159"/>
        <v>0</v>
      </c>
      <c r="N513" s="175">
        <v>1</v>
      </c>
      <c r="O513" s="345" t="str">
        <f ca="1">IF($A512&lt;&gt;"",IF(OR($AH512&lt;&gt;0,$AI512&lt;&gt;0,E512="BBB",H513&lt;&gt;""),"",IF(AND($D507="R",$D510="R"),"R",IF(AND($D509="R",$D511="R"),"R",IF(AND($D511=$D512,$D511="R"),"R","")))),"")</f>
        <v>R</v>
      </c>
      <c r="P513" s="37" t="str">
        <f t="shared" ca="1" si="150"/>
        <v>W</v>
      </c>
      <c r="Q513" s="37">
        <f t="shared" ca="1" si="151"/>
        <v>1</v>
      </c>
      <c r="R513" s="23">
        <f ca="1">IF($A513&lt;&gt;"",IF(OR($AH512&lt;&gt;0,$AI512&lt;&gt;0),"0",SUM(Q513:Q513)),0)</f>
        <v>1</v>
      </c>
      <c r="S513" s="56" t="str">
        <f ca="1">VLOOKUP($A513,$BC$5:$BN$45,8)</f>
        <v>R</v>
      </c>
      <c r="T513" s="175">
        <v>1</v>
      </c>
      <c r="U513" s="345" t="str">
        <f ca="1">IF($A512&lt;&gt;"",IF(OR($AH512&lt;&gt;0,$AI512&lt;&gt;0,M512&gt;=$AJ$3),"",H513))</f>
        <v/>
      </c>
      <c r="V513" s="346" t="str">
        <f t="shared" ca="1" si="162"/>
        <v/>
      </c>
      <c r="W513" s="346">
        <f t="shared" ca="1" si="152"/>
        <v>0</v>
      </c>
      <c r="X513" s="343">
        <f t="shared" ca="1" si="160"/>
        <v>0</v>
      </c>
      <c r="Y513" s="56" t="str">
        <f ca="1">VLOOKUP($A513,$BC$5:$BN$45,8)</f>
        <v>R</v>
      </c>
      <c r="Z513" s="175">
        <v>1</v>
      </c>
      <c r="AA513" s="345" t="str">
        <f ca="1">IF($A512&lt;&gt;"",IF(OR($AH512&lt;&gt;0,$AI512&lt;&gt;0,U513&lt;&gt;""),"",O513))</f>
        <v>R</v>
      </c>
      <c r="AB513" s="37" t="str">
        <f t="shared" ca="1" si="153"/>
        <v>W</v>
      </c>
      <c r="AC513" s="37">
        <f t="shared" ca="1" si="154"/>
        <v>1</v>
      </c>
      <c r="AD513" s="23">
        <f ca="1">IF($A513&lt;&gt;"",IF(OR($AH512&lt;&gt;0,$AI512&lt;&gt;0),"0",SUM(AC513:AC513)),0)</f>
        <v>1</v>
      </c>
      <c r="AE513" s="90">
        <f ca="1">IF(A513&lt;&gt;"",W513+AC513,0)</f>
        <v>1</v>
      </c>
      <c r="AF513" s="87">
        <f t="shared" ca="1" si="165"/>
        <v>-10</v>
      </c>
      <c r="AG513" s="95">
        <f>T514</f>
        <v>1</v>
      </c>
      <c r="AH513" s="89">
        <f ca="1">IF($A513&lt;&gt;"",IF(AH512&lt;&gt;0,AH512,IF(AF513&gt;=$AJ$1,"Profit Target",0)),0)</f>
        <v>0</v>
      </c>
      <c r="AI513" s="91">
        <f ca="1">IF($A513&lt;&gt;"",IF(AI512&lt;&gt;0,AI512,IF(AF513&lt;=$AJ$2,"Stop Loss",0)))</f>
        <v>0</v>
      </c>
      <c r="AJ513" s="89">
        <f t="shared" ca="1" si="155"/>
        <v>9</v>
      </c>
      <c r="AK513" s="78" t="str">
        <f ca="1">IF($A512="","",ABS(T513)&amp;"@")</f>
        <v>1@</v>
      </c>
      <c r="AL513" s="78" t="str">
        <f ca="1">IF(U513&lt;&gt;"",$AK513&amp;U513&amp;",","")</f>
        <v/>
      </c>
      <c r="AM513" s="78" t="str">
        <f ca="1">IF($A512="","",ABS(Z513)&amp;"@")</f>
        <v>1@</v>
      </c>
      <c r="AN513" s="427" t="str">
        <f t="shared" ca="1" si="156"/>
        <v>1@R,</v>
      </c>
      <c r="AO513" s="20"/>
      <c r="AP513" s="20"/>
      <c r="AQ513" s="20"/>
      <c r="AR513" s="20"/>
      <c r="AS513" s="20"/>
      <c r="AT513" s="49"/>
      <c r="AU513" s="20"/>
      <c r="AV513" s="20"/>
      <c r="AW513" s="20"/>
      <c r="AX513" s="20"/>
      <c r="AY513" s="20"/>
      <c r="AZ513" s="20"/>
      <c r="BA513" s="20"/>
      <c r="BB513" s="96">
        <f t="shared" ca="1" si="147"/>
        <v>19</v>
      </c>
      <c r="BC513" s="48"/>
      <c r="BD513" s="96"/>
      <c r="BE513" s="48"/>
      <c r="BG513" s="48"/>
      <c r="BH513" s="48"/>
      <c r="BI513" s="19"/>
      <c r="BJ513" s="19"/>
      <c r="BK513" s="19"/>
      <c r="BL513" s="48"/>
      <c r="BM513" s="61"/>
      <c r="BN513" s="48"/>
      <c r="BR513" s="48"/>
      <c r="BS513" s="48"/>
      <c r="BT513" s="48"/>
      <c r="BU513" s="48"/>
      <c r="BV513" s="48"/>
      <c r="BW513" s="48"/>
      <c r="BX513" s="48"/>
      <c r="BY513" s="49"/>
      <c r="BZ513" s="48"/>
      <c r="CA513" s="48"/>
      <c r="CB513" s="19"/>
      <c r="CC513" s="19"/>
      <c r="CD513" s="19"/>
      <c r="CE513" s="48"/>
      <c r="CF513" s="49"/>
      <c r="CG513" s="19"/>
      <c r="CH513" s="49"/>
      <c r="CI513" s="19"/>
      <c r="CJ513" s="19"/>
    </row>
    <row r="514" spans="1:88">
      <c r="A514" s="96">
        <f t="shared" ca="1" si="146"/>
        <v>15</v>
      </c>
      <c r="B514" s="23" t="str">
        <f ca="1">IF(A513="","",IF(AND(AL514="",AN514=""),"NB",AL514&amp;AN514))</f>
        <v>NB</v>
      </c>
      <c r="C514" s="6" t="str">
        <f t="shared" ca="1" si="148"/>
        <v/>
      </c>
      <c r="D514" s="56" t="str">
        <f ca="1">VLOOKUP($A514,$BC$5:$BN$45,8)</f>
        <v>B</v>
      </c>
      <c r="E514" s="344" t="str">
        <f t="shared" ca="1" si="157"/>
        <v>BRB</v>
      </c>
      <c r="F514" s="175">
        <v>1</v>
      </c>
      <c r="G514" s="459">
        <f ca="1">IF(G513&gt;=$AJ$3,1,IF(AND(J512="L",J513="L"),1,IF(I513="L",2,IF(I513="W",(2*G513-1),G513))))</f>
        <v>3</v>
      </c>
      <c r="H514" s="345" t="str">
        <f ca="1">IF($A513&lt;&gt;"",IF(OR($AH513&lt;&gt;0,$AI513&lt;&gt;0,E513="RRR"),"",IF(AND($D508="B",$D511="B"),"B",IF(AND($D510="B",$D512="B"),"B",IF(AND($D512=$D513,$D512="B"),"B","")))),"")</f>
        <v/>
      </c>
      <c r="I514" s="346" t="str">
        <f t="shared" ca="1" si="161"/>
        <v/>
      </c>
      <c r="J514" s="346">
        <f t="shared" ca="1" si="149"/>
        <v>0</v>
      </c>
      <c r="K514" s="343">
        <f t="shared" ca="1" si="158"/>
        <v>0</v>
      </c>
      <c r="L514" s="56" t="str">
        <f ca="1">VLOOKUP($A514,$BC$5:$BN$45,8)</f>
        <v>B</v>
      </c>
      <c r="M514" s="428">
        <f t="shared" ca="1" si="159"/>
        <v>0</v>
      </c>
      <c r="N514" s="175">
        <v>1</v>
      </c>
      <c r="O514" s="345" t="str">
        <f ca="1">IF($A513&lt;&gt;"",IF(OR($AH513&lt;&gt;0,$AI513&lt;&gt;0,E513="BBB",H514&lt;&gt;""),"",IF(AND($D508="R",$D511="R"),"R",IF(AND($D510="R",$D512="R"),"R",IF(AND($D512=$D513,$D512="R"),"R","")))),"")</f>
        <v/>
      </c>
      <c r="P514" s="37" t="str">
        <f t="shared" ca="1" si="150"/>
        <v/>
      </c>
      <c r="Q514" s="37">
        <f t="shared" ca="1" si="151"/>
        <v>0</v>
      </c>
      <c r="R514" s="23">
        <f ca="1">IF($A514&lt;&gt;"",IF(OR($AH513&lt;&gt;0,$AI513&lt;&gt;0),"0",SUM(Q514:Q514)),0)</f>
        <v>0</v>
      </c>
      <c r="S514" s="56" t="str">
        <f ca="1">VLOOKUP($A514,$BC$5:$BN$45,8)</f>
        <v>B</v>
      </c>
      <c r="T514" s="175">
        <v>1</v>
      </c>
      <c r="U514" s="345" t="str">
        <f ca="1">IF($A513&lt;&gt;"",IF(OR($AH513&lt;&gt;0,$AI513&lt;&gt;0,M513&gt;=$AJ$3),"",H514))</f>
        <v/>
      </c>
      <c r="V514" s="346" t="str">
        <f t="shared" ca="1" si="162"/>
        <v/>
      </c>
      <c r="W514" s="346">
        <f t="shared" ca="1" si="152"/>
        <v>0</v>
      </c>
      <c r="X514" s="343">
        <f t="shared" ca="1" si="160"/>
        <v>0</v>
      </c>
      <c r="Y514" s="56" t="str">
        <f ca="1">VLOOKUP($A514,$BC$5:$BN$45,8)</f>
        <v>B</v>
      </c>
      <c r="Z514" s="175">
        <v>1</v>
      </c>
      <c r="AA514" s="345" t="str">
        <f ca="1">IF($A513&lt;&gt;"",IF(OR($AH513&lt;&gt;0,$AI513&lt;&gt;0,U514&lt;&gt;""),"",O514))</f>
        <v/>
      </c>
      <c r="AB514" s="37" t="str">
        <f t="shared" ca="1" si="153"/>
        <v/>
      </c>
      <c r="AC514" s="37">
        <f t="shared" ca="1" si="154"/>
        <v>0</v>
      </c>
      <c r="AD514" s="23">
        <f ca="1">IF($A514&lt;&gt;"",IF(OR($AH513&lt;&gt;0,$AI513&lt;&gt;0),"0",SUM(AC514:AC514)),0)</f>
        <v>0</v>
      </c>
      <c r="AE514" s="90">
        <f ca="1">IF(A514&lt;&gt;"",W514+AC514,0)</f>
        <v>0</v>
      </c>
      <c r="AF514" s="87">
        <f t="shared" ca="1" si="165"/>
        <v>-10</v>
      </c>
      <c r="AG514" s="95">
        <f>T515</f>
        <v>1</v>
      </c>
      <c r="AH514" s="89">
        <f ca="1">IF($A514&lt;&gt;"",IF(AH513&lt;&gt;0,AH513,IF(AF514&gt;=$AJ$1,"Profit Target",0)),0)</f>
        <v>0</v>
      </c>
      <c r="AI514" s="91">
        <f ca="1">IF($A514&lt;&gt;"",IF(AI513&lt;&gt;0,AI513,IF(AF514&lt;=$AJ$2,"Stop Loss",0)))</f>
        <v>0</v>
      </c>
      <c r="AJ514" s="89">
        <f t="shared" ca="1" si="155"/>
        <v>9</v>
      </c>
      <c r="AK514" s="78" t="str">
        <f ca="1">IF($A513="","",ABS(T514)&amp;"@")</f>
        <v>1@</v>
      </c>
      <c r="AL514" s="78" t="str">
        <f ca="1">IF(U514&lt;&gt;"",$AK514&amp;U514&amp;",","")</f>
        <v/>
      </c>
      <c r="AM514" s="78" t="str">
        <f ca="1">IF($A513="","",ABS(Z514)&amp;"@")</f>
        <v>1@</v>
      </c>
      <c r="AN514" s="427" t="str">
        <f t="shared" ca="1" si="156"/>
        <v/>
      </c>
      <c r="AO514" s="20"/>
      <c r="AP514" s="20"/>
      <c r="AQ514" s="20"/>
      <c r="AR514" s="20"/>
      <c r="AS514" s="20"/>
      <c r="AT514" s="49"/>
      <c r="AU514" s="20"/>
      <c r="AV514" s="20"/>
      <c r="AW514" s="20"/>
      <c r="AX514" s="20"/>
      <c r="AY514" s="20"/>
      <c r="AZ514" s="20"/>
      <c r="BA514" s="20"/>
      <c r="BB514" s="96">
        <f t="shared" ca="1" si="147"/>
        <v>1</v>
      </c>
      <c r="BC514" s="48"/>
      <c r="BD514" s="96"/>
      <c r="BE514" s="48"/>
      <c r="BG514" s="48"/>
      <c r="BH514" s="48"/>
      <c r="BI514" s="19"/>
      <c r="BJ514" s="19"/>
      <c r="BK514" s="19"/>
      <c r="BL514" s="48"/>
      <c r="BM514" s="61"/>
      <c r="BN514" s="48"/>
      <c r="BR514" s="48"/>
      <c r="BS514" s="48"/>
      <c r="BT514" s="48"/>
      <c r="BU514" s="48"/>
      <c r="BV514" s="48"/>
      <c r="BW514" s="48"/>
      <c r="BX514" s="48"/>
      <c r="BY514" s="49"/>
      <c r="BZ514" s="48"/>
      <c r="CA514" s="48"/>
      <c r="CB514" s="19"/>
      <c r="CC514" s="19"/>
      <c r="CD514" s="19"/>
      <c r="CE514" s="48"/>
      <c r="CF514" s="49"/>
      <c r="CG514" s="19"/>
      <c r="CH514" s="49"/>
      <c r="CI514" s="19"/>
      <c r="CJ514" s="19"/>
    </row>
    <row r="515" spans="1:88">
      <c r="A515" s="96">
        <f t="shared" ca="1" si="146"/>
        <v>16</v>
      </c>
      <c r="B515" s="23" t="str">
        <f ca="1">IF(A514="","",IF(AND(AL515="",AN515=""),"NB",AL515&amp;AN515))</f>
        <v>1@B,</v>
      </c>
      <c r="C515" s="6" t="str">
        <f t="shared" ca="1" si="148"/>
        <v/>
      </c>
      <c r="D515" s="56" t="str">
        <f ca="1">VLOOKUP($A515,$BC$5:$BN$45,8)</f>
        <v>R</v>
      </c>
      <c r="E515" s="344" t="str">
        <f t="shared" ca="1" si="157"/>
        <v>RBR</v>
      </c>
      <c r="F515" s="175">
        <v>1</v>
      </c>
      <c r="G515" s="459">
        <f ca="1">IF(G514&gt;=$AJ$3,1,IF(AND(J513="L",J514="L"),1,IF(I514="L",2,IF(I514="W",(2*G514-1),G514))))</f>
        <v>3</v>
      </c>
      <c r="H515" s="345" t="str">
        <f ca="1">IF($A514&lt;&gt;"",IF(OR($AH514&lt;&gt;0,$AI514&lt;&gt;0,E514="RRR"),"",IF(AND($D509="B",$D512="B"),"B",IF(AND($D511="B",$D513="B"),"B",IF(AND($D513=$D514,$D513="B"),"B","")))),"")</f>
        <v>B</v>
      </c>
      <c r="I515" s="346" t="str">
        <f t="shared" ca="1" si="161"/>
        <v>L</v>
      </c>
      <c r="J515" s="346">
        <f t="shared" ca="1" si="149"/>
        <v>-1</v>
      </c>
      <c r="K515" s="343">
        <f t="shared" ca="1" si="158"/>
        <v>-1</v>
      </c>
      <c r="L515" s="56" t="str">
        <f ca="1">VLOOKUP($A515,$BC$5:$BN$45,8)</f>
        <v>R</v>
      </c>
      <c r="M515" s="428">
        <f t="shared" ca="1" si="159"/>
        <v>1</v>
      </c>
      <c r="N515" s="175">
        <v>1</v>
      </c>
      <c r="O515" s="345" t="str">
        <f ca="1">IF($A514&lt;&gt;"",IF(OR($AH514&lt;&gt;0,$AI514&lt;&gt;0,E514="BBB",H515&lt;&gt;""),"",IF(AND($D509="R",$D512="R"),"R",IF(AND($D511="R",$D513="R"),"R",IF(AND($D513=$D514,$D513="R"),"R","")))),"")</f>
        <v/>
      </c>
      <c r="P515" s="37" t="str">
        <f t="shared" ca="1" si="150"/>
        <v/>
      </c>
      <c r="Q515" s="37">
        <f t="shared" ca="1" si="151"/>
        <v>0</v>
      </c>
      <c r="R515" s="23">
        <f ca="1">IF($A515&lt;&gt;"",IF(OR($AH514&lt;&gt;0,$AI514&lt;&gt;0),"0",SUM(Q515:Q515)),0)</f>
        <v>0</v>
      </c>
      <c r="S515" s="56" t="str">
        <f ca="1">VLOOKUP($A515,$BC$5:$BN$45,8)</f>
        <v>R</v>
      </c>
      <c r="T515" s="175">
        <v>1</v>
      </c>
      <c r="U515" s="345" t="str">
        <f ca="1">IF($A514&lt;&gt;"",IF(OR($AH514&lt;&gt;0,$AI514&lt;&gt;0,M514&gt;=$AJ$3),"",H515))</f>
        <v>B</v>
      </c>
      <c r="V515" s="346" t="str">
        <f t="shared" ca="1" si="162"/>
        <v>L</v>
      </c>
      <c r="W515" s="346">
        <f t="shared" ca="1" si="152"/>
        <v>-1</v>
      </c>
      <c r="X515" s="343">
        <f t="shared" ca="1" si="160"/>
        <v>-1</v>
      </c>
      <c r="Y515" s="56" t="str">
        <f ca="1">VLOOKUP($A515,$BC$5:$BN$45,8)</f>
        <v>R</v>
      </c>
      <c r="Z515" s="175">
        <v>1</v>
      </c>
      <c r="AA515" s="345" t="str">
        <f ca="1">IF($A514&lt;&gt;"",IF(OR($AH514&lt;&gt;0,$AI514&lt;&gt;0,U515&lt;&gt;""),"",O515))</f>
        <v/>
      </c>
      <c r="AB515" s="37" t="str">
        <f t="shared" ca="1" si="153"/>
        <v/>
      </c>
      <c r="AC515" s="37">
        <f t="shared" ca="1" si="154"/>
        <v>0</v>
      </c>
      <c r="AD515" s="23">
        <f ca="1">IF($A515&lt;&gt;"",IF(OR($AH514&lt;&gt;0,$AI514&lt;&gt;0),"0",SUM(AC515:AC515)),0)</f>
        <v>0</v>
      </c>
      <c r="AE515" s="90">
        <f ca="1">IF(A515&lt;&gt;"",W515+AC515,0)</f>
        <v>-1</v>
      </c>
      <c r="AF515" s="87">
        <f t="shared" ca="1" si="165"/>
        <v>-11</v>
      </c>
      <c r="AG515" s="95">
        <f>T516</f>
        <v>1</v>
      </c>
      <c r="AH515" s="89">
        <f ca="1">IF($A515&lt;&gt;"",IF(AH514&lt;&gt;0,AH514,IF(AF515&gt;=$AJ$1,"Profit Target",0)),0)</f>
        <v>0</v>
      </c>
      <c r="AI515" s="91">
        <f ca="1">IF($A515&lt;&gt;"",IF(AI514&lt;&gt;0,AI514,IF(AF515&lt;=$AJ$2,"Stop Loss",0)))</f>
        <v>0</v>
      </c>
      <c r="AJ515" s="89">
        <f t="shared" ca="1" si="155"/>
        <v>9</v>
      </c>
      <c r="AK515" s="78" t="str">
        <f ca="1">IF($A514="","",ABS(T515)&amp;"@")</f>
        <v>1@</v>
      </c>
      <c r="AL515" s="78" t="str">
        <f ca="1">IF(U515&lt;&gt;"",$AK515&amp;U515&amp;",","")</f>
        <v>1@B,</v>
      </c>
      <c r="AM515" s="78" t="str">
        <f ca="1">IF($A514="","",ABS(Z515)&amp;"@")</f>
        <v>1@</v>
      </c>
      <c r="AN515" s="427" t="str">
        <f t="shared" ca="1" si="156"/>
        <v/>
      </c>
      <c r="AO515" s="20"/>
      <c r="AP515" s="20"/>
      <c r="AQ515" s="20"/>
      <c r="AR515" s="20"/>
      <c r="AS515" s="20"/>
      <c r="AT515" s="67"/>
      <c r="AU515" s="20"/>
      <c r="AV515" s="20"/>
      <c r="AW515" s="20"/>
      <c r="AX515" s="20"/>
      <c r="AY515" s="20"/>
      <c r="AZ515" s="20"/>
      <c r="BA515" s="20"/>
      <c r="BB515" s="96">
        <f t="shared" ca="1" si="147"/>
        <v>24</v>
      </c>
      <c r="BC515" s="48"/>
      <c r="BD515" s="96"/>
      <c r="BE515" s="48"/>
      <c r="BG515" s="48"/>
      <c r="BH515" s="48"/>
      <c r="BI515" s="19"/>
      <c r="BJ515" s="19"/>
      <c r="BK515" s="19"/>
      <c r="BL515" s="48"/>
      <c r="BM515" s="61"/>
      <c r="BN515" s="48"/>
      <c r="BR515" s="48"/>
      <c r="BS515" s="48"/>
      <c r="BT515" s="48"/>
      <c r="BU515" s="48"/>
      <c r="BV515" s="48"/>
      <c r="BW515" s="48"/>
      <c r="BX515" s="48"/>
      <c r="BY515" s="49"/>
      <c r="BZ515" s="48"/>
      <c r="CA515" s="48"/>
      <c r="CB515" s="19"/>
      <c r="CC515" s="19"/>
      <c r="CD515" s="19"/>
      <c r="CE515" s="48"/>
      <c r="CF515" s="49"/>
      <c r="CG515" s="19"/>
      <c r="CH515" s="49"/>
      <c r="CI515" s="19"/>
      <c r="CJ515" s="19"/>
    </row>
    <row r="516" spans="1:88">
      <c r="A516" s="96">
        <f t="shared" ca="1" si="146"/>
        <v>14</v>
      </c>
      <c r="B516" s="23" t="str">
        <f ca="1">IF(A515="","",IF(AND(AL516="",AN516=""),"NB",AL516&amp;AN516))</f>
        <v>1@B,</v>
      </c>
      <c r="C516" s="6" t="str">
        <f t="shared" ca="1" si="148"/>
        <v/>
      </c>
      <c r="D516" s="56" t="str">
        <f ca="1">VLOOKUP($A516,$BC$5:$BN$45,8)</f>
        <v>R</v>
      </c>
      <c r="E516" s="344" t="str">
        <f t="shared" ca="1" si="157"/>
        <v>BRR</v>
      </c>
      <c r="F516" s="175">
        <v>1</v>
      </c>
      <c r="G516" s="459">
        <f ca="1">IF(G515&gt;=$AJ$3,1,IF(AND(J514="L",J515="L"),1,IF(I515="L",2,IF(I515="W",(2*G515-1),G515))))</f>
        <v>2</v>
      </c>
      <c r="H516" s="345" t="str">
        <f ca="1">IF($A515&lt;&gt;"",IF(OR($AH515&lt;&gt;0,$AI515&lt;&gt;0,E515="RRR"),"",IF(AND($D510="B",$D513="B"),"B",IF(AND($D512="B",$D514="B"),"B",IF(AND($D514=$D515,$D514="B"),"B","")))),"")</f>
        <v>B</v>
      </c>
      <c r="I516" s="346" t="str">
        <f t="shared" ca="1" si="161"/>
        <v>L</v>
      </c>
      <c r="J516" s="346">
        <f t="shared" ca="1" si="149"/>
        <v>-1</v>
      </c>
      <c r="K516" s="343">
        <f t="shared" ca="1" si="158"/>
        <v>-1</v>
      </c>
      <c r="L516" s="56" t="str">
        <f ca="1">VLOOKUP($A516,$BC$5:$BN$45,8)</f>
        <v>R</v>
      </c>
      <c r="M516" s="428">
        <f t="shared" ca="1" si="159"/>
        <v>2</v>
      </c>
      <c r="N516" s="175">
        <v>1</v>
      </c>
      <c r="O516" s="345" t="str">
        <f ca="1">IF($A515&lt;&gt;"",IF(OR($AH515&lt;&gt;0,$AI515&lt;&gt;0,E515="BBB",H516&lt;&gt;""),"",IF(AND($D510="R",$D513="R"),"R",IF(AND($D512="R",$D514="R"),"R",IF(AND($D514=$D515,$D514="R"),"R","")))),"")</f>
        <v/>
      </c>
      <c r="P516" s="37" t="str">
        <f t="shared" ca="1" si="150"/>
        <v/>
      </c>
      <c r="Q516" s="37">
        <f t="shared" ca="1" si="151"/>
        <v>0</v>
      </c>
      <c r="R516" s="23">
        <f ca="1">IF($A516&lt;&gt;"",IF(OR($AH515&lt;&gt;0,$AI515&lt;&gt;0),"0",SUM(Q516:Q516)),0)</f>
        <v>0</v>
      </c>
      <c r="S516" s="56" t="str">
        <f ca="1">VLOOKUP($A516,$BC$5:$BN$45,8)</f>
        <v>R</v>
      </c>
      <c r="T516" s="175">
        <v>1</v>
      </c>
      <c r="U516" s="345" t="str">
        <f ca="1">IF($A515&lt;&gt;"",IF(OR($AH515&lt;&gt;0,$AI515&lt;&gt;0,M515&gt;=$AJ$3),"",H516))</f>
        <v>B</v>
      </c>
      <c r="V516" s="346" t="str">
        <f t="shared" ca="1" si="162"/>
        <v>L</v>
      </c>
      <c r="W516" s="346">
        <f t="shared" ca="1" si="152"/>
        <v>-1</v>
      </c>
      <c r="X516" s="343">
        <f t="shared" ca="1" si="160"/>
        <v>-1</v>
      </c>
      <c r="Y516" s="56" t="str">
        <f ca="1">VLOOKUP($A516,$BC$5:$BN$45,8)</f>
        <v>R</v>
      </c>
      <c r="Z516" s="175">
        <v>1</v>
      </c>
      <c r="AA516" s="345" t="str">
        <f ca="1">IF($A515&lt;&gt;"",IF(OR($AH515&lt;&gt;0,$AI515&lt;&gt;0,U516&lt;&gt;""),"",O516))</f>
        <v/>
      </c>
      <c r="AB516" s="37" t="str">
        <f t="shared" ca="1" si="153"/>
        <v/>
      </c>
      <c r="AC516" s="37">
        <f t="shared" ca="1" si="154"/>
        <v>0</v>
      </c>
      <c r="AD516" s="23">
        <f ca="1">IF($A516&lt;&gt;"",IF(OR($AH515&lt;&gt;0,$AI515&lt;&gt;0),"0",SUM(AC516:AC516)),0)</f>
        <v>0</v>
      </c>
      <c r="AE516" s="90">
        <f ca="1">IF(A516&lt;&gt;"",W516+AC516,0)</f>
        <v>-1</v>
      </c>
      <c r="AF516" s="87">
        <f t="shared" ca="1" si="165"/>
        <v>-12</v>
      </c>
      <c r="AG516" s="95">
        <f>T517</f>
        <v>1</v>
      </c>
      <c r="AH516" s="89">
        <f ca="1">IF($A516&lt;&gt;"",IF(AH515&lt;&gt;0,AH515,IF(AF516&gt;=$AJ$1,"Profit Target",0)),0)</f>
        <v>0</v>
      </c>
      <c r="AI516" s="91">
        <f ca="1">IF($A516&lt;&gt;"",IF(AI515&lt;&gt;0,AI515,IF(AF516&lt;=$AJ$2,"Stop Loss",0)))</f>
        <v>0</v>
      </c>
      <c r="AJ516" s="89">
        <f t="shared" ca="1" si="155"/>
        <v>9</v>
      </c>
      <c r="AK516" s="78" t="str">
        <f ca="1">IF($A515="","",ABS(T516)&amp;"@")</f>
        <v>1@</v>
      </c>
      <c r="AL516" s="78" t="str">
        <f ca="1">IF(U516&lt;&gt;"",$AK516&amp;U516&amp;",","")</f>
        <v>1@B,</v>
      </c>
      <c r="AM516" s="78" t="str">
        <f ca="1">IF($A515="","",ABS(Z516)&amp;"@")</f>
        <v>1@</v>
      </c>
      <c r="AN516" s="427" t="str">
        <f t="shared" ca="1" si="156"/>
        <v/>
      </c>
      <c r="AO516" s="20"/>
      <c r="AP516" s="20"/>
      <c r="AQ516" s="20"/>
      <c r="AR516" s="20"/>
      <c r="AS516" s="20"/>
      <c r="AT516" s="66"/>
      <c r="AU516" s="20"/>
      <c r="AV516" s="20"/>
      <c r="AW516" s="20"/>
      <c r="AX516" s="20"/>
      <c r="AY516" s="20"/>
      <c r="AZ516" s="20"/>
      <c r="BA516" s="20"/>
      <c r="BB516" s="96">
        <f t="shared" ca="1" si="147"/>
        <v>19</v>
      </c>
      <c r="BC516" s="48"/>
      <c r="BD516" s="96"/>
      <c r="BE516" s="48"/>
      <c r="BG516" s="48"/>
      <c r="BH516" s="48"/>
      <c r="BI516" s="19"/>
      <c r="BJ516" s="19"/>
      <c r="BK516" s="19"/>
      <c r="BL516" s="48"/>
      <c r="BM516" s="61"/>
      <c r="BN516" s="48"/>
      <c r="BR516" s="48"/>
      <c r="BS516" s="48"/>
      <c r="BT516" s="48"/>
      <c r="BU516" s="48"/>
      <c r="BV516" s="48"/>
      <c r="BW516" s="48"/>
      <c r="BX516" s="48"/>
      <c r="BY516" s="49"/>
      <c r="BZ516" s="48"/>
      <c r="CA516" s="48"/>
      <c r="CB516" s="19"/>
      <c r="CC516" s="19"/>
      <c r="CD516" s="19"/>
      <c r="CE516" s="48"/>
      <c r="CF516" s="49"/>
      <c r="CG516" s="19"/>
      <c r="CH516" s="49"/>
      <c r="CI516" s="19"/>
      <c r="CJ516" s="19"/>
    </row>
    <row r="517" spans="1:88">
      <c r="A517" s="96">
        <f t="shared" ref="A517:A580" ca="1" si="166">IF($A$2="no",INT(RAND()*36+1),INT(RAND()*37))</f>
        <v>22</v>
      </c>
      <c r="B517" s="23" t="str">
        <f ca="1">IF(A516="","",IF(AND(AL517="",AN517=""),"NB",AL517&amp;AN517))</f>
        <v>1@R,</v>
      </c>
      <c r="C517" s="6" t="str">
        <f t="shared" ca="1" si="148"/>
        <v/>
      </c>
      <c r="D517" s="56" t="str">
        <f ca="1">VLOOKUP($A517,$BC$5:$BN$45,8)</f>
        <v>B</v>
      </c>
      <c r="E517" s="344" t="str">
        <f t="shared" ca="1" si="157"/>
        <v>RRB</v>
      </c>
      <c r="F517" s="175">
        <v>1</v>
      </c>
      <c r="G517" s="459">
        <f ca="1">IF(G516&gt;=$AJ$3,1,IF(AND(J515="L",J516="L"),1,IF(I516="L",2,IF(I516="W",(2*G516-1),G516))))</f>
        <v>2</v>
      </c>
      <c r="H517" s="345" t="str">
        <f ca="1">IF($A516&lt;&gt;"",IF(OR($AH516&lt;&gt;0,$AI516&lt;&gt;0,E516="RRR"),"",IF(AND($D511="B",$D514="B"),"B",IF(AND($D513="B",$D515="B"),"B",IF(AND($D515=$D516,$D515="B"),"B","")))),"")</f>
        <v/>
      </c>
      <c r="I517" s="346" t="str">
        <f t="shared" ca="1" si="161"/>
        <v/>
      </c>
      <c r="J517" s="346">
        <f t="shared" ca="1" si="149"/>
        <v>0</v>
      </c>
      <c r="K517" s="343">
        <f t="shared" ca="1" si="158"/>
        <v>0</v>
      </c>
      <c r="L517" s="56" t="str">
        <f ca="1">VLOOKUP($A517,$BC$5:$BN$45,8)</f>
        <v>B</v>
      </c>
      <c r="M517" s="428">
        <f t="shared" ca="1" si="159"/>
        <v>2</v>
      </c>
      <c r="N517" s="175">
        <v>1</v>
      </c>
      <c r="O517" s="345" t="str">
        <f ca="1">IF($A516&lt;&gt;"",IF(OR($AH516&lt;&gt;0,$AI516&lt;&gt;0,E516="BBB",H517&lt;&gt;""),"",IF(AND($D511="R",$D514="R"),"R",IF(AND($D513="R",$D515="R"),"R",IF(AND($D515=$D516,$D515="R"),"R","")))),"")</f>
        <v>R</v>
      </c>
      <c r="P517" s="37" t="str">
        <f t="shared" ca="1" si="150"/>
        <v>L</v>
      </c>
      <c r="Q517" s="37">
        <f t="shared" ca="1" si="151"/>
        <v>-1</v>
      </c>
      <c r="R517" s="23">
        <f ca="1">IF($A517&lt;&gt;"",IF(OR($AH516&lt;&gt;0,$AI516&lt;&gt;0),"0",SUM(Q517:Q517)),0)</f>
        <v>-1</v>
      </c>
      <c r="S517" s="56" t="str">
        <f ca="1">VLOOKUP($A517,$BC$5:$BN$45,8)</f>
        <v>B</v>
      </c>
      <c r="T517" s="175">
        <v>1</v>
      </c>
      <c r="U517" s="345" t="str">
        <f ca="1">IF($A516&lt;&gt;"",IF(OR($AH516&lt;&gt;0,$AI516&lt;&gt;0,M516&gt;=$AJ$3),"",H517))</f>
        <v/>
      </c>
      <c r="V517" s="346" t="str">
        <f t="shared" ca="1" si="162"/>
        <v/>
      </c>
      <c r="W517" s="346">
        <f t="shared" ca="1" si="152"/>
        <v>0</v>
      </c>
      <c r="X517" s="343">
        <f t="shared" ca="1" si="160"/>
        <v>0</v>
      </c>
      <c r="Y517" s="56" t="str">
        <f ca="1">VLOOKUP($A517,$BC$5:$BN$45,8)</f>
        <v>B</v>
      </c>
      <c r="Z517" s="175">
        <v>1</v>
      </c>
      <c r="AA517" s="345" t="str">
        <f ca="1">IF($A516&lt;&gt;"",IF(OR($AH516&lt;&gt;0,$AI516&lt;&gt;0,U517&lt;&gt;""),"",O517))</f>
        <v>R</v>
      </c>
      <c r="AB517" s="37" t="str">
        <f t="shared" ca="1" si="153"/>
        <v>L</v>
      </c>
      <c r="AC517" s="37">
        <f t="shared" ca="1" si="154"/>
        <v>-1</v>
      </c>
      <c r="AD517" s="23">
        <f ca="1">IF($A517&lt;&gt;"",IF(OR($AH516&lt;&gt;0,$AI516&lt;&gt;0),"0",SUM(AC517:AC517)),0)</f>
        <v>-1</v>
      </c>
      <c r="AE517" s="90">
        <f ca="1">IF(A517&lt;&gt;"",W517+AC517,0)</f>
        <v>-1</v>
      </c>
      <c r="AF517" s="87">
        <f t="shared" ca="1" si="165"/>
        <v>-13</v>
      </c>
      <c r="AG517" s="95">
        <f>T518</f>
        <v>1</v>
      </c>
      <c r="AH517" s="89">
        <f ca="1">IF($A517&lt;&gt;"",IF(AH516&lt;&gt;0,AH516,IF(AF517&gt;=$AJ$1,"Profit Target",0)),0)</f>
        <v>0</v>
      </c>
      <c r="AI517" s="91">
        <f ca="1">IF($A517&lt;&gt;"",IF(AI516&lt;&gt;0,AI516,IF(AF517&lt;=$AJ$2,"Stop Loss",0)))</f>
        <v>0</v>
      </c>
      <c r="AJ517" s="89">
        <f t="shared" ca="1" si="155"/>
        <v>9</v>
      </c>
      <c r="AK517" s="78" t="str">
        <f ca="1">IF($A516="","",ABS(T517)&amp;"@")</f>
        <v>1@</v>
      </c>
      <c r="AL517" s="78" t="str">
        <f ca="1">IF(U517&lt;&gt;"",$AK517&amp;U517&amp;",","")</f>
        <v/>
      </c>
      <c r="AM517" s="78" t="str">
        <f ca="1">IF($A516="","",ABS(Z517)&amp;"@")</f>
        <v>1@</v>
      </c>
      <c r="AN517" s="427" t="str">
        <f t="shared" ca="1" si="156"/>
        <v>1@R,</v>
      </c>
      <c r="AO517" s="20"/>
      <c r="AP517" s="20"/>
      <c r="AQ517" s="20"/>
      <c r="AR517" s="20"/>
      <c r="AS517" s="20"/>
      <c r="AT517" s="66"/>
      <c r="AU517" s="20"/>
      <c r="AV517" s="20"/>
      <c r="AW517" s="20"/>
      <c r="AX517" s="20"/>
      <c r="AY517" s="20"/>
      <c r="AZ517" s="20"/>
      <c r="BA517" s="20"/>
      <c r="BB517" s="96">
        <f t="shared" ref="BB517:BB580" ca="1" si="167">IF($A$2="no",INT(RAND()*36+1),INT(RAND()*37))</f>
        <v>5</v>
      </c>
      <c r="BC517" s="48"/>
      <c r="BD517" s="96"/>
      <c r="BE517" s="48"/>
      <c r="BG517" s="48"/>
      <c r="BH517" s="48"/>
      <c r="BI517" s="19"/>
      <c r="BJ517" s="19"/>
      <c r="BK517" s="19"/>
      <c r="BL517" s="48"/>
      <c r="BM517" s="61"/>
      <c r="BN517" s="48"/>
      <c r="BR517" s="48"/>
      <c r="BS517" s="48"/>
      <c r="BT517" s="48"/>
      <c r="BU517" s="48"/>
      <c r="BV517" s="48"/>
      <c r="BW517" s="48"/>
      <c r="BX517" s="48"/>
      <c r="BY517" s="49"/>
      <c r="BZ517" s="48"/>
      <c r="CA517" s="48"/>
      <c r="CB517" s="19"/>
      <c r="CC517" s="19"/>
      <c r="CD517" s="19"/>
      <c r="CE517" s="48"/>
      <c r="CF517" s="49"/>
      <c r="CG517" s="19"/>
      <c r="CH517" s="49"/>
      <c r="CI517" s="19"/>
      <c r="CJ517" s="19"/>
    </row>
    <row r="518" spans="1:88">
      <c r="A518" s="96">
        <f t="shared" ca="1" si="166"/>
        <v>26</v>
      </c>
      <c r="B518" s="23" t="str">
        <f ca="1">IF(A517="","",IF(AND(AL518="",AN518=""),"NB",AL518&amp;AN518))</f>
        <v>NB</v>
      </c>
      <c r="C518" s="6" t="str">
        <f t="shared" ca="1" si="148"/>
        <v/>
      </c>
      <c r="D518" s="56" t="str">
        <f ca="1">VLOOKUP($A518,$BC$5:$BN$45,8)</f>
        <v>B</v>
      </c>
      <c r="E518" s="344" t="str">
        <f t="shared" ca="1" si="157"/>
        <v>RBB</v>
      </c>
      <c r="F518" s="175">
        <v>1</v>
      </c>
      <c r="G518" s="459">
        <f ca="1">IF(G517&gt;=$AJ$3,1,IF(AND(J516="L",J517="L"),1,IF(I517="L",2,IF(I517="W",(2*G517-1),G517))))</f>
        <v>2</v>
      </c>
      <c r="H518" s="345" t="str">
        <f ca="1">IF($A517&lt;&gt;"",IF(OR($AH517&lt;&gt;0,$AI517&lt;&gt;0,E517="RRR"),"",IF(AND($D512="B",$D515="B"),"B",IF(AND($D514="B",$D516="B"),"B",IF(AND($D516=$D517,$D516="B"),"B","")))),"")</f>
        <v/>
      </c>
      <c r="I518" s="346" t="str">
        <f t="shared" ca="1" si="161"/>
        <v/>
      </c>
      <c r="J518" s="346">
        <f t="shared" ca="1" si="149"/>
        <v>0</v>
      </c>
      <c r="K518" s="343">
        <f t="shared" ca="1" si="158"/>
        <v>0</v>
      </c>
      <c r="L518" s="56" t="str">
        <f ca="1">VLOOKUP($A518,$BC$5:$BN$45,8)</f>
        <v>B</v>
      </c>
      <c r="M518" s="428">
        <f t="shared" ca="1" si="159"/>
        <v>2</v>
      </c>
      <c r="N518" s="175">
        <v>1</v>
      </c>
      <c r="O518" s="345" t="str">
        <f ca="1">IF($A517&lt;&gt;"",IF(OR($AH517&lt;&gt;0,$AI517&lt;&gt;0,E517="BBB",H518&lt;&gt;""),"",IF(AND($D512="R",$D515="R"),"R",IF(AND($D514="R",$D516="R"),"R",IF(AND($D516=$D517,$D516="R"),"R","")))),"")</f>
        <v/>
      </c>
      <c r="P518" s="37" t="str">
        <f t="shared" ca="1" si="150"/>
        <v/>
      </c>
      <c r="Q518" s="37">
        <f t="shared" ca="1" si="151"/>
        <v>0</v>
      </c>
      <c r="R518" s="23">
        <f ca="1">IF($A518&lt;&gt;"",IF(OR($AH517&lt;&gt;0,$AI517&lt;&gt;0),"0",SUM(Q518:Q518)),0)</f>
        <v>0</v>
      </c>
      <c r="S518" s="56" t="str">
        <f ca="1">VLOOKUP($A518,$BC$5:$BN$45,8)</f>
        <v>B</v>
      </c>
      <c r="T518" s="175">
        <v>1</v>
      </c>
      <c r="U518" s="345" t="str">
        <f ca="1">IF($A517&lt;&gt;"",IF(OR($AH517&lt;&gt;0,$AI517&lt;&gt;0,M517&gt;=$AJ$3),"",H518))</f>
        <v/>
      </c>
      <c r="V518" s="346" t="str">
        <f t="shared" ca="1" si="162"/>
        <v/>
      </c>
      <c r="W518" s="346">
        <f t="shared" ca="1" si="152"/>
        <v>0</v>
      </c>
      <c r="X518" s="343">
        <f t="shared" ca="1" si="160"/>
        <v>0</v>
      </c>
      <c r="Y518" s="56" t="str">
        <f ca="1">VLOOKUP($A518,$BC$5:$BN$45,8)</f>
        <v>B</v>
      </c>
      <c r="Z518" s="175">
        <v>1</v>
      </c>
      <c r="AA518" s="345" t="str">
        <f ca="1">IF($A517&lt;&gt;"",IF(OR($AH517&lt;&gt;0,$AI517&lt;&gt;0,U518&lt;&gt;""),"",O518))</f>
        <v/>
      </c>
      <c r="AB518" s="37" t="str">
        <f t="shared" ca="1" si="153"/>
        <v/>
      </c>
      <c r="AC518" s="37">
        <f t="shared" ca="1" si="154"/>
        <v>0</v>
      </c>
      <c r="AD518" s="23">
        <f ca="1">IF($A518&lt;&gt;"",IF(OR($AH517&lt;&gt;0,$AI517&lt;&gt;0),"0",SUM(AC518:AC518)),0)</f>
        <v>0</v>
      </c>
      <c r="AE518" s="90">
        <f ca="1">IF(A518&lt;&gt;"",W518+AC518,0)</f>
        <v>0</v>
      </c>
      <c r="AF518" s="172">
        <f t="shared" ca="1" si="165"/>
        <v>-13</v>
      </c>
      <c r="AG518" s="95">
        <f>T519</f>
        <v>1</v>
      </c>
      <c r="AH518" s="89">
        <f ca="1">IF($A518&lt;&gt;"",IF(AH517&lt;&gt;0,AH517,IF(AF518&gt;=$AJ$1,"Profit Target",0)),0)</f>
        <v>0</v>
      </c>
      <c r="AI518" s="91">
        <f ca="1">IF($A518&lt;&gt;"",IF(AI517&lt;&gt;0,AI517,IF(AF518&lt;=$AJ$2,"Stop Loss",0)))</f>
        <v>0</v>
      </c>
      <c r="AJ518" s="89">
        <f t="shared" ca="1" si="155"/>
        <v>9</v>
      </c>
      <c r="AK518" s="78" t="str">
        <f ca="1">IF($A517="","",ABS(T518)&amp;"@")</f>
        <v>1@</v>
      </c>
      <c r="AL518" s="78" t="str">
        <f ca="1">IF(U518&lt;&gt;"",$AK518&amp;U518&amp;",","")</f>
        <v/>
      </c>
      <c r="AM518" s="78" t="str">
        <f ca="1">IF($A517="","",ABS(Z518)&amp;"@")</f>
        <v>1@</v>
      </c>
      <c r="AN518" s="427" t="str">
        <f t="shared" ca="1" si="156"/>
        <v/>
      </c>
      <c r="AO518" s="20"/>
      <c r="AP518" s="20"/>
      <c r="AQ518" s="20"/>
      <c r="AR518" s="20"/>
      <c r="AS518" s="20"/>
      <c r="AT518" s="66"/>
      <c r="AU518" s="20"/>
      <c r="AV518" s="20"/>
      <c r="AW518" s="20"/>
      <c r="AX518" s="20"/>
      <c r="AY518" s="20"/>
      <c r="AZ518" s="20"/>
      <c r="BA518" s="20"/>
      <c r="BB518" s="96">
        <f t="shared" ca="1" si="167"/>
        <v>10</v>
      </c>
      <c r="BC518" s="48"/>
      <c r="BD518" s="96"/>
      <c r="BE518" s="48"/>
      <c r="BG518" s="48"/>
      <c r="BH518" s="48"/>
      <c r="BI518" s="19"/>
      <c r="BJ518" s="19"/>
      <c r="BK518" s="19"/>
      <c r="BL518" s="48"/>
      <c r="BM518" s="61"/>
      <c r="BN518" s="48"/>
      <c r="BR518" s="48"/>
      <c r="BS518" s="48"/>
      <c r="BT518" s="48"/>
      <c r="BU518" s="48"/>
      <c r="BV518" s="48"/>
      <c r="BW518" s="48"/>
      <c r="BX518" s="48"/>
      <c r="BY518" s="49"/>
      <c r="BZ518" s="48"/>
      <c r="CA518" s="48"/>
      <c r="CB518" s="19"/>
      <c r="CC518" s="19"/>
      <c r="CD518" s="19"/>
      <c r="CE518" s="48"/>
      <c r="CF518" s="49"/>
      <c r="CG518" s="19"/>
      <c r="CH518" s="49"/>
      <c r="CI518" s="19"/>
      <c r="CJ518" s="19"/>
    </row>
    <row r="519" spans="1:88">
      <c r="A519" s="96">
        <f t="shared" ca="1" si="166"/>
        <v>10</v>
      </c>
      <c r="B519" s="23" t="str">
        <f ca="1">IF(A518="","",IF(AND(AL519="",AN519=""),"NB",AL519&amp;AN519))</f>
        <v>1@B,</v>
      </c>
      <c r="C519" s="6" t="str">
        <f t="shared" ref="C519:C582" ca="1" si="168">IF(AH519="Profit Target","profit target",IF(AI519="Stop Loss","stop loss",""))</f>
        <v/>
      </c>
      <c r="D519" s="56" t="str">
        <f ca="1">VLOOKUP($A519,$BC$5:$BN$45,8)</f>
        <v>B</v>
      </c>
      <c r="E519" s="344" t="str">
        <f t="shared" ca="1" si="157"/>
        <v>BBB</v>
      </c>
      <c r="F519" s="175">
        <v>1</v>
      </c>
      <c r="G519" s="459">
        <f ca="1">IF(G518&gt;=$AJ$3,1,IF(AND(J517="L",J518="L"),1,IF(I518="L",2,IF(I518="W",(2*G518-1),G518))))</f>
        <v>2</v>
      </c>
      <c r="H519" s="345" t="str">
        <f ca="1">IF($A518&lt;&gt;"",IF(OR($AH518&lt;&gt;0,$AI518&lt;&gt;0,E518="RRR"),"",IF(AND($D513="B",$D516="B"),"B",IF(AND($D515="B",$D517="B"),"B",IF(AND($D517=$D518,$D517="B"),"B","")))),"")</f>
        <v>B</v>
      </c>
      <c r="I519" s="346" t="str">
        <f t="shared" ca="1" si="161"/>
        <v>W</v>
      </c>
      <c r="J519" s="346">
        <f t="shared" ref="J519:J582" ca="1" si="169">IF(H519&lt;&gt;"",IF(H519=$D519,1*$F519,-1*$F519),0)</f>
        <v>1</v>
      </c>
      <c r="K519" s="343">
        <f t="shared" ca="1" si="158"/>
        <v>1</v>
      </c>
      <c r="L519" s="56" t="str">
        <f ca="1">VLOOKUP($A519,$BC$5:$BN$45,8)</f>
        <v>B</v>
      </c>
      <c r="M519" s="428">
        <f t="shared" ca="1" si="159"/>
        <v>0</v>
      </c>
      <c r="N519" s="175">
        <v>1</v>
      </c>
      <c r="O519" s="345" t="str">
        <f ca="1">IF($A518&lt;&gt;"",IF(OR($AH518&lt;&gt;0,$AI518&lt;&gt;0,E518="BBB",H519&lt;&gt;""),"",IF(AND($D513="R",$D516="R"),"R",IF(AND($D515="R",$D517="R"),"R",IF(AND($D517=$D518,$D517="R"),"R","")))),"")</f>
        <v/>
      </c>
      <c r="P519" s="37" t="str">
        <f t="shared" ref="P519:P582" ca="1" si="170">IF(ABS(R519)=0,"",IF($A519=0,"L",IF(R519&gt;0,"W",IF(R519&lt;0,"L",""))))</f>
        <v/>
      </c>
      <c r="Q519" s="37">
        <f t="shared" ref="Q519:Q582" ca="1" si="171">IF(O519&lt;&gt;"",IF(O519=$S519,1*$T519,-1*$T519),0)</f>
        <v>0</v>
      </c>
      <c r="R519" s="23">
        <f ca="1">IF($A519&lt;&gt;"",IF(OR($AH518&lt;&gt;0,$AI518&lt;&gt;0),"0",SUM(Q519:Q519)),0)</f>
        <v>0</v>
      </c>
      <c r="S519" s="56" t="str">
        <f ca="1">VLOOKUP($A519,$BC$5:$BN$45,8)</f>
        <v>B</v>
      </c>
      <c r="T519" s="175">
        <v>1</v>
      </c>
      <c r="U519" s="345" t="str">
        <f ca="1">IF($A518&lt;&gt;"",IF(OR($AH518&lt;&gt;0,$AI518&lt;&gt;0,M518&gt;=$AJ$3),"",H519))</f>
        <v>B</v>
      </c>
      <c r="V519" s="346" t="str">
        <f t="shared" ca="1" si="162"/>
        <v>W</v>
      </c>
      <c r="W519" s="346">
        <f t="shared" ref="W519:W582" ca="1" si="172">IF(U519&lt;&gt;"",IF(U519=$D519,1*$F519,-1*$F519),0)</f>
        <v>1</v>
      </c>
      <c r="X519" s="343">
        <f t="shared" ca="1" si="160"/>
        <v>1</v>
      </c>
      <c r="Y519" s="56" t="str">
        <f ca="1">VLOOKUP($A519,$BC$5:$BN$45,8)</f>
        <v>B</v>
      </c>
      <c r="Z519" s="175">
        <v>1</v>
      </c>
      <c r="AA519" s="345" t="str">
        <f ca="1">IF($A518&lt;&gt;"",IF(OR($AH518&lt;&gt;0,$AI518&lt;&gt;0,U519&lt;&gt;""),"",O519))</f>
        <v/>
      </c>
      <c r="AB519" s="37" t="str">
        <f t="shared" ref="AB519:AB582" ca="1" si="173">IF(ABS(AD519)=0,"",IF($A519=0,"L",IF(AD519&gt;0,"W",IF(AD519&lt;0,"L",""))))</f>
        <v/>
      </c>
      <c r="AC519" s="37">
        <f t="shared" ref="AC519:AC582" ca="1" si="174">IF(AA519&lt;&gt;"",IF(AA519=$S519,1*$T519,-1*$T519),0)</f>
        <v>0</v>
      </c>
      <c r="AD519" s="23">
        <f ca="1">IF($A519&lt;&gt;"",IF(OR($AH518&lt;&gt;0,$AI518&lt;&gt;0),"0",SUM(AC519:AC519)),0)</f>
        <v>0</v>
      </c>
      <c r="AE519" s="90">
        <f ca="1">IF(A519&lt;&gt;"",W519+AC519,0)</f>
        <v>1</v>
      </c>
      <c r="AF519" s="87">
        <f t="shared" ca="1" si="165"/>
        <v>-12</v>
      </c>
      <c r="AG519" s="95">
        <f>T520</f>
        <v>1</v>
      </c>
      <c r="AH519" s="89">
        <f ca="1">IF($A519&lt;&gt;"",IF(AH518&lt;&gt;0,AH518,IF(AF519&gt;=$AJ$1,"Profit Target",0)),0)</f>
        <v>0</v>
      </c>
      <c r="AI519" s="91">
        <f ca="1">IF($A519&lt;&gt;"",IF(AI518&lt;&gt;0,AI518,IF(AF519&lt;=$AJ$2,"Stop Loss",0)))</f>
        <v>0</v>
      </c>
      <c r="AJ519" s="89">
        <f t="shared" ref="AJ519:AJ582" ca="1" si="175">IF(AF519&gt;AJ518,AF519,AJ518)</f>
        <v>9</v>
      </c>
      <c r="AK519" s="78" t="str">
        <f ca="1">IF($A518="","",ABS(T519)&amp;"@")</f>
        <v>1@</v>
      </c>
      <c r="AL519" s="78" t="str">
        <f ca="1">IF(U519&lt;&gt;"",$AK519&amp;U519&amp;",","")</f>
        <v>1@B,</v>
      </c>
      <c r="AM519" s="78" t="str">
        <f ca="1">IF($A518="","",ABS(Z519)&amp;"@")</f>
        <v>1@</v>
      </c>
      <c r="AN519" s="427" t="str">
        <f t="shared" ref="AN519:AN582" ca="1" si="176">IF(AA519&lt;&gt;"",$AM519&amp;AA519&amp;",","")</f>
        <v/>
      </c>
      <c r="AO519" s="20"/>
      <c r="AP519" s="20"/>
      <c r="AQ519" s="20"/>
      <c r="AR519" s="20"/>
      <c r="AS519" s="20"/>
      <c r="AT519" s="66"/>
      <c r="AU519" s="20"/>
      <c r="AV519" s="20"/>
      <c r="AW519" s="20"/>
      <c r="AX519" s="20"/>
      <c r="AY519" s="20"/>
      <c r="AZ519" s="20"/>
      <c r="BA519" s="20"/>
      <c r="BB519" s="96">
        <f t="shared" ca="1" si="167"/>
        <v>8</v>
      </c>
      <c r="BC519" s="48"/>
      <c r="BD519" s="96"/>
      <c r="BE519" s="48"/>
      <c r="BG519" s="48"/>
      <c r="BH519" s="48"/>
      <c r="BI519" s="19"/>
      <c r="BJ519" s="19"/>
      <c r="BK519" s="19"/>
      <c r="BL519" s="48"/>
      <c r="BM519" s="61"/>
      <c r="BN519" s="48"/>
      <c r="BR519" s="48"/>
      <c r="BS519" s="48"/>
      <c r="BT519" s="48"/>
      <c r="BU519" s="48"/>
      <c r="BV519" s="48"/>
      <c r="BW519" s="48"/>
      <c r="BX519" s="48"/>
      <c r="BY519" s="49"/>
      <c r="BZ519" s="48"/>
      <c r="CA519" s="48"/>
      <c r="CB519" s="19"/>
      <c r="CC519" s="19"/>
      <c r="CD519" s="19"/>
      <c r="CE519" s="48"/>
      <c r="CF519" s="49"/>
      <c r="CG519" s="19"/>
      <c r="CH519" s="49"/>
      <c r="CI519" s="19"/>
      <c r="CJ519" s="19"/>
    </row>
    <row r="520" spans="1:88">
      <c r="A520" s="96">
        <f t="shared" ca="1" si="166"/>
        <v>8</v>
      </c>
      <c r="B520" s="23" t="str">
        <f ca="1">IF(A519="","",IF(AND(AL520="",AN520=""),"NB",AL520&amp;AN520))</f>
        <v>1@B,</v>
      </c>
      <c r="C520" s="6" t="str">
        <f t="shared" ca="1" si="168"/>
        <v/>
      </c>
      <c r="D520" s="56" t="str">
        <f ca="1">VLOOKUP($A520,$BC$5:$BN$45,8)</f>
        <v>B</v>
      </c>
      <c r="E520" s="344" t="str">
        <f t="shared" ref="E520:E583" ca="1" si="177">D518&amp;D519&amp;D520</f>
        <v>BBB</v>
      </c>
      <c r="F520" s="175">
        <v>1</v>
      </c>
      <c r="G520" s="459">
        <f ca="1">IF(G519&gt;=$AJ$3,1,IF(AND(J518="L",J519="L"),1,IF(I519="L",2,IF(I519="W",(2*G519-1),G519))))</f>
        <v>3</v>
      </c>
      <c r="H520" s="345" t="str">
        <f ca="1">IF($A519&lt;&gt;"",IF(OR($AH519&lt;&gt;0,$AI519&lt;&gt;0,E519="RRR"),"",IF(AND($D514="B",$D517="B"),"B",IF(AND($D516="B",$D518="B"),"B",IF(AND($D518=$D519,$D518="B"),"B","")))),"")</f>
        <v>B</v>
      </c>
      <c r="I520" s="346" t="str">
        <f t="shared" ca="1" si="161"/>
        <v>W</v>
      </c>
      <c r="J520" s="346">
        <f t="shared" ca="1" si="169"/>
        <v>1</v>
      </c>
      <c r="K520" s="343">
        <f t="shared" ref="K520:K583" ca="1" si="178">IF($A520&lt;&gt;"",SUM(J520:J520),0)</f>
        <v>1</v>
      </c>
      <c r="L520" s="56" t="str">
        <f ca="1">VLOOKUP($A520,$BC$5:$BN$45,8)</f>
        <v>B</v>
      </c>
      <c r="M520" s="428">
        <f t="shared" ref="M520:M583" ca="1" si="179">IF(J520&gt;0,0,IF(J520&lt;0,M519+1,M519))</f>
        <v>0</v>
      </c>
      <c r="N520" s="175">
        <v>1</v>
      </c>
      <c r="O520" s="345" t="str">
        <f ca="1">IF($A519&lt;&gt;"",IF(OR($AH519&lt;&gt;0,$AI519&lt;&gt;0,E519="BBB",H520&lt;&gt;""),"",IF(AND($D514="R",$D517="R"),"R",IF(AND($D516="R",$D518="R"),"R",IF(AND($D518=$D519,$D518="R"),"R","")))),"")</f>
        <v/>
      </c>
      <c r="P520" s="37" t="str">
        <f t="shared" ca="1" si="170"/>
        <v/>
      </c>
      <c r="Q520" s="37">
        <f t="shared" ca="1" si="171"/>
        <v>0</v>
      </c>
      <c r="R520" s="23">
        <f ca="1">IF($A520&lt;&gt;"",IF(OR($AH519&lt;&gt;0,$AI519&lt;&gt;0),"0",SUM(Q520:Q520)),0)</f>
        <v>0</v>
      </c>
      <c r="S520" s="56" t="str">
        <f ca="1">VLOOKUP($A520,$BC$5:$BN$45,8)</f>
        <v>B</v>
      </c>
      <c r="T520" s="175">
        <v>1</v>
      </c>
      <c r="U520" s="345" t="str">
        <f ca="1">IF($A519&lt;&gt;"",IF(OR($AH519&lt;&gt;0,$AI519&lt;&gt;0,M519&gt;=$AJ$3),"",H520))</f>
        <v>B</v>
      </c>
      <c r="V520" s="346" t="str">
        <f t="shared" ca="1" si="162"/>
        <v>W</v>
      </c>
      <c r="W520" s="346">
        <f t="shared" ca="1" si="172"/>
        <v>1</v>
      </c>
      <c r="X520" s="343">
        <f t="shared" ref="X520:X583" ca="1" si="180">IF($A520&lt;&gt;"",SUM(W520:W520),0)</f>
        <v>1</v>
      </c>
      <c r="Y520" s="56" t="str">
        <f ca="1">VLOOKUP($A520,$BC$5:$BN$45,8)</f>
        <v>B</v>
      </c>
      <c r="Z520" s="175">
        <v>1</v>
      </c>
      <c r="AA520" s="345" t="str">
        <f ca="1">IF($A519&lt;&gt;"",IF(OR($AH519&lt;&gt;0,$AI519&lt;&gt;0,U520&lt;&gt;""),"",O520))</f>
        <v/>
      </c>
      <c r="AB520" s="37" t="str">
        <f t="shared" ca="1" si="173"/>
        <v/>
      </c>
      <c r="AC520" s="37">
        <f t="shared" ca="1" si="174"/>
        <v>0</v>
      </c>
      <c r="AD520" s="23">
        <f ca="1">IF($A520&lt;&gt;"",IF(OR($AH519&lt;&gt;0,$AI519&lt;&gt;0),"0",SUM(AC520:AC520)),0)</f>
        <v>0</v>
      </c>
      <c r="AE520" s="90">
        <f ca="1">IF(A520&lt;&gt;"",W520+AC520,0)</f>
        <v>1</v>
      </c>
      <c r="AF520" s="87">
        <f t="shared" ca="1" si="165"/>
        <v>-11</v>
      </c>
      <c r="AG520" s="95">
        <f>T521</f>
        <v>1</v>
      </c>
      <c r="AH520" s="89">
        <f ca="1">IF($A520&lt;&gt;"",IF(AH519&lt;&gt;0,AH519,IF(AF520&gt;=$AJ$1,"Profit Target",0)),0)</f>
        <v>0</v>
      </c>
      <c r="AI520" s="91">
        <f ca="1">IF($A520&lt;&gt;"",IF(AI519&lt;&gt;0,AI519,IF(AF520&lt;=$AJ$2,"Stop Loss",0)))</f>
        <v>0</v>
      </c>
      <c r="AJ520" s="89">
        <f t="shared" ca="1" si="175"/>
        <v>9</v>
      </c>
      <c r="AK520" s="78" t="str">
        <f ca="1">IF($A519="","",ABS(T520)&amp;"@")</f>
        <v>1@</v>
      </c>
      <c r="AL520" s="78" t="str">
        <f ca="1">IF(U520&lt;&gt;"",$AK520&amp;U520&amp;",","")</f>
        <v>1@B,</v>
      </c>
      <c r="AM520" s="78" t="str">
        <f ca="1">IF($A519="","",ABS(Z520)&amp;"@")</f>
        <v>1@</v>
      </c>
      <c r="AN520" s="427" t="str">
        <f t="shared" ca="1" si="176"/>
        <v/>
      </c>
      <c r="AO520" s="20"/>
      <c r="AP520" s="20"/>
      <c r="AQ520" s="20"/>
      <c r="AR520" s="20"/>
      <c r="AS520" s="20"/>
      <c r="AT520" s="66"/>
      <c r="AU520" s="20"/>
      <c r="AV520" s="20"/>
      <c r="AW520" s="20"/>
      <c r="AX520" s="20"/>
      <c r="AY520" s="20"/>
      <c r="AZ520" s="20"/>
      <c r="BA520" s="20"/>
      <c r="BB520" s="96">
        <f t="shared" ca="1" si="167"/>
        <v>16</v>
      </c>
      <c r="BC520" s="48"/>
      <c r="BD520" s="96"/>
      <c r="BE520" s="48"/>
      <c r="BG520" s="48"/>
      <c r="BH520" s="48"/>
      <c r="BI520" s="19"/>
      <c r="BJ520" s="19"/>
      <c r="BK520" s="19"/>
      <c r="BL520" s="48"/>
      <c r="BM520" s="61"/>
      <c r="BN520" s="48"/>
      <c r="BR520" s="48"/>
      <c r="BS520" s="48"/>
      <c r="BT520" s="48"/>
      <c r="BU520" s="48"/>
      <c r="BV520" s="48"/>
      <c r="BW520" s="48"/>
      <c r="BX520" s="48"/>
      <c r="BY520" s="49"/>
      <c r="BZ520" s="48"/>
      <c r="CA520" s="48"/>
      <c r="CB520" s="19"/>
      <c r="CC520" s="19"/>
      <c r="CD520" s="19"/>
      <c r="CE520" s="48"/>
      <c r="CF520" s="49"/>
      <c r="CG520" s="19"/>
      <c r="CH520" s="49"/>
      <c r="CI520" s="19"/>
      <c r="CJ520" s="19"/>
    </row>
    <row r="521" spans="1:88">
      <c r="A521" s="96">
        <f t="shared" ca="1" si="166"/>
        <v>11</v>
      </c>
      <c r="B521" s="23" t="str">
        <f ca="1">IF(A520="","",IF(AND(AL521="",AN521=""),"NB",AL521&amp;AN521))</f>
        <v>1@B,</v>
      </c>
      <c r="C521" s="6" t="str">
        <f t="shared" ca="1" si="168"/>
        <v/>
      </c>
      <c r="D521" s="56" t="str">
        <f ca="1">VLOOKUP($A521,$BC$5:$BN$45,8)</f>
        <v>B</v>
      </c>
      <c r="E521" s="344" t="str">
        <f t="shared" ca="1" si="177"/>
        <v>BBB</v>
      </c>
      <c r="F521" s="175">
        <v>1</v>
      </c>
      <c r="G521" s="459">
        <f ca="1">IF(G520&gt;=$AJ$3,1,IF(AND(J519="L",J520="L"),1,IF(I520="L",2,IF(I520="W",(2*G520-1),G520))))</f>
        <v>5</v>
      </c>
      <c r="H521" s="345" t="str">
        <f ca="1">IF($A520&lt;&gt;"",IF(OR($AH520&lt;&gt;0,$AI520&lt;&gt;0,E520="RRR"),"",IF(AND($D515="B",$D518="B"),"B",IF(AND($D517="B",$D519="B"),"B",IF(AND($D519=$D520,$D519="B"),"B","")))),"")</f>
        <v>B</v>
      </c>
      <c r="I521" s="346" t="str">
        <f t="shared" ref="I521:I584" ca="1" si="181">IF(ABS(K521)=0,"",IF($A521=0,"L",IF(K521&gt;0,"W",IF(K521&lt;0,"L",""))))</f>
        <v>W</v>
      </c>
      <c r="J521" s="346">
        <f t="shared" ca="1" si="169"/>
        <v>1</v>
      </c>
      <c r="K521" s="343">
        <f t="shared" ca="1" si="178"/>
        <v>1</v>
      </c>
      <c r="L521" s="56" t="str">
        <f ca="1">VLOOKUP($A521,$BC$5:$BN$45,8)</f>
        <v>B</v>
      </c>
      <c r="M521" s="428">
        <f t="shared" ca="1" si="179"/>
        <v>0</v>
      </c>
      <c r="N521" s="175">
        <v>1</v>
      </c>
      <c r="O521" s="345" t="str">
        <f ca="1">IF($A520&lt;&gt;"",IF(OR($AH520&lt;&gt;0,$AI520&lt;&gt;0,E520="BBB",H521&lt;&gt;""),"",IF(AND($D515="R",$D518="R"),"R",IF(AND($D517="R",$D519="R"),"R",IF(AND($D519=$D520,$D519="R"),"R","")))),"")</f>
        <v/>
      </c>
      <c r="P521" s="37" t="str">
        <f t="shared" ca="1" si="170"/>
        <v/>
      </c>
      <c r="Q521" s="37">
        <f t="shared" ca="1" si="171"/>
        <v>0</v>
      </c>
      <c r="R521" s="23">
        <f ca="1">IF($A521&lt;&gt;"",IF(OR($AH520&lt;&gt;0,$AI520&lt;&gt;0),"0",SUM(Q521:Q521)),0)</f>
        <v>0</v>
      </c>
      <c r="S521" s="56" t="str">
        <f ca="1">VLOOKUP($A521,$BC$5:$BN$45,8)</f>
        <v>B</v>
      </c>
      <c r="T521" s="175">
        <v>1</v>
      </c>
      <c r="U521" s="345" t="str">
        <f ca="1">IF($A520&lt;&gt;"",IF(OR($AH520&lt;&gt;0,$AI520&lt;&gt;0,M520&gt;=$AJ$3),"",H521))</f>
        <v>B</v>
      </c>
      <c r="V521" s="346" t="str">
        <f t="shared" ref="V521:V584" ca="1" si="182">IF(ABS(X521)=0,"",IF($A521=0,"L",IF(X521&gt;0,"W",IF(X521&lt;0,"L",""))))</f>
        <v>W</v>
      </c>
      <c r="W521" s="346">
        <f t="shared" ca="1" si="172"/>
        <v>1</v>
      </c>
      <c r="X521" s="343">
        <f t="shared" ca="1" si="180"/>
        <v>1</v>
      </c>
      <c r="Y521" s="56" t="str">
        <f ca="1">VLOOKUP($A521,$BC$5:$BN$45,8)</f>
        <v>B</v>
      </c>
      <c r="Z521" s="175">
        <v>1</v>
      </c>
      <c r="AA521" s="345" t="str">
        <f ca="1">IF($A520&lt;&gt;"",IF(OR($AH520&lt;&gt;0,$AI520&lt;&gt;0,U521&lt;&gt;""),"",O521))</f>
        <v/>
      </c>
      <c r="AB521" s="37" t="str">
        <f t="shared" ca="1" si="173"/>
        <v/>
      </c>
      <c r="AC521" s="37">
        <f t="shared" ca="1" si="174"/>
        <v>0</v>
      </c>
      <c r="AD521" s="23">
        <f ca="1">IF($A521&lt;&gt;"",IF(OR($AH520&lt;&gt;0,$AI520&lt;&gt;0),"0",SUM(AC521:AC521)),0)</f>
        <v>0</v>
      </c>
      <c r="AE521" s="90">
        <f ca="1">IF(A521&lt;&gt;"",W521+AC521,0)</f>
        <v>1</v>
      </c>
      <c r="AF521" s="87">
        <f t="shared" ca="1" si="165"/>
        <v>-10</v>
      </c>
      <c r="AG521" s="95">
        <f>T522</f>
        <v>1</v>
      </c>
      <c r="AH521" s="89">
        <f ca="1">IF($A521&lt;&gt;"",IF(AH520&lt;&gt;0,AH520,IF(AF521&gt;=$AJ$1,"Profit Target",0)),0)</f>
        <v>0</v>
      </c>
      <c r="AI521" s="91">
        <f ca="1">IF($A521&lt;&gt;"",IF(AI520&lt;&gt;0,AI520,IF(AF521&lt;=$AJ$2,"Stop Loss",0)))</f>
        <v>0</v>
      </c>
      <c r="AJ521" s="89">
        <f t="shared" ca="1" si="175"/>
        <v>9</v>
      </c>
      <c r="AK521" s="78" t="str">
        <f ca="1">IF($A520="","",ABS(T521)&amp;"@")</f>
        <v>1@</v>
      </c>
      <c r="AL521" s="78" t="str">
        <f ca="1">IF(U521&lt;&gt;"",$AK521&amp;U521&amp;",","")</f>
        <v>1@B,</v>
      </c>
      <c r="AM521" s="78" t="str">
        <f ca="1">IF($A520="","",ABS(Z521)&amp;"@")</f>
        <v>1@</v>
      </c>
      <c r="AN521" s="427" t="str">
        <f t="shared" ca="1" si="176"/>
        <v/>
      </c>
      <c r="AO521" s="20"/>
      <c r="AP521" s="20"/>
      <c r="AQ521" s="20"/>
      <c r="AR521" s="20"/>
      <c r="AS521" s="20"/>
      <c r="AT521" s="66"/>
      <c r="AU521" s="20"/>
      <c r="AV521" s="20"/>
      <c r="AW521" s="20"/>
      <c r="AX521" s="20"/>
      <c r="AY521" s="20"/>
      <c r="AZ521" s="20"/>
      <c r="BA521" s="20"/>
      <c r="BB521" s="96">
        <f t="shared" ca="1" si="167"/>
        <v>15</v>
      </c>
      <c r="BC521" s="48"/>
      <c r="BD521" s="96"/>
      <c r="BE521" s="48"/>
      <c r="BG521" s="48"/>
      <c r="BH521" s="48"/>
      <c r="BI521" s="19"/>
      <c r="BJ521" s="19"/>
      <c r="BK521" s="19"/>
      <c r="BL521" s="48"/>
      <c r="BM521" s="61"/>
      <c r="BN521" s="48"/>
      <c r="BR521" s="48"/>
      <c r="BS521" s="48"/>
      <c r="BT521" s="48"/>
      <c r="BU521" s="48"/>
      <c r="BV521" s="48"/>
      <c r="BW521" s="48"/>
      <c r="BX521" s="48"/>
      <c r="BY521" s="49"/>
      <c r="BZ521" s="48"/>
      <c r="CA521" s="48"/>
      <c r="CB521" s="19"/>
      <c r="CC521" s="19"/>
      <c r="CD521" s="19"/>
      <c r="CE521" s="48"/>
      <c r="CF521" s="49"/>
      <c r="CG521" s="19"/>
      <c r="CH521" s="49"/>
      <c r="CI521" s="19"/>
      <c r="CJ521" s="19"/>
    </row>
    <row r="522" spans="1:88">
      <c r="A522" s="96">
        <f t="shared" ca="1" si="166"/>
        <v>3</v>
      </c>
      <c r="B522" s="23" t="str">
        <f ca="1">IF(A521="","",IF(AND(AL522="",AN522=""),"NB",AL522&amp;AN522))</f>
        <v>1@B,</v>
      </c>
      <c r="C522" s="6" t="str">
        <f t="shared" ca="1" si="168"/>
        <v/>
      </c>
      <c r="D522" s="56" t="str">
        <f ca="1">VLOOKUP($A522,$BC$5:$BN$45,8)</f>
        <v>R</v>
      </c>
      <c r="E522" s="344" t="str">
        <f t="shared" ca="1" si="177"/>
        <v>BBR</v>
      </c>
      <c r="F522" s="175">
        <v>1</v>
      </c>
      <c r="G522" s="459">
        <f ca="1">IF(G521&gt;=$AJ$3,1,IF(AND(J520="L",J521="L"),1,IF(I521="L",2,IF(I521="W",(2*G521-1),G521))))</f>
        <v>9</v>
      </c>
      <c r="H522" s="345" t="str">
        <f ca="1">IF($A521&lt;&gt;"",IF(OR($AH521&lt;&gt;0,$AI521&lt;&gt;0,E521="RRR"),"",IF(AND($D516="B",$D519="B"),"B",IF(AND($D518="B",$D520="B"),"B",IF(AND($D520=$D521,$D520="B"),"B","")))),"")</f>
        <v>B</v>
      </c>
      <c r="I522" s="346" t="str">
        <f t="shared" ca="1" si="181"/>
        <v>L</v>
      </c>
      <c r="J522" s="346">
        <f t="shared" ca="1" si="169"/>
        <v>-1</v>
      </c>
      <c r="K522" s="343">
        <f t="shared" ca="1" si="178"/>
        <v>-1</v>
      </c>
      <c r="L522" s="56" t="str">
        <f ca="1">VLOOKUP($A522,$BC$5:$BN$45,8)</f>
        <v>R</v>
      </c>
      <c r="M522" s="428">
        <f t="shared" ca="1" si="179"/>
        <v>1</v>
      </c>
      <c r="N522" s="175">
        <v>1</v>
      </c>
      <c r="O522" s="345" t="str">
        <f ca="1">IF($A521&lt;&gt;"",IF(OR($AH521&lt;&gt;0,$AI521&lt;&gt;0,E521="BBB",H522&lt;&gt;""),"",IF(AND($D516="R",$D519="R"),"R",IF(AND($D518="R",$D520="R"),"R",IF(AND($D520=$D521,$D520="R"),"R","")))),"")</f>
        <v/>
      </c>
      <c r="P522" s="37" t="str">
        <f t="shared" ca="1" si="170"/>
        <v/>
      </c>
      <c r="Q522" s="37">
        <f t="shared" ca="1" si="171"/>
        <v>0</v>
      </c>
      <c r="R522" s="23">
        <f ca="1">IF($A522&lt;&gt;"",IF(OR($AH521&lt;&gt;0,$AI521&lt;&gt;0),"0",SUM(Q522:Q522)),0)</f>
        <v>0</v>
      </c>
      <c r="S522" s="56" t="str">
        <f ca="1">VLOOKUP($A522,$BC$5:$BN$45,8)</f>
        <v>R</v>
      </c>
      <c r="T522" s="175">
        <v>1</v>
      </c>
      <c r="U522" s="345" t="str">
        <f ca="1">IF($A521&lt;&gt;"",IF(OR($AH521&lt;&gt;0,$AI521&lt;&gt;0,M521&gt;=$AJ$3),"",H522))</f>
        <v>B</v>
      </c>
      <c r="V522" s="346" t="str">
        <f t="shared" ca="1" si="182"/>
        <v>L</v>
      </c>
      <c r="W522" s="346">
        <f t="shared" ca="1" si="172"/>
        <v>-1</v>
      </c>
      <c r="X522" s="343">
        <f t="shared" ca="1" si="180"/>
        <v>-1</v>
      </c>
      <c r="Y522" s="56" t="str">
        <f ca="1">VLOOKUP($A522,$BC$5:$BN$45,8)</f>
        <v>R</v>
      </c>
      <c r="Z522" s="175">
        <v>1</v>
      </c>
      <c r="AA522" s="345" t="str">
        <f ca="1">IF($A521&lt;&gt;"",IF(OR($AH521&lt;&gt;0,$AI521&lt;&gt;0,U522&lt;&gt;""),"",O522))</f>
        <v/>
      </c>
      <c r="AB522" s="37" t="str">
        <f t="shared" ca="1" si="173"/>
        <v/>
      </c>
      <c r="AC522" s="37">
        <f t="shared" ca="1" si="174"/>
        <v>0</v>
      </c>
      <c r="AD522" s="23">
        <f ca="1">IF($A522&lt;&gt;"",IF(OR($AH521&lt;&gt;0,$AI521&lt;&gt;0),"0",SUM(AC522:AC522)),0)</f>
        <v>0</v>
      </c>
      <c r="AE522" s="90">
        <f ca="1">IF(A522&lt;&gt;"",W522+AC522,0)</f>
        <v>-1</v>
      </c>
      <c r="AF522" s="87">
        <f t="shared" ca="1" si="165"/>
        <v>-11</v>
      </c>
      <c r="AG522" s="95">
        <f>T523</f>
        <v>1</v>
      </c>
      <c r="AH522" s="89">
        <f ca="1">IF($A522&lt;&gt;"",IF(AH521&lt;&gt;0,AH521,IF(AF522&gt;=$AJ$1,"Profit Target",0)),0)</f>
        <v>0</v>
      </c>
      <c r="AI522" s="91">
        <f ca="1">IF($A522&lt;&gt;"",IF(AI521&lt;&gt;0,AI521,IF(AF522&lt;=$AJ$2,"Stop Loss",0)))</f>
        <v>0</v>
      </c>
      <c r="AJ522" s="89">
        <f t="shared" ca="1" si="175"/>
        <v>9</v>
      </c>
      <c r="AK522" s="78" t="str">
        <f ca="1">IF($A521="","",ABS(T522)&amp;"@")</f>
        <v>1@</v>
      </c>
      <c r="AL522" s="78" t="str">
        <f ca="1">IF(U522&lt;&gt;"",$AK522&amp;U522&amp;",","")</f>
        <v>1@B,</v>
      </c>
      <c r="AM522" s="78" t="str">
        <f ca="1">IF($A521="","",ABS(Z522)&amp;"@")</f>
        <v>1@</v>
      </c>
      <c r="AN522" s="427" t="str">
        <f t="shared" ca="1" si="176"/>
        <v/>
      </c>
      <c r="AO522" s="20"/>
      <c r="AP522" s="20"/>
      <c r="AQ522" s="20"/>
      <c r="AR522" s="20"/>
      <c r="AS522" s="20"/>
      <c r="AT522" s="66"/>
      <c r="AU522" s="20"/>
      <c r="AV522" s="20"/>
      <c r="AW522" s="20"/>
      <c r="AX522" s="20"/>
      <c r="AY522" s="20"/>
      <c r="AZ522" s="20"/>
      <c r="BA522" s="20"/>
      <c r="BB522" s="96">
        <f t="shared" ca="1" si="167"/>
        <v>25</v>
      </c>
      <c r="BC522" s="48"/>
      <c r="BD522" s="96"/>
      <c r="BE522" s="48"/>
      <c r="BG522" s="48"/>
      <c r="BH522" s="48"/>
      <c r="BI522" s="19"/>
      <c r="BJ522" s="19"/>
      <c r="BK522" s="19"/>
      <c r="BL522" s="48"/>
      <c r="BM522" s="61"/>
      <c r="BN522" s="48"/>
      <c r="BR522" s="48"/>
      <c r="BS522" s="48"/>
      <c r="BT522" s="48"/>
      <c r="BU522" s="48"/>
      <c r="BV522" s="48"/>
      <c r="BW522" s="48"/>
      <c r="BX522" s="48"/>
      <c r="BY522" s="49"/>
      <c r="BZ522" s="48"/>
      <c r="CA522" s="48"/>
      <c r="CB522" s="19"/>
      <c r="CC522" s="19"/>
      <c r="CD522" s="19"/>
      <c r="CE522" s="48"/>
      <c r="CF522" s="49"/>
      <c r="CG522" s="19"/>
      <c r="CH522" s="49"/>
      <c r="CI522" s="19"/>
      <c r="CJ522" s="19"/>
    </row>
    <row r="523" spans="1:88">
      <c r="A523" s="96">
        <f t="shared" ca="1" si="166"/>
        <v>30</v>
      </c>
      <c r="B523" s="23" t="str">
        <f ca="1">IF(A522="","",IF(AND(AL523="",AN523=""),"NB",AL523&amp;AN523))</f>
        <v>1@B,</v>
      </c>
      <c r="C523" s="6" t="str">
        <f t="shared" ca="1" si="168"/>
        <v/>
      </c>
      <c r="D523" s="56" t="str">
        <f ca="1">VLOOKUP($A523,$BC$5:$BN$45,8)</f>
        <v>R</v>
      </c>
      <c r="E523" s="344" t="str">
        <f t="shared" ca="1" si="177"/>
        <v>BRR</v>
      </c>
      <c r="F523" s="175">
        <v>1</v>
      </c>
      <c r="G523" s="459">
        <f ca="1">IF(G522&gt;=$AJ$3,1,IF(AND(J521="L",J522="L"),1,IF(I522="L",2,IF(I522="W",(2*G522-1),G522))))</f>
        <v>2</v>
      </c>
      <c r="H523" s="345" t="str">
        <f ca="1">IF($A522&lt;&gt;"",IF(OR($AH522&lt;&gt;0,$AI522&lt;&gt;0,E522="RRR"),"",IF(AND($D517="B",$D520="B"),"B",IF(AND($D519="B",$D521="B"),"B",IF(AND($D521=$D522,$D521="B"),"B","")))),"")</f>
        <v>B</v>
      </c>
      <c r="I523" s="346" t="str">
        <f t="shared" ca="1" si="181"/>
        <v>L</v>
      </c>
      <c r="J523" s="346">
        <f t="shared" ca="1" si="169"/>
        <v>-1</v>
      </c>
      <c r="K523" s="343">
        <f t="shared" ca="1" si="178"/>
        <v>-1</v>
      </c>
      <c r="L523" s="56" t="str">
        <f ca="1">VLOOKUP($A523,$BC$5:$BN$45,8)</f>
        <v>R</v>
      </c>
      <c r="M523" s="428">
        <f t="shared" ca="1" si="179"/>
        <v>2</v>
      </c>
      <c r="N523" s="175">
        <v>1</v>
      </c>
      <c r="O523" s="345" t="str">
        <f ca="1">IF($A522&lt;&gt;"",IF(OR($AH522&lt;&gt;0,$AI522&lt;&gt;0,E522="BBB",H523&lt;&gt;""),"",IF(AND($D517="R",$D520="R"),"R",IF(AND($D519="R",$D521="R"),"R",IF(AND($D521=$D522,$D521="R"),"R","")))),"")</f>
        <v/>
      </c>
      <c r="P523" s="37" t="str">
        <f t="shared" ca="1" si="170"/>
        <v/>
      </c>
      <c r="Q523" s="37">
        <f t="shared" ca="1" si="171"/>
        <v>0</v>
      </c>
      <c r="R523" s="23">
        <f ca="1">IF($A523&lt;&gt;"",IF(OR($AH522&lt;&gt;0,$AI522&lt;&gt;0),"0",SUM(Q523:Q523)),0)</f>
        <v>0</v>
      </c>
      <c r="S523" s="56" t="str">
        <f ca="1">VLOOKUP($A523,$BC$5:$BN$45,8)</f>
        <v>R</v>
      </c>
      <c r="T523" s="175">
        <v>1</v>
      </c>
      <c r="U523" s="345" t="str">
        <f ca="1">IF($A522&lt;&gt;"",IF(OR($AH522&lt;&gt;0,$AI522&lt;&gt;0,M522&gt;=$AJ$3),"",H523))</f>
        <v>B</v>
      </c>
      <c r="V523" s="346" t="str">
        <f t="shared" ca="1" si="182"/>
        <v>L</v>
      </c>
      <c r="W523" s="346">
        <f t="shared" ca="1" si="172"/>
        <v>-1</v>
      </c>
      <c r="X523" s="343">
        <f t="shared" ca="1" si="180"/>
        <v>-1</v>
      </c>
      <c r="Y523" s="56" t="str">
        <f ca="1">VLOOKUP($A523,$BC$5:$BN$45,8)</f>
        <v>R</v>
      </c>
      <c r="Z523" s="175">
        <v>1</v>
      </c>
      <c r="AA523" s="345" t="str">
        <f ca="1">IF($A522&lt;&gt;"",IF(OR($AH522&lt;&gt;0,$AI522&lt;&gt;0,U523&lt;&gt;""),"",O523))</f>
        <v/>
      </c>
      <c r="AB523" s="37" t="str">
        <f t="shared" ca="1" si="173"/>
        <v/>
      </c>
      <c r="AC523" s="37">
        <f t="shared" ca="1" si="174"/>
        <v>0</v>
      </c>
      <c r="AD523" s="23">
        <f ca="1">IF($A523&lt;&gt;"",IF(OR($AH522&lt;&gt;0,$AI522&lt;&gt;0),"0",SUM(AC523:AC523)),0)</f>
        <v>0</v>
      </c>
      <c r="AE523" s="90">
        <f ca="1">IF(A523&lt;&gt;"",W523+AC523,0)</f>
        <v>-1</v>
      </c>
      <c r="AF523" s="87">
        <f t="shared" ca="1" si="165"/>
        <v>-12</v>
      </c>
      <c r="AG523" s="95">
        <f>T524</f>
        <v>1</v>
      </c>
      <c r="AH523" s="89">
        <f ca="1">IF($A523&lt;&gt;"",IF(AH522&lt;&gt;0,AH522,IF(AF523&gt;=$AJ$1,"Profit Target",0)),0)</f>
        <v>0</v>
      </c>
      <c r="AI523" s="91">
        <f ca="1">IF($A523&lt;&gt;"",IF(AI522&lt;&gt;0,AI522,IF(AF523&lt;=$AJ$2,"Stop Loss",0)))</f>
        <v>0</v>
      </c>
      <c r="AJ523" s="89">
        <f t="shared" ca="1" si="175"/>
        <v>9</v>
      </c>
      <c r="AK523" s="78" t="str">
        <f ca="1">IF($A522="","",ABS(T523)&amp;"@")</f>
        <v>1@</v>
      </c>
      <c r="AL523" s="78" t="str">
        <f ca="1">IF(U523&lt;&gt;"",$AK523&amp;U523&amp;",","")</f>
        <v>1@B,</v>
      </c>
      <c r="AM523" s="78" t="str">
        <f ca="1">IF($A522="","",ABS(Z523)&amp;"@")</f>
        <v>1@</v>
      </c>
      <c r="AN523" s="427" t="str">
        <f t="shared" ca="1" si="176"/>
        <v/>
      </c>
      <c r="AO523" s="20"/>
      <c r="AP523" s="20"/>
      <c r="AQ523" s="20"/>
      <c r="AR523" s="20"/>
      <c r="AS523" s="20"/>
      <c r="AT523" s="66"/>
      <c r="AU523" s="20"/>
      <c r="AV523" s="20"/>
      <c r="AW523" s="20"/>
      <c r="AX523" s="20"/>
      <c r="AY523" s="20"/>
      <c r="AZ523" s="20"/>
      <c r="BA523" s="20"/>
      <c r="BB523" s="96">
        <f t="shared" ca="1" si="167"/>
        <v>14</v>
      </c>
      <c r="BC523" s="48"/>
      <c r="BD523" s="96"/>
      <c r="BE523" s="48"/>
      <c r="BG523" s="48"/>
      <c r="BH523" s="48"/>
      <c r="BI523" s="19"/>
      <c r="BJ523" s="19"/>
      <c r="BK523" s="19"/>
      <c r="BL523" s="48"/>
      <c r="BM523" s="61"/>
      <c r="BN523" s="48"/>
      <c r="BR523" s="48"/>
      <c r="BS523" s="48"/>
      <c r="BT523" s="48"/>
      <c r="BU523" s="48"/>
      <c r="BV523" s="48"/>
      <c r="BW523" s="48"/>
      <c r="BX523" s="48"/>
      <c r="BY523" s="49"/>
      <c r="BZ523" s="48"/>
      <c r="CA523" s="48"/>
      <c r="CB523" s="19"/>
      <c r="CC523" s="19"/>
      <c r="CD523" s="19"/>
      <c r="CE523" s="48"/>
      <c r="CF523" s="49"/>
      <c r="CG523" s="19"/>
      <c r="CH523" s="49"/>
      <c r="CI523" s="19"/>
      <c r="CJ523" s="19"/>
    </row>
    <row r="524" spans="1:88">
      <c r="A524" s="96">
        <f t="shared" ca="1" si="166"/>
        <v>13</v>
      </c>
      <c r="B524" s="23" t="str">
        <f ca="1">IF(A523="","",IF(AND(AL524="",AN524=""),"NB",AL524&amp;AN524))</f>
        <v>1@B,</v>
      </c>
      <c r="C524" s="6" t="str">
        <f t="shared" ca="1" si="168"/>
        <v/>
      </c>
      <c r="D524" s="56" t="str">
        <f ca="1">VLOOKUP($A524,$BC$5:$BN$45,8)</f>
        <v>B</v>
      </c>
      <c r="E524" s="344" t="str">
        <f t="shared" ca="1" si="177"/>
        <v>RRB</v>
      </c>
      <c r="F524" s="175">
        <v>1</v>
      </c>
      <c r="G524" s="459">
        <f ca="1">IF(G523&gt;=$AJ$3,1,IF(AND(J522="L",J523="L"),1,IF(I523="L",2,IF(I523="W",(2*G523-1),G523))))</f>
        <v>2</v>
      </c>
      <c r="H524" s="345" t="str">
        <f ca="1">IF($A523&lt;&gt;"",IF(OR($AH523&lt;&gt;0,$AI523&lt;&gt;0,E523="RRR"),"",IF(AND($D518="B",$D521="B"),"B",IF(AND($D520="B",$D522="B"),"B",IF(AND($D522=$D523,$D522="B"),"B","")))),"")</f>
        <v>B</v>
      </c>
      <c r="I524" s="346" t="str">
        <f t="shared" ca="1" si="181"/>
        <v>W</v>
      </c>
      <c r="J524" s="346">
        <f t="shared" ca="1" si="169"/>
        <v>1</v>
      </c>
      <c r="K524" s="343">
        <f t="shared" ca="1" si="178"/>
        <v>1</v>
      </c>
      <c r="L524" s="56" t="str">
        <f ca="1">VLOOKUP($A524,$BC$5:$BN$45,8)</f>
        <v>B</v>
      </c>
      <c r="M524" s="428">
        <f t="shared" ca="1" si="179"/>
        <v>0</v>
      </c>
      <c r="N524" s="175">
        <v>1</v>
      </c>
      <c r="O524" s="345" t="str">
        <f ca="1">IF($A523&lt;&gt;"",IF(OR($AH523&lt;&gt;0,$AI523&lt;&gt;0,E523="BBB",H524&lt;&gt;""),"",IF(AND($D518="R",$D521="R"),"R",IF(AND($D520="R",$D522="R"),"R",IF(AND($D522=$D523,$D522="R"),"R","")))),"")</f>
        <v/>
      </c>
      <c r="P524" s="37" t="str">
        <f t="shared" ca="1" si="170"/>
        <v/>
      </c>
      <c r="Q524" s="37">
        <f t="shared" ca="1" si="171"/>
        <v>0</v>
      </c>
      <c r="R524" s="23">
        <f ca="1">IF($A524&lt;&gt;"",IF(OR($AH523&lt;&gt;0,$AI523&lt;&gt;0),"0",SUM(Q524:Q524)),0)</f>
        <v>0</v>
      </c>
      <c r="S524" s="56" t="str">
        <f ca="1">VLOOKUP($A524,$BC$5:$BN$45,8)</f>
        <v>B</v>
      </c>
      <c r="T524" s="175">
        <v>1</v>
      </c>
      <c r="U524" s="345" t="str">
        <f ca="1">IF($A523&lt;&gt;"",IF(OR($AH523&lt;&gt;0,$AI523&lt;&gt;0,M523&gt;=$AJ$3),"",H524))</f>
        <v>B</v>
      </c>
      <c r="V524" s="346" t="str">
        <f t="shared" ca="1" si="182"/>
        <v>W</v>
      </c>
      <c r="W524" s="346">
        <f t="shared" ca="1" si="172"/>
        <v>1</v>
      </c>
      <c r="X524" s="343">
        <f t="shared" ca="1" si="180"/>
        <v>1</v>
      </c>
      <c r="Y524" s="56" t="str">
        <f ca="1">VLOOKUP($A524,$BC$5:$BN$45,8)</f>
        <v>B</v>
      </c>
      <c r="Z524" s="175">
        <v>1</v>
      </c>
      <c r="AA524" s="345" t="str">
        <f ca="1">IF($A523&lt;&gt;"",IF(OR($AH523&lt;&gt;0,$AI523&lt;&gt;0,U524&lt;&gt;""),"",O524))</f>
        <v/>
      </c>
      <c r="AB524" s="37" t="str">
        <f t="shared" ca="1" si="173"/>
        <v/>
      </c>
      <c r="AC524" s="37">
        <f t="shared" ca="1" si="174"/>
        <v>0</v>
      </c>
      <c r="AD524" s="23">
        <f ca="1">IF($A524&lt;&gt;"",IF(OR($AH523&lt;&gt;0,$AI523&lt;&gt;0),"0",SUM(AC524:AC524)),0)</f>
        <v>0</v>
      </c>
      <c r="AE524" s="90">
        <f ca="1">IF(A524&lt;&gt;"",W524+AC524,0)</f>
        <v>1</v>
      </c>
      <c r="AF524" s="87">
        <f t="shared" ca="1" si="165"/>
        <v>-11</v>
      </c>
      <c r="AG524" s="95">
        <f>T525</f>
        <v>1</v>
      </c>
      <c r="AH524" s="89">
        <f ca="1">IF($A524&lt;&gt;"",IF(AH523&lt;&gt;0,AH523,IF(AF524&gt;=$AJ$1,"Profit Target",0)),0)</f>
        <v>0</v>
      </c>
      <c r="AI524" s="91">
        <f ca="1">IF($A524&lt;&gt;"",IF(AI523&lt;&gt;0,AI523,IF(AF524&lt;=$AJ$2,"Stop Loss",0)))</f>
        <v>0</v>
      </c>
      <c r="AJ524" s="89">
        <f t="shared" ca="1" si="175"/>
        <v>9</v>
      </c>
      <c r="AK524" s="78" t="str">
        <f ca="1">IF($A523="","",ABS(T524)&amp;"@")</f>
        <v>1@</v>
      </c>
      <c r="AL524" s="78" t="str">
        <f ca="1">IF(U524&lt;&gt;"",$AK524&amp;U524&amp;",","")</f>
        <v>1@B,</v>
      </c>
      <c r="AM524" s="78" t="str">
        <f ca="1">IF($A523="","",ABS(Z524)&amp;"@")</f>
        <v>1@</v>
      </c>
      <c r="AN524" s="427" t="str">
        <f t="shared" ca="1" si="176"/>
        <v/>
      </c>
      <c r="AO524" s="20"/>
      <c r="AP524" s="20"/>
      <c r="AQ524" s="20"/>
      <c r="AR524" s="20"/>
      <c r="AS524" s="20"/>
      <c r="AT524" s="66"/>
      <c r="AU524" s="20"/>
      <c r="AV524" s="20"/>
      <c r="AW524" s="20"/>
      <c r="AX524" s="20"/>
      <c r="AY524" s="20"/>
      <c r="AZ524" s="20"/>
      <c r="BA524" s="20"/>
      <c r="BB524" s="96">
        <f t="shared" ca="1" si="167"/>
        <v>34</v>
      </c>
      <c r="BC524" s="48"/>
      <c r="BD524" s="96"/>
      <c r="BE524" s="48"/>
      <c r="BG524" s="48"/>
      <c r="BH524" s="48"/>
      <c r="BI524" s="19"/>
      <c r="BJ524" s="19"/>
      <c r="BK524" s="19"/>
      <c r="BL524" s="48"/>
      <c r="BM524" s="61"/>
      <c r="BN524" s="48"/>
      <c r="BR524" s="48"/>
      <c r="BS524" s="48"/>
      <c r="BT524" s="48"/>
      <c r="BU524" s="48"/>
      <c r="BV524" s="48"/>
      <c r="BW524" s="48"/>
      <c r="BX524" s="48"/>
      <c r="BY524" s="49"/>
      <c r="BZ524" s="48"/>
      <c r="CA524" s="48"/>
      <c r="CB524" s="19"/>
      <c r="CC524" s="19"/>
      <c r="CD524" s="19"/>
      <c r="CE524" s="48"/>
      <c r="CF524" s="49"/>
      <c r="CG524" s="19"/>
      <c r="CH524" s="49"/>
      <c r="CI524" s="19"/>
      <c r="CJ524" s="19"/>
    </row>
    <row r="525" spans="1:88">
      <c r="A525" s="96">
        <f t="shared" ca="1" si="166"/>
        <v>25</v>
      </c>
      <c r="B525" s="23" t="str">
        <f ca="1">IF(A524="","",IF(AND(AL525="",AN525=""),"NB",AL525&amp;AN525))</f>
        <v>NB</v>
      </c>
      <c r="C525" s="6" t="str">
        <f t="shared" ca="1" si="168"/>
        <v/>
      </c>
      <c r="D525" s="56" t="str">
        <f ca="1">VLOOKUP($A525,$BC$5:$BN$45,8)</f>
        <v>R</v>
      </c>
      <c r="E525" s="344" t="str">
        <f t="shared" ca="1" si="177"/>
        <v>RBR</v>
      </c>
      <c r="F525" s="175">
        <v>1</v>
      </c>
      <c r="G525" s="459">
        <f ca="1">IF(G524&gt;=$AJ$3,1,IF(AND(J523="L",J524="L"),1,IF(I524="L",2,IF(I524="W",(2*G524-1),G524))))</f>
        <v>3</v>
      </c>
      <c r="H525" s="345" t="str">
        <f ca="1">IF($A524&lt;&gt;"",IF(OR($AH524&lt;&gt;0,$AI524&lt;&gt;0,E524="RRR"),"",IF(AND($D519="B",$D522="B"),"B",IF(AND($D521="B",$D523="B"),"B",IF(AND($D523=$D524,$D523="B"),"B","")))),"")</f>
        <v/>
      </c>
      <c r="I525" s="346" t="str">
        <f t="shared" ca="1" si="181"/>
        <v/>
      </c>
      <c r="J525" s="346">
        <f t="shared" ca="1" si="169"/>
        <v>0</v>
      </c>
      <c r="K525" s="343">
        <f t="shared" ca="1" si="178"/>
        <v>0</v>
      </c>
      <c r="L525" s="56" t="str">
        <f ca="1">VLOOKUP($A525,$BC$5:$BN$45,8)</f>
        <v>R</v>
      </c>
      <c r="M525" s="428">
        <f t="shared" ca="1" si="179"/>
        <v>0</v>
      </c>
      <c r="N525" s="175">
        <v>1</v>
      </c>
      <c r="O525" s="345" t="str">
        <f ca="1">IF($A524&lt;&gt;"",IF(OR($AH524&lt;&gt;0,$AI524&lt;&gt;0,E524="BBB",H525&lt;&gt;""),"",IF(AND($D519="R",$D522="R"),"R",IF(AND($D521="R",$D523="R"),"R",IF(AND($D523=$D524,$D523="R"),"R","")))),"")</f>
        <v/>
      </c>
      <c r="P525" s="37" t="str">
        <f t="shared" ca="1" si="170"/>
        <v/>
      </c>
      <c r="Q525" s="37">
        <f t="shared" ca="1" si="171"/>
        <v>0</v>
      </c>
      <c r="R525" s="23">
        <f ca="1">IF($A525&lt;&gt;"",IF(OR($AH524&lt;&gt;0,$AI524&lt;&gt;0),"0",SUM(Q525:Q525)),0)</f>
        <v>0</v>
      </c>
      <c r="S525" s="56" t="str">
        <f ca="1">VLOOKUP($A525,$BC$5:$BN$45,8)</f>
        <v>R</v>
      </c>
      <c r="T525" s="175">
        <v>1</v>
      </c>
      <c r="U525" s="345" t="str">
        <f ca="1">IF($A524&lt;&gt;"",IF(OR($AH524&lt;&gt;0,$AI524&lt;&gt;0,M524&gt;=$AJ$3),"",H525))</f>
        <v/>
      </c>
      <c r="V525" s="346" t="str">
        <f t="shared" ca="1" si="182"/>
        <v/>
      </c>
      <c r="W525" s="346">
        <f t="shared" ca="1" si="172"/>
        <v>0</v>
      </c>
      <c r="X525" s="343">
        <f t="shared" ca="1" si="180"/>
        <v>0</v>
      </c>
      <c r="Y525" s="56" t="str">
        <f ca="1">VLOOKUP($A525,$BC$5:$BN$45,8)</f>
        <v>R</v>
      </c>
      <c r="Z525" s="175">
        <v>1</v>
      </c>
      <c r="AA525" s="345" t="str">
        <f ca="1">IF($A524&lt;&gt;"",IF(OR($AH524&lt;&gt;0,$AI524&lt;&gt;0,U525&lt;&gt;""),"",O525))</f>
        <v/>
      </c>
      <c r="AB525" s="37" t="str">
        <f t="shared" ca="1" si="173"/>
        <v/>
      </c>
      <c r="AC525" s="37">
        <f t="shared" ca="1" si="174"/>
        <v>0</v>
      </c>
      <c r="AD525" s="23">
        <f ca="1">IF($A525&lt;&gt;"",IF(OR($AH524&lt;&gt;0,$AI524&lt;&gt;0),"0",SUM(AC525:AC525)),0)</f>
        <v>0</v>
      </c>
      <c r="AE525" s="90">
        <f ca="1">IF(A525&lt;&gt;"",W525+AC525,0)</f>
        <v>0</v>
      </c>
      <c r="AF525" s="87">
        <f t="shared" ca="1" si="165"/>
        <v>-11</v>
      </c>
      <c r="AG525" s="95">
        <f>T526</f>
        <v>1</v>
      </c>
      <c r="AH525" s="89">
        <f ca="1">IF($A525&lt;&gt;"",IF(AH524&lt;&gt;0,AH524,IF(AF525&gt;=$AJ$1,"Profit Target",0)),0)</f>
        <v>0</v>
      </c>
      <c r="AI525" s="91">
        <f ca="1">IF($A525&lt;&gt;"",IF(AI524&lt;&gt;0,AI524,IF(AF525&lt;=$AJ$2,"Stop Loss",0)))</f>
        <v>0</v>
      </c>
      <c r="AJ525" s="89">
        <f t="shared" ca="1" si="175"/>
        <v>9</v>
      </c>
      <c r="AK525" s="78" t="str">
        <f ca="1">IF($A524="","",ABS(T525)&amp;"@")</f>
        <v>1@</v>
      </c>
      <c r="AL525" s="78" t="str">
        <f ca="1">IF(U525&lt;&gt;"",$AK525&amp;U525&amp;",","")</f>
        <v/>
      </c>
      <c r="AM525" s="78" t="str">
        <f ca="1">IF($A524="","",ABS(Z525)&amp;"@")</f>
        <v>1@</v>
      </c>
      <c r="AN525" s="427" t="str">
        <f t="shared" ca="1" si="176"/>
        <v/>
      </c>
      <c r="AO525" s="20"/>
      <c r="AP525" s="20"/>
      <c r="AQ525" s="20"/>
      <c r="AR525" s="20"/>
      <c r="AS525" s="20"/>
      <c r="AT525" s="66"/>
      <c r="AU525" s="20"/>
      <c r="AV525" s="20"/>
      <c r="AW525" s="20"/>
      <c r="AX525" s="20"/>
      <c r="AY525" s="20"/>
      <c r="AZ525" s="20"/>
      <c r="BA525" s="20"/>
      <c r="BB525" s="96">
        <f t="shared" ca="1" si="167"/>
        <v>13</v>
      </c>
      <c r="BC525" s="48"/>
      <c r="BD525" s="96"/>
      <c r="BE525" s="48"/>
      <c r="BG525" s="48"/>
      <c r="BH525" s="48"/>
      <c r="BI525" s="19"/>
      <c r="BJ525" s="19"/>
      <c r="BK525" s="19"/>
      <c r="BL525" s="48"/>
      <c r="BM525" s="61"/>
      <c r="BN525" s="48"/>
      <c r="BR525" s="48"/>
      <c r="BS525" s="48"/>
      <c r="BT525" s="48"/>
      <c r="BU525" s="48"/>
      <c r="BV525" s="48"/>
      <c r="BW525" s="48"/>
      <c r="BX525" s="48"/>
      <c r="BY525" s="49"/>
      <c r="BZ525" s="48"/>
      <c r="CA525" s="48"/>
      <c r="CB525" s="19"/>
      <c r="CC525" s="19"/>
      <c r="CD525" s="19"/>
      <c r="CE525" s="48"/>
      <c r="CF525" s="49"/>
      <c r="CG525" s="19"/>
      <c r="CH525" s="49"/>
      <c r="CI525" s="19"/>
      <c r="CJ525" s="19"/>
    </row>
    <row r="526" spans="1:88">
      <c r="A526" s="96">
        <f t="shared" ca="1" si="166"/>
        <v>6</v>
      </c>
      <c r="B526" s="23" t="str">
        <f ca="1">IF(A525="","",IF(AND(AL526="",AN526=""),"NB",AL526&amp;AN526))</f>
        <v>NB</v>
      </c>
      <c r="C526" s="6" t="str">
        <f t="shared" ca="1" si="168"/>
        <v/>
      </c>
      <c r="D526" s="56" t="str">
        <f ca="1">VLOOKUP($A526,$BC$5:$BN$45,8)</f>
        <v>B</v>
      </c>
      <c r="E526" s="344" t="str">
        <f t="shared" ca="1" si="177"/>
        <v>BRB</v>
      </c>
      <c r="F526" s="175">
        <v>1</v>
      </c>
      <c r="G526" s="459">
        <f ca="1">IF(G525&gt;=$AJ$3,1,IF(AND(J524="L",J525="L"),1,IF(I525="L",2,IF(I525="W",(2*G525-1),G525))))</f>
        <v>3</v>
      </c>
      <c r="H526" s="345" t="str">
        <f ca="1">IF($A525&lt;&gt;"",IF(OR($AH525&lt;&gt;0,$AI525&lt;&gt;0,E525="RRR"),"",IF(AND($D520="B",$D523="B"),"B",IF(AND($D522="B",$D524="B"),"B",IF(AND($D524=$D525,$D524="B"),"B","")))),"")</f>
        <v/>
      </c>
      <c r="I526" s="346" t="str">
        <f t="shared" ca="1" si="181"/>
        <v/>
      </c>
      <c r="J526" s="346">
        <f t="shared" ca="1" si="169"/>
        <v>0</v>
      </c>
      <c r="K526" s="343">
        <f t="shared" ca="1" si="178"/>
        <v>0</v>
      </c>
      <c r="L526" s="56" t="str">
        <f ca="1">VLOOKUP($A526,$BC$5:$BN$45,8)</f>
        <v>B</v>
      </c>
      <c r="M526" s="428">
        <f t="shared" ca="1" si="179"/>
        <v>0</v>
      </c>
      <c r="N526" s="175">
        <v>1</v>
      </c>
      <c r="O526" s="345" t="str">
        <f ca="1">IF($A525&lt;&gt;"",IF(OR($AH525&lt;&gt;0,$AI525&lt;&gt;0,E525="BBB",H526&lt;&gt;""),"",IF(AND($D520="R",$D523="R"),"R",IF(AND($D522="R",$D524="R"),"R",IF(AND($D524=$D525,$D524="R"),"R","")))),"")</f>
        <v/>
      </c>
      <c r="P526" s="37" t="str">
        <f t="shared" ca="1" si="170"/>
        <v/>
      </c>
      <c r="Q526" s="37">
        <f t="shared" ca="1" si="171"/>
        <v>0</v>
      </c>
      <c r="R526" s="23">
        <f ca="1">IF($A526&lt;&gt;"",IF(OR($AH525&lt;&gt;0,$AI525&lt;&gt;0),"0",SUM(Q526:Q526)),0)</f>
        <v>0</v>
      </c>
      <c r="S526" s="56" t="str">
        <f ca="1">VLOOKUP($A526,$BC$5:$BN$45,8)</f>
        <v>B</v>
      </c>
      <c r="T526" s="175">
        <v>1</v>
      </c>
      <c r="U526" s="345" t="str">
        <f ca="1">IF($A525&lt;&gt;"",IF(OR($AH525&lt;&gt;0,$AI525&lt;&gt;0,M525&gt;=$AJ$3),"",H526))</f>
        <v/>
      </c>
      <c r="V526" s="346" t="str">
        <f t="shared" ca="1" si="182"/>
        <v/>
      </c>
      <c r="W526" s="346">
        <f t="shared" ca="1" si="172"/>
        <v>0</v>
      </c>
      <c r="X526" s="343">
        <f t="shared" ca="1" si="180"/>
        <v>0</v>
      </c>
      <c r="Y526" s="56" t="str">
        <f ca="1">VLOOKUP($A526,$BC$5:$BN$45,8)</f>
        <v>B</v>
      </c>
      <c r="Z526" s="175">
        <v>1</v>
      </c>
      <c r="AA526" s="345" t="str">
        <f ca="1">IF($A525&lt;&gt;"",IF(OR($AH525&lt;&gt;0,$AI525&lt;&gt;0,U526&lt;&gt;""),"",O526))</f>
        <v/>
      </c>
      <c r="AB526" s="37" t="str">
        <f t="shared" ca="1" si="173"/>
        <v/>
      </c>
      <c r="AC526" s="37">
        <f t="shared" ca="1" si="174"/>
        <v>0</v>
      </c>
      <c r="AD526" s="23">
        <f ca="1">IF($A526&lt;&gt;"",IF(OR($AH525&lt;&gt;0,$AI525&lt;&gt;0),"0",SUM(AC526:AC526)),0)</f>
        <v>0</v>
      </c>
      <c r="AE526" s="90">
        <f ca="1">IF(A526&lt;&gt;"",W526+AC526,0)</f>
        <v>0</v>
      </c>
      <c r="AF526" s="87">
        <f t="shared" ca="1" si="165"/>
        <v>-11</v>
      </c>
      <c r="AG526" s="95">
        <f>T527</f>
        <v>1</v>
      </c>
      <c r="AH526" s="89">
        <f ca="1">IF($A526&lt;&gt;"",IF(AH525&lt;&gt;0,AH525,IF(AF526&gt;=$AJ$1,"Profit Target",0)),0)</f>
        <v>0</v>
      </c>
      <c r="AI526" s="91">
        <f ca="1">IF($A526&lt;&gt;"",IF(AI525&lt;&gt;0,AI525,IF(AF526&lt;=$AJ$2,"Stop Loss",0)))</f>
        <v>0</v>
      </c>
      <c r="AJ526" s="89">
        <f t="shared" ca="1" si="175"/>
        <v>9</v>
      </c>
      <c r="AK526" s="78" t="str">
        <f ca="1">IF($A525="","",ABS(T526)&amp;"@")</f>
        <v>1@</v>
      </c>
      <c r="AL526" s="78" t="str">
        <f ca="1">IF(U526&lt;&gt;"",$AK526&amp;U526&amp;",","")</f>
        <v/>
      </c>
      <c r="AM526" s="78" t="str">
        <f ca="1">IF($A525="","",ABS(Z526)&amp;"@")</f>
        <v>1@</v>
      </c>
      <c r="AN526" s="427" t="str">
        <f t="shared" ca="1" si="176"/>
        <v/>
      </c>
      <c r="AO526" s="20"/>
      <c r="AP526" s="20"/>
      <c r="AQ526" s="20"/>
      <c r="AR526" s="20"/>
      <c r="AS526" s="20"/>
      <c r="AT526" s="66"/>
      <c r="AU526" s="20"/>
      <c r="AV526" s="20"/>
      <c r="AW526" s="20"/>
      <c r="AX526" s="20"/>
      <c r="AY526" s="20"/>
      <c r="AZ526" s="20"/>
      <c r="BA526" s="20"/>
      <c r="BB526" s="96">
        <f t="shared" ca="1" si="167"/>
        <v>2</v>
      </c>
      <c r="BC526" s="48"/>
      <c r="BD526" s="96"/>
      <c r="BE526" s="48"/>
      <c r="BG526" s="48"/>
      <c r="BH526" s="48"/>
      <c r="BI526" s="19"/>
      <c r="BJ526" s="19"/>
      <c r="BK526" s="19"/>
      <c r="BL526" s="48"/>
      <c r="BM526" s="61"/>
      <c r="BN526" s="48"/>
      <c r="BR526" s="48"/>
      <c r="BS526" s="48"/>
      <c r="BT526" s="48"/>
      <c r="BU526" s="48"/>
      <c r="BV526" s="48"/>
      <c r="BW526" s="48"/>
      <c r="BX526" s="48"/>
      <c r="BY526" s="49"/>
      <c r="BZ526" s="48"/>
      <c r="CA526" s="48"/>
      <c r="CB526" s="19"/>
      <c r="CC526" s="19"/>
      <c r="CD526" s="19"/>
      <c r="CE526" s="48"/>
      <c r="CF526" s="49"/>
      <c r="CG526" s="19"/>
      <c r="CH526" s="49"/>
      <c r="CI526" s="19"/>
      <c r="CJ526" s="19"/>
    </row>
    <row r="527" spans="1:88">
      <c r="A527" s="96">
        <f t="shared" ca="1" si="166"/>
        <v>15</v>
      </c>
      <c r="B527" s="23" t="str">
        <f ca="1">IF(A526="","",IF(AND(AL527="",AN527=""),"NB",AL527&amp;AN527))</f>
        <v>1@B,</v>
      </c>
      <c r="C527" s="6" t="str">
        <f t="shared" ca="1" si="168"/>
        <v/>
      </c>
      <c r="D527" s="56" t="str">
        <f ca="1">VLOOKUP($A527,$BC$5:$BN$45,8)</f>
        <v>B</v>
      </c>
      <c r="E527" s="344" t="str">
        <f t="shared" ca="1" si="177"/>
        <v>RBB</v>
      </c>
      <c r="F527" s="175">
        <v>1</v>
      </c>
      <c r="G527" s="459">
        <f ca="1">IF(G526&gt;=$AJ$3,1,IF(AND(J525="L",J526="L"),1,IF(I526="L",2,IF(I526="W",(2*G526-1),G526))))</f>
        <v>3</v>
      </c>
      <c r="H527" s="345" t="str">
        <f ca="1">IF($A526&lt;&gt;"",IF(OR($AH526&lt;&gt;0,$AI526&lt;&gt;0,E526="RRR"),"",IF(AND($D521="B",$D524="B"),"B",IF(AND($D523="B",$D525="B"),"B",IF(AND($D525=$D526,$D525="B"),"B","")))),"")</f>
        <v>B</v>
      </c>
      <c r="I527" s="346" t="str">
        <f t="shared" ca="1" si="181"/>
        <v>W</v>
      </c>
      <c r="J527" s="346">
        <f t="shared" ca="1" si="169"/>
        <v>1</v>
      </c>
      <c r="K527" s="343">
        <f t="shared" ca="1" si="178"/>
        <v>1</v>
      </c>
      <c r="L527" s="56" t="str">
        <f ca="1">VLOOKUP($A527,$BC$5:$BN$45,8)</f>
        <v>B</v>
      </c>
      <c r="M527" s="428">
        <f t="shared" ca="1" si="179"/>
        <v>0</v>
      </c>
      <c r="N527" s="175">
        <v>1</v>
      </c>
      <c r="O527" s="345" t="str">
        <f ca="1">IF($A526&lt;&gt;"",IF(OR($AH526&lt;&gt;0,$AI526&lt;&gt;0,E526="BBB",H527&lt;&gt;""),"",IF(AND($D521="R",$D524="R"),"R",IF(AND($D523="R",$D525="R"),"R",IF(AND($D525=$D526,$D525="R"),"R","")))),"")</f>
        <v/>
      </c>
      <c r="P527" s="37" t="str">
        <f t="shared" ca="1" si="170"/>
        <v/>
      </c>
      <c r="Q527" s="37">
        <f t="shared" ca="1" si="171"/>
        <v>0</v>
      </c>
      <c r="R527" s="23">
        <f ca="1">IF($A527&lt;&gt;"",IF(OR($AH526&lt;&gt;0,$AI526&lt;&gt;0),"0",SUM(Q527:Q527)),0)</f>
        <v>0</v>
      </c>
      <c r="S527" s="56" t="str">
        <f ca="1">VLOOKUP($A527,$BC$5:$BN$45,8)</f>
        <v>B</v>
      </c>
      <c r="T527" s="175">
        <v>1</v>
      </c>
      <c r="U527" s="345" t="str">
        <f ca="1">IF($A526&lt;&gt;"",IF(OR($AH526&lt;&gt;0,$AI526&lt;&gt;0,M526&gt;=$AJ$3),"",H527))</f>
        <v>B</v>
      </c>
      <c r="V527" s="346" t="str">
        <f t="shared" ca="1" si="182"/>
        <v>W</v>
      </c>
      <c r="W527" s="346">
        <f t="shared" ca="1" si="172"/>
        <v>1</v>
      </c>
      <c r="X527" s="343">
        <f t="shared" ca="1" si="180"/>
        <v>1</v>
      </c>
      <c r="Y527" s="56" t="str">
        <f ca="1">VLOOKUP($A527,$BC$5:$BN$45,8)</f>
        <v>B</v>
      </c>
      <c r="Z527" s="175">
        <v>1</v>
      </c>
      <c r="AA527" s="345" t="str">
        <f ca="1">IF($A526&lt;&gt;"",IF(OR($AH526&lt;&gt;0,$AI526&lt;&gt;0,U527&lt;&gt;""),"",O527))</f>
        <v/>
      </c>
      <c r="AB527" s="37" t="str">
        <f t="shared" ca="1" si="173"/>
        <v/>
      </c>
      <c r="AC527" s="37">
        <f t="shared" ca="1" si="174"/>
        <v>0</v>
      </c>
      <c r="AD527" s="23">
        <f ca="1">IF($A527&lt;&gt;"",IF(OR($AH526&lt;&gt;0,$AI526&lt;&gt;0),"0",SUM(AC527:AC527)),0)</f>
        <v>0</v>
      </c>
      <c r="AE527" s="90">
        <f ca="1">IF(A527&lt;&gt;"",W527+AC527,0)</f>
        <v>1</v>
      </c>
      <c r="AF527" s="87">
        <f t="shared" ca="1" si="165"/>
        <v>-10</v>
      </c>
      <c r="AG527" s="95">
        <f>T528</f>
        <v>1</v>
      </c>
      <c r="AH527" s="89">
        <f ca="1">IF($A527&lt;&gt;"",IF(AH526&lt;&gt;0,AH526,IF(AF527&gt;=$AJ$1,"Profit Target",0)),0)</f>
        <v>0</v>
      </c>
      <c r="AI527" s="91">
        <f ca="1">IF($A527&lt;&gt;"",IF(AI526&lt;&gt;0,AI526,IF(AF527&lt;=$AJ$2,"Stop Loss",0)))</f>
        <v>0</v>
      </c>
      <c r="AJ527" s="89">
        <f t="shared" ca="1" si="175"/>
        <v>9</v>
      </c>
      <c r="AK527" s="78" t="str">
        <f ca="1">IF($A526="","",ABS(T527)&amp;"@")</f>
        <v>1@</v>
      </c>
      <c r="AL527" s="78" t="str">
        <f ca="1">IF(U527&lt;&gt;"",$AK527&amp;U527&amp;",","")</f>
        <v>1@B,</v>
      </c>
      <c r="AM527" s="78" t="str">
        <f ca="1">IF($A526="","",ABS(Z527)&amp;"@")</f>
        <v>1@</v>
      </c>
      <c r="AN527" s="427" t="str">
        <f t="shared" ca="1" si="176"/>
        <v/>
      </c>
      <c r="AO527" s="20"/>
      <c r="AP527" s="20"/>
      <c r="AQ527" s="20"/>
      <c r="AR527" s="20"/>
      <c r="AS527" s="20"/>
      <c r="AT527" s="66"/>
      <c r="AU527" s="20"/>
      <c r="AV527" s="20"/>
      <c r="AW527" s="20"/>
      <c r="AX527" s="20"/>
      <c r="AY527" s="20"/>
      <c r="AZ527" s="20"/>
      <c r="BA527" s="20"/>
      <c r="BB527" s="96">
        <f t="shared" ca="1" si="167"/>
        <v>19</v>
      </c>
      <c r="BC527" s="48"/>
      <c r="BD527" s="96"/>
      <c r="BE527" s="48"/>
      <c r="BG527" s="48"/>
      <c r="BH527" s="48"/>
      <c r="BI527" s="19"/>
      <c r="BJ527" s="19"/>
      <c r="BK527" s="19"/>
      <c r="BL527" s="48"/>
      <c r="BM527" s="61"/>
      <c r="BN527" s="48"/>
      <c r="BR527" s="48"/>
      <c r="BS527" s="48"/>
      <c r="BT527" s="48"/>
      <c r="BU527" s="48"/>
      <c r="BV527" s="48"/>
      <c r="BW527" s="48"/>
      <c r="BX527" s="48"/>
      <c r="BY527" s="49"/>
      <c r="BZ527" s="48"/>
      <c r="CA527" s="48"/>
      <c r="CB527" s="19"/>
      <c r="CC527" s="19"/>
      <c r="CD527" s="19"/>
      <c r="CE527" s="48"/>
      <c r="CF527" s="49"/>
      <c r="CG527" s="19"/>
      <c r="CH527" s="49"/>
      <c r="CI527" s="19"/>
      <c r="CJ527" s="19"/>
    </row>
    <row r="528" spans="1:88">
      <c r="A528" s="96">
        <f t="shared" ca="1" si="166"/>
        <v>34</v>
      </c>
      <c r="B528" s="23" t="str">
        <f ca="1">IF(A527="","",IF(AND(AL528="",AN528=""),"NB",AL528&amp;AN528))</f>
        <v>1@B,</v>
      </c>
      <c r="C528" s="6" t="str">
        <f t="shared" ca="1" si="168"/>
        <v/>
      </c>
      <c r="D528" s="56" t="str">
        <f ca="1">VLOOKUP($A528,$BC$5:$BN$45,8)</f>
        <v>R</v>
      </c>
      <c r="E528" s="344" t="str">
        <f t="shared" ca="1" si="177"/>
        <v>BBR</v>
      </c>
      <c r="F528" s="175">
        <v>1</v>
      </c>
      <c r="G528" s="459">
        <f ca="1">IF(G527&gt;=$AJ$3,1,IF(AND(J526="L",J527="L"),1,IF(I527="L",2,IF(I527="W",(2*G527-1),G527))))</f>
        <v>5</v>
      </c>
      <c r="H528" s="345" t="str">
        <f ca="1">IF($A527&lt;&gt;"",IF(OR($AH527&lt;&gt;0,$AI527&lt;&gt;0,E527="RRR"),"",IF(AND($D522="B",$D525="B"),"B",IF(AND($D524="B",$D526="B"),"B",IF(AND($D526=$D527,$D526="B"),"B","")))),"")</f>
        <v>B</v>
      </c>
      <c r="I528" s="346" t="str">
        <f t="shared" ca="1" si="181"/>
        <v>L</v>
      </c>
      <c r="J528" s="346">
        <f t="shared" ca="1" si="169"/>
        <v>-1</v>
      </c>
      <c r="K528" s="343">
        <f t="shared" ca="1" si="178"/>
        <v>-1</v>
      </c>
      <c r="L528" s="56" t="str">
        <f ca="1">VLOOKUP($A528,$BC$5:$BN$45,8)</f>
        <v>R</v>
      </c>
      <c r="M528" s="428">
        <f t="shared" ca="1" si="179"/>
        <v>1</v>
      </c>
      <c r="N528" s="175">
        <v>1</v>
      </c>
      <c r="O528" s="345" t="str">
        <f ca="1">IF($A527&lt;&gt;"",IF(OR($AH527&lt;&gt;0,$AI527&lt;&gt;0,E527="BBB",H528&lt;&gt;""),"",IF(AND($D522="R",$D525="R"),"R",IF(AND($D524="R",$D526="R"),"R",IF(AND($D526=$D527,$D526="R"),"R","")))),"")</f>
        <v/>
      </c>
      <c r="P528" s="37" t="str">
        <f t="shared" ca="1" si="170"/>
        <v/>
      </c>
      <c r="Q528" s="37">
        <f t="shared" ca="1" si="171"/>
        <v>0</v>
      </c>
      <c r="R528" s="23">
        <f ca="1">IF($A528&lt;&gt;"",IF(OR($AH527&lt;&gt;0,$AI527&lt;&gt;0),"0",SUM(Q528:Q528)),0)</f>
        <v>0</v>
      </c>
      <c r="S528" s="56" t="str">
        <f ca="1">VLOOKUP($A528,$BC$5:$BN$45,8)</f>
        <v>R</v>
      </c>
      <c r="T528" s="175">
        <v>1</v>
      </c>
      <c r="U528" s="345" t="str">
        <f ca="1">IF($A527&lt;&gt;"",IF(OR($AH527&lt;&gt;0,$AI527&lt;&gt;0,M527&gt;=$AJ$3),"",H528))</f>
        <v>B</v>
      </c>
      <c r="V528" s="346" t="str">
        <f t="shared" ca="1" si="182"/>
        <v>L</v>
      </c>
      <c r="W528" s="346">
        <f t="shared" ca="1" si="172"/>
        <v>-1</v>
      </c>
      <c r="X528" s="343">
        <f t="shared" ca="1" si="180"/>
        <v>-1</v>
      </c>
      <c r="Y528" s="56" t="str">
        <f ca="1">VLOOKUP($A528,$BC$5:$BN$45,8)</f>
        <v>R</v>
      </c>
      <c r="Z528" s="175">
        <v>1</v>
      </c>
      <c r="AA528" s="345" t="str">
        <f ca="1">IF($A527&lt;&gt;"",IF(OR($AH527&lt;&gt;0,$AI527&lt;&gt;0,U528&lt;&gt;""),"",O528))</f>
        <v/>
      </c>
      <c r="AB528" s="37" t="str">
        <f t="shared" ca="1" si="173"/>
        <v/>
      </c>
      <c r="AC528" s="37">
        <f t="shared" ca="1" si="174"/>
        <v>0</v>
      </c>
      <c r="AD528" s="23">
        <f ca="1">IF($A528&lt;&gt;"",IF(OR($AH527&lt;&gt;0,$AI527&lt;&gt;0),"0",SUM(AC528:AC528)),0)</f>
        <v>0</v>
      </c>
      <c r="AE528" s="90">
        <f ca="1">IF(A528&lt;&gt;"",W528+AC528,0)</f>
        <v>-1</v>
      </c>
      <c r="AF528" s="87">
        <f t="shared" ca="1" si="165"/>
        <v>-11</v>
      </c>
      <c r="AG528" s="95">
        <f>T529</f>
        <v>1</v>
      </c>
      <c r="AH528" s="89">
        <f ca="1">IF($A528&lt;&gt;"",IF(AH527&lt;&gt;0,AH527,IF(AF528&gt;=$AJ$1,"Profit Target",0)),0)</f>
        <v>0</v>
      </c>
      <c r="AI528" s="91">
        <f ca="1">IF($A528&lt;&gt;"",IF(AI527&lt;&gt;0,AI527,IF(AF528&lt;=$AJ$2,"Stop Loss",0)))</f>
        <v>0</v>
      </c>
      <c r="AJ528" s="89">
        <f t="shared" ca="1" si="175"/>
        <v>9</v>
      </c>
      <c r="AK528" s="78" t="str">
        <f ca="1">IF($A527="","",ABS(T528)&amp;"@")</f>
        <v>1@</v>
      </c>
      <c r="AL528" s="78" t="str">
        <f ca="1">IF(U528&lt;&gt;"",$AK528&amp;U528&amp;",","")</f>
        <v>1@B,</v>
      </c>
      <c r="AM528" s="78" t="str">
        <f ca="1">IF($A527="","",ABS(Z528)&amp;"@")</f>
        <v>1@</v>
      </c>
      <c r="AN528" s="427" t="str">
        <f t="shared" ca="1" si="176"/>
        <v/>
      </c>
      <c r="AO528" s="20"/>
      <c r="AP528" s="20"/>
      <c r="AQ528" s="20"/>
      <c r="AR528" s="20"/>
      <c r="AS528" s="20"/>
      <c r="AT528" s="66"/>
      <c r="AU528" s="20"/>
      <c r="AV528" s="20"/>
      <c r="AW528" s="20"/>
      <c r="AX528" s="20"/>
      <c r="AY528" s="20"/>
      <c r="AZ528" s="20"/>
      <c r="BA528" s="20"/>
      <c r="BB528" s="96">
        <f t="shared" ca="1" si="167"/>
        <v>18</v>
      </c>
      <c r="BC528" s="48"/>
      <c r="BD528" s="96"/>
      <c r="BE528" s="48"/>
      <c r="BG528" s="48"/>
      <c r="BH528" s="48"/>
      <c r="BI528" s="19"/>
      <c r="BJ528" s="19"/>
      <c r="BK528" s="19"/>
      <c r="BL528" s="48"/>
      <c r="BM528" s="61"/>
      <c r="BN528" s="48"/>
      <c r="BR528" s="48"/>
      <c r="BS528" s="48"/>
      <c r="BT528" s="48"/>
      <c r="BU528" s="48"/>
      <c r="BV528" s="48"/>
      <c r="BW528" s="48"/>
      <c r="BX528" s="48"/>
      <c r="BY528" s="49"/>
      <c r="BZ528" s="48"/>
      <c r="CA528" s="48"/>
      <c r="CB528" s="19"/>
      <c r="CC528" s="19"/>
      <c r="CD528" s="19"/>
      <c r="CE528" s="48"/>
      <c r="CF528" s="49"/>
      <c r="CG528" s="19"/>
      <c r="CH528" s="49"/>
      <c r="CI528" s="19"/>
      <c r="CJ528" s="19"/>
    </row>
    <row r="529" spans="1:88">
      <c r="A529" s="96">
        <f t="shared" ca="1" si="166"/>
        <v>14</v>
      </c>
      <c r="B529" s="23" t="str">
        <f ca="1">IF(A528="","",IF(AND(AL529="",AN529=""),"NB",AL529&amp;AN529))</f>
        <v>NB</v>
      </c>
      <c r="C529" s="6" t="str">
        <f t="shared" ca="1" si="168"/>
        <v/>
      </c>
      <c r="D529" s="56" t="str">
        <f ca="1">VLOOKUP($A529,$BC$5:$BN$45,8)</f>
        <v>R</v>
      </c>
      <c r="E529" s="344" t="str">
        <f t="shared" ca="1" si="177"/>
        <v>BRR</v>
      </c>
      <c r="F529" s="175">
        <v>1</v>
      </c>
      <c r="G529" s="459">
        <f ca="1">IF(G528&gt;=$AJ$3,1,IF(AND(J527="L",J528="L"),1,IF(I528="L",2,IF(I528="W",(2*G528-1),G528))))</f>
        <v>2</v>
      </c>
      <c r="H529" s="345" t="str">
        <f ca="1">IF($A528&lt;&gt;"",IF(OR($AH528&lt;&gt;0,$AI528&lt;&gt;0,E528="RRR"),"",IF(AND($D523="B",$D526="B"),"B",IF(AND($D525="B",$D527="B"),"B",IF(AND($D527=$D528,$D527="B"),"B","")))),"")</f>
        <v/>
      </c>
      <c r="I529" s="346" t="str">
        <f t="shared" ca="1" si="181"/>
        <v/>
      </c>
      <c r="J529" s="346">
        <f t="shared" ca="1" si="169"/>
        <v>0</v>
      </c>
      <c r="K529" s="343">
        <f t="shared" ca="1" si="178"/>
        <v>0</v>
      </c>
      <c r="L529" s="56" t="str">
        <f ca="1">VLOOKUP($A529,$BC$5:$BN$45,8)</f>
        <v>R</v>
      </c>
      <c r="M529" s="428">
        <f t="shared" ca="1" si="179"/>
        <v>1</v>
      </c>
      <c r="N529" s="175">
        <v>1</v>
      </c>
      <c r="O529" s="345" t="str">
        <f ca="1">IF($A528&lt;&gt;"",IF(OR($AH528&lt;&gt;0,$AI528&lt;&gt;0,E528="BBB",H529&lt;&gt;""),"",IF(AND($D523="R",$D526="R"),"R",IF(AND($D525="R",$D527="R"),"R",IF(AND($D527=$D528,$D527="R"),"R","")))),"")</f>
        <v/>
      </c>
      <c r="P529" s="37" t="str">
        <f t="shared" ca="1" si="170"/>
        <v/>
      </c>
      <c r="Q529" s="37">
        <f t="shared" ca="1" si="171"/>
        <v>0</v>
      </c>
      <c r="R529" s="23">
        <f ca="1">IF($A529&lt;&gt;"",IF(OR($AH528&lt;&gt;0,$AI528&lt;&gt;0),"0",SUM(Q529:Q529)),0)</f>
        <v>0</v>
      </c>
      <c r="S529" s="56" t="str">
        <f ca="1">VLOOKUP($A529,$BC$5:$BN$45,8)</f>
        <v>R</v>
      </c>
      <c r="T529" s="175">
        <v>1</v>
      </c>
      <c r="U529" s="345" t="str">
        <f ca="1">IF($A528&lt;&gt;"",IF(OR($AH528&lt;&gt;0,$AI528&lt;&gt;0,M528&gt;=$AJ$3),"",H529))</f>
        <v/>
      </c>
      <c r="V529" s="346" t="str">
        <f t="shared" ca="1" si="182"/>
        <v/>
      </c>
      <c r="W529" s="346">
        <f t="shared" ca="1" si="172"/>
        <v>0</v>
      </c>
      <c r="X529" s="343">
        <f t="shared" ca="1" si="180"/>
        <v>0</v>
      </c>
      <c r="Y529" s="56" t="str">
        <f ca="1">VLOOKUP($A529,$BC$5:$BN$45,8)</f>
        <v>R</v>
      </c>
      <c r="Z529" s="175">
        <v>1</v>
      </c>
      <c r="AA529" s="345" t="str">
        <f ca="1">IF($A528&lt;&gt;"",IF(OR($AH528&lt;&gt;0,$AI528&lt;&gt;0,U529&lt;&gt;""),"",O529))</f>
        <v/>
      </c>
      <c r="AB529" s="37" t="str">
        <f t="shared" ca="1" si="173"/>
        <v/>
      </c>
      <c r="AC529" s="37">
        <f t="shared" ca="1" si="174"/>
        <v>0</v>
      </c>
      <c r="AD529" s="23">
        <f ca="1">IF($A529&lt;&gt;"",IF(OR($AH528&lt;&gt;0,$AI528&lt;&gt;0),"0",SUM(AC529:AC529)),0)</f>
        <v>0</v>
      </c>
      <c r="AE529" s="90">
        <f ca="1">IF(A529&lt;&gt;"",W529+AC529,0)</f>
        <v>0</v>
      </c>
      <c r="AF529" s="87">
        <f t="shared" ca="1" si="165"/>
        <v>-11</v>
      </c>
      <c r="AG529" s="95">
        <f>T530</f>
        <v>1</v>
      </c>
      <c r="AH529" s="89">
        <f ca="1">IF($A529&lt;&gt;"",IF(AH528&lt;&gt;0,AH528,IF(AF529&gt;=$AJ$1,"Profit Target",0)),0)</f>
        <v>0</v>
      </c>
      <c r="AI529" s="91">
        <f ca="1">IF($A529&lt;&gt;"",IF(AI528&lt;&gt;0,AI528,IF(AF529&lt;=$AJ$2,"Stop Loss",0)))</f>
        <v>0</v>
      </c>
      <c r="AJ529" s="89">
        <f t="shared" ca="1" si="175"/>
        <v>9</v>
      </c>
      <c r="AK529" s="78" t="str">
        <f ca="1">IF($A528="","",ABS(T529)&amp;"@")</f>
        <v>1@</v>
      </c>
      <c r="AL529" s="78" t="str">
        <f ca="1">IF(U529&lt;&gt;"",$AK529&amp;U529&amp;",","")</f>
        <v/>
      </c>
      <c r="AM529" s="78" t="str">
        <f ca="1">IF($A528="","",ABS(Z529)&amp;"@")</f>
        <v>1@</v>
      </c>
      <c r="AN529" s="427" t="str">
        <f t="shared" ca="1" si="176"/>
        <v/>
      </c>
      <c r="AO529" s="20"/>
      <c r="AP529" s="20"/>
      <c r="AQ529" s="20"/>
      <c r="AR529" s="20"/>
      <c r="AS529" s="20"/>
      <c r="AT529" s="66"/>
      <c r="AU529" s="20"/>
      <c r="AV529" s="20"/>
      <c r="AW529" s="20"/>
      <c r="AX529" s="20"/>
      <c r="AY529" s="20"/>
      <c r="AZ529" s="20"/>
      <c r="BA529" s="20"/>
      <c r="BB529" s="96">
        <f t="shared" ca="1" si="167"/>
        <v>14</v>
      </c>
      <c r="BC529" s="48"/>
      <c r="BD529" s="96"/>
      <c r="BE529" s="48"/>
      <c r="BG529" s="48"/>
      <c r="BH529" s="48"/>
      <c r="BI529" s="19"/>
      <c r="BJ529" s="19"/>
      <c r="BK529" s="19"/>
      <c r="BL529" s="48"/>
      <c r="BM529" s="61"/>
      <c r="BN529" s="48"/>
      <c r="BR529" s="48"/>
      <c r="BS529" s="48"/>
      <c r="BT529" s="48"/>
      <c r="BU529" s="48"/>
      <c r="BV529" s="48"/>
      <c r="BW529" s="48"/>
      <c r="BX529" s="48"/>
      <c r="BY529" s="49"/>
      <c r="BZ529" s="48"/>
      <c r="CA529" s="48"/>
      <c r="CB529" s="19"/>
      <c r="CC529" s="19"/>
      <c r="CD529" s="19"/>
      <c r="CE529" s="48"/>
      <c r="CF529" s="49"/>
      <c r="CG529" s="19"/>
      <c r="CH529" s="49"/>
      <c r="CI529" s="19"/>
      <c r="CJ529" s="19"/>
    </row>
    <row r="530" spans="1:88">
      <c r="A530" s="96">
        <f t="shared" ca="1" si="166"/>
        <v>11</v>
      </c>
      <c r="B530" s="23" t="str">
        <f ca="1">IF(A529="","",IF(AND(AL530="",AN530=""),"NB",AL530&amp;AN530))</f>
        <v>1@B,</v>
      </c>
      <c r="C530" s="6" t="str">
        <f t="shared" ca="1" si="168"/>
        <v/>
      </c>
      <c r="D530" s="56" t="str">
        <f ca="1">VLOOKUP($A530,$BC$5:$BN$45,8)</f>
        <v>B</v>
      </c>
      <c r="E530" s="344" t="str">
        <f t="shared" ca="1" si="177"/>
        <v>RRB</v>
      </c>
      <c r="F530" s="175">
        <v>1</v>
      </c>
      <c r="G530" s="459">
        <f ca="1">IF(G529&gt;=$AJ$3,1,IF(AND(J528="L",J529="L"),1,IF(I529="L",2,IF(I529="W",(2*G529-1),G529))))</f>
        <v>2</v>
      </c>
      <c r="H530" s="345" t="str">
        <f ca="1">IF($A529&lt;&gt;"",IF(OR($AH529&lt;&gt;0,$AI529&lt;&gt;0,E529="RRR"),"",IF(AND($D524="B",$D527="B"),"B",IF(AND($D526="B",$D528="B"),"B",IF(AND($D528=$D529,$D528="B"),"B","")))),"")</f>
        <v>B</v>
      </c>
      <c r="I530" s="346" t="str">
        <f t="shared" ca="1" si="181"/>
        <v>W</v>
      </c>
      <c r="J530" s="346">
        <f t="shared" ca="1" si="169"/>
        <v>1</v>
      </c>
      <c r="K530" s="343">
        <f t="shared" ca="1" si="178"/>
        <v>1</v>
      </c>
      <c r="L530" s="56" t="str">
        <f ca="1">VLOOKUP($A530,$BC$5:$BN$45,8)</f>
        <v>B</v>
      </c>
      <c r="M530" s="428">
        <f t="shared" ca="1" si="179"/>
        <v>0</v>
      </c>
      <c r="N530" s="175">
        <v>1</v>
      </c>
      <c r="O530" s="345" t="str">
        <f ca="1">IF($A529&lt;&gt;"",IF(OR($AH529&lt;&gt;0,$AI529&lt;&gt;0,E529="BBB",H530&lt;&gt;""),"",IF(AND($D524="R",$D527="R"),"R",IF(AND($D526="R",$D528="R"),"R",IF(AND($D528=$D529,$D528="R"),"R","")))),"")</f>
        <v/>
      </c>
      <c r="P530" s="37" t="str">
        <f t="shared" ca="1" si="170"/>
        <v/>
      </c>
      <c r="Q530" s="37">
        <f t="shared" ca="1" si="171"/>
        <v>0</v>
      </c>
      <c r="R530" s="23">
        <f ca="1">IF($A530&lt;&gt;"",IF(OR($AH529&lt;&gt;0,$AI529&lt;&gt;0),"0",SUM(Q530:Q530)),0)</f>
        <v>0</v>
      </c>
      <c r="S530" s="56" t="str">
        <f ca="1">VLOOKUP($A530,$BC$5:$BN$45,8)</f>
        <v>B</v>
      </c>
      <c r="T530" s="175">
        <v>1</v>
      </c>
      <c r="U530" s="345" t="str">
        <f ca="1">IF($A529&lt;&gt;"",IF(OR($AH529&lt;&gt;0,$AI529&lt;&gt;0,M529&gt;=$AJ$3),"",H530))</f>
        <v>B</v>
      </c>
      <c r="V530" s="346" t="str">
        <f t="shared" ca="1" si="182"/>
        <v>W</v>
      </c>
      <c r="W530" s="346">
        <f t="shared" ca="1" si="172"/>
        <v>1</v>
      </c>
      <c r="X530" s="343">
        <f t="shared" ca="1" si="180"/>
        <v>1</v>
      </c>
      <c r="Y530" s="56" t="str">
        <f ca="1">VLOOKUP($A530,$BC$5:$BN$45,8)</f>
        <v>B</v>
      </c>
      <c r="Z530" s="175">
        <v>1</v>
      </c>
      <c r="AA530" s="345" t="str">
        <f ca="1">IF($A529&lt;&gt;"",IF(OR($AH529&lt;&gt;0,$AI529&lt;&gt;0,U530&lt;&gt;""),"",O530))</f>
        <v/>
      </c>
      <c r="AB530" s="37" t="str">
        <f t="shared" ca="1" si="173"/>
        <v/>
      </c>
      <c r="AC530" s="37">
        <f t="shared" ca="1" si="174"/>
        <v>0</v>
      </c>
      <c r="AD530" s="23">
        <f ca="1">IF($A530&lt;&gt;"",IF(OR($AH529&lt;&gt;0,$AI529&lt;&gt;0),"0",SUM(AC530:AC530)),0)</f>
        <v>0</v>
      </c>
      <c r="AE530" s="90">
        <f ca="1">IF(A530&lt;&gt;"",W530+AC530,0)</f>
        <v>1</v>
      </c>
      <c r="AF530" s="172">
        <f t="shared" ca="1" si="165"/>
        <v>-10</v>
      </c>
      <c r="AG530" s="95">
        <f>T531</f>
        <v>1</v>
      </c>
      <c r="AH530" s="89">
        <f ca="1">IF($A530&lt;&gt;"",IF(AH529&lt;&gt;0,AH529,IF(AF530&gt;=$AJ$1,"Profit Target",0)),0)</f>
        <v>0</v>
      </c>
      <c r="AI530" s="91">
        <f ca="1">IF($A530&lt;&gt;"",IF(AI529&lt;&gt;0,AI529,IF(AF530&lt;=$AJ$2,"Stop Loss",0)))</f>
        <v>0</v>
      </c>
      <c r="AJ530" s="89">
        <f t="shared" ca="1" si="175"/>
        <v>9</v>
      </c>
      <c r="AK530" s="78" t="str">
        <f ca="1">IF($A529="","",ABS(T530)&amp;"@")</f>
        <v>1@</v>
      </c>
      <c r="AL530" s="78" t="str">
        <f ca="1">IF(U530&lt;&gt;"",$AK530&amp;U530&amp;",","")</f>
        <v>1@B,</v>
      </c>
      <c r="AM530" s="78" t="str">
        <f ca="1">IF($A529="","",ABS(Z530)&amp;"@")</f>
        <v>1@</v>
      </c>
      <c r="AN530" s="427" t="str">
        <f t="shared" ca="1" si="176"/>
        <v/>
      </c>
      <c r="AO530" s="20"/>
      <c r="AP530" s="20"/>
      <c r="AQ530" s="20"/>
      <c r="AR530" s="20"/>
      <c r="AS530" s="20"/>
      <c r="AT530" s="66"/>
      <c r="AU530" s="20"/>
      <c r="AV530" s="20"/>
      <c r="AW530" s="20"/>
      <c r="AX530" s="20"/>
      <c r="AY530" s="20"/>
      <c r="AZ530" s="20"/>
      <c r="BA530" s="20"/>
      <c r="BB530" s="96">
        <f t="shared" ca="1" si="167"/>
        <v>3</v>
      </c>
      <c r="BC530" s="48"/>
      <c r="BD530" s="96"/>
      <c r="BE530" s="48"/>
      <c r="BG530" s="48"/>
      <c r="BH530" s="48"/>
      <c r="BI530" s="19"/>
      <c r="BJ530" s="19"/>
      <c r="BK530" s="19"/>
      <c r="BL530" s="48"/>
      <c r="BM530" s="61"/>
      <c r="BN530" s="48"/>
      <c r="BR530" s="48"/>
      <c r="BS530" s="48"/>
      <c r="BT530" s="48"/>
      <c r="BU530" s="48"/>
      <c r="BV530" s="48"/>
      <c r="BW530" s="48"/>
      <c r="BX530" s="48"/>
      <c r="BY530" s="49"/>
      <c r="BZ530" s="48"/>
      <c r="CA530" s="48"/>
      <c r="CB530" s="19"/>
      <c r="CC530" s="19"/>
      <c r="CD530" s="19"/>
      <c r="CE530" s="48"/>
      <c r="CF530" s="49"/>
      <c r="CG530" s="19"/>
      <c r="CH530" s="49"/>
      <c r="CI530" s="19"/>
      <c r="CJ530" s="19"/>
    </row>
    <row r="531" spans="1:88">
      <c r="A531" s="96">
        <f t="shared" ca="1" si="166"/>
        <v>18</v>
      </c>
      <c r="B531" s="23" t="str">
        <f ca="1">IF(A530="","",IF(AND(AL531="",AN531=""),"NB",AL531&amp;AN531))</f>
        <v>1@R,</v>
      </c>
      <c r="C531" s="6" t="str">
        <f t="shared" ca="1" si="168"/>
        <v/>
      </c>
      <c r="D531" s="56" t="str">
        <f ca="1">VLOOKUP($A531,$BC$5:$BN$45,8)</f>
        <v>R</v>
      </c>
      <c r="E531" s="344" t="str">
        <f t="shared" ca="1" si="177"/>
        <v>RBR</v>
      </c>
      <c r="F531" s="175">
        <v>1</v>
      </c>
      <c r="G531" s="459">
        <f ca="1">IF(G530&gt;=$AJ$3,1,IF(AND(J529="L",J530="L"),1,IF(I530="L",2,IF(I530="W",(2*G530-1),G530))))</f>
        <v>3</v>
      </c>
      <c r="H531" s="345" t="str">
        <f ca="1">IF($A530&lt;&gt;"",IF(OR($AH530&lt;&gt;0,$AI530&lt;&gt;0,E530="RRR"),"",IF(AND($D525="B",$D528="B"),"B",IF(AND($D527="B",$D529="B"),"B",IF(AND($D529=$D530,$D529="B"),"B","")))),"")</f>
        <v/>
      </c>
      <c r="I531" s="346" t="str">
        <f t="shared" ca="1" si="181"/>
        <v/>
      </c>
      <c r="J531" s="346">
        <f t="shared" ca="1" si="169"/>
        <v>0</v>
      </c>
      <c r="K531" s="343">
        <f t="shared" ca="1" si="178"/>
        <v>0</v>
      </c>
      <c r="L531" s="56" t="str">
        <f ca="1">VLOOKUP($A531,$BC$5:$BN$45,8)</f>
        <v>R</v>
      </c>
      <c r="M531" s="428">
        <f t="shared" ca="1" si="179"/>
        <v>0</v>
      </c>
      <c r="N531" s="175">
        <v>1</v>
      </c>
      <c r="O531" s="345" t="str">
        <f ca="1">IF($A530&lt;&gt;"",IF(OR($AH530&lt;&gt;0,$AI530&lt;&gt;0,E530="BBB",H531&lt;&gt;""),"",IF(AND($D525="R",$D528="R"),"R",IF(AND($D527="R",$D529="R"),"R",IF(AND($D529=$D530,$D529="R"),"R","")))),"")</f>
        <v>R</v>
      </c>
      <c r="P531" s="37" t="str">
        <f t="shared" ca="1" si="170"/>
        <v>W</v>
      </c>
      <c r="Q531" s="37">
        <f t="shared" ca="1" si="171"/>
        <v>1</v>
      </c>
      <c r="R531" s="23">
        <f ca="1">IF($A531&lt;&gt;"",IF(OR($AH530&lt;&gt;0,$AI530&lt;&gt;0),"0",SUM(Q531:Q531)),0)</f>
        <v>1</v>
      </c>
      <c r="S531" s="56" t="str">
        <f ca="1">VLOOKUP($A531,$BC$5:$BN$45,8)</f>
        <v>R</v>
      </c>
      <c r="T531" s="175">
        <v>1</v>
      </c>
      <c r="U531" s="345" t="str">
        <f ca="1">IF($A530&lt;&gt;"",IF(OR($AH530&lt;&gt;0,$AI530&lt;&gt;0,M530&gt;=$AJ$3),"",H531))</f>
        <v/>
      </c>
      <c r="V531" s="346" t="str">
        <f t="shared" ca="1" si="182"/>
        <v/>
      </c>
      <c r="W531" s="346">
        <f t="shared" ca="1" si="172"/>
        <v>0</v>
      </c>
      <c r="X531" s="343">
        <f t="shared" ca="1" si="180"/>
        <v>0</v>
      </c>
      <c r="Y531" s="56" t="str">
        <f ca="1">VLOOKUP($A531,$BC$5:$BN$45,8)</f>
        <v>R</v>
      </c>
      <c r="Z531" s="175">
        <v>1</v>
      </c>
      <c r="AA531" s="345" t="str">
        <f ca="1">IF($A530&lt;&gt;"",IF(OR($AH530&lt;&gt;0,$AI530&lt;&gt;0,U531&lt;&gt;""),"",O531))</f>
        <v>R</v>
      </c>
      <c r="AB531" s="37" t="str">
        <f t="shared" ca="1" si="173"/>
        <v>W</v>
      </c>
      <c r="AC531" s="37">
        <f t="shared" ca="1" si="174"/>
        <v>1</v>
      </c>
      <c r="AD531" s="23">
        <f ca="1">IF($A531&lt;&gt;"",IF(OR($AH530&lt;&gt;0,$AI530&lt;&gt;0),"0",SUM(AC531:AC531)),0)</f>
        <v>1</v>
      </c>
      <c r="AE531" s="90">
        <f ca="1">IF(A531&lt;&gt;"",W531+AC531,0)</f>
        <v>1</v>
      </c>
      <c r="AF531" s="87">
        <f ca="1">IF($A531&lt;&gt;"",AE531+AF530,0)</f>
        <v>-9</v>
      </c>
      <c r="AG531" s="95">
        <f>T532</f>
        <v>1</v>
      </c>
      <c r="AH531" s="89">
        <f ca="1">IF($A531&lt;&gt;"",IF(AH530&lt;&gt;0,AH530,IF(AF531&gt;=$AJ$1,"Profit Target",0)),0)</f>
        <v>0</v>
      </c>
      <c r="AI531" s="91">
        <f ca="1">IF($A531&lt;&gt;"",IF(AI530&lt;&gt;0,AI530,IF(AF531&lt;=$AJ$2,"Stop Loss",0)))</f>
        <v>0</v>
      </c>
      <c r="AJ531" s="89">
        <f t="shared" ca="1" si="175"/>
        <v>9</v>
      </c>
      <c r="AK531" s="78" t="str">
        <f ca="1">IF($A530="","",ABS(T531)&amp;"@")</f>
        <v>1@</v>
      </c>
      <c r="AL531" s="78" t="str">
        <f ca="1">IF(U531&lt;&gt;"",$AK531&amp;U531&amp;",","")</f>
        <v/>
      </c>
      <c r="AM531" s="78" t="str">
        <f ca="1">IF($A530="","",ABS(Z531)&amp;"@")</f>
        <v>1@</v>
      </c>
      <c r="AN531" s="427" t="str">
        <f t="shared" ca="1" si="176"/>
        <v>1@R,</v>
      </c>
      <c r="AO531" s="20"/>
      <c r="AP531" s="20"/>
      <c r="AQ531" s="20"/>
      <c r="AR531" s="20"/>
      <c r="AS531" s="20"/>
      <c r="AT531" s="66"/>
      <c r="AU531" s="20"/>
      <c r="AV531" s="20"/>
      <c r="AW531" s="20"/>
      <c r="AX531" s="20"/>
      <c r="AY531" s="20"/>
      <c r="AZ531" s="20"/>
      <c r="BA531" s="20"/>
      <c r="BB531" s="96">
        <f t="shared" ca="1" si="167"/>
        <v>25</v>
      </c>
      <c r="BC531" s="48"/>
      <c r="BD531" s="96"/>
      <c r="BE531" s="48"/>
      <c r="BG531" s="48"/>
      <c r="BH531" s="48"/>
      <c r="BI531" s="19"/>
      <c r="BJ531" s="19"/>
      <c r="BK531" s="19"/>
      <c r="BL531" s="48"/>
      <c r="BM531" s="61"/>
      <c r="BN531" s="48"/>
      <c r="BR531" s="48"/>
      <c r="BS531" s="48"/>
      <c r="BT531" s="48"/>
      <c r="BU531" s="48"/>
      <c r="BV531" s="48"/>
      <c r="BW531" s="48"/>
      <c r="BX531" s="48"/>
      <c r="BY531" s="49"/>
      <c r="BZ531" s="48"/>
      <c r="CA531" s="48"/>
      <c r="CB531" s="19"/>
      <c r="CC531" s="19"/>
      <c r="CD531" s="19"/>
      <c r="CE531" s="48"/>
      <c r="CF531" s="49"/>
      <c r="CG531" s="19"/>
      <c r="CH531" s="49"/>
      <c r="CI531" s="19"/>
      <c r="CJ531" s="19"/>
    </row>
    <row r="532" spans="1:88">
      <c r="A532" s="96">
        <f t="shared" ca="1" si="166"/>
        <v>14</v>
      </c>
      <c r="B532" s="23" t="str">
        <f ca="1">IF(A531="","",IF(AND(AL532="",AN532=""),"NB",AL532&amp;AN532))</f>
        <v>NB</v>
      </c>
      <c r="C532" s="6" t="str">
        <f t="shared" ca="1" si="168"/>
        <v/>
      </c>
      <c r="D532" s="56" t="str">
        <f ca="1">VLOOKUP($A532,$BC$5:$BN$45,8)</f>
        <v>R</v>
      </c>
      <c r="E532" s="344" t="str">
        <f t="shared" ca="1" si="177"/>
        <v>BRR</v>
      </c>
      <c r="F532" s="175">
        <v>1</v>
      </c>
      <c r="G532" s="459">
        <f ca="1">IF(G531&gt;=$AJ$3,1,IF(AND(J530="L",J531="L"),1,IF(I531="L",2,IF(I531="W",(2*G531-1),G531))))</f>
        <v>3</v>
      </c>
      <c r="H532" s="345" t="str">
        <f ca="1">IF($A531&lt;&gt;"",IF(OR($AH531&lt;&gt;0,$AI531&lt;&gt;0,E531="RRR"),"",IF(AND($D526="B",$D529="B"),"B",IF(AND($D528="B",$D530="B"),"B",IF(AND($D530=$D531,$D530="B"),"B","")))),"")</f>
        <v/>
      </c>
      <c r="I532" s="346" t="str">
        <f t="shared" ca="1" si="181"/>
        <v/>
      </c>
      <c r="J532" s="346">
        <f t="shared" ca="1" si="169"/>
        <v>0</v>
      </c>
      <c r="K532" s="343">
        <f t="shared" ca="1" si="178"/>
        <v>0</v>
      </c>
      <c r="L532" s="56" t="str">
        <f ca="1">VLOOKUP($A532,$BC$5:$BN$45,8)</f>
        <v>R</v>
      </c>
      <c r="M532" s="428">
        <f t="shared" ca="1" si="179"/>
        <v>0</v>
      </c>
      <c r="N532" s="175">
        <v>1</v>
      </c>
      <c r="O532" s="345" t="str">
        <f ca="1">IF($A531&lt;&gt;"",IF(OR($AH531&lt;&gt;0,$AI531&lt;&gt;0,E531="BBB",H532&lt;&gt;""),"",IF(AND($D526="R",$D529="R"),"R",IF(AND($D528="R",$D530="R"),"R",IF(AND($D530=$D531,$D530="R"),"R","")))),"")</f>
        <v/>
      </c>
      <c r="P532" s="37" t="str">
        <f t="shared" ca="1" si="170"/>
        <v/>
      </c>
      <c r="Q532" s="37">
        <f t="shared" ca="1" si="171"/>
        <v>0</v>
      </c>
      <c r="R532" s="23">
        <f ca="1">IF($A532&lt;&gt;"",IF(OR($AH531&lt;&gt;0,$AI531&lt;&gt;0),"0",SUM(Q532:Q532)),0)</f>
        <v>0</v>
      </c>
      <c r="S532" s="56" t="str">
        <f ca="1">VLOOKUP($A532,$BC$5:$BN$45,8)</f>
        <v>R</v>
      </c>
      <c r="T532" s="175">
        <v>1</v>
      </c>
      <c r="U532" s="345" t="str">
        <f ca="1">IF($A531&lt;&gt;"",IF(OR($AH531&lt;&gt;0,$AI531&lt;&gt;0,M531&gt;=$AJ$3),"",H532))</f>
        <v/>
      </c>
      <c r="V532" s="346" t="str">
        <f t="shared" ca="1" si="182"/>
        <v/>
      </c>
      <c r="W532" s="346">
        <f t="shared" ca="1" si="172"/>
        <v>0</v>
      </c>
      <c r="X532" s="343">
        <f t="shared" ca="1" si="180"/>
        <v>0</v>
      </c>
      <c r="Y532" s="56" t="str">
        <f ca="1">VLOOKUP($A532,$BC$5:$BN$45,8)</f>
        <v>R</v>
      </c>
      <c r="Z532" s="175">
        <v>1</v>
      </c>
      <c r="AA532" s="345" t="str">
        <f ca="1">IF($A531&lt;&gt;"",IF(OR($AH531&lt;&gt;0,$AI531&lt;&gt;0,U532&lt;&gt;""),"",O532))</f>
        <v/>
      </c>
      <c r="AB532" s="37" t="str">
        <f t="shared" ca="1" si="173"/>
        <v/>
      </c>
      <c r="AC532" s="37">
        <f t="shared" ca="1" si="174"/>
        <v>0</v>
      </c>
      <c r="AD532" s="23">
        <f ca="1">IF($A532&lt;&gt;"",IF(OR($AH531&lt;&gt;0,$AI531&lt;&gt;0),"0",SUM(AC532:AC532)),0)</f>
        <v>0</v>
      </c>
      <c r="AE532" s="90">
        <f ca="1">IF(A532&lt;&gt;"",W532+AC532,0)</f>
        <v>0</v>
      </c>
      <c r="AF532" s="87">
        <f t="shared" ref="AF532:AF548" ca="1" si="183">IF($A532&lt;&gt;"",AE532+AF531,0)</f>
        <v>-9</v>
      </c>
      <c r="AG532" s="95">
        <f>T533</f>
        <v>1</v>
      </c>
      <c r="AH532" s="89">
        <f ca="1">IF($A532&lt;&gt;"",IF(AH531&lt;&gt;0,AH531,IF(AF532&gt;=$AJ$1,"Profit Target",0)),0)</f>
        <v>0</v>
      </c>
      <c r="AI532" s="91">
        <f ca="1">IF($A532&lt;&gt;"",IF(AI531&lt;&gt;0,AI531,IF(AF532&lt;=$AJ$2,"Stop Loss",0)))</f>
        <v>0</v>
      </c>
      <c r="AJ532" s="89">
        <f t="shared" ca="1" si="175"/>
        <v>9</v>
      </c>
      <c r="AK532" s="78" t="str">
        <f ca="1">IF($A531="","",ABS(T532)&amp;"@")</f>
        <v>1@</v>
      </c>
      <c r="AL532" s="78" t="str">
        <f ca="1">IF(U532&lt;&gt;"",$AK532&amp;U532&amp;",","")</f>
        <v/>
      </c>
      <c r="AM532" s="78" t="str">
        <f ca="1">IF($A531="","",ABS(Z532)&amp;"@")</f>
        <v>1@</v>
      </c>
      <c r="AN532" s="427" t="str">
        <f t="shared" ca="1" si="176"/>
        <v/>
      </c>
      <c r="AO532" s="20"/>
      <c r="AP532" s="20"/>
      <c r="AQ532" s="20"/>
      <c r="AR532" s="20"/>
      <c r="AS532" s="20"/>
      <c r="AT532" s="66"/>
      <c r="AU532" s="20"/>
      <c r="AV532" s="20"/>
      <c r="AW532" s="20"/>
      <c r="AX532" s="20"/>
      <c r="AY532" s="20"/>
      <c r="AZ532" s="20"/>
      <c r="BA532" s="20"/>
      <c r="BB532" s="96">
        <f t="shared" ca="1" si="167"/>
        <v>8</v>
      </c>
      <c r="BC532" s="48"/>
      <c r="BD532" s="96"/>
      <c r="BE532" s="48"/>
      <c r="BG532" s="48"/>
      <c r="BH532" s="48"/>
      <c r="BI532" s="19"/>
      <c r="BJ532" s="19"/>
      <c r="BK532" s="19"/>
      <c r="BL532" s="48"/>
      <c r="BM532" s="61"/>
      <c r="BN532" s="48"/>
      <c r="BR532" s="48"/>
      <c r="BS532" s="48"/>
      <c r="BT532" s="48"/>
      <c r="BU532" s="48"/>
      <c r="BV532" s="48"/>
      <c r="BW532" s="48"/>
      <c r="BX532" s="48"/>
      <c r="BY532" s="49"/>
      <c r="BZ532" s="48"/>
      <c r="CA532" s="48"/>
      <c r="CB532" s="19"/>
      <c r="CC532" s="19"/>
      <c r="CD532" s="19"/>
      <c r="CE532" s="48"/>
      <c r="CF532" s="49"/>
      <c r="CG532" s="19"/>
      <c r="CH532" s="49"/>
      <c r="CI532" s="19"/>
      <c r="CJ532" s="19"/>
    </row>
    <row r="533" spans="1:88">
      <c r="A533" s="96">
        <f t="shared" ca="1" si="166"/>
        <v>33</v>
      </c>
      <c r="B533" s="23" t="str">
        <f ca="1">IF(A532="","",IF(AND(AL533="",AN533=""),"NB",AL533&amp;AN533))</f>
        <v>1@B,</v>
      </c>
      <c r="C533" s="6" t="str">
        <f t="shared" ca="1" si="168"/>
        <v/>
      </c>
      <c r="D533" s="56" t="str">
        <f ca="1">VLOOKUP($A533,$BC$5:$BN$45,8)</f>
        <v>B</v>
      </c>
      <c r="E533" s="344" t="str">
        <f t="shared" ca="1" si="177"/>
        <v>RRB</v>
      </c>
      <c r="F533" s="175">
        <v>1</v>
      </c>
      <c r="G533" s="459">
        <f ca="1">IF(G532&gt;=$AJ$3,1,IF(AND(J531="L",J532="L"),1,IF(I532="L",2,IF(I532="W",(2*G532-1),G532))))</f>
        <v>3</v>
      </c>
      <c r="H533" s="345" t="str">
        <f ca="1">IF($A532&lt;&gt;"",IF(OR($AH532&lt;&gt;0,$AI532&lt;&gt;0,E532="RRR"),"",IF(AND($D527="B",$D530="B"),"B",IF(AND($D529="B",$D531="B"),"B",IF(AND($D531=$D532,$D531="B"),"B","")))),"")</f>
        <v>B</v>
      </c>
      <c r="I533" s="346" t="str">
        <f t="shared" ca="1" si="181"/>
        <v>W</v>
      </c>
      <c r="J533" s="346">
        <f t="shared" ca="1" si="169"/>
        <v>1</v>
      </c>
      <c r="K533" s="343">
        <f t="shared" ca="1" si="178"/>
        <v>1</v>
      </c>
      <c r="L533" s="56" t="str">
        <f ca="1">VLOOKUP($A533,$BC$5:$BN$45,8)</f>
        <v>B</v>
      </c>
      <c r="M533" s="428">
        <f t="shared" ca="1" si="179"/>
        <v>0</v>
      </c>
      <c r="N533" s="175">
        <v>1</v>
      </c>
      <c r="O533" s="345" t="str">
        <f ca="1">IF($A532&lt;&gt;"",IF(OR($AH532&lt;&gt;0,$AI532&lt;&gt;0,E532="BBB",H533&lt;&gt;""),"",IF(AND($D527="R",$D530="R"),"R",IF(AND($D529="R",$D531="R"),"R",IF(AND($D531=$D532,$D531="R"),"R","")))),"")</f>
        <v/>
      </c>
      <c r="P533" s="37" t="str">
        <f t="shared" ca="1" si="170"/>
        <v/>
      </c>
      <c r="Q533" s="37">
        <f t="shared" ca="1" si="171"/>
        <v>0</v>
      </c>
      <c r="R533" s="23">
        <f ca="1">IF($A533&lt;&gt;"",IF(OR($AH532&lt;&gt;0,$AI532&lt;&gt;0),"0",SUM(Q533:Q533)),0)</f>
        <v>0</v>
      </c>
      <c r="S533" s="56" t="str">
        <f ca="1">VLOOKUP($A533,$BC$5:$BN$45,8)</f>
        <v>B</v>
      </c>
      <c r="T533" s="175">
        <v>1</v>
      </c>
      <c r="U533" s="345" t="str">
        <f ca="1">IF($A532&lt;&gt;"",IF(OR($AH532&lt;&gt;0,$AI532&lt;&gt;0,M532&gt;=$AJ$3),"",H533))</f>
        <v>B</v>
      </c>
      <c r="V533" s="346" t="str">
        <f t="shared" ca="1" si="182"/>
        <v>W</v>
      </c>
      <c r="W533" s="346">
        <f t="shared" ca="1" si="172"/>
        <v>1</v>
      </c>
      <c r="X533" s="343">
        <f t="shared" ca="1" si="180"/>
        <v>1</v>
      </c>
      <c r="Y533" s="56" t="str">
        <f ca="1">VLOOKUP($A533,$BC$5:$BN$45,8)</f>
        <v>B</v>
      </c>
      <c r="Z533" s="175">
        <v>1</v>
      </c>
      <c r="AA533" s="345" t="str">
        <f ca="1">IF($A532&lt;&gt;"",IF(OR($AH532&lt;&gt;0,$AI532&lt;&gt;0,U533&lt;&gt;""),"",O533))</f>
        <v/>
      </c>
      <c r="AB533" s="37" t="str">
        <f t="shared" ca="1" si="173"/>
        <v/>
      </c>
      <c r="AC533" s="37">
        <f t="shared" ca="1" si="174"/>
        <v>0</v>
      </c>
      <c r="AD533" s="23">
        <f ca="1">IF($A533&lt;&gt;"",IF(OR($AH532&lt;&gt;0,$AI532&lt;&gt;0),"0",SUM(AC533:AC533)),0)</f>
        <v>0</v>
      </c>
      <c r="AE533" s="90">
        <f ca="1">IF(A533&lt;&gt;"",W533+AC533,0)</f>
        <v>1</v>
      </c>
      <c r="AF533" s="87">
        <f t="shared" ca="1" si="183"/>
        <v>-8</v>
      </c>
      <c r="AG533" s="95">
        <f>T534</f>
        <v>1</v>
      </c>
      <c r="AH533" s="89">
        <f ca="1">IF($A533&lt;&gt;"",IF(AH532&lt;&gt;0,AH532,IF(AF533&gt;=$AJ$1,"Profit Target",0)),0)</f>
        <v>0</v>
      </c>
      <c r="AI533" s="91">
        <f ca="1">IF($A533&lt;&gt;"",IF(AI532&lt;&gt;0,AI532,IF(AF533&lt;=$AJ$2,"Stop Loss",0)))</f>
        <v>0</v>
      </c>
      <c r="AJ533" s="89">
        <f t="shared" ca="1" si="175"/>
        <v>9</v>
      </c>
      <c r="AK533" s="78" t="str">
        <f ca="1">IF($A532="","",ABS(T533)&amp;"@")</f>
        <v>1@</v>
      </c>
      <c r="AL533" s="78" t="str">
        <f ca="1">IF(U533&lt;&gt;"",$AK533&amp;U533&amp;",","")</f>
        <v>1@B,</v>
      </c>
      <c r="AM533" s="78" t="str">
        <f ca="1">IF($A532="","",ABS(Z533)&amp;"@")</f>
        <v>1@</v>
      </c>
      <c r="AN533" s="427" t="str">
        <f t="shared" ca="1" si="176"/>
        <v/>
      </c>
      <c r="AO533" s="20"/>
      <c r="AP533" s="20"/>
      <c r="AQ533" s="20"/>
      <c r="AR533" s="20"/>
      <c r="AS533" s="20"/>
      <c r="AT533" s="66"/>
      <c r="AU533" s="20"/>
      <c r="AV533" s="20"/>
      <c r="AW533" s="20"/>
      <c r="AX533" s="20"/>
      <c r="AY533" s="20"/>
      <c r="AZ533" s="20"/>
      <c r="BA533" s="20"/>
      <c r="BB533" s="96">
        <f t="shared" ca="1" si="167"/>
        <v>16</v>
      </c>
      <c r="BC533" s="48"/>
      <c r="BD533" s="96"/>
      <c r="BE533" s="48"/>
      <c r="BG533" s="48"/>
      <c r="BH533" s="48"/>
      <c r="BI533" s="19"/>
      <c r="BJ533" s="19"/>
      <c r="BK533" s="19"/>
      <c r="BL533" s="48"/>
      <c r="BM533" s="61"/>
      <c r="BN533" s="48"/>
      <c r="BR533" s="48"/>
      <c r="BS533" s="48"/>
      <c r="BT533" s="48"/>
      <c r="BU533" s="48"/>
      <c r="BV533" s="48"/>
      <c r="BW533" s="48"/>
      <c r="BX533" s="48"/>
      <c r="BY533" s="49"/>
      <c r="BZ533" s="48"/>
      <c r="CA533" s="48"/>
      <c r="CB533" s="19"/>
      <c r="CC533" s="19"/>
      <c r="CD533" s="19"/>
      <c r="CE533" s="48"/>
      <c r="CF533" s="49"/>
      <c r="CG533" s="19"/>
      <c r="CH533" s="49"/>
      <c r="CI533" s="19"/>
      <c r="CJ533" s="19"/>
    </row>
    <row r="534" spans="1:88">
      <c r="A534" s="96">
        <f t="shared" ca="1" si="166"/>
        <v>33</v>
      </c>
      <c r="B534" s="23" t="str">
        <f ca="1">IF(A533="","",IF(AND(AL534="",AN534=""),"NB",AL534&amp;AN534))</f>
        <v>1@R,</v>
      </c>
      <c r="C534" s="6" t="str">
        <f t="shared" ca="1" si="168"/>
        <v/>
      </c>
      <c r="D534" s="56" t="str">
        <f ca="1">VLOOKUP($A534,$BC$5:$BN$45,8)</f>
        <v>B</v>
      </c>
      <c r="E534" s="344" t="str">
        <f t="shared" ca="1" si="177"/>
        <v>RBB</v>
      </c>
      <c r="F534" s="175">
        <v>1</v>
      </c>
      <c r="G534" s="459">
        <f ca="1">IF(G533&gt;=$AJ$3,1,IF(AND(J532="L",J533="L"),1,IF(I533="L",2,IF(I533="W",(2*G533-1),G533))))</f>
        <v>5</v>
      </c>
      <c r="H534" s="345" t="str">
        <f ca="1">IF($A533&lt;&gt;"",IF(OR($AH533&lt;&gt;0,$AI533&lt;&gt;0,E533="RRR"),"",IF(AND($D528="B",$D531="B"),"B",IF(AND($D530="B",$D532="B"),"B",IF(AND($D532=$D533,$D532="B"),"B","")))),"")</f>
        <v/>
      </c>
      <c r="I534" s="346" t="str">
        <f t="shared" ca="1" si="181"/>
        <v/>
      </c>
      <c r="J534" s="346">
        <f t="shared" ca="1" si="169"/>
        <v>0</v>
      </c>
      <c r="K534" s="343">
        <f t="shared" ca="1" si="178"/>
        <v>0</v>
      </c>
      <c r="L534" s="56" t="str">
        <f ca="1">VLOOKUP($A534,$BC$5:$BN$45,8)</f>
        <v>B</v>
      </c>
      <c r="M534" s="428">
        <f t="shared" ca="1" si="179"/>
        <v>0</v>
      </c>
      <c r="N534" s="175">
        <v>1</v>
      </c>
      <c r="O534" s="345" t="str">
        <f ca="1">IF($A533&lt;&gt;"",IF(OR($AH533&lt;&gt;0,$AI533&lt;&gt;0,E533="BBB",H534&lt;&gt;""),"",IF(AND($D528="R",$D531="R"),"R",IF(AND($D530="R",$D532="R"),"R",IF(AND($D532=$D533,$D532="R"),"R","")))),"")</f>
        <v>R</v>
      </c>
      <c r="P534" s="37" t="str">
        <f t="shared" ca="1" si="170"/>
        <v>L</v>
      </c>
      <c r="Q534" s="37">
        <f t="shared" ca="1" si="171"/>
        <v>-1</v>
      </c>
      <c r="R534" s="23">
        <f ca="1">IF($A534&lt;&gt;"",IF(OR($AH533&lt;&gt;0,$AI533&lt;&gt;0),"0",SUM(Q534:Q534)),0)</f>
        <v>-1</v>
      </c>
      <c r="S534" s="56" t="str">
        <f ca="1">VLOOKUP($A534,$BC$5:$BN$45,8)</f>
        <v>B</v>
      </c>
      <c r="T534" s="175">
        <v>1</v>
      </c>
      <c r="U534" s="345" t="str">
        <f ca="1">IF($A533&lt;&gt;"",IF(OR($AH533&lt;&gt;0,$AI533&lt;&gt;0,M533&gt;=$AJ$3),"",H534))</f>
        <v/>
      </c>
      <c r="V534" s="346" t="str">
        <f t="shared" ca="1" si="182"/>
        <v/>
      </c>
      <c r="W534" s="346">
        <f t="shared" ca="1" si="172"/>
        <v>0</v>
      </c>
      <c r="X534" s="343">
        <f t="shared" ca="1" si="180"/>
        <v>0</v>
      </c>
      <c r="Y534" s="56" t="str">
        <f ca="1">VLOOKUP($A534,$BC$5:$BN$45,8)</f>
        <v>B</v>
      </c>
      <c r="Z534" s="175">
        <v>1</v>
      </c>
      <c r="AA534" s="345" t="str">
        <f ca="1">IF($A533&lt;&gt;"",IF(OR($AH533&lt;&gt;0,$AI533&lt;&gt;0,U534&lt;&gt;""),"",O534))</f>
        <v>R</v>
      </c>
      <c r="AB534" s="37" t="str">
        <f t="shared" ca="1" si="173"/>
        <v>L</v>
      </c>
      <c r="AC534" s="37">
        <f t="shared" ca="1" si="174"/>
        <v>-1</v>
      </c>
      <c r="AD534" s="23">
        <f ca="1">IF($A534&lt;&gt;"",IF(OR($AH533&lt;&gt;0,$AI533&lt;&gt;0),"0",SUM(AC534:AC534)),0)</f>
        <v>-1</v>
      </c>
      <c r="AE534" s="90">
        <f ca="1">IF(A534&lt;&gt;"",W534+AC534,0)</f>
        <v>-1</v>
      </c>
      <c r="AF534" s="87">
        <f t="shared" ca="1" si="183"/>
        <v>-9</v>
      </c>
      <c r="AG534" s="95">
        <f>T535</f>
        <v>1</v>
      </c>
      <c r="AH534" s="89">
        <f ca="1">IF($A534&lt;&gt;"",IF(AH533&lt;&gt;0,AH533,IF(AF534&gt;=$AJ$1,"Profit Target",0)),0)</f>
        <v>0</v>
      </c>
      <c r="AI534" s="91">
        <f ca="1">IF($A534&lt;&gt;"",IF(AI533&lt;&gt;0,AI533,IF(AF534&lt;=$AJ$2,"Stop Loss",0)))</f>
        <v>0</v>
      </c>
      <c r="AJ534" s="89">
        <f t="shared" ca="1" si="175"/>
        <v>9</v>
      </c>
      <c r="AK534" s="78" t="str">
        <f ca="1">IF($A533="","",ABS(T534)&amp;"@")</f>
        <v>1@</v>
      </c>
      <c r="AL534" s="78" t="str">
        <f ca="1">IF(U534&lt;&gt;"",$AK534&amp;U534&amp;",","")</f>
        <v/>
      </c>
      <c r="AM534" s="78" t="str">
        <f ca="1">IF($A533="","",ABS(Z534)&amp;"@")</f>
        <v>1@</v>
      </c>
      <c r="AN534" s="427" t="str">
        <f t="shared" ca="1" si="176"/>
        <v>1@R,</v>
      </c>
      <c r="AO534" s="20"/>
      <c r="AP534" s="20"/>
      <c r="AQ534" s="20"/>
      <c r="AR534" s="20"/>
      <c r="AS534" s="20"/>
      <c r="AT534" s="66"/>
      <c r="AU534" s="20"/>
      <c r="AV534" s="20"/>
      <c r="AW534" s="20"/>
      <c r="AX534" s="20"/>
      <c r="AY534" s="20"/>
      <c r="AZ534" s="20"/>
      <c r="BA534" s="20"/>
      <c r="BB534" s="96">
        <f t="shared" ca="1" si="167"/>
        <v>27</v>
      </c>
      <c r="BC534" s="48"/>
      <c r="BD534" s="96"/>
      <c r="BE534" s="48"/>
      <c r="BG534" s="48"/>
      <c r="BH534" s="48"/>
      <c r="BI534" s="19"/>
      <c r="BJ534" s="19"/>
      <c r="BK534" s="19"/>
      <c r="BL534" s="48"/>
      <c r="BM534" s="61"/>
      <c r="BN534" s="48"/>
      <c r="BR534" s="48"/>
      <c r="BS534" s="48"/>
      <c r="BT534" s="48"/>
      <c r="BU534" s="48"/>
      <c r="BV534" s="48"/>
      <c r="BW534" s="48"/>
      <c r="BX534" s="48"/>
      <c r="BY534" s="49"/>
      <c r="BZ534" s="48"/>
      <c r="CA534" s="48"/>
      <c r="CB534" s="19"/>
      <c r="CC534" s="19"/>
      <c r="CD534" s="19"/>
      <c r="CE534" s="48"/>
      <c r="CF534" s="49"/>
      <c r="CG534" s="19"/>
      <c r="CH534" s="49"/>
      <c r="CI534" s="19"/>
      <c r="CJ534" s="19"/>
    </row>
    <row r="535" spans="1:88">
      <c r="A535" s="96">
        <f t="shared" ca="1" si="166"/>
        <v>21</v>
      </c>
      <c r="B535" s="23" t="str">
        <f ca="1">IF(A534="","",IF(AND(AL535="",AN535=""),"NB",AL535&amp;AN535))</f>
        <v>1@B,</v>
      </c>
      <c r="C535" s="6" t="str">
        <f t="shared" ca="1" si="168"/>
        <v/>
      </c>
      <c r="D535" s="56" t="str">
        <f ca="1">VLOOKUP($A535,$BC$5:$BN$45,8)</f>
        <v>R</v>
      </c>
      <c r="E535" s="344" t="str">
        <f t="shared" ca="1" si="177"/>
        <v>BBR</v>
      </c>
      <c r="F535" s="175">
        <v>1</v>
      </c>
      <c r="G535" s="459">
        <f ca="1">IF(G534&gt;=$AJ$3,1,IF(AND(J533="L",J534="L"),1,IF(I534="L",2,IF(I534="W",(2*G534-1),G534))))</f>
        <v>5</v>
      </c>
      <c r="H535" s="345" t="str">
        <f ca="1">IF($A534&lt;&gt;"",IF(OR($AH534&lt;&gt;0,$AI534&lt;&gt;0,E534="RRR"),"",IF(AND($D529="B",$D532="B"),"B",IF(AND($D531="B",$D533="B"),"B",IF(AND($D533=$D534,$D533="B"),"B","")))),"")</f>
        <v>B</v>
      </c>
      <c r="I535" s="346" t="str">
        <f t="shared" ca="1" si="181"/>
        <v>L</v>
      </c>
      <c r="J535" s="346">
        <f t="shared" ca="1" si="169"/>
        <v>-1</v>
      </c>
      <c r="K535" s="343">
        <f t="shared" ca="1" si="178"/>
        <v>-1</v>
      </c>
      <c r="L535" s="56" t="str">
        <f ca="1">VLOOKUP($A535,$BC$5:$BN$45,8)</f>
        <v>R</v>
      </c>
      <c r="M535" s="428">
        <f t="shared" ca="1" si="179"/>
        <v>1</v>
      </c>
      <c r="N535" s="175">
        <v>1</v>
      </c>
      <c r="O535" s="345" t="str">
        <f ca="1">IF($A534&lt;&gt;"",IF(OR($AH534&lt;&gt;0,$AI534&lt;&gt;0,E534="BBB",H535&lt;&gt;""),"",IF(AND($D529="R",$D532="R"),"R",IF(AND($D531="R",$D533="R"),"R",IF(AND($D533=$D534,$D533="R"),"R","")))),"")</f>
        <v/>
      </c>
      <c r="P535" s="37" t="str">
        <f t="shared" ca="1" si="170"/>
        <v/>
      </c>
      <c r="Q535" s="37">
        <f t="shared" ca="1" si="171"/>
        <v>0</v>
      </c>
      <c r="R535" s="23">
        <f ca="1">IF($A535&lt;&gt;"",IF(OR($AH534&lt;&gt;0,$AI534&lt;&gt;0),"0",SUM(Q535:Q535)),0)</f>
        <v>0</v>
      </c>
      <c r="S535" s="56" t="str">
        <f ca="1">VLOOKUP($A535,$BC$5:$BN$45,8)</f>
        <v>R</v>
      </c>
      <c r="T535" s="175">
        <v>1</v>
      </c>
      <c r="U535" s="345" t="str">
        <f ca="1">IF($A534&lt;&gt;"",IF(OR($AH534&lt;&gt;0,$AI534&lt;&gt;0,M534&gt;=$AJ$3),"",H535))</f>
        <v>B</v>
      </c>
      <c r="V535" s="346" t="str">
        <f t="shared" ca="1" si="182"/>
        <v>L</v>
      </c>
      <c r="W535" s="346">
        <f t="shared" ca="1" si="172"/>
        <v>-1</v>
      </c>
      <c r="X535" s="343">
        <f t="shared" ca="1" si="180"/>
        <v>-1</v>
      </c>
      <c r="Y535" s="56" t="str">
        <f ca="1">VLOOKUP($A535,$BC$5:$BN$45,8)</f>
        <v>R</v>
      </c>
      <c r="Z535" s="175">
        <v>1</v>
      </c>
      <c r="AA535" s="345" t="str">
        <f ca="1">IF($A534&lt;&gt;"",IF(OR($AH534&lt;&gt;0,$AI534&lt;&gt;0,U535&lt;&gt;""),"",O535))</f>
        <v/>
      </c>
      <c r="AB535" s="37" t="str">
        <f t="shared" ca="1" si="173"/>
        <v/>
      </c>
      <c r="AC535" s="37">
        <f t="shared" ca="1" si="174"/>
        <v>0</v>
      </c>
      <c r="AD535" s="23">
        <f ca="1">IF($A535&lt;&gt;"",IF(OR($AH534&lt;&gt;0,$AI534&lt;&gt;0),"0",SUM(AC535:AC535)),0)</f>
        <v>0</v>
      </c>
      <c r="AE535" s="90">
        <f ca="1">IF(A535&lt;&gt;"",W535+AC535,0)</f>
        <v>-1</v>
      </c>
      <c r="AF535" s="87">
        <f t="shared" ca="1" si="183"/>
        <v>-10</v>
      </c>
      <c r="AG535" s="95">
        <f>T536</f>
        <v>1</v>
      </c>
      <c r="AH535" s="89">
        <f ca="1">IF($A535&lt;&gt;"",IF(AH534&lt;&gt;0,AH534,IF(AF535&gt;=$AJ$1,"Profit Target",0)),0)</f>
        <v>0</v>
      </c>
      <c r="AI535" s="91">
        <f ca="1">IF($A535&lt;&gt;"",IF(AI534&lt;&gt;0,AI534,IF(AF535&lt;=$AJ$2,"Stop Loss",0)))</f>
        <v>0</v>
      </c>
      <c r="AJ535" s="89">
        <f t="shared" ca="1" si="175"/>
        <v>9</v>
      </c>
      <c r="AK535" s="78" t="str">
        <f ca="1">IF($A534="","",ABS(T535)&amp;"@")</f>
        <v>1@</v>
      </c>
      <c r="AL535" s="78" t="str">
        <f ca="1">IF(U535&lt;&gt;"",$AK535&amp;U535&amp;",","")</f>
        <v>1@B,</v>
      </c>
      <c r="AM535" s="78" t="str">
        <f ca="1">IF($A534="","",ABS(Z535)&amp;"@")</f>
        <v>1@</v>
      </c>
      <c r="AN535" s="427" t="str">
        <f t="shared" ca="1" si="176"/>
        <v/>
      </c>
      <c r="AO535" s="20"/>
      <c r="AP535" s="20"/>
      <c r="AQ535" s="20"/>
      <c r="AR535" s="20"/>
      <c r="AS535" s="20"/>
      <c r="AT535" s="66"/>
      <c r="AU535" s="20"/>
      <c r="AV535" s="20"/>
      <c r="AW535" s="20"/>
      <c r="AX535" s="20"/>
      <c r="AY535" s="20"/>
      <c r="AZ535" s="20"/>
      <c r="BA535" s="20"/>
      <c r="BB535" s="96">
        <f t="shared" ca="1" si="167"/>
        <v>21</v>
      </c>
      <c r="BC535" s="48"/>
      <c r="BD535" s="96"/>
      <c r="BE535" s="48"/>
      <c r="BG535" s="48"/>
      <c r="BH535" s="48"/>
      <c r="BI535" s="19"/>
      <c r="BJ535" s="19"/>
      <c r="BK535" s="19"/>
      <c r="BL535" s="48"/>
      <c r="BM535" s="61"/>
      <c r="BN535" s="48"/>
      <c r="BR535" s="48"/>
      <c r="BS535" s="48"/>
      <c r="BT535" s="48"/>
      <c r="BU535" s="48"/>
      <c r="BV535" s="48"/>
      <c r="BW535" s="48"/>
      <c r="BX535" s="48"/>
      <c r="BY535" s="49"/>
      <c r="BZ535" s="48"/>
      <c r="CA535" s="48"/>
      <c r="CB535" s="19"/>
      <c r="CC535" s="19"/>
      <c r="CD535" s="19"/>
      <c r="CE535" s="48"/>
      <c r="CF535" s="49"/>
      <c r="CG535" s="19"/>
      <c r="CH535" s="49"/>
      <c r="CI535" s="19"/>
      <c r="CJ535" s="19"/>
    </row>
    <row r="536" spans="1:88">
      <c r="A536" s="96">
        <f t="shared" ca="1" si="166"/>
        <v>30</v>
      </c>
      <c r="B536" s="23" t="str">
        <f ca="1">IF(A535="","",IF(AND(AL536="",AN536=""),"NB",AL536&amp;AN536))</f>
        <v>1@B,</v>
      </c>
      <c r="C536" s="6" t="str">
        <f t="shared" ca="1" si="168"/>
        <v/>
      </c>
      <c r="D536" s="56" t="str">
        <f ca="1">VLOOKUP($A536,$BC$5:$BN$45,8)</f>
        <v>R</v>
      </c>
      <c r="E536" s="344" t="str">
        <f t="shared" ca="1" si="177"/>
        <v>BRR</v>
      </c>
      <c r="F536" s="175">
        <v>1</v>
      </c>
      <c r="G536" s="459">
        <f ca="1">IF(G535&gt;=$AJ$3,1,IF(AND(J534="L",J535="L"),1,IF(I535="L",2,IF(I535="W",(2*G535-1),G535))))</f>
        <v>2</v>
      </c>
      <c r="H536" s="345" t="str">
        <f ca="1">IF($A535&lt;&gt;"",IF(OR($AH535&lt;&gt;0,$AI535&lt;&gt;0,E535="RRR"),"",IF(AND($D530="B",$D533="B"),"B",IF(AND($D532="B",$D534="B"),"B",IF(AND($D534=$D535,$D534="B"),"B","")))),"")</f>
        <v>B</v>
      </c>
      <c r="I536" s="346" t="str">
        <f t="shared" ca="1" si="181"/>
        <v>L</v>
      </c>
      <c r="J536" s="346">
        <f t="shared" ca="1" si="169"/>
        <v>-1</v>
      </c>
      <c r="K536" s="343">
        <f t="shared" ca="1" si="178"/>
        <v>-1</v>
      </c>
      <c r="L536" s="56" t="str">
        <f ca="1">VLOOKUP($A536,$BC$5:$BN$45,8)</f>
        <v>R</v>
      </c>
      <c r="M536" s="428">
        <f t="shared" ca="1" si="179"/>
        <v>2</v>
      </c>
      <c r="N536" s="175">
        <v>1</v>
      </c>
      <c r="O536" s="345" t="str">
        <f ca="1">IF($A535&lt;&gt;"",IF(OR($AH535&lt;&gt;0,$AI535&lt;&gt;0,E535="BBB",H536&lt;&gt;""),"",IF(AND($D530="R",$D533="R"),"R",IF(AND($D532="R",$D534="R"),"R",IF(AND($D534=$D535,$D534="R"),"R","")))),"")</f>
        <v/>
      </c>
      <c r="P536" s="37" t="str">
        <f t="shared" ca="1" si="170"/>
        <v/>
      </c>
      <c r="Q536" s="37">
        <f t="shared" ca="1" si="171"/>
        <v>0</v>
      </c>
      <c r="R536" s="23">
        <f ca="1">IF($A536&lt;&gt;"",IF(OR($AH535&lt;&gt;0,$AI535&lt;&gt;0),"0",SUM(Q536:Q536)),0)</f>
        <v>0</v>
      </c>
      <c r="S536" s="56" t="str">
        <f ca="1">VLOOKUP($A536,$BC$5:$BN$45,8)</f>
        <v>R</v>
      </c>
      <c r="T536" s="175">
        <v>1</v>
      </c>
      <c r="U536" s="345" t="str">
        <f ca="1">IF($A535&lt;&gt;"",IF(OR($AH535&lt;&gt;0,$AI535&lt;&gt;0,M535&gt;=$AJ$3),"",H536))</f>
        <v>B</v>
      </c>
      <c r="V536" s="346" t="str">
        <f t="shared" ca="1" si="182"/>
        <v>L</v>
      </c>
      <c r="W536" s="346">
        <f t="shared" ca="1" si="172"/>
        <v>-1</v>
      </c>
      <c r="X536" s="343">
        <f t="shared" ca="1" si="180"/>
        <v>-1</v>
      </c>
      <c r="Y536" s="56" t="str">
        <f ca="1">VLOOKUP($A536,$BC$5:$BN$45,8)</f>
        <v>R</v>
      </c>
      <c r="Z536" s="175">
        <v>1</v>
      </c>
      <c r="AA536" s="345" t="str">
        <f ca="1">IF($A535&lt;&gt;"",IF(OR($AH535&lt;&gt;0,$AI535&lt;&gt;0,U536&lt;&gt;""),"",O536))</f>
        <v/>
      </c>
      <c r="AB536" s="37" t="str">
        <f t="shared" ca="1" si="173"/>
        <v/>
      </c>
      <c r="AC536" s="37">
        <f t="shared" ca="1" si="174"/>
        <v>0</v>
      </c>
      <c r="AD536" s="23">
        <f ca="1">IF($A536&lt;&gt;"",IF(OR($AH535&lt;&gt;0,$AI535&lt;&gt;0),"0",SUM(AC536:AC536)),0)</f>
        <v>0</v>
      </c>
      <c r="AE536" s="90">
        <f ca="1">IF(A536&lt;&gt;"",W536+AC536,0)</f>
        <v>-1</v>
      </c>
      <c r="AF536" s="87">
        <f t="shared" ca="1" si="183"/>
        <v>-11</v>
      </c>
      <c r="AG536" s="95">
        <f>T537</f>
        <v>1</v>
      </c>
      <c r="AH536" s="89">
        <f ca="1">IF($A536&lt;&gt;"",IF(AH535&lt;&gt;0,AH535,IF(AF536&gt;=$AJ$1,"Profit Target",0)),0)</f>
        <v>0</v>
      </c>
      <c r="AI536" s="91">
        <f ca="1">IF($A536&lt;&gt;"",IF(AI535&lt;&gt;0,AI535,IF(AF536&lt;=$AJ$2,"Stop Loss",0)))</f>
        <v>0</v>
      </c>
      <c r="AJ536" s="89">
        <f t="shared" ca="1" si="175"/>
        <v>9</v>
      </c>
      <c r="AK536" s="78" t="str">
        <f ca="1">IF($A535="","",ABS(T536)&amp;"@")</f>
        <v>1@</v>
      </c>
      <c r="AL536" s="78" t="str">
        <f ca="1">IF(U536&lt;&gt;"",$AK536&amp;U536&amp;",","")</f>
        <v>1@B,</v>
      </c>
      <c r="AM536" s="78" t="str">
        <f ca="1">IF($A535="","",ABS(Z536)&amp;"@")</f>
        <v>1@</v>
      </c>
      <c r="AN536" s="427" t="str">
        <f t="shared" ca="1" si="176"/>
        <v/>
      </c>
      <c r="AO536" s="20"/>
      <c r="AP536" s="20"/>
      <c r="AQ536" s="20"/>
      <c r="AR536" s="20"/>
      <c r="AS536" s="20"/>
      <c r="AT536" s="66"/>
      <c r="AU536" s="20"/>
      <c r="AV536" s="20"/>
      <c r="AW536" s="20"/>
      <c r="AX536" s="20"/>
      <c r="AY536" s="20"/>
      <c r="AZ536" s="20"/>
      <c r="BA536" s="20"/>
      <c r="BB536" s="96">
        <f t="shared" ca="1" si="167"/>
        <v>8</v>
      </c>
      <c r="BC536" s="48"/>
      <c r="BD536" s="96"/>
      <c r="BE536" s="48"/>
      <c r="BG536" s="48"/>
      <c r="BH536" s="48"/>
      <c r="BI536" s="19"/>
      <c r="BJ536" s="19"/>
      <c r="BK536" s="19"/>
      <c r="BL536" s="48"/>
      <c r="BM536" s="61"/>
      <c r="BN536" s="48"/>
      <c r="BR536" s="48"/>
      <c r="BS536" s="48"/>
      <c r="BT536" s="48"/>
      <c r="BU536" s="48"/>
      <c r="BV536" s="48"/>
      <c r="BW536" s="48"/>
      <c r="BX536" s="48"/>
      <c r="BY536" s="49"/>
      <c r="BZ536" s="48"/>
      <c r="CA536" s="48"/>
      <c r="CB536" s="19"/>
      <c r="CC536" s="19"/>
      <c r="CD536" s="19"/>
      <c r="CE536" s="48"/>
      <c r="CF536" s="49"/>
      <c r="CG536" s="19"/>
      <c r="CH536" s="49"/>
      <c r="CI536" s="19"/>
      <c r="CJ536" s="19"/>
    </row>
    <row r="537" spans="1:88">
      <c r="A537" s="96">
        <f t="shared" ca="1" si="166"/>
        <v>4</v>
      </c>
      <c r="B537" s="23" t="str">
        <f ca="1">IF(A536="","",IF(AND(AL537="",AN537=""),"NB",AL537&amp;AN537))</f>
        <v>1@R,</v>
      </c>
      <c r="C537" s="6" t="str">
        <f t="shared" ca="1" si="168"/>
        <v/>
      </c>
      <c r="D537" s="56" t="str">
        <f ca="1">VLOOKUP($A537,$BC$5:$BN$45,8)</f>
        <v>B</v>
      </c>
      <c r="E537" s="344" t="str">
        <f t="shared" ca="1" si="177"/>
        <v>RRB</v>
      </c>
      <c r="F537" s="175">
        <v>1</v>
      </c>
      <c r="G537" s="459">
        <f ca="1">IF(G536&gt;=$AJ$3,1,IF(AND(J535="L",J536="L"),1,IF(I536="L",2,IF(I536="W",(2*G536-1),G536))))</f>
        <v>2</v>
      </c>
      <c r="H537" s="345" t="str">
        <f ca="1">IF($A536&lt;&gt;"",IF(OR($AH536&lt;&gt;0,$AI536&lt;&gt;0,E536="RRR"),"",IF(AND($D531="B",$D534="B"),"B",IF(AND($D533="B",$D535="B"),"B",IF(AND($D535=$D536,$D535="B"),"B","")))),"")</f>
        <v/>
      </c>
      <c r="I537" s="346" t="str">
        <f t="shared" ca="1" si="181"/>
        <v/>
      </c>
      <c r="J537" s="346">
        <f t="shared" ca="1" si="169"/>
        <v>0</v>
      </c>
      <c r="K537" s="343">
        <f t="shared" ca="1" si="178"/>
        <v>0</v>
      </c>
      <c r="L537" s="56" t="str">
        <f ca="1">VLOOKUP($A537,$BC$5:$BN$45,8)</f>
        <v>B</v>
      </c>
      <c r="M537" s="428">
        <f t="shared" ca="1" si="179"/>
        <v>2</v>
      </c>
      <c r="N537" s="175">
        <v>1</v>
      </c>
      <c r="O537" s="345" t="str">
        <f ca="1">IF($A536&lt;&gt;"",IF(OR($AH536&lt;&gt;0,$AI536&lt;&gt;0,E536="BBB",H537&lt;&gt;""),"",IF(AND($D531="R",$D534="R"),"R",IF(AND($D533="R",$D535="R"),"R",IF(AND($D535=$D536,$D535="R"),"R","")))),"")</f>
        <v>R</v>
      </c>
      <c r="P537" s="37" t="str">
        <f t="shared" ca="1" si="170"/>
        <v>L</v>
      </c>
      <c r="Q537" s="37">
        <f t="shared" ca="1" si="171"/>
        <v>-1</v>
      </c>
      <c r="R537" s="23">
        <f ca="1">IF($A537&lt;&gt;"",IF(OR($AH536&lt;&gt;0,$AI536&lt;&gt;0),"0",SUM(Q537:Q537)),0)</f>
        <v>-1</v>
      </c>
      <c r="S537" s="56" t="str">
        <f ca="1">VLOOKUP($A537,$BC$5:$BN$45,8)</f>
        <v>B</v>
      </c>
      <c r="T537" s="175">
        <v>1</v>
      </c>
      <c r="U537" s="345" t="str">
        <f ca="1">IF($A536&lt;&gt;"",IF(OR($AH536&lt;&gt;0,$AI536&lt;&gt;0,M536&gt;=$AJ$3),"",H537))</f>
        <v/>
      </c>
      <c r="V537" s="346" t="str">
        <f t="shared" ca="1" si="182"/>
        <v/>
      </c>
      <c r="W537" s="346">
        <f t="shared" ca="1" si="172"/>
        <v>0</v>
      </c>
      <c r="X537" s="343">
        <f t="shared" ca="1" si="180"/>
        <v>0</v>
      </c>
      <c r="Y537" s="56" t="str">
        <f ca="1">VLOOKUP($A537,$BC$5:$BN$45,8)</f>
        <v>B</v>
      </c>
      <c r="Z537" s="175">
        <v>1</v>
      </c>
      <c r="AA537" s="345" t="str">
        <f ca="1">IF($A536&lt;&gt;"",IF(OR($AH536&lt;&gt;0,$AI536&lt;&gt;0,U537&lt;&gt;""),"",O537))</f>
        <v>R</v>
      </c>
      <c r="AB537" s="37" t="str">
        <f t="shared" ca="1" si="173"/>
        <v>L</v>
      </c>
      <c r="AC537" s="37">
        <f t="shared" ca="1" si="174"/>
        <v>-1</v>
      </c>
      <c r="AD537" s="23">
        <f ca="1">IF($A537&lt;&gt;"",IF(OR($AH536&lt;&gt;0,$AI536&lt;&gt;0),"0",SUM(AC537:AC537)),0)</f>
        <v>-1</v>
      </c>
      <c r="AE537" s="90">
        <f ca="1">IF(A537&lt;&gt;"",W537+AC537,0)</f>
        <v>-1</v>
      </c>
      <c r="AF537" s="87">
        <f t="shared" ca="1" si="183"/>
        <v>-12</v>
      </c>
      <c r="AG537" s="95">
        <f>T538</f>
        <v>1</v>
      </c>
      <c r="AH537" s="89">
        <f ca="1">IF($A537&lt;&gt;"",IF(AH536&lt;&gt;0,AH536,IF(AF537&gt;=$AJ$1,"Profit Target",0)),0)</f>
        <v>0</v>
      </c>
      <c r="AI537" s="91">
        <f ca="1">IF($A537&lt;&gt;"",IF(AI536&lt;&gt;0,AI536,IF(AF537&lt;=$AJ$2,"Stop Loss",0)))</f>
        <v>0</v>
      </c>
      <c r="AJ537" s="89">
        <f t="shared" ca="1" si="175"/>
        <v>9</v>
      </c>
      <c r="AK537" s="78" t="str">
        <f ca="1">IF($A536="","",ABS(T537)&amp;"@")</f>
        <v>1@</v>
      </c>
      <c r="AL537" s="78" t="str">
        <f ca="1">IF(U537&lt;&gt;"",$AK537&amp;U537&amp;",","")</f>
        <v/>
      </c>
      <c r="AM537" s="78" t="str">
        <f ca="1">IF($A536="","",ABS(Z537)&amp;"@")</f>
        <v>1@</v>
      </c>
      <c r="AN537" s="427" t="str">
        <f t="shared" ca="1" si="176"/>
        <v>1@R,</v>
      </c>
      <c r="AO537" s="20"/>
      <c r="AP537" s="20"/>
      <c r="AQ537" s="20"/>
      <c r="AR537" s="20"/>
      <c r="AS537" s="20"/>
      <c r="AT537" s="66"/>
      <c r="AU537" s="20"/>
      <c r="AV537" s="20"/>
      <c r="AW537" s="20"/>
      <c r="AX537" s="20"/>
      <c r="AY537" s="20"/>
      <c r="AZ537" s="20"/>
      <c r="BA537" s="20"/>
      <c r="BB537" s="96">
        <f t="shared" ca="1" si="167"/>
        <v>32</v>
      </c>
      <c r="BC537" s="48"/>
      <c r="BD537" s="96"/>
      <c r="BE537" s="48"/>
      <c r="BG537" s="48"/>
      <c r="BH537" s="48"/>
      <c r="BI537" s="19"/>
      <c r="BJ537" s="19"/>
      <c r="BK537" s="19"/>
      <c r="BL537" s="48"/>
      <c r="BM537" s="61"/>
      <c r="BN537" s="48"/>
      <c r="BR537" s="48"/>
      <c r="BS537" s="48"/>
      <c r="BT537" s="48"/>
      <c r="BU537" s="48"/>
      <c r="BV537" s="48"/>
      <c r="BW537" s="48"/>
      <c r="BX537" s="48"/>
      <c r="BY537" s="49"/>
      <c r="BZ537" s="48"/>
      <c r="CA537" s="48"/>
      <c r="CB537" s="19"/>
      <c r="CC537" s="19"/>
      <c r="CD537" s="19"/>
      <c r="CE537" s="48"/>
      <c r="CF537" s="49"/>
      <c r="CG537" s="19"/>
      <c r="CH537" s="49"/>
      <c r="CI537" s="19"/>
      <c r="CJ537" s="19"/>
    </row>
    <row r="538" spans="1:88">
      <c r="A538" s="96">
        <f t="shared" ca="1" si="166"/>
        <v>9</v>
      </c>
      <c r="B538" s="23" t="str">
        <f ca="1">IF(A537="","",IF(AND(AL538="",AN538=""),"NB",AL538&amp;AN538))</f>
        <v>1@R,</v>
      </c>
      <c r="C538" s="6" t="str">
        <f t="shared" ca="1" si="168"/>
        <v/>
      </c>
      <c r="D538" s="56" t="str">
        <f ca="1">VLOOKUP($A538,$BC$5:$BN$45,8)</f>
        <v>R</v>
      </c>
      <c r="E538" s="344" t="str">
        <f t="shared" ca="1" si="177"/>
        <v>RBR</v>
      </c>
      <c r="F538" s="175">
        <v>1</v>
      </c>
      <c r="G538" s="459">
        <f ca="1">IF(G537&gt;=$AJ$3,1,IF(AND(J536="L",J537="L"),1,IF(I537="L",2,IF(I537="W",(2*G537-1),G537))))</f>
        <v>2</v>
      </c>
      <c r="H538" s="345" t="str">
        <f ca="1">IF($A537&lt;&gt;"",IF(OR($AH537&lt;&gt;0,$AI537&lt;&gt;0,E537="RRR"),"",IF(AND($D532="B",$D535="B"),"B",IF(AND($D534="B",$D536="B"),"B",IF(AND($D536=$D537,$D536="B"),"B","")))),"")</f>
        <v/>
      </c>
      <c r="I538" s="346" t="str">
        <f t="shared" ca="1" si="181"/>
        <v/>
      </c>
      <c r="J538" s="346">
        <f t="shared" ca="1" si="169"/>
        <v>0</v>
      </c>
      <c r="K538" s="343">
        <f t="shared" ca="1" si="178"/>
        <v>0</v>
      </c>
      <c r="L538" s="56" t="str">
        <f ca="1">VLOOKUP($A538,$BC$5:$BN$45,8)</f>
        <v>R</v>
      </c>
      <c r="M538" s="428">
        <f t="shared" ca="1" si="179"/>
        <v>2</v>
      </c>
      <c r="N538" s="175">
        <v>1</v>
      </c>
      <c r="O538" s="345" t="str">
        <f ca="1">IF($A537&lt;&gt;"",IF(OR($AH537&lt;&gt;0,$AI537&lt;&gt;0,E537="BBB",H538&lt;&gt;""),"",IF(AND($D532="R",$D535="R"),"R",IF(AND($D534="R",$D536="R"),"R",IF(AND($D536=$D537,$D536="R"),"R","")))),"")</f>
        <v>R</v>
      </c>
      <c r="P538" s="37" t="str">
        <f t="shared" ca="1" si="170"/>
        <v>W</v>
      </c>
      <c r="Q538" s="37">
        <f t="shared" ca="1" si="171"/>
        <v>1</v>
      </c>
      <c r="R538" s="23">
        <f ca="1">IF($A538&lt;&gt;"",IF(OR($AH537&lt;&gt;0,$AI537&lt;&gt;0),"0",SUM(Q538:Q538)),0)</f>
        <v>1</v>
      </c>
      <c r="S538" s="56" t="str">
        <f ca="1">VLOOKUP($A538,$BC$5:$BN$45,8)</f>
        <v>R</v>
      </c>
      <c r="T538" s="175">
        <v>1</v>
      </c>
      <c r="U538" s="345" t="str">
        <f ca="1">IF($A537&lt;&gt;"",IF(OR($AH537&lt;&gt;0,$AI537&lt;&gt;0,M537&gt;=$AJ$3),"",H538))</f>
        <v/>
      </c>
      <c r="V538" s="346" t="str">
        <f t="shared" ca="1" si="182"/>
        <v/>
      </c>
      <c r="W538" s="346">
        <f t="shared" ca="1" si="172"/>
        <v>0</v>
      </c>
      <c r="X538" s="343">
        <f t="shared" ca="1" si="180"/>
        <v>0</v>
      </c>
      <c r="Y538" s="56" t="str">
        <f ca="1">VLOOKUP($A538,$BC$5:$BN$45,8)</f>
        <v>R</v>
      </c>
      <c r="Z538" s="175">
        <v>1</v>
      </c>
      <c r="AA538" s="345" t="str">
        <f ca="1">IF($A537&lt;&gt;"",IF(OR($AH537&lt;&gt;0,$AI537&lt;&gt;0,U538&lt;&gt;""),"",O538))</f>
        <v>R</v>
      </c>
      <c r="AB538" s="37" t="str">
        <f t="shared" ca="1" si="173"/>
        <v>W</v>
      </c>
      <c r="AC538" s="37">
        <f t="shared" ca="1" si="174"/>
        <v>1</v>
      </c>
      <c r="AD538" s="23">
        <f ca="1">IF($A538&lt;&gt;"",IF(OR($AH537&lt;&gt;0,$AI537&lt;&gt;0),"0",SUM(AC538:AC538)),0)</f>
        <v>1</v>
      </c>
      <c r="AE538" s="90">
        <f ca="1">IF(A538&lt;&gt;"",W538+AC538,0)</f>
        <v>1</v>
      </c>
      <c r="AF538" s="87">
        <f t="shared" ca="1" si="183"/>
        <v>-11</v>
      </c>
      <c r="AG538" s="95">
        <f>T539</f>
        <v>1</v>
      </c>
      <c r="AH538" s="89">
        <f ca="1">IF($A538&lt;&gt;"",IF(AH537&lt;&gt;0,AH537,IF(AF538&gt;=$AJ$1,"Profit Target",0)),0)</f>
        <v>0</v>
      </c>
      <c r="AI538" s="91">
        <f ca="1">IF($A538&lt;&gt;"",IF(AI537&lt;&gt;0,AI537,IF(AF538&lt;=$AJ$2,"Stop Loss",0)))</f>
        <v>0</v>
      </c>
      <c r="AJ538" s="89">
        <f t="shared" ca="1" si="175"/>
        <v>9</v>
      </c>
      <c r="AK538" s="78" t="str">
        <f ca="1">IF($A537="","",ABS(T538)&amp;"@")</f>
        <v>1@</v>
      </c>
      <c r="AL538" s="78" t="str">
        <f ca="1">IF(U538&lt;&gt;"",$AK538&amp;U538&amp;",","")</f>
        <v/>
      </c>
      <c r="AM538" s="78" t="str">
        <f ca="1">IF($A537="","",ABS(Z538)&amp;"@")</f>
        <v>1@</v>
      </c>
      <c r="AN538" s="427" t="str">
        <f t="shared" ca="1" si="176"/>
        <v>1@R,</v>
      </c>
      <c r="AO538" s="20"/>
      <c r="AP538" s="20"/>
      <c r="AQ538" s="20"/>
      <c r="AR538" s="20"/>
      <c r="AS538" s="20"/>
      <c r="AT538" s="66"/>
      <c r="AU538" s="20"/>
      <c r="AV538" s="20"/>
      <c r="AW538" s="20"/>
      <c r="AX538" s="20"/>
      <c r="AY538" s="20"/>
      <c r="AZ538" s="20"/>
      <c r="BA538" s="20"/>
      <c r="BB538" s="96">
        <f t="shared" ca="1" si="167"/>
        <v>35</v>
      </c>
      <c r="BC538" s="48"/>
      <c r="BD538" s="96"/>
      <c r="BE538" s="48"/>
      <c r="BG538" s="48"/>
      <c r="BH538" s="48"/>
      <c r="BI538" s="19"/>
      <c r="BJ538" s="19"/>
      <c r="BK538" s="19"/>
      <c r="BL538" s="48"/>
      <c r="BM538" s="61"/>
      <c r="BN538" s="48"/>
      <c r="BR538" s="48"/>
      <c r="BS538" s="48"/>
      <c r="BT538" s="48"/>
      <c r="BU538" s="48"/>
      <c r="BV538" s="48"/>
      <c r="BW538" s="48"/>
      <c r="BX538" s="48"/>
      <c r="BY538" s="49"/>
      <c r="BZ538" s="48"/>
      <c r="CA538" s="48"/>
      <c r="CB538" s="19"/>
      <c r="CC538" s="19"/>
      <c r="CD538" s="19"/>
      <c r="CE538" s="48"/>
      <c r="CF538" s="49"/>
      <c r="CG538" s="19"/>
      <c r="CH538" s="49"/>
      <c r="CI538" s="19"/>
      <c r="CJ538" s="19"/>
    </row>
    <row r="539" spans="1:88">
      <c r="A539" s="96">
        <f t="shared" ca="1" si="166"/>
        <v>27</v>
      </c>
      <c r="B539" s="23" t="str">
        <f ca="1">IF(A538="","",IF(AND(AL539="",AN539=""),"NB",AL539&amp;AN539))</f>
        <v>NB</v>
      </c>
      <c r="C539" s="6" t="str">
        <f t="shared" ca="1" si="168"/>
        <v/>
      </c>
      <c r="D539" s="56" t="str">
        <f ca="1">VLOOKUP($A539,$BC$5:$BN$45,8)</f>
        <v>R</v>
      </c>
      <c r="E539" s="344" t="str">
        <f t="shared" ca="1" si="177"/>
        <v>BRR</v>
      </c>
      <c r="F539" s="175">
        <v>1</v>
      </c>
      <c r="G539" s="459">
        <f ca="1">IF(G538&gt;=$AJ$3,1,IF(AND(J537="L",J538="L"),1,IF(I538="L",2,IF(I538="W",(2*G538-1),G538))))</f>
        <v>2</v>
      </c>
      <c r="H539" s="345" t="str">
        <f ca="1">IF($A538&lt;&gt;"",IF(OR($AH538&lt;&gt;0,$AI538&lt;&gt;0,E538="RRR"),"",IF(AND($D533="B",$D536="B"),"B",IF(AND($D535="B",$D537="B"),"B",IF(AND($D537=$D538,$D537="B"),"B","")))),"")</f>
        <v/>
      </c>
      <c r="I539" s="346" t="str">
        <f t="shared" ca="1" si="181"/>
        <v/>
      </c>
      <c r="J539" s="346">
        <f t="shared" ca="1" si="169"/>
        <v>0</v>
      </c>
      <c r="K539" s="343">
        <f t="shared" ca="1" si="178"/>
        <v>0</v>
      </c>
      <c r="L539" s="56" t="str">
        <f ca="1">VLOOKUP($A539,$BC$5:$BN$45,8)</f>
        <v>R</v>
      </c>
      <c r="M539" s="428">
        <f t="shared" ca="1" si="179"/>
        <v>2</v>
      </c>
      <c r="N539" s="175">
        <v>1</v>
      </c>
      <c r="O539" s="345" t="str">
        <f ca="1">IF($A538&lt;&gt;"",IF(OR($AH538&lt;&gt;0,$AI538&lt;&gt;0,E538="BBB",H539&lt;&gt;""),"",IF(AND($D533="R",$D536="R"),"R",IF(AND($D535="R",$D537="R"),"R",IF(AND($D537=$D538,$D537="R"),"R","")))),"")</f>
        <v/>
      </c>
      <c r="P539" s="37" t="str">
        <f t="shared" ca="1" si="170"/>
        <v/>
      </c>
      <c r="Q539" s="37">
        <f t="shared" ca="1" si="171"/>
        <v>0</v>
      </c>
      <c r="R539" s="23">
        <f ca="1">IF($A539&lt;&gt;"",IF(OR($AH538&lt;&gt;0,$AI538&lt;&gt;0),"0",SUM(Q539:Q539)),0)</f>
        <v>0</v>
      </c>
      <c r="S539" s="56" t="str">
        <f ca="1">VLOOKUP($A539,$BC$5:$BN$45,8)</f>
        <v>R</v>
      </c>
      <c r="T539" s="175">
        <v>1</v>
      </c>
      <c r="U539" s="345" t="str">
        <f ca="1">IF($A538&lt;&gt;"",IF(OR($AH538&lt;&gt;0,$AI538&lt;&gt;0,M538&gt;=$AJ$3),"",H539))</f>
        <v/>
      </c>
      <c r="V539" s="346" t="str">
        <f t="shared" ca="1" si="182"/>
        <v/>
      </c>
      <c r="W539" s="346">
        <f t="shared" ca="1" si="172"/>
        <v>0</v>
      </c>
      <c r="X539" s="343">
        <f t="shared" ca="1" si="180"/>
        <v>0</v>
      </c>
      <c r="Y539" s="56" t="str">
        <f ca="1">VLOOKUP($A539,$BC$5:$BN$45,8)</f>
        <v>R</v>
      </c>
      <c r="Z539" s="175">
        <v>1</v>
      </c>
      <c r="AA539" s="345" t="str">
        <f ca="1">IF($A538&lt;&gt;"",IF(OR($AH538&lt;&gt;0,$AI538&lt;&gt;0,U539&lt;&gt;""),"",O539))</f>
        <v/>
      </c>
      <c r="AB539" s="37" t="str">
        <f t="shared" ca="1" si="173"/>
        <v/>
      </c>
      <c r="AC539" s="37">
        <f t="shared" ca="1" si="174"/>
        <v>0</v>
      </c>
      <c r="AD539" s="23">
        <f ca="1">IF($A539&lt;&gt;"",IF(OR($AH538&lt;&gt;0,$AI538&lt;&gt;0),"0",SUM(AC539:AC539)),0)</f>
        <v>0</v>
      </c>
      <c r="AE539" s="90">
        <f ca="1">IF(A539&lt;&gt;"",W539+AC539,0)</f>
        <v>0</v>
      </c>
      <c r="AF539" s="87">
        <f t="shared" ca="1" si="183"/>
        <v>-11</v>
      </c>
      <c r="AG539" s="95">
        <f>T540</f>
        <v>1</v>
      </c>
      <c r="AH539" s="89">
        <f ca="1">IF($A539&lt;&gt;"",IF(AH538&lt;&gt;0,AH538,IF(AF539&gt;=$AJ$1,"Profit Target",0)),0)</f>
        <v>0</v>
      </c>
      <c r="AI539" s="91">
        <f ca="1">IF($A539&lt;&gt;"",IF(AI538&lt;&gt;0,AI538,IF(AF539&lt;=$AJ$2,"Stop Loss",0)))</f>
        <v>0</v>
      </c>
      <c r="AJ539" s="89">
        <f t="shared" ca="1" si="175"/>
        <v>9</v>
      </c>
      <c r="AK539" s="78" t="str">
        <f ca="1">IF($A538="","",ABS(T539)&amp;"@")</f>
        <v>1@</v>
      </c>
      <c r="AL539" s="78" t="str">
        <f ca="1">IF(U539&lt;&gt;"",$AK539&amp;U539&amp;",","")</f>
        <v/>
      </c>
      <c r="AM539" s="78" t="str">
        <f ca="1">IF($A538="","",ABS(Z539)&amp;"@")</f>
        <v>1@</v>
      </c>
      <c r="AN539" s="427" t="str">
        <f t="shared" ca="1" si="176"/>
        <v/>
      </c>
      <c r="AO539" s="20"/>
      <c r="AP539" s="20"/>
      <c r="AQ539" s="20"/>
      <c r="AR539" s="20"/>
      <c r="AS539" s="20"/>
      <c r="AT539" s="66"/>
      <c r="AU539" s="20"/>
      <c r="AV539" s="20"/>
      <c r="AW539" s="20"/>
      <c r="AX539" s="20"/>
      <c r="AY539" s="20"/>
      <c r="AZ539" s="20"/>
      <c r="BA539" s="20"/>
      <c r="BB539" s="96">
        <f t="shared" ca="1" si="167"/>
        <v>15</v>
      </c>
      <c r="BC539" s="48"/>
      <c r="BD539" s="96"/>
      <c r="BE539" s="48"/>
      <c r="BG539" s="48"/>
      <c r="BH539" s="48"/>
      <c r="BI539" s="19"/>
      <c r="BJ539" s="19"/>
      <c r="BK539" s="19"/>
      <c r="BL539" s="48"/>
      <c r="BM539" s="61"/>
      <c r="BN539" s="48"/>
      <c r="BR539" s="48"/>
      <c r="BS539" s="48"/>
      <c r="BT539" s="48"/>
      <c r="BU539" s="48"/>
      <c r="BV539" s="48"/>
      <c r="BW539" s="48"/>
      <c r="BX539" s="48"/>
      <c r="BY539" s="49"/>
      <c r="BZ539" s="48"/>
      <c r="CA539" s="48"/>
      <c r="CB539" s="19"/>
      <c r="CC539" s="19"/>
      <c r="CD539" s="19"/>
      <c r="CE539" s="48"/>
      <c r="CF539" s="49"/>
      <c r="CG539" s="19"/>
      <c r="CH539" s="49"/>
      <c r="CI539" s="19"/>
      <c r="CJ539" s="19"/>
    </row>
    <row r="540" spans="1:88">
      <c r="A540" s="96">
        <f t="shared" ca="1" si="166"/>
        <v>14</v>
      </c>
      <c r="B540" s="23" t="str">
        <f ca="1">IF(A539="","",IF(AND(AL540="",AN540=""),"NB",AL540&amp;AN540))</f>
        <v>1@B,</v>
      </c>
      <c r="C540" s="6" t="str">
        <f t="shared" ca="1" si="168"/>
        <v/>
      </c>
      <c r="D540" s="56" t="str">
        <f ca="1">VLOOKUP($A540,$BC$5:$BN$45,8)</f>
        <v>R</v>
      </c>
      <c r="E540" s="344" t="str">
        <f t="shared" ca="1" si="177"/>
        <v>RRR</v>
      </c>
      <c r="F540" s="175">
        <v>1</v>
      </c>
      <c r="G540" s="459">
        <f ca="1">IF(G539&gt;=$AJ$3,1,IF(AND(J538="L",J539="L"),1,IF(I539="L",2,IF(I539="W",(2*G539-1),G539))))</f>
        <v>2</v>
      </c>
      <c r="H540" s="345" t="str">
        <f ca="1">IF($A539&lt;&gt;"",IF(OR($AH539&lt;&gt;0,$AI539&lt;&gt;0,E539="RRR"),"",IF(AND($D534="B",$D537="B"),"B",IF(AND($D536="B",$D538="B"),"B",IF(AND($D538=$D539,$D538="B"),"B","")))),"")</f>
        <v>B</v>
      </c>
      <c r="I540" s="346" t="str">
        <f t="shared" ca="1" si="181"/>
        <v>L</v>
      </c>
      <c r="J540" s="346">
        <f t="shared" ca="1" si="169"/>
        <v>-1</v>
      </c>
      <c r="K540" s="343">
        <f t="shared" ca="1" si="178"/>
        <v>-1</v>
      </c>
      <c r="L540" s="56" t="str">
        <f ca="1">VLOOKUP($A540,$BC$5:$BN$45,8)</f>
        <v>R</v>
      </c>
      <c r="M540" s="428">
        <f t="shared" ca="1" si="179"/>
        <v>3</v>
      </c>
      <c r="N540" s="175">
        <v>1</v>
      </c>
      <c r="O540" s="345" t="str">
        <f ca="1">IF($A539&lt;&gt;"",IF(OR($AH539&lt;&gt;0,$AI539&lt;&gt;0,E539="BBB",H540&lt;&gt;""),"",IF(AND($D534="R",$D537="R"),"R",IF(AND($D536="R",$D538="R"),"R",IF(AND($D538=$D539,$D538="R"),"R","")))),"")</f>
        <v/>
      </c>
      <c r="P540" s="37" t="str">
        <f t="shared" ca="1" si="170"/>
        <v/>
      </c>
      <c r="Q540" s="37">
        <f t="shared" ca="1" si="171"/>
        <v>0</v>
      </c>
      <c r="R540" s="23">
        <f ca="1">IF($A540&lt;&gt;"",IF(OR($AH539&lt;&gt;0,$AI539&lt;&gt;0),"0",SUM(Q540:Q540)),0)</f>
        <v>0</v>
      </c>
      <c r="S540" s="56" t="str">
        <f ca="1">VLOOKUP($A540,$BC$5:$BN$45,8)</f>
        <v>R</v>
      </c>
      <c r="T540" s="175">
        <v>1</v>
      </c>
      <c r="U540" s="345" t="str">
        <f ca="1">IF($A539&lt;&gt;"",IF(OR($AH539&lt;&gt;0,$AI539&lt;&gt;0,M539&gt;=$AJ$3),"",H540))</f>
        <v>B</v>
      </c>
      <c r="V540" s="346" t="str">
        <f t="shared" ca="1" si="182"/>
        <v>L</v>
      </c>
      <c r="W540" s="346">
        <f t="shared" ca="1" si="172"/>
        <v>-1</v>
      </c>
      <c r="X540" s="343">
        <f t="shared" ca="1" si="180"/>
        <v>-1</v>
      </c>
      <c r="Y540" s="56" t="str">
        <f ca="1">VLOOKUP($A540,$BC$5:$BN$45,8)</f>
        <v>R</v>
      </c>
      <c r="Z540" s="175">
        <v>1</v>
      </c>
      <c r="AA540" s="345" t="str">
        <f ca="1">IF($A539&lt;&gt;"",IF(OR($AH539&lt;&gt;0,$AI539&lt;&gt;0,U540&lt;&gt;""),"",O540))</f>
        <v/>
      </c>
      <c r="AB540" s="37" t="str">
        <f t="shared" ca="1" si="173"/>
        <v/>
      </c>
      <c r="AC540" s="37">
        <f t="shared" ca="1" si="174"/>
        <v>0</v>
      </c>
      <c r="AD540" s="23">
        <f ca="1">IF($A540&lt;&gt;"",IF(OR($AH539&lt;&gt;0,$AI539&lt;&gt;0),"0",SUM(AC540:AC540)),0)</f>
        <v>0</v>
      </c>
      <c r="AE540" s="90">
        <f ca="1">IF(A540&lt;&gt;"",W540+AC540,0)</f>
        <v>-1</v>
      </c>
      <c r="AF540" s="87">
        <f t="shared" ca="1" si="183"/>
        <v>-12</v>
      </c>
      <c r="AG540" s="95">
        <f>T541</f>
        <v>1</v>
      </c>
      <c r="AH540" s="89">
        <f ca="1">IF($A540&lt;&gt;"",IF(AH539&lt;&gt;0,AH539,IF(AF540&gt;=$AJ$1,"Profit Target",0)),0)</f>
        <v>0</v>
      </c>
      <c r="AI540" s="91">
        <f ca="1">IF($A540&lt;&gt;"",IF(AI539&lt;&gt;0,AI539,IF(AF540&lt;=$AJ$2,"Stop Loss",0)))</f>
        <v>0</v>
      </c>
      <c r="AJ540" s="89">
        <f t="shared" ca="1" si="175"/>
        <v>9</v>
      </c>
      <c r="AK540" s="78" t="str">
        <f ca="1">IF($A539="","",ABS(T540)&amp;"@")</f>
        <v>1@</v>
      </c>
      <c r="AL540" s="78" t="str">
        <f ca="1">IF(U540&lt;&gt;"",$AK540&amp;U540&amp;",","")</f>
        <v>1@B,</v>
      </c>
      <c r="AM540" s="78" t="str">
        <f ca="1">IF($A539="","",ABS(Z540)&amp;"@")</f>
        <v>1@</v>
      </c>
      <c r="AN540" s="427" t="str">
        <f t="shared" ca="1" si="176"/>
        <v/>
      </c>
      <c r="AO540" s="20"/>
      <c r="AP540" s="20"/>
      <c r="AQ540" s="20"/>
      <c r="AR540" s="20"/>
      <c r="AS540" s="20"/>
      <c r="AT540" s="66"/>
      <c r="AU540" s="20"/>
      <c r="AV540" s="20"/>
      <c r="AW540" s="20"/>
      <c r="AX540" s="20"/>
      <c r="AY540" s="20"/>
      <c r="AZ540" s="20"/>
      <c r="BA540" s="20"/>
      <c r="BB540" s="96">
        <f t="shared" ca="1" si="167"/>
        <v>13</v>
      </c>
      <c r="BC540" s="48"/>
      <c r="BD540" s="96"/>
      <c r="BE540" s="48"/>
      <c r="BG540" s="48"/>
      <c r="BH540" s="48"/>
      <c r="BI540" s="19"/>
      <c r="BJ540" s="19"/>
      <c r="BK540" s="19"/>
      <c r="BL540" s="48"/>
      <c r="BM540" s="61"/>
      <c r="BN540" s="48"/>
      <c r="BR540" s="48"/>
      <c r="BS540" s="48"/>
      <c r="BT540" s="48"/>
      <c r="BU540" s="48"/>
      <c r="BV540" s="48"/>
      <c r="BW540" s="48"/>
      <c r="BX540" s="48"/>
      <c r="BY540" s="49"/>
      <c r="BZ540" s="48"/>
      <c r="CA540" s="48"/>
      <c r="CB540" s="19"/>
      <c r="CC540" s="19"/>
      <c r="CD540" s="19"/>
      <c r="CE540" s="48"/>
      <c r="CF540" s="49"/>
      <c r="CG540" s="19"/>
      <c r="CH540" s="49"/>
      <c r="CI540" s="19"/>
      <c r="CJ540" s="19"/>
    </row>
    <row r="541" spans="1:88">
      <c r="A541" s="96">
        <f t="shared" ca="1" si="166"/>
        <v>25</v>
      </c>
      <c r="B541" s="23" t="str">
        <f ca="1">IF(A540="","",IF(AND(AL541="",AN541=""),"NB",AL541&amp;AN541))</f>
        <v>1@R,</v>
      </c>
      <c r="C541" s="6" t="str">
        <f t="shared" ca="1" si="168"/>
        <v/>
      </c>
      <c r="D541" s="56" t="str">
        <f ca="1">VLOOKUP($A541,$BC$5:$BN$45,8)</f>
        <v>R</v>
      </c>
      <c r="E541" s="344" t="str">
        <f t="shared" ca="1" si="177"/>
        <v>RRR</v>
      </c>
      <c r="F541" s="175">
        <v>1</v>
      </c>
      <c r="G541" s="459">
        <f ca="1">IF(G540&gt;=$AJ$3,1,IF(AND(J539="L",J540="L"),1,IF(I540="L",2,IF(I540="W",(2*G540-1),G540))))</f>
        <v>2</v>
      </c>
      <c r="H541" s="345" t="str">
        <f ca="1">IF($A540&lt;&gt;"",IF(OR($AH540&lt;&gt;0,$AI540&lt;&gt;0,E540="RRR"),"",IF(AND($D535="B",$D538="B"),"B",IF(AND($D537="B",$D539="B"),"B",IF(AND($D539=$D540,$D539="B"),"B","")))),"")</f>
        <v/>
      </c>
      <c r="I541" s="346" t="str">
        <f t="shared" ca="1" si="181"/>
        <v/>
      </c>
      <c r="J541" s="346">
        <f t="shared" ca="1" si="169"/>
        <v>0</v>
      </c>
      <c r="K541" s="343">
        <f t="shared" ca="1" si="178"/>
        <v>0</v>
      </c>
      <c r="L541" s="56" t="str">
        <f ca="1">VLOOKUP($A541,$BC$5:$BN$45,8)</f>
        <v>R</v>
      </c>
      <c r="M541" s="428">
        <f t="shared" ca="1" si="179"/>
        <v>3</v>
      </c>
      <c r="N541" s="175">
        <v>1</v>
      </c>
      <c r="O541" s="345" t="str">
        <f ca="1">IF($A540&lt;&gt;"",IF(OR($AH540&lt;&gt;0,$AI540&lt;&gt;0,E540="BBB",H541&lt;&gt;""),"",IF(AND($D535="R",$D538="R"),"R",IF(AND($D537="R",$D539="R"),"R",IF(AND($D539=$D540,$D539="R"),"R","")))),"")</f>
        <v>R</v>
      </c>
      <c r="P541" s="37" t="str">
        <f t="shared" ca="1" si="170"/>
        <v>W</v>
      </c>
      <c r="Q541" s="37">
        <f t="shared" ca="1" si="171"/>
        <v>1</v>
      </c>
      <c r="R541" s="23">
        <f ca="1">IF($A541&lt;&gt;"",IF(OR($AH540&lt;&gt;0,$AI540&lt;&gt;0),"0",SUM(Q541:Q541)),0)</f>
        <v>1</v>
      </c>
      <c r="S541" s="56" t="str">
        <f ca="1">VLOOKUP($A541,$BC$5:$BN$45,8)</f>
        <v>R</v>
      </c>
      <c r="T541" s="175">
        <v>1</v>
      </c>
      <c r="U541" s="345" t="str">
        <f ca="1">IF($A540&lt;&gt;"",IF(OR($AH540&lt;&gt;0,$AI540&lt;&gt;0,M540&gt;=$AJ$3),"",H541))</f>
        <v/>
      </c>
      <c r="V541" s="346" t="str">
        <f t="shared" ca="1" si="182"/>
        <v/>
      </c>
      <c r="W541" s="346">
        <f t="shared" ca="1" si="172"/>
        <v>0</v>
      </c>
      <c r="X541" s="343">
        <f t="shared" ca="1" si="180"/>
        <v>0</v>
      </c>
      <c r="Y541" s="56" t="str">
        <f ca="1">VLOOKUP($A541,$BC$5:$BN$45,8)</f>
        <v>R</v>
      </c>
      <c r="Z541" s="175">
        <v>1</v>
      </c>
      <c r="AA541" s="345" t="str">
        <f ca="1">IF($A540&lt;&gt;"",IF(OR($AH540&lt;&gt;0,$AI540&lt;&gt;0,U541&lt;&gt;""),"",O541))</f>
        <v>R</v>
      </c>
      <c r="AB541" s="37" t="str">
        <f t="shared" ca="1" si="173"/>
        <v>W</v>
      </c>
      <c r="AC541" s="37">
        <f t="shared" ca="1" si="174"/>
        <v>1</v>
      </c>
      <c r="AD541" s="23">
        <f ca="1">IF($A541&lt;&gt;"",IF(OR($AH540&lt;&gt;0,$AI540&lt;&gt;0),"0",SUM(AC541:AC541)),0)</f>
        <v>1</v>
      </c>
      <c r="AE541" s="90">
        <f ca="1">IF(A541&lt;&gt;"",W541+AC541,0)</f>
        <v>1</v>
      </c>
      <c r="AF541" s="87">
        <f t="shared" ca="1" si="183"/>
        <v>-11</v>
      </c>
      <c r="AG541" s="95">
        <f>T542</f>
        <v>1</v>
      </c>
      <c r="AH541" s="89">
        <f ca="1">IF($A541&lt;&gt;"",IF(AH540&lt;&gt;0,AH540,IF(AF541&gt;=$AJ$1,"Profit Target",0)),0)</f>
        <v>0</v>
      </c>
      <c r="AI541" s="91">
        <f ca="1">IF($A541&lt;&gt;"",IF(AI540&lt;&gt;0,AI540,IF(AF541&lt;=$AJ$2,"Stop Loss",0)))</f>
        <v>0</v>
      </c>
      <c r="AJ541" s="89">
        <f t="shared" ca="1" si="175"/>
        <v>9</v>
      </c>
      <c r="AK541" s="78" t="str">
        <f ca="1">IF($A540="","",ABS(T541)&amp;"@")</f>
        <v>1@</v>
      </c>
      <c r="AL541" s="78" t="str">
        <f ca="1">IF(U541&lt;&gt;"",$AK541&amp;U541&amp;",","")</f>
        <v/>
      </c>
      <c r="AM541" s="78" t="str">
        <f ca="1">IF($A540="","",ABS(Z541)&amp;"@")</f>
        <v>1@</v>
      </c>
      <c r="AN541" s="427" t="str">
        <f t="shared" ca="1" si="176"/>
        <v>1@R,</v>
      </c>
      <c r="AO541" s="20"/>
      <c r="AP541" s="20"/>
      <c r="AQ541" s="20"/>
      <c r="AR541" s="20"/>
      <c r="AS541" s="20"/>
      <c r="AT541" s="66"/>
      <c r="AU541" s="20"/>
      <c r="AV541" s="20"/>
      <c r="AW541" s="20"/>
      <c r="AX541" s="20"/>
      <c r="AY541" s="20"/>
      <c r="AZ541" s="20"/>
      <c r="BA541" s="20"/>
      <c r="BB541" s="96">
        <f t="shared" ca="1" si="167"/>
        <v>29</v>
      </c>
      <c r="BC541" s="48"/>
      <c r="BD541" s="96"/>
      <c r="BE541" s="48"/>
      <c r="BG541" s="48"/>
      <c r="BH541" s="48"/>
      <c r="BI541" s="19"/>
      <c r="BJ541" s="19"/>
      <c r="BK541" s="19"/>
      <c r="BL541" s="48"/>
      <c r="BM541" s="61"/>
      <c r="BN541" s="48"/>
      <c r="BR541" s="48"/>
      <c r="BS541" s="48"/>
      <c r="BT541" s="48"/>
      <c r="BU541" s="48"/>
      <c r="BV541" s="48"/>
      <c r="BW541" s="48"/>
      <c r="BX541" s="48"/>
      <c r="BY541" s="49"/>
      <c r="BZ541" s="48"/>
      <c r="CA541" s="48"/>
      <c r="CB541" s="19"/>
      <c r="CC541" s="19"/>
      <c r="CD541" s="19"/>
      <c r="CE541" s="48"/>
      <c r="CF541" s="49"/>
      <c r="CG541" s="19"/>
      <c r="CH541" s="49"/>
      <c r="CI541" s="19"/>
      <c r="CJ541" s="19"/>
    </row>
    <row r="542" spans="1:88">
      <c r="A542" s="96">
        <f t="shared" ca="1" si="166"/>
        <v>34</v>
      </c>
      <c r="B542" s="23" t="str">
        <f ca="1">IF(A541="","",IF(AND(AL542="",AN542=""),"NB",AL542&amp;AN542))</f>
        <v>1@R,</v>
      </c>
      <c r="C542" s="6" t="str">
        <f t="shared" ca="1" si="168"/>
        <v/>
      </c>
      <c r="D542" s="56" t="str">
        <f ca="1">VLOOKUP($A542,$BC$5:$BN$45,8)</f>
        <v>R</v>
      </c>
      <c r="E542" s="344" t="str">
        <f t="shared" ca="1" si="177"/>
        <v>RRR</v>
      </c>
      <c r="F542" s="175">
        <v>1</v>
      </c>
      <c r="G542" s="459">
        <f ca="1">IF(G541&gt;=$AJ$3,1,IF(AND(J540="L",J541="L"),1,IF(I541="L",2,IF(I541="W",(2*G541-1),G541))))</f>
        <v>2</v>
      </c>
      <c r="H542" s="345" t="str">
        <f ca="1">IF($A541&lt;&gt;"",IF(OR($AH541&lt;&gt;0,$AI541&lt;&gt;0,E541="RRR"),"",IF(AND($D536="B",$D539="B"),"B",IF(AND($D538="B",$D540="B"),"B",IF(AND($D540=$D541,$D540="B"),"B","")))),"")</f>
        <v/>
      </c>
      <c r="I542" s="346" t="str">
        <f t="shared" ca="1" si="181"/>
        <v/>
      </c>
      <c r="J542" s="346">
        <f t="shared" ca="1" si="169"/>
        <v>0</v>
      </c>
      <c r="K542" s="343">
        <f t="shared" ca="1" si="178"/>
        <v>0</v>
      </c>
      <c r="L542" s="56" t="str">
        <f ca="1">VLOOKUP($A542,$BC$5:$BN$45,8)</f>
        <v>R</v>
      </c>
      <c r="M542" s="428">
        <f t="shared" ca="1" si="179"/>
        <v>3</v>
      </c>
      <c r="N542" s="175">
        <v>1</v>
      </c>
      <c r="O542" s="345" t="str">
        <f ca="1">IF($A541&lt;&gt;"",IF(OR($AH541&lt;&gt;0,$AI541&lt;&gt;0,E541="BBB",H542&lt;&gt;""),"",IF(AND($D536="R",$D539="R"),"R",IF(AND($D538="R",$D540="R"),"R",IF(AND($D540=$D541,$D540="R"),"R","")))),"")</f>
        <v>R</v>
      </c>
      <c r="P542" s="37" t="str">
        <f t="shared" ca="1" si="170"/>
        <v>W</v>
      </c>
      <c r="Q542" s="37">
        <f t="shared" ca="1" si="171"/>
        <v>1</v>
      </c>
      <c r="R542" s="23">
        <f ca="1">IF($A542&lt;&gt;"",IF(OR($AH541&lt;&gt;0,$AI541&lt;&gt;0),"0",SUM(Q542:Q542)),0)</f>
        <v>1</v>
      </c>
      <c r="S542" s="56" t="str">
        <f ca="1">VLOOKUP($A542,$BC$5:$BN$45,8)</f>
        <v>R</v>
      </c>
      <c r="T542" s="175">
        <v>1</v>
      </c>
      <c r="U542" s="345" t="str">
        <f ca="1">IF($A541&lt;&gt;"",IF(OR($AH541&lt;&gt;0,$AI541&lt;&gt;0,M541&gt;=$AJ$3),"",H542))</f>
        <v/>
      </c>
      <c r="V542" s="346" t="str">
        <f t="shared" ca="1" si="182"/>
        <v/>
      </c>
      <c r="W542" s="346">
        <f t="shared" ca="1" si="172"/>
        <v>0</v>
      </c>
      <c r="X542" s="343">
        <f t="shared" ca="1" si="180"/>
        <v>0</v>
      </c>
      <c r="Y542" s="56" t="str">
        <f ca="1">VLOOKUP($A542,$BC$5:$BN$45,8)</f>
        <v>R</v>
      </c>
      <c r="Z542" s="175">
        <v>1</v>
      </c>
      <c r="AA542" s="345" t="str">
        <f ca="1">IF($A541&lt;&gt;"",IF(OR($AH541&lt;&gt;0,$AI541&lt;&gt;0,U542&lt;&gt;""),"",O542))</f>
        <v>R</v>
      </c>
      <c r="AB542" s="37" t="str">
        <f t="shared" ca="1" si="173"/>
        <v>W</v>
      </c>
      <c r="AC542" s="37">
        <f t="shared" ca="1" si="174"/>
        <v>1</v>
      </c>
      <c r="AD542" s="23">
        <f ca="1">IF($A542&lt;&gt;"",IF(OR($AH541&lt;&gt;0,$AI541&lt;&gt;0),"0",SUM(AC542:AC542)),0)</f>
        <v>1</v>
      </c>
      <c r="AE542" s="90">
        <f ca="1">IF(A542&lt;&gt;"",W542+AC542,0)</f>
        <v>1</v>
      </c>
      <c r="AF542" s="87">
        <f t="shared" ca="1" si="183"/>
        <v>-10</v>
      </c>
      <c r="AG542" s="95">
        <f>T543</f>
        <v>1</v>
      </c>
      <c r="AH542" s="89">
        <f ca="1">IF($A542&lt;&gt;"",IF(AH541&lt;&gt;0,AH541,IF(AF542&gt;=$AJ$1,"Profit Target",0)),0)</f>
        <v>0</v>
      </c>
      <c r="AI542" s="91">
        <f ca="1">IF($A542&lt;&gt;"",IF(AI541&lt;&gt;0,AI541,IF(AF542&lt;=$AJ$2,"Stop Loss",0)))</f>
        <v>0</v>
      </c>
      <c r="AJ542" s="89">
        <f t="shared" ca="1" si="175"/>
        <v>9</v>
      </c>
      <c r="AK542" s="78" t="str">
        <f ca="1">IF($A541="","",ABS(T542)&amp;"@")</f>
        <v>1@</v>
      </c>
      <c r="AL542" s="78" t="str">
        <f ca="1">IF(U542&lt;&gt;"",$AK542&amp;U542&amp;",","")</f>
        <v/>
      </c>
      <c r="AM542" s="78" t="str">
        <f ca="1">IF($A541="","",ABS(Z542)&amp;"@")</f>
        <v>1@</v>
      </c>
      <c r="AN542" s="427" t="str">
        <f t="shared" ca="1" si="176"/>
        <v>1@R,</v>
      </c>
      <c r="AO542" s="20"/>
      <c r="AP542" s="20"/>
      <c r="AQ542" s="20"/>
      <c r="AR542" s="20"/>
      <c r="AS542" s="20"/>
      <c r="AT542" s="66"/>
      <c r="AU542" s="20"/>
      <c r="AV542" s="20"/>
      <c r="AW542" s="20"/>
      <c r="AX542" s="20"/>
      <c r="AY542" s="20"/>
      <c r="AZ542" s="20"/>
      <c r="BA542" s="20"/>
      <c r="BB542" s="96">
        <f t="shared" ca="1" si="167"/>
        <v>10</v>
      </c>
      <c r="BC542" s="48"/>
      <c r="BD542" s="96"/>
      <c r="BE542" s="48"/>
      <c r="BG542" s="48"/>
      <c r="BH542" s="48"/>
      <c r="BI542" s="19"/>
      <c r="BJ542" s="19"/>
      <c r="BK542" s="19"/>
      <c r="BL542" s="48"/>
      <c r="BM542" s="61"/>
      <c r="BN542" s="48"/>
      <c r="BR542" s="48"/>
      <c r="BS542" s="48"/>
      <c r="BT542" s="48"/>
      <c r="BU542" s="48"/>
      <c r="BV542" s="48"/>
      <c r="BW542" s="48"/>
      <c r="BX542" s="48"/>
      <c r="BY542" s="49"/>
      <c r="BZ542" s="48"/>
      <c r="CA542" s="48"/>
      <c r="CB542" s="19"/>
      <c r="CC542" s="19"/>
      <c r="CD542" s="19"/>
      <c r="CE542" s="48"/>
      <c r="CF542" s="49"/>
      <c r="CG542" s="19"/>
      <c r="CH542" s="49"/>
      <c r="CI542" s="19"/>
      <c r="CJ542" s="19"/>
    </row>
    <row r="543" spans="1:88">
      <c r="A543" s="96">
        <f t="shared" ca="1" si="166"/>
        <v>9</v>
      </c>
      <c r="B543" s="23" t="str">
        <f ca="1">IF(A542="","",IF(AND(AL543="",AN543=""),"NB",AL543&amp;AN543))</f>
        <v>1@R,</v>
      </c>
      <c r="C543" s="6" t="str">
        <f t="shared" ca="1" si="168"/>
        <v/>
      </c>
      <c r="D543" s="56" t="str">
        <f ca="1">VLOOKUP($A543,$BC$5:$BN$45,8)</f>
        <v>R</v>
      </c>
      <c r="E543" s="344" t="str">
        <f t="shared" ca="1" si="177"/>
        <v>RRR</v>
      </c>
      <c r="F543" s="175">
        <v>1</v>
      </c>
      <c r="G543" s="459">
        <f ca="1">IF(G542&gt;=$AJ$3,1,IF(AND(J541="L",J542="L"),1,IF(I542="L",2,IF(I542="W",(2*G542-1),G542))))</f>
        <v>2</v>
      </c>
      <c r="H543" s="345" t="str">
        <f ca="1">IF($A542&lt;&gt;"",IF(OR($AH542&lt;&gt;0,$AI542&lt;&gt;0,E542="RRR"),"",IF(AND($D537="B",$D540="B"),"B",IF(AND($D539="B",$D541="B"),"B",IF(AND($D541=$D542,$D541="B"),"B","")))),"")</f>
        <v/>
      </c>
      <c r="I543" s="346" t="str">
        <f t="shared" ca="1" si="181"/>
        <v/>
      </c>
      <c r="J543" s="346">
        <f t="shared" ca="1" si="169"/>
        <v>0</v>
      </c>
      <c r="K543" s="343">
        <f t="shared" ca="1" si="178"/>
        <v>0</v>
      </c>
      <c r="L543" s="56" t="str">
        <f ca="1">VLOOKUP($A543,$BC$5:$BN$45,8)</f>
        <v>R</v>
      </c>
      <c r="M543" s="428">
        <f t="shared" ca="1" si="179"/>
        <v>3</v>
      </c>
      <c r="N543" s="175">
        <v>1</v>
      </c>
      <c r="O543" s="345" t="str">
        <f ca="1">IF($A542&lt;&gt;"",IF(OR($AH542&lt;&gt;0,$AI542&lt;&gt;0,E542="BBB",H543&lt;&gt;""),"",IF(AND($D537="R",$D540="R"),"R",IF(AND($D539="R",$D541="R"),"R",IF(AND($D541=$D542,$D541="R"),"R","")))),"")</f>
        <v>R</v>
      </c>
      <c r="P543" s="37" t="str">
        <f t="shared" ca="1" si="170"/>
        <v>W</v>
      </c>
      <c r="Q543" s="37">
        <f t="shared" ca="1" si="171"/>
        <v>1</v>
      </c>
      <c r="R543" s="23">
        <f ca="1">IF($A543&lt;&gt;"",IF(OR($AH542&lt;&gt;0,$AI542&lt;&gt;0),"0",SUM(Q543:Q543)),0)</f>
        <v>1</v>
      </c>
      <c r="S543" s="56" t="str">
        <f ca="1">VLOOKUP($A543,$BC$5:$BN$45,8)</f>
        <v>R</v>
      </c>
      <c r="T543" s="175">
        <v>1</v>
      </c>
      <c r="U543" s="345" t="str">
        <f ca="1">IF($A542&lt;&gt;"",IF(OR($AH542&lt;&gt;0,$AI542&lt;&gt;0,M542&gt;=$AJ$3),"",H543))</f>
        <v/>
      </c>
      <c r="V543" s="346" t="str">
        <f t="shared" ca="1" si="182"/>
        <v/>
      </c>
      <c r="W543" s="346">
        <f t="shared" ca="1" si="172"/>
        <v>0</v>
      </c>
      <c r="X543" s="343">
        <f t="shared" ca="1" si="180"/>
        <v>0</v>
      </c>
      <c r="Y543" s="56" t="str">
        <f ca="1">VLOOKUP($A543,$BC$5:$BN$45,8)</f>
        <v>R</v>
      </c>
      <c r="Z543" s="175">
        <v>1</v>
      </c>
      <c r="AA543" s="345" t="str">
        <f ca="1">IF($A542&lt;&gt;"",IF(OR($AH542&lt;&gt;0,$AI542&lt;&gt;0,U543&lt;&gt;""),"",O543))</f>
        <v>R</v>
      </c>
      <c r="AB543" s="37" t="str">
        <f t="shared" ca="1" si="173"/>
        <v>W</v>
      </c>
      <c r="AC543" s="37">
        <f t="shared" ca="1" si="174"/>
        <v>1</v>
      </c>
      <c r="AD543" s="23">
        <f ca="1">IF($A543&lt;&gt;"",IF(OR($AH542&lt;&gt;0,$AI542&lt;&gt;0),"0",SUM(AC543:AC543)),0)</f>
        <v>1</v>
      </c>
      <c r="AE543" s="90">
        <f ca="1">IF(A543&lt;&gt;"",W543+AC543,0)</f>
        <v>1</v>
      </c>
      <c r="AF543" s="87">
        <f t="shared" ca="1" si="183"/>
        <v>-9</v>
      </c>
      <c r="AG543" s="95">
        <f>T544</f>
        <v>1</v>
      </c>
      <c r="AH543" s="89">
        <f ca="1">IF($A543&lt;&gt;"",IF(AH542&lt;&gt;0,AH542,IF(AF543&gt;=$AJ$1,"Profit Target",0)),0)</f>
        <v>0</v>
      </c>
      <c r="AI543" s="91">
        <f ca="1">IF($A543&lt;&gt;"",IF(AI542&lt;&gt;0,AI542,IF(AF543&lt;=$AJ$2,"Stop Loss",0)))</f>
        <v>0</v>
      </c>
      <c r="AJ543" s="89">
        <f t="shared" ca="1" si="175"/>
        <v>9</v>
      </c>
      <c r="AK543" s="78" t="str">
        <f ca="1">IF($A542="","",ABS(T543)&amp;"@")</f>
        <v>1@</v>
      </c>
      <c r="AL543" s="78" t="str">
        <f ca="1">IF(U543&lt;&gt;"",$AK543&amp;U543&amp;",","")</f>
        <v/>
      </c>
      <c r="AM543" s="78" t="str">
        <f ca="1">IF($A542="","",ABS(Z543)&amp;"@")</f>
        <v>1@</v>
      </c>
      <c r="AN543" s="427" t="str">
        <f t="shared" ca="1" si="176"/>
        <v>1@R,</v>
      </c>
      <c r="AO543" s="20"/>
      <c r="AP543" s="20"/>
      <c r="AQ543" s="20"/>
      <c r="AR543" s="20"/>
      <c r="AS543" s="20"/>
      <c r="AT543" s="66"/>
      <c r="AU543" s="20"/>
      <c r="AV543" s="20"/>
      <c r="AW543" s="20"/>
      <c r="AX543" s="20"/>
      <c r="AY543" s="20"/>
      <c r="AZ543" s="20"/>
      <c r="BA543" s="20"/>
      <c r="BB543" s="96">
        <f t="shared" ca="1" si="167"/>
        <v>36</v>
      </c>
      <c r="BC543" s="48"/>
      <c r="BD543" s="96"/>
      <c r="BE543" s="48"/>
      <c r="BG543" s="48"/>
      <c r="BH543" s="48"/>
      <c r="BI543" s="19"/>
      <c r="BJ543" s="19"/>
      <c r="BK543" s="19"/>
      <c r="BL543" s="48"/>
      <c r="BM543" s="61"/>
      <c r="BN543" s="48"/>
      <c r="BR543" s="48"/>
      <c r="BS543" s="48"/>
      <c r="BT543" s="48"/>
      <c r="BU543" s="48"/>
      <c r="BV543" s="48"/>
      <c r="BW543" s="48"/>
      <c r="BX543" s="48"/>
      <c r="BY543" s="49"/>
      <c r="BZ543" s="48"/>
      <c r="CA543" s="48"/>
      <c r="CB543" s="19"/>
      <c r="CC543" s="19"/>
      <c r="CD543" s="19"/>
      <c r="CE543" s="48"/>
      <c r="CF543" s="49"/>
      <c r="CG543" s="19"/>
      <c r="CH543" s="49"/>
      <c r="CI543" s="19"/>
      <c r="CJ543" s="19"/>
    </row>
    <row r="544" spans="1:88">
      <c r="A544" s="96">
        <f t="shared" ca="1" si="166"/>
        <v>2</v>
      </c>
      <c r="B544" s="23" t="str">
        <f ca="1">IF(A543="","",IF(AND(AL544="",AN544=""),"NB",AL544&amp;AN544))</f>
        <v>1@R,</v>
      </c>
      <c r="C544" s="6" t="str">
        <f t="shared" ca="1" si="168"/>
        <v/>
      </c>
      <c r="D544" s="56" t="str">
        <f ca="1">VLOOKUP($A544,$BC$5:$BN$45,8)</f>
        <v>B</v>
      </c>
      <c r="E544" s="344" t="str">
        <f t="shared" ca="1" si="177"/>
        <v>RRB</v>
      </c>
      <c r="F544" s="175">
        <v>1</v>
      </c>
      <c r="G544" s="459">
        <f ca="1">IF(G543&gt;=$AJ$3,1,IF(AND(J542="L",J543="L"),1,IF(I543="L",2,IF(I543="W",(2*G543-1),G543))))</f>
        <v>2</v>
      </c>
      <c r="H544" s="345" t="str">
        <f ca="1">IF($A543&lt;&gt;"",IF(OR($AH543&lt;&gt;0,$AI543&lt;&gt;0,E543="RRR"),"",IF(AND($D538="B",$D541="B"),"B",IF(AND($D540="B",$D542="B"),"B",IF(AND($D542=$D543,$D542="B"),"B","")))),"")</f>
        <v/>
      </c>
      <c r="I544" s="346" t="str">
        <f t="shared" ca="1" si="181"/>
        <v/>
      </c>
      <c r="J544" s="346">
        <f t="shared" ca="1" si="169"/>
        <v>0</v>
      </c>
      <c r="K544" s="343">
        <f t="shared" ca="1" si="178"/>
        <v>0</v>
      </c>
      <c r="L544" s="56" t="str">
        <f ca="1">VLOOKUP($A544,$BC$5:$BN$45,8)</f>
        <v>B</v>
      </c>
      <c r="M544" s="428">
        <f t="shared" ca="1" si="179"/>
        <v>3</v>
      </c>
      <c r="N544" s="175">
        <v>1</v>
      </c>
      <c r="O544" s="345" t="str">
        <f ca="1">IF($A543&lt;&gt;"",IF(OR($AH543&lt;&gt;0,$AI543&lt;&gt;0,E543="BBB",H544&lt;&gt;""),"",IF(AND($D538="R",$D541="R"),"R",IF(AND($D540="R",$D542="R"),"R",IF(AND($D542=$D543,$D542="R"),"R","")))),"")</f>
        <v>R</v>
      </c>
      <c r="P544" s="37" t="str">
        <f t="shared" ca="1" si="170"/>
        <v>L</v>
      </c>
      <c r="Q544" s="37">
        <f t="shared" ca="1" si="171"/>
        <v>-1</v>
      </c>
      <c r="R544" s="23">
        <f ca="1">IF($A544&lt;&gt;"",IF(OR($AH543&lt;&gt;0,$AI543&lt;&gt;0),"0",SUM(Q544:Q544)),0)</f>
        <v>-1</v>
      </c>
      <c r="S544" s="56" t="str">
        <f ca="1">VLOOKUP($A544,$BC$5:$BN$45,8)</f>
        <v>B</v>
      </c>
      <c r="T544" s="175">
        <v>1</v>
      </c>
      <c r="U544" s="345" t="str">
        <f ca="1">IF($A543&lt;&gt;"",IF(OR($AH543&lt;&gt;0,$AI543&lt;&gt;0,M543&gt;=$AJ$3),"",H544))</f>
        <v/>
      </c>
      <c r="V544" s="346" t="str">
        <f t="shared" ca="1" si="182"/>
        <v/>
      </c>
      <c r="W544" s="346">
        <f t="shared" ca="1" si="172"/>
        <v>0</v>
      </c>
      <c r="X544" s="343">
        <f t="shared" ca="1" si="180"/>
        <v>0</v>
      </c>
      <c r="Y544" s="56" t="str">
        <f ca="1">VLOOKUP($A544,$BC$5:$BN$45,8)</f>
        <v>B</v>
      </c>
      <c r="Z544" s="175">
        <v>1</v>
      </c>
      <c r="AA544" s="345" t="str">
        <f ca="1">IF($A543&lt;&gt;"",IF(OR($AH543&lt;&gt;0,$AI543&lt;&gt;0,U544&lt;&gt;""),"",O544))</f>
        <v>R</v>
      </c>
      <c r="AB544" s="37" t="str">
        <f t="shared" ca="1" si="173"/>
        <v>L</v>
      </c>
      <c r="AC544" s="37">
        <f t="shared" ca="1" si="174"/>
        <v>-1</v>
      </c>
      <c r="AD544" s="23">
        <f ca="1">IF($A544&lt;&gt;"",IF(OR($AH543&lt;&gt;0,$AI543&lt;&gt;0),"0",SUM(AC544:AC544)),0)</f>
        <v>-1</v>
      </c>
      <c r="AE544" s="90">
        <f ca="1">IF(A544&lt;&gt;"",W544+AC544,0)</f>
        <v>-1</v>
      </c>
      <c r="AF544" s="87">
        <f t="shared" ca="1" si="183"/>
        <v>-10</v>
      </c>
      <c r="AG544" s="95">
        <f>T545</f>
        <v>1</v>
      </c>
      <c r="AH544" s="89">
        <f ca="1">IF($A544&lt;&gt;"",IF(AH543&lt;&gt;0,AH543,IF(AF544&gt;=$AJ$1,"Profit Target",0)),0)</f>
        <v>0</v>
      </c>
      <c r="AI544" s="91">
        <f ca="1">IF($A544&lt;&gt;"",IF(AI543&lt;&gt;0,AI543,IF(AF544&lt;=$AJ$2,"Stop Loss",0)))</f>
        <v>0</v>
      </c>
      <c r="AJ544" s="89">
        <f t="shared" ca="1" si="175"/>
        <v>9</v>
      </c>
      <c r="AK544" s="78" t="str">
        <f ca="1">IF($A543="","",ABS(T544)&amp;"@")</f>
        <v>1@</v>
      </c>
      <c r="AL544" s="78" t="str">
        <f ca="1">IF(U544&lt;&gt;"",$AK544&amp;U544&amp;",","")</f>
        <v/>
      </c>
      <c r="AM544" s="78" t="str">
        <f ca="1">IF($A543="","",ABS(Z544)&amp;"@")</f>
        <v>1@</v>
      </c>
      <c r="AN544" s="427" t="str">
        <f t="shared" ca="1" si="176"/>
        <v>1@R,</v>
      </c>
      <c r="AO544" s="20"/>
      <c r="AP544" s="20"/>
      <c r="AQ544" s="20"/>
      <c r="AR544" s="20"/>
      <c r="AS544" s="20"/>
      <c r="AT544" s="66"/>
      <c r="AU544" s="20"/>
      <c r="AV544" s="20"/>
      <c r="AW544" s="20"/>
      <c r="AX544" s="20"/>
      <c r="AY544" s="20"/>
      <c r="AZ544" s="20"/>
      <c r="BA544" s="20"/>
      <c r="BB544" s="96">
        <f t="shared" ca="1" si="167"/>
        <v>31</v>
      </c>
      <c r="BC544" s="48"/>
      <c r="BD544" s="96"/>
      <c r="BE544" s="48"/>
      <c r="BG544" s="48"/>
      <c r="BH544" s="48"/>
      <c r="BI544" s="19"/>
      <c r="BJ544" s="19"/>
      <c r="BK544" s="19"/>
      <c r="BL544" s="48"/>
      <c r="BM544" s="61"/>
      <c r="BN544" s="48"/>
      <c r="BR544" s="48"/>
      <c r="BS544" s="48"/>
      <c r="BT544" s="48"/>
      <c r="BU544" s="48"/>
      <c r="BV544" s="48"/>
      <c r="BW544" s="48"/>
      <c r="BX544" s="48"/>
      <c r="BY544" s="49"/>
      <c r="BZ544" s="48"/>
      <c r="CA544" s="48"/>
      <c r="CB544" s="19"/>
      <c r="CC544" s="19"/>
      <c r="CD544" s="19"/>
      <c r="CE544" s="48"/>
      <c r="CF544" s="49"/>
      <c r="CG544" s="19"/>
      <c r="CH544" s="49"/>
      <c r="CI544" s="19"/>
      <c r="CJ544" s="19"/>
    </row>
    <row r="545" spans="1:88">
      <c r="A545" s="96">
        <f t="shared" ca="1" si="166"/>
        <v>34</v>
      </c>
      <c r="B545" s="23" t="str">
        <f ca="1">IF(A544="","",IF(AND(AL545="",AN545=""),"NB",AL545&amp;AN545))</f>
        <v>1@R,</v>
      </c>
      <c r="C545" s="6" t="str">
        <f t="shared" ca="1" si="168"/>
        <v/>
      </c>
      <c r="D545" s="56" t="str">
        <f ca="1">VLOOKUP($A545,$BC$5:$BN$45,8)</f>
        <v>R</v>
      </c>
      <c r="E545" s="344" t="str">
        <f t="shared" ca="1" si="177"/>
        <v>RBR</v>
      </c>
      <c r="F545" s="175">
        <v>1</v>
      </c>
      <c r="G545" s="459">
        <f ca="1">IF(G544&gt;=$AJ$3,1,IF(AND(J543="L",J544="L"),1,IF(I544="L",2,IF(I544="W",(2*G544-1),G544))))</f>
        <v>2</v>
      </c>
      <c r="H545" s="345" t="str">
        <f ca="1">IF($A544&lt;&gt;"",IF(OR($AH544&lt;&gt;0,$AI544&lt;&gt;0,E544="RRR"),"",IF(AND($D539="B",$D542="B"),"B",IF(AND($D541="B",$D543="B"),"B",IF(AND($D543=$D544,$D543="B"),"B","")))),"")</f>
        <v/>
      </c>
      <c r="I545" s="346" t="str">
        <f t="shared" ca="1" si="181"/>
        <v/>
      </c>
      <c r="J545" s="346">
        <f t="shared" ca="1" si="169"/>
        <v>0</v>
      </c>
      <c r="K545" s="343">
        <f t="shared" ca="1" si="178"/>
        <v>0</v>
      </c>
      <c r="L545" s="56" t="str">
        <f ca="1">VLOOKUP($A545,$BC$5:$BN$45,8)</f>
        <v>R</v>
      </c>
      <c r="M545" s="428">
        <f t="shared" ca="1" si="179"/>
        <v>3</v>
      </c>
      <c r="N545" s="175">
        <v>1</v>
      </c>
      <c r="O545" s="345" t="str">
        <f ca="1">IF($A544&lt;&gt;"",IF(OR($AH544&lt;&gt;0,$AI544&lt;&gt;0,E544="BBB",H545&lt;&gt;""),"",IF(AND($D539="R",$D542="R"),"R",IF(AND($D541="R",$D543="R"),"R",IF(AND($D543=$D544,$D543="R"),"R","")))),"")</f>
        <v>R</v>
      </c>
      <c r="P545" s="37" t="str">
        <f t="shared" ca="1" si="170"/>
        <v>W</v>
      </c>
      <c r="Q545" s="37">
        <f t="shared" ca="1" si="171"/>
        <v>1</v>
      </c>
      <c r="R545" s="23">
        <f ca="1">IF($A545&lt;&gt;"",IF(OR($AH544&lt;&gt;0,$AI544&lt;&gt;0),"0",SUM(Q545:Q545)),0)</f>
        <v>1</v>
      </c>
      <c r="S545" s="56" t="str">
        <f ca="1">VLOOKUP($A545,$BC$5:$BN$45,8)</f>
        <v>R</v>
      </c>
      <c r="T545" s="175">
        <v>1</v>
      </c>
      <c r="U545" s="345" t="str">
        <f ca="1">IF($A544&lt;&gt;"",IF(OR($AH544&lt;&gt;0,$AI544&lt;&gt;0,M544&gt;=$AJ$3),"",H545))</f>
        <v/>
      </c>
      <c r="V545" s="346" t="str">
        <f t="shared" ca="1" si="182"/>
        <v/>
      </c>
      <c r="W545" s="346">
        <f t="shared" ca="1" si="172"/>
        <v>0</v>
      </c>
      <c r="X545" s="343">
        <f t="shared" ca="1" si="180"/>
        <v>0</v>
      </c>
      <c r="Y545" s="56" t="str">
        <f ca="1">VLOOKUP($A545,$BC$5:$BN$45,8)</f>
        <v>R</v>
      </c>
      <c r="Z545" s="175">
        <v>1</v>
      </c>
      <c r="AA545" s="345" t="str">
        <f ca="1">IF($A544&lt;&gt;"",IF(OR($AH544&lt;&gt;0,$AI544&lt;&gt;0,U545&lt;&gt;""),"",O545))</f>
        <v>R</v>
      </c>
      <c r="AB545" s="37" t="str">
        <f t="shared" ca="1" si="173"/>
        <v>W</v>
      </c>
      <c r="AC545" s="37">
        <f t="shared" ca="1" si="174"/>
        <v>1</v>
      </c>
      <c r="AD545" s="23">
        <f ca="1">IF($A545&lt;&gt;"",IF(OR($AH544&lt;&gt;0,$AI544&lt;&gt;0),"0",SUM(AC545:AC545)),0)</f>
        <v>1</v>
      </c>
      <c r="AE545" s="90">
        <f ca="1">IF(A545&lt;&gt;"",W545+AC545,0)</f>
        <v>1</v>
      </c>
      <c r="AF545" s="87">
        <f t="shared" ca="1" si="183"/>
        <v>-9</v>
      </c>
      <c r="AG545" s="95">
        <f>T546</f>
        <v>1</v>
      </c>
      <c r="AH545" s="89">
        <f ca="1">IF($A545&lt;&gt;"",IF(AH544&lt;&gt;0,AH544,IF(AF545&gt;=$AJ$1,"Profit Target",0)),0)</f>
        <v>0</v>
      </c>
      <c r="AI545" s="91">
        <f ca="1">IF($A545&lt;&gt;"",IF(AI544&lt;&gt;0,AI544,IF(AF545&lt;=$AJ$2,"Stop Loss",0)))</f>
        <v>0</v>
      </c>
      <c r="AJ545" s="89">
        <f t="shared" ca="1" si="175"/>
        <v>9</v>
      </c>
      <c r="AK545" s="78" t="str">
        <f ca="1">IF($A544="","",ABS(T545)&amp;"@")</f>
        <v>1@</v>
      </c>
      <c r="AL545" s="78" t="str">
        <f ca="1">IF(U545&lt;&gt;"",$AK545&amp;U545&amp;",","")</f>
        <v/>
      </c>
      <c r="AM545" s="78" t="str">
        <f ca="1">IF($A544="","",ABS(Z545)&amp;"@")</f>
        <v>1@</v>
      </c>
      <c r="AN545" s="427" t="str">
        <f t="shared" ca="1" si="176"/>
        <v>1@R,</v>
      </c>
      <c r="AO545" s="20"/>
      <c r="AP545" s="20"/>
      <c r="AQ545" s="20"/>
      <c r="AR545" s="20"/>
      <c r="AS545" s="20"/>
      <c r="AT545" s="66"/>
      <c r="AU545" s="20"/>
      <c r="AV545" s="20"/>
      <c r="AW545" s="20"/>
      <c r="AX545" s="20"/>
      <c r="AY545" s="20"/>
      <c r="AZ545" s="20"/>
      <c r="BA545" s="20"/>
      <c r="BB545" s="96">
        <f t="shared" ca="1" si="167"/>
        <v>28</v>
      </c>
      <c r="BC545" s="48"/>
      <c r="BD545" s="96"/>
      <c r="BE545" s="48"/>
      <c r="BG545" s="48"/>
      <c r="BH545" s="48"/>
      <c r="BI545" s="19"/>
      <c r="BJ545" s="19"/>
      <c r="BK545" s="19"/>
      <c r="BL545" s="48"/>
      <c r="BM545" s="61"/>
      <c r="BN545" s="48"/>
      <c r="BR545" s="48"/>
      <c r="BS545" s="48"/>
      <c r="BT545" s="48"/>
      <c r="BU545" s="48"/>
      <c r="BV545" s="48"/>
      <c r="BW545" s="48"/>
      <c r="BX545" s="48"/>
      <c r="BY545" s="49"/>
      <c r="BZ545" s="48"/>
      <c r="CA545" s="48"/>
      <c r="CB545" s="19"/>
      <c r="CC545" s="19"/>
      <c r="CD545" s="19"/>
      <c r="CE545" s="48"/>
      <c r="CF545" s="49"/>
      <c r="CG545" s="19"/>
      <c r="CH545" s="49"/>
      <c r="CI545" s="19"/>
      <c r="CJ545" s="19"/>
    </row>
    <row r="546" spans="1:88">
      <c r="A546" s="96">
        <f t="shared" ca="1" si="166"/>
        <v>23</v>
      </c>
      <c r="B546" s="23" t="str">
        <f ca="1">IF(A545="","",IF(AND(AL546="",AN546=""),"NB",AL546&amp;AN546))</f>
        <v>1@R,</v>
      </c>
      <c r="C546" s="6" t="str">
        <f t="shared" ca="1" si="168"/>
        <v/>
      </c>
      <c r="D546" s="56" t="str">
        <f ca="1">VLOOKUP($A546,$BC$5:$BN$45,8)</f>
        <v>R</v>
      </c>
      <c r="E546" s="344" t="str">
        <f t="shared" ca="1" si="177"/>
        <v>BRR</v>
      </c>
      <c r="F546" s="175">
        <v>1</v>
      </c>
      <c r="G546" s="459">
        <f ca="1">IF(G545&gt;=$AJ$3,1,IF(AND(J544="L",J545="L"),1,IF(I545="L",2,IF(I545="W",(2*G545-1),G545))))</f>
        <v>2</v>
      </c>
      <c r="H546" s="345" t="str">
        <f ca="1">IF($A545&lt;&gt;"",IF(OR($AH545&lt;&gt;0,$AI545&lt;&gt;0,E545="RRR"),"",IF(AND($D540="B",$D543="B"),"B",IF(AND($D542="B",$D544="B"),"B",IF(AND($D544=$D545,$D544="B"),"B","")))),"")</f>
        <v/>
      </c>
      <c r="I546" s="346" t="str">
        <f t="shared" ca="1" si="181"/>
        <v/>
      </c>
      <c r="J546" s="346">
        <f t="shared" ca="1" si="169"/>
        <v>0</v>
      </c>
      <c r="K546" s="343">
        <f t="shared" ca="1" si="178"/>
        <v>0</v>
      </c>
      <c r="L546" s="56" t="str">
        <f ca="1">VLOOKUP($A546,$BC$5:$BN$45,8)</f>
        <v>R</v>
      </c>
      <c r="M546" s="428">
        <f t="shared" ca="1" si="179"/>
        <v>3</v>
      </c>
      <c r="N546" s="175">
        <v>1</v>
      </c>
      <c r="O546" s="345" t="str">
        <f ca="1">IF($A545&lt;&gt;"",IF(OR($AH545&lt;&gt;0,$AI545&lt;&gt;0,E545="BBB",H546&lt;&gt;""),"",IF(AND($D540="R",$D543="R"),"R",IF(AND($D542="R",$D544="R"),"R",IF(AND($D544=$D545,$D544="R"),"R","")))),"")</f>
        <v>R</v>
      </c>
      <c r="P546" s="37" t="str">
        <f t="shared" ca="1" si="170"/>
        <v>W</v>
      </c>
      <c r="Q546" s="37">
        <f t="shared" ca="1" si="171"/>
        <v>1</v>
      </c>
      <c r="R546" s="23">
        <f ca="1">IF($A546&lt;&gt;"",IF(OR($AH545&lt;&gt;0,$AI545&lt;&gt;0),"0",SUM(Q546:Q546)),0)</f>
        <v>1</v>
      </c>
      <c r="S546" s="56" t="str">
        <f ca="1">VLOOKUP($A546,$BC$5:$BN$45,8)</f>
        <v>R</v>
      </c>
      <c r="T546" s="175">
        <v>1</v>
      </c>
      <c r="U546" s="345" t="str">
        <f ca="1">IF($A545&lt;&gt;"",IF(OR($AH545&lt;&gt;0,$AI545&lt;&gt;0,M545&gt;=$AJ$3),"",H546))</f>
        <v/>
      </c>
      <c r="V546" s="346" t="str">
        <f t="shared" ca="1" si="182"/>
        <v/>
      </c>
      <c r="W546" s="346">
        <f t="shared" ca="1" si="172"/>
        <v>0</v>
      </c>
      <c r="X546" s="343">
        <f t="shared" ca="1" si="180"/>
        <v>0</v>
      </c>
      <c r="Y546" s="56" t="str">
        <f ca="1">VLOOKUP($A546,$BC$5:$BN$45,8)</f>
        <v>R</v>
      </c>
      <c r="Z546" s="175">
        <v>1</v>
      </c>
      <c r="AA546" s="345" t="str">
        <f ca="1">IF($A545&lt;&gt;"",IF(OR($AH545&lt;&gt;0,$AI545&lt;&gt;0,U546&lt;&gt;""),"",O546))</f>
        <v>R</v>
      </c>
      <c r="AB546" s="37" t="str">
        <f t="shared" ca="1" si="173"/>
        <v>W</v>
      </c>
      <c r="AC546" s="37">
        <f t="shared" ca="1" si="174"/>
        <v>1</v>
      </c>
      <c r="AD546" s="23">
        <f ca="1">IF($A546&lt;&gt;"",IF(OR($AH545&lt;&gt;0,$AI545&lt;&gt;0),"0",SUM(AC546:AC546)),0)</f>
        <v>1</v>
      </c>
      <c r="AE546" s="90">
        <f ca="1">IF(A546&lt;&gt;"",W546+AC546,0)</f>
        <v>1</v>
      </c>
      <c r="AF546" s="87">
        <f t="shared" ca="1" si="183"/>
        <v>-8</v>
      </c>
      <c r="AG546" s="95">
        <f>T547</f>
        <v>1</v>
      </c>
      <c r="AH546" s="89">
        <f ca="1">IF($A546&lt;&gt;"",IF(AH545&lt;&gt;0,AH545,IF(AF546&gt;=$AJ$1,"Profit Target",0)),0)</f>
        <v>0</v>
      </c>
      <c r="AI546" s="91">
        <f ca="1">IF($A546&lt;&gt;"",IF(AI545&lt;&gt;0,AI545,IF(AF546&lt;=$AJ$2,"Stop Loss",0)))</f>
        <v>0</v>
      </c>
      <c r="AJ546" s="89">
        <f t="shared" ca="1" si="175"/>
        <v>9</v>
      </c>
      <c r="AK546" s="78" t="str">
        <f ca="1">IF($A545="","",ABS(T546)&amp;"@")</f>
        <v>1@</v>
      </c>
      <c r="AL546" s="78" t="str">
        <f ca="1">IF(U546&lt;&gt;"",$AK546&amp;U546&amp;",","")</f>
        <v/>
      </c>
      <c r="AM546" s="78" t="str">
        <f ca="1">IF($A545="","",ABS(Z546)&amp;"@")</f>
        <v>1@</v>
      </c>
      <c r="AN546" s="427" t="str">
        <f t="shared" ca="1" si="176"/>
        <v>1@R,</v>
      </c>
      <c r="AO546" s="20"/>
      <c r="AP546" s="20"/>
      <c r="AQ546" s="20"/>
      <c r="AR546" s="20"/>
      <c r="AS546" s="20"/>
      <c r="AT546" s="66"/>
      <c r="AU546" s="20"/>
      <c r="AV546" s="20"/>
      <c r="AW546" s="20"/>
      <c r="AX546" s="20"/>
      <c r="AY546" s="20"/>
      <c r="AZ546" s="20"/>
      <c r="BA546" s="20"/>
      <c r="BB546" s="96">
        <f t="shared" ca="1" si="167"/>
        <v>34</v>
      </c>
      <c r="BC546" s="48"/>
      <c r="BD546" s="96"/>
      <c r="BE546" s="48"/>
      <c r="BG546" s="48"/>
      <c r="BH546" s="48"/>
      <c r="BI546" s="19"/>
      <c r="BJ546" s="19"/>
      <c r="BK546" s="19"/>
      <c r="BL546" s="48"/>
      <c r="BM546" s="61"/>
      <c r="BN546" s="48"/>
      <c r="BR546" s="48"/>
      <c r="BS546" s="48"/>
      <c r="BT546" s="48"/>
      <c r="BU546" s="48"/>
      <c r="BV546" s="48"/>
      <c r="BW546" s="48"/>
      <c r="BX546" s="48"/>
      <c r="BY546" s="49"/>
      <c r="BZ546" s="48"/>
      <c r="CA546" s="48"/>
      <c r="CB546" s="19"/>
      <c r="CC546" s="19"/>
      <c r="CD546" s="19"/>
      <c r="CE546" s="48"/>
      <c r="CF546" s="49"/>
      <c r="CG546" s="19"/>
      <c r="CH546" s="49"/>
      <c r="CI546" s="19"/>
      <c r="CJ546" s="19"/>
    </row>
    <row r="547" spans="1:88">
      <c r="A547" s="96">
        <f t="shared" ca="1" si="166"/>
        <v>16</v>
      </c>
      <c r="B547" s="23" t="str">
        <f ca="1">IF(A546="","",IF(AND(AL547="",AN547=""),"NB",AL547&amp;AN547))</f>
        <v>1@R,</v>
      </c>
      <c r="C547" s="6" t="str">
        <f t="shared" ca="1" si="168"/>
        <v/>
      </c>
      <c r="D547" s="56" t="str">
        <f ca="1">VLOOKUP($A547,$BC$5:$BN$45,8)</f>
        <v>R</v>
      </c>
      <c r="E547" s="344" t="str">
        <f t="shared" ca="1" si="177"/>
        <v>RRR</v>
      </c>
      <c r="F547" s="175">
        <v>1</v>
      </c>
      <c r="G547" s="459">
        <f ca="1">IF(G546&gt;=$AJ$3,1,IF(AND(J545="L",J546="L"),1,IF(I546="L",2,IF(I546="W",(2*G546-1),G546))))</f>
        <v>2</v>
      </c>
      <c r="H547" s="345" t="str">
        <f ca="1">IF($A546&lt;&gt;"",IF(OR($AH546&lt;&gt;0,$AI546&lt;&gt;0,E546="RRR"),"",IF(AND($D541="B",$D544="B"),"B",IF(AND($D543="B",$D545="B"),"B",IF(AND($D545=$D546,$D545="B"),"B","")))),"")</f>
        <v/>
      </c>
      <c r="I547" s="346" t="str">
        <f t="shared" ca="1" si="181"/>
        <v/>
      </c>
      <c r="J547" s="346">
        <f t="shared" ca="1" si="169"/>
        <v>0</v>
      </c>
      <c r="K547" s="343">
        <f t="shared" ca="1" si="178"/>
        <v>0</v>
      </c>
      <c r="L547" s="56" t="str">
        <f ca="1">VLOOKUP($A547,$BC$5:$BN$45,8)</f>
        <v>R</v>
      </c>
      <c r="M547" s="428">
        <f t="shared" ca="1" si="179"/>
        <v>3</v>
      </c>
      <c r="N547" s="175">
        <v>1</v>
      </c>
      <c r="O547" s="345" t="str">
        <f ca="1">IF($A546&lt;&gt;"",IF(OR($AH546&lt;&gt;0,$AI546&lt;&gt;0,E546="BBB",H547&lt;&gt;""),"",IF(AND($D541="R",$D544="R"),"R",IF(AND($D543="R",$D545="R"),"R",IF(AND($D545=$D546,$D545="R"),"R","")))),"")</f>
        <v>R</v>
      </c>
      <c r="P547" s="37" t="str">
        <f t="shared" ca="1" si="170"/>
        <v>W</v>
      </c>
      <c r="Q547" s="37">
        <f t="shared" ca="1" si="171"/>
        <v>1</v>
      </c>
      <c r="R547" s="23">
        <f ca="1">IF($A547&lt;&gt;"",IF(OR($AH546&lt;&gt;0,$AI546&lt;&gt;0),"0",SUM(Q547:Q547)),0)</f>
        <v>1</v>
      </c>
      <c r="S547" s="56" t="str">
        <f ca="1">VLOOKUP($A547,$BC$5:$BN$45,8)</f>
        <v>R</v>
      </c>
      <c r="T547" s="175">
        <v>1</v>
      </c>
      <c r="U547" s="345" t="str">
        <f ca="1">IF($A546&lt;&gt;"",IF(OR($AH546&lt;&gt;0,$AI546&lt;&gt;0,M546&gt;=$AJ$3),"",H547))</f>
        <v/>
      </c>
      <c r="V547" s="346" t="str">
        <f t="shared" ca="1" si="182"/>
        <v/>
      </c>
      <c r="W547" s="346">
        <f t="shared" ca="1" si="172"/>
        <v>0</v>
      </c>
      <c r="X547" s="343">
        <f t="shared" ca="1" si="180"/>
        <v>0</v>
      </c>
      <c r="Y547" s="56" t="str">
        <f ca="1">VLOOKUP($A547,$BC$5:$BN$45,8)</f>
        <v>R</v>
      </c>
      <c r="Z547" s="175">
        <v>1</v>
      </c>
      <c r="AA547" s="345" t="str">
        <f ca="1">IF($A546&lt;&gt;"",IF(OR($AH546&lt;&gt;0,$AI546&lt;&gt;0,U547&lt;&gt;""),"",O547))</f>
        <v>R</v>
      </c>
      <c r="AB547" s="37" t="str">
        <f t="shared" ca="1" si="173"/>
        <v>W</v>
      </c>
      <c r="AC547" s="37">
        <f t="shared" ca="1" si="174"/>
        <v>1</v>
      </c>
      <c r="AD547" s="23">
        <f ca="1">IF($A547&lt;&gt;"",IF(OR($AH546&lt;&gt;0,$AI546&lt;&gt;0),"0",SUM(AC547:AC547)),0)</f>
        <v>1</v>
      </c>
      <c r="AE547" s="90">
        <f ca="1">IF(A547&lt;&gt;"",W547+AC547,0)</f>
        <v>1</v>
      </c>
      <c r="AF547" s="87">
        <f t="shared" ca="1" si="183"/>
        <v>-7</v>
      </c>
      <c r="AG547" s="95">
        <f>T548</f>
        <v>1</v>
      </c>
      <c r="AH547" s="89">
        <f ca="1">IF($A547&lt;&gt;"",IF(AH546&lt;&gt;0,AH546,IF(AF547&gt;=$AJ$1,"Profit Target",0)),0)</f>
        <v>0</v>
      </c>
      <c r="AI547" s="91">
        <f ca="1">IF($A547&lt;&gt;"",IF(AI546&lt;&gt;0,AI546,IF(AF547&lt;=$AJ$2,"Stop Loss",0)))</f>
        <v>0</v>
      </c>
      <c r="AJ547" s="89">
        <f t="shared" ca="1" si="175"/>
        <v>9</v>
      </c>
      <c r="AK547" s="78" t="str">
        <f ca="1">IF($A546="","",ABS(T547)&amp;"@")</f>
        <v>1@</v>
      </c>
      <c r="AL547" s="78" t="str">
        <f ca="1">IF(U547&lt;&gt;"",$AK547&amp;U547&amp;",","")</f>
        <v/>
      </c>
      <c r="AM547" s="78" t="str">
        <f ca="1">IF($A546="","",ABS(Z547)&amp;"@")</f>
        <v>1@</v>
      </c>
      <c r="AN547" s="427" t="str">
        <f t="shared" ca="1" si="176"/>
        <v>1@R,</v>
      </c>
      <c r="AO547" s="20"/>
      <c r="AP547" s="20"/>
      <c r="AQ547" s="20"/>
      <c r="AR547" s="20"/>
      <c r="AS547" s="20"/>
      <c r="AT547" s="66"/>
      <c r="AU547" s="20"/>
      <c r="AV547" s="20"/>
      <c r="AW547" s="20"/>
      <c r="AX547" s="20"/>
      <c r="AY547" s="20"/>
      <c r="AZ547" s="20"/>
      <c r="BA547" s="20"/>
      <c r="BB547" s="96">
        <f t="shared" ca="1" si="167"/>
        <v>31</v>
      </c>
      <c r="BC547" s="48"/>
      <c r="BD547" s="96"/>
      <c r="BE547" s="48"/>
      <c r="BG547" s="48"/>
      <c r="BH547" s="48"/>
      <c r="BI547" s="19"/>
      <c r="BJ547" s="19"/>
      <c r="BK547" s="19"/>
      <c r="BL547" s="48"/>
      <c r="BM547" s="61"/>
      <c r="BN547" s="48"/>
      <c r="BR547" s="48"/>
      <c r="BS547" s="48"/>
      <c r="BT547" s="48"/>
      <c r="BU547" s="48"/>
      <c r="BV547" s="48"/>
      <c r="BW547" s="48"/>
      <c r="BX547" s="48"/>
      <c r="BY547" s="49"/>
      <c r="BZ547" s="48"/>
      <c r="CA547" s="48"/>
      <c r="CB547" s="19"/>
      <c r="CC547" s="19"/>
      <c r="CD547" s="19"/>
      <c r="CE547" s="48"/>
      <c r="CF547" s="49"/>
      <c r="CG547" s="19"/>
      <c r="CH547" s="49"/>
      <c r="CI547" s="19"/>
      <c r="CJ547" s="19"/>
    </row>
    <row r="548" spans="1:88">
      <c r="A548" s="96">
        <f t="shared" ca="1" si="166"/>
        <v>21</v>
      </c>
      <c r="B548" s="23" t="str">
        <f ca="1">IF(A547="","",IF(AND(AL548="",AN548=""),"NB",AL548&amp;AN548))</f>
        <v>1@R,</v>
      </c>
      <c r="C548" s="6" t="str">
        <f t="shared" ca="1" si="168"/>
        <v/>
      </c>
      <c r="D548" s="56" t="str">
        <f ca="1">VLOOKUP($A548,$BC$5:$BN$45,8)</f>
        <v>R</v>
      </c>
      <c r="E548" s="344" t="str">
        <f t="shared" ca="1" si="177"/>
        <v>RRR</v>
      </c>
      <c r="F548" s="175">
        <v>1</v>
      </c>
      <c r="G548" s="459">
        <f ca="1">IF(G547&gt;=$AJ$3,1,IF(AND(J546="L",J547="L"),1,IF(I547="L",2,IF(I547="W",(2*G547-1),G547))))</f>
        <v>2</v>
      </c>
      <c r="H548" s="345" t="str">
        <f ca="1">IF($A547&lt;&gt;"",IF(OR($AH547&lt;&gt;0,$AI547&lt;&gt;0,E547="RRR"),"",IF(AND($D542="B",$D545="B"),"B",IF(AND($D544="B",$D546="B"),"B",IF(AND($D546=$D547,$D546="B"),"B","")))),"")</f>
        <v/>
      </c>
      <c r="I548" s="346" t="str">
        <f t="shared" ca="1" si="181"/>
        <v/>
      </c>
      <c r="J548" s="346">
        <f t="shared" ca="1" si="169"/>
        <v>0</v>
      </c>
      <c r="K548" s="343">
        <f t="shared" ca="1" si="178"/>
        <v>0</v>
      </c>
      <c r="L548" s="56" t="str">
        <f ca="1">VLOOKUP($A548,$BC$5:$BN$45,8)</f>
        <v>R</v>
      </c>
      <c r="M548" s="428">
        <f t="shared" ca="1" si="179"/>
        <v>3</v>
      </c>
      <c r="N548" s="175">
        <v>1</v>
      </c>
      <c r="O548" s="345" t="str">
        <f ca="1">IF($A547&lt;&gt;"",IF(OR($AH547&lt;&gt;0,$AI547&lt;&gt;0,E547="BBB",H548&lt;&gt;""),"",IF(AND($D542="R",$D545="R"),"R",IF(AND($D544="R",$D546="R"),"R",IF(AND($D546=$D547,$D546="R"),"R","")))),"")</f>
        <v>R</v>
      </c>
      <c r="P548" s="37" t="str">
        <f t="shared" ca="1" si="170"/>
        <v>W</v>
      </c>
      <c r="Q548" s="37">
        <f t="shared" ca="1" si="171"/>
        <v>1</v>
      </c>
      <c r="R548" s="23">
        <f ca="1">IF($A548&lt;&gt;"",IF(OR($AH547&lt;&gt;0,$AI547&lt;&gt;0),"0",SUM(Q548:Q548)),0)</f>
        <v>1</v>
      </c>
      <c r="S548" s="56" t="str">
        <f ca="1">VLOOKUP($A548,$BC$5:$BN$45,8)</f>
        <v>R</v>
      </c>
      <c r="T548" s="175">
        <v>1</v>
      </c>
      <c r="U548" s="345" t="str">
        <f ca="1">IF($A547&lt;&gt;"",IF(OR($AH547&lt;&gt;0,$AI547&lt;&gt;0,M547&gt;=$AJ$3),"",H548))</f>
        <v/>
      </c>
      <c r="V548" s="346" t="str">
        <f t="shared" ca="1" si="182"/>
        <v/>
      </c>
      <c r="W548" s="346">
        <f t="shared" ca="1" si="172"/>
        <v>0</v>
      </c>
      <c r="X548" s="343">
        <f t="shared" ca="1" si="180"/>
        <v>0</v>
      </c>
      <c r="Y548" s="56" t="str">
        <f ca="1">VLOOKUP($A548,$BC$5:$BN$45,8)</f>
        <v>R</v>
      </c>
      <c r="Z548" s="175">
        <v>1</v>
      </c>
      <c r="AA548" s="345" t="str">
        <f ca="1">IF($A547&lt;&gt;"",IF(OR($AH547&lt;&gt;0,$AI547&lt;&gt;0,U548&lt;&gt;""),"",O548))</f>
        <v>R</v>
      </c>
      <c r="AB548" s="37" t="str">
        <f t="shared" ca="1" si="173"/>
        <v>W</v>
      </c>
      <c r="AC548" s="37">
        <f t="shared" ca="1" si="174"/>
        <v>1</v>
      </c>
      <c r="AD548" s="23">
        <f ca="1">IF($A548&lt;&gt;"",IF(OR($AH547&lt;&gt;0,$AI547&lt;&gt;0),"0",SUM(AC548:AC548)),0)</f>
        <v>1</v>
      </c>
      <c r="AE548" s="90">
        <f ca="1">IF(A548&lt;&gt;"",W548+AC548,0)</f>
        <v>1</v>
      </c>
      <c r="AF548" s="172">
        <f t="shared" ca="1" si="183"/>
        <v>-6</v>
      </c>
      <c r="AG548" s="95">
        <f>T549</f>
        <v>1</v>
      </c>
      <c r="AH548" s="89">
        <f ca="1">IF($A548&lt;&gt;"",IF(AH547&lt;&gt;0,AH547,IF(AF548&gt;=$AJ$1,"Profit Target",0)),0)</f>
        <v>0</v>
      </c>
      <c r="AI548" s="91">
        <f ca="1">IF($A548&lt;&gt;"",IF(AI547&lt;&gt;0,AI547,IF(AF548&lt;=$AJ$2,"Stop Loss",0)))</f>
        <v>0</v>
      </c>
      <c r="AJ548" s="89">
        <f t="shared" ca="1" si="175"/>
        <v>9</v>
      </c>
      <c r="AK548" s="78" t="str">
        <f ca="1">IF($A547="","",ABS(T548)&amp;"@")</f>
        <v>1@</v>
      </c>
      <c r="AL548" s="78" t="str">
        <f ca="1">IF(U548&lt;&gt;"",$AK548&amp;U548&amp;",","")</f>
        <v/>
      </c>
      <c r="AM548" s="78" t="str">
        <f ca="1">IF($A547="","",ABS(Z548)&amp;"@")</f>
        <v>1@</v>
      </c>
      <c r="AN548" s="427" t="str">
        <f t="shared" ca="1" si="176"/>
        <v>1@R,</v>
      </c>
      <c r="AO548" s="20"/>
      <c r="AP548" s="20"/>
      <c r="AQ548" s="20"/>
      <c r="AR548" s="20"/>
      <c r="AS548" s="20"/>
      <c r="AT548" s="66"/>
      <c r="AU548" s="20"/>
      <c r="AV548" s="20"/>
      <c r="AW548" s="20"/>
      <c r="AX548" s="20"/>
      <c r="AY548" s="20"/>
      <c r="AZ548" s="20"/>
      <c r="BA548" s="20"/>
      <c r="BB548" s="96">
        <f t="shared" ca="1" si="167"/>
        <v>34</v>
      </c>
      <c r="BC548" s="48"/>
      <c r="BD548" s="96"/>
      <c r="BE548" s="48"/>
      <c r="BG548" s="48"/>
      <c r="BH548" s="48"/>
      <c r="BI548" s="19"/>
      <c r="BJ548" s="19"/>
      <c r="BK548" s="19"/>
      <c r="BL548" s="48"/>
      <c r="BM548" s="61"/>
      <c r="BN548" s="48"/>
      <c r="BR548" s="48"/>
      <c r="BS548" s="48"/>
      <c r="BT548" s="48"/>
      <c r="BU548" s="48"/>
      <c r="BV548" s="48"/>
      <c r="BW548" s="48"/>
      <c r="BX548" s="48"/>
      <c r="BY548" s="49"/>
      <c r="BZ548" s="48"/>
      <c r="CA548" s="48"/>
      <c r="CB548" s="19"/>
      <c r="CC548" s="19"/>
      <c r="CD548" s="19"/>
      <c r="CE548" s="48"/>
      <c r="CF548" s="49"/>
      <c r="CG548" s="19"/>
      <c r="CH548" s="49"/>
      <c r="CI548" s="19"/>
      <c r="CJ548" s="19"/>
    </row>
    <row r="549" spans="1:88">
      <c r="A549" s="96">
        <f t="shared" ca="1" si="166"/>
        <v>10</v>
      </c>
      <c r="B549" s="23" t="str">
        <f ca="1">IF(A548="","",IF(AND(AL549="",AN549=""),"NB",AL549&amp;AN549))</f>
        <v>1@R,</v>
      </c>
      <c r="C549" s="6" t="str">
        <f t="shared" ca="1" si="168"/>
        <v/>
      </c>
      <c r="D549" s="56" t="str">
        <f ca="1">VLOOKUP($A549,$BC$5:$BN$45,8)</f>
        <v>B</v>
      </c>
      <c r="E549" s="344" t="str">
        <f t="shared" ca="1" si="177"/>
        <v>RRB</v>
      </c>
      <c r="F549" s="175">
        <v>1</v>
      </c>
      <c r="G549" s="459">
        <f ca="1">IF(G548&gt;=$AJ$3,1,IF(AND(J547="L",J548="L"),1,IF(I548="L",2,IF(I548="W",(2*G548-1),G548))))</f>
        <v>2</v>
      </c>
      <c r="H549" s="345" t="str">
        <f ca="1">IF($A548&lt;&gt;"",IF(OR($AH548&lt;&gt;0,$AI548&lt;&gt;0,E548="RRR"),"",IF(AND($D543="B",$D546="B"),"B",IF(AND($D545="B",$D547="B"),"B",IF(AND($D547=$D548,$D547="B"),"B","")))),"")</f>
        <v/>
      </c>
      <c r="I549" s="346" t="str">
        <f t="shared" ca="1" si="181"/>
        <v/>
      </c>
      <c r="J549" s="346">
        <f t="shared" ca="1" si="169"/>
        <v>0</v>
      </c>
      <c r="K549" s="343">
        <f t="shared" ca="1" si="178"/>
        <v>0</v>
      </c>
      <c r="L549" s="56" t="str">
        <f ca="1">VLOOKUP($A549,$BC$5:$BN$45,8)</f>
        <v>B</v>
      </c>
      <c r="M549" s="428">
        <f t="shared" ca="1" si="179"/>
        <v>3</v>
      </c>
      <c r="N549" s="175">
        <v>1</v>
      </c>
      <c r="O549" s="345" t="str">
        <f ca="1">IF($A548&lt;&gt;"",IF(OR($AH548&lt;&gt;0,$AI548&lt;&gt;0,E548="BBB",H549&lt;&gt;""),"",IF(AND($D543="R",$D546="R"),"R",IF(AND($D545="R",$D547="R"),"R",IF(AND($D547=$D548,$D547="R"),"R","")))),"")</f>
        <v>R</v>
      </c>
      <c r="P549" s="37" t="str">
        <f t="shared" ca="1" si="170"/>
        <v>L</v>
      </c>
      <c r="Q549" s="37">
        <f t="shared" ca="1" si="171"/>
        <v>-1</v>
      </c>
      <c r="R549" s="23">
        <f ca="1">IF($A549&lt;&gt;"",IF(OR($AH548&lt;&gt;0,$AI548&lt;&gt;0),"0",SUM(Q549:Q549)),0)</f>
        <v>-1</v>
      </c>
      <c r="S549" s="56" t="str">
        <f ca="1">VLOOKUP($A549,$BC$5:$BN$45,8)</f>
        <v>B</v>
      </c>
      <c r="T549" s="175">
        <v>1</v>
      </c>
      <c r="U549" s="345" t="str">
        <f ca="1">IF($A548&lt;&gt;"",IF(OR($AH548&lt;&gt;0,$AI548&lt;&gt;0,M548&gt;=$AJ$3),"",H549))</f>
        <v/>
      </c>
      <c r="V549" s="346" t="str">
        <f t="shared" ca="1" si="182"/>
        <v/>
      </c>
      <c r="W549" s="346">
        <f t="shared" ca="1" si="172"/>
        <v>0</v>
      </c>
      <c r="X549" s="343">
        <f t="shared" ca="1" si="180"/>
        <v>0</v>
      </c>
      <c r="Y549" s="56" t="str">
        <f ca="1">VLOOKUP($A549,$BC$5:$BN$45,8)</f>
        <v>B</v>
      </c>
      <c r="Z549" s="175">
        <v>1</v>
      </c>
      <c r="AA549" s="345" t="str">
        <f ca="1">IF($A548&lt;&gt;"",IF(OR($AH548&lt;&gt;0,$AI548&lt;&gt;0,U549&lt;&gt;""),"",O549))</f>
        <v>R</v>
      </c>
      <c r="AB549" s="37" t="str">
        <f t="shared" ca="1" si="173"/>
        <v>L</v>
      </c>
      <c r="AC549" s="37">
        <f t="shared" ca="1" si="174"/>
        <v>-1</v>
      </c>
      <c r="AD549" s="23">
        <f ca="1">IF($A549&lt;&gt;"",IF(OR($AH548&lt;&gt;0,$AI548&lt;&gt;0),"0",SUM(AC549:AC549)),0)</f>
        <v>-1</v>
      </c>
      <c r="AE549" s="90">
        <f ca="1">IF(A549&lt;&gt;"",W549+AC549,0)</f>
        <v>-1</v>
      </c>
      <c r="AF549" s="87">
        <f ca="1">IF($A549&lt;&gt;"",AE549+AF548,0)</f>
        <v>-7</v>
      </c>
      <c r="AG549" s="95">
        <f>T550</f>
        <v>1</v>
      </c>
      <c r="AH549" s="89">
        <f ca="1">IF($A549&lt;&gt;"",IF(AH548&lt;&gt;0,AH548,IF(AF549&gt;=$AJ$1,"Profit Target",0)),0)</f>
        <v>0</v>
      </c>
      <c r="AI549" s="91">
        <f ca="1">IF($A549&lt;&gt;"",IF(AI548&lt;&gt;0,AI548,IF(AF549&lt;=$AJ$2,"Stop Loss",0)))</f>
        <v>0</v>
      </c>
      <c r="AJ549" s="89">
        <f t="shared" ca="1" si="175"/>
        <v>9</v>
      </c>
      <c r="AK549" s="78" t="str">
        <f ca="1">IF($A548="","",ABS(T549)&amp;"@")</f>
        <v>1@</v>
      </c>
      <c r="AL549" s="78" t="str">
        <f ca="1">IF(U549&lt;&gt;"",$AK549&amp;U549&amp;",","")</f>
        <v/>
      </c>
      <c r="AM549" s="78" t="str">
        <f ca="1">IF($A548="","",ABS(Z549)&amp;"@")</f>
        <v>1@</v>
      </c>
      <c r="AN549" s="427" t="str">
        <f t="shared" ca="1" si="176"/>
        <v>1@R,</v>
      </c>
      <c r="AO549" s="20"/>
      <c r="AP549" s="20"/>
      <c r="AQ549" s="20"/>
      <c r="AR549" s="20"/>
      <c r="AS549" s="20"/>
      <c r="AT549" s="66"/>
      <c r="AU549" s="20"/>
      <c r="AV549" s="20"/>
      <c r="AW549" s="20"/>
      <c r="AX549" s="20"/>
      <c r="AY549" s="20"/>
      <c r="AZ549" s="20"/>
      <c r="BA549" s="20"/>
      <c r="BB549" s="96">
        <f t="shared" ca="1" si="167"/>
        <v>17</v>
      </c>
      <c r="BC549" s="48"/>
      <c r="BD549" s="96"/>
      <c r="BE549" s="48"/>
      <c r="BG549" s="48"/>
      <c r="BH549" s="48"/>
      <c r="BI549" s="19"/>
      <c r="BJ549" s="19"/>
      <c r="BK549" s="19"/>
      <c r="BL549" s="48"/>
      <c r="BM549" s="61"/>
      <c r="BN549" s="48"/>
      <c r="BR549" s="48"/>
      <c r="BS549" s="48"/>
      <c r="BT549" s="48"/>
      <c r="BU549" s="48"/>
      <c r="BV549" s="48"/>
      <c r="BW549" s="48"/>
      <c r="BX549" s="48"/>
      <c r="BY549" s="49"/>
      <c r="BZ549" s="48"/>
      <c r="CA549" s="48"/>
      <c r="CB549" s="19"/>
      <c r="CC549" s="19"/>
      <c r="CD549" s="19"/>
      <c r="CE549" s="48"/>
      <c r="CF549" s="49"/>
      <c r="CG549" s="19"/>
      <c r="CH549" s="49"/>
      <c r="CI549" s="19"/>
      <c r="CJ549" s="19"/>
    </row>
    <row r="550" spans="1:88">
      <c r="A550" s="96">
        <f t="shared" ca="1" si="166"/>
        <v>13</v>
      </c>
      <c r="B550" s="23" t="str">
        <f ca="1">IF(A549="","",IF(AND(AL550="",AN550=""),"NB",AL550&amp;AN550))</f>
        <v>1@R,</v>
      </c>
      <c r="C550" s="6" t="str">
        <f t="shared" ca="1" si="168"/>
        <v/>
      </c>
      <c r="D550" s="56" t="str">
        <f ca="1">VLOOKUP($A550,$BC$5:$BN$45,8)</f>
        <v>B</v>
      </c>
      <c r="E550" s="344" t="str">
        <f t="shared" ca="1" si="177"/>
        <v>RBB</v>
      </c>
      <c r="F550" s="175">
        <v>1</v>
      </c>
      <c r="G550" s="459">
        <f ca="1">IF(G549&gt;=$AJ$3,1,IF(AND(J548="L",J549="L"),1,IF(I549="L",2,IF(I549="W",(2*G549-1),G549))))</f>
        <v>2</v>
      </c>
      <c r="H550" s="345" t="str">
        <f ca="1">IF($A549&lt;&gt;"",IF(OR($AH549&lt;&gt;0,$AI549&lt;&gt;0,E549="RRR"),"",IF(AND($D544="B",$D547="B"),"B",IF(AND($D546="B",$D548="B"),"B",IF(AND($D548=$D549,$D548="B"),"B","")))),"")</f>
        <v/>
      </c>
      <c r="I550" s="346" t="str">
        <f t="shared" ca="1" si="181"/>
        <v/>
      </c>
      <c r="J550" s="346">
        <f t="shared" ca="1" si="169"/>
        <v>0</v>
      </c>
      <c r="K550" s="343">
        <f t="shared" ca="1" si="178"/>
        <v>0</v>
      </c>
      <c r="L550" s="56" t="str">
        <f ca="1">VLOOKUP($A550,$BC$5:$BN$45,8)</f>
        <v>B</v>
      </c>
      <c r="M550" s="428">
        <f t="shared" ca="1" si="179"/>
        <v>3</v>
      </c>
      <c r="N550" s="175">
        <v>1</v>
      </c>
      <c r="O550" s="345" t="str">
        <f ca="1">IF($A549&lt;&gt;"",IF(OR($AH549&lt;&gt;0,$AI549&lt;&gt;0,E549="BBB",H550&lt;&gt;""),"",IF(AND($D544="R",$D547="R"),"R",IF(AND($D546="R",$D548="R"),"R",IF(AND($D548=$D549,$D548="R"),"R","")))),"")</f>
        <v>R</v>
      </c>
      <c r="P550" s="37" t="str">
        <f t="shared" ca="1" si="170"/>
        <v>L</v>
      </c>
      <c r="Q550" s="37">
        <f t="shared" ca="1" si="171"/>
        <v>-1</v>
      </c>
      <c r="R550" s="23">
        <f ca="1">IF($A550&lt;&gt;"",IF(OR($AH549&lt;&gt;0,$AI549&lt;&gt;0),"0",SUM(Q550:Q550)),0)</f>
        <v>-1</v>
      </c>
      <c r="S550" s="56" t="str">
        <f ca="1">VLOOKUP($A550,$BC$5:$BN$45,8)</f>
        <v>B</v>
      </c>
      <c r="T550" s="175">
        <v>1</v>
      </c>
      <c r="U550" s="345" t="str">
        <f ca="1">IF($A549&lt;&gt;"",IF(OR($AH549&lt;&gt;0,$AI549&lt;&gt;0,M549&gt;=$AJ$3),"",H550))</f>
        <v/>
      </c>
      <c r="V550" s="346" t="str">
        <f t="shared" ca="1" si="182"/>
        <v/>
      </c>
      <c r="W550" s="346">
        <f t="shared" ca="1" si="172"/>
        <v>0</v>
      </c>
      <c r="X550" s="343">
        <f t="shared" ca="1" si="180"/>
        <v>0</v>
      </c>
      <c r="Y550" s="56" t="str">
        <f ca="1">VLOOKUP($A550,$BC$5:$BN$45,8)</f>
        <v>B</v>
      </c>
      <c r="Z550" s="175">
        <v>1</v>
      </c>
      <c r="AA550" s="345" t="str">
        <f ca="1">IF($A549&lt;&gt;"",IF(OR($AH549&lt;&gt;0,$AI549&lt;&gt;0,U550&lt;&gt;""),"",O550))</f>
        <v>R</v>
      </c>
      <c r="AB550" s="37" t="str">
        <f t="shared" ca="1" si="173"/>
        <v>L</v>
      </c>
      <c r="AC550" s="37">
        <f t="shared" ca="1" si="174"/>
        <v>-1</v>
      </c>
      <c r="AD550" s="23">
        <f ca="1">IF($A550&lt;&gt;"",IF(OR($AH549&lt;&gt;0,$AI549&lt;&gt;0),"0",SUM(AC550:AC550)),0)</f>
        <v>-1</v>
      </c>
      <c r="AE550" s="90">
        <f ca="1">IF(A550&lt;&gt;"",W550+AC550,0)</f>
        <v>-1</v>
      </c>
      <c r="AF550" s="87">
        <f t="shared" ref="AF550:AF566" ca="1" si="184">IF($A550&lt;&gt;"",AE550+AF549,0)</f>
        <v>-8</v>
      </c>
      <c r="AG550" s="95">
        <f>T551</f>
        <v>1</v>
      </c>
      <c r="AH550" s="89">
        <f ca="1">IF($A550&lt;&gt;"",IF(AH549&lt;&gt;0,AH549,IF(AF550&gt;=$AJ$1,"Profit Target",0)),0)</f>
        <v>0</v>
      </c>
      <c r="AI550" s="91">
        <f ca="1">IF($A550&lt;&gt;"",IF(AI549&lt;&gt;0,AI549,IF(AF550&lt;=$AJ$2,"Stop Loss",0)))</f>
        <v>0</v>
      </c>
      <c r="AJ550" s="89">
        <f t="shared" ca="1" si="175"/>
        <v>9</v>
      </c>
      <c r="AK550" s="78" t="str">
        <f ca="1">IF($A549="","",ABS(T550)&amp;"@")</f>
        <v>1@</v>
      </c>
      <c r="AL550" s="78" t="str">
        <f ca="1">IF(U550&lt;&gt;"",$AK550&amp;U550&amp;",","")</f>
        <v/>
      </c>
      <c r="AM550" s="78" t="str">
        <f ca="1">IF($A549="","",ABS(Z550)&amp;"@")</f>
        <v>1@</v>
      </c>
      <c r="AN550" s="427" t="str">
        <f t="shared" ca="1" si="176"/>
        <v>1@R,</v>
      </c>
      <c r="AO550" s="20"/>
      <c r="AP550" s="20"/>
      <c r="AQ550" s="20"/>
      <c r="AR550" s="20"/>
      <c r="AS550" s="20"/>
      <c r="AT550" s="66"/>
      <c r="AU550" s="20"/>
      <c r="AV550" s="20"/>
      <c r="AW550" s="20"/>
      <c r="AX550" s="20"/>
      <c r="AY550" s="20"/>
      <c r="AZ550" s="20"/>
      <c r="BA550" s="20"/>
      <c r="BB550" s="96">
        <f t="shared" ca="1" si="167"/>
        <v>27</v>
      </c>
      <c r="BC550" s="48"/>
      <c r="BD550" s="96"/>
      <c r="BE550" s="48"/>
      <c r="BG550" s="48"/>
      <c r="BH550" s="48"/>
      <c r="BI550" s="19"/>
      <c r="BJ550" s="19"/>
      <c r="BK550" s="19"/>
      <c r="BL550" s="48"/>
      <c r="BM550" s="61"/>
      <c r="BN550" s="48"/>
      <c r="BR550" s="48"/>
      <c r="BS550" s="48"/>
      <c r="BT550" s="48"/>
      <c r="BU550" s="48"/>
      <c r="BV550" s="48"/>
      <c r="BW550" s="48"/>
      <c r="BX550" s="48"/>
      <c r="BY550" s="49"/>
      <c r="BZ550" s="48"/>
      <c r="CA550" s="48"/>
      <c r="CB550" s="19"/>
      <c r="CC550" s="19"/>
      <c r="CD550" s="19"/>
      <c r="CE550" s="48"/>
      <c r="CF550" s="49"/>
      <c r="CG550" s="19"/>
      <c r="CH550" s="49"/>
      <c r="CI550" s="19"/>
      <c r="CJ550" s="19"/>
    </row>
    <row r="551" spans="1:88">
      <c r="A551" s="96">
        <f t="shared" ca="1" si="166"/>
        <v>15</v>
      </c>
      <c r="B551" s="23" t="str">
        <f ca="1">IF(A550="","",IF(AND(AL551="",AN551=""),"NB",AL551&amp;AN551))</f>
        <v>1@B,</v>
      </c>
      <c r="C551" s="6" t="str">
        <f t="shared" ca="1" si="168"/>
        <v/>
      </c>
      <c r="D551" s="56" t="str">
        <f ca="1">VLOOKUP($A551,$BC$5:$BN$45,8)</f>
        <v>B</v>
      </c>
      <c r="E551" s="344" t="str">
        <f t="shared" ca="1" si="177"/>
        <v>BBB</v>
      </c>
      <c r="F551" s="175">
        <v>1</v>
      </c>
      <c r="G551" s="459">
        <f ca="1">IF(G550&gt;=$AJ$3,1,IF(AND(J549="L",J550="L"),1,IF(I550="L",2,IF(I550="W",(2*G550-1),G550))))</f>
        <v>2</v>
      </c>
      <c r="H551" s="345" t="str">
        <f ca="1">IF($A550&lt;&gt;"",IF(OR($AH550&lt;&gt;0,$AI550&lt;&gt;0,E550="RRR"),"",IF(AND($D545="B",$D548="B"),"B",IF(AND($D547="B",$D549="B"),"B",IF(AND($D549=$D550,$D549="B"),"B","")))),"")</f>
        <v>B</v>
      </c>
      <c r="I551" s="346" t="str">
        <f t="shared" ca="1" si="181"/>
        <v>W</v>
      </c>
      <c r="J551" s="346">
        <f t="shared" ca="1" si="169"/>
        <v>1</v>
      </c>
      <c r="K551" s="343">
        <f t="shared" ca="1" si="178"/>
        <v>1</v>
      </c>
      <c r="L551" s="56" t="str">
        <f ca="1">VLOOKUP($A551,$BC$5:$BN$45,8)</f>
        <v>B</v>
      </c>
      <c r="M551" s="428">
        <f t="shared" ca="1" si="179"/>
        <v>0</v>
      </c>
      <c r="N551" s="175">
        <v>1</v>
      </c>
      <c r="O551" s="345" t="str">
        <f ca="1">IF($A550&lt;&gt;"",IF(OR($AH550&lt;&gt;0,$AI550&lt;&gt;0,E550="BBB",H551&lt;&gt;""),"",IF(AND($D545="R",$D548="R"),"R",IF(AND($D547="R",$D549="R"),"R",IF(AND($D549=$D550,$D549="R"),"R","")))),"")</f>
        <v/>
      </c>
      <c r="P551" s="37" t="str">
        <f t="shared" ca="1" si="170"/>
        <v/>
      </c>
      <c r="Q551" s="37">
        <f t="shared" ca="1" si="171"/>
        <v>0</v>
      </c>
      <c r="R551" s="23">
        <f ca="1">IF($A551&lt;&gt;"",IF(OR($AH550&lt;&gt;0,$AI550&lt;&gt;0),"0",SUM(Q551:Q551)),0)</f>
        <v>0</v>
      </c>
      <c r="S551" s="56" t="str">
        <f ca="1">VLOOKUP($A551,$BC$5:$BN$45,8)</f>
        <v>B</v>
      </c>
      <c r="T551" s="175">
        <v>1</v>
      </c>
      <c r="U551" s="345" t="str">
        <f ca="1">IF($A550&lt;&gt;"",IF(OR($AH550&lt;&gt;0,$AI550&lt;&gt;0,M550&gt;=$AJ$3),"",H551))</f>
        <v>B</v>
      </c>
      <c r="V551" s="346" t="str">
        <f t="shared" ca="1" si="182"/>
        <v>W</v>
      </c>
      <c r="W551" s="346">
        <f t="shared" ca="1" si="172"/>
        <v>1</v>
      </c>
      <c r="X551" s="343">
        <f t="shared" ca="1" si="180"/>
        <v>1</v>
      </c>
      <c r="Y551" s="56" t="str">
        <f ca="1">VLOOKUP($A551,$BC$5:$BN$45,8)</f>
        <v>B</v>
      </c>
      <c r="Z551" s="175">
        <v>1</v>
      </c>
      <c r="AA551" s="345" t="str">
        <f ca="1">IF($A550&lt;&gt;"",IF(OR($AH550&lt;&gt;0,$AI550&lt;&gt;0,U551&lt;&gt;""),"",O551))</f>
        <v/>
      </c>
      <c r="AB551" s="37" t="str">
        <f t="shared" ca="1" si="173"/>
        <v/>
      </c>
      <c r="AC551" s="37">
        <f t="shared" ca="1" si="174"/>
        <v>0</v>
      </c>
      <c r="AD551" s="23">
        <f ca="1">IF($A551&lt;&gt;"",IF(OR($AH550&lt;&gt;0,$AI550&lt;&gt;0),"0",SUM(AC551:AC551)),0)</f>
        <v>0</v>
      </c>
      <c r="AE551" s="90">
        <f ca="1">IF(A551&lt;&gt;"",W551+AC551,0)</f>
        <v>1</v>
      </c>
      <c r="AF551" s="87">
        <f t="shared" ca="1" si="184"/>
        <v>-7</v>
      </c>
      <c r="AG551" s="95">
        <f>T552</f>
        <v>1</v>
      </c>
      <c r="AH551" s="89">
        <f ca="1">IF($A551&lt;&gt;"",IF(AH550&lt;&gt;0,AH550,IF(AF551&gt;=$AJ$1,"Profit Target",0)),0)</f>
        <v>0</v>
      </c>
      <c r="AI551" s="91">
        <f ca="1">IF($A551&lt;&gt;"",IF(AI550&lt;&gt;0,AI550,IF(AF551&lt;=$AJ$2,"Stop Loss",0)))</f>
        <v>0</v>
      </c>
      <c r="AJ551" s="89">
        <f t="shared" ca="1" si="175"/>
        <v>9</v>
      </c>
      <c r="AK551" s="78" t="str">
        <f ca="1">IF($A550="","",ABS(T551)&amp;"@")</f>
        <v>1@</v>
      </c>
      <c r="AL551" s="78" t="str">
        <f ca="1">IF(U551&lt;&gt;"",$AK551&amp;U551&amp;",","")</f>
        <v>1@B,</v>
      </c>
      <c r="AM551" s="78" t="str">
        <f ca="1">IF($A550="","",ABS(Z551)&amp;"@")</f>
        <v>1@</v>
      </c>
      <c r="AN551" s="427" t="str">
        <f t="shared" ca="1" si="176"/>
        <v/>
      </c>
      <c r="AO551" s="20"/>
      <c r="AP551" s="20"/>
      <c r="AQ551" s="20"/>
      <c r="AR551" s="20"/>
      <c r="AS551" s="20"/>
      <c r="AT551" s="66"/>
      <c r="AU551" s="20"/>
      <c r="AV551" s="20"/>
      <c r="AW551" s="20"/>
      <c r="AX551" s="20"/>
      <c r="AY551" s="20"/>
      <c r="AZ551" s="20"/>
      <c r="BA551" s="20"/>
      <c r="BB551" s="96">
        <f t="shared" ca="1" si="167"/>
        <v>8</v>
      </c>
      <c r="BC551" s="48"/>
      <c r="BD551" s="96"/>
      <c r="BE551" s="48"/>
      <c r="BG551" s="48"/>
      <c r="BH551" s="48"/>
      <c r="BI551" s="19"/>
      <c r="BJ551" s="19"/>
      <c r="BK551" s="19"/>
      <c r="BL551" s="48"/>
      <c r="BM551" s="61"/>
      <c r="BN551" s="48"/>
      <c r="BR551" s="48"/>
      <c r="BS551" s="48"/>
      <c r="BT551" s="48"/>
      <c r="BU551" s="48"/>
      <c r="BV551" s="48"/>
      <c r="BW551" s="48"/>
      <c r="BX551" s="48"/>
      <c r="BY551" s="49"/>
      <c r="BZ551" s="48"/>
      <c r="CA551" s="48"/>
      <c r="CB551" s="19"/>
      <c r="CC551" s="19"/>
      <c r="CD551" s="19"/>
      <c r="CE551" s="48"/>
      <c r="CF551" s="49"/>
      <c r="CG551" s="19"/>
      <c r="CH551" s="49"/>
      <c r="CI551" s="19"/>
      <c r="CJ551" s="19"/>
    </row>
    <row r="552" spans="1:88">
      <c r="A552" s="96">
        <f t="shared" ca="1" si="166"/>
        <v>15</v>
      </c>
      <c r="B552" s="23" t="str">
        <f ca="1">IF(A551="","",IF(AND(AL552="",AN552=""),"NB",AL552&amp;AN552))</f>
        <v>1@B,</v>
      </c>
      <c r="C552" s="6" t="str">
        <f t="shared" ca="1" si="168"/>
        <v/>
      </c>
      <c r="D552" s="56" t="str">
        <f ca="1">VLOOKUP($A552,$BC$5:$BN$45,8)</f>
        <v>B</v>
      </c>
      <c r="E552" s="344" t="str">
        <f t="shared" ca="1" si="177"/>
        <v>BBB</v>
      </c>
      <c r="F552" s="175">
        <v>1</v>
      </c>
      <c r="G552" s="459">
        <f ca="1">IF(G551&gt;=$AJ$3,1,IF(AND(J550="L",J551="L"),1,IF(I551="L",2,IF(I551="W",(2*G551-1),G551))))</f>
        <v>3</v>
      </c>
      <c r="H552" s="345" t="str">
        <f ca="1">IF($A551&lt;&gt;"",IF(OR($AH551&lt;&gt;0,$AI551&lt;&gt;0,E551="RRR"),"",IF(AND($D546="B",$D549="B"),"B",IF(AND($D548="B",$D550="B"),"B",IF(AND($D550=$D551,$D550="B"),"B","")))),"")</f>
        <v>B</v>
      </c>
      <c r="I552" s="346" t="str">
        <f t="shared" ca="1" si="181"/>
        <v>W</v>
      </c>
      <c r="J552" s="346">
        <f t="shared" ca="1" si="169"/>
        <v>1</v>
      </c>
      <c r="K552" s="343">
        <f t="shared" ca="1" si="178"/>
        <v>1</v>
      </c>
      <c r="L552" s="56" t="str">
        <f ca="1">VLOOKUP($A552,$BC$5:$BN$45,8)</f>
        <v>B</v>
      </c>
      <c r="M552" s="428">
        <f t="shared" ca="1" si="179"/>
        <v>0</v>
      </c>
      <c r="N552" s="175">
        <v>1</v>
      </c>
      <c r="O552" s="345" t="str">
        <f ca="1">IF($A551&lt;&gt;"",IF(OR($AH551&lt;&gt;0,$AI551&lt;&gt;0,E551="BBB",H552&lt;&gt;""),"",IF(AND($D546="R",$D549="R"),"R",IF(AND($D548="R",$D550="R"),"R",IF(AND($D550=$D551,$D550="R"),"R","")))),"")</f>
        <v/>
      </c>
      <c r="P552" s="37" t="str">
        <f t="shared" ca="1" si="170"/>
        <v/>
      </c>
      <c r="Q552" s="37">
        <f t="shared" ca="1" si="171"/>
        <v>0</v>
      </c>
      <c r="R552" s="23">
        <f ca="1">IF($A552&lt;&gt;"",IF(OR($AH551&lt;&gt;0,$AI551&lt;&gt;0),"0",SUM(Q552:Q552)),0)</f>
        <v>0</v>
      </c>
      <c r="S552" s="56" t="str">
        <f ca="1">VLOOKUP($A552,$BC$5:$BN$45,8)</f>
        <v>B</v>
      </c>
      <c r="T552" s="175">
        <v>1</v>
      </c>
      <c r="U552" s="345" t="str">
        <f ca="1">IF($A551&lt;&gt;"",IF(OR($AH551&lt;&gt;0,$AI551&lt;&gt;0,M551&gt;=$AJ$3),"",H552))</f>
        <v>B</v>
      </c>
      <c r="V552" s="346" t="str">
        <f t="shared" ca="1" si="182"/>
        <v>W</v>
      </c>
      <c r="W552" s="346">
        <f t="shared" ca="1" si="172"/>
        <v>1</v>
      </c>
      <c r="X552" s="343">
        <f t="shared" ca="1" si="180"/>
        <v>1</v>
      </c>
      <c r="Y552" s="56" t="str">
        <f ca="1">VLOOKUP($A552,$BC$5:$BN$45,8)</f>
        <v>B</v>
      </c>
      <c r="Z552" s="175">
        <v>1</v>
      </c>
      <c r="AA552" s="345" t="str">
        <f ca="1">IF($A551&lt;&gt;"",IF(OR($AH551&lt;&gt;0,$AI551&lt;&gt;0,U552&lt;&gt;""),"",O552))</f>
        <v/>
      </c>
      <c r="AB552" s="37" t="str">
        <f t="shared" ca="1" si="173"/>
        <v/>
      </c>
      <c r="AC552" s="37">
        <f t="shared" ca="1" si="174"/>
        <v>0</v>
      </c>
      <c r="AD552" s="23">
        <f ca="1">IF($A552&lt;&gt;"",IF(OR($AH551&lt;&gt;0,$AI551&lt;&gt;0),"0",SUM(AC552:AC552)),0)</f>
        <v>0</v>
      </c>
      <c r="AE552" s="90">
        <f ca="1">IF(A552&lt;&gt;"",W552+AC552,0)</f>
        <v>1</v>
      </c>
      <c r="AF552" s="87">
        <f t="shared" ca="1" si="184"/>
        <v>-6</v>
      </c>
      <c r="AG552" s="95">
        <f>T553</f>
        <v>1</v>
      </c>
      <c r="AH552" s="89">
        <f ca="1">IF($A552&lt;&gt;"",IF(AH551&lt;&gt;0,AH551,IF(AF552&gt;=$AJ$1,"Profit Target",0)),0)</f>
        <v>0</v>
      </c>
      <c r="AI552" s="91">
        <f ca="1">IF($A552&lt;&gt;"",IF(AI551&lt;&gt;0,AI551,IF(AF552&lt;=$AJ$2,"Stop Loss",0)))</f>
        <v>0</v>
      </c>
      <c r="AJ552" s="89">
        <f t="shared" ca="1" si="175"/>
        <v>9</v>
      </c>
      <c r="AK552" s="78" t="str">
        <f ca="1">IF($A551="","",ABS(T552)&amp;"@")</f>
        <v>1@</v>
      </c>
      <c r="AL552" s="78" t="str">
        <f ca="1">IF(U552&lt;&gt;"",$AK552&amp;U552&amp;",","")</f>
        <v>1@B,</v>
      </c>
      <c r="AM552" s="78" t="str">
        <f ca="1">IF($A551="","",ABS(Z552)&amp;"@")</f>
        <v>1@</v>
      </c>
      <c r="AN552" s="427" t="str">
        <f t="shared" ca="1" si="176"/>
        <v/>
      </c>
      <c r="AO552" s="20"/>
      <c r="AP552" s="20"/>
      <c r="AQ552" s="20"/>
      <c r="AR552" s="20"/>
      <c r="AS552" s="20"/>
      <c r="AT552" s="66"/>
      <c r="AU552" s="20"/>
      <c r="AV552" s="20"/>
      <c r="AW552" s="20"/>
      <c r="AX552" s="20"/>
      <c r="AY552" s="20"/>
      <c r="AZ552" s="20"/>
      <c r="BA552" s="20"/>
      <c r="BB552" s="96">
        <f t="shared" ca="1" si="167"/>
        <v>15</v>
      </c>
      <c r="BC552" s="48"/>
      <c r="BD552" s="96"/>
      <c r="BE552" s="48"/>
      <c r="BG552" s="48"/>
      <c r="BH552" s="48"/>
      <c r="BI552" s="19"/>
      <c r="BJ552" s="19"/>
      <c r="BK552" s="19"/>
      <c r="BL552" s="48"/>
      <c r="BM552" s="61"/>
      <c r="BN552" s="48"/>
      <c r="BR552" s="48"/>
      <c r="BS552" s="48"/>
      <c r="BT552" s="48"/>
      <c r="BU552" s="48"/>
      <c r="BV552" s="48"/>
      <c r="BW552" s="48"/>
      <c r="BX552" s="48"/>
      <c r="BY552" s="49"/>
      <c r="BZ552" s="48"/>
      <c r="CA552" s="48"/>
      <c r="CB552" s="19"/>
      <c r="CC552" s="19"/>
      <c r="CD552" s="19"/>
      <c r="CE552" s="48"/>
      <c r="CF552" s="49"/>
      <c r="CG552" s="19"/>
      <c r="CH552" s="49"/>
      <c r="CI552" s="19"/>
      <c r="CJ552" s="19"/>
    </row>
    <row r="553" spans="1:88">
      <c r="A553" s="96">
        <f t="shared" ca="1" si="166"/>
        <v>31</v>
      </c>
      <c r="B553" s="23" t="str">
        <f ca="1">IF(A552="","",IF(AND(AL553="",AN553=""),"NB",AL553&amp;AN553))</f>
        <v>1@B,</v>
      </c>
      <c r="C553" s="6" t="str">
        <f t="shared" ca="1" si="168"/>
        <v/>
      </c>
      <c r="D553" s="56" t="str">
        <f ca="1">VLOOKUP($A553,$BC$5:$BN$45,8)</f>
        <v>B</v>
      </c>
      <c r="E553" s="344" t="str">
        <f t="shared" ca="1" si="177"/>
        <v>BBB</v>
      </c>
      <c r="F553" s="175">
        <v>1</v>
      </c>
      <c r="G553" s="459">
        <f ca="1">IF(G552&gt;=$AJ$3,1,IF(AND(J551="L",J552="L"),1,IF(I552="L",2,IF(I552="W",(2*G552-1),G552))))</f>
        <v>5</v>
      </c>
      <c r="H553" s="345" t="str">
        <f ca="1">IF($A552&lt;&gt;"",IF(OR($AH552&lt;&gt;0,$AI552&lt;&gt;0,E552="RRR"),"",IF(AND($D547="B",$D550="B"),"B",IF(AND($D549="B",$D551="B"),"B",IF(AND($D551=$D552,$D551="B"),"B","")))),"")</f>
        <v>B</v>
      </c>
      <c r="I553" s="346" t="str">
        <f t="shared" ca="1" si="181"/>
        <v>W</v>
      </c>
      <c r="J553" s="346">
        <f t="shared" ca="1" si="169"/>
        <v>1</v>
      </c>
      <c r="K553" s="343">
        <f t="shared" ca="1" si="178"/>
        <v>1</v>
      </c>
      <c r="L553" s="56" t="str">
        <f ca="1">VLOOKUP($A553,$BC$5:$BN$45,8)</f>
        <v>B</v>
      </c>
      <c r="M553" s="428">
        <f t="shared" ca="1" si="179"/>
        <v>0</v>
      </c>
      <c r="N553" s="175">
        <v>1</v>
      </c>
      <c r="O553" s="345" t="str">
        <f ca="1">IF($A552&lt;&gt;"",IF(OR($AH552&lt;&gt;0,$AI552&lt;&gt;0,E552="BBB",H553&lt;&gt;""),"",IF(AND($D547="R",$D550="R"),"R",IF(AND($D549="R",$D551="R"),"R",IF(AND($D551=$D552,$D551="R"),"R","")))),"")</f>
        <v/>
      </c>
      <c r="P553" s="37" t="str">
        <f t="shared" ca="1" si="170"/>
        <v/>
      </c>
      <c r="Q553" s="37">
        <f t="shared" ca="1" si="171"/>
        <v>0</v>
      </c>
      <c r="R553" s="23">
        <f ca="1">IF($A553&lt;&gt;"",IF(OR($AH552&lt;&gt;0,$AI552&lt;&gt;0),"0",SUM(Q553:Q553)),0)</f>
        <v>0</v>
      </c>
      <c r="S553" s="56" t="str">
        <f ca="1">VLOOKUP($A553,$BC$5:$BN$45,8)</f>
        <v>B</v>
      </c>
      <c r="T553" s="175">
        <v>1</v>
      </c>
      <c r="U553" s="345" t="str">
        <f ca="1">IF($A552&lt;&gt;"",IF(OR($AH552&lt;&gt;0,$AI552&lt;&gt;0,M552&gt;=$AJ$3),"",H553))</f>
        <v>B</v>
      </c>
      <c r="V553" s="346" t="str">
        <f t="shared" ca="1" si="182"/>
        <v>W</v>
      </c>
      <c r="W553" s="346">
        <f t="shared" ca="1" si="172"/>
        <v>1</v>
      </c>
      <c r="X553" s="343">
        <f t="shared" ca="1" si="180"/>
        <v>1</v>
      </c>
      <c r="Y553" s="56" t="str">
        <f ca="1">VLOOKUP($A553,$BC$5:$BN$45,8)</f>
        <v>B</v>
      </c>
      <c r="Z553" s="175">
        <v>1</v>
      </c>
      <c r="AA553" s="345" t="str">
        <f ca="1">IF($A552&lt;&gt;"",IF(OR($AH552&lt;&gt;0,$AI552&lt;&gt;0,U553&lt;&gt;""),"",O553))</f>
        <v/>
      </c>
      <c r="AB553" s="37" t="str">
        <f t="shared" ca="1" si="173"/>
        <v/>
      </c>
      <c r="AC553" s="37">
        <f t="shared" ca="1" si="174"/>
        <v>0</v>
      </c>
      <c r="AD553" s="23">
        <f ca="1">IF($A553&lt;&gt;"",IF(OR($AH552&lt;&gt;0,$AI552&lt;&gt;0),"0",SUM(AC553:AC553)),0)</f>
        <v>0</v>
      </c>
      <c r="AE553" s="90">
        <f ca="1">IF(A553&lt;&gt;"",W553+AC553,0)</f>
        <v>1</v>
      </c>
      <c r="AF553" s="87">
        <f t="shared" ca="1" si="184"/>
        <v>-5</v>
      </c>
      <c r="AG553" s="95">
        <f>T554</f>
        <v>1</v>
      </c>
      <c r="AH553" s="89">
        <f ca="1">IF($A553&lt;&gt;"",IF(AH552&lt;&gt;0,AH552,IF(AF553&gt;=$AJ$1,"Profit Target",0)),0)</f>
        <v>0</v>
      </c>
      <c r="AI553" s="91">
        <f ca="1">IF($A553&lt;&gt;"",IF(AI552&lt;&gt;0,AI552,IF(AF553&lt;=$AJ$2,"Stop Loss",0)))</f>
        <v>0</v>
      </c>
      <c r="AJ553" s="89">
        <f t="shared" ca="1" si="175"/>
        <v>9</v>
      </c>
      <c r="AK553" s="78" t="str">
        <f ca="1">IF($A552="","",ABS(T553)&amp;"@")</f>
        <v>1@</v>
      </c>
      <c r="AL553" s="78" t="str">
        <f ca="1">IF(U553&lt;&gt;"",$AK553&amp;U553&amp;",","")</f>
        <v>1@B,</v>
      </c>
      <c r="AM553" s="78" t="str">
        <f ca="1">IF($A552="","",ABS(Z553)&amp;"@")</f>
        <v>1@</v>
      </c>
      <c r="AN553" s="427" t="str">
        <f t="shared" ca="1" si="176"/>
        <v/>
      </c>
      <c r="AO553" s="20"/>
      <c r="AP553" s="20"/>
      <c r="AQ553" s="20"/>
      <c r="AR553" s="20"/>
      <c r="AS553" s="20"/>
      <c r="AT553" s="66"/>
      <c r="AU553" s="20"/>
      <c r="AV553" s="20"/>
      <c r="AW553" s="20"/>
      <c r="AX553" s="20"/>
      <c r="AY553" s="20"/>
      <c r="AZ553" s="20"/>
      <c r="BA553" s="20"/>
      <c r="BB553" s="96">
        <f t="shared" ca="1" si="167"/>
        <v>15</v>
      </c>
      <c r="BC553" s="48"/>
      <c r="BD553" s="96"/>
      <c r="BE553" s="48"/>
      <c r="BG553" s="48"/>
      <c r="BH553" s="48"/>
      <c r="BI553" s="19"/>
      <c r="BJ553" s="19"/>
      <c r="BK553" s="19"/>
      <c r="BL553" s="48"/>
      <c r="BM553" s="61"/>
      <c r="BN553" s="48"/>
      <c r="BR553" s="48"/>
      <c r="BS553" s="48"/>
      <c r="BT553" s="48"/>
      <c r="BU553" s="48"/>
      <c r="BV553" s="48"/>
      <c r="BW553" s="48"/>
      <c r="BX553" s="48"/>
      <c r="BY553" s="49"/>
      <c r="BZ553" s="48"/>
      <c r="CA553" s="48"/>
      <c r="CB553" s="19"/>
      <c r="CC553" s="19"/>
      <c r="CD553" s="19"/>
      <c r="CE553" s="48"/>
      <c r="CF553" s="49"/>
      <c r="CG553" s="19"/>
      <c r="CH553" s="49"/>
      <c r="CI553" s="19"/>
      <c r="CJ553" s="19"/>
    </row>
    <row r="554" spans="1:88">
      <c r="A554" s="96">
        <f t="shared" ca="1" si="166"/>
        <v>32</v>
      </c>
      <c r="B554" s="23" t="str">
        <f ca="1">IF(A553="","",IF(AND(AL554="",AN554=""),"NB",AL554&amp;AN554))</f>
        <v>1@B,</v>
      </c>
      <c r="C554" s="6" t="str">
        <f t="shared" ca="1" si="168"/>
        <v/>
      </c>
      <c r="D554" s="56" t="str">
        <f ca="1">VLOOKUP($A554,$BC$5:$BN$45,8)</f>
        <v>R</v>
      </c>
      <c r="E554" s="344" t="str">
        <f t="shared" ca="1" si="177"/>
        <v>BBR</v>
      </c>
      <c r="F554" s="175">
        <v>1</v>
      </c>
      <c r="G554" s="459">
        <f ca="1">IF(G553&gt;=$AJ$3,1,IF(AND(J552="L",J553="L"),1,IF(I553="L",2,IF(I553="W",(2*G553-1),G553))))</f>
        <v>9</v>
      </c>
      <c r="H554" s="345" t="str">
        <f ca="1">IF($A553&lt;&gt;"",IF(OR($AH553&lt;&gt;0,$AI553&lt;&gt;0,E553="RRR"),"",IF(AND($D548="B",$D551="B"),"B",IF(AND($D550="B",$D552="B"),"B",IF(AND($D552=$D553,$D552="B"),"B","")))),"")</f>
        <v>B</v>
      </c>
      <c r="I554" s="346" t="str">
        <f t="shared" ca="1" si="181"/>
        <v>L</v>
      </c>
      <c r="J554" s="346">
        <f t="shared" ca="1" si="169"/>
        <v>-1</v>
      </c>
      <c r="K554" s="343">
        <f t="shared" ca="1" si="178"/>
        <v>-1</v>
      </c>
      <c r="L554" s="56" t="str">
        <f ca="1">VLOOKUP($A554,$BC$5:$BN$45,8)</f>
        <v>R</v>
      </c>
      <c r="M554" s="428">
        <f t="shared" ca="1" si="179"/>
        <v>1</v>
      </c>
      <c r="N554" s="175">
        <v>1</v>
      </c>
      <c r="O554" s="345" t="str">
        <f ca="1">IF($A553&lt;&gt;"",IF(OR($AH553&lt;&gt;0,$AI553&lt;&gt;0,E553="BBB",H554&lt;&gt;""),"",IF(AND($D548="R",$D551="R"),"R",IF(AND($D550="R",$D552="R"),"R",IF(AND($D552=$D553,$D552="R"),"R","")))),"")</f>
        <v/>
      </c>
      <c r="P554" s="37" t="str">
        <f t="shared" ca="1" si="170"/>
        <v/>
      </c>
      <c r="Q554" s="37">
        <f t="shared" ca="1" si="171"/>
        <v>0</v>
      </c>
      <c r="R554" s="23">
        <f ca="1">IF($A554&lt;&gt;"",IF(OR($AH553&lt;&gt;0,$AI553&lt;&gt;0),"0",SUM(Q554:Q554)),0)</f>
        <v>0</v>
      </c>
      <c r="S554" s="56" t="str">
        <f ca="1">VLOOKUP($A554,$BC$5:$BN$45,8)</f>
        <v>R</v>
      </c>
      <c r="T554" s="175">
        <v>1</v>
      </c>
      <c r="U554" s="345" t="str">
        <f ca="1">IF($A553&lt;&gt;"",IF(OR($AH553&lt;&gt;0,$AI553&lt;&gt;0,M553&gt;=$AJ$3),"",H554))</f>
        <v>B</v>
      </c>
      <c r="V554" s="346" t="str">
        <f t="shared" ca="1" si="182"/>
        <v>L</v>
      </c>
      <c r="W554" s="346">
        <f t="shared" ca="1" si="172"/>
        <v>-1</v>
      </c>
      <c r="X554" s="343">
        <f t="shared" ca="1" si="180"/>
        <v>-1</v>
      </c>
      <c r="Y554" s="56" t="str">
        <f ca="1">VLOOKUP($A554,$BC$5:$BN$45,8)</f>
        <v>R</v>
      </c>
      <c r="Z554" s="175">
        <v>1</v>
      </c>
      <c r="AA554" s="345" t="str">
        <f ca="1">IF($A553&lt;&gt;"",IF(OR($AH553&lt;&gt;0,$AI553&lt;&gt;0,U554&lt;&gt;""),"",O554))</f>
        <v/>
      </c>
      <c r="AB554" s="37" t="str">
        <f t="shared" ca="1" si="173"/>
        <v/>
      </c>
      <c r="AC554" s="37">
        <f t="shared" ca="1" si="174"/>
        <v>0</v>
      </c>
      <c r="AD554" s="23">
        <f ca="1">IF($A554&lt;&gt;"",IF(OR($AH553&lt;&gt;0,$AI553&lt;&gt;0),"0",SUM(AC554:AC554)),0)</f>
        <v>0</v>
      </c>
      <c r="AE554" s="90">
        <f ca="1">IF(A554&lt;&gt;"",W554+AC554,0)</f>
        <v>-1</v>
      </c>
      <c r="AF554" s="87">
        <f t="shared" ca="1" si="184"/>
        <v>-6</v>
      </c>
      <c r="AG554" s="95">
        <f>T555</f>
        <v>1</v>
      </c>
      <c r="AH554" s="89">
        <f ca="1">IF($A554&lt;&gt;"",IF(AH553&lt;&gt;0,AH553,IF(AF554&gt;=$AJ$1,"Profit Target",0)),0)</f>
        <v>0</v>
      </c>
      <c r="AI554" s="91">
        <f ca="1">IF($A554&lt;&gt;"",IF(AI553&lt;&gt;0,AI553,IF(AF554&lt;=$AJ$2,"Stop Loss",0)))</f>
        <v>0</v>
      </c>
      <c r="AJ554" s="89">
        <f t="shared" ca="1" si="175"/>
        <v>9</v>
      </c>
      <c r="AK554" s="78" t="str">
        <f ca="1">IF($A553="","",ABS(T554)&amp;"@")</f>
        <v>1@</v>
      </c>
      <c r="AL554" s="78" t="str">
        <f ca="1">IF(U554&lt;&gt;"",$AK554&amp;U554&amp;",","")</f>
        <v>1@B,</v>
      </c>
      <c r="AM554" s="78" t="str">
        <f ca="1">IF($A553="","",ABS(Z554)&amp;"@")</f>
        <v>1@</v>
      </c>
      <c r="AN554" s="427" t="str">
        <f t="shared" ca="1" si="176"/>
        <v/>
      </c>
      <c r="AO554" s="20"/>
      <c r="AP554" s="20"/>
      <c r="AQ554" s="20"/>
      <c r="AR554" s="20"/>
      <c r="AS554" s="20"/>
      <c r="AT554" s="66"/>
      <c r="AU554" s="20"/>
      <c r="AV554" s="20"/>
      <c r="AW554" s="20"/>
      <c r="AX554" s="20"/>
      <c r="AY554" s="20"/>
      <c r="AZ554" s="20"/>
      <c r="BA554" s="20"/>
      <c r="BB554" s="96">
        <f t="shared" ca="1" si="167"/>
        <v>8</v>
      </c>
      <c r="BC554" s="48"/>
      <c r="BD554" s="96"/>
      <c r="BE554" s="48"/>
      <c r="BG554" s="48"/>
      <c r="BH554" s="48"/>
      <c r="BI554" s="19"/>
      <c r="BJ554" s="19"/>
      <c r="BK554" s="19"/>
      <c r="BL554" s="48"/>
      <c r="BM554" s="61"/>
      <c r="BN554" s="48"/>
      <c r="BR554" s="48"/>
      <c r="BS554" s="48"/>
      <c r="BT554" s="48"/>
      <c r="BU554" s="48"/>
      <c r="BV554" s="48"/>
      <c r="BW554" s="48"/>
      <c r="BX554" s="48"/>
      <c r="BY554" s="49"/>
      <c r="BZ554" s="48"/>
      <c r="CA554" s="48"/>
      <c r="CB554" s="19"/>
      <c r="CC554" s="19"/>
      <c r="CD554" s="19"/>
      <c r="CE554" s="48"/>
      <c r="CF554" s="49"/>
      <c r="CG554" s="19"/>
      <c r="CH554" s="49"/>
      <c r="CI554" s="19"/>
      <c r="CJ554" s="19"/>
    </row>
    <row r="555" spans="1:88">
      <c r="A555" s="96">
        <f t="shared" ca="1" si="166"/>
        <v>12</v>
      </c>
      <c r="B555" s="23" t="str">
        <f ca="1">IF(A554="","",IF(AND(AL555="",AN555=""),"NB",AL555&amp;AN555))</f>
        <v>1@B,</v>
      </c>
      <c r="C555" s="6" t="str">
        <f t="shared" ca="1" si="168"/>
        <v/>
      </c>
      <c r="D555" s="56" t="str">
        <f ca="1">VLOOKUP($A555,$BC$5:$BN$45,8)</f>
        <v>R</v>
      </c>
      <c r="E555" s="344" t="str">
        <f t="shared" ca="1" si="177"/>
        <v>BRR</v>
      </c>
      <c r="F555" s="175">
        <v>1</v>
      </c>
      <c r="G555" s="459">
        <f ca="1">IF(G554&gt;=$AJ$3,1,IF(AND(J553="L",J554="L"),1,IF(I554="L",2,IF(I554="W",(2*G554-1),G554))))</f>
        <v>2</v>
      </c>
      <c r="H555" s="345" t="str">
        <f ca="1">IF($A554&lt;&gt;"",IF(OR($AH554&lt;&gt;0,$AI554&lt;&gt;0,E554="RRR"),"",IF(AND($D549="B",$D552="B"),"B",IF(AND($D551="B",$D553="B"),"B",IF(AND($D553=$D554,$D553="B"),"B","")))),"")</f>
        <v>B</v>
      </c>
      <c r="I555" s="346" t="str">
        <f t="shared" ca="1" si="181"/>
        <v>L</v>
      </c>
      <c r="J555" s="346">
        <f t="shared" ca="1" si="169"/>
        <v>-1</v>
      </c>
      <c r="K555" s="343">
        <f t="shared" ca="1" si="178"/>
        <v>-1</v>
      </c>
      <c r="L555" s="56" t="str">
        <f ca="1">VLOOKUP($A555,$BC$5:$BN$45,8)</f>
        <v>R</v>
      </c>
      <c r="M555" s="428">
        <f t="shared" ca="1" si="179"/>
        <v>2</v>
      </c>
      <c r="N555" s="175">
        <v>1</v>
      </c>
      <c r="O555" s="345" t="str">
        <f ca="1">IF($A554&lt;&gt;"",IF(OR($AH554&lt;&gt;0,$AI554&lt;&gt;0,E554="BBB",H555&lt;&gt;""),"",IF(AND($D549="R",$D552="R"),"R",IF(AND($D551="R",$D553="R"),"R",IF(AND($D553=$D554,$D553="R"),"R","")))),"")</f>
        <v/>
      </c>
      <c r="P555" s="37" t="str">
        <f t="shared" ca="1" si="170"/>
        <v/>
      </c>
      <c r="Q555" s="37">
        <f t="shared" ca="1" si="171"/>
        <v>0</v>
      </c>
      <c r="R555" s="23">
        <f ca="1">IF($A555&lt;&gt;"",IF(OR($AH554&lt;&gt;0,$AI554&lt;&gt;0),"0",SUM(Q555:Q555)),0)</f>
        <v>0</v>
      </c>
      <c r="S555" s="56" t="str">
        <f ca="1">VLOOKUP($A555,$BC$5:$BN$45,8)</f>
        <v>R</v>
      </c>
      <c r="T555" s="175">
        <v>1</v>
      </c>
      <c r="U555" s="345" t="str">
        <f ca="1">IF($A554&lt;&gt;"",IF(OR($AH554&lt;&gt;0,$AI554&lt;&gt;0,M554&gt;=$AJ$3),"",H555))</f>
        <v>B</v>
      </c>
      <c r="V555" s="346" t="str">
        <f t="shared" ca="1" si="182"/>
        <v>L</v>
      </c>
      <c r="W555" s="346">
        <f t="shared" ca="1" si="172"/>
        <v>-1</v>
      </c>
      <c r="X555" s="343">
        <f t="shared" ca="1" si="180"/>
        <v>-1</v>
      </c>
      <c r="Y555" s="56" t="str">
        <f ca="1">VLOOKUP($A555,$BC$5:$BN$45,8)</f>
        <v>R</v>
      </c>
      <c r="Z555" s="175">
        <v>1</v>
      </c>
      <c r="AA555" s="345" t="str">
        <f ca="1">IF($A554&lt;&gt;"",IF(OR($AH554&lt;&gt;0,$AI554&lt;&gt;0,U555&lt;&gt;""),"",O555))</f>
        <v/>
      </c>
      <c r="AB555" s="37" t="str">
        <f t="shared" ca="1" si="173"/>
        <v/>
      </c>
      <c r="AC555" s="37">
        <f t="shared" ca="1" si="174"/>
        <v>0</v>
      </c>
      <c r="AD555" s="23">
        <f ca="1">IF($A555&lt;&gt;"",IF(OR($AH554&lt;&gt;0,$AI554&lt;&gt;0),"0",SUM(AC555:AC555)),0)</f>
        <v>0</v>
      </c>
      <c r="AE555" s="90">
        <f ca="1">IF(A555&lt;&gt;"",W555+AC555,0)</f>
        <v>-1</v>
      </c>
      <c r="AF555" s="87">
        <f t="shared" ca="1" si="184"/>
        <v>-7</v>
      </c>
      <c r="AG555" s="95">
        <f>T556</f>
        <v>1</v>
      </c>
      <c r="AH555" s="89">
        <f ca="1">IF($A555&lt;&gt;"",IF(AH554&lt;&gt;0,AH554,IF(AF555&gt;=$AJ$1,"Profit Target",0)),0)</f>
        <v>0</v>
      </c>
      <c r="AI555" s="91">
        <f ca="1">IF($A555&lt;&gt;"",IF(AI554&lt;&gt;0,AI554,IF(AF555&lt;=$AJ$2,"Stop Loss",0)))</f>
        <v>0</v>
      </c>
      <c r="AJ555" s="89">
        <f t="shared" ca="1" si="175"/>
        <v>9</v>
      </c>
      <c r="AK555" s="78" t="str">
        <f ca="1">IF($A554="","",ABS(T555)&amp;"@")</f>
        <v>1@</v>
      </c>
      <c r="AL555" s="78" t="str">
        <f ca="1">IF(U555&lt;&gt;"",$AK555&amp;U555&amp;",","")</f>
        <v>1@B,</v>
      </c>
      <c r="AM555" s="78" t="str">
        <f ca="1">IF($A554="","",ABS(Z555)&amp;"@")</f>
        <v>1@</v>
      </c>
      <c r="AN555" s="427" t="str">
        <f t="shared" ca="1" si="176"/>
        <v/>
      </c>
      <c r="AO555" s="20"/>
      <c r="AP555" s="20"/>
      <c r="AQ555" s="20"/>
      <c r="AR555" s="20"/>
      <c r="AS555" s="20"/>
      <c r="AT555" s="66"/>
      <c r="AU555" s="20"/>
      <c r="AV555" s="20"/>
      <c r="AW555" s="20"/>
      <c r="AX555" s="20"/>
      <c r="AY555" s="20"/>
      <c r="AZ555" s="20"/>
      <c r="BA555" s="20"/>
      <c r="BB555" s="96">
        <f t="shared" ca="1" si="167"/>
        <v>30</v>
      </c>
      <c r="BC555" s="48"/>
      <c r="BD555" s="96"/>
      <c r="BE555" s="48"/>
      <c r="BG555" s="48"/>
      <c r="BH555" s="48"/>
      <c r="BI555" s="19"/>
      <c r="BJ555" s="19"/>
      <c r="BK555" s="19"/>
      <c r="BL555" s="48"/>
      <c r="BM555" s="61"/>
      <c r="BN555" s="48"/>
      <c r="BR555" s="48"/>
      <c r="BS555" s="48"/>
      <c r="BT555" s="48"/>
      <c r="BU555" s="48"/>
      <c r="BV555" s="48"/>
      <c r="BW555" s="48"/>
      <c r="BX555" s="48"/>
      <c r="BY555" s="49"/>
      <c r="BZ555" s="48"/>
      <c r="CA555" s="48"/>
      <c r="CB555" s="19"/>
      <c r="CC555" s="19"/>
      <c r="CD555" s="19"/>
      <c r="CE555" s="48"/>
      <c r="CF555" s="49"/>
      <c r="CG555" s="19"/>
      <c r="CH555" s="49"/>
      <c r="CI555" s="19"/>
      <c r="CJ555" s="19"/>
    </row>
    <row r="556" spans="1:88">
      <c r="A556" s="96">
        <f t="shared" ca="1" si="166"/>
        <v>3</v>
      </c>
      <c r="B556" s="23" t="str">
        <f ca="1">IF(A555="","",IF(AND(AL556="",AN556=""),"NB",AL556&amp;AN556))</f>
        <v>1@B,</v>
      </c>
      <c r="C556" s="6" t="str">
        <f t="shared" ca="1" si="168"/>
        <v/>
      </c>
      <c r="D556" s="56" t="str">
        <f ca="1">VLOOKUP($A556,$BC$5:$BN$45,8)</f>
        <v>R</v>
      </c>
      <c r="E556" s="344" t="str">
        <f t="shared" ca="1" si="177"/>
        <v>RRR</v>
      </c>
      <c r="F556" s="175">
        <v>1</v>
      </c>
      <c r="G556" s="459">
        <f ca="1">IF(G555&gt;=$AJ$3,1,IF(AND(J554="L",J555="L"),1,IF(I555="L",2,IF(I555="W",(2*G555-1),G555))))</f>
        <v>2</v>
      </c>
      <c r="H556" s="345" t="str">
        <f ca="1">IF($A555&lt;&gt;"",IF(OR($AH555&lt;&gt;0,$AI555&lt;&gt;0,E555="RRR"),"",IF(AND($D550="B",$D553="B"),"B",IF(AND($D552="B",$D554="B"),"B",IF(AND($D554=$D555,$D554="B"),"B","")))),"")</f>
        <v>B</v>
      </c>
      <c r="I556" s="346" t="str">
        <f t="shared" ca="1" si="181"/>
        <v>L</v>
      </c>
      <c r="J556" s="346">
        <f t="shared" ca="1" si="169"/>
        <v>-1</v>
      </c>
      <c r="K556" s="343">
        <f t="shared" ca="1" si="178"/>
        <v>-1</v>
      </c>
      <c r="L556" s="56" t="str">
        <f ca="1">VLOOKUP($A556,$BC$5:$BN$45,8)</f>
        <v>R</v>
      </c>
      <c r="M556" s="428">
        <f t="shared" ca="1" si="179"/>
        <v>3</v>
      </c>
      <c r="N556" s="175">
        <v>1</v>
      </c>
      <c r="O556" s="345" t="str">
        <f ca="1">IF($A555&lt;&gt;"",IF(OR($AH555&lt;&gt;0,$AI555&lt;&gt;0,E555="BBB",H556&lt;&gt;""),"",IF(AND($D550="R",$D553="R"),"R",IF(AND($D552="R",$D554="R"),"R",IF(AND($D554=$D555,$D554="R"),"R","")))),"")</f>
        <v/>
      </c>
      <c r="P556" s="37" t="str">
        <f t="shared" ca="1" si="170"/>
        <v/>
      </c>
      <c r="Q556" s="37">
        <f t="shared" ca="1" si="171"/>
        <v>0</v>
      </c>
      <c r="R556" s="23">
        <f ca="1">IF($A556&lt;&gt;"",IF(OR($AH555&lt;&gt;0,$AI555&lt;&gt;0),"0",SUM(Q556:Q556)),0)</f>
        <v>0</v>
      </c>
      <c r="S556" s="56" t="str">
        <f ca="1">VLOOKUP($A556,$BC$5:$BN$45,8)</f>
        <v>R</v>
      </c>
      <c r="T556" s="175">
        <v>1</v>
      </c>
      <c r="U556" s="345" t="str">
        <f ca="1">IF($A555&lt;&gt;"",IF(OR($AH555&lt;&gt;0,$AI555&lt;&gt;0,M555&gt;=$AJ$3),"",H556))</f>
        <v>B</v>
      </c>
      <c r="V556" s="346" t="str">
        <f t="shared" ca="1" si="182"/>
        <v>L</v>
      </c>
      <c r="W556" s="346">
        <f t="shared" ca="1" si="172"/>
        <v>-1</v>
      </c>
      <c r="X556" s="343">
        <f t="shared" ca="1" si="180"/>
        <v>-1</v>
      </c>
      <c r="Y556" s="56" t="str">
        <f ca="1">VLOOKUP($A556,$BC$5:$BN$45,8)</f>
        <v>R</v>
      </c>
      <c r="Z556" s="175">
        <v>1</v>
      </c>
      <c r="AA556" s="345" t="str">
        <f ca="1">IF($A555&lt;&gt;"",IF(OR($AH555&lt;&gt;0,$AI555&lt;&gt;0,U556&lt;&gt;""),"",O556))</f>
        <v/>
      </c>
      <c r="AB556" s="37" t="str">
        <f t="shared" ca="1" si="173"/>
        <v/>
      </c>
      <c r="AC556" s="37">
        <f t="shared" ca="1" si="174"/>
        <v>0</v>
      </c>
      <c r="AD556" s="23">
        <f ca="1">IF($A556&lt;&gt;"",IF(OR($AH555&lt;&gt;0,$AI555&lt;&gt;0),"0",SUM(AC556:AC556)),0)</f>
        <v>0</v>
      </c>
      <c r="AE556" s="90">
        <f ca="1">IF(A556&lt;&gt;"",W556+AC556,0)</f>
        <v>-1</v>
      </c>
      <c r="AF556" s="87">
        <f t="shared" ca="1" si="184"/>
        <v>-8</v>
      </c>
      <c r="AG556" s="95">
        <f>T557</f>
        <v>1</v>
      </c>
      <c r="AH556" s="89">
        <f ca="1">IF($A556&lt;&gt;"",IF(AH555&lt;&gt;0,AH555,IF(AF556&gt;=$AJ$1,"Profit Target",0)),0)</f>
        <v>0</v>
      </c>
      <c r="AI556" s="91">
        <f ca="1">IF($A556&lt;&gt;"",IF(AI555&lt;&gt;0,AI555,IF(AF556&lt;=$AJ$2,"Stop Loss",0)))</f>
        <v>0</v>
      </c>
      <c r="AJ556" s="89">
        <f t="shared" ca="1" si="175"/>
        <v>9</v>
      </c>
      <c r="AK556" s="78" t="str">
        <f ca="1">IF($A555="","",ABS(T556)&amp;"@")</f>
        <v>1@</v>
      </c>
      <c r="AL556" s="78" t="str">
        <f ca="1">IF(U556&lt;&gt;"",$AK556&amp;U556&amp;",","")</f>
        <v>1@B,</v>
      </c>
      <c r="AM556" s="78" t="str">
        <f ca="1">IF($A555="","",ABS(Z556)&amp;"@")</f>
        <v>1@</v>
      </c>
      <c r="AN556" s="427" t="str">
        <f t="shared" ca="1" si="176"/>
        <v/>
      </c>
      <c r="AO556" s="20"/>
      <c r="AP556" s="20"/>
      <c r="AQ556" s="20"/>
      <c r="AR556" s="20"/>
      <c r="AS556" s="20"/>
      <c r="AT556" s="66"/>
      <c r="AU556" s="20"/>
      <c r="AV556" s="20"/>
      <c r="AW556" s="20"/>
      <c r="AX556" s="20"/>
      <c r="AY556" s="20"/>
      <c r="AZ556" s="20"/>
      <c r="BA556" s="20"/>
      <c r="BB556" s="96">
        <f t="shared" ca="1" si="167"/>
        <v>14</v>
      </c>
      <c r="BC556" s="48"/>
      <c r="BD556" s="96"/>
      <c r="BE556" s="48"/>
      <c r="BG556" s="48"/>
      <c r="BH556" s="48"/>
      <c r="BI556" s="19"/>
      <c r="BJ556" s="19"/>
      <c r="BK556" s="19"/>
      <c r="BL556" s="48"/>
      <c r="BM556" s="61"/>
      <c r="BN556" s="48"/>
      <c r="BR556" s="48"/>
      <c r="BS556" s="48"/>
      <c r="BT556" s="48"/>
      <c r="BU556" s="48"/>
      <c r="BV556" s="48"/>
      <c r="BW556" s="48"/>
      <c r="BX556" s="48"/>
      <c r="BY556" s="49"/>
      <c r="BZ556" s="48"/>
      <c r="CA556" s="48"/>
      <c r="CB556" s="19"/>
      <c r="CC556" s="19"/>
      <c r="CD556" s="19"/>
      <c r="CE556" s="48"/>
      <c r="CF556" s="49"/>
      <c r="CG556" s="19"/>
      <c r="CH556" s="49"/>
      <c r="CI556" s="19"/>
      <c r="CJ556" s="19"/>
    </row>
    <row r="557" spans="1:88">
      <c r="A557" s="96">
        <f t="shared" ca="1" si="166"/>
        <v>14</v>
      </c>
      <c r="B557" s="23" t="str">
        <f ca="1">IF(A556="","",IF(AND(AL557="",AN557=""),"NB",AL557&amp;AN557))</f>
        <v>1@R,</v>
      </c>
      <c r="C557" s="6" t="str">
        <f t="shared" ca="1" si="168"/>
        <v/>
      </c>
      <c r="D557" s="56" t="str">
        <f ca="1">VLOOKUP($A557,$BC$5:$BN$45,8)</f>
        <v>R</v>
      </c>
      <c r="E557" s="344" t="str">
        <f t="shared" ca="1" si="177"/>
        <v>RRR</v>
      </c>
      <c r="F557" s="175">
        <v>1</v>
      </c>
      <c r="G557" s="459">
        <f ca="1">IF(G556&gt;=$AJ$3,1,IF(AND(J555="L",J556="L"),1,IF(I556="L",2,IF(I556="W",(2*G556-1),G556))))</f>
        <v>2</v>
      </c>
      <c r="H557" s="345" t="str">
        <f ca="1">IF($A556&lt;&gt;"",IF(OR($AH556&lt;&gt;0,$AI556&lt;&gt;0,E556="RRR"),"",IF(AND($D551="B",$D554="B"),"B",IF(AND($D553="B",$D555="B"),"B",IF(AND($D555=$D556,$D555="B"),"B","")))),"")</f>
        <v/>
      </c>
      <c r="I557" s="346" t="str">
        <f t="shared" ca="1" si="181"/>
        <v/>
      </c>
      <c r="J557" s="346">
        <f t="shared" ca="1" si="169"/>
        <v>0</v>
      </c>
      <c r="K557" s="343">
        <f t="shared" ca="1" si="178"/>
        <v>0</v>
      </c>
      <c r="L557" s="56" t="str">
        <f ca="1">VLOOKUP($A557,$BC$5:$BN$45,8)</f>
        <v>R</v>
      </c>
      <c r="M557" s="428">
        <f t="shared" ca="1" si="179"/>
        <v>3</v>
      </c>
      <c r="N557" s="175">
        <v>1</v>
      </c>
      <c r="O557" s="345" t="str">
        <f ca="1">IF($A556&lt;&gt;"",IF(OR($AH556&lt;&gt;0,$AI556&lt;&gt;0,E556="BBB",H557&lt;&gt;""),"",IF(AND($D551="R",$D554="R"),"R",IF(AND($D553="R",$D555="R"),"R",IF(AND($D555=$D556,$D555="R"),"R","")))),"")</f>
        <v>R</v>
      </c>
      <c r="P557" s="37" t="str">
        <f t="shared" ca="1" si="170"/>
        <v>W</v>
      </c>
      <c r="Q557" s="37">
        <f t="shared" ca="1" si="171"/>
        <v>1</v>
      </c>
      <c r="R557" s="23">
        <f ca="1">IF($A557&lt;&gt;"",IF(OR($AH556&lt;&gt;0,$AI556&lt;&gt;0),"0",SUM(Q557:Q557)),0)</f>
        <v>1</v>
      </c>
      <c r="S557" s="56" t="str">
        <f ca="1">VLOOKUP($A557,$BC$5:$BN$45,8)</f>
        <v>R</v>
      </c>
      <c r="T557" s="175">
        <v>1</v>
      </c>
      <c r="U557" s="345" t="str">
        <f ca="1">IF($A556&lt;&gt;"",IF(OR($AH556&lt;&gt;0,$AI556&lt;&gt;0,M556&gt;=$AJ$3),"",H557))</f>
        <v/>
      </c>
      <c r="V557" s="346" t="str">
        <f t="shared" ca="1" si="182"/>
        <v/>
      </c>
      <c r="W557" s="346">
        <f t="shared" ca="1" si="172"/>
        <v>0</v>
      </c>
      <c r="X557" s="343">
        <f t="shared" ca="1" si="180"/>
        <v>0</v>
      </c>
      <c r="Y557" s="56" t="str">
        <f ca="1">VLOOKUP($A557,$BC$5:$BN$45,8)</f>
        <v>R</v>
      </c>
      <c r="Z557" s="175">
        <v>1</v>
      </c>
      <c r="AA557" s="345" t="str">
        <f ca="1">IF($A556&lt;&gt;"",IF(OR($AH556&lt;&gt;0,$AI556&lt;&gt;0,U557&lt;&gt;""),"",O557))</f>
        <v>R</v>
      </c>
      <c r="AB557" s="37" t="str">
        <f t="shared" ca="1" si="173"/>
        <v>W</v>
      </c>
      <c r="AC557" s="37">
        <f t="shared" ca="1" si="174"/>
        <v>1</v>
      </c>
      <c r="AD557" s="23">
        <f ca="1">IF($A557&lt;&gt;"",IF(OR($AH556&lt;&gt;0,$AI556&lt;&gt;0),"0",SUM(AC557:AC557)),0)</f>
        <v>1</v>
      </c>
      <c r="AE557" s="90">
        <f ca="1">IF(A557&lt;&gt;"",W557+AC557,0)</f>
        <v>1</v>
      </c>
      <c r="AF557" s="87">
        <f t="shared" ca="1" si="184"/>
        <v>-7</v>
      </c>
      <c r="AG557" s="95">
        <f>T558</f>
        <v>1</v>
      </c>
      <c r="AH557" s="89">
        <f ca="1">IF($A557&lt;&gt;"",IF(AH556&lt;&gt;0,AH556,IF(AF557&gt;=$AJ$1,"Profit Target",0)),0)</f>
        <v>0</v>
      </c>
      <c r="AI557" s="91">
        <f ca="1">IF($A557&lt;&gt;"",IF(AI556&lt;&gt;0,AI556,IF(AF557&lt;=$AJ$2,"Stop Loss",0)))</f>
        <v>0</v>
      </c>
      <c r="AJ557" s="89">
        <f t="shared" ca="1" si="175"/>
        <v>9</v>
      </c>
      <c r="AK557" s="78" t="str">
        <f ca="1">IF($A556="","",ABS(T557)&amp;"@")</f>
        <v>1@</v>
      </c>
      <c r="AL557" s="78" t="str">
        <f ca="1">IF(U557&lt;&gt;"",$AK557&amp;U557&amp;",","")</f>
        <v/>
      </c>
      <c r="AM557" s="78" t="str">
        <f ca="1">IF($A556="","",ABS(Z557)&amp;"@")</f>
        <v>1@</v>
      </c>
      <c r="AN557" s="427" t="str">
        <f t="shared" ca="1" si="176"/>
        <v>1@R,</v>
      </c>
      <c r="AO557" s="20"/>
      <c r="AP557" s="20"/>
      <c r="AQ557" s="20"/>
      <c r="AR557" s="20"/>
      <c r="AS557" s="20"/>
      <c r="AT557" s="66"/>
      <c r="AU557" s="20"/>
      <c r="AV557" s="20"/>
      <c r="AW557" s="20"/>
      <c r="AX557" s="20"/>
      <c r="AY557" s="20"/>
      <c r="AZ557" s="20"/>
      <c r="BA557" s="20"/>
      <c r="BB557" s="96">
        <f t="shared" ca="1" si="167"/>
        <v>23</v>
      </c>
      <c r="BC557" s="48"/>
      <c r="BD557" s="96"/>
      <c r="BE557" s="48"/>
      <c r="BG557" s="48"/>
      <c r="BH557" s="48"/>
      <c r="BI557" s="19"/>
      <c r="BJ557" s="19"/>
      <c r="BK557" s="19"/>
      <c r="BL557" s="48"/>
      <c r="BM557" s="61"/>
      <c r="BN557" s="48"/>
      <c r="BR557" s="48"/>
      <c r="BS557" s="48"/>
      <c r="BT557" s="48"/>
      <c r="BU557" s="48"/>
      <c r="BV557" s="48"/>
      <c r="BW557" s="48"/>
      <c r="BX557" s="48"/>
      <c r="BY557" s="49"/>
      <c r="BZ557" s="48"/>
      <c r="CA557" s="48"/>
      <c r="CB557" s="19"/>
      <c r="CC557" s="19"/>
      <c r="CD557" s="19"/>
      <c r="CE557" s="48"/>
      <c r="CF557" s="49"/>
      <c r="CG557" s="19"/>
      <c r="CH557" s="49"/>
      <c r="CI557" s="19"/>
      <c r="CJ557" s="19"/>
    </row>
    <row r="558" spans="1:88">
      <c r="A558" s="96">
        <f t="shared" ca="1" si="166"/>
        <v>11</v>
      </c>
      <c r="B558" s="23" t="str">
        <f ca="1">IF(A557="","",IF(AND(AL558="",AN558=""),"NB",AL558&amp;AN558))</f>
        <v>1@R,</v>
      </c>
      <c r="C558" s="6" t="str">
        <f t="shared" ca="1" si="168"/>
        <v/>
      </c>
      <c r="D558" s="56" t="str">
        <f ca="1">VLOOKUP($A558,$BC$5:$BN$45,8)</f>
        <v>B</v>
      </c>
      <c r="E558" s="344" t="str">
        <f t="shared" ca="1" si="177"/>
        <v>RRB</v>
      </c>
      <c r="F558" s="175">
        <v>1</v>
      </c>
      <c r="G558" s="459">
        <f ca="1">IF(G557&gt;=$AJ$3,1,IF(AND(J556="L",J557="L"),1,IF(I557="L",2,IF(I557="W",(2*G557-1),G557))))</f>
        <v>2</v>
      </c>
      <c r="H558" s="345" t="str">
        <f ca="1">IF($A557&lt;&gt;"",IF(OR($AH557&lt;&gt;0,$AI557&lt;&gt;0,E557="RRR"),"",IF(AND($D552="B",$D555="B"),"B",IF(AND($D554="B",$D556="B"),"B",IF(AND($D556=$D557,$D556="B"),"B","")))),"")</f>
        <v/>
      </c>
      <c r="I558" s="346" t="str">
        <f t="shared" ca="1" si="181"/>
        <v/>
      </c>
      <c r="J558" s="346">
        <f t="shared" ca="1" si="169"/>
        <v>0</v>
      </c>
      <c r="K558" s="343">
        <f t="shared" ca="1" si="178"/>
        <v>0</v>
      </c>
      <c r="L558" s="56" t="str">
        <f ca="1">VLOOKUP($A558,$BC$5:$BN$45,8)</f>
        <v>B</v>
      </c>
      <c r="M558" s="428">
        <f t="shared" ca="1" si="179"/>
        <v>3</v>
      </c>
      <c r="N558" s="175">
        <v>1</v>
      </c>
      <c r="O558" s="345" t="str">
        <f ca="1">IF($A557&lt;&gt;"",IF(OR($AH557&lt;&gt;0,$AI557&lt;&gt;0,E557="BBB",H558&lt;&gt;""),"",IF(AND($D552="R",$D555="R"),"R",IF(AND($D554="R",$D556="R"),"R",IF(AND($D556=$D557,$D556="R"),"R","")))),"")</f>
        <v>R</v>
      </c>
      <c r="P558" s="37" t="str">
        <f t="shared" ca="1" si="170"/>
        <v>L</v>
      </c>
      <c r="Q558" s="37">
        <f t="shared" ca="1" si="171"/>
        <v>-1</v>
      </c>
      <c r="R558" s="23">
        <f ca="1">IF($A558&lt;&gt;"",IF(OR($AH557&lt;&gt;0,$AI557&lt;&gt;0),"0",SUM(Q558:Q558)),0)</f>
        <v>-1</v>
      </c>
      <c r="S558" s="56" t="str">
        <f ca="1">VLOOKUP($A558,$BC$5:$BN$45,8)</f>
        <v>B</v>
      </c>
      <c r="T558" s="175">
        <v>1</v>
      </c>
      <c r="U558" s="345" t="str">
        <f ca="1">IF($A557&lt;&gt;"",IF(OR($AH557&lt;&gt;0,$AI557&lt;&gt;0,M557&gt;=$AJ$3),"",H558))</f>
        <v/>
      </c>
      <c r="V558" s="346" t="str">
        <f t="shared" ca="1" si="182"/>
        <v/>
      </c>
      <c r="W558" s="346">
        <f t="shared" ca="1" si="172"/>
        <v>0</v>
      </c>
      <c r="X558" s="343">
        <f t="shared" ca="1" si="180"/>
        <v>0</v>
      </c>
      <c r="Y558" s="56" t="str">
        <f ca="1">VLOOKUP($A558,$BC$5:$BN$45,8)</f>
        <v>B</v>
      </c>
      <c r="Z558" s="175">
        <v>1</v>
      </c>
      <c r="AA558" s="345" t="str">
        <f ca="1">IF($A557&lt;&gt;"",IF(OR($AH557&lt;&gt;0,$AI557&lt;&gt;0,U558&lt;&gt;""),"",O558))</f>
        <v>R</v>
      </c>
      <c r="AB558" s="37" t="str">
        <f t="shared" ca="1" si="173"/>
        <v>L</v>
      </c>
      <c r="AC558" s="37">
        <f t="shared" ca="1" si="174"/>
        <v>-1</v>
      </c>
      <c r="AD558" s="23">
        <f ca="1">IF($A558&lt;&gt;"",IF(OR($AH557&lt;&gt;0,$AI557&lt;&gt;0),"0",SUM(AC558:AC558)),0)</f>
        <v>-1</v>
      </c>
      <c r="AE558" s="90">
        <f ca="1">IF(A558&lt;&gt;"",W558+AC558,0)</f>
        <v>-1</v>
      </c>
      <c r="AF558" s="87">
        <f t="shared" ca="1" si="184"/>
        <v>-8</v>
      </c>
      <c r="AG558" s="95">
        <f>T559</f>
        <v>1</v>
      </c>
      <c r="AH558" s="89">
        <f ca="1">IF($A558&lt;&gt;"",IF(AH557&lt;&gt;0,AH557,IF(AF558&gt;=$AJ$1,"Profit Target",0)),0)</f>
        <v>0</v>
      </c>
      <c r="AI558" s="91">
        <f ca="1">IF($A558&lt;&gt;"",IF(AI557&lt;&gt;0,AI557,IF(AF558&lt;=$AJ$2,"Stop Loss",0)))</f>
        <v>0</v>
      </c>
      <c r="AJ558" s="89">
        <f t="shared" ca="1" si="175"/>
        <v>9</v>
      </c>
      <c r="AK558" s="78" t="str">
        <f ca="1">IF($A557="","",ABS(T558)&amp;"@")</f>
        <v>1@</v>
      </c>
      <c r="AL558" s="78" t="str">
        <f ca="1">IF(U558&lt;&gt;"",$AK558&amp;U558&amp;",","")</f>
        <v/>
      </c>
      <c r="AM558" s="78" t="str">
        <f ca="1">IF($A557="","",ABS(Z558)&amp;"@")</f>
        <v>1@</v>
      </c>
      <c r="AN558" s="427" t="str">
        <f t="shared" ca="1" si="176"/>
        <v>1@R,</v>
      </c>
      <c r="AO558" s="20"/>
      <c r="AP558" s="20"/>
      <c r="AQ558" s="20"/>
      <c r="AR558" s="20"/>
      <c r="AS558" s="20"/>
      <c r="AT558" s="66"/>
      <c r="AU558" s="20"/>
      <c r="AV558" s="20"/>
      <c r="AW558" s="20"/>
      <c r="AX558" s="20"/>
      <c r="AY558" s="20"/>
      <c r="AZ558" s="20"/>
      <c r="BA558" s="20"/>
      <c r="BB558" s="96">
        <f t="shared" ca="1" si="167"/>
        <v>32</v>
      </c>
      <c r="BC558" s="48"/>
      <c r="BD558" s="96"/>
      <c r="BE558" s="48"/>
      <c r="BG558" s="48"/>
      <c r="BH558" s="48"/>
      <c r="BI558" s="19"/>
      <c r="BJ558" s="19"/>
      <c r="BK558" s="19"/>
      <c r="BL558" s="48"/>
      <c r="BM558" s="61"/>
      <c r="BN558" s="48"/>
      <c r="BR558" s="48"/>
      <c r="BS558" s="48"/>
      <c r="BT558" s="48"/>
      <c r="BU558" s="48"/>
      <c r="BV558" s="48"/>
      <c r="BW558" s="48"/>
      <c r="BX558" s="48"/>
      <c r="BY558" s="49"/>
      <c r="BZ558" s="48"/>
      <c r="CA558" s="48"/>
      <c r="CB558" s="19"/>
      <c r="CC558" s="19"/>
      <c r="CD558" s="19"/>
      <c r="CE558" s="48"/>
      <c r="CF558" s="49"/>
      <c r="CG558" s="19"/>
      <c r="CH558" s="49"/>
      <c r="CI558" s="19"/>
      <c r="CJ558" s="19"/>
    </row>
    <row r="559" spans="1:88">
      <c r="A559" s="96">
        <f t="shared" ca="1" si="166"/>
        <v>3</v>
      </c>
      <c r="B559" s="23" t="str">
        <f ca="1">IF(A558="","",IF(AND(AL559="",AN559=""),"NB",AL559&amp;AN559))</f>
        <v>1@R,</v>
      </c>
      <c r="C559" s="6" t="str">
        <f t="shared" ca="1" si="168"/>
        <v/>
      </c>
      <c r="D559" s="56" t="str">
        <f ca="1">VLOOKUP($A559,$BC$5:$BN$45,8)</f>
        <v>R</v>
      </c>
      <c r="E559" s="344" t="str">
        <f t="shared" ca="1" si="177"/>
        <v>RBR</v>
      </c>
      <c r="F559" s="175">
        <v>1</v>
      </c>
      <c r="G559" s="459">
        <f ca="1">IF(G558&gt;=$AJ$3,1,IF(AND(J557="L",J558="L"),1,IF(I558="L",2,IF(I558="W",(2*G558-1),G558))))</f>
        <v>2</v>
      </c>
      <c r="H559" s="345" t="str">
        <f ca="1">IF($A558&lt;&gt;"",IF(OR($AH558&lt;&gt;0,$AI558&lt;&gt;0,E558="RRR"),"",IF(AND($D553="B",$D556="B"),"B",IF(AND($D555="B",$D557="B"),"B",IF(AND($D557=$D558,$D557="B"),"B","")))),"")</f>
        <v/>
      </c>
      <c r="I559" s="346" t="str">
        <f t="shared" ca="1" si="181"/>
        <v/>
      </c>
      <c r="J559" s="346">
        <f t="shared" ca="1" si="169"/>
        <v>0</v>
      </c>
      <c r="K559" s="343">
        <f t="shared" ca="1" si="178"/>
        <v>0</v>
      </c>
      <c r="L559" s="56" t="str">
        <f ca="1">VLOOKUP($A559,$BC$5:$BN$45,8)</f>
        <v>R</v>
      </c>
      <c r="M559" s="428">
        <f t="shared" ca="1" si="179"/>
        <v>3</v>
      </c>
      <c r="N559" s="175">
        <v>1</v>
      </c>
      <c r="O559" s="345" t="str">
        <f ca="1">IF($A558&lt;&gt;"",IF(OR($AH558&lt;&gt;0,$AI558&lt;&gt;0,E558="BBB",H559&lt;&gt;""),"",IF(AND($D553="R",$D556="R"),"R",IF(AND($D555="R",$D557="R"),"R",IF(AND($D557=$D558,$D557="R"),"R","")))),"")</f>
        <v>R</v>
      </c>
      <c r="P559" s="37" t="str">
        <f t="shared" ca="1" si="170"/>
        <v>W</v>
      </c>
      <c r="Q559" s="37">
        <f t="shared" ca="1" si="171"/>
        <v>1</v>
      </c>
      <c r="R559" s="23">
        <f ca="1">IF($A559&lt;&gt;"",IF(OR($AH558&lt;&gt;0,$AI558&lt;&gt;0),"0",SUM(Q559:Q559)),0)</f>
        <v>1</v>
      </c>
      <c r="S559" s="56" t="str">
        <f ca="1">VLOOKUP($A559,$BC$5:$BN$45,8)</f>
        <v>R</v>
      </c>
      <c r="T559" s="175">
        <v>1</v>
      </c>
      <c r="U559" s="345" t="str">
        <f ca="1">IF($A558&lt;&gt;"",IF(OR($AH558&lt;&gt;0,$AI558&lt;&gt;0,M558&gt;=$AJ$3),"",H559))</f>
        <v/>
      </c>
      <c r="V559" s="346" t="str">
        <f t="shared" ca="1" si="182"/>
        <v/>
      </c>
      <c r="W559" s="346">
        <f t="shared" ca="1" si="172"/>
        <v>0</v>
      </c>
      <c r="X559" s="343">
        <f t="shared" ca="1" si="180"/>
        <v>0</v>
      </c>
      <c r="Y559" s="56" t="str">
        <f ca="1">VLOOKUP($A559,$BC$5:$BN$45,8)</f>
        <v>R</v>
      </c>
      <c r="Z559" s="175">
        <v>1</v>
      </c>
      <c r="AA559" s="345" t="str">
        <f ca="1">IF($A558&lt;&gt;"",IF(OR($AH558&lt;&gt;0,$AI558&lt;&gt;0,U559&lt;&gt;""),"",O559))</f>
        <v>R</v>
      </c>
      <c r="AB559" s="37" t="str">
        <f t="shared" ca="1" si="173"/>
        <v>W</v>
      </c>
      <c r="AC559" s="37">
        <f t="shared" ca="1" si="174"/>
        <v>1</v>
      </c>
      <c r="AD559" s="23">
        <f ca="1">IF($A559&lt;&gt;"",IF(OR($AH558&lt;&gt;0,$AI558&lt;&gt;0),"0",SUM(AC559:AC559)),0)</f>
        <v>1</v>
      </c>
      <c r="AE559" s="90">
        <f ca="1">IF(A559&lt;&gt;"",W559+AC559,0)</f>
        <v>1</v>
      </c>
      <c r="AF559" s="87">
        <f t="shared" ca="1" si="184"/>
        <v>-7</v>
      </c>
      <c r="AG559" s="95">
        <f>T560</f>
        <v>1</v>
      </c>
      <c r="AH559" s="89">
        <f ca="1">IF($A559&lt;&gt;"",IF(AH558&lt;&gt;0,AH558,IF(AF559&gt;=$AJ$1,"Profit Target",0)),0)</f>
        <v>0</v>
      </c>
      <c r="AI559" s="91">
        <f ca="1">IF($A559&lt;&gt;"",IF(AI558&lt;&gt;0,AI558,IF(AF559&lt;=$AJ$2,"Stop Loss",0)))</f>
        <v>0</v>
      </c>
      <c r="AJ559" s="89">
        <f t="shared" ca="1" si="175"/>
        <v>9</v>
      </c>
      <c r="AK559" s="78" t="str">
        <f ca="1">IF($A558="","",ABS(T559)&amp;"@")</f>
        <v>1@</v>
      </c>
      <c r="AL559" s="78" t="str">
        <f ca="1">IF(U559&lt;&gt;"",$AK559&amp;U559&amp;",","")</f>
        <v/>
      </c>
      <c r="AM559" s="78" t="str">
        <f ca="1">IF($A558="","",ABS(Z559)&amp;"@")</f>
        <v>1@</v>
      </c>
      <c r="AN559" s="427" t="str">
        <f t="shared" ca="1" si="176"/>
        <v>1@R,</v>
      </c>
      <c r="AO559" s="20"/>
      <c r="AP559" s="20"/>
      <c r="AQ559" s="20"/>
      <c r="AR559" s="20"/>
      <c r="AS559" s="20"/>
      <c r="AT559" s="66"/>
      <c r="AU559" s="20"/>
      <c r="AV559" s="20"/>
      <c r="AW559" s="20"/>
      <c r="AX559" s="20"/>
      <c r="AY559" s="20"/>
      <c r="AZ559" s="20"/>
      <c r="BA559" s="20"/>
      <c r="BB559" s="96">
        <f t="shared" ca="1" si="167"/>
        <v>26</v>
      </c>
      <c r="BC559" s="48"/>
      <c r="BD559" s="96"/>
      <c r="BE559" s="48"/>
      <c r="BG559" s="48"/>
      <c r="BH559" s="48"/>
      <c r="BI559" s="19"/>
      <c r="BJ559" s="19"/>
      <c r="BK559" s="19"/>
      <c r="BL559" s="48"/>
      <c r="BM559" s="61"/>
      <c r="BN559" s="48"/>
      <c r="BR559" s="48"/>
      <c r="BS559" s="48"/>
      <c r="BT559" s="48"/>
      <c r="BU559" s="48"/>
      <c r="BV559" s="48"/>
      <c r="BW559" s="48"/>
      <c r="BX559" s="48"/>
      <c r="BY559" s="49"/>
      <c r="BZ559" s="48"/>
      <c r="CA559" s="48"/>
      <c r="CB559" s="19"/>
      <c r="CC559" s="19"/>
      <c r="CD559" s="19"/>
      <c r="CE559" s="48"/>
      <c r="CF559" s="49"/>
      <c r="CG559" s="19"/>
      <c r="CH559" s="49"/>
      <c r="CI559" s="19"/>
      <c r="CJ559" s="19"/>
    </row>
    <row r="560" spans="1:88">
      <c r="A560" s="96">
        <f t="shared" ca="1" si="166"/>
        <v>16</v>
      </c>
      <c r="B560" s="23" t="str">
        <f ca="1">IF(A559="","",IF(AND(AL560="",AN560=""),"NB",AL560&amp;AN560))</f>
        <v>1@R,</v>
      </c>
      <c r="C560" s="6" t="str">
        <f t="shared" ca="1" si="168"/>
        <v/>
      </c>
      <c r="D560" s="56" t="str">
        <f ca="1">VLOOKUP($A560,$BC$5:$BN$45,8)</f>
        <v>R</v>
      </c>
      <c r="E560" s="344" t="str">
        <f t="shared" ca="1" si="177"/>
        <v>BRR</v>
      </c>
      <c r="F560" s="175">
        <v>1</v>
      </c>
      <c r="G560" s="459">
        <f ca="1">IF(G559&gt;=$AJ$3,1,IF(AND(J558="L",J559="L"),1,IF(I559="L",2,IF(I559="W",(2*G559-1),G559))))</f>
        <v>2</v>
      </c>
      <c r="H560" s="345" t="str">
        <f ca="1">IF($A559&lt;&gt;"",IF(OR($AH559&lt;&gt;0,$AI559&lt;&gt;0,E559="RRR"),"",IF(AND($D554="B",$D557="B"),"B",IF(AND($D556="B",$D558="B"),"B",IF(AND($D558=$D559,$D558="B"),"B","")))),"")</f>
        <v/>
      </c>
      <c r="I560" s="346" t="str">
        <f t="shared" ca="1" si="181"/>
        <v/>
      </c>
      <c r="J560" s="346">
        <f t="shared" ca="1" si="169"/>
        <v>0</v>
      </c>
      <c r="K560" s="343">
        <f t="shared" ca="1" si="178"/>
        <v>0</v>
      </c>
      <c r="L560" s="56" t="str">
        <f ca="1">VLOOKUP($A560,$BC$5:$BN$45,8)</f>
        <v>R</v>
      </c>
      <c r="M560" s="428">
        <f t="shared" ca="1" si="179"/>
        <v>3</v>
      </c>
      <c r="N560" s="175">
        <v>1</v>
      </c>
      <c r="O560" s="345" t="str">
        <f ca="1">IF($A559&lt;&gt;"",IF(OR($AH559&lt;&gt;0,$AI559&lt;&gt;0,E559="BBB",H560&lt;&gt;""),"",IF(AND($D554="R",$D557="R"),"R",IF(AND($D556="R",$D558="R"),"R",IF(AND($D558=$D559,$D558="R"),"R","")))),"")</f>
        <v>R</v>
      </c>
      <c r="P560" s="37" t="str">
        <f t="shared" ca="1" si="170"/>
        <v>W</v>
      </c>
      <c r="Q560" s="37">
        <f t="shared" ca="1" si="171"/>
        <v>1</v>
      </c>
      <c r="R560" s="23">
        <f ca="1">IF($A560&lt;&gt;"",IF(OR($AH559&lt;&gt;0,$AI559&lt;&gt;0),"0",SUM(Q560:Q560)),0)</f>
        <v>1</v>
      </c>
      <c r="S560" s="56" t="str">
        <f ca="1">VLOOKUP($A560,$BC$5:$BN$45,8)</f>
        <v>R</v>
      </c>
      <c r="T560" s="175">
        <v>1</v>
      </c>
      <c r="U560" s="345" t="str">
        <f ca="1">IF($A559&lt;&gt;"",IF(OR($AH559&lt;&gt;0,$AI559&lt;&gt;0,M559&gt;=$AJ$3),"",H560))</f>
        <v/>
      </c>
      <c r="V560" s="346" t="str">
        <f t="shared" ca="1" si="182"/>
        <v/>
      </c>
      <c r="W560" s="346">
        <f t="shared" ca="1" si="172"/>
        <v>0</v>
      </c>
      <c r="X560" s="343">
        <f t="shared" ca="1" si="180"/>
        <v>0</v>
      </c>
      <c r="Y560" s="56" t="str">
        <f ca="1">VLOOKUP($A560,$BC$5:$BN$45,8)</f>
        <v>R</v>
      </c>
      <c r="Z560" s="175">
        <v>1</v>
      </c>
      <c r="AA560" s="345" t="str">
        <f ca="1">IF($A559&lt;&gt;"",IF(OR($AH559&lt;&gt;0,$AI559&lt;&gt;0,U560&lt;&gt;""),"",O560))</f>
        <v>R</v>
      </c>
      <c r="AB560" s="37" t="str">
        <f t="shared" ca="1" si="173"/>
        <v>W</v>
      </c>
      <c r="AC560" s="37">
        <f t="shared" ca="1" si="174"/>
        <v>1</v>
      </c>
      <c r="AD560" s="23">
        <f ca="1">IF($A560&lt;&gt;"",IF(OR($AH559&lt;&gt;0,$AI559&lt;&gt;0),"0",SUM(AC560:AC560)),0)</f>
        <v>1</v>
      </c>
      <c r="AE560" s="90">
        <f ca="1">IF(A560&lt;&gt;"",W560+AC560,0)</f>
        <v>1</v>
      </c>
      <c r="AF560" s="87">
        <f t="shared" ca="1" si="184"/>
        <v>-6</v>
      </c>
      <c r="AG560" s="95">
        <f>T561</f>
        <v>1</v>
      </c>
      <c r="AH560" s="89">
        <f ca="1">IF($A560&lt;&gt;"",IF(AH559&lt;&gt;0,AH559,IF(AF560&gt;=$AJ$1,"Profit Target",0)),0)</f>
        <v>0</v>
      </c>
      <c r="AI560" s="91">
        <f ca="1">IF($A560&lt;&gt;"",IF(AI559&lt;&gt;0,AI559,IF(AF560&lt;=$AJ$2,"Stop Loss",0)))</f>
        <v>0</v>
      </c>
      <c r="AJ560" s="89">
        <f t="shared" ca="1" si="175"/>
        <v>9</v>
      </c>
      <c r="AK560" s="78" t="str">
        <f ca="1">IF($A559="","",ABS(T560)&amp;"@")</f>
        <v>1@</v>
      </c>
      <c r="AL560" s="78" t="str">
        <f ca="1">IF(U560&lt;&gt;"",$AK560&amp;U560&amp;",","")</f>
        <v/>
      </c>
      <c r="AM560" s="78" t="str">
        <f ca="1">IF($A559="","",ABS(Z560)&amp;"@")</f>
        <v>1@</v>
      </c>
      <c r="AN560" s="427" t="str">
        <f t="shared" ca="1" si="176"/>
        <v>1@R,</v>
      </c>
      <c r="AO560" s="20"/>
      <c r="AP560" s="20"/>
      <c r="AQ560" s="20"/>
      <c r="AR560" s="20"/>
      <c r="AS560" s="20"/>
      <c r="AT560" s="66"/>
      <c r="AU560" s="20"/>
      <c r="AV560" s="20"/>
      <c r="AW560" s="20"/>
      <c r="AX560" s="20"/>
      <c r="AY560" s="20"/>
      <c r="AZ560" s="20"/>
      <c r="BA560" s="20"/>
      <c r="BB560" s="96">
        <f t="shared" ca="1" si="167"/>
        <v>4</v>
      </c>
      <c r="BC560" s="48"/>
      <c r="BD560" s="96"/>
      <c r="BE560" s="48"/>
      <c r="BG560" s="48"/>
      <c r="BH560" s="48"/>
      <c r="BI560" s="19"/>
      <c r="BJ560" s="19"/>
      <c r="BK560" s="19"/>
      <c r="BL560" s="48"/>
      <c r="BM560" s="61"/>
      <c r="BN560" s="48"/>
      <c r="BR560" s="48"/>
      <c r="BS560" s="48"/>
      <c r="BT560" s="48"/>
      <c r="BU560" s="48"/>
      <c r="BV560" s="48"/>
      <c r="BW560" s="48"/>
      <c r="BX560" s="48"/>
      <c r="BY560" s="49"/>
      <c r="BZ560" s="48"/>
      <c r="CA560" s="48"/>
      <c r="CB560" s="19"/>
      <c r="CC560" s="19"/>
      <c r="CD560" s="19"/>
      <c r="CE560" s="48"/>
      <c r="CF560" s="49"/>
      <c r="CG560" s="19"/>
      <c r="CH560" s="49"/>
      <c r="CI560" s="19"/>
      <c r="CJ560" s="19"/>
    </row>
    <row r="561" spans="1:88">
      <c r="A561" s="96">
        <f t="shared" ca="1" si="166"/>
        <v>24</v>
      </c>
      <c r="B561" s="23" t="str">
        <f ca="1">IF(A560="","",IF(AND(AL561="",AN561=""),"NB",AL561&amp;AN561))</f>
        <v>1@R,</v>
      </c>
      <c r="C561" s="6" t="str">
        <f t="shared" ca="1" si="168"/>
        <v/>
      </c>
      <c r="D561" s="56" t="str">
        <f ca="1">VLOOKUP($A561,$BC$5:$BN$45,8)</f>
        <v>B</v>
      </c>
      <c r="E561" s="344" t="str">
        <f t="shared" ca="1" si="177"/>
        <v>RRB</v>
      </c>
      <c r="F561" s="175">
        <v>1</v>
      </c>
      <c r="G561" s="459">
        <f ca="1">IF(G560&gt;=$AJ$3,1,IF(AND(J559="L",J560="L"),1,IF(I560="L",2,IF(I560="W",(2*G560-1),G560))))</f>
        <v>2</v>
      </c>
      <c r="H561" s="345" t="str">
        <f ca="1">IF($A560&lt;&gt;"",IF(OR($AH560&lt;&gt;0,$AI560&lt;&gt;0,E560="RRR"),"",IF(AND($D555="B",$D558="B"),"B",IF(AND($D557="B",$D559="B"),"B",IF(AND($D559=$D560,$D559="B"),"B","")))),"")</f>
        <v/>
      </c>
      <c r="I561" s="346" t="str">
        <f t="shared" ca="1" si="181"/>
        <v/>
      </c>
      <c r="J561" s="346">
        <f t="shared" ca="1" si="169"/>
        <v>0</v>
      </c>
      <c r="K561" s="343">
        <f t="shared" ca="1" si="178"/>
        <v>0</v>
      </c>
      <c r="L561" s="56" t="str">
        <f ca="1">VLOOKUP($A561,$BC$5:$BN$45,8)</f>
        <v>B</v>
      </c>
      <c r="M561" s="428">
        <f t="shared" ca="1" si="179"/>
        <v>3</v>
      </c>
      <c r="N561" s="175">
        <v>1</v>
      </c>
      <c r="O561" s="345" t="str">
        <f ca="1">IF($A560&lt;&gt;"",IF(OR($AH560&lt;&gt;0,$AI560&lt;&gt;0,E560="BBB",H561&lt;&gt;""),"",IF(AND($D555="R",$D558="R"),"R",IF(AND($D557="R",$D559="R"),"R",IF(AND($D559=$D560,$D559="R"),"R","")))),"")</f>
        <v>R</v>
      </c>
      <c r="P561" s="37" t="str">
        <f t="shared" ca="1" si="170"/>
        <v>L</v>
      </c>
      <c r="Q561" s="37">
        <f t="shared" ca="1" si="171"/>
        <v>-1</v>
      </c>
      <c r="R561" s="23">
        <f ca="1">IF($A561&lt;&gt;"",IF(OR($AH560&lt;&gt;0,$AI560&lt;&gt;0),"0",SUM(Q561:Q561)),0)</f>
        <v>-1</v>
      </c>
      <c r="S561" s="56" t="str">
        <f ca="1">VLOOKUP($A561,$BC$5:$BN$45,8)</f>
        <v>B</v>
      </c>
      <c r="T561" s="175">
        <v>1</v>
      </c>
      <c r="U561" s="345" t="str">
        <f ca="1">IF($A560&lt;&gt;"",IF(OR($AH560&lt;&gt;0,$AI560&lt;&gt;0,M560&gt;=$AJ$3),"",H561))</f>
        <v/>
      </c>
      <c r="V561" s="346" t="str">
        <f t="shared" ca="1" si="182"/>
        <v/>
      </c>
      <c r="W561" s="346">
        <f t="shared" ca="1" si="172"/>
        <v>0</v>
      </c>
      <c r="X561" s="343">
        <f t="shared" ca="1" si="180"/>
        <v>0</v>
      </c>
      <c r="Y561" s="56" t="str">
        <f ca="1">VLOOKUP($A561,$BC$5:$BN$45,8)</f>
        <v>B</v>
      </c>
      <c r="Z561" s="175">
        <v>1</v>
      </c>
      <c r="AA561" s="345" t="str">
        <f ca="1">IF($A560&lt;&gt;"",IF(OR($AH560&lt;&gt;0,$AI560&lt;&gt;0,U561&lt;&gt;""),"",O561))</f>
        <v>R</v>
      </c>
      <c r="AB561" s="37" t="str">
        <f t="shared" ca="1" si="173"/>
        <v>L</v>
      </c>
      <c r="AC561" s="37">
        <f t="shared" ca="1" si="174"/>
        <v>-1</v>
      </c>
      <c r="AD561" s="23">
        <f ca="1">IF($A561&lt;&gt;"",IF(OR($AH560&lt;&gt;0,$AI560&lt;&gt;0),"0",SUM(AC561:AC561)),0)</f>
        <v>-1</v>
      </c>
      <c r="AE561" s="90">
        <f ca="1">IF(A561&lt;&gt;"",W561+AC561,0)</f>
        <v>-1</v>
      </c>
      <c r="AF561" s="87">
        <f t="shared" ca="1" si="184"/>
        <v>-7</v>
      </c>
      <c r="AG561" s="95">
        <f>T562</f>
        <v>1</v>
      </c>
      <c r="AH561" s="89">
        <f ca="1">IF($A561&lt;&gt;"",IF(AH560&lt;&gt;0,AH560,IF(AF561&gt;=$AJ$1,"Profit Target",0)),0)</f>
        <v>0</v>
      </c>
      <c r="AI561" s="91">
        <f ca="1">IF($A561&lt;&gt;"",IF(AI560&lt;&gt;0,AI560,IF(AF561&lt;=$AJ$2,"Stop Loss",0)))</f>
        <v>0</v>
      </c>
      <c r="AJ561" s="89">
        <f t="shared" ca="1" si="175"/>
        <v>9</v>
      </c>
      <c r="AK561" s="78" t="str">
        <f ca="1">IF($A560="","",ABS(T561)&amp;"@")</f>
        <v>1@</v>
      </c>
      <c r="AL561" s="78" t="str">
        <f ca="1">IF(U561&lt;&gt;"",$AK561&amp;U561&amp;",","")</f>
        <v/>
      </c>
      <c r="AM561" s="78" t="str">
        <f ca="1">IF($A560="","",ABS(Z561)&amp;"@")</f>
        <v>1@</v>
      </c>
      <c r="AN561" s="427" t="str">
        <f t="shared" ca="1" si="176"/>
        <v>1@R,</v>
      </c>
      <c r="AO561" s="20"/>
      <c r="AP561" s="20"/>
      <c r="AQ561" s="20"/>
      <c r="AR561" s="20"/>
      <c r="AS561" s="20"/>
      <c r="AT561" s="66"/>
      <c r="AU561" s="20"/>
      <c r="AV561" s="20"/>
      <c r="AW561" s="20"/>
      <c r="AX561" s="20"/>
      <c r="AY561" s="20"/>
      <c r="AZ561" s="20"/>
      <c r="BA561" s="20"/>
      <c r="BB561" s="96">
        <f t="shared" ca="1" si="167"/>
        <v>23</v>
      </c>
      <c r="BC561" s="48"/>
      <c r="BD561" s="96"/>
      <c r="BE561" s="48"/>
      <c r="BG561" s="48"/>
      <c r="BH561" s="48"/>
      <c r="BI561" s="19"/>
      <c r="BJ561" s="19"/>
      <c r="BK561" s="19"/>
      <c r="BL561" s="48"/>
      <c r="BM561" s="61"/>
      <c r="BN561" s="48"/>
      <c r="BR561" s="48"/>
      <c r="BS561" s="48"/>
      <c r="BT561" s="48"/>
      <c r="BU561" s="48"/>
      <c r="BV561" s="48"/>
      <c r="BW561" s="48"/>
      <c r="BX561" s="48"/>
      <c r="BY561" s="49"/>
      <c r="BZ561" s="48"/>
      <c r="CA561" s="48"/>
      <c r="CB561" s="19"/>
      <c r="CC561" s="19"/>
      <c r="CD561" s="19"/>
      <c r="CE561" s="48"/>
      <c r="CF561" s="49"/>
      <c r="CG561" s="19"/>
      <c r="CH561" s="49"/>
      <c r="CI561" s="19"/>
      <c r="CJ561" s="19"/>
    </row>
    <row r="562" spans="1:88">
      <c r="A562" s="96">
        <f t="shared" ca="1" si="166"/>
        <v>31</v>
      </c>
      <c r="B562" s="23" t="str">
        <f ca="1">IF(A561="","",IF(AND(AL562="",AN562=""),"NB",AL562&amp;AN562))</f>
        <v>1@R,</v>
      </c>
      <c r="C562" s="6" t="str">
        <f t="shared" ca="1" si="168"/>
        <v/>
      </c>
      <c r="D562" s="56" t="str">
        <f ca="1">VLOOKUP($A562,$BC$5:$BN$45,8)</f>
        <v>B</v>
      </c>
      <c r="E562" s="344" t="str">
        <f t="shared" ca="1" si="177"/>
        <v>RBB</v>
      </c>
      <c r="F562" s="175">
        <v>1</v>
      </c>
      <c r="G562" s="459">
        <f ca="1">IF(G561&gt;=$AJ$3,1,IF(AND(J560="L",J561="L"),1,IF(I561="L",2,IF(I561="W",(2*G561-1),G561))))</f>
        <v>2</v>
      </c>
      <c r="H562" s="345" t="str">
        <f ca="1">IF($A561&lt;&gt;"",IF(OR($AH561&lt;&gt;0,$AI561&lt;&gt;0,E561="RRR"),"",IF(AND($D556="B",$D559="B"),"B",IF(AND($D558="B",$D560="B"),"B",IF(AND($D560=$D561,$D560="B"),"B","")))),"")</f>
        <v/>
      </c>
      <c r="I562" s="346" t="str">
        <f t="shared" ca="1" si="181"/>
        <v/>
      </c>
      <c r="J562" s="346">
        <f t="shared" ca="1" si="169"/>
        <v>0</v>
      </c>
      <c r="K562" s="343">
        <f t="shared" ca="1" si="178"/>
        <v>0</v>
      </c>
      <c r="L562" s="56" t="str">
        <f ca="1">VLOOKUP($A562,$BC$5:$BN$45,8)</f>
        <v>B</v>
      </c>
      <c r="M562" s="428">
        <f t="shared" ca="1" si="179"/>
        <v>3</v>
      </c>
      <c r="N562" s="175">
        <v>1</v>
      </c>
      <c r="O562" s="345" t="str">
        <f ca="1">IF($A561&lt;&gt;"",IF(OR($AH561&lt;&gt;0,$AI561&lt;&gt;0,E561="BBB",H562&lt;&gt;""),"",IF(AND($D556="R",$D559="R"),"R",IF(AND($D558="R",$D560="R"),"R",IF(AND($D560=$D561,$D560="R"),"R","")))),"")</f>
        <v>R</v>
      </c>
      <c r="P562" s="37" t="str">
        <f t="shared" ca="1" si="170"/>
        <v>L</v>
      </c>
      <c r="Q562" s="37">
        <f t="shared" ca="1" si="171"/>
        <v>-1</v>
      </c>
      <c r="R562" s="23">
        <f ca="1">IF($A562&lt;&gt;"",IF(OR($AH561&lt;&gt;0,$AI561&lt;&gt;0),"0",SUM(Q562:Q562)),0)</f>
        <v>-1</v>
      </c>
      <c r="S562" s="56" t="str">
        <f ca="1">VLOOKUP($A562,$BC$5:$BN$45,8)</f>
        <v>B</v>
      </c>
      <c r="T562" s="175">
        <v>1</v>
      </c>
      <c r="U562" s="345" t="str">
        <f ca="1">IF($A561&lt;&gt;"",IF(OR($AH561&lt;&gt;0,$AI561&lt;&gt;0,M561&gt;=$AJ$3),"",H562))</f>
        <v/>
      </c>
      <c r="V562" s="346" t="str">
        <f t="shared" ca="1" si="182"/>
        <v/>
      </c>
      <c r="W562" s="346">
        <f t="shared" ca="1" si="172"/>
        <v>0</v>
      </c>
      <c r="X562" s="343">
        <f t="shared" ca="1" si="180"/>
        <v>0</v>
      </c>
      <c r="Y562" s="56" t="str">
        <f ca="1">VLOOKUP($A562,$BC$5:$BN$45,8)</f>
        <v>B</v>
      </c>
      <c r="Z562" s="175">
        <v>1</v>
      </c>
      <c r="AA562" s="345" t="str">
        <f ca="1">IF($A561&lt;&gt;"",IF(OR($AH561&lt;&gt;0,$AI561&lt;&gt;0,U562&lt;&gt;""),"",O562))</f>
        <v>R</v>
      </c>
      <c r="AB562" s="37" t="str">
        <f t="shared" ca="1" si="173"/>
        <v>L</v>
      </c>
      <c r="AC562" s="37">
        <f t="shared" ca="1" si="174"/>
        <v>-1</v>
      </c>
      <c r="AD562" s="23">
        <f ca="1">IF($A562&lt;&gt;"",IF(OR($AH561&lt;&gt;0,$AI561&lt;&gt;0),"0",SUM(AC562:AC562)),0)</f>
        <v>-1</v>
      </c>
      <c r="AE562" s="90">
        <f ca="1">IF(A562&lt;&gt;"",W562+AC562,0)</f>
        <v>-1</v>
      </c>
      <c r="AF562" s="87">
        <f t="shared" ca="1" si="184"/>
        <v>-8</v>
      </c>
      <c r="AG562" s="95">
        <f>T563</f>
        <v>1</v>
      </c>
      <c r="AH562" s="89">
        <f ca="1">IF($A562&lt;&gt;"",IF(AH561&lt;&gt;0,AH561,IF(AF562&gt;=$AJ$1,"Profit Target",0)),0)</f>
        <v>0</v>
      </c>
      <c r="AI562" s="91">
        <f ca="1">IF($A562&lt;&gt;"",IF(AI561&lt;&gt;0,AI561,IF(AF562&lt;=$AJ$2,"Stop Loss",0)))</f>
        <v>0</v>
      </c>
      <c r="AJ562" s="89">
        <f t="shared" ca="1" si="175"/>
        <v>9</v>
      </c>
      <c r="AK562" s="78" t="str">
        <f ca="1">IF($A561="","",ABS(T562)&amp;"@")</f>
        <v>1@</v>
      </c>
      <c r="AL562" s="78" t="str">
        <f ca="1">IF(U562&lt;&gt;"",$AK562&amp;U562&amp;",","")</f>
        <v/>
      </c>
      <c r="AM562" s="78" t="str">
        <f ca="1">IF($A561="","",ABS(Z562)&amp;"@")</f>
        <v>1@</v>
      </c>
      <c r="AN562" s="427" t="str">
        <f t="shared" ca="1" si="176"/>
        <v>1@R,</v>
      </c>
      <c r="AO562" s="20"/>
      <c r="AP562" s="20"/>
      <c r="AQ562" s="20"/>
      <c r="AR562" s="20"/>
      <c r="AS562" s="20"/>
      <c r="AT562" s="66"/>
      <c r="AU562" s="20"/>
      <c r="AV562" s="20"/>
      <c r="AW562" s="20"/>
      <c r="AX562" s="20"/>
      <c r="AY562" s="20"/>
      <c r="AZ562" s="20"/>
      <c r="BA562" s="20"/>
      <c r="BB562" s="96">
        <f t="shared" ca="1" si="167"/>
        <v>26</v>
      </c>
      <c r="BC562" s="48"/>
      <c r="BD562" s="96"/>
      <c r="BE562" s="48"/>
      <c r="BG562" s="48"/>
      <c r="BH562" s="48"/>
      <c r="BI562" s="19"/>
      <c r="BJ562" s="19"/>
      <c r="BK562" s="19"/>
      <c r="BL562" s="48"/>
      <c r="BM562" s="61"/>
      <c r="BN562" s="48"/>
      <c r="BR562" s="48"/>
      <c r="BS562" s="48"/>
      <c r="BT562" s="48"/>
      <c r="BU562" s="48"/>
      <c r="BV562" s="48"/>
      <c r="BW562" s="48"/>
      <c r="BX562" s="48"/>
      <c r="BY562" s="49"/>
      <c r="BZ562" s="48"/>
      <c r="CA562" s="48"/>
      <c r="CB562" s="19"/>
      <c r="CC562" s="19"/>
      <c r="CD562" s="19"/>
      <c r="CE562" s="48"/>
      <c r="CF562" s="49"/>
      <c r="CG562" s="19"/>
      <c r="CH562" s="49"/>
      <c r="CI562" s="19"/>
      <c r="CJ562" s="19"/>
    </row>
    <row r="563" spans="1:88">
      <c r="A563" s="96">
        <f t="shared" ca="1" si="166"/>
        <v>12</v>
      </c>
      <c r="B563" s="23" t="str">
        <f ca="1">IF(A562="","",IF(AND(AL563="",AN563=""),"NB",AL563&amp;AN563))</f>
        <v>1@B,</v>
      </c>
      <c r="C563" s="6" t="str">
        <f t="shared" ca="1" si="168"/>
        <v/>
      </c>
      <c r="D563" s="56" t="str">
        <f ca="1">VLOOKUP($A563,$BC$5:$BN$45,8)</f>
        <v>R</v>
      </c>
      <c r="E563" s="344" t="str">
        <f t="shared" ca="1" si="177"/>
        <v>BBR</v>
      </c>
      <c r="F563" s="175">
        <v>1</v>
      </c>
      <c r="G563" s="459">
        <f ca="1">IF(G562&gt;=$AJ$3,1,IF(AND(J561="L",J562="L"),1,IF(I562="L",2,IF(I562="W",(2*G562-1),G562))))</f>
        <v>2</v>
      </c>
      <c r="H563" s="345" t="str">
        <f ca="1">IF($A562&lt;&gt;"",IF(OR($AH562&lt;&gt;0,$AI562&lt;&gt;0,E562="RRR"),"",IF(AND($D557="B",$D560="B"),"B",IF(AND($D559="B",$D561="B"),"B",IF(AND($D561=$D562,$D561="B"),"B","")))),"")</f>
        <v>B</v>
      </c>
      <c r="I563" s="346" t="str">
        <f t="shared" ca="1" si="181"/>
        <v>L</v>
      </c>
      <c r="J563" s="346">
        <f t="shared" ca="1" si="169"/>
        <v>-1</v>
      </c>
      <c r="K563" s="343">
        <f t="shared" ca="1" si="178"/>
        <v>-1</v>
      </c>
      <c r="L563" s="56" t="str">
        <f ca="1">VLOOKUP($A563,$BC$5:$BN$45,8)</f>
        <v>R</v>
      </c>
      <c r="M563" s="428">
        <f t="shared" ca="1" si="179"/>
        <v>4</v>
      </c>
      <c r="N563" s="175">
        <v>1</v>
      </c>
      <c r="O563" s="345" t="str">
        <f ca="1">IF($A562&lt;&gt;"",IF(OR($AH562&lt;&gt;0,$AI562&lt;&gt;0,E562="BBB",H563&lt;&gt;""),"",IF(AND($D557="R",$D560="R"),"R",IF(AND($D559="R",$D561="R"),"R",IF(AND($D561=$D562,$D561="R"),"R","")))),"")</f>
        <v/>
      </c>
      <c r="P563" s="37" t="str">
        <f t="shared" ca="1" si="170"/>
        <v/>
      </c>
      <c r="Q563" s="37">
        <f t="shared" ca="1" si="171"/>
        <v>0</v>
      </c>
      <c r="R563" s="23">
        <f ca="1">IF($A563&lt;&gt;"",IF(OR($AH562&lt;&gt;0,$AI562&lt;&gt;0),"0",SUM(Q563:Q563)),0)</f>
        <v>0</v>
      </c>
      <c r="S563" s="56" t="str">
        <f ca="1">VLOOKUP($A563,$BC$5:$BN$45,8)</f>
        <v>R</v>
      </c>
      <c r="T563" s="175">
        <v>1</v>
      </c>
      <c r="U563" s="345" t="str">
        <f ca="1">IF($A562&lt;&gt;"",IF(OR($AH562&lt;&gt;0,$AI562&lt;&gt;0,M562&gt;=$AJ$3),"",H563))</f>
        <v>B</v>
      </c>
      <c r="V563" s="346" t="str">
        <f t="shared" ca="1" si="182"/>
        <v>L</v>
      </c>
      <c r="W563" s="346">
        <f t="shared" ca="1" si="172"/>
        <v>-1</v>
      </c>
      <c r="X563" s="343">
        <f t="shared" ca="1" si="180"/>
        <v>-1</v>
      </c>
      <c r="Y563" s="56" t="str">
        <f ca="1">VLOOKUP($A563,$BC$5:$BN$45,8)</f>
        <v>R</v>
      </c>
      <c r="Z563" s="175">
        <v>1</v>
      </c>
      <c r="AA563" s="345" t="str">
        <f ca="1">IF($A562&lt;&gt;"",IF(OR($AH562&lt;&gt;0,$AI562&lt;&gt;0,U563&lt;&gt;""),"",O563))</f>
        <v/>
      </c>
      <c r="AB563" s="37" t="str">
        <f t="shared" ca="1" si="173"/>
        <v/>
      </c>
      <c r="AC563" s="37">
        <f t="shared" ca="1" si="174"/>
        <v>0</v>
      </c>
      <c r="AD563" s="23">
        <f ca="1">IF($A563&lt;&gt;"",IF(OR($AH562&lt;&gt;0,$AI562&lt;&gt;0),"0",SUM(AC563:AC563)),0)</f>
        <v>0</v>
      </c>
      <c r="AE563" s="90">
        <f ca="1">IF(A563&lt;&gt;"",W563+AC563,0)</f>
        <v>-1</v>
      </c>
      <c r="AF563" s="87">
        <f t="shared" ca="1" si="184"/>
        <v>-9</v>
      </c>
      <c r="AG563" s="95">
        <f>T564</f>
        <v>1</v>
      </c>
      <c r="AH563" s="89">
        <f ca="1">IF($A563&lt;&gt;"",IF(AH562&lt;&gt;0,AH562,IF(AF563&gt;=$AJ$1,"Profit Target",0)),0)</f>
        <v>0</v>
      </c>
      <c r="AI563" s="91">
        <f ca="1">IF($A563&lt;&gt;"",IF(AI562&lt;&gt;0,AI562,IF(AF563&lt;=$AJ$2,"Stop Loss",0)))</f>
        <v>0</v>
      </c>
      <c r="AJ563" s="89">
        <f t="shared" ca="1" si="175"/>
        <v>9</v>
      </c>
      <c r="AK563" s="78" t="str">
        <f ca="1">IF($A562="","",ABS(T563)&amp;"@")</f>
        <v>1@</v>
      </c>
      <c r="AL563" s="78" t="str">
        <f ca="1">IF(U563&lt;&gt;"",$AK563&amp;U563&amp;",","")</f>
        <v>1@B,</v>
      </c>
      <c r="AM563" s="78" t="str">
        <f ca="1">IF($A562="","",ABS(Z563)&amp;"@")</f>
        <v>1@</v>
      </c>
      <c r="AN563" s="427" t="str">
        <f t="shared" ca="1" si="176"/>
        <v/>
      </c>
      <c r="AO563" s="20"/>
      <c r="AP563" s="20"/>
      <c r="AQ563" s="20"/>
      <c r="AR563" s="20"/>
      <c r="AS563" s="20"/>
      <c r="AT563" s="66"/>
      <c r="AU563" s="20"/>
      <c r="AV563" s="20"/>
      <c r="AW563" s="20"/>
      <c r="AX563" s="20"/>
      <c r="AY563" s="20"/>
      <c r="AZ563" s="20"/>
      <c r="BA563" s="20"/>
      <c r="BB563" s="96">
        <f t="shared" ca="1" si="167"/>
        <v>18</v>
      </c>
      <c r="BC563" s="48"/>
      <c r="BD563" s="96"/>
      <c r="BE563" s="48"/>
      <c r="BG563" s="48"/>
      <c r="BH563" s="48"/>
      <c r="BI563" s="19"/>
      <c r="BJ563" s="19"/>
      <c r="BK563" s="19"/>
      <c r="BL563" s="48"/>
      <c r="BM563" s="61"/>
      <c r="BN563" s="48"/>
      <c r="BR563" s="48"/>
      <c r="BS563" s="48"/>
      <c r="BT563" s="48"/>
      <c r="BU563" s="48"/>
      <c r="BV563" s="48"/>
      <c r="BW563" s="48"/>
      <c r="BX563" s="48"/>
      <c r="BY563" s="49"/>
      <c r="BZ563" s="48"/>
      <c r="CA563" s="48"/>
      <c r="CB563" s="19"/>
      <c r="CC563" s="19"/>
      <c r="CD563" s="19"/>
      <c r="CE563" s="48"/>
      <c r="CF563" s="49"/>
      <c r="CG563" s="19"/>
      <c r="CH563" s="49"/>
      <c r="CI563" s="19"/>
      <c r="CJ563" s="19"/>
    </row>
    <row r="564" spans="1:88">
      <c r="A564" s="96">
        <f t="shared" ca="1" si="166"/>
        <v>18</v>
      </c>
      <c r="B564" s="23" t="str">
        <f ca="1">IF(A563="","",IF(AND(AL564="",AN564=""),"NB",AL564&amp;AN564))</f>
        <v>1@B,</v>
      </c>
      <c r="C564" s="6" t="str">
        <f t="shared" ca="1" si="168"/>
        <v/>
      </c>
      <c r="D564" s="56" t="str">
        <f ca="1">VLOOKUP($A564,$BC$5:$BN$45,8)</f>
        <v>R</v>
      </c>
      <c r="E564" s="344" t="str">
        <f t="shared" ca="1" si="177"/>
        <v>BRR</v>
      </c>
      <c r="F564" s="175">
        <v>1</v>
      </c>
      <c r="G564" s="459">
        <f ca="1">IF(G563&gt;=$AJ$3,1,IF(AND(J562="L",J563="L"),1,IF(I563="L",2,IF(I563="W",(2*G563-1),G563))))</f>
        <v>2</v>
      </c>
      <c r="H564" s="345" t="str">
        <f ca="1">IF($A563&lt;&gt;"",IF(OR($AH563&lt;&gt;0,$AI563&lt;&gt;0,E563="RRR"),"",IF(AND($D558="B",$D561="B"),"B",IF(AND($D560="B",$D562="B"),"B",IF(AND($D562=$D563,$D562="B"),"B","")))),"")</f>
        <v>B</v>
      </c>
      <c r="I564" s="346" t="str">
        <f t="shared" ca="1" si="181"/>
        <v>L</v>
      </c>
      <c r="J564" s="346">
        <f t="shared" ca="1" si="169"/>
        <v>-1</v>
      </c>
      <c r="K564" s="343">
        <f t="shared" ca="1" si="178"/>
        <v>-1</v>
      </c>
      <c r="L564" s="56" t="str">
        <f ca="1">VLOOKUP($A564,$BC$5:$BN$45,8)</f>
        <v>R</v>
      </c>
      <c r="M564" s="428">
        <f t="shared" ca="1" si="179"/>
        <v>5</v>
      </c>
      <c r="N564" s="175">
        <v>1</v>
      </c>
      <c r="O564" s="345" t="str">
        <f ca="1">IF($A563&lt;&gt;"",IF(OR($AH563&lt;&gt;0,$AI563&lt;&gt;0,E563="BBB",H564&lt;&gt;""),"",IF(AND($D558="R",$D561="R"),"R",IF(AND($D560="R",$D562="R"),"R",IF(AND($D562=$D563,$D562="R"),"R","")))),"")</f>
        <v/>
      </c>
      <c r="P564" s="37" t="str">
        <f t="shared" ca="1" si="170"/>
        <v/>
      </c>
      <c r="Q564" s="37">
        <f t="shared" ca="1" si="171"/>
        <v>0</v>
      </c>
      <c r="R564" s="23">
        <f ca="1">IF($A564&lt;&gt;"",IF(OR($AH563&lt;&gt;0,$AI563&lt;&gt;0),"0",SUM(Q564:Q564)),0)</f>
        <v>0</v>
      </c>
      <c r="S564" s="56" t="str">
        <f ca="1">VLOOKUP($A564,$BC$5:$BN$45,8)</f>
        <v>R</v>
      </c>
      <c r="T564" s="175">
        <v>1</v>
      </c>
      <c r="U564" s="345" t="str">
        <f ca="1">IF($A563&lt;&gt;"",IF(OR($AH563&lt;&gt;0,$AI563&lt;&gt;0,M563&gt;=$AJ$3),"",H564))</f>
        <v>B</v>
      </c>
      <c r="V564" s="346" t="str">
        <f t="shared" ca="1" si="182"/>
        <v>L</v>
      </c>
      <c r="W564" s="346">
        <f t="shared" ca="1" si="172"/>
        <v>-1</v>
      </c>
      <c r="X564" s="343">
        <f t="shared" ca="1" si="180"/>
        <v>-1</v>
      </c>
      <c r="Y564" s="56" t="str">
        <f ca="1">VLOOKUP($A564,$BC$5:$BN$45,8)</f>
        <v>R</v>
      </c>
      <c r="Z564" s="175">
        <v>1</v>
      </c>
      <c r="AA564" s="345" t="str">
        <f ca="1">IF($A563&lt;&gt;"",IF(OR($AH563&lt;&gt;0,$AI563&lt;&gt;0,U564&lt;&gt;""),"",O564))</f>
        <v/>
      </c>
      <c r="AB564" s="37" t="str">
        <f t="shared" ca="1" si="173"/>
        <v/>
      </c>
      <c r="AC564" s="37">
        <f t="shared" ca="1" si="174"/>
        <v>0</v>
      </c>
      <c r="AD564" s="23">
        <f ca="1">IF($A564&lt;&gt;"",IF(OR($AH563&lt;&gt;0,$AI563&lt;&gt;0),"0",SUM(AC564:AC564)),0)</f>
        <v>0</v>
      </c>
      <c r="AE564" s="90">
        <f ca="1">IF(A564&lt;&gt;"",W564+AC564,0)</f>
        <v>-1</v>
      </c>
      <c r="AF564" s="87">
        <f t="shared" ca="1" si="184"/>
        <v>-10</v>
      </c>
      <c r="AG564" s="95">
        <f>T565</f>
        <v>1</v>
      </c>
      <c r="AH564" s="89">
        <f ca="1">IF($A564&lt;&gt;"",IF(AH563&lt;&gt;0,AH563,IF(AF564&gt;=$AJ$1,"Profit Target",0)),0)</f>
        <v>0</v>
      </c>
      <c r="AI564" s="91">
        <f ca="1">IF($A564&lt;&gt;"",IF(AI563&lt;&gt;0,AI563,IF(AF564&lt;=$AJ$2,"Stop Loss",0)))</f>
        <v>0</v>
      </c>
      <c r="AJ564" s="89">
        <f t="shared" ca="1" si="175"/>
        <v>9</v>
      </c>
      <c r="AK564" s="78" t="str">
        <f ca="1">IF($A563="","",ABS(T564)&amp;"@")</f>
        <v>1@</v>
      </c>
      <c r="AL564" s="78" t="str">
        <f ca="1">IF(U564&lt;&gt;"",$AK564&amp;U564&amp;",","")</f>
        <v>1@B,</v>
      </c>
      <c r="AM564" s="78" t="str">
        <f ca="1">IF($A563="","",ABS(Z564)&amp;"@")</f>
        <v>1@</v>
      </c>
      <c r="AN564" s="427" t="str">
        <f t="shared" ca="1" si="176"/>
        <v/>
      </c>
      <c r="AO564" s="20"/>
      <c r="AP564" s="20"/>
      <c r="AQ564" s="20"/>
      <c r="AR564" s="20"/>
      <c r="AS564" s="20"/>
      <c r="AT564" s="66"/>
      <c r="AU564" s="20"/>
      <c r="AV564" s="20"/>
      <c r="AW564" s="20"/>
      <c r="AX564" s="20"/>
      <c r="AY564" s="20"/>
      <c r="AZ564" s="20"/>
      <c r="BA564" s="20"/>
      <c r="BB564" s="96">
        <f t="shared" ca="1" si="167"/>
        <v>20</v>
      </c>
      <c r="BC564" s="48"/>
      <c r="BD564" s="96"/>
      <c r="BE564" s="48"/>
      <c r="BG564" s="48"/>
      <c r="BH564" s="48"/>
      <c r="BI564" s="19"/>
      <c r="BJ564" s="19"/>
      <c r="BK564" s="19"/>
      <c r="BL564" s="48"/>
      <c r="BM564" s="61"/>
      <c r="BN564" s="48"/>
      <c r="BR564" s="48"/>
      <c r="BS564" s="48"/>
      <c r="BT564" s="48"/>
      <c r="BU564" s="48"/>
      <c r="BV564" s="48"/>
      <c r="BW564" s="48"/>
      <c r="BX564" s="48"/>
      <c r="BY564" s="49"/>
      <c r="BZ564" s="48"/>
      <c r="CA564" s="48"/>
      <c r="CB564" s="19"/>
      <c r="CC564" s="19"/>
      <c r="CD564" s="19"/>
      <c r="CE564" s="48"/>
      <c r="CF564" s="49"/>
      <c r="CG564" s="19"/>
      <c r="CH564" s="49"/>
      <c r="CI564" s="19"/>
      <c r="CJ564" s="19"/>
    </row>
    <row r="565" spans="1:88">
      <c r="A565" s="96">
        <f t="shared" ca="1" si="166"/>
        <v>27</v>
      </c>
      <c r="B565" s="23" t="str">
        <f ca="1">IF(A564="","",IF(AND(AL565="",AN565=""),"NB",AL565&amp;AN565))</f>
        <v>1@R,</v>
      </c>
      <c r="C565" s="6" t="str">
        <f t="shared" ca="1" si="168"/>
        <v/>
      </c>
      <c r="D565" s="56" t="str">
        <f ca="1">VLOOKUP($A565,$BC$5:$BN$45,8)</f>
        <v>R</v>
      </c>
      <c r="E565" s="344" t="str">
        <f t="shared" ca="1" si="177"/>
        <v>RRR</v>
      </c>
      <c r="F565" s="175">
        <v>1</v>
      </c>
      <c r="G565" s="459">
        <f ca="1">IF(G564&gt;=$AJ$3,1,IF(AND(J563="L",J564="L"),1,IF(I564="L",2,IF(I564="W",(2*G564-1),G564))))</f>
        <v>2</v>
      </c>
      <c r="H565" s="345" t="str">
        <f ca="1">IF($A564&lt;&gt;"",IF(OR($AH564&lt;&gt;0,$AI564&lt;&gt;0,E564="RRR"),"",IF(AND($D559="B",$D562="B"),"B",IF(AND($D561="B",$D563="B"),"B",IF(AND($D563=$D564,$D563="B"),"B","")))),"")</f>
        <v/>
      </c>
      <c r="I565" s="346" t="str">
        <f t="shared" ca="1" si="181"/>
        <v/>
      </c>
      <c r="J565" s="346">
        <f t="shared" ca="1" si="169"/>
        <v>0</v>
      </c>
      <c r="K565" s="343">
        <f t="shared" ca="1" si="178"/>
        <v>0</v>
      </c>
      <c r="L565" s="56" t="str">
        <f ca="1">VLOOKUP($A565,$BC$5:$BN$45,8)</f>
        <v>R</v>
      </c>
      <c r="M565" s="428">
        <f t="shared" ca="1" si="179"/>
        <v>5</v>
      </c>
      <c r="N565" s="175">
        <v>1</v>
      </c>
      <c r="O565" s="345" t="str">
        <f ca="1">IF($A564&lt;&gt;"",IF(OR($AH564&lt;&gt;0,$AI564&lt;&gt;0,E564="BBB",H565&lt;&gt;""),"",IF(AND($D559="R",$D562="R"),"R",IF(AND($D561="R",$D563="R"),"R",IF(AND($D563=$D564,$D563="R"),"R","")))),"")</f>
        <v>R</v>
      </c>
      <c r="P565" s="37" t="str">
        <f t="shared" ca="1" si="170"/>
        <v>W</v>
      </c>
      <c r="Q565" s="37">
        <f t="shared" ca="1" si="171"/>
        <v>1</v>
      </c>
      <c r="R565" s="23">
        <f ca="1">IF($A565&lt;&gt;"",IF(OR($AH564&lt;&gt;0,$AI564&lt;&gt;0),"0",SUM(Q565:Q565)),0)</f>
        <v>1</v>
      </c>
      <c r="S565" s="56" t="str">
        <f ca="1">VLOOKUP($A565,$BC$5:$BN$45,8)</f>
        <v>R</v>
      </c>
      <c r="T565" s="175">
        <v>1</v>
      </c>
      <c r="U565" s="345" t="str">
        <f ca="1">IF($A564&lt;&gt;"",IF(OR($AH564&lt;&gt;0,$AI564&lt;&gt;0,M564&gt;=$AJ$3),"",H565))</f>
        <v/>
      </c>
      <c r="V565" s="346" t="str">
        <f t="shared" ca="1" si="182"/>
        <v/>
      </c>
      <c r="W565" s="346">
        <f t="shared" ca="1" si="172"/>
        <v>0</v>
      </c>
      <c r="X565" s="343">
        <f t="shared" ca="1" si="180"/>
        <v>0</v>
      </c>
      <c r="Y565" s="56" t="str">
        <f ca="1">VLOOKUP($A565,$BC$5:$BN$45,8)</f>
        <v>R</v>
      </c>
      <c r="Z565" s="175">
        <v>1</v>
      </c>
      <c r="AA565" s="345" t="str">
        <f ca="1">IF($A564&lt;&gt;"",IF(OR($AH564&lt;&gt;0,$AI564&lt;&gt;0,U565&lt;&gt;""),"",O565))</f>
        <v>R</v>
      </c>
      <c r="AB565" s="37" t="str">
        <f t="shared" ca="1" si="173"/>
        <v>W</v>
      </c>
      <c r="AC565" s="37">
        <f t="shared" ca="1" si="174"/>
        <v>1</v>
      </c>
      <c r="AD565" s="23">
        <f ca="1">IF($A565&lt;&gt;"",IF(OR($AH564&lt;&gt;0,$AI564&lt;&gt;0),"0",SUM(AC565:AC565)),0)</f>
        <v>1</v>
      </c>
      <c r="AE565" s="90">
        <f ca="1">IF(A565&lt;&gt;"",W565+AC565,0)</f>
        <v>1</v>
      </c>
      <c r="AF565" s="87">
        <f t="shared" ca="1" si="184"/>
        <v>-9</v>
      </c>
      <c r="AG565" s="95">
        <f>T566</f>
        <v>1</v>
      </c>
      <c r="AH565" s="89">
        <f ca="1">IF($A565&lt;&gt;"",IF(AH564&lt;&gt;0,AH564,IF(AF565&gt;=$AJ$1,"Profit Target",0)),0)</f>
        <v>0</v>
      </c>
      <c r="AI565" s="91">
        <f ca="1">IF($A565&lt;&gt;"",IF(AI564&lt;&gt;0,AI564,IF(AF565&lt;=$AJ$2,"Stop Loss",0)))</f>
        <v>0</v>
      </c>
      <c r="AJ565" s="89">
        <f t="shared" ca="1" si="175"/>
        <v>9</v>
      </c>
      <c r="AK565" s="78" t="str">
        <f ca="1">IF($A564="","",ABS(T565)&amp;"@")</f>
        <v>1@</v>
      </c>
      <c r="AL565" s="78" t="str">
        <f ca="1">IF(U565&lt;&gt;"",$AK565&amp;U565&amp;",","")</f>
        <v/>
      </c>
      <c r="AM565" s="78" t="str">
        <f ca="1">IF($A564="","",ABS(Z565)&amp;"@")</f>
        <v>1@</v>
      </c>
      <c r="AN565" s="427" t="str">
        <f t="shared" ca="1" si="176"/>
        <v>1@R,</v>
      </c>
      <c r="AO565" s="20"/>
      <c r="AP565" s="20"/>
      <c r="AQ565" s="20"/>
      <c r="AR565" s="20"/>
      <c r="AS565" s="20"/>
      <c r="AT565" s="66"/>
      <c r="AU565" s="20"/>
      <c r="AV565" s="20"/>
      <c r="AW565" s="20"/>
      <c r="AX565" s="20"/>
      <c r="AY565" s="20"/>
      <c r="AZ565" s="20"/>
      <c r="BA565" s="20"/>
      <c r="BB565" s="96">
        <f t="shared" ca="1" si="167"/>
        <v>2</v>
      </c>
      <c r="BC565" s="48"/>
      <c r="BD565" s="96"/>
      <c r="BE565" s="48"/>
      <c r="BG565" s="48"/>
      <c r="BH565" s="48"/>
      <c r="BI565" s="19"/>
      <c r="BJ565" s="19"/>
      <c r="BK565" s="19"/>
      <c r="BL565" s="48"/>
      <c r="BM565" s="61"/>
      <c r="BN565" s="48"/>
      <c r="BR565" s="48"/>
      <c r="BS565" s="48"/>
      <c r="BT565" s="48"/>
      <c r="BU565" s="48"/>
      <c r="BV565" s="48"/>
      <c r="BW565" s="48"/>
      <c r="BX565" s="48"/>
      <c r="BY565" s="49"/>
      <c r="BZ565" s="48"/>
      <c r="CA565" s="48"/>
      <c r="CB565" s="19"/>
      <c r="CC565" s="19"/>
      <c r="CD565" s="19"/>
      <c r="CE565" s="48"/>
      <c r="CF565" s="49"/>
      <c r="CG565" s="19"/>
      <c r="CH565" s="49"/>
      <c r="CI565" s="19"/>
      <c r="CJ565" s="19"/>
    </row>
    <row r="566" spans="1:88">
      <c r="A566" s="96">
        <f t="shared" ca="1" si="166"/>
        <v>13</v>
      </c>
      <c r="B566" s="23" t="str">
        <f ca="1">IF(A565="","",IF(AND(AL566="",AN566=""),"NB",AL566&amp;AN566))</f>
        <v>1@R,</v>
      </c>
      <c r="C566" s="6" t="str">
        <f t="shared" ca="1" si="168"/>
        <v/>
      </c>
      <c r="D566" s="56" t="str">
        <f ca="1">VLOOKUP($A566,$BC$5:$BN$45,8)</f>
        <v>B</v>
      </c>
      <c r="E566" s="344" t="str">
        <f t="shared" ca="1" si="177"/>
        <v>RRB</v>
      </c>
      <c r="F566" s="175">
        <v>1</v>
      </c>
      <c r="G566" s="459">
        <f ca="1">IF(G565&gt;=$AJ$3,1,IF(AND(J564="L",J565="L"),1,IF(I565="L",2,IF(I565="W",(2*G565-1),G565))))</f>
        <v>2</v>
      </c>
      <c r="H566" s="345" t="str">
        <f ca="1">IF($A565&lt;&gt;"",IF(OR($AH565&lt;&gt;0,$AI565&lt;&gt;0,E565="RRR"),"",IF(AND($D560="B",$D563="B"),"B",IF(AND($D562="B",$D564="B"),"B",IF(AND($D564=$D565,$D564="B"),"B","")))),"")</f>
        <v/>
      </c>
      <c r="I566" s="346" t="str">
        <f t="shared" ca="1" si="181"/>
        <v/>
      </c>
      <c r="J566" s="346">
        <f t="shared" ca="1" si="169"/>
        <v>0</v>
      </c>
      <c r="K566" s="343">
        <f t="shared" ca="1" si="178"/>
        <v>0</v>
      </c>
      <c r="L566" s="56" t="str">
        <f ca="1">VLOOKUP($A566,$BC$5:$BN$45,8)</f>
        <v>B</v>
      </c>
      <c r="M566" s="428">
        <f t="shared" ca="1" si="179"/>
        <v>5</v>
      </c>
      <c r="N566" s="175">
        <v>1</v>
      </c>
      <c r="O566" s="345" t="str">
        <f ca="1">IF($A565&lt;&gt;"",IF(OR($AH565&lt;&gt;0,$AI565&lt;&gt;0,E565="BBB",H566&lt;&gt;""),"",IF(AND($D560="R",$D563="R"),"R",IF(AND($D562="R",$D564="R"),"R",IF(AND($D564=$D565,$D564="R"),"R","")))),"")</f>
        <v>R</v>
      </c>
      <c r="P566" s="37" t="str">
        <f t="shared" ca="1" si="170"/>
        <v>L</v>
      </c>
      <c r="Q566" s="37">
        <f t="shared" ca="1" si="171"/>
        <v>-1</v>
      </c>
      <c r="R566" s="23">
        <f ca="1">IF($A566&lt;&gt;"",IF(OR($AH565&lt;&gt;0,$AI565&lt;&gt;0),"0",SUM(Q566:Q566)),0)</f>
        <v>-1</v>
      </c>
      <c r="S566" s="56" t="str">
        <f ca="1">VLOOKUP($A566,$BC$5:$BN$45,8)</f>
        <v>B</v>
      </c>
      <c r="T566" s="175">
        <v>1</v>
      </c>
      <c r="U566" s="345" t="str">
        <f ca="1">IF($A565&lt;&gt;"",IF(OR($AH565&lt;&gt;0,$AI565&lt;&gt;0,M565&gt;=$AJ$3),"",H566))</f>
        <v/>
      </c>
      <c r="V566" s="346" t="str">
        <f t="shared" ca="1" si="182"/>
        <v/>
      </c>
      <c r="W566" s="346">
        <f t="shared" ca="1" si="172"/>
        <v>0</v>
      </c>
      <c r="X566" s="343">
        <f t="shared" ca="1" si="180"/>
        <v>0</v>
      </c>
      <c r="Y566" s="56" t="str">
        <f ca="1">VLOOKUP($A566,$BC$5:$BN$45,8)</f>
        <v>B</v>
      </c>
      <c r="Z566" s="175">
        <v>1</v>
      </c>
      <c r="AA566" s="345" t="str">
        <f ca="1">IF($A565&lt;&gt;"",IF(OR($AH565&lt;&gt;0,$AI565&lt;&gt;0,U566&lt;&gt;""),"",O566))</f>
        <v>R</v>
      </c>
      <c r="AB566" s="37" t="str">
        <f t="shared" ca="1" si="173"/>
        <v>L</v>
      </c>
      <c r="AC566" s="37">
        <f t="shared" ca="1" si="174"/>
        <v>-1</v>
      </c>
      <c r="AD566" s="23">
        <f ca="1">IF($A566&lt;&gt;"",IF(OR($AH565&lt;&gt;0,$AI565&lt;&gt;0),"0",SUM(AC566:AC566)),0)</f>
        <v>-1</v>
      </c>
      <c r="AE566" s="90">
        <f ca="1">IF(A566&lt;&gt;"",W566+AC566,0)</f>
        <v>-1</v>
      </c>
      <c r="AF566" s="172">
        <f t="shared" ca="1" si="184"/>
        <v>-10</v>
      </c>
      <c r="AG566" s="95">
        <f>T567</f>
        <v>1</v>
      </c>
      <c r="AH566" s="89">
        <f ca="1">IF($A566&lt;&gt;"",IF(AH565&lt;&gt;0,AH565,IF(AF566&gt;=$AJ$1,"Profit Target",0)),0)</f>
        <v>0</v>
      </c>
      <c r="AI566" s="91">
        <f ca="1">IF($A566&lt;&gt;"",IF(AI565&lt;&gt;0,AI565,IF(AF566&lt;=$AJ$2,"Stop Loss",0)))</f>
        <v>0</v>
      </c>
      <c r="AJ566" s="89">
        <f t="shared" ca="1" si="175"/>
        <v>9</v>
      </c>
      <c r="AK566" s="78" t="str">
        <f ca="1">IF($A565="","",ABS(T566)&amp;"@")</f>
        <v>1@</v>
      </c>
      <c r="AL566" s="78" t="str">
        <f ca="1">IF(U566&lt;&gt;"",$AK566&amp;U566&amp;",","")</f>
        <v/>
      </c>
      <c r="AM566" s="78" t="str">
        <f ca="1">IF($A565="","",ABS(Z566)&amp;"@")</f>
        <v>1@</v>
      </c>
      <c r="AN566" s="427" t="str">
        <f t="shared" ca="1" si="176"/>
        <v>1@R,</v>
      </c>
      <c r="AO566" s="20"/>
      <c r="AP566" s="20"/>
      <c r="AQ566" s="20"/>
      <c r="AR566" s="20"/>
      <c r="AS566" s="20"/>
      <c r="AT566" s="66"/>
      <c r="AU566" s="20"/>
      <c r="AV566" s="20"/>
      <c r="AW566" s="20"/>
      <c r="AX566" s="20"/>
      <c r="AY566" s="20"/>
      <c r="AZ566" s="20"/>
      <c r="BA566" s="20"/>
      <c r="BB566" s="96">
        <f t="shared" ca="1" si="167"/>
        <v>17</v>
      </c>
      <c r="BC566" s="48"/>
      <c r="BD566" s="96"/>
      <c r="BE566" s="48"/>
      <c r="BG566" s="48"/>
      <c r="BH566" s="48"/>
      <c r="BI566" s="19"/>
      <c r="BJ566" s="19"/>
      <c r="BK566" s="19"/>
      <c r="BL566" s="48"/>
      <c r="BM566" s="61"/>
      <c r="BN566" s="48"/>
      <c r="BR566" s="48"/>
      <c r="BS566" s="48"/>
      <c r="BT566" s="48"/>
      <c r="BU566" s="48"/>
      <c r="BV566" s="48"/>
      <c r="BW566" s="48"/>
      <c r="BX566" s="48"/>
      <c r="BY566" s="49"/>
      <c r="BZ566" s="48"/>
      <c r="CA566" s="48"/>
      <c r="CB566" s="19"/>
      <c r="CC566" s="19"/>
      <c r="CD566" s="19"/>
      <c r="CE566" s="48"/>
      <c r="CF566" s="49"/>
      <c r="CG566" s="19"/>
      <c r="CH566" s="49"/>
      <c r="CI566" s="19"/>
      <c r="CJ566" s="19"/>
    </row>
    <row r="567" spans="1:88">
      <c r="A567" s="96">
        <f t="shared" ca="1" si="166"/>
        <v>34</v>
      </c>
      <c r="B567" s="23" t="str">
        <f ca="1">IF(A566="","",IF(AND(AL567="",AN567=""),"NB",AL567&amp;AN567))</f>
        <v>1@R,</v>
      </c>
      <c r="C567" s="6" t="str">
        <f t="shared" ca="1" si="168"/>
        <v/>
      </c>
      <c r="D567" s="56" t="str">
        <f ca="1">VLOOKUP($A567,$BC$5:$BN$45,8)</f>
        <v>R</v>
      </c>
      <c r="E567" s="344" t="str">
        <f t="shared" ca="1" si="177"/>
        <v>RBR</v>
      </c>
      <c r="F567" s="175">
        <v>1</v>
      </c>
      <c r="G567" s="459">
        <f ca="1">IF(G566&gt;=$AJ$3,1,IF(AND(J565="L",J566="L"),1,IF(I566="L",2,IF(I566="W",(2*G566-1),G566))))</f>
        <v>2</v>
      </c>
      <c r="H567" s="345" t="str">
        <f ca="1">IF($A566&lt;&gt;"",IF(OR($AH566&lt;&gt;0,$AI566&lt;&gt;0,E566="RRR"),"",IF(AND($D561="B",$D564="B"),"B",IF(AND($D563="B",$D565="B"),"B",IF(AND($D565=$D566,$D565="B"),"B","")))),"")</f>
        <v/>
      </c>
      <c r="I567" s="346" t="str">
        <f t="shared" ca="1" si="181"/>
        <v/>
      </c>
      <c r="J567" s="346">
        <f t="shared" ca="1" si="169"/>
        <v>0</v>
      </c>
      <c r="K567" s="343">
        <f t="shared" ca="1" si="178"/>
        <v>0</v>
      </c>
      <c r="L567" s="56" t="str">
        <f ca="1">VLOOKUP($A567,$BC$5:$BN$45,8)</f>
        <v>R</v>
      </c>
      <c r="M567" s="428">
        <f t="shared" ca="1" si="179"/>
        <v>5</v>
      </c>
      <c r="N567" s="175">
        <v>1</v>
      </c>
      <c r="O567" s="345" t="str">
        <f ca="1">IF($A566&lt;&gt;"",IF(OR($AH566&lt;&gt;0,$AI566&lt;&gt;0,E566="BBB",H567&lt;&gt;""),"",IF(AND($D561="R",$D564="R"),"R",IF(AND($D563="R",$D565="R"),"R",IF(AND($D565=$D566,$D565="R"),"R","")))),"")</f>
        <v>R</v>
      </c>
      <c r="P567" s="37" t="str">
        <f t="shared" ca="1" si="170"/>
        <v>W</v>
      </c>
      <c r="Q567" s="37">
        <f t="shared" ca="1" si="171"/>
        <v>1</v>
      </c>
      <c r="R567" s="23">
        <f ca="1">IF($A567&lt;&gt;"",IF(OR($AH566&lt;&gt;0,$AI566&lt;&gt;0),"0",SUM(Q567:Q567)),0)</f>
        <v>1</v>
      </c>
      <c r="S567" s="56" t="str">
        <f ca="1">VLOOKUP($A567,$BC$5:$BN$45,8)</f>
        <v>R</v>
      </c>
      <c r="T567" s="175">
        <v>1</v>
      </c>
      <c r="U567" s="345" t="str">
        <f ca="1">IF($A566&lt;&gt;"",IF(OR($AH566&lt;&gt;0,$AI566&lt;&gt;0,M566&gt;=$AJ$3),"",H567))</f>
        <v/>
      </c>
      <c r="V567" s="346" t="str">
        <f t="shared" ca="1" si="182"/>
        <v/>
      </c>
      <c r="W567" s="346">
        <f t="shared" ca="1" si="172"/>
        <v>0</v>
      </c>
      <c r="X567" s="343">
        <f t="shared" ca="1" si="180"/>
        <v>0</v>
      </c>
      <c r="Y567" s="56" t="str">
        <f ca="1">VLOOKUP($A567,$BC$5:$BN$45,8)</f>
        <v>R</v>
      </c>
      <c r="Z567" s="175">
        <v>1</v>
      </c>
      <c r="AA567" s="345" t="str">
        <f ca="1">IF($A566&lt;&gt;"",IF(OR($AH566&lt;&gt;0,$AI566&lt;&gt;0,U567&lt;&gt;""),"",O567))</f>
        <v>R</v>
      </c>
      <c r="AB567" s="37" t="str">
        <f t="shared" ca="1" si="173"/>
        <v>W</v>
      </c>
      <c r="AC567" s="37">
        <f t="shared" ca="1" si="174"/>
        <v>1</v>
      </c>
      <c r="AD567" s="23">
        <f ca="1">IF($A567&lt;&gt;"",IF(OR($AH566&lt;&gt;0,$AI566&lt;&gt;0),"0",SUM(AC567:AC567)),0)</f>
        <v>1</v>
      </c>
      <c r="AE567" s="90">
        <f ca="1">IF(A567&lt;&gt;"",W567+AC567,0)</f>
        <v>1</v>
      </c>
      <c r="AF567" s="87">
        <f ca="1">IF($A567&lt;&gt;"",AE567+AF566,0)</f>
        <v>-9</v>
      </c>
      <c r="AG567" s="95">
        <f>T568</f>
        <v>1</v>
      </c>
      <c r="AH567" s="89">
        <f ca="1">IF($A567&lt;&gt;"",IF(AH566&lt;&gt;0,AH566,IF(AF567&gt;=$AJ$1,"Profit Target",0)),0)</f>
        <v>0</v>
      </c>
      <c r="AI567" s="91">
        <f ca="1">IF($A567&lt;&gt;"",IF(AI566&lt;&gt;0,AI566,IF(AF567&lt;=$AJ$2,"Stop Loss",0)))</f>
        <v>0</v>
      </c>
      <c r="AJ567" s="89">
        <f t="shared" ca="1" si="175"/>
        <v>9</v>
      </c>
      <c r="AK567" s="78" t="str">
        <f ca="1">IF($A566="","",ABS(T567)&amp;"@")</f>
        <v>1@</v>
      </c>
      <c r="AL567" s="78" t="str">
        <f ca="1">IF(U567&lt;&gt;"",$AK567&amp;U567&amp;",","")</f>
        <v/>
      </c>
      <c r="AM567" s="78" t="str">
        <f ca="1">IF($A566="","",ABS(Z567)&amp;"@")</f>
        <v>1@</v>
      </c>
      <c r="AN567" s="427" t="str">
        <f t="shared" ca="1" si="176"/>
        <v>1@R,</v>
      </c>
      <c r="AO567" s="20"/>
      <c r="AP567" s="20"/>
      <c r="AQ567" s="20"/>
      <c r="AR567" s="20"/>
      <c r="AS567" s="20"/>
      <c r="AT567" s="66"/>
      <c r="AU567" s="20"/>
      <c r="AV567" s="20"/>
      <c r="AW567" s="20"/>
      <c r="AX567" s="20"/>
      <c r="AY567" s="20"/>
      <c r="AZ567" s="20"/>
      <c r="BA567" s="20"/>
      <c r="BB567" s="96">
        <f t="shared" ca="1" si="167"/>
        <v>24</v>
      </c>
      <c r="BC567" s="48"/>
      <c r="BD567" s="96"/>
      <c r="BE567" s="48"/>
      <c r="BG567" s="48"/>
      <c r="BH567" s="48"/>
      <c r="BI567" s="19"/>
      <c r="BJ567" s="19"/>
      <c r="BK567" s="19"/>
      <c r="BL567" s="48"/>
      <c r="BM567" s="61"/>
      <c r="BN567" s="48"/>
      <c r="BR567" s="48"/>
      <c r="BS567" s="48"/>
      <c r="BT567" s="48"/>
      <c r="BU567" s="48"/>
      <c r="BV567" s="48"/>
      <c r="BW567" s="48"/>
      <c r="BX567" s="48"/>
      <c r="BY567" s="49"/>
      <c r="BZ567" s="48"/>
      <c r="CA567" s="48"/>
      <c r="CB567" s="19"/>
      <c r="CC567" s="19"/>
      <c r="CD567" s="19"/>
      <c r="CE567" s="48"/>
      <c r="CF567" s="49"/>
      <c r="CG567" s="19"/>
      <c r="CH567" s="49"/>
      <c r="CI567" s="19"/>
      <c r="CJ567" s="19"/>
    </row>
    <row r="568" spans="1:88">
      <c r="A568" s="96">
        <f t="shared" ca="1" si="166"/>
        <v>32</v>
      </c>
      <c r="B568" s="23" t="str">
        <f ca="1">IF(A567="","",IF(AND(AL568="",AN568=""),"NB",AL568&amp;AN568))</f>
        <v>NB</v>
      </c>
      <c r="C568" s="6" t="str">
        <f t="shared" ca="1" si="168"/>
        <v/>
      </c>
      <c r="D568" s="56" t="str">
        <f ca="1">VLOOKUP($A568,$BC$5:$BN$45,8)</f>
        <v>R</v>
      </c>
      <c r="E568" s="344" t="str">
        <f t="shared" ca="1" si="177"/>
        <v>BRR</v>
      </c>
      <c r="F568" s="175">
        <v>1</v>
      </c>
      <c r="G568" s="459">
        <f ca="1">IF(G567&gt;=$AJ$3,1,IF(AND(J566="L",J567="L"),1,IF(I567="L",2,IF(I567="W",(2*G567-1),G567))))</f>
        <v>2</v>
      </c>
      <c r="H568" s="345" t="str">
        <f ca="1">IF($A567&lt;&gt;"",IF(OR($AH567&lt;&gt;0,$AI567&lt;&gt;0,E567="RRR"),"",IF(AND($D562="B",$D565="B"),"B",IF(AND($D564="B",$D566="B"),"B",IF(AND($D566=$D567,$D566="B"),"B","")))),"")</f>
        <v/>
      </c>
      <c r="I568" s="346" t="str">
        <f t="shared" ca="1" si="181"/>
        <v/>
      </c>
      <c r="J568" s="346">
        <f t="shared" ca="1" si="169"/>
        <v>0</v>
      </c>
      <c r="K568" s="343">
        <f t="shared" ca="1" si="178"/>
        <v>0</v>
      </c>
      <c r="L568" s="56" t="str">
        <f ca="1">VLOOKUP($A568,$BC$5:$BN$45,8)</f>
        <v>R</v>
      </c>
      <c r="M568" s="428">
        <f t="shared" ca="1" si="179"/>
        <v>5</v>
      </c>
      <c r="N568" s="175">
        <v>1</v>
      </c>
      <c r="O568" s="345" t="str">
        <f ca="1">IF($A567&lt;&gt;"",IF(OR($AH567&lt;&gt;0,$AI567&lt;&gt;0,E567="BBB",H568&lt;&gt;""),"",IF(AND($D562="R",$D565="R"),"R",IF(AND($D564="R",$D566="R"),"R",IF(AND($D566=$D567,$D566="R"),"R","")))),"")</f>
        <v/>
      </c>
      <c r="P568" s="37" t="str">
        <f t="shared" ca="1" si="170"/>
        <v/>
      </c>
      <c r="Q568" s="37">
        <f t="shared" ca="1" si="171"/>
        <v>0</v>
      </c>
      <c r="R568" s="23">
        <f ca="1">IF($A568&lt;&gt;"",IF(OR($AH567&lt;&gt;0,$AI567&lt;&gt;0),"0",SUM(Q568:Q568)),0)</f>
        <v>0</v>
      </c>
      <c r="S568" s="56" t="str">
        <f ca="1">VLOOKUP($A568,$BC$5:$BN$45,8)</f>
        <v>R</v>
      </c>
      <c r="T568" s="175">
        <v>1</v>
      </c>
      <c r="U568" s="345" t="str">
        <f ca="1">IF($A567&lt;&gt;"",IF(OR($AH567&lt;&gt;0,$AI567&lt;&gt;0,M567&gt;=$AJ$3),"",H568))</f>
        <v/>
      </c>
      <c r="V568" s="346" t="str">
        <f t="shared" ca="1" si="182"/>
        <v/>
      </c>
      <c r="W568" s="346">
        <f t="shared" ca="1" si="172"/>
        <v>0</v>
      </c>
      <c r="X568" s="343">
        <f t="shared" ca="1" si="180"/>
        <v>0</v>
      </c>
      <c r="Y568" s="56" t="str">
        <f ca="1">VLOOKUP($A568,$BC$5:$BN$45,8)</f>
        <v>R</v>
      </c>
      <c r="Z568" s="175">
        <v>1</v>
      </c>
      <c r="AA568" s="345" t="str">
        <f ca="1">IF($A567&lt;&gt;"",IF(OR($AH567&lt;&gt;0,$AI567&lt;&gt;0,U568&lt;&gt;""),"",O568))</f>
        <v/>
      </c>
      <c r="AB568" s="37" t="str">
        <f t="shared" ca="1" si="173"/>
        <v/>
      </c>
      <c r="AC568" s="37">
        <f t="shared" ca="1" si="174"/>
        <v>0</v>
      </c>
      <c r="AD568" s="23">
        <f ca="1">IF($A568&lt;&gt;"",IF(OR($AH567&lt;&gt;0,$AI567&lt;&gt;0),"0",SUM(AC568:AC568)),0)</f>
        <v>0</v>
      </c>
      <c r="AE568" s="90">
        <f ca="1">IF(A568&lt;&gt;"",W568+AC568,0)</f>
        <v>0</v>
      </c>
      <c r="AF568" s="87">
        <f t="shared" ref="AF568:AF584" ca="1" si="185">IF($A568&lt;&gt;"",AE568+AF567,0)</f>
        <v>-9</v>
      </c>
      <c r="AG568" s="95">
        <f>T569</f>
        <v>1</v>
      </c>
      <c r="AH568" s="89">
        <f ca="1">IF($A568&lt;&gt;"",IF(AH567&lt;&gt;0,AH567,IF(AF568&gt;=$AJ$1,"Profit Target",0)),0)</f>
        <v>0</v>
      </c>
      <c r="AI568" s="91">
        <f ca="1">IF($A568&lt;&gt;"",IF(AI567&lt;&gt;0,AI567,IF(AF568&lt;=$AJ$2,"Stop Loss",0)))</f>
        <v>0</v>
      </c>
      <c r="AJ568" s="89">
        <f t="shared" ca="1" si="175"/>
        <v>9</v>
      </c>
      <c r="AK568" s="78" t="str">
        <f ca="1">IF($A567="","",ABS(T568)&amp;"@")</f>
        <v>1@</v>
      </c>
      <c r="AL568" s="78" t="str">
        <f ca="1">IF(U568&lt;&gt;"",$AK568&amp;U568&amp;",","")</f>
        <v/>
      </c>
      <c r="AM568" s="78" t="str">
        <f ca="1">IF($A567="","",ABS(Z568)&amp;"@")</f>
        <v>1@</v>
      </c>
      <c r="AN568" s="427" t="str">
        <f t="shared" ca="1" si="176"/>
        <v/>
      </c>
      <c r="AO568" s="20"/>
      <c r="AP568" s="20"/>
      <c r="AQ568" s="20"/>
      <c r="AR568" s="20"/>
      <c r="AS568" s="20"/>
      <c r="AT568" s="66"/>
      <c r="AU568" s="20"/>
      <c r="AV568" s="20"/>
      <c r="AW568" s="20"/>
      <c r="AX568" s="20"/>
      <c r="AY568" s="20"/>
      <c r="AZ568" s="20"/>
      <c r="BA568" s="20"/>
      <c r="BB568" s="96">
        <f t="shared" ca="1" si="167"/>
        <v>27</v>
      </c>
      <c r="BC568" s="48"/>
      <c r="BD568" s="96"/>
      <c r="BE568" s="48"/>
      <c r="BG568" s="48"/>
      <c r="BH568" s="48"/>
      <c r="BI568" s="19"/>
      <c r="BJ568" s="19"/>
      <c r="BK568" s="19"/>
      <c r="BL568" s="48"/>
      <c r="BM568" s="61"/>
      <c r="BN568" s="48"/>
      <c r="BR568" s="48"/>
      <c r="BS568" s="48"/>
      <c r="BT568" s="48"/>
      <c r="BU568" s="48"/>
      <c r="BV568" s="48"/>
      <c r="BW568" s="48"/>
      <c r="BX568" s="48"/>
      <c r="BY568" s="49"/>
      <c r="BZ568" s="48"/>
      <c r="CA568" s="48"/>
      <c r="CB568" s="19"/>
      <c r="CC568" s="19"/>
      <c r="CD568" s="19"/>
      <c r="CE568" s="48"/>
      <c r="CF568" s="49"/>
      <c r="CG568" s="19"/>
      <c r="CH568" s="49"/>
      <c r="CI568" s="19"/>
      <c r="CJ568" s="19"/>
    </row>
    <row r="569" spans="1:88">
      <c r="A569" s="96">
        <f t="shared" ca="1" si="166"/>
        <v>30</v>
      </c>
      <c r="B569" s="23" t="str">
        <f ca="1">IF(A568="","",IF(AND(AL569="",AN569=""),"NB",AL569&amp;AN569))</f>
        <v>1@R,</v>
      </c>
      <c r="C569" s="6" t="str">
        <f t="shared" ca="1" si="168"/>
        <v/>
      </c>
      <c r="D569" s="56" t="str">
        <f ca="1">VLOOKUP($A569,$BC$5:$BN$45,8)</f>
        <v>R</v>
      </c>
      <c r="E569" s="344" t="str">
        <f t="shared" ca="1" si="177"/>
        <v>RRR</v>
      </c>
      <c r="F569" s="175">
        <v>1</v>
      </c>
      <c r="G569" s="459">
        <f ca="1">IF(G568&gt;=$AJ$3,1,IF(AND(J567="L",J568="L"),1,IF(I568="L",2,IF(I568="W",(2*G568-1),G568))))</f>
        <v>2</v>
      </c>
      <c r="H569" s="345" t="str">
        <f ca="1">IF($A568&lt;&gt;"",IF(OR($AH568&lt;&gt;0,$AI568&lt;&gt;0,E568="RRR"),"",IF(AND($D563="B",$D566="B"),"B",IF(AND($D565="B",$D567="B"),"B",IF(AND($D567=$D568,$D567="B"),"B","")))),"")</f>
        <v/>
      </c>
      <c r="I569" s="346" t="str">
        <f t="shared" ca="1" si="181"/>
        <v/>
      </c>
      <c r="J569" s="346">
        <f t="shared" ca="1" si="169"/>
        <v>0</v>
      </c>
      <c r="K569" s="343">
        <f t="shared" ca="1" si="178"/>
        <v>0</v>
      </c>
      <c r="L569" s="56" t="str">
        <f ca="1">VLOOKUP($A569,$BC$5:$BN$45,8)</f>
        <v>R</v>
      </c>
      <c r="M569" s="428">
        <f t="shared" ca="1" si="179"/>
        <v>5</v>
      </c>
      <c r="N569" s="175">
        <v>1</v>
      </c>
      <c r="O569" s="345" t="str">
        <f ca="1">IF($A568&lt;&gt;"",IF(OR($AH568&lt;&gt;0,$AI568&lt;&gt;0,E568="BBB",H569&lt;&gt;""),"",IF(AND($D563="R",$D566="R"),"R",IF(AND($D565="R",$D567="R"),"R",IF(AND($D567=$D568,$D567="R"),"R","")))),"")</f>
        <v>R</v>
      </c>
      <c r="P569" s="37" t="str">
        <f t="shared" ca="1" si="170"/>
        <v>W</v>
      </c>
      <c r="Q569" s="37">
        <f t="shared" ca="1" si="171"/>
        <v>1</v>
      </c>
      <c r="R569" s="23">
        <f ca="1">IF($A569&lt;&gt;"",IF(OR($AH568&lt;&gt;0,$AI568&lt;&gt;0),"0",SUM(Q569:Q569)),0)</f>
        <v>1</v>
      </c>
      <c r="S569" s="56" t="str">
        <f ca="1">VLOOKUP($A569,$BC$5:$BN$45,8)</f>
        <v>R</v>
      </c>
      <c r="T569" s="175">
        <v>1</v>
      </c>
      <c r="U569" s="345" t="str">
        <f ca="1">IF($A568&lt;&gt;"",IF(OR($AH568&lt;&gt;0,$AI568&lt;&gt;0,M568&gt;=$AJ$3),"",H569))</f>
        <v/>
      </c>
      <c r="V569" s="346" t="str">
        <f t="shared" ca="1" si="182"/>
        <v/>
      </c>
      <c r="W569" s="346">
        <f t="shared" ca="1" si="172"/>
        <v>0</v>
      </c>
      <c r="X569" s="343">
        <f t="shared" ca="1" si="180"/>
        <v>0</v>
      </c>
      <c r="Y569" s="56" t="str">
        <f ca="1">VLOOKUP($A569,$BC$5:$BN$45,8)</f>
        <v>R</v>
      </c>
      <c r="Z569" s="175">
        <v>1</v>
      </c>
      <c r="AA569" s="345" t="str">
        <f ca="1">IF($A568&lt;&gt;"",IF(OR($AH568&lt;&gt;0,$AI568&lt;&gt;0,U569&lt;&gt;""),"",O569))</f>
        <v>R</v>
      </c>
      <c r="AB569" s="37" t="str">
        <f t="shared" ca="1" si="173"/>
        <v>W</v>
      </c>
      <c r="AC569" s="37">
        <f t="shared" ca="1" si="174"/>
        <v>1</v>
      </c>
      <c r="AD569" s="23">
        <f ca="1">IF($A569&lt;&gt;"",IF(OR($AH568&lt;&gt;0,$AI568&lt;&gt;0),"0",SUM(AC569:AC569)),0)</f>
        <v>1</v>
      </c>
      <c r="AE569" s="90">
        <f ca="1">IF(A569&lt;&gt;"",W569+AC569,0)</f>
        <v>1</v>
      </c>
      <c r="AF569" s="87">
        <f t="shared" ca="1" si="185"/>
        <v>-8</v>
      </c>
      <c r="AG569" s="95">
        <f>T570</f>
        <v>1</v>
      </c>
      <c r="AH569" s="89">
        <f ca="1">IF($A569&lt;&gt;"",IF(AH568&lt;&gt;0,AH568,IF(AF569&gt;=$AJ$1,"Profit Target",0)),0)</f>
        <v>0</v>
      </c>
      <c r="AI569" s="91">
        <f ca="1">IF($A569&lt;&gt;"",IF(AI568&lt;&gt;0,AI568,IF(AF569&lt;=$AJ$2,"Stop Loss",0)))</f>
        <v>0</v>
      </c>
      <c r="AJ569" s="89">
        <f t="shared" ca="1" si="175"/>
        <v>9</v>
      </c>
      <c r="AK569" s="78" t="str">
        <f ca="1">IF($A568="","",ABS(T569)&amp;"@")</f>
        <v>1@</v>
      </c>
      <c r="AL569" s="78" t="str">
        <f ca="1">IF(U569&lt;&gt;"",$AK569&amp;U569&amp;",","")</f>
        <v/>
      </c>
      <c r="AM569" s="78" t="str">
        <f ca="1">IF($A568="","",ABS(Z569)&amp;"@")</f>
        <v>1@</v>
      </c>
      <c r="AN569" s="427" t="str">
        <f t="shared" ca="1" si="176"/>
        <v>1@R,</v>
      </c>
      <c r="AO569" s="20"/>
      <c r="AP569" s="20"/>
      <c r="AQ569" s="20"/>
      <c r="AR569" s="20"/>
      <c r="AS569" s="20"/>
      <c r="AT569" s="66"/>
      <c r="AU569" s="20"/>
      <c r="AV569" s="20"/>
      <c r="AW569" s="20"/>
      <c r="AX569" s="20"/>
      <c r="AY569" s="20"/>
      <c r="AZ569" s="20"/>
      <c r="BA569" s="20"/>
      <c r="BB569" s="96">
        <f t="shared" ca="1" si="167"/>
        <v>12</v>
      </c>
      <c r="BC569" s="48"/>
      <c r="BD569" s="96"/>
      <c r="BE569" s="48"/>
      <c r="BG569" s="48"/>
      <c r="BH569" s="48"/>
      <c r="BI569" s="19"/>
      <c r="BJ569" s="19"/>
      <c r="BK569" s="19"/>
      <c r="BL569" s="48"/>
      <c r="BM569" s="61"/>
      <c r="BN569" s="48"/>
      <c r="BR569" s="48"/>
      <c r="BS569" s="48"/>
      <c r="BT569" s="48"/>
      <c r="BU569" s="48"/>
      <c r="BV569" s="48"/>
      <c r="BW569" s="48"/>
      <c r="BX569" s="48"/>
      <c r="BY569" s="49"/>
      <c r="BZ569" s="48"/>
      <c r="CA569" s="48"/>
      <c r="CB569" s="19"/>
      <c r="CC569" s="19"/>
      <c r="CD569" s="19"/>
      <c r="CE569" s="48"/>
      <c r="CF569" s="49"/>
      <c r="CG569" s="19"/>
      <c r="CH569" s="49"/>
      <c r="CI569" s="19"/>
      <c r="CJ569" s="19"/>
    </row>
    <row r="570" spans="1:88">
      <c r="A570" s="96">
        <f t="shared" ca="1" si="166"/>
        <v>35</v>
      </c>
      <c r="B570" s="23" t="str">
        <f ca="1">IF(A569="","",IF(AND(AL570="",AN570=""),"NB",AL570&amp;AN570))</f>
        <v>1@R,</v>
      </c>
      <c r="C570" s="6" t="str">
        <f t="shared" ca="1" si="168"/>
        <v/>
      </c>
      <c r="D570" s="56" t="str">
        <f ca="1">VLOOKUP($A570,$BC$5:$BN$45,8)</f>
        <v>B</v>
      </c>
      <c r="E570" s="344" t="str">
        <f t="shared" ca="1" si="177"/>
        <v>RRB</v>
      </c>
      <c r="F570" s="175">
        <v>1</v>
      </c>
      <c r="G570" s="459">
        <f ca="1">IF(G569&gt;=$AJ$3,1,IF(AND(J568="L",J569="L"),1,IF(I569="L",2,IF(I569="W",(2*G569-1),G569))))</f>
        <v>2</v>
      </c>
      <c r="H570" s="345" t="str">
        <f ca="1">IF($A569&lt;&gt;"",IF(OR($AH569&lt;&gt;0,$AI569&lt;&gt;0,E569="RRR"),"",IF(AND($D564="B",$D567="B"),"B",IF(AND($D566="B",$D568="B"),"B",IF(AND($D568=$D569,$D568="B"),"B","")))),"")</f>
        <v/>
      </c>
      <c r="I570" s="346" t="str">
        <f t="shared" ca="1" si="181"/>
        <v/>
      </c>
      <c r="J570" s="346">
        <f t="shared" ca="1" si="169"/>
        <v>0</v>
      </c>
      <c r="K570" s="343">
        <f t="shared" ca="1" si="178"/>
        <v>0</v>
      </c>
      <c r="L570" s="56" t="str">
        <f ca="1">VLOOKUP($A570,$BC$5:$BN$45,8)</f>
        <v>B</v>
      </c>
      <c r="M570" s="428">
        <f t="shared" ca="1" si="179"/>
        <v>5</v>
      </c>
      <c r="N570" s="175">
        <v>1</v>
      </c>
      <c r="O570" s="345" t="str">
        <f ca="1">IF($A569&lt;&gt;"",IF(OR($AH569&lt;&gt;0,$AI569&lt;&gt;0,E569="BBB",H570&lt;&gt;""),"",IF(AND($D564="R",$D567="R"),"R",IF(AND($D566="R",$D568="R"),"R",IF(AND($D568=$D569,$D568="R"),"R","")))),"")</f>
        <v>R</v>
      </c>
      <c r="P570" s="37" t="str">
        <f t="shared" ca="1" si="170"/>
        <v>L</v>
      </c>
      <c r="Q570" s="37">
        <f t="shared" ca="1" si="171"/>
        <v>-1</v>
      </c>
      <c r="R570" s="23">
        <f ca="1">IF($A570&lt;&gt;"",IF(OR($AH569&lt;&gt;0,$AI569&lt;&gt;0),"0",SUM(Q570:Q570)),0)</f>
        <v>-1</v>
      </c>
      <c r="S570" s="56" t="str">
        <f ca="1">VLOOKUP($A570,$BC$5:$BN$45,8)</f>
        <v>B</v>
      </c>
      <c r="T570" s="175">
        <v>1</v>
      </c>
      <c r="U570" s="345" t="str">
        <f ca="1">IF($A569&lt;&gt;"",IF(OR($AH569&lt;&gt;0,$AI569&lt;&gt;0,M569&gt;=$AJ$3),"",H570))</f>
        <v/>
      </c>
      <c r="V570" s="346" t="str">
        <f t="shared" ca="1" si="182"/>
        <v/>
      </c>
      <c r="W570" s="346">
        <f t="shared" ca="1" si="172"/>
        <v>0</v>
      </c>
      <c r="X570" s="343">
        <f t="shared" ca="1" si="180"/>
        <v>0</v>
      </c>
      <c r="Y570" s="56" t="str">
        <f ca="1">VLOOKUP($A570,$BC$5:$BN$45,8)</f>
        <v>B</v>
      </c>
      <c r="Z570" s="175">
        <v>1</v>
      </c>
      <c r="AA570" s="345" t="str">
        <f ca="1">IF($A569&lt;&gt;"",IF(OR($AH569&lt;&gt;0,$AI569&lt;&gt;0,U570&lt;&gt;""),"",O570))</f>
        <v>R</v>
      </c>
      <c r="AB570" s="37" t="str">
        <f t="shared" ca="1" si="173"/>
        <v>L</v>
      </c>
      <c r="AC570" s="37">
        <f t="shared" ca="1" si="174"/>
        <v>-1</v>
      </c>
      <c r="AD570" s="23">
        <f ca="1">IF($A570&lt;&gt;"",IF(OR($AH569&lt;&gt;0,$AI569&lt;&gt;0),"0",SUM(AC570:AC570)),0)</f>
        <v>-1</v>
      </c>
      <c r="AE570" s="90">
        <f ca="1">IF(A570&lt;&gt;"",W570+AC570,0)</f>
        <v>-1</v>
      </c>
      <c r="AF570" s="87">
        <f t="shared" ca="1" si="185"/>
        <v>-9</v>
      </c>
      <c r="AG570" s="95">
        <f>T571</f>
        <v>1</v>
      </c>
      <c r="AH570" s="89">
        <f ca="1">IF($A570&lt;&gt;"",IF(AH569&lt;&gt;0,AH569,IF(AF570&gt;=$AJ$1,"Profit Target",0)),0)</f>
        <v>0</v>
      </c>
      <c r="AI570" s="91">
        <f ca="1">IF($A570&lt;&gt;"",IF(AI569&lt;&gt;0,AI569,IF(AF570&lt;=$AJ$2,"Stop Loss",0)))</f>
        <v>0</v>
      </c>
      <c r="AJ570" s="89">
        <f t="shared" ca="1" si="175"/>
        <v>9</v>
      </c>
      <c r="AK570" s="78" t="str">
        <f ca="1">IF($A569="","",ABS(T570)&amp;"@")</f>
        <v>1@</v>
      </c>
      <c r="AL570" s="78" t="str">
        <f ca="1">IF(U570&lt;&gt;"",$AK570&amp;U570&amp;",","")</f>
        <v/>
      </c>
      <c r="AM570" s="78" t="str">
        <f ca="1">IF($A569="","",ABS(Z570)&amp;"@")</f>
        <v>1@</v>
      </c>
      <c r="AN570" s="427" t="str">
        <f t="shared" ca="1" si="176"/>
        <v>1@R,</v>
      </c>
      <c r="AO570" s="20"/>
      <c r="AP570" s="20"/>
      <c r="AQ570" s="20"/>
      <c r="AR570" s="20"/>
      <c r="AS570" s="20"/>
      <c r="AT570" s="66"/>
      <c r="AU570" s="20"/>
      <c r="AV570" s="20"/>
      <c r="AW570" s="20"/>
      <c r="AX570" s="20"/>
      <c r="AY570" s="20"/>
      <c r="AZ570" s="20"/>
      <c r="BA570" s="20"/>
      <c r="BB570" s="96">
        <f t="shared" ca="1" si="167"/>
        <v>2</v>
      </c>
      <c r="BC570" s="48"/>
      <c r="BD570" s="96"/>
      <c r="BE570" s="48"/>
      <c r="BG570" s="48"/>
      <c r="BH570" s="48"/>
      <c r="BI570" s="19"/>
      <c r="BJ570" s="19"/>
      <c r="BK570" s="19"/>
      <c r="BL570" s="48"/>
      <c r="BM570" s="61"/>
      <c r="BN570" s="48"/>
      <c r="BR570" s="48"/>
      <c r="BS570" s="48"/>
      <c r="BT570" s="48"/>
      <c r="BU570" s="48"/>
      <c r="BV570" s="48"/>
      <c r="BW570" s="48"/>
      <c r="BX570" s="48"/>
      <c r="BY570" s="49"/>
      <c r="BZ570" s="48"/>
      <c r="CA570" s="48"/>
      <c r="CB570" s="19"/>
      <c r="CC570" s="19"/>
      <c r="CD570" s="19"/>
      <c r="CE570" s="48"/>
      <c r="CF570" s="49"/>
      <c r="CG570" s="19"/>
      <c r="CH570" s="49"/>
      <c r="CI570" s="19"/>
      <c r="CJ570" s="19"/>
    </row>
    <row r="571" spans="1:88">
      <c r="A571" s="96">
        <f t="shared" ca="1" si="166"/>
        <v>25</v>
      </c>
      <c r="B571" s="23" t="str">
        <f ca="1">IF(A570="","",IF(AND(AL571="",AN571=""),"NB",AL571&amp;AN571))</f>
        <v>1@R,</v>
      </c>
      <c r="C571" s="6" t="str">
        <f t="shared" ca="1" si="168"/>
        <v/>
      </c>
      <c r="D571" s="56" t="str">
        <f ca="1">VLOOKUP($A571,$BC$5:$BN$45,8)</f>
        <v>R</v>
      </c>
      <c r="E571" s="344" t="str">
        <f t="shared" ca="1" si="177"/>
        <v>RBR</v>
      </c>
      <c r="F571" s="175">
        <v>1</v>
      </c>
      <c r="G571" s="459">
        <f ca="1">IF(G570&gt;=$AJ$3,1,IF(AND(J569="L",J570="L"),1,IF(I570="L",2,IF(I570="W",(2*G570-1),G570))))</f>
        <v>2</v>
      </c>
      <c r="H571" s="345" t="str">
        <f ca="1">IF($A570&lt;&gt;"",IF(OR($AH570&lt;&gt;0,$AI570&lt;&gt;0,E570="RRR"),"",IF(AND($D565="B",$D568="B"),"B",IF(AND($D567="B",$D569="B"),"B",IF(AND($D569=$D570,$D569="B"),"B","")))),"")</f>
        <v/>
      </c>
      <c r="I571" s="346" t="str">
        <f t="shared" ca="1" si="181"/>
        <v/>
      </c>
      <c r="J571" s="346">
        <f t="shared" ca="1" si="169"/>
        <v>0</v>
      </c>
      <c r="K571" s="343">
        <f t="shared" ca="1" si="178"/>
        <v>0</v>
      </c>
      <c r="L571" s="56" t="str">
        <f ca="1">VLOOKUP($A571,$BC$5:$BN$45,8)</f>
        <v>R</v>
      </c>
      <c r="M571" s="428">
        <f t="shared" ca="1" si="179"/>
        <v>5</v>
      </c>
      <c r="N571" s="175">
        <v>1</v>
      </c>
      <c r="O571" s="345" t="str">
        <f ca="1">IF($A570&lt;&gt;"",IF(OR($AH570&lt;&gt;0,$AI570&lt;&gt;0,E570="BBB",H571&lt;&gt;""),"",IF(AND($D565="R",$D568="R"),"R",IF(AND($D567="R",$D569="R"),"R",IF(AND($D569=$D570,$D569="R"),"R","")))),"")</f>
        <v>R</v>
      </c>
      <c r="P571" s="37" t="str">
        <f t="shared" ca="1" si="170"/>
        <v>W</v>
      </c>
      <c r="Q571" s="37">
        <f t="shared" ca="1" si="171"/>
        <v>1</v>
      </c>
      <c r="R571" s="23">
        <f ca="1">IF($A571&lt;&gt;"",IF(OR($AH570&lt;&gt;0,$AI570&lt;&gt;0),"0",SUM(Q571:Q571)),0)</f>
        <v>1</v>
      </c>
      <c r="S571" s="56" t="str">
        <f ca="1">VLOOKUP($A571,$BC$5:$BN$45,8)</f>
        <v>R</v>
      </c>
      <c r="T571" s="175">
        <v>1</v>
      </c>
      <c r="U571" s="345" t="str">
        <f ca="1">IF($A570&lt;&gt;"",IF(OR($AH570&lt;&gt;0,$AI570&lt;&gt;0,M570&gt;=$AJ$3),"",H571))</f>
        <v/>
      </c>
      <c r="V571" s="346" t="str">
        <f t="shared" ca="1" si="182"/>
        <v/>
      </c>
      <c r="W571" s="346">
        <f t="shared" ca="1" si="172"/>
        <v>0</v>
      </c>
      <c r="X571" s="343">
        <f t="shared" ca="1" si="180"/>
        <v>0</v>
      </c>
      <c r="Y571" s="56" t="str">
        <f ca="1">VLOOKUP($A571,$BC$5:$BN$45,8)</f>
        <v>R</v>
      </c>
      <c r="Z571" s="175">
        <v>1</v>
      </c>
      <c r="AA571" s="345" t="str">
        <f ca="1">IF($A570&lt;&gt;"",IF(OR($AH570&lt;&gt;0,$AI570&lt;&gt;0,U571&lt;&gt;""),"",O571))</f>
        <v>R</v>
      </c>
      <c r="AB571" s="37" t="str">
        <f t="shared" ca="1" si="173"/>
        <v>W</v>
      </c>
      <c r="AC571" s="37">
        <f t="shared" ca="1" si="174"/>
        <v>1</v>
      </c>
      <c r="AD571" s="23">
        <f ca="1">IF($A571&lt;&gt;"",IF(OR($AH570&lt;&gt;0,$AI570&lt;&gt;0),"0",SUM(AC571:AC571)),0)</f>
        <v>1</v>
      </c>
      <c r="AE571" s="90">
        <f ca="1">IF(A571&lt;&gt;"",W571+AC571,0)</f>
        <v>1</v>
      </c>
      <c r="AF571" s="87">
        <f t="shared" ca="1" si="185"/>
        <v>-8</v>
      </c>
      <c r="AG571" s="95">
        <f>T572</f>
        <v>1</v>
      </c>
      <c r="AH571" s="89">
        <f ca="1">IF($A571&lt;&gt;"",IF(AH570&lt;&gt;0,AH570,IF(AF571&gt;=$AJ$1,"Profit Target",0)),0)</f>
        <v>0</v>
      </c>
      <c r="AI571" s="91">
        <f ca="1">IF($A571&lt;&gt;"",IF(AI570&lt;&gt;0,AI570,IF(AF571&lt;=$AJ$2,"Stop Loss",0)))</f>
        <v>0</v>
      </c>
      <c r="AJ571" s="89">
        <f t="shared" ca="1" si="175"/>
        <v>9</v>
      </c>
      <c r="AK571" s="78" t="str">
        <f ca="1">IF($A570="","",ABS(T571)&amp;"@")</f>
        <v>1@</v>
      </c>
      <c r="AL571" s="78" t="str">
        <f ca="1">IF(U571&lt;&gt;"",$AK571&amp;U571&amp;",","")</f>
        <v/>
      </c>
      <c r="AM571" s="78" t="str">
        <f ca="1">IF($A570="","",ABS(Z571)&amp;"@")</f>
        <v>1@</v>
      </c>
      <c r="AN571" s="427" t="str">
        <f t="shared" ca="1" si="176"/>
        <v>1@R,</v>
      </c>
      <c r="AO571" s="20"/>
      <c r="AP571" s="20"/>
      <c r="AQ571" s="20"/>
      <c r="AR571" s="20"/>
      <c r="AS571" s="20"/>
      <c r="AT571" s="66"/>
      <c r="AU571" s="20"/>
      <c r="AV571" s="20"/>
      <c r="AW571" s="20"/>
      <c r="AX571" s="20"/>
      <c r="AY571" s="20"/>
      <c r="AZ571" s="20"/>
      <c r="BA571" s="20"/>
      <c r="BB571" s="96">
        <f t="shared" ca="1" si="167"/>
        <v>36</v>
      </c>
      <c r="BC571" s="48"/>
      <c r="BD571" s="96"/>
      <c r="BE571" s="48"/>
      <c r="BG571" s="48"/>
      <c r="BH571" s="48"/>
      <c r="BI571" s="19"/>
      <c r="BJ571" s="19"/>
      <c r="BK571" s="19"/>
      <c r="BL571" s="48"/>
      <c r="BM571" s="61"/>
      <c r="BN571" s="48"/>
      <c r="BR571" s="48"/>
      <c r="BS571" s="48"/>
      <c r="BT571" s="48"/>
      <c r="BU571" s="48"/>
      <c r="BV571" s="48"/>
      <c r="BW571" s="48"/>
      <c r="BX571" s="48"/>
      <c r="BY571" s="49"/>
      <c r="BZ571" s="48"/>
      <c r="CA571" s="48"/>
      <c r="CB571" s="19"/>
      <c r="CC571" s="19"/>
      <c r="CD571" s="19"/>
      <c r="CE571" s="48"/>
      <c r="CF571" s="49"/>
      <c r="CG571" s="19"/>
      <c r="CH571" s="49"/>
      <c r="CI571" s="19"/>
      <c r="CJ571" s="19"/>
    </row>
    <row r="572" spans="1:88">
      <c r="A572" s="96">
        <f t="shared" ca="1" si="166"/>
        <v>21</v>
      </c>
      <c r="B572" s="23" t="str">
        <f ca="1">IF(A571="","",IF(AND(AL572="",AN572=""),"NB",AL572&amp;AN572))</f>
        <v>NB</v>
      </c>
      <c r="C572" s="6" t="str">
        <f t="shared" ca="1" si="168"/>
        <v/>
      </c>
      <c r="D572" s="56" t="str">
        <f ca="1">VLOOKUP($A572,$BC$5:$BN$45,8)</f>
        <v>R</v>
      </c>
      <c r="E572" s="344" t="str">
        <f t="shared" ca="1" si="177"/>
        <v>BRR</v>
      </c>
      <c r="F572" s="175">
        <v>1</v>
      </c>
      <c r="G572" s="459">
        <f ca="1">IF(G571&gt;=$AJ$3,1,IF(AND(J570="L",J571="L"),1,IF(I571="L",2,IF(I571="W",(2*G571-1),G571))))</f>
        <v>2</v>
      </c>
      <c r="H572" s="345" t="str">
        <f ca="1">IF($A571&lt;&gt;"",IF(OR($AH571&lt;&gt;0,$AI571&lt;&gt;0,E571="RRR"),"",IF(AND($D566="B",$D569="B"),"B",IF(AND($D568="B",$D570="B"),"B",IF(AND($D570=$D571,$D570="B"),"B","")))),"")</f>
        <v/>
      </c>
      <c r="I572" s="346" t="str">
        <f t="shared" ca="1" si="181"/>
        <v/>
      </c>
      <c r="J572" s="346">
        <f t="shared" ca="1" si="169"/>
        <v>0</v>
      </c>
      <c r="K572" s="343">
        <f t="shared" ca="1" si="178"/>
        <v>0</v>
      </c>
      <c r="L572" s="56" t="str">
        <f ca="1">VLOOKUP($A572,$BC$5:$BN$45,8)</f>
        <v>R</v>
      </c>
      <c r="M572" s="428">
        <f t="shared" ca="1" si="179"/>
        <v>5</v>
      </c>
      <c r="N572" s="175">
        <v>1</v>
      </c>
      <c r="O572" s="345" t="str">
        <f ca="1">IF($A571&lt;&gt;"",IF(OR($AH571&lt;&gt;0,$AI571&lt;&gt;0,E571="BBB",H572&lt;&gt;""),"",IF(AND($D566="R",$D569="R"),"R",IF(AND($D568="R",$D570="R"),"R",IF(AND($D570=$D571,$D570="R"),"R","")))),"")</f>
        <v/>
      </c>
      <c r="P572" s="37" t="str">
        <f t="shared" ca="1" si="170"/>
        <v/>
      </c>
      <c r="Q572" s="37">
        <f t="shared" ca="1" si="171"/>
        <v>0</v>
      </c>
      <c r="R572" s="23">
        <f ca="1">IF($A572&lt;&gt;"",IF(OR($AH571&lt;&gt;0,$AI571&lt;&gt;0),"0",SUM(Q572:Q572)),0)</f>
        <v>0</v>
      </c>
      <c r="S572" s="56" t="str">
        <f ca="1">VLOOKUP($A572,$BC$5:$BN$45,8)</f>
        <v>R</v>
      </c>
      <c r="T572" s="175">
        <v>1</v>
      </c>
      <c r="U572" s="345" t="str">
        <f ca="1">IF($A571&lt;&gt;"",IF(OR($AH571&lt;&gt;0,$AI571&lt;&gt;0,M571&gt;=$AJ$3),"",H572))</f>
        <v/>
      </c>
      <c r="V572" s="346" t="str">
        <f t="shared" ca="1" si="182"/>
        <v/>
      </c>
      <c r="W572" s="346">
        <f t="shared" ca="1" si="172"/>
        <v>0</v>
      </c>
      <c r="X572" s="343">
        <f t="shared" ca="1" si="180"/>
        <v>0</v>
      </c>
      <c r="Y572" s="56" t="str">
        <f ca="1">VLOOKUP($A572,$BC$5:$BN$45,8)</f>
        <v>R</v>
      </c>
      <c r="Z572" s="175">
        <v>1</v>
      </c>
      <c r="AA572" s="345" t="str">
        <f ca="1">IF($A571&lt;&gt;"",IF(OR($AH571&lt;&gt;0,$AI571&lt;&gt;0,U572&lt;&gt;""),"",O572))</f>
        <v/>
      </c>
      <c r="AB572" s="37" t="str">
        <f t="shared" ca="1" si="173"/>
        <v/>
      </c>
      <c r="AC572" s="37">
        <f t="shared" ca="1" si="174"/>
        <v>0</v>
      </c>
      <c r="AD572" s="23">
        <f ca="1">IF($A572&lt;&gt;"",IF(OR($AH571&lt;&gt;0,$AI571&lt;&gt;0),"0",SUM(AC572:AC572)),0)</f>
        <v>0</v>
      </c>
      <c r="AE572" s="90">
        <f ca="1">IF(A572&lt;&gt;"",W572+AC572,0)</f>
        <v>0</v>
      </c>
      <c r="AF572" s="87">
        <f t="shared" ca="1" si="185"/>
        <v>-8</v>
      </c>
      <c r="AG572" s="95">
        <f>T573</f>
        <v>1</v>
      </c>
      <c r="AH572" s="89">
        <f ca="1">IF($A572&lt;&gt;"",IF(AH571&lt;&gt;0,AH571,IF(AF572&gt;=$AJ$1,"Profit Target",0)),0)</f>
        <v>0</v>
      </c>
      <c r="AI572" s="91">
        <f ca="1">IF($A572&lt;&gt;"",IF(AI571&lt;&gt;0,AI571,IF(AF572&lt;=$AJ$2,"Stop Loss",0)))</f>
        <v>0</v>
      </c>
      <c r="AJ572" s="89">
        <f t="shared" ca="1" si="175"/>
        <v>9</v>
      </c>
      <c r="AK572" s="78" t="str">
        <f ca="1">IF($A571="","",ABS(T572)&amp;"@")</f>
        <v>1@</v>
      </c>
      <c r="AL572" s="78" t="str">
        <f ca="1">IF(U572&lt;&gt;"",$AK572&amp;U572&amp;",","")</f>
        <v/>
      </c>
      <c r="AM572" s="78" t="str">
        <f ca="1">IF($A571="","",ABS(Z572)&amp;"@")</f>
        <v>1@</v>
      </c>
      <c r="AN572" s="427" t="str">
        <f t="shared" ca="1" si="176"/>
        <v/>
      </c>
      <c r="AO572" s="20"/>
      <c r="AP572" s="20"/>
      <c r="AQ572" s="20"/>
      <c r="AR572" s="20"/>
      <c r="AS572" s="20"/>
      <c r="AT572" s="66"/>
      <c r="AU572" s="20"/>
      <c r="AV572" s="20"/>
      <c r="AW572" s="20"/>
      <c r="AX572" s="20"/>
      <c r="AY572" s="20"/>
      <c r="AZ572" s="20"/>
      <c r="BA572" s="20"/>
      <c r="BB572" s="96">
        <f t="shared" ca="1" si="167"/>
        <v>10</v>
      </c>
      <c r="BC572" s="48"/>
      <c r="BD572" s="96"/>
      <c r="BE572" s="48"/>
      <c r="BG572" s="48"/>
      <c r="BH572" s="48"/>
      <c r="BI572" s="19"/>
      <c r="BJ572" s="19"/>
      <c r="BK572" s="19"/>
      <c r="BL572" s="48"/>
      <c r="BM572" s="61"/>
      <c r="BN572" s="48"/>
      <c r="BR572" s="48"/>
      <c r="BS572" s="48"/>
      <c r="BT572" s="48"/>
      <c r="BU572" s="48"/>
      <c r="BV572" s="48"/>
      <c r="BW572" s="48"/>
      <c r="BX572" s="48"/>
      <c r="BY572" s="49"/>
      <c r="BZ572" s="48"/>
      <c r="CA572" s="48"/>
      <c r="CB572" s="19"/>
      <c r="CC572" s="19"/>
      <c r="CD572" s="19"/>
      <c r="CE572" s="48"/>
      <c r="CF572" s="49"/>
      <c r="CG572" s="19"/>
      <c r="CH572" s="49"/>
      <c r="CI572" s="19"/>
      <c r="CJ572" s="19"/>
    </row>
    <row r="573" spans="1:88">
      <c r="A573" s="96">
        <f t="shared" ca="1" si="166"/>
        <v>22</v>
      </c>
      <c r="B573" s="23" t="str">
        <f ca="1">IF(A572="","",IF(AND(AL573="",AN573=""),"NB",AL573&amp;AN573))</f>
        <v>1@R,</v>
      </c>
      <c r="C573" s="6" t="str">
        <f t="shared" ca="1" si="168"/>
        <v/>
      </c>
      <c r="D573" s="56" t="str">
        <f ca="1">VLOOKUP($A573,$BC$5:$BN$45,8)</f>
        <v>B</v>
      </c>
      <c r="E573" s="344" t="str">
        <f t="shared" ca="1" si="177"/>
        <v>RRB</v>
      </c>
      <c r="F573" s="175">
        <v>1</v>
      </c>
      <c r="G573" s="459">
        <f ca="1">IF(G572&gt;=$AJ$3,1,IF(AND(J571="L",J572="L"),1,IF(I572="L",2,IF(I572="W",(2*G572-1),G572))))</f>
        <v>2</v>
      </c>
      <c r="H573" s="345" t="str">
        <f ca="1">IF($A572&lt;&gt;"",IF(OR($AH572&lt;&gt;0,$AI572&lt;&gt;0,E572="RRR"),"",IF(AND($D567="B",$D570="B"),"B",IF(AND($D569="B",$D571="B"),"B",IF(AND($D571=$D572,$D571="B"),"B","")))),"")</f>
        <v/>
      </c>
      <c r="I573" s="346" t="str">
        <f t="shared" ca="1" si="181"/>
        <v/>
      </c>
      <c r="J573" s="346">
        <f t="shared" ca="1" si="169"/>
        <v>0</v>
      </c>
      <c r="K573" s="343">
        <f t="shared" ca="1" si="178"/>
        <v>0</v>
      </c>
      <c r="L573" s="56" t="str">
        <f ca="1">VLOOKUP($A573,$BC$5:$BN$45,8)</f>
        <v>B</v>
      </c>
      <c r="M573" s="428">
        <f t="shared" ca="1" si="179"/>
        <v>5</v>
      </c>
      <c r="N573" s="175">
        <v>1</v>
      </c>
      <c r="O573" s="345" t="str">
        <f ca="1">IF($A572&lt;&gt;"",IF(OR($AH572&lt;&gt;0,$AI572&lt;&gt;0,E572="BBB",H573&lt;&gt;""),"",IF(AND($D567="R",$D570="R"),"R",IF(AND($D569="R",$D571="R"),"R",IF(AND($D571=$D572,$D571="R"),"R","")))),"")</f>
        <v>R</v>
      </c>
      <c r="P573" s="37" t="str">
        <f t="shared" ca="1" si="170"/>
        <v>L</v>
      </c>
      <c r="Q573" s="37">
        <f t="shared" ca="1" si="171"/>
        <v>-1</v>
      </c>
      <c r="R573" s="23">
        <f ca="1">IF($A573&lt;&gt;"",IF(OR($AH572&lt;&gt;0,$AI572&lt;&gt;0),"0",SUM(Q573:Q573)),0)</f>
        <v>-1</v>
      </c>
      <c r="S573" s="56" t="str">
        <f ca="1">VLOOKUP($A573,$BC$5:$BN$45,8)</f>
        <v>B</v>
      </c>
      <c r="T573" s="175">
        <v>1</v>
      </c>
      <c r="U573" s="345" t="str">
        <f ca="1">IF($A572&lt;&gt;"",IF(OR($AH572&lt;&gt;0,$AI572&lt;&gt;0,M572&gt;=$AJ$3),"",H573))</f>
        <v/>
      </c>
      <c r="V573" s="346" t="str">
        <f t="shared" ca="1" si="182"/>
        <v/>
      </c>
      <c r="W573" s="346">
        <f t="shared" ca="1" si="172"/>
        <v>0</v>
      </c>
      <c r="X573" s="343">
        <f t="shared" ca="1" si="180"/>
        <v>0</v>
      </c>
      <c r="Y573" s="56" t="str">
        <f ca="1">VLOOKUP($A573,$BC$5:$BN$45,8)</f>
        <v>B</v>
      </c>
      <c r="Z573" s="175">
        <v>1</v>
      </c>
      <c r="AA573" s="345" t="str">
        <f ca="1">IF($A572&lt;&gt;"",IF(OR($AH572&lt;&gt;0,$AI572&lt;&gt;0,U573&lt;&gt;""),"",O573))</f>
        <v>R</v>
      </c>
      <c r="AB573" s="37" t="str">
        <f t="shared" ca="1" si="173"/>
        <v>L</v>
      </c>
      <c r="AC573" s="37">
        <f t="shared" ca="1" si="174"/>
        <v>-1</v>
      </c>
      <c r="AD573" s="23">
        <f ca="1">IF($A573&lt;&gt;"",IF(OR($AH572&lt;&gt;0,$AI572&lt;&gt;0),"0",SUM(AC573:AC573)),0)</f>
        <v>-1</v>
      </c>
      <c r="AE573" s="90">
        <f ca="1">IF(A573&lt;&gt;"",W573+AC573,0)</f>
        <v>-1</v>
      </c>
      <c r="AF573" s="87">
        <f t="shared" ca="1" si="185"/>
        <v>-9</v>
      </c>
      <c r="AG573" s="95">
        <f>T574</f>
        <v>1</v>
      </c>
      <c r="AH573" s="89">
        <f ca="1">IF($A573&lt;&gt;"",IF(AH572&lt;&gt;0,AH572,IF(AF573&gt;=$AJ$1,"Profit Target",0)),0)</f>
        <v>0</v>
      </c>
      <c r="AI573" s="91">
        <f ca="1">IF($A573&lt;&gt;"",IF(AI572&lt;&gt;0,AI572,IF(AF573&lt;=$AJ$2,"Stop Loss",0)))</f>
        <v>0</v>
      </c>
      <c r="AJ573" s="89">
        <f t="shared" ca="1" si="175"/>
        <v>9</v>
      </c>
      <c r="AK573" s="78" t="str">
        <f ca="1">IF($A572="","",ABS(T573)&amp;"@")</f>
        <v>1@</v>
      </c>
      <c r="AL573" s="78" t="str">
        <f ca="1">IF(U573&lt;&gt;"",$AK573&amp;U573&amp;",","")</f>
        <v/>
      </c>
      <c r="AM573" s="78" t="str">
        <f ca="1">IF($A572="","",ABS(Z573)&amp;"@")</f>
        <v>1@</v>
      </c>
      <c r="AN573" s="427" t="str">
        <f t="shared" ca="1" si="176"/>
        <v>1@R,</v>
      </c>
      <c r="AO573" s="20"/>
      <c r="AP573" s="20"/>
      <c r="AQ573" s="20"/>
      <c r="AR573" s="20"/>
      <c r="AS573" s="20"/>
      <c r="AT573" s="66"/>
      <c r="AU573" s="20"/>
      <c r="AV573" s="20"/>
      <c r="AW573" s="20"/>
      <c r="AX573" s="20"/>
      <c r="AY573" s="20"/>
      <c r="AZ573" s="20"/>
      <c r="BA573" s="20"/>
      <c r="BB573" s="96">
        <f t="shared" ca="1" si="167"/>
        <v>7</v>
      </c>
      <c r="BC573" s="48"/>
      <c r="BD573" s="96"/>
      <c r="BE573" s="48"/>
      <c r="BG573" s="48"/>
      <c r="BH573" s="48"/>
      <c r="BI573" s="19"/>
      <c r="BJ573" s="19"/>
      <c r="BK573" s="19"/>
      <c r="BL573" s="48"/>
      <c r="BM573" s="61"/>
      <c r="BN573" s="48"/>
      <c r="BR573" s="48"/>
      <c r="BS573" s="48"/>
      <c r="BT573" s="48"/>
      <c r="BU573" s="48"/>
      <c r="BV573" s="48"/>
      <c r="BW573" s="48"/>
      <c r="BX573" s="48"/>
      <c r="BY573" s="49"/>
      <c r="BZ573" s="48"/>
      <c r="CA573" s="48"/>
      <c r="CB573" s="19"/>
      <c r="CC573" s="19"/>
      <c r="CD573" s="19"/>
      <c r="CE573" s="48"/>
      <c r="CF573" s="49"/>
      <c r="CG573" s="19"/>
      <c r="CH573" s="49"/>
      <c r="CI573" s="19"/>
      <c r="CJ573" s="19"/>
    </row>
    <row r="574" spans="1:88">
      <c r="A574" s="96">
        <f t="shared" ca="1" si="166"/>
        <v>5</v>
      </c>
      <c r="B574" s="23" t="str">
        <f ca="1">IF(A573="","",IF(AND(AL574="",AN574=""),"NB",AL574&amp;AN574))</f>
        <v>1@R,</v>
      </c>
      <c r="C574" s="6" t="str">
        <f t="shared" ca="1" si="168"/>
        <v/>
      </c>
      <c r="D574" s="56" t="str">
        <f ca="1">VLOOKUP($A574,$BC$5:$BN$45,8)</f>
        <v>R</v>
      </c>
      <c r="E574" s="344" t="str">
        <f t="shared" ca="1" si="177"/>
        <v>RBR</v>
      </c>
      <c r="F574" s="175">
        <v>1</v>
      </c>
      <c r="G574" s="459">
        <f ca="1">IF(G573&gt;=$AJ$3,1,IF(AND(J572="L",J573="L"),1,IF(I573="L",2,IF(I573="W",(2*G573-1),G573))))</f>
        <v>2</v>
      </c>
      <c r="H574" s="345" t="str">
        <f ca="1">IF($A573&lt;&gt;"",IF(OR($AH573&lt;&gt;0,$AI573&lt;&gt;0,E573="RRR"),"",IF(AND($D568="B",$D571="B"),"B",IF(AND($D570="B",$D572="B"),"B",IF(AND($D572=$D573,$D572="B"),"B","")))),"")</f>
        <v/>
      </c>
      <c r="I574" s="346" t="str">
        <f t="shared" ca="1" si="181"/>
        <v/>
      </c>
      <c r="J574" s="346">
        <f t="shared" ca="1" si="169"/>
        <v>0</v>
      </c>
      <c r="K574" s="343">
        <f t="shared" ca="1" si="178"/>
        <v>0</v>
      </c>
      <c r="L574" s="56" t="str">
        <f ca="1">VLOOKUP($A574,$BC$5:$BN$45,8)</f>
        <v>R</v>
      </c>
      <c r="M574" s="428">
        <f t="shared" ca="1" si="179"/>
        <v>5</v>
      </c>
      <c r="N574" s="175">
        <v>1</v>
      </c>
      <c r="O574" s="345" t="str">
        <f ca="1">IF($A573&lt;&gt;"",IF(OR($AH573&lt;&gt;0,$AI573&lt;&gt;0,E573="BBB",H574&lt;&gt;""),"",IF(AND($D568="R",$D571="R"),"R",IF(AND($D570="R",$D572="R"),"R",IF(AND($D572=$D573,$D572="R"),"R","")))),"")</f>
        <v>R</v>
      </c>
      <c r="P574" s="37" t="str">
        <f t="shared" ca="1" si="170"/>
        <v>W</v>
      </c>
      <c r="Q574" s="37">
        <f t="shared" ca="1" si="171"/>
        <v>1</v>
      </c>
      <c r="R574" s="23">
        <f ca="1">IF($A574&lt;&gt;"",IF(OR($AH573&lt;&gt;0,$AI573&lt;&gt;0),"0",SUM(Q574:Q574)),0)</f>
        <v>1</v>
      </c>
      <c r="S574" s="56" t="str">
        <f ca="1">VLOOKUP($A574,$BC$5:$BN$45,8)</f>
        <v>R</v>
      </c>
      <c r="T574" s="175">
        <v>1</v>
      </c>
      <c r="U574" s="345" t="str">
        <f ca="1">IF($A573&lt;&gt;"",IF(OR($AH573&lt;&gt;0,$AI573&lt;&gt;0,M573&gt;=$AJ$3),"",H574))</f>
        <v/>
      </c>
      <c r="V574" s="346" t="str">
        <f t="shared" ca="1" si="182"/>
        <v/>
      </c>
      <c r="W574" s="346">
        <f t="shared" ca="1" si="172"/>
        <v>0</v>
      </c>
      <c r="X574" s="343">
        <f t="shared" ca="1" si="180"/>
        <v>0</v>
      </c>
      <c r="Y574" s="56" t="str">
        <f ca="1">VLOOKUP($A574,$BC$5:$BN$45,8)</f>
        <v>R</v>
      </c>
      <c r="Z574" s="175">
        <v>1</v>
      </c>
      <c r="AA574" s="345" t="str">
        <f ca="1">IF($A573&lt;&gt;"",IF(OR($AH573&lt;&gt;0,$AI573&lt;&gt;0,U574&lt;&gt;""),"",O574))</f>
        <v>R</v>
      </c>
      <c r="AB574" s="37" t="str">
        <f t="shared" ca="1" si="173"/>
        <v>W</v>
      </c>
      <c r="AC574" s="37">
        <f t="shared" ca="1" si="174"/>
        <v>1</v>
      </c>
      <c r="AD574" s="23">
        <f ca="1">IF($A574&lt;&gt;"",IF(OR($AH573&lt;&gt;0,$AI573&lt;&gt;0),"0",SUM(AC574:AC574)),0)</f>
        <v>1</v>
      </c>
      <c r="AE574" s="90">
        <f ca="1">IF(A574&lt;&gt;"",W574+AC574,0)</f>
        <v>1</v>
      </c>
      <c r="AF574" s="87">
        <f t="shared" ca="1" si="185"/>
        <v>-8</v>
      </c>
      <c r="AG574" s="95">
        <f>T575</f>
        <v>1</v>
      </c>
      <c r="AH574" s="89">
        <f ca="1">IF($A574&lt;&gt;"",IF(AH573&lt;&gt;0,AH573,IF(AF574&gt;=$AJ$1,"Profit Target",0)),0)</f>
        <v>0</v>
      </c>
      <c r="AI574" s="91">
        <f ca="1">IF($A574&lt;&gt;"",IF(AI573&lt;&gt;0,AI573,IF(AF574&lt;=$AJ$2,"Stop Loss",0)))</f>
        <v>0</v>
      </c>
      <c r="AJ574" s="89">
        <f t="shared" ca="1" si="175"/>
        <v>9</v>
      </c>
      <c r="AK574" s="78" t="str">
        <f ca="1">IF($A573="","",ABS(T574)&amp;"@")</f>
        <v>1@</v>
      </c>
      <c r="AL574" s="78" t="str">
        <f ca="1">IF(U574&lt;&gt;"",$AK574&amp;U574&amp;",","")</f>
        <v/>
      </c>
      <c r="AM574" s="78" t="str">
        <f ca="1">IF($A573="","",ABS(Z574)&amp;"@")</f>
        <v>1@</v>
      </c>
      <c r="AN574" s="427" t="str">
        <f t="shared" ca="1" si="176"/>
        <v>1@R,</v>
      </c>
      <c r="AO574" s="20"/>
      <c r="AP574" s="20"/>
      <c r="AQ574" s="20"/>
      <c r="AR574" s="20"/>
      <c r="AS574" s="20"/>
      <c r="AT574" s="66"/>
      <c r="AU574" s="20"/>
      <c r="AV574" s="20"/>
      <c r="AW574" s="20"/>
      <c r="AX574" s="20"/>
      <c r="AY574" s="20"/>
      <c r="AZ574" s="20"/>
      <c r="BA574" s="20"/>
      <c r="BB574" s="96">
        <f t="shared" ca="1" si="167"/>
        <v>5</v>
      </c>
      <c r="BC574" s="48"/>
      <c r="BD574" s="96"/>
      <c r="BE574" s="48"/>
      <c r="BG574" s="48"/>
      <c r="BH574" s="48"/>
      <c r="BI574" s="19"/>
      <c r="BJ574" s="19"/>
      <c r="BK574" s="19"/>
      <c r="BL574" s="48"/>
      <c r="BM574" s="61"/>
      <c r="BN574" s="48"/>
      <c r="BR574" s="48"/>
      <c r="BS574" s="48"/>
      <c r="BT574" s="48"/>
      <c r="BU574" s="48"/>
      <c r="BV574" s="48"/>
      <c r="BW574" s="48"/>
      <c r="BX574" s="48"/>
      <c r="BY574" s="49"/>
      <c r="BZ574" s="48"/>
      <c r="CA574" s="48"/>
      <c r="CB574" s="19"/>
      <c r="CC574" s="19"/>
      <c r="CD574" s="19"/>
      <c r="CE574" s="48"/>
      <c r="CF574" s="49"/>
      <c r="CG574" s="19"/>
      <c r="CH574" s="49"/>
      <c r="CI574" s="19"/>
      <c r="CJ574" s="19"/>
    </row>
    <row r="575" spans="1:88">
      <c r="A575" s="96">
        <f t="shared" ca="1" si="166"/>
        <v>1</v>
      </c>
      <c r="B575" s="23" t="str">
        <f ca="1">IF(A574="","",IF(AND(AL575="",AN575=""),"NB",AL575&amp;AN575))</f>
        <v>1@R,</v>
      </c>
      <c r="C575" s="6" t="str">
        <f t="shared" ca="1" si="168"/>
        <v/>
      </c>
      <c r="D575" s="56" t="str">
        <f ca="1">VLOOKUP($A575,$BC$5:$BN$45,8)</f>
        <v>R</v>
      </c>
      <c r="E575" s="344" t="str">
        <f t="shared" ca="1" si="177"/>
        <v>BRR</v>
      </c>
      <c r="F575" s="175">
        <v>1</v>
      </c>
      <c r="G575" s="459">
        <f ca="1">IF(G574&gt;=$AJ$3,1,IF(AND(J573="L",J574="L"),1,IF(I574="L",2,IF(I574="W",(2*G574-1),G574))))</f>
        <v>2</v>
      </c>
      <c r="H575" s="345" t="str">
        <f ca="1">IF($A574&lt;&gt;"",IF(OR($AH574&lt;&gt;0,$AI574&lt;&gt;0,E574="RRR"),"",IF(AND($D569="B",$D572="B"),"B",IF(AND($D571="B",$D573="B"),"B",IF(AND($D573=$D574,$D573="B"),"B","")))),"")</f>
        <v/>
      </c>
      <c r="I575" s="346" t="str">
        <f t="shared" ca="1" si="181"/>
        <v/>
      </c>
      <c r="J575" s="346">
        <f t="shared" ca="1" si="169"/>
        <v>0</v>
      </c>
      <c r="K575" s="343">
        <f t="shared" ca="1" si="178"/>
        <v>0</v>
      </c>
      <c r="L575" s="56" t="str">
        <f ca="1">VLOOKUP($A575,$BC$5:$BN$45,8)</f>
        <v>R</v>
      </c>
      <c r="M575" s="428">
        <f t="shared" ca="1" si="179"/>
        <v>5</v>
      </c>
      <c r="N575" s="175">
        <v>1</v>
      </c>
      <c r="O575" s="345" t="str">
        <f ca="1">IF($A574&lt;&gt;"",IF(OR($AH574&lt;&gt;0,$AI574&lt;&gt;0,E574="BBB",H575&lt;&gt;""),"",IF(AND($D569="R",$D572="R"),"R",IF(AND($D571="R",$D573="R"),"R",IF(AND($D573=$D574,$D573="R"),"R","")))),"")</f>
        <v>R</v>
      </c>
      <c r="P575" s="37" t="str">
        <f t="shared" ca="1" si="170"/>
        <v>W</v>
      </c>
      <c r="Q575" s="37">
        <f t="shared" ca="1" si="171"/>
        <v>1</v>
      </c>
      <c r="R575" s="23">
        <f ca="1">IF($A575&lt;&gt;"",IF(OR($AH574&lt;&gt;0,$AI574&lt;&gt;0),"0",SUM(Q575:Q575)),0)</f>
        <v>1</v>
      </c>
      <c r="S575" s="56" t="str">
        <f ca="1">VLOOKUP($A575,$BC$5:$BN$45,8)</f>
        <v>R</v>
      </c>
      <c r="T575" s="175">
        <v>1</v>
      </c>
      <c r="U575" s="345" t="str">
        <f ca="1">IF($A574&lt;&gt;"",IF(OR($AH574&lt;&gt;0,$AI574&lt;&gt;0,M574&gt;=$AJ$3),"",H575))</f>
        <v/>
      </c>
      <c r="V575" s="346" t="str">
        <f t="shared" ca="1" si="182"/>
        <v/>
      </c>
      <c r="W575" s="346">
        <f t="shared" ca="1" si="172"/>
        <v>0</v>
      </c>
      <c r="X575" s="343">
        <f t="shared" ca="1" si="180"/>
        <v>0</v>
      </c>
      <c r="Y575" s="56" t="str">
        <f ca="1">VLOOKUP($A575,$BC$5:$BN$45,8)</f>
        <v>R</v>
      </c>
      <c r="Z575" s="175">
        <v>1</v>
      </c>
      <c r="AA575" s="345" t="str">
        <f ca="1">IF($A574&lt;&gt;"",IF(OR($AH574&lt;&gt;0,$AI574&lt;&gt;0,U575&lt;&gt;""),"",O575))</f>
        <v>R</v>
      </c>
      <c r="AB575" s="37" t="str">
        <f t="shared" ca="1" si="173"/>
        <v>W</v>
      </c>
      <c r="AC575" s="37">
        <f t="shared" ca="1" si="174"/>
        <v>1</v>
      </c>
      <c r="AD575" s="23">
        <f ca="1">IF($A575&lt;&gt;"",IF(OR($AH574&lt;&gt;0,$AI574&lt;&gt;0),"0",SUM(AC575:AC575)),0)</f>
        <v>1</v>
      </c>
      <c r="AE575" s="90">
        <f ca="1">IF(A575&lt;&gt;"",W575+AC575,0)</f>
        <v>1</v>
      </c>
      <c r="AF575" s="87">
        <f t="shared" ca="1" si="185"/>
        <v>-7</v>
      </c>
      <c r="AG575" s="95">
        <f>T576</f>
        <v>1</v>
      </c>
      <c r="AH575" s="89">
        <f ca="1">IF($A575&lt;&gt;"",IF(AH574&lt;&gt;0,AH574,IF(AF575&gt;=$AJ$1,"Profit Target",0)),0)</f>
        <v>0</v>
      </c>
      <c r="AI575" s="91">
        <f ca="1">IF($A575&lt;&gt;"",IF(AI574&lt;&gt;0,AI574,IF(AF575&lt;=$AJ$2,"Stop Loss",0)))</f>
        <v>0</v>
      </c>
      <c r="AJ575" s="89">
        <f t="shared" ca="1" si="175"/>
        <v>9</v>
      </c>
      <c r="AK575" s="78" t="str">
        <f ca="1">IF($A574="","",ABS(T575)&amp;"@")</f>
        <v>1@</v>
      </c>
      <c r="AL575" s="78" t="str">
        <f ca="1">IF(U575&lt;&gt;"",$AK575&amp;U575&amp;",","")</f>
        <v/>
      </c>
      <c r="AM575" s="78" t="str">
        <f ca="1">IF($A574="","",ABS(Z575)&amp;"@")</f>
        <v>1@</v>
      </c>
      <c r="AN575" s="427" t="str">
        <f t="shared" ca="1" si="176"/>
        <v>1@R,</v>
      </c>
      <c r="AO575" s="20"/>
      <c r="AP575" s="20"/>
      <c r="AQ575" s="20"/>
      <c r="AR575" s="20"/>
      <c r="AS575" s="20"/>
      <c r="AT575" s="66"/>
      <c r="AU575" s="20"/>
      <c r="AV575" s="20"/>
      <c r="AW575" s="20"/>
      <c r="AX575" s="20"/>
      <c r="AY575" s="20"/>
      <c r="AZ575" s="20"/>
      <c r="BA575" s="20"/>
      <c r="BB575" s="96">
        <f t="shared" ca="1" si="167"/>
        <v>26</v>
      </c>
      <c r="BC575" s="48"/>
      <c r="BD575" s="96"/>
      <c r="BE575" s="48"/>
      <c r="BG575" s="48"/>
      <c r="BH575" s="48"/>
      <c r="BI575" s="19"/>
      <c r="BJ575" s="19"/>
      <c r="BK575" s="19"/>
      <c r="BL575" s="48"/>
      <c r="BM575" s="61"/>
      <c r="BN575" s="48"/>
      <c r="BR575" s="48"/>
      <c r="BS575" s="48"/>
      <c r="BT575" s="48"/>
      <c r="BU575" s="48"/>
      <c r="BV575" s="48"/>
      <c r="BW575" s="48"/>
      <c r="BX575" s="48"/>
      <c r="BY575" s="49"/>
      <c r="BZ575" s="48"/>
      <c r="CA575" s="48"/>
      <c r="CB575" s="19"/>
      <c r="CC575" s="19"/>
      <c r="CD575" s="19"/>
      <c r="CE575" s="48"/>
      <c r="CF575" s="49"/>
      <c r="CG575" s="19"/>
      <c r="CH575" s="49"/>
      <c r="CI575" s="19"/>
      <c r="CJ575" s="19"/>
    </row>
    <row r="576" spans="1:88">
      <c r="A576" s="96">
        <f t="shared" ca="1" si="166"/>
        <v>3</v>
      </c>
      <c r="B576" s="23" t="str">
        <f ca="1">IF(A575="","",IF(AND(AL576="",AN576=""),"NB",AL576&amp;AN576))</f>
        <v>1@B,</v>
      </c>
      <c r="C576" s="6" t="str">
        <f t="shared" ca="1" si="168"/>
        <v/>
      </c>
      <c r="D576" s="56" t="str">
        <f ca="1">VLOOKUP($A576,$BC$5:$BN$45,8)</f>
        <v>R</v>
      </c>
      <c r="E576" s="344" t="str">
        <f t="shared" ca="1" si="177"/>
        <v>RRR</v>
      </c>
      <c r="F576" s="175">
        <v>1</v>
      </c>
      <c r="G576" s="459">
        <f ca="1">IF(G575&gt;=$AJ$3,1,IF(AND(J574="L",J575="L"),1,IF(I575="L",2,IF(I575="W",(2*G575-1),G575))))</f>
        <v>2</v>
      </c>
      <c r="H576" s="345" t="str">
        <f ca="1">IF($A575&lt;&gt;"",IF(OR($AH575&lt;&gt;0,$AI575&lt;&gt;0,E575="RRR"),"",IF(AND($D570="B",$D573="B"),"B",IF(AND($D572="B",$D574="B"),"B",IF(AND($D574=$D575,$D574="B"),"B","")))),"")</f>
        <v>B</v>
      </c>
      <c r="I576" s="346" t="str">
        <f t="shared" ca="1" si="181"/>
        <v>L</v>
      </c>
      <c r="J576" s="346">
        <f t="shared" ca="1" si="169"/>
        <v>-1</v>
      </c>
      <c r="K576" s="343">
        <f t="shared" ca="1" si="178"/>
        <v>-1</v>
      </c>
      <c r="L576" s="56" t="str">
        <f ca="1">VLOOKUP($A576,$BC$5:$BN$45,8)</f>
        <v>R</v>
      </c>
      <c r="M576" s="428">
        <f t="shared" ca="1" si="179"/>
        <v>6</v>
      </c>
      <c r="N576" s="175">
        <v>1</v>
      </c>
      <c r="O576" s="345" t="str">
        <f ca="1">IF($A575&lt;&gt;"",IF(OR($AH575&lt;&gt;0,$AI575&lt;&gt;0,E575="BBB",H576&lt;&gt;""),"",IF(AND($D570="R",$D573="R"),"R",IF(AND($D572="R",$D574="R"),"R",IF(AND($D574=$D575,$D574="R"),"R","")))),"")</f>
        <v/>
      </c>
      <c r="P576" s="37" t="str">
        <f t="shared" ca="1" si="170"/>
        <v/>
      </c>
      <c r="Q576" s="37">
        <f t="shared" ca="1" si="171"/>
        <v>0</v>
      </c>
      <c r="R576" s="23">
        <f ca="1">IF($A576&lt;&gt;"",IF(OR($AH575&lt;&gt;0,$AI575&lt;&gt;0),"0",SUM(Q576:Q576)),0)</f>
        <v>0</v>
      </c>
      <c r="S576" s="56" t="str">
        <f ca="1">VLOOKUP($A576,$BC$5:$BN$45,8)</f>
        <v>R</v>
      </c>
      <c r="T576" s="175">
        <v>1</v>
      </c>
      <c r="U576" s="345" t="str">
        <f ca="1">IF($A575&lt;&gt;"",IF(OR($AH575&lt;&gt;0,$AI575&lt;&gt;0,M575&gt;=$AJ$3),"",H576))</f>
        <v>B</v>
      </c>
      <c r="V576" s="346" t="str">
        <f t="shared" ca="1" si="182"/>
        <v>L</v>
      </c>
      <c r="W576" s="346">
        <f t="shared" ca="1" si="172"/>
        <v>-1</v>
      </c>
      <c r="X576" s="343">
        <f t="shared" ca="1" si="180"/>
        <v>-1</v>
      </c>
      <c r="Y576" s="56" t="str">
        <f ca="1">VLOOKUP($A576,$BC$5:$BN$45,8)</f>
        <v>R</v>
      </c>
      <c r="Z576" s="175">
        <v>1</v>
      </c>
      <c r="AA576" s="345" t="str">
        <f ca="1">IF($A575&lt;&gt;"",IF(OR($AH575&lt;&gt;0,$AI575&lt;&gt;0,U576&lt;&gt;""),"",O576))</f>
        <v/>
      </c>
      <c r="AB576" s="37" t="str">
        <f t="shared" ca="1" si="173"/>
        <v/>
      </c>
      <c r="AC576" s="37">
        <f t="shared" ca="1" si="174"/>
        <v>0</v>
      </c>
      <c r="AD576" s="23">
        <f ca="1">IF($A576&lt;&gt;"",IF(OR($AH575&lt;&gt;0,$AI575&lt;&gt;0),"0",SUM(AC576:AC576)),0)</f>
        <v>0</v>
      </c>
      <c r="AE576" s="90">
        <f ca="1">IF(A576&lt;&gt;"",W576+AC576,0)</f>
        <v>-1</v>
      </c>
      <c r="AF576" s="87">
        <f t="shared" ca="1" si="185"/>
        <v>-8</v>
      </c>
      <c r="AG576" s="95">
        <f>T577</f>
        <v>1</v>
      </c>
      <c r="AH576" s="89">
        <f ca="1">IF($A576&lt;&gt;"",IF(AH575&lt;&gt;0,AH575,IF(AF576&gt;=$AJ$1,"Profit Target",0)),0)</f>
        <v>0</v>
      </c>
      <c r="AI576" s="91">
        <f ca="1">IF($A576&lt;&gt;"",IF(AI575&lt;&gt;0,AI575,IF(AF576&lt;=$AJ$2,"Stop Loss",0)))</f>
        <v>0</v>
      </c>
      <c r="AJ576" s="89">
        <f t="shared" ca="1" si="175"/>
        <v>9</v>
      </c>
      <c r="AK576" s="78" t="str">
        <f ca="1">IF($A575="","",ABS(T576)&amp;"@")</f>
        <v>1@</v>
      </c>
      <c r="AL576" s="78" t="str">
        <f ca="1">IF(U576&lt;&gt;"",$AK576&amp;U576&amp;",","")</f>
        <v>1@B,</v>
      </c>
      <c r="AM576" s="78" t="str">
        <f ca="1">IF($A575="","",ABS(Z576)&amp;"@")</f>
        <v>1@</v>
      </c>
      <c r="AN576" s="427" t="str">
        <f t="shared" ca="1" si="176"/>
        <v/>
      </c>
      <c r="AO576" s="20"/>
      <c r="AP576" s="20"/>
      <c r="AQ576" s="20"/>
      <c r="AR576" s="20"/>
      <c r="AS576" s="20"/>
      <c r="AT576" s="66"/>
      <c r="AU576" s="20"/>
      <c r="AV576" s="20"/>
      <c r="AW576" s="20"/>
      <c r="AX576" s="20"/>
      <c r="AY576" s="20"/>
      <c r="AZ576" s="20"/>
      <c r="BA576" s="20"/>
      <c r="BB576" s="96">
        <f t="shared" ca="1" si="167"/>
        <v>13</v>
      </c>
      <c r="BC576" s="48"/>
      <c r="BD576" s="96"/>
      <c r="BE576" s="48"/>
      <c r="BG576" s="48"/>
      <c r="BH576" s="48"/>
      <c r="BI576" s="19"/>
      <c r="BJ576" s="19"/>
      <c r="BK576" s="19"/>
      <c r="BL576" s="48"/>
      <c r="BM576" s="61"/>
      <c r="BN576" s="48"/>
      <c r="BR576" s="48"/>
      <c r="BS576" s="48"/>
      <c r="BT576" s="48"/>
      <c r="BU576" s="48"/>
      <c r="BV576" s="48"/>
      <c r="BW576" s="48"/>
      <c r="BX576" s="48"/>
      <c r="BY576" s="49"/>
      <c r="BZ576" s="48"/>
      <c r="CA576" s="48"/>
      <c r="CB576" s="19"/>
      <c r="CC576" s="19"/>
      <c r="CD576" s="19"/>
      <c r="CE576" s="48"/>
      <c r="CF576" s="49"/>
      <c r="CG576" s="19"/>
      <c r="CH576" s="49"/>
      <c r="CI576" s="19"/>
      <c r="CJ576" s="19"/>
    </row>
    <row r="577" spans="1:88">
      <c r="A577" s="96">
        <f t="shared" ca="1" si="166"/>
        <v>20</v>
      </c>
      <c r="B577" s="23" t="str">
        <f ca="1">IF(A576="","",IF(AND(AL577="",AN577=""),"NB",AL577&amp;AN577))</f>
        <v>1@R,</v>
      </c>
      <c r="C577" s="6" t="str">
        <f t="shared" ca="1" si="168"/>
        <v/>
      </c>
      <c r="D577" s="56" t="str">
        <f ca="1">VLOOKUP($A577,$BC$5:$BN$45,8)</f>
        <v>B</v>
      </c>
      <c r="E577" s="344" t="str">
        <f t="shared" ca="1" si="177"/>
        <v>RRB</v>
      </c>
      <c r="F577" s="175">
        <v>1</v>
      </c>
      <c r="G577" s="459">
        <f ca="1">IF(G576&gt;=$AJ$3,1,IF(AND(J575="L",J576="L"),1,IF(I576="L",2,IF(I576="W",(2*G576-1),G576))))</f>
        <v>2</v>
      </c>
      <c r="H577" s="345" t="str">
        <f ca="1">IF($A576&lt;&gt;"",IF(OR($AH576&lt;&gt;0,$AI576&lt;&gt;0,E576="RRR"),"",IF(AND($D571="B",$D574="B"),"B",IF(AND($D573="B",$D575="B"),"B",IF(AND($D575=$D576,$D575="B"),"B","")))),"")</f>
        <v/>
      </c>
      <c r="I577" s="346" t="str">
        <f t="shared" ca="1" si="181"/>
        <v/>
      </c>
      <c r="J577" s="346">
        <f t="shared" ca="1" si="169"/>
        <v>0</v>
      </c>
      <c r="K577" s="343">
        <f t="shared" ca="1" si="178"/>
        <v>0</v>
      </c>
      <c r="L577" s="56" t="str">
        <f ca="1">VLOOKUP($A577,$BC$5:$BN$45,8)</f>
        <v>B</v>
      </c>
      <c r="M577" s="428">
        <f t="shared" ca="1" si="179"/>
        <v>6</v>
      </c>
      <c r="N577" s="175">
        <v>1</v>
      </c>
      <c r="O577" s="345" t="str">
        <f ca="1">IF($A576&lt;&gt;"",IF(OR($AH576&lt;&gt;0,$AI576&lt;&gt;0,E576="BBB",H577&lt;&gt;""),"",IF(AND($D571="R",$D574="R"),"R",IF(AND($D573="R",$D575="R"),"R",IF(AND($D575=$D576,$D575="R"),"R","")))),"")</f>
        <v>R</v>
      </c>
      <c r="P577" s="37" t="str">
        <f t="shared" ca="1" si="170"/>
        <v>L</v>
      </c>
      <c r="Q577" s="37">
        <f t="shared" ca="1" si="171"/>
        <v>-1</v>
      </c>
      <c r="R577" s="23">
        <f ca="1">IF($A577&lt;&gt;"",IF(OR($AH576&lt;&gt;0,$AI576&lt;&gt;0),"0",SUM(Q577:Q577)),0)</f>
        <v>-1</v>
      </c>
      <c r="S577" s="56" t="str">
        <f ca="1">VLOOKUP($A577,$BC$5:$BN$45,8)</f>
        <v>B</v>
      </c>
      <c r="T577" s="175">
        <v>1</v>
      </c>
      <c r="U577" s="345" t="str">
        <f ca="1">IF($A576&lt;&gt;"",IF(OR($AH576&lt;&gt;0,$AI576&lt;&gt;0,M576&gt;=$AJ$3),"",H577))</f>
        <v/>
      </c>
      <c r="V577" s="346" t="str">
        <f t="shared" ca="1" si="182"/>
        <v/>
      </c>
      <c r="W577" s="346">
        <f t="shared" ca="1" si="172"/>
        <v>0</v>
      </c>
      <c r="X577" s="343">
        <f t="shared" ca="1" si="180"/>
        <v>0</v>
      </c>
      <c r="Y577" s="56" t="str">
        <f ca="1">VLOOKUP($A577,$BC$5:$BN$45,8)</f>
        <v>B</v>
      </c>
      <c r="Z577" s="175">
        <v>1</v>
      </c>
      <c r="AA577" s="345" t="str">
        <f ca="1">IF($A576&lt;&gt;"",IF(OR($AH576&lt;&gt;0,$AI576&lt;&gt;0,U577&lt;&gt;""),"",O577))</f>
        <v>R</v>
      </c>
      <c r="AB577" s="37" t="str">
        <f t="shared" ca="1" si="173"/>
        <v>L</v>
      </c>
      <c r="AC577" s="37">
        <f t="shared" ca="1" si="174"/>
        <v>-1</v>
      </c>
      <c r="AD577" s="23">
        <f ca="1">IF($A577&lt;&gt;"",IF(OR($AH576&lt;&gt;0,$AI576&lt;&gt;0),"0",SUM(AC577:AC577)),0)</f>
        <v>-1</v>
      </c>
      <c r="AE577" s="90">
        <f ca="1">IF(A577&lt;&gt;"",W577+AC577,0)</f>
        <v>-1</v>
      </c>
      <c r="AF577" s="87">
        <f t="shared" ca="1" si="185"/>
        <v>-9</v>
      </c>
      <c r="AG577" s="95">
        <f>T578</f>
        <v>1</v>
      </c>
      <c r="AH577" s="89">
        <f ca="1">IF($A577&lt;&gt;"",IF(AH576&lt;&gt;0,AH576,IF(AF577&gt;=$AJ$1,"Profit Target",0)),0)</f>
        <v>0</v>
      </c>
      <c r="AI577" s="91">
        <f ca="1">IF($A577&lt;&gt;"",IF(AI576&lt;&gt;0,AI576,IF(AF577&lt;=$AJ$2,"Stop Loss",0)))</f>
        <v>0</v>
      </c>
      <c r="AJ577" s="89">
        <f t="shared" ca="1" si="175"/>
        <v>9</v>
      </c>
      <c r="AK577" s="78" t="str">
        <f ca="1">IF($A576="","",ABS(T577)&amp;"@")</f>
        <v>1@</v>
      </c>
      <c r="AL577" s="78" t="str">
        <f ca="1">IF(U577&lt;&gt;"",$AK577&amp;U577&amp;",","")</f>
        <v/>
      </c>
      <c r="AM577" s="78" t="str">
        <f ca="1">IF($A576="","",ABS(Z577)&amp;"@")</f>
        <v>1@</v>
      </c>
      <c r="AN577" s="427" t="str">
        <f t="shared" ca="1" si="176"/>
        <v>1@R,</v>
      </c>
      <c r="AO577" s="20"/>
      <c r="AP577" s="20"/>
      <c r="AQ577" s="20"/>
      <c r="AR577" s="20"/>
      <c r="AS577" s="20"/>
      <c r="AT577" s="66"/>
      <c r="AU577" s="20"/>
      <c r="AV577" s="20"/>
      <c r="AW577" s="20"/>
      <c r="AX577" s="20"/>
      <c r="AY577" s="20"/>
      <c r="AZ577" s="20"/>
      <c r="BA577" s="20"/>
      <c r="BB577" s="96">
        <f t="shared" ca="1" si="167"/>
        <v>5</v>
      </c>
      <c r="BC577" s="48"/>
      <c r="BD577" s="96"/>
      <c r="BE577" s="48"/>
      <c r="BG577" s="48"/>
      <c r="BH577" s="48"/>
      <c r="BI577" s="19"/>
      <c r="BJ577" s="19"/>
      <c r="BK577" s="19"/>
      <c r="BL577" s="48"/>
      <c r="BM577" s="61"/>
      <c r="BN577" s="48"/>
      <c r="BR577" s="48"/>
      <c r="BS577" s="48"/>
      <c r="BT577" s="48"/>
      <c r="BU577" s="48"/>
      <c r="BV577" s="48"/>
      <c r="BW577" s="48"/>
      <c r="BX577" s="48"/>
      <c r="BY577" s="49"/>
      <c r="BZ577" s="48"/>
      <c r="CA577" s="48"/>
      <c r="CB577" s="19"/>
      <c r="CC577" s="19"/>
      <c r="CD577" s="19"/>
      <c r="CE577" s="48"/>
      <c r="CF577" s="49"/>
      <c r="CG577" s="19"/>
      <c r="CH577" s="49"/>
      <c r="CI577" s="19"/>
      <c r="CJ577" s="19"/>
    </row>
    <row r="578" spans="1:88">
      <c r="A578" s="96">
        <f t="shared" ca="1" si="166"/>
        <v>24</v>
      </c>
      <c r="B578" s="23" t="str">
        <f ca="1">IF(A577="","",IF(AND(AL578="",AN578=""),"NB",AL578&amp;AN578))</f>
        <v>1@R,</v>
      </c>
      <c r="C578" s="6" t="str">
        <f t="shared" ca="1" si="168"/>
        <v/>
      </c>
      <c r="D578" s="56" t="str">
        <f ca="1">VLOOKUP($A578,$BC$5:$BN$45,8)</f>
        <v>B</v>
      </c>
      <c r="E578" s="344" t="str">
        <f t="shared" ca="1" si="177"/>
        <v>RBB</v>
      </c>
      <c r="F578" s="175">
        <v>1</v>
      </c>
      <c r="G578" s="459">
        <f ca="1">IF(G577&gt;=$AJ$3,1,IF(AND(J576="L",J577="L"),1,IF(I577="L",2,IF(I577="W",(2*G577-1),G577))))</f>
        <v>2</v>
      </c>
      <c r="H578" s="345" t="str">
        <f ca="1">IF($A577&lt;&gt;"",IF(OR($AH577&lt;&gt;0,$AI577&lt;&gt;0,E577="RRR"),"",IF(AND($D572="B",$D575="B"),"B",IF(AND($D574="B",$D576="B"),"B",IF(AND($D576=$D577,$D576="B"),"B","")))),"")</f>
        <v/>
      </c>
      <c r="I578" s="346" t="str">
        <f t="shared" ca="1" si="181"/>
        <v/>
      </c>
      <c r="J578" s="346">
        <f t="shared" ca="1" si="169"/>
        <v>0</v>
      </c>
      <c r="K578" s="343">
        <f t="shared" ca="1" si="178"/>
        <v>0</v>
      </c>
      <c r="L578" s="56" t="str">
        <f ca="1">VLOOKUP($A578,$BC$5:$BN$45,8)</f>
        <v>B</v>
      </c>
      <c r="M578" s="428">
        <f t="shared" ca="1" si="179"/>
        <v>6</v>
      </c>
      <c r="N578" s="175">
        <v>1</v>
      </c>
      <c r="O578" s="345" t="str">
        <f ca="1">IF($A577&lt;&gt;"",IF(OR($AH577&lt;&gt;0,$AI577&lt;&gt;0,E577="BBB",H578&lt;&gt;""),"",IF(AND($D572="R",$D575="R"),"R",IF(AND($D574="R",$D576="R"),"R",IF(AND($D576=$D577,$D576="R"),"R","")))),"")</f>
        <v>R</v>
      </c>
      <c r="P578" s="37" t="str">
        <f t="shared" ca="1" si="170"/>
        <v>L</v>
      </c>
      <c r="Q578" s="37">
        <f t="shared" ca="1" si="171"/>
        <v>-1</v>
      </c>
      <c r="R578" s="23">
        <f ca="1">IF($A578&lt;&gt;"",IF(OR($AH577&lt;&gt;0,$AI577&lt;&gt;0),"0",SUM(Q578:Q578)),0)</f>
        <v>-1</v>
      </c>
      <c r="S578" s="56" t="str">
        <f ca="1">VLOOKUP($A578,$BC$5:$BN$45,8)</f>
        <v>B</v>
      </c>
      <c r="T578" s="175">
        <v>1</v>
      </c>
      <c r="U578" s="345" t="str">
        <f ca="1">IF($A577&lt;&gt;"",IF(OR($AH577&lt;&gt;0,$AI577&lt;&gt;0,M577&gt;=$AJ$3),"",H578))</f>
        <v/>
      </c>
      <c r="V578" s="346" t="str">
        <f t="shared" ca="1" si="182"/>
        <v/>
      </c>
      <c r="W578" s="346">
        <f t="shared" ca="1" si="172"/>
        <v>0</v>
      </c>
      <c r="X578" s="343">
        <f t="shared" ca="1" si="180"/>
        <v>0</v>
      </c>
      <c r="Y578" s="56" t="str">
        <f ca="1">VLOOKUP($A578,$BC$5:$BN$45,8)</f>
        <v>B</v>
      </c>
      <c r="Z578" s="175">
        <v>1</v>
      </c>
      <c r="AA578" s="345" t="str">
        <f ca="1">IF($A577&lt;&gt;"",IF(OR($AH577&lt;&gt;0,$AI577&lt;&gt;0,U578&lt;&gt;""),"",O578))</f>
        <v>R</v>
      </c>
      <c r="AB578" s="37" t="str">
        <f t="shared" ca="1" si="173"/>
        <v>L</v>
      </c>
      <c r="AC578" s="37">
        <f t="shared" ca="1" si="174"/>
        <v>-1</v>
      </c>
      <c r="AD578" s="23">
        <f ca="1">IF($A578&lt;&gt;"",IF(OR($AH577&lt;&gt;0,$AI577&lt;&gt;0),"0",SUM(AC578:AC578)),0)</f>
        <v>-1</v>
      </c>
      <c r="AE578" s="90">
        <f ca="1">IF(A578&lt;&gt;"",W578+AC578,0)</f>
        <v>-1</v>
      </c>
      <c r="AF578" s="87">
        <f t="shared" ca="1" si="185"/>
        <v>-10</v>
      </c>
      <c r="AG578" s="95">
        <f>T579</f>
        <v>1</v>
      </c>
      <c r="AH578" s="89">
        <f ca="1">IF($A578&lt;&gt;"",IF(AH577&lt;&gt;0,AH577,IF(AF578&gt;=$AJ$1,"Profit Target",0)),0)</f>
        <v>0</v>
      </c>
      <c r="AI578" s="91">
        <f ca="1">IF($A578&lt;&gt;"",IF(AI577&lt;&gt;0,AI577,IF(AF578&lt;=$AJ$2,"Stop Loss",0)))</f>
        <v>0</v>
      </c>
      <c r="AJ578" s="89">
        <f t="shared" ca="1" si="175"/>
        <v>9</v>
      </c>
      <c r="AK578" s="78" t="str">
        <f ca="1">IF($A577="","",ABS(T578)&amp;"@")</f>
        <v>1@</v>
      </c>
      <c r="AL578" s="78" t="str">
        <f ca="1">IF(U578&lt;&gt;"",$AK578&amp;U578&amp;",","")</f>
        <v/>
      </c>
      <c r="AM578" s="78" t="str">
        <f ca="1">IF($A577="","",ABS(Z578)&amp;"@")</f>
        <v>1@</v>
      </c>
      <c r="AN578" s="427" t="str">
        <f t="shared" ca="1" si="176"/>
        <v>1@R,</v>
      </c>
      <c r="AO578" s="20"/>
      <c r="AP578" s="20"/>
      <c r="AQ578" s="20"/>
      <c r="AR578" s="20"/>
      <c r="AS578" s="20"/>
      <c r="AT578" s="66"/>
      <c r="AU578" s="20"/>
      <c r="AV578" s="20"/>
      <c r="AW578" s="20"/>
      <c r="AX578" s="20"/>
      <c r="AY578" s="20"/>
      <c r="AZ578" s="20"/>
      <c r="BA578" s="20"/>
      <c r="BB578" s="96">
        <f t="shared" ca="1" si="167"/>
        <v>4</v>
      </c>
      <c r="BC578" s="48"/>
      <c r="BD578" s="96"/>
      <c r="BE578" s="48"/>
      <c r="BG578" s="48"/>
      <c r="BH578" s="48"/>
      <c r="BI578" s="19"/>
      <c r="BJ578" s="19"/>
      <c r="BK578" s="19"/>
      <c r="BL578" s="48"/>
      <c r="BM578" s="61"/>
      <c r="BN578" s="48"/>
      <c r="BR578" s="48"/>
      <c r="BS578" s="48"/>
      <c r="BT578" s="48"/>
      <c r="BU578" s="48"/>
      <c r="BV578" s="48"/>
      <c r="BW578" s="48"/>
      <c r="BX578" s="48"/>
      <c r="BY578" s="49"/>
      <c r="BZ578" s="48"/>
      <c r="CA578" s="48"/>
      <c r="CB578" s="19"/>
      <c r="CC578" s="19"/>
      <c r="CD578" s="19"/>
      <c r="CE578" s="48"/>
      <c r="CF578" s="49"/>
      <c r="CG578" s="19"/>
      <c r="CH578" s="49"/>
      <c r="CI578" s="19"/>
      <c r="CJ578" s="19"/>
    </row>
    <row r="579" spans="1:88">
      <c r="A579" s="96">
        <f t="shared" ca="1" si="166"/>
        <v>23</v>
      </c>
      <c r="B579" s="23" t="str">
        <f ca="1">IF(A578="","",IF(AND(AL579="",AN579=""),"NB",AL579&amp;AN579))</f>
        <v>1@B,</v>
      </c>
      <c r="C579" s="6" t="str">
        <f t="shared" ca="1" si="168"/>
        <v/>
      </c>
      <c r="D579" s="56" t="str">
        <f ca="1">VLOOKUP($A579,$BC$5:$BN$45,8)</f>
        <v>R</v>
      </c>
      <c r="E579" s="344" t="str">
        <f t="shared" ca="1" si="177"/>
        <v>BBR</v>
      </c>
      <c r="F579" s="175">
        <v>1</v>
      </c>
      <c r="G579" s="459">
        <f ca="1">IF(G578&gt;=$AJ$3,1,IF(AND(J577="L",J578="L"),1,IF(I578="L",2,IF(I578="W",(2*G578-1),G578))))</f>
        <v>2</v>
      </c>
      <c r="H579" s="345" t="str">
        <f ca="1">IF($A578&lt;&gt;"",IF(OR($AH578&lt;&gt;0,$AI578&lt;&gt;0,E578="RRR"),"",IF(AND($D573="B",$D576="B"),"B",IF(AND($D575="B",$D577="B"),"B",IF(AND($D577=$D578,$D577="B"),"B","")))),"")</f>
        <v>B</v>
      </c>
      <c r="I579" s="346" t="str">
        <f t="shared" ca="1" si="181"/>
        <v>L</v>
      </c>
      <c r="J579" s="346">
        <f t="shared" ca="1" si="169"/>
        <v>-1</v>
      </c>
      <c r="K579" s="343">
        <f t="shared" ca="1" si="178"/>
        <v>-1</v>
      </c>
      <c r="L579" s="56" t="str">
        <f ca="1">VLOOKUP($A579,$BC$5:$BN$45,8)</f>
        <v>R</v>
      </c>
      <c r="M579" s="428">
        <f t="shared" ca="1" si="179"/>
        <v>7</v>
      </c>
      <c r="N579" s="175">
        <v>1</v>
      </c>
      <c r="O579" s="345" t="str">
        <f ca="1">IF($A578&lt;&gt;"",IF(OR($AH578&lt;&gt;0,$AI578&lt;&gt;0,E578="BBB",H579&lt;&gt;""),"",IF(AND($D573="R",$D576="R"),"R",IF(AND($D575="R",$D577="R"),"R",IF(AND($D577=$D578,$D577="R"),"R","")))),"")</f>
        <v/>
      </c>
      <c r="P579" s="37" t="str">
        <f t="shared" ca="1" si="170"/>
        <v/>
      </c>
      <c r="Q579" s="37">
        <f t="shared" ca="1" si="171"/>
        <v>0</v>
      </c>
      <c r="R579" s="23">
        <f ca="1">IF($A579&lt;&gt;"",IF(OR($AH578&lt;&gt;0,$AI578&lt;&gt;0),"0",SUM(Q579:Q579)),0)</f>
        <v>0</v>
      </c>
      <c r="S579" s="56" t="str">
        <f ca="1">VLOOKUP($A579,$BC$5:$BN$45,8)</f>
        <v>R</v>
      </c>
      <c r="T579" s="175">
        <v>1</v>
      </c>
      <c r="U579" s="345" t="str">
        <f ca="1">IF($A578&lt;&gt;"",IF(OR($AH578&lt;&gt;0,$AI578&lt;&gt;0,M578&gt;=$AJ$3),"",H579))</f>
        <v>B</v>
      </c>
      <c r="V579" s="346" t="str">
        <f t="shared" ca="1" si="182"/>
        <v>L</v>
      </c>
      <c r="W579" s="346">
        <f t="shared" ca="1" si="172"/>
        <v>-1</v>
      </c>
      <c r="X579" s="343">
        <f t="shared" ca="1" si="180"/>
        <v>-1</v>
      </c>
      <c r="Y579" s="56" t="str">
        <f ca="1">VLOOKUP($A579,$BC$5:$BN$45,8)</f>
        <v>R</v>
      </c>
      <c r="Z579" s="175">
        <v>1</v>
      </c>
      <c r="AA579" s="345" t="str">
        <f ca="1">IF($A578&lt;&gt;"",IF(OR($AH578&lt;&gt;0,$AI578&lt;&gt;0,U579&lt;&gt;""),"",O579))</f>
        <v/>
      </c>
      <c r="AB579" s="37" t="str">
        <f t="shared" ca="1" si="173"/>
        <v/>
      </c>
      <c r="AC579" s="37">
        <f t="shared" ca="1" si="174"/>
        <v>0</v>
      </c>
      <c r="AD579" s="23">
        <f ca="1">IF($A579&lt;&gt;"",IF(OR($AH578&lt;&gt;0,$AI578&lt;&gt;0),"0",SUM(AC579:AC579)),0)</f>
        <v>0</v>
      </c>
      <c r="AE579" s="90">
        <f ca="1">IF(A579&lt;&gt;"",W579+AC579,0)</f>
        <v>-1</v>
      </c>
      <c r="AF579" s="87">
        <f t="shared" ca="1" si="185"/>
        <v>-11</v>
      </c>
      <c r="AG579" s="95">
        <f>T580</f>
        <v>1</v>
      </c>
      <c r="AH579" s="89">
        <f ca="1">IF($A579&lt;&gt;"",IF(AH578&lt;&gt;0,AH578,IF(AF579&gt;=$AJ$1,"Profit Target",0)),0)</f>
        <v>0</v>
      </c>
      <c r="AI579" s="91">
        <f ca="1">IF($A579&lt;&gt;"",IF(AI578&lt;&gt;0,AI578,IF(AF579&lt;=$AJ$2,"Stop Loss",0)))</f>
        <v>0</v>
      </c>
      <c r="AJ579" s="89">
        <f t="shared" ca="1" si="175"/>
        <v>9</v>
      </c>
      <c r="AK579" s="78" t="str">
        <f ca="1">IF($A578="","",ABS(T579)&amp;"@")</f>
        <v>1@</v>
      </c>
      <c r="AL579" s="78" t="str">
        <f ca="1">IF(U579&lt;&gt;"",$AK579&amp;U579&amp;",","")</f>
        <v>1@B,</v>
      </c>
      <c r="AM579" s="78" t="str">
        <f ca="1">IF($A578="","",ABS(Z579)&amp;"@")</f>
        <v>1@</v>
      </c>
      <c r="AN579" s="427" t="str">
        <f t="shared" ca="1" si="176"/>
        <v/>
      </c>
      <c r="AO579" s="20"/>
      <c r="AP579" s="20"/>
      <c r="AQ579" s="20"/>
      <c r="AR579" s="20"/>
      <c r="AS579" s="20"/>
      <c r="AT579" s="66"/>
      <c r="AU579" s="20"/>
      <c r="AV579" s="20"/>
      <c r="AW579" s="20"/>
      <c r="AX579" s="20"/>
      <c r="AY579" s="20"/>
      <c r="AZ579" s="20"/>
      <c r="BA579" s="20"/>
      <c r="BB579" s="96">
        <f t="shared" ca="1" si="167"/>
        <v>15</v>
      </c>
      <c r="BC579" s="48"/>
      <c r="BD579" s="96"/>
      <c r="BE579" s="48"/>
      <c r="BG579" s="48"/>
      <c r="BH579" s="48"/>
      <c r="BI579" s="19"/>
      <c r="BJ579" s="19"/>
      <c r="BK579" s="19"/>
      <c r="BL579" s="48"/>
      <c r="BM579" s="61"/>
      <c r="BN579" s="48"/>
      <c r="BR579" s="48"/>
      <c r="BS579" s="48"/>
      <c r="BT579" s="48"/>
      <c r="BU579" s="48"/>
      <c r="BV579" s="48"/>
      <c r="BW579" s="48"/>
      <c r="BX579" s="48"/>
      <c r="BY579" s="49"/>
      <c r="BZ579" s="48"/>
      <c r="CA579" s="48"/>
      <c r="CB579" s="19"/>
      <c r="CC579" s="19"/>
      <c r="CD579" s="19"/>
      <c r="CE579" s="48"/>
      <c r="CF579" s="49"/>
      <c r="CG579" s="19"/>
      <c r="CH579" s="49"/>
      <c r="CI579" s="19"/>
      <c r="CJ579" s="19"/>
    </row>
    <row r="580" spans="1:88">
      <c r="A580" s="96">
        <f t="shared" ca="1" si="166"/>
        <v>29</v>
      </c>
      <c r="B580" s="23" t="str">
        <f ca="1">IF(A579="","",IF(AND(AL580="",AN580=""),"NB",AL580&amp;AN580))</f>
        <v>NB</v>
      </c>
      <c r="C580" s="6" t="str">
        <f t="shared" ca="1" si="168"/>
        <v/>
      </c>
      <c r="D580" s="56" t="str">
        <f ca="1">VLOOKUP($A580,$BC$5:$BN$45,8)</f>
        <v>B</v>
      </c>
      <c r="E580" s="344" t="str">
        <f t="shared" ca="1" si="177"/>
        <v>BRB</v>
      </c>
      <c r="F580" s="175">
        <v>1</v>
      </c>
      <c r="G580" s="459">
        <f ca="1">IF(G579&gt;=$AJ$3,1,IF(AND(J578="L",J579="L"),1,IF(I579="L",2,IF(I579="W",(2*G579-1),G579))))</f>
        <v>2</v>
      </c>
      <c r="H580" s="345" t="str">
        <f ca="1">IF($A579&lt;&gt;"",IF(OR($AH579&lt;&gt;0,$AI579&lt;&gt;0,E579="RRR"),"",IF(AND($D574="B",$D577="B"),"B",IF(AND($D576="B",$D578="B"),"B",IF(AND($D578=$D579,$D578="B"),"B","")))),"")</f>
        <v/>
      </c>
      <c r="I580" s="346" t="str">
        <f t="shared" ca="1" si="181"/>
        <v/>
      </c>
      <c r="J580" s="346">
        <f t="shared" ca="1" si="169"/>
        <v>0</v>
      </c>
      <c r="K580" s="343">
        <f t="shared" ca="1" si="178"/>
        <v>0</v>
      </c>
      <c r="L580" s="56" t="str">
        <f ca="1">VLOOKUP($A580,$BC$5:$BN$45,8)</f>
        <v>B</v>
      </c>
      <c r="M580" s="428">
        <f t="shared" ca="1" si="179"/>
        <v>7</v>
      </c>
      <c r="N580" s="175">
        <v>1</v>
      </c>
      <c r="O580" s="345" t="str">
        <f ca="1">IF($A579&lt;&gt;"",IF(OR($AH579&lt;&gt;0,$AI579&lt;&gt;0,E579="BBB",H580&lt;&gt;""),"",IF(AND($D574="R",$D577="R"),"R",IF(AND($D576="R",$D578="R"),"R",IF(AND($D578=$D579,$D578="R"),"R","")))),"")</f>
        <v/>
      </c>
      <c r="P580" s="37" t="str">
        <f t="shared" ca="1" si="170"/>
        <v/>
      </c>
      <c r="Q580" s="37">
        <f t="shared" ca="1" si="171"/>
        <v>0</v>
      </c>
      <c r="R580" s="23">
        <f ca="1">IF($A580&lt;&gt;"",IF(OR($AH579&lt;&gt;0,$AI579&lt;&gt;0),"0",SUM(Q580:Q580)),0)</f>
        <v>0</v>
      </c>
      <c r="S580" s="56" t="str">
        <f ca="1">VLOOKUP($A580,$BC$5:$BN$45,8)</f>
        <v>B</v>
      </c>
      <c r="T580" s="175">
        <v>1</v>
      </c>
      <c r="U580" s="345" t="str">
        <f ca="1">IF($A579&lt;&gt;"",IF(OR($AH579&lt;&gt;0,$AI579&lt;&gt;0,M579&gt;=$AJ$3),"",H580))</f>
        <v/>
      </c>
      <c r="V580" s="346" t="str">
        <f t="shared" ca="1" si="182"/>
        <v/>
      </c>
      <c r="W580" s="346">
        <f t="shared" ca="1" si="172"/>
        <v>0</v>
      </c>
      <c r="X580" s="343">
        <f t="shared" ca="1" si="180"/>
        <v>0</v>
      </c>
      <c r="Y580" s="56" t="str">
        <f ca="1">VLOOKUP($A580,$BC$5:$BN$45,8)</f>
        <v>B</v>
      </c>
      <c r="Z580" s="175">
        <v>1</v>
      </c>
      <c r="AA580" s="345" t="str">
        <f ca="1">IF($A579&lt;&gt;"",IF(OR($AH579&lt;&gt;0,$AI579&lt;&gt;0,U580&lt;&gt;""),"",O580))</f>
        <v/>
      </c>
      <c r="AB580" s="37" t="str">
        <f t="shared" ca="1" si="173"/>
        <v/>
      </c>
      <c r="AC580" s="37">
        <f t="shared" ca="1" si="174"/>
        <v>0</v>
      </c>
      <c r="AD580" s="23">
        <f ca="1">IF($A580&lt;&gt;"",IF(OR($AH579&lt;&gt;0,$AI579&lt;&gt;0),"0",SUM(AC580:AC580)),0)</f>
        <v>0</v>
      </c>
      <c r="AE580" s="90">
        <f ca="1">IF(A580&lt;&gt;"",W580+AC580,0)</f>
        <v>0</v>
      </c>
      <c r="AF580" s="87">
        <f t="shared" ca="1" si="185"/>
        <v>-11</v>
      </c>
      <c r="AG580" s="95">
        <f>T581</f>
        <v>1</v>
      </c>
      <c r="AH580" s="89">
        <f ca="1">IF($A580&lt;&gt;"",IF(AH579&lt;&gt;0,AH579,IF(AF580&gt;=$AJ$1,"Profit Target",0)),0)</f>
        <v>0</v>
      </c>
      <c r="AI580" s="91">
        <f ca="1">IF($A580&lt;&gt;"",IF(AI579&lt;&gt;0,AI579,IF(AF580&lt;=$AJ$2,"Stop Loss",0)))</f>
        <v>0</v>
      </c>
      <c r="AJ580" s="89">
        <f t="shared" ca="1" si="175"/>
        <v>9</v>
      </c>
      <c r="AK580" s="78" t="str">
        <f ca="1">IF($A579="","",ABS(T580)&amp;"@")</f>
        <v>1@</v>
      </c>
      <c r="AL580" s="78" t="str">
        <f ca="1">IF(U580&lt;&gt;"",$AK580&amp;U580&amp;",","")</f>
        <v/>
      </c>
      <c r="AM580" s="78" t="str">
        <f ca="1">IF($A579="","",ABS(Z580)&amp;"@")</f>
        <v>1@</v>
      </c>
      <c r="AN580" s="427" t="str">
        <f t="shared" ca="1" si="176"/>
        <v/>
      </c>
      <c r="AO580" s="20"/>
      <c r="AP580" s="20"/>
      <c r="AQ580" s="20"/>
      <c r="AR580" s="20"/>
      <c r="AS580" s="20"/>
      <c r="AT580" s="66"/>
      <c r="AU580" s="20"/>
      <c r="AV580" s="20"/>
      <c r="AW580" s="20"/>
      <c r="AX580" s="20"/>
      <c r="AY580" s="20"/>
      <c r="AZ580" s="20"/>
      <c r="BA580" s="20"/>
      <c r="BB580" s="96">
        <f t="shared" ca="1" si="167"/>
        <v>4</v>
      </c>
      <c r="BC580" s="48"/>
      <c r="BD580" s="96"/>
      <c r="BE580" s="48"/>
      <c r="BG580" s="48"/>
      <c r="BH580" s="48"/>
      <c r="BI580" s="19"/>
      <c r="BJ580" s="19"/>
      <c r="BK580" s="19"/>
      <c r="BL580" s="48"/>
      <c r="BM580" s="61"/>
      <c r="BN580" s="48"/>
      <c r="BR580" s="48"/>
      <c r="BS580" s="48"/>
      <c r="BT580" s="48"/>
      <c r="BU580" s="48"/>
      <c r="BV580" s="48"/>
      <c r="BW580" s="48"/>
      <c r="BX580" s="48"/>
      <c r="BY580" s="49"/>
      <c r="BZ580" s="48"/>
      <c r="CA580" s="48"/>
      <c r="CB580" s="19"/>
      <c r="CC580" s="19"/>
      <c r="CD580" s="19"/>
      <c r="CE580" s="48"/>
      <c r="CF580" s="49"/>
      <c r="CG580" s="19"/>
      <c r="CH580" s="49"/>
      <c r="CI580" s="19"/>
      <c r="CJ580" s="19"/>
    </row>
    <row r="581" spans="1:88">
      <c r="A581" s="96">
        <f t="shared" ref="A581:A644" ca="1" si="186">IF($A$2="no",INT(RAND()*36+1),INT(RAND()*37))</f>
        <v>4</v>
      </c>
      <c r="B581" s="23" t="str">
        <f ca="1">IF(A580="","",IF(AND(AL581="",AN581=""),"NB",AL581&amp;AN581))</f>
        <v>NB</v>
      </c>
      <c r="C581" s="6" t="str">
        <f t="shared" ca="1" si="168"/>
        <v/>
      </c>
      <c r="D581" s="56" t="str">
        <f ca="1">VLOOKUP($A581,$BC$5:$BN$45,8)</f>
        <v>B</v>
      </c>
      <c r="E581" s="344" t="str">
        <f t="shared" ca="1" si="177"/>
        <v>RBB</v>
      </c>
      <c r="F581" s="175">
        <v>1</v>
      </c>
      <c r="G581" s="459">
        <f ca="1">IF(G580&gt;=$AJ$3,1,IF(AND(J579="L",J580="L"),1,IF(I580="L",2,IF(I580="W",(2*G580-1),G580))))</f>
        <v>2</v>
      </c>
      <c r="H581" s="345" t="str">
        <f ca="1">IF($A580&lt;&gt;"",IF(OR($AH580&lt;&gt;0,$AI580&lt;&gt;0,E580="RRR"),"",IF(AND($D575="B",$D578="B"),"B",IF(AND($D577="B",$D579="B"),"B",IF(AND($D579=$D580,$D579="B"),"B","")))),"")</f>
        <v/>
      </c>
      <c r="I581" s="346" t="str">
        <f t="shared" ca="1" si="181"/>
        <v/>
      </c>
      <c r="J581" s="346">
        <f t="shared" ca="1" si="169"/>
        <v>0</v>
      </c>
      <c r="K581" s="343">
        <f t="shared" ca="1" si="178"/>
        <v>0</v>
      </c>
      <c r="L581" s="56" t="str">
        <f ca="1">VLOOKUP($A581,$BC$5:$BN$45,8)</f>
        <v>B</v>
      </c>
      <c r="M581" s="428">
        <f t="shared" ca="1" si="179"/>
        <v>7</v>
      </c>
      <c r="N581" s="175">
        <v>1</v>
      </c>
      <c r="O581" s="345" t="str">
        <f ca="1">IF($A580&lt;&gt;"",IF(OR($AH580&lt;&gt;0,$AI580&lt;&gt;0,E580="BBB",H581&lt;&gt;""),"",IF(AND($D575="R",$D578="R"),"R",IF(AND($D577="R",$D579="R"),"R",IF(AND($D579=$D580,$D579="R"),"R","")))),"")</f>
        <v/>
      </c>
      <c r="P581" s="37" t="str">
        <f t="shared" ca="1" si="170"/>
        <v/>
      </c>
      <c r="Q581" s="37">
        <f t="shared" ca="1" si="171"/>
        <v>0</v>
      </c>
      <c r="R581" s="23">
        <f ca="1">IF($A581&lt;&gt;"",IF(OR($AH580&lt;&gt;0,$AI580&lt;&gt;0),"0",SUM(Q581:Q581)),0)</f>
        <v>0</v>
      </c>
      <c r="S581" s="56" t="str">
        <f ca="1">VLOOKUP($A581,$BC$5:$BN$45,8)</f>
        <v>B</v>
      </c>
      <c r="T581" s="175">
        <v>1</v>
      </c>
      <c r="U581" s="345" t="str">
        <f ca="1">IF($A580&lt;&gt;"",IF(OR($AH580&lt;&gt;0,$AI580&lt;&gt;0,M580&gt;=$AJ$3),"",H581))</f>
        <v/>
      </c>
      <c r="V581" s="346" t="str">
        <f t="shared" ca="1" si="182"/>
        <v/>
      </c>
      <c r="W581" s="346">
        <f t="shared" ca="1" si="172"/>
        <v>0</v>
      </c>
      <c r="X581" s="343">
        <f t="shared" ca="1" si="180"/>
        <v>0</v>
      </c>
      <c r="Y581" s="56" t="str">
        <f ca="1">VLOOKUP($A581,$BC$5:$BN$45,8)</f>
        <v>B</v>
      </c>
      <c r="Z581" s="175">
        <v>1</v>
      </c>
      <c r="AA581" s="345" t="str">
        <f ca="1">IF($A580&lt;&gt;"",IF(OR($AH580&lt;&gt;0,$AI580&lt;&gt;0,U581&lt;&gt;""),"",O581))</f>
        <v/>
      </c>
      <c r="AB581" s="37" t="str">
        <f t="shared" ca="1" si="173"/>
        <v/>
      </c>
      <c r="AC581" s="37">
        <f t="shared" ca="1" si="174"/>
        <v>0</v>
      </c>
      <c r="AD581" s="23">
        <f ca="1">IF($A581&lt;&gt;"",IF(OR($AH580&lt;&gt;0,$AI580&lt;&gt;0),"0",SUM(AC581:AC581)),0)</f>
        <v>0</v>
      </c>
      <c r="AE581" s="90">
        <f ca="1">IF(A581&lt;&gt;"",W581+AC581,0)</f>
        <v>0</v>
      </c>
      <c r="AF581" s="87">
        <f t="shared" ca="1" si="185"/>
        <v>-11</v>
      </c>
      <c r="AG581" s="95">
        <f>T582</f>
        <v>1</v>
      </c>
      <c r="AH581" s="89">
        <f ca="1">IF($A581&lt;&gt;"",IF(AH580&lt;&gt;0,AH580,IF(AF581&gt;=$AJ$1,"Profit Target",0)),0)</f>
        <v>0</v>
      </c>
      <c r="AI581" s="91">
        <f ca="1">IF($A581&lt;&gt;"",IF(AI580&lt;&gt;0,AI580,IF(AF581&lt;=$AJ$2,"Stop Loss",0)))</f>
        <v>0</v>
      </c>
      <c r="AJ581" s="89">
        <f t="shared" ca="1" si="175"/>
        <v>9</v>
      </c>
      <c r="AK581" s="78" t="str">
        <f ca="1">IF($A580="","",ABS(T581)&amp;"@")</f>
        <v>1@</v>
      </c>
      <c r="AL581" s="78" t="str">
        <f ca="1">IF(U581&lt;&gt;"",$AK581&amp;U581&amp;",","")</f>
        <v/>
      </c>
      <c r="AM581" s="78" t="str">
        <f ca="1">IF($A580="","",ABS(Z581)&amp;"@")</f>
        <v>1@</v>
      </c>
      <c r="AN581" s="427" t="str">
        <f t="shared" ca="1" si="176"/>
        <v/>
      </c>
      <c r="AO581" s="20"/>
      <c r="AP581" s="20"/>
      <c r="AQ581" s="20"/>
      <c r="AR581" s="20"/>
      <c r="AS581" s="20"/>
      <c r="AT581" s="66"/>
      <c r="AU581" s="20"/>
      <c r="AV581" s="20"/>
      <c r="AW581" s="20"/>
      <c r="AX581" s="20"/>
      <c r="AY581" s="20"/>
      <c r="AZ581" s="20"/>
      <c r="BA581" s="20"/>
      <c r="BB581" s="96">
        <f t="shared" ref="BB581:BB644" ca="1" si="187">IF($A$2="no",INT(RAND()*36+1),INT(RAND()*37))</f>
        <v>34</v>
      </c>
      <c r="BC581" s="48"/>
      <c r="BD581" s="96"/>
      <c r="BE581" s="48"/>
      <c r="BG581" s="48"/>
      <c r="BH581" s="48"/>
      <c r="BI581" s="19"/>
      <c r="BJ581" s="19"/>
      <c r="BK581" s="19"/>
      <c r="BL581" s="48"/>
      <c r="BM581" s="61"/>
      <c r="BN581" s="48"/>
      <c r="BR581" s="48"/>
      <c r="BS581" s="48"/>
      <c r="BT581" s="48"/>
      <c r="BU581" s="48"/>
      <c r="BV581" s="48"/>
      <c r="BW581" s="48"/>
      <c r="BX581" s="48"/>
      <c r="BY581" s="49"/>
      <c r="BZ581" s="48"/>
      <c r="CA581" s="48"/>
      <c r="CB581" s="19"/>
      <c r="CC581" s="19"/>
      <c r="CD581" s="19"/>
      <c r="CE581" s="48"/>
      <c r="CF581" s="49"/>
      <c r="CG581" s="19"/>
      <c r="CH581" s="49"/>
      <c r="CI581" s="19"/>
      <c r="CJ581" s="19"/>
    </row>
    <row r="582" spans="1:88">
      <c r="A582" s="96">
        <f t="shared" ca="1" si="186"/>
        <v>11</v>
      </c>
      <c r="B582" s="23" t="str">
        <f ca="1">IF(A581="","",IF(AND(AL582="",AN582=""),"NB",AL582&amp;AN582))</f>
        <v>1@B,</v>
      </c>
      <c r="C582" s="6" t="str">
        <f t="shared" ca="1" si="168"/>
        <v/>
      </c>
      <c r="D582" s="56" t="str">
        <f ca="1">VLOOKUP($A582,$BC$5:$BN$45,8)</f>
        <v>B</v>
      </c>
      <c r="E582" s="344" t="str">
        <f t="shared" ca="1" si="177"/>
        <v>BBB</v>
      </c>
      <c r="F582" s="175">
        <v>1</v>
      </c>
      <c r="G582" s="459">
        <f ca="1">IF(G581&gt;=$AJ$3,1,IF(AND(J580="L",J581="L"),1,IF(I581="L",2,IF(I581="W",(2*G581-1),G581))))</f>
        <v>2</v>
      </c>
      <c r="H582" s="345" t="str">
        <f ca="1">IF($A581&lt;&gt;"",IF(OR($AH581&lt;&gt;0,$AI581&lt;&gt;0,E581="RRR"),"",IF(AND($D576="B",$D579="B"),"B",IF(AND($D578="B",$D580="B"),"B",IF(AND($D580=$D581,$D580="B"),"B","")))),"")</f>
        <v>B</v>
      </c>
      <c r="I582" s="346" t="str">
        <f t="shared" ca="1" si="181"/>
        <v>W</v>
      </c>
      <c r="J582" s="346">
        <f t="shared" ca="1" si="169"/>
        <v>1</v>
      </c>
      <c r="K582" s="343">
        <f t="shared" ca="1" si="178"/>
        <v>1</v>
      </c>
      <c r="L582" s="56" t="str">
        <f ca="1">VLOOKUP($A582,$BC$5:$BN$45,8)</f>
        <v>B</v>
      </c>
      <c r="M582" s="428">
        <f t="shared" ca="1" si="179"/>
        <v>0</v>
      </c>
      <c r="N582" s="175">
        <v>1</v>
      </c>
      <c r="O582" s="345" t="str">
        <f ca="1">IF($A581&lt;&gt;"",IF(OR($AH581&lt;&gt;0,$AI581&lt;&gt;0,E581="BBB",H582&lt;&gt;""),"",IF(AND($D576="R",$D579="R"),"R",IF(AND($D578="R",$D580="R"),"R",IF(AND($D580=$D581,$D580="R"),"R","")))),"")</f>
        <v/>
      </c>
      <c r="P582" s="37" t="str">
        <f t="shared" ca="1" si="170"/>
        <v/>
      </c>
      <c r="Q582" s="37">
        <f t="shared" ca="1" si="171"/>
        <v>0</v>
      </c>
      <c r="R582" s="23">
        <f ca="1">IF($A582&lt;&gt;"",IF(OR($AH581&lt;&gt;0,$AI581&lt;&gt;0),"0",SUM(Q582:Q582)),0)</f>
        <v>0</v>
      </c>
      <c r="S582" s="56" t="str">
        <f ca="1">VLOOKUP($A582,$BC$5:$BN$45,8)</f>
        <v>B</v>
      </c>
      <c r="T582" s="175">
        <v>1</v>
      </c>
      <c r="U582" s="345" t="str">
        <f ca="1">IF($A581&lt;&gt;"",IF(OR($AH581&lt;&gt;0,$AI581&lt;&gt;0,M581&gt;=$AJ$3),"",H582))</f>
        <v>B</v>
      </c>
      <c r="V582" s="346" t="str">
        <f t="shared" ca="1" si="182"/>
        <v>W</v>
      </c>
      <c r="W582" s="346">
        <f t="shared" ca="1" si="172"/>
        <v>1</v>
      </c>
      <c r="X582" s="343">
        <f t="shared" ca="1" si="180"/>
        <v>1</v>
      </c>
      <c r="Y582" s="56" t="str">
        <f ca="1">VLOOKUP($A582,$BC$5:$BN$45,8)</f>
        <v>B</v>
      </c>
      <c r="Z582" s="175">
        <v>1</v>
      </c>
      <c r="AA582" s="345" t="str">
        <f ca="1">IF($A581&lt;&gt;"",IF(OR($AH581&lt;&gt;0,$AI581&lt;&gt;0,U582&lt;&gt;""),"",O582))</f>
        <v/>
      </c>
      <c r="AB582" s="37" t="str">
        <f t="shared" ca="1" si="173"/>
        <v/>
      </c>
      <c r="AC582" s="37">
        <f t="shared" ca="1" si="174"/>
        <v>0</v>
      </c>
      <c r="AD582" s="23">
        <f ca="1">IF($A582&lt;&gt;"",IF(OR($AH581&lt;&gt;0,$AI581&lt;&gt;0),"0",SUM(AC582:AC582)),0)</f>
        <v>0</v>
      </c>
      <c r="AE582" s="90">
        <f ca="1">IF(A582&lt;&gt;"",W582+AC582,0)</f>
        <v>1</v>
      </c>
      <c r="AF582" s="87">
        <f t="shared" ca="1" si="185"/>
        <v>-10</v>
      </c>
      <c r="AG582" s="95">
        <f>T583</f>
        <v>1</v>
      </c>
      <c r="AH582" s="89">
        <f ca="1">IF($A582&lt;&gt;"",IF(AH581&lt;&gt;0,AH581,IF(AF582&gt;=$AJ$1,"Profit Target",0)),0)</f>
        <v>0</v>
      </c>
      <c r="AI582" s="91">
        <f ca="1">IF($A582&lt;&gt;"",IF(AI581&lt;&gt;0,AI581,IF(AF582&lt;=$AJ$2,"Stop Loss",0)))</f>
        <v>0</v>
      </c>
      <c r="AJ582" s="89">
        <f t="shared" ca="1" si="175"/>
        <v>9</v>
      </c>
      <c r="AK582" s="78" t="str">
        <f ca="1">IF($A581="","",ABS(T582)&amp;"@")</f>
        <v>1@</v>
      </c>
      <c r="AL582" s="78" t="str">
        <f ca="1">IF(U582&lt;&gt;"",$AK582&amp;U582&amp;",","")</f>
        <v>1@B,</v>
      </c>
      <c r="AM582" s="78" t="str">
        <f ca="1">IF($A581="","",ABS(Z582)&amp;"@")</f>
        <v>1@</v>
      </c>
      <c r="AN582" s="427" t="str">
        <f t="shared" ca="1" si="176"/>
        <v/>
      </c>
      <c r="AO582" s="20"/>
      <c r="AP582" s="20"/>
      <c r="AQ582" s="20"/>
      <c r="AR582" s="20"/>
      <c r="AS582" s="20"/>
      <c r="AT582" s="66"/>
      <c r="AU582" s="20"/>
      <c r="AV582" s="20"/>
      <c r="AW582" s="20"/>
      <c r="AX582" s="20"/>
      <c r="AY582" s="20"/>
      <c r="AZ582" s="20"/>
      <c r="BA582" s="20"/>
      <c r="BB582" s="96">
        <f t="shared" ca="1" si="187"/>
        <v>14</v>
      </c>
      <c r="BC582" s="48"/>
      <c r="BD582" s="96"/>
      <c r="BE582" s="48"/>
      <c r="BG582" s="48"/>
      <c r="BH582" s="48"/>
      <c r="BI582" s="19"/>
      <c r="BJ582" s="19"/>
      <c r="BK582" s="19"/>
      <c r="BL582" s="48"/>
      <c r="BM582" s="61"/>
      <c r="BN582" s="48"/>
      <c r="BR582" s="48"/>
      <c r="BS582" s="48"/>
      <c r="BT582" s="48"/>
      <c r="BU582" s="48"/>
      <c r="BV582" s="48"/>
      <c r="BW582" s="48"/>
      <c r="BX582" s="48"/>
      <c r="BY582" s="49"/>
      <c r="BZ582" s="48"/>
      <c r="CA582" s="48"/>
      <c r="CB582" s="19"/>
      <c r="CC582" s="19"/>
      <c r="CD582" s="19"/>
      <c r="CE582" s="48"/>
      <c r="CF582" s="49"/>
      <c r="CG582" s="19"/>
      <c r="CH582" s="49"/>
      <c r="CI582" s="19"/>
      <c r="CJ582" s="19"/>
    </row>
    <row r="583" spans="1:88">
      <c r="A583" s="96">
        <f t="shared" ca="1" si="186"/>
        <v>9</v>
      </c>
      <c r="B583" s="23" t="str">
        <f ca="1">IF(A582="","",IF(AND(AL583="",AN583=""),"NB",AL583&amp;AN583))</f>
        <v>1@B,</v>
      </c>
      <c r="C583" s="6" t="str">
        <f t="shared" ref="C583:C646" ca="1" si="188">IF(AH583="Profit Target","profit target",IF(AI583="Stop Loss","stop loss",""))</f>
        <v/>
      </c>
      <c r="D583" s="56" t="str">
        <f ca="1">VLOOKUP($A583,$BC$5:$BN$45,8)</f>
        <v>R</v>
      </c>
      <c r="E583" s="344" t="str">
        <f t="shared" ca="1" si="177"/>
        <v>BBR</v>
      </c>
      <c r="F583" s="175">
        <v>1</v>
      </c>
      <c r="G583" s="459">
        <f ca="1">IF(G582&gt;=$AJ$3,1,IF(AND(J581="L",J582="L"),1,IF(I582="L",2,IF(I582="W",(2*G582-1),G582))))</f>
        <v>3</v>
      </c>
      <c r="H583" s="345" t="str">
        <f ca="1">IF($A582&lt;&gt;"",IF(OR($AH582&lt;&gt;0,$AI582&lt;&gt;0,E582="RRR"),"",IF(AND($D577="B",$D580="B"),"B",IF(AND($D579="B",$D581="B"),"B",IF(AND($D581=$D582,$D581="B"),"B","")))),"")</f>
        <v>B</v>
      </c>
      <c r="I583" s="346" t="str">
        <f t="shared" ca="1" si="181"/>
        <v>L</v>
      </c>
      <c r="J583" s="346">
        <f t="shared" ref="J583:J646" ca="1" si="189">IF(H583&lt;&gt;"",IF(H583=$D583,1*$F583,-1*$F583),0)</f>
        <v>-1</v>
      </c>
      <c r="K583" s="343">
        <f t="shared" ca="1" si="178"/>
        <v>-1</v>
      </c>
      <c r="L583" s="56" t="str">
        <f ca="1">VLOOKUP($A583,$BC$5:$BN$45,8)</f>
        <v>R</v>
      </c>
      <c r="M583" s="428">
        <f t="shared" ca="1" si="179"/>
        <v>1</v>
      </c>
      <c r="N583" s="175">
        <v>1</v>
      </c>
      <c r="O583" s="345" t="str">
        <f ca="1">IF($A582&lt;&gt;"",IF(OR($AH582&lt;&gt;0,$AI582&lt;&gt;0,E582="BBB",H583&lt;&gt;""),"",IF(AND($D577="R",$D580="R"),"R",IF(AND($D579="R",$D581="R"),"R",IF(AND($D581=$D582,$D581="R"),"R","")))),"")</f>
        <v/>
      </c>
      <c r="P583" s="37" t="str">
        <f t="shared" ref="P583:P646" ca="1" si="190">IF(ABS(R583)=0,"",IF($A583=0,"L",IF(R583&gt;0,"W",IF(R583&lt;0,"L",""))))</f>
        <v/>
      </c>
      <c r="Q583" s="37">
        <f t="shared" ref="Q583:Q646" ca="1" si="191">IF(O583&lt;&gt;"",IF(O583=$S583,1*$T583,-1*$T583),0)</f>
        <v>0</v>
      </c>
      <c r="R583" s="23">
        <f ca="1">IF($A583&lt;&gt;"",IF(OR($AH582&lt;&gt;0,$AI582&lt;&gt;0),"0",SUM(Q583:Q583)),0)</f>
        <v>0</v>
      </c>
      <c r="S583" s="56" t="str">
        <f ca="1">VLOOKUP($A583,$BC$5:$BN$45,8)</f>
        <v>R</v>
      </c>
      <c r="T583" s="175">
        <v>1</v>
      </c>
      <c r="U583" s="345" t="str">
        <f ca="1">IF($A582&lt;&gt;"",IF(OR($AH582&lt;&gt;0,$AI582&lt;&gt;0,M582&gt;=$AJ$3),"",H583))</f>
        <v>B</v>
      </c>
      <c r="V583" s="346" t="str">
        <f t="shared" ca="1" si="182"/>
        <v>L</v>
      </c>
      <c r="W583" s="346">
        <f t="shared" ref="W583:W646" ca="1" si="192">IF(U583&lt;&gt;"",IF(U583=$D583,1*$F583,-1*$F583),0)</f>
        <v>-1</v>
      </c>
      <c r="X583" s="343">
        <f t="shared" ca="1" si="180"/>
        <v>-1</v>
      </c>
      <c r="Y583" s="56" t="str">
        <f ca="1">VLOOKUP($A583,$BC$5:$BN$45,8)</f>
        <v>R</v>
      </c>
      <c r="Z583" s="175">
        <v>1</v>
      </c>
      <c r="AA583" s="345" t="str">
        <f ca="1">IF($A582&lt;&gt;"",IF(OR($AH582&lt;&gt;0,$AI582&lt;&gt;0,U583&lt;&gt;""),"",O583))</f>
        <v/>
      </c>
      <c r="AB583" s="37" t="str">
        <f t="shared" ref="AB583:AB646" ca="1" si="193">IF(ABS(AD583)=0,"",IF($A583=0,"L",IF(AD583&gt;0,"W",IF(AD583&lt;0,"L",""))))</f>
        <v/>
      </c>
      <c r="AC583" s="37">
        <f t="shared" ref="AC583:AC646" ca="1" si="194">IF(AA583&lt;&gt;"",IF(AA583=$S583,1*$T583,-1*$T583),0)</f>
        <v>0</v>
      </c>
      <c r="AD583" s="23">
        <f ca="1">IF($A583&lt;&gt;"",IF(OR($AH582&lt;&gt;0,$AI582&lt;&gt;0),"0",SUM(AC583:AC583)),0)</f>
        <v>0</v>
      </c>
      <c r="AE583" s="90">
        <f ca="1">IF(A583&lt;&gt;"",W583+AC583,0)</f>
        <v>-1</v>
      </c>
      <c r="AF583" s="87">
        <f t="shared" ca="1" si="185"/>
        <v>-11</v>
      </c>
      <c r="AG583" s="95">
        <f>T584</f>
        <v>1</v>
      </c>
      <c r="AH583" s="89">
        <f ca="1">IF($A583&lt;&gt;"",IF(AH582&lt;&gt;0,AH582,IF(AF583&gt;=$AJ$1,"Profit Target",0)),0)</f>
        <v>0</v>
      </c>
      <c r="AI583" s="91">
        <f ca="1">IF($A583&lt;&gt;"",IF(AI582&lt;&gt;0,AI582,IF(AF583&lt;=$AJ$2,"Stop Loss",0)))</f>
        <v>0</v>
      </c>
      <c r="AJ583" s="89">
        <f t="shared" ref="AJ583:AJ646" ca="1" si="195">IF(AF583&gt;AJ582,AF583,AJ582)</f>
        <v>9</v>
      </c>
      <c r="AK583" s="78" t="str">
        <f ca="1">IF($A582="","",ABS(T583)&amp;"@")</f>
        <v>1@</v>
      </c>
      <c r="AL583" s="78" t="str">
        <f ca="1">IF(U583&lt;&gt;"",$AK583&amp;U583&amp;",","")</f>
        <v>1@B,</v>
      </c>
      <c r="AM583" s="78" t="str">
        <f ca="1">IF($A582="","",ABS(Z583)&amp;"@")</f>
        <v>1@</v>
      </c>
      <c r="AN583" s="427" t="str">
        <f t="shared" ref="AN583:AN646" ca="1" si="196">IF(AA583&lt;&gt;"",$AM583&amp;AA583&amp;",","")</f>
        <v/>
      </c>
      <c r="AO583" s="20"/>
      <c r="AP583" s="20"/>
      <c r="AQ583" s="20"/>
      <c r="AR583" s="20"/>
      <c r="AS583" s="20"/>
      <c r="AT583" s="66"/>
      <c r="AU583" s="20"/>
      <c r="AV583" s="20"/>
      <c r="AW583" s="20"/>
      <c r="AX583" s="20"/>
      <c r="AY583" s="20"/>
      <c r="AZ583" s="20"/>
      <c r="BA583" s="20"/>
      <c r="BB583" s="96">
        <f t="shared" ca="1" si="187"/>
        <v>17</v>
      </c>
      <c r="BC583" s="48"/>
      <c r="BD583" s="96"/>
      <c r="BE583" s="48"/>
      <c r="BG583" s="48"/>
      <c r="BH583" s="48"/>
      <c r="BI583" s="19"/>
      <c r="BJ583" s="19"/>
      <c r="BK583" s="19"/>
      <c r="BL583" s="48"/>
      <c r="BM583" s="61"/>
      <c r="BN583" s="48"/>
      <c r="BR583" s="48"/>
      <c r="BS583" s="48"/>
      <c r="BT583" s="48"/>
      <c r="BU583" s="48"/>
      <c r="BV583" s="48"/>
      <c r="BW583" s="48"/>
      <c r="BX583" s="48"/>
      <c r="BY583" s="49"/>
      <c r="BZ583" s="48"/>
      <c r="CA583" s="48"/>
      <c r="CB583" s="19"/>
      <c r="CC583" s="19"/>
      <c r="CD583" s="19"/>
      <c r="CE583" s="48"/>
      <c r="CF583" s="49"/>
      <c r="CG583" s="19"/>
      <c r="CH583" s="49"/>
      <c r="CI583" s="19"/>
      <c r="CJ583" s="19"/>
    </row>
    <row r="584" spans="1:88">
      <c r="A584" s="96">
        <f t="shared" ca="1" si="186"/>
        <v>15</v>
      </c>
      <c r="B584" s="23" t="str">
        <f ca="1">IF(A583="","",IF(AND(AL584="",AN584=""),"NB",AL584&amp;AN584))</f>
        <v>1@B,</v>
      </c>
      <c r="C584" s="6" t="str">
        <f t="shared" ca="1" si="188"/>
        <v/>
      </c>
      <c r="D584" s="56" t="str">
        <f ca="1">VLOOKUP($A584,$BC$5:$BN$45,8)</f>
        <v>B</v>
      </c>
      <c r="E584" s="344" t="str">
        <f t="shared" ref="E584:E647" ca="1" si="197">D582&amp;D583&amp;D584</f>
        <v>BRB</v>
      </c>
      <c r="F584" s="175">
        <v>1</v>
      </c>
      <c r="G584" s="459">
        <f ca="1">IF(G583&gt;=$AJ$3,1,IF(AND(J582="L",J583="L"),1,IF(I583="L",2,IF(I583="W",(2*G583-1),G583))))</f>
        <v>2</v>
      </c>
      <c r="H584" s="345" t="str">
        <f ca="1">IF($A583&lt;&gt;"",IF(OR($AH583&lt;&gt;0,$AI583&lt;&gt;0,E583="RRR"),"",IF(AND($D578="B",$D581="B"),"B",IF(AND($D580="B",$D582="B"),"B",IF(AND($D582=$D583,$D582="B"),"B","")))),"")</f>
        <v>B</v>
      </c>
      <c r="I584" s="346" t="str">
        <f t="shared" ca="1" si="181"/>
        <v>W</v>
      </c>
      <c r="J584" s="346">
        <f t="shared" ca="1" si="189"/>
        <v>1</v>
      </c>
      <c r="K584" s="343">
        <f t="shared" ref="K584:K647" ca="1" si="198">IF($A584&lt;&gt;"",SUM(J584:J584),0)</f>
        <v>1</v>
      </c>
      <c r="L584" s="56" t="str">
        <f ca="1">VLOOKUP($A584,$BC$5:$BN$45,8)</f>
        <v>B</v>
      </c>
      <c r="M584" s="428">
        <f t="shared" ref="M584:M647" ca="1" si="199">IF(J584&gt;0,0,IF(J584&lt;0,M583+1,M583))</f>
        <v>0</v>
      </c>
      <c r="N584" s="175">
        <v>1</v>
      </c>
      <c r="O584" s="345" t="str">
        <f ca="1">IF($A583&lt;&gt;"",IF(OR($AH583&lt;&gt;0,$AI583&lt;&gt;0,E583="BBB",H584&lt;&gt;""),"",IF(AND($D578="R",$D581="R"),"R",IF(AND($D580="R",$D582="R"),"R",IF(AND($D582=$D583,$D582="R"),"R","")))),"")</f>
        <v/>
      </c>
      <c r="P584" s="37" t="str">
        <f t="shared" ca="1" si="190"/>
        <v/>
      </c>
      <c r="Q584" s="37">
        <f t="shared" ca="1" si="191"/>
        <v>0</v>
      </c>
      <c r="R584" s="23">
        <f ca="1">IF($A584&lt;&gt;"",IF(OR($AH583&lt;&gt;0,$AI583&lt;&gt;0),"0",SUM(Q584:Q584)),0)</f>
        <v>0</v>
      </c>
      <c r="S584" s="56" t="str">
        <f ca="1">VLOOKUP($A584,$BC$5:$BN$45,8)</f>
        <v>B</v>
      </c>
      <c r="T584" s="175">
        <v>1</v>
      </c>
      <c r="U584" s="345" t="str">
        <f ca="1">IF($A583&lt;&gt;"",IF(OR($AH583&lt;&gt;0,$AI583&lt;&gt;0,M583&gt;=$AJ$3),"",H584))</f>
        <v>B</v>
      </c>
      <c r="V584" s="346" t="str">
        <f t="shared" ca="1" si="182"/>
        <v>W</v>
      </c>
      <c r="W584" s="346">
        <f t="shared" ca="1" si="192"/>
        <v>1</v>
      </c>
      <c r="X584" s="343">
        <f t="shared" ref="X584:X647" ca="1" si="200">IF($A584&lt;&gt;"",SUM(W584:W584),0)</f>
        <v>1</v>
      </c>
      <c r="Y584" s="56" t="str">
        <f ca="1">VLOOKUP($A584,$BC$5:$BN$45,8)</f>
        <v>B</v>
      </c>
      <c r="Z584" s="175">
        <v>1</v>
      </c>
      <c r="AA584" s="345" t="str">
        <f ca="1">IF($A583&lt;&gt;"",IF(OR($AH583&lt;&gt;0,$AI583&lt;&gt;0,U584&lt;&gt;""),"",O584))</f>
        <v/>
      </c>
      <c r="AB584" s="37" t="str">
        <f t="shared" ca="1" si="193"/>
        <v/>
      </c>
      <c r="AC584" s="37">
        <f t="shared" ca="1" si="194"/>
        <v>0</v>
      </c>
      <c r="AD584" s="23">
        <f ca="1">IF($A584&lt;&gt;"",IF(OR($AH583&lt;&gt;0,$AI583&lt;&gt;0),"0",SUM(AC584:AC584)),0)</f>
        <v>0</v>
      </c>
      <c r="AE584" s="90">
        <f ca="1">IF(A584&lt;&gt;"",W584+AC584,0)</f>
        <v>1</v>
      </c>
      <c r="AF584" s="172">
        <f t="shared" ca="1" si="185"/>
        <v>-10</v>
      </c>
      <c r="AG584" s="95">
        <f>T585</f>
        <v>1</v>
      </c>
      <c r="AH584" s="89">
        <f ca="1">IF($A584&lt;&gt;"",IF(AH583&lt;&gt;0,AH583,IF(AF584&gt;=$AJ$1,"Profit Target",0)),0)</f>
        <v>0</v>
      </c>
      <c r="AI584" s="91">
        <f ca="1">IF($A584&lt;&gt;"",IF(AI583&lt;&gt;0,AI583,IF(AF584&lt;=$AJ$2,"Stop Loss",0)))</f>
        <v>0</v>
      </c>
      <c r="AJ584" s="89">
        <f t="shared" ca="1" si="195"/>
        <v>9</v>
      </c>
      <c r="AK584" s="78" t="str">
        <f ca="1">IF($A583="","",ABS(T584)&amp;"@")</f>
        <v>1@</v>
      </c>
      <c r="AL584" s="78" t="str">
        <f ca="1">IF(U584&lt;&gt;"",$AK584&amp;U584&amp;",","")</f>
        <v>1@B,</v>
      </c>
      <c r="AM584" s="78" t="str">
        <f ca="1">IF($A583="","",ABS(Z584)&amp;"@")</f>
        <v>1@</v>
      </c>
      <c r="AN584" s="427" t="str">
        <f t="shared" ca="1" si="196"/>
        <v/>
      </c>
      <c r="AO584" s="20"/>
      <c r="AP584" s="20"/>
      <c r="AQ584" s="20"/>
      <c r="AR584" s="20"/>
      <c r="AS584" s="20"/>
      <c r="AT584" s="66"/>
      <c r="AU584" s="20"/>
      <c r="AV584" s="20"/>
      <c r="AW584" s="20"/>
      <c r="AX584" s="20"/>
      <c r="AY584" s="20"/>
      <c r="AZ584" s="20"/>
      <c r="BA584" s="20"/>
      <c r="BB584" s="96">
        <f t="shared" ca="1" si="187"/>
        <v>5</v>
      </c>
      <c r="BC584" s="48"/>
      <c r="BD584" s="96"/>
      <c r="BE584" s="48"/>
      <c r="BG584" s="48"/>
      <c r="BH584" s="48"/>
      <c r="BI584" s="19"/>
      <c r="BJ584" s="19"/>
      <c r="BK584" s="19"/>
      <c r="BL584" s="48"/>
      <c r="BM584" s="61"/>
      <c r="BN584" s="48"/>
      <c r="BR584" s="48"/>
      <c r="BS584" s="48"/>
      <c r="BT584" s="48"/>
      <c r="BU584" s="48"/>
      <c r="BV584" s="48"/>
      <c r="BW584" s="48"/>
      <c r="BX584" s="48"/>
      <c r="BY584" s="49"/>
      <c r="BZ584" s="48"/>
      <c r="CA584" s="48"/>
      <c r="CB584" s="19"/>
      <c r="CC584" s="19"/>
      <c r="CD584" s="19"/>
      <c r="CE584" s="48"/>
      <c r="CF584" s="49"/>
      <c r="CG584" s="19"/>
      <c r="CH584" s="49"/>
      <c r="CI584" s="19"/>
      <c r="CJ584" s="19"/>
    </row>
    <row r="585" spans="1:88">
      <c r="A585" s="96">
        <f t="shared" ca="1" si="186"/>
        <v>29</v>
      </c>
      <c r="B585" s="23" t="str">
        <f ca="1">IF(A584="","",IF(AND(AL585="",AN585=""),"NB",AL585&amp;AN585))</f>
        <v>NB</v>
      </c>
      <c r="C585" s="6" t="str">
        <f t="shared" ca="1" si="188"/>
        <v/>
      </c>
      <c r="D585" s="56" t="str">
        <f ca="1">VLOOKUP($A585,$BC$5:$BN$45,8)</f>
        <v>B</v>
      </c>
      <c r="E585" s="344" t="str">
        <f t="shared" ca="1" si="197"/>
        <v>RBB</v>
      </c>
      <c r="F585" s="175">
        <v>1</v>
      </c>
      <c r="G585" s="459">
        <f ca="1">IF(G584&gt;=$AJ$3,1,IF(AND(J583="L",J584="L"),1,IF(I584="L",2,IF(I584="W",(2*G584-1),G584))))</f>
        <v>3</v>
      </c>
      <c r="H585" s="345" t="str">
        <f ca="1">IF($A584&lt;&gt;"",IF(OR($AH584&lt;&gt;0,$AI584&lt;&gt;0,E584="RRR"),"",IF(AND($D579="B",$D582="B"),"B",IF(AND($D581="B",$D583="B"),"B",IF(AND($D583=$D584,$D583="B"),"B","")))),"")</f>
        <v/>
      </c>
      <c r="I585" s="346" t="str">
        <f t="shared" ref="I585:I648" ca="1" si="201">IF(ABS(K585)=0,"",IF($A585=0,"L",IF(K585&gt;0,"W",IF(K585&lt;0,"L",""))))</f>
        <v/>
      </c>
      <c r="J585" s="346">
        <f t="shared" ca="1" si="189"/>
        <v>0</v>
      </c>
      <c r="K585" s="343">
        <f t="shared" ca="1" si="198"/>
        <v>0</v>
      </c>
      <c r="L585" s="56" t="str">
        <f ca="1">VLOOKUP($A585,$BC$5:$BN$45,8)</f>
        <v>B</v>
      </c>
      <c r="M585" s="428">
        <f t="shared" ca="1" si="199"/>
        <v>0</v>
      </c>
      <c r="N585" s="175">
        <v>1</v>
      </c>
      <c r="O585" s="345" t="str">
        <f ca="1">IF($A584&lt;&gt;"",IF(OR($AH584&lt;&gt;0,$AI584&lt;&gt;0,E584="BBB",H585&lt;&gt;""),"",IF(AND($D579="R",$D582="R"),"R",IF(AND($D581="R",$D583="R"),"R",IF(AND($D583=$D584,$D583="R"),"R","")))),"")</f>
        <v/>
      </c>
      <c r="P585" s="37" t="str">
        <f t="shared" ca="1" si="190"/>
        <v/>
      </c>
      <c r="Q585" s="37">
        <f t="shared" ca="1" si="191"/>
        <v>0</v>
      </c>
      <c r="R585" s="23">
        <f ca="1">IF($A585&lt;&gt;"",IF(OR($AH584&lt;&gt;0,$AI584&lt;&gt;0),"0",SUM(Q585:Q585)),0)</f>
        <v>0</v>
      </c>
      <c r="S585" s="56" t="str">
        <f ca="1">VLOOKUP($A585,$BC$5:$BN$45,8)</f>
        <v>B</v>
      </c>
      <c r="T585" s="175">
        <v>1</v>
      </c>
      <c r="U585" s="345" t="str">
        <f ca="1">IF($A584&lt;&gt;"",IF(OR($AH584&lt;&gt;0,$AI584&lt;&gt;0,M584&gt;=$AJ$3),"",H585))</f>
        <v/>
      </c>
      <c r="V585" s="346" t="str">
        <f t="shared" ref="V585:V648" ca="1" si="202">IF(ABS(X585)=0,"",IF($A585=0,"L",IF(X585&gt;0,"W",IF(X585&lt;0,"L",""))))</f>
        <v/>
      </c>
      <c r="W585" s="346">
        <f t="shared" ca="1" si="192"/>
        <v>0</v>
      </c>
      <c r="X585" s="343">
        <f t="shared" ca="1" si="200"/>
        <v>0</v>
      </c>
      <c r="Y585" s="56" t="str">
        <f ca="1">VLOOKUP($A585,$BC$5:$BN$45,8)</f>
        <v>B</v>
      </c>
      <c r="Z585" s="175">
        <v>1</v>
      </c>
      <c r="AA585" s="345" t="str">
        <f ca="1">IF($A584&lt;&gt;"",IF(OR($AH584&lt;&gt;0,$AI584&lt;&gt;0,U585&lt;&gt;""),"",O585))</f>
        <v/>
      </c>
      <c r="AB585" s="37" t="str">
        <f t="shared" ca="1" si="193"/>
        <v/>
      </c>
      <c r="AC585" s="37">
        <f t="shared" ca="1" si="194"/>
        <v>0</v>
      </c>
      <c r="AD585" s="23">
        <f ca="1">IF($A585&lt;&gt;"",IF(OR($AH584&lt;&gt;0,$AI584&lt;&gt;0),"0",SUM(AC585:AC585)),0)</f>
        <v>0</v>
      </c>
      <c r="AE585" s="90">
        <f ca="1">IF(A585&lt;&gt;"",W585+AC585,0)</f>
        <v>0</v>
      </c>
      <c r="AF585" s="87">
        <f ca="1">IF($A585&lt;&gt;"",AE585+AF584,0)</f>
        <v>-10</v>
      </c>
      <c r="AG585" s="95">
        <f>T586</f>
        <v>1</v>
      </c>
      <c r="AH585" s="89">
        <f ca="1">IF($A585&lt;&gt;"",IF(AH584&lt;&gt;0,AH584,IF(AF585&gt;=$AJ$1,"Profit Target",0)),0)</f>
        <v>0</v>
      </c>
      <c r="AI585" s="91">
        <f ca="1">IF($A585&lt;&gt;"",IF(AI584&lt;&gt;0,AI584,IF(AF585&lt;=$AJ$2,"Stop Loss",0)))</f>
        <v>0</v>
      </c>
      <c r="AJ585" s="89">
        <f t="shared" ca="1" si="195"/>
        <v>9</v>
      </c>
      <c r="AK585" s="78" t="str">
        <f ca="1">IF($A584="","",ABS(T585)&amp;"@")</f>
        <v>1@</v>
      </c>
      <c r="AL585" s="78" t="str">
        <f ca="1">IF(U585&lt;&gt;"",$AK585&amp;U585&amp;",","")</f>
        <v/>
      </c>
      <c r="AM585" s="78" t="str">
        <f ca="1">IF($A584="","",ABS(Z585)&amp;"@")</f>
        <v>1@</v>
      </c>
      <c r="AN585" s="427" t="str">
        <f t="shared" ca="1" si="196"/>
        <v/>
      </c>
      <c r="AO585" s="20"/>
      <c r="AP585" s="20"/>
      <c r="AQ585" s="20"/>
      <c r="AR585" s="20"/>
      <c r="AS585" s="20"/>
      <c r="AT585" s="66"/>
      <c r="AU585" s="20"/>
      <c r="AV585" s="20"/>
      <c r="AW585" s="20"/>
      <c r="AX585" s="20"/>
      <c r="AY585" s="20"/>
      <c r="AZ585" s="20"/>
      <c r="BA585" s="20"/>
      <c r="BB585" s="96">
        <f t="shared" ca="1" si="187"/>
        <v>26</v>
      </c>
      <c r="BC585" s="48"/>
      <c r="BD585" s="96"/>
      <c r="BE585" s="48"/>
      <c r="BG585" s="48"/>
      <c r="BH585" s="48"/>
      <c r="BI585" s="19"/>
      <c r="BJ585" s="19"/>
      <c r="BK585" s="19"/>
      <c r="BL585" s="48"/>
      <c r="BM585" s="61"/>
      <c r="BN585" s="48"/>
      <c r="BR585" s="48"/>
      <c r="BS585" s="48"/>
      <c r="BT585" s="48"/>
      <c r="BU585" s="48"/>
      <c r="BV585" s="48"/>
      <c r="BW585" s="48"/>
      <c r="BX585" s="48"/>
      <c r="BY585" s="49"/>
      <c r="BZ585" s="48"/>
      <c r="CA585" s="48"/>
      <c r="CB585" s="19"/>
      <c r="CC585" s="19"/>
      <c r="CD585" s="19"/>
      <c r="CE585" s="48"/>
      <c r="CF585" s="49"/>
      <c r="CG585" s="19"/>
      <c r="CH585" s="49"/>
      <c r="CI585" s="19"/>
      <c r="CJ585" s="19"/>
    </row>
    <row r="586" spans="1:88">
      <c r="A586" s="96">
        <f t="shared" ca="1" si="186"/>
        <v>23</v>
      </c>
      <c r="B586" s="23" t="str">
        <f ca="1">IF(A585="","",IF(AND(AL586="",AN586=""),"NB",AL586&amp;AN586))</f>
        <v>1@B,</v>
      </c>
      <c r="C586" s="6" t="str">
        <f t="shared" ca="1" si="188"/>
        <v/>
      </c>
      <c r="D586" s="56" t="str">
        <f ca="1">VLOOKUP($A586,$BC$5:$BN$45,8)</f>
        <v>R</v>
      </c>
      <c r="E586" s="344" t="str">
        <f t="shared" ca="1" si="197"/>
        <v>BBR</v>
      </c>
      <c r="F586" s="175">
        <v>1</v>
      </c>
      <c r="G586" s="459">
        <f ca="1">IF(G585&gt;=$AJ$3,1,IF(AND(J584="L",J585="L"),1,IF(I585="L",2,IF(I585="W",(2*G585-1),G585))))</f>
        <v>3</v>
      </c>
      <c r="H586" s="345" t="str">
        <f ca="1">IF($A585&lt;&gt;"",IF(OR($AH585&lt;&gt;0,$AI585&lt;&gt;0,E585="RRR"),"",IF(AND($D580="B",$D583="B"),"B",IF(AND($D582="B",$D584="B"),"B",IF(AND($D584=$D585,$D584="B"),"B","")))),"")</f>
        <v>B</v>
      </c>
      <c r="I586" s="346" t="str">
        <f t="shared" ca="1" si="201"/>
        <v>L</v>
      </c>
      <c r="J586" s="346">
        <f t="shared" ca="1" si="189"/>
        <v>-1</v>
      </c>
      <c r="K586" s="343">
        <f t="shared" ca="1" si="198"/>
        <v>-1</v>
      </c>
      <c r="L586" s="56" t="str">
        <f ca="1">VLOOKUP($A586,$BC$5:$BN$45,8)</f>
        <v>R</v>
      </c>
      <c r="M586" s="428">
        <f t="shared" ca="1" si="199"/>
        <v>1</v>
      </c>
      <c r="N586" s="175">
        <v>1</v>
      </c>
      <c r="O586" s="345" t="str">
        <f ca="1">IF($A585&lt;&gt;"",IF(OR($AH585&lt;&gt;0,$AI585&lt;&gt;0,E585="BBB",H586&lt;&gt;""),"",IF(AND($D580="R",$D583="R"),"R",IF(AND($D582="R",$D584="R"),"R",IF(AND($D584=$D585,$D584="R"),"R","")))),"")</f>
        <v/>
      </c>
      <c r="P586" s="37" t="str">
        <f t="shared" ca="1" si="190"/>
        <v/>
      </c>
      <c r="Q586" s="37">
        <f t="shared" ca="1" si="191"/>
        <v>0</v>
      </c>
      <c r="R586" s="23">
        <f ca="1">IF($A586&lt;&gt;"",IF(OR($AH585&lt;&gt;0,$AI585&lt;&gt;0),"0",SUM(Q586:Q586)),0)</f>
        <v>0</v>
      </c>
      <c r="S586" s="56" t="str">
        <f ca="1">VLOOKUP($A586,$BC$5:$BN$45,8)</f>
        <v>R</v>
      </c>
      <c r="T586" s="175">
        <v>1</v>
      </c>
      <c r="U586" s="345" t="str">
        <f ca="1">IF($A585&lt;&gt;"",IF(OR($AH585&lt;&gt;0,$AI585&lt;&gt;0,M585&gt;=$AJ$3),"",H586))</f>
        <v>B</v>
      </c>
      <c r="V586" s="346" t="str">
        <f t="shared" ca="1" si="202"/>
        <v>L</v>
      </c>
      <c r="W586" s="346">
        <f t="shared" ca="1" si="192"/>
        <v>-1</v>
      </c>
      <c r="X586" s="343">
        <f t="shared" ca="1" si="200"/>
        <v>-1</v>
      </c>
      <c r="Y586" s="56" t="str">
        <f ca="1">VLOOKUP($A586,$BC$5:$BN$45,8)</f>
        <v>R</v>
      </c>
      <c r="Z586" s="175">
        <v>1</v>
      </c>
      <c r="AA586" s="345" t="str">
        <f ca="1">IF($A585&lt;&gt;"",IF(OR($AH585&lt;&gt;0,$AI585&lt;&gt;0,U586&lt;&gt;""),"",O586))</f>
        <v/>
      </c>
      <c r="AB586" s="37" t="str">
        <f t="shared" ca="1" si="193"/>
        <v/>
      </c>
      <c r="AC586" s="37">
        <f t="shared" ca="1" si="194"/>
        <v>0</v>
      </c>
      <c r="AD586" s="23">
        <f ca="1">IF($A586&lt;&gt;"",IF(OR($AH585&lt;&gt;0,$AI585&lt;&gt;0),"0",SUM(AC586:AC586)),0)</f>
        <v>0</v>
      </c>
      <c r="AE586" s="90">
        <f ca="1">IF(A586&lt;&gt;"",W586+AC586,0)</f>
        <v>-1</v>
      </c>
      <c r="AF586" s="87">
        <f t="shared" ref="AF586:AF602" ca="1" si="203">IF($A586&lt;&gt;"",AE586+AF585,0)</f>
        <v>-11</v>
      </c>
      <c r="AG586" s="95">
        <f>T587</f>
        <v>1</v>
      </c>
      <c r="AH586" s="89">
        <f ca="1">IF($A586&lt;&gt;"",IF(AH585&lt;&gt;0,AH585,IF(AF586&gt;=$AJ$1,"Profit Target",0)),0)</f>
        <v>0</v>
      </c>
      <c r="AI586" s="91">
        <f ca="1">IF($A586&lt;&gt;"",IF(AI585&lt;&gt;0,AI585,IF(AF586&lt;=$AJ$2,"Stop Loss",0)))</f>
        <v>0</v>
      </c>
      <c r="AJ586" s="89">
        <f t="shared" ca="1" si="195"/>
        <v>9</v>
      </c>
      <c r="AK586" s="78" t="str">
        <f ca="1">IF($A585="","",ABS(T586)&amp;"@")</f>
        <v>1@</v>
      </c>
      <c r="AL586" s="78" t="str">
        <f ca="1">IF(U586&lt;&gt;"",$AK586&amp;U586&amp;",","")</f>
        <v>1@B,</v>
      </c>
      <c r="AM586" s="78" t="str">
        <f ca="1">IF($A585="","",ABS(Z586)&amp;"@")</f>
        <v>1@</v>
      </c>
      <c r="AN586" s="427" t="str">
        <f t="shared" ca="1" si="196"/>
        <v/>
      </c>
      <c r="AO586" s="20"/>
      <c r="AP586" s="20"/>
      <c r="AQ586" s="20"/>
      <c r="AR586" s="20"/>
      <c r="AS586" s="20"/>
      <c r="AT586" s="66"/>
      <c r="AU586" s="20"/>
      <c r="AV586" s="20"/>
      <c r="AW586" s="20"/>
      <c r="AX586" s="20"/>
      <c r="AY586" s="20"/>
      <c r="AZ586" s="20"/>
      <c r="BA586" s="20"/>
      <c r="BB586" s="96">
        <f t="shared" ca="1" si="187"/>
        <v>3</v>
      </c>
      <c r="BC586" s="48"/>
      <c r="BD586" s="96"/>
      <c r="BE586" s="48"/>
      <c r="BG586" s="48"/>
      <c r="BH586" s="48"/>
      <c r="BI586" s="19"/>
      <c r="BJ586" s="19"/>
      <c r="BK586" s="19"/>
      <c r="BL586" s="48"/>
      <c r="BM586" s="61"/>
      <c r="BN586" s="48"/>
      <c r="BR586" s="48"/>
      <c r="BS586" s="48"/>
      <c r="BT586" s="48"/>
      <c r="BU586" s="48"/>
      <c r="BV586" s="48"/>
      <c r="BW586" s="48"/>
      <c r="BX586" s="48"/>
      <c r="BY586" s="49"/>
      <c r="BZ586" s="48"/>
      <c r="CA586" s="48"/>
      <c r="CB586" s="19"/>
      <c r="CC586" s="19"/>
      <c r="CD586" s="19"/>
      <c r="CE586" s="48"/>
      <c r="CF586" s="49"/>
      <c r="CG586" s="19"/>
      <c r="CH586" s="49"/>
      <c r="CI586" s="19"/>
      <c r="CJ586" s="19"/>
    </row>
    <row r="587" spans="1:88">
      <c r="A587" s="96">
        <f t="shared" ca="1" si="186"/>
        <v>7</v>
      </c>
      <c r="B587" s="23" t="str">
        <f ca="1">IF(A586="","",IF(AND(AL587="",AN587=""),"NB",AL587&amp;AN587))</f>
        <v>1@B,</v>
      </c>
      <c r="C587" s="6" t="str">
        <f t="shared" ca="1" si="188"/>
        <v/>
      </c>
      <c r="D587" s="56" t="str">
        <f ca="1">VLOOKUP($A587,$BC$5:$BN$45,8)</f>
        <v>R</v>
      </c>
      <c r="E587" s="344" t="str">
        <f t="shared" ca="1" si="197"/>
        <v>BRR</v>
      </c>
      <c r="F587" s="175">
        <v>1</v>
      </c>
      <c r="G587" s="459">
        <f ca="1">IF(G586&gt;=$AJ$3,1,IF(AND(J585="L",J586="L"),1,IF(I586="L",2,IF(I586="W",(2*G586-1),G586))))</f>
        <v>2</v>
      </c>
      <c r="H587" s="345" t="str">
        <f ca="1">IF($A586&lt;&gt;"",IF(OR($AH586&lt;&gt;0,$AI586&lt;&gt;0,E586="RRR"),"",IF(AND($D581="B",$D584="B"),"B",IF(AND($D583="B",$D585="B"),"B",IF(AND($D585=$D586,$D585="B"),"B","")))),"")</f>
        <v>B</v>
      </c>
      <c r="I587" s="346" t="str">
        <f t="shared" ca="1" si="201"/>
        <v>L</v>
      </c>
      <c r="J587" s="346">
        <f t="shared" ca="1" si="189"/>
        <v>-1</v>
      </c>
      <c r="K587" s="343">
        <f t="shared" ca="1" si="198"/>
        <v>-1</v>
      </c>
      <c r="L587" s="56" t="str">
        <f ca="1">VLOOKUP($A587,$BC$5:$BN$45,8)</f>
        <v>R</v>
      </c>
      <c r="M587" s="428">
        <f t="shared" ca="1" si="199"/>
        <v>2</v>
      </c>
      <c r="N587" s="175">
        <v>1</v>
      </c>
      <c r="O587" s="345" t="str">
        <f ca="1">IF($A586&lt;&gt;"",IF(OR($AH586&lt;&gt;0,$AI586&lt;&gt;0,E586="BBB",H587&lt;&gt;""),"",IF(AND($D581="R",$D584="R"),"R",IF(AND($D583="R",$D585="R"),"R",IF(AND($D585=$D586,$D585="R"),"R","")))),"")</f>
        <v/>
      </c>
      <c r="P587" s="37" t="str">
        <f t="shared" ca="1" si="190"/>
        <v/>
      </c>
      <c r="Q587" s="37">
        <f t="shared" ca="1" si="191"/>
        <v>0</v>
      </c>
      <c r="R587" s="23">
        <f ca="1">IF($A587&lt;&gt;"",IF(OR($AH586&lt;&gt;0,$AI586&lt;&gt;0),"0",SUM(Q587:Q587)),0)</f>
        <v>0</v>
      </c>
      <c r="S587" s="56" t="str">
        <f ca="1">VLOOKUP($A587,$BC$5:$BN$45,8)</f>
        <v>R</v>
      </c>
      <c r="T587" s="175">
        <v>1</v>
      </c>
      <c r="U587" s="345" t="str">
        <f ca="1">IF($A586&lt;&gt;"",IF(OR($AH586&lt;&gt;0,$AI586&lt;&gt;0,M586&gt;=$AJ$3),"",H587))</f>
        <v>B</v>
      </c>
      <c r="V587" s="346" t="str">
        <f t="shared" ca="1" si="202"/>
        <v>L</v>
      </c>
      <c r="W587" s="346">
        <f t="shared" ca="1" si="192"/>
        <v>-1</v>
      </c>
      <c r="X587" s="343">
        <f t="shared" ca="1" si="200"/>
        <v>-1</v>
      </c>
      <c r="Y587" s="56" t="str">
        <f ca="1">VLOOKUP($A587,$BC$5:$BN$45,8)</f>
        <v>R</v>
      </c>
      <c r="Z587" s="175">
        <v>1</v>
      </c>
      <c r="AA587" s="345" t="str">
        <f ca="1">IF($A586&lt;&gt;"",IF(OR($AH586&lt;&gt;0,$AI586&lt;&gt;0,U587&lt;&gt;""),"",O587))</f>
        <v/>
      </c>
      <c r="AB587" s="37" t="str">
        <f t="shared" ca="1" si="193"/>
        <v/>
      </c>
      <c r="AC587" s="37">
        <f t="shared" ca="1" si="194"/>
        <v>0</v>
      </c>
      <c r="AD587" s="23">
        <f ca="1">IF($A587&lt;&gt;"",IF(OR($AH586&lt;&gt;0,$AI586&lt;&gt;0),"0",SUM(AC587:AC587)),0)</f>
        <v>0</v>
      </c>
      <c r="AE587" s="90">
        <f ca="1">IF(A587&lt;&gt;"",W587+AC587,0)</f>
        <v>-1</v>
      </c>
      <c r="AF587" s="87">
        <f t="shared" ca="1" si="203"/>
        <v>-12</v>
      </c>
      <c r="AG587" s="95">
        <f>T588</f>
        <v>1</v>
      </c>
      <c r="AH587" s="89">
        <f ca="1">IF($A587&lt;&gt;"",IF(AH586&lt;&gt;0,AH586,IF(AF587&gt;=$AJ$1,"Profit Target",0)),0)</f>
        <v>0</v>
      </c>
      <c r="AI587" s="91">
        <f ca="1">IF($A587&lt;&gt;"",IF(AI586&lt;&gt;0,AI586,IF(AF587&lt;=$AJ$2,"Stop Loss",0)))</f>
        <v>0</v>
      </c>
      <c r="AJ587" s="89">
        <f t="shared" ca="1" si="195"/>
        <v>9</v>
      </c>
      <c r="AK587" s="78" t="str">
        <f ca="1">IF($A586="","",ABS(T587)&amp;"@")</f>
        <v>1@</v>
      </c>
      <c r="AL587" s="78" t="str">
        <f ca="1">IF(U587&lt;&gt;"",$AK587&amp;U587&amp;",","")</f>
        <v>1@B,</v>
      </c>
      <c r="AM587" s="78" t="str">
        <f ca="1">IF($A586="","",ABS(Z587)&amp;"@")</f>
        <v>1@</v>
      </c>
      <c r="AN587" s="427" t="str">
        <f t="shared" ca="1" si="196"/>
        <v/>
      </c>
      <c r="AO587" s="20"/>
      <c r="AP587" s="20"/>
      <c r="AQ587" s="20"/>
      <c r="AR587" s="20"/>
      <c r="AS587" s="20"/>
      <c r="AT587" s="66"/>
      <c r="AU587" s="20"/>
      <c r="AV587" s="20"/>
      <c r="AW587" s="20"/>
      <c r="AX587" s="20"/>
      <c r="AY587" s="20"/>
      <c r="AZ587" s="20"/>
      <c r="BA587" s="20"/>
      <c r="BB587" s="96">
        <f t="shared" ca="1" si="187"/>
        <v>21</v>
      </c>
      <c r="BC587" s="48"/>
      <c r="BD587" s="96"/>
      <c r="BE587" s="48"/>
      <c r="BG587" s="48"/>
      <c r="BH587" s="48"/>
      <c r="BI587" s="19"/>
      <c r="BJ587" s="19"/>
      <c r="BK587" s="19"/>
      <c r="BL587" s="48"/>
      <c r="BM587" s="61"/>
      <c r="BN587" s="48"/>
      <c r="BR587" s="48"/>
      <c r="BS587" s="48"/>
      <c r="BT587" s="48"/>
      <c r="BU587" s="48"/>
      <c r="BV587" s="48"/>
      <c r="BW587" s="48"/>
      <c r="BX587" s="48"/>
      <c r="BY587" s="49"/>
      <c r="BZ587" s="48"/>
      <c r="CA587" s="48"/>
      <c r="CB587" s="19"/>
      <c r="CC587" s="19"/>
      <c r="CD587" s="19"/>
      <c r="CE587" s="48"/>
      <c r="CF587" s="49"/>
      <c r="CG587" s="19"/>
      <c r="CH587" s="49"/>
      <c r="CI587" s="19"/>
      <c r="CJ587" s="19"/>
    </row>
    <row r="588" spans="1:88">
      <c r="A588" s="96">
        <f t="shared" ca="1" si="186"/>
        <v>26</v>
      </c>
      <c r="B588" s="23" t="str">
        <f ca="1">IF(A587="","",IF(AND(AL588="",AN588=""),"NB",AL588&amp;AN588))</f>
        <v>1@B,</v>
      </c>
      <c r="C588" s="6" t="str">
        <f t="shared" ca="1" si="188"/>
        <v/>
      </c>
      <c r="D588" s="56" t="str">
        <f ca="1">VLOOKUP($A588,$BC$5:$BN$45,8)</f>
        <v>B</v>
      </c>
      <c r="E588" s="344" t="str">
        <f t="shared" ca="1" si="197"/>
        <v>RRB</v>
      </c>
      <c r="F588" s="175">
        <v>1</v>
      </c>
      <c r="G588" s="459">
        <f ca="1">IF(G587&gt;=$AJ$3,1,IF(AND(J586="L",J587="L"),1,IF(I587="L",2,IF(I587="W",(2*G587-1),G587))))</f>
        <v>2</v>
      </c>
      <c r="H588" s="345" t="str">
        <f ca="1">IF($A587&lt;&gt;"",IF(OR($AH587&lt;&gt;0,$AI587&lt;&gt;0,E587="RRR"),"",IF(AND($D582="B",$D585="B"),"B",IF(AND($D584="B",$D586="B"),"B",IF(AND($D586=$D587,$D586="B"),"B","")))),"")</f>
        <v>B</v>
      </c>
      <c r="I588" s="346" t="str">
        <f t="shared" ca="1" si="201"/>
        <v>W</v>
      </c>
      <c r="J588" s="346">
        <f t="shared" ca="1" si="189"/>
        <v>1</v>
      </c>
      <c r="K588" s="343">
        <f t="shared" ca="1" si="198"/>
        <v>1</v>
      </c>
      <c r="L588" s="56" t="str">
        <f ca="1">VLOOKUP($A588,$BC$5:$BN$45,8)</f>
        <v>B</v>
      </c>
      <c r="M588" s="428">
        <f t="shared" ca="1" si="199"/>
        <v>0</v>
      </c>
      <c r="N588" s="175">
        <v>1</v>
      </c>
      <c r="O588" s="345" t="str">
        <f ca="1">IF($A587&lt;&gt;"",IF(OR($AH587&lt;&gt;0,$AI587&lt;&gt;0,E587="BBB",H588&lt;&gt;""),"",IF(AND($D582="R",$D585="R"),"R",IF(AND($D584="R",$D586="R"),"R",IF(AND($D586=$D587,$D586="R"),"R","")))),"")</f>
        <v/>
      </c>
      <c r="P588" s="37" t="str">
        <f t="shared" ca="1" si="190"/>
        <v/>
      </c>
      <c r="Q588" s="37">
        <f t="shared" ca="1" si="191"/>
        <v>0</v>
      </c>
      <c r="R588" s="23">
        <f ca="1">IF($A588&lt;&gt;"",IF(OR($AH587&lt;&gt;0,$AI587&lt;&gt;0),"0",SUM(Q588:Q588)),0)</f>
        <v>0</v>
      </c>
      <c r="S588" s="56" t="str">
        <f ca="1">VLOOKUP($A588,$BC$5:$BN$45,8)</f>
        <v>B</v>
      </c>
      <c r="T588" s="175">
        <v>1</v>
      </c>
      <c r="U588" s="345" t="str">
        <f ca="1">IF($A587&lt;&gt;"",IF(OR($AH587&lt;&gt;0,$AI587&lt;&gt;0,M587&gt;=$AJ$3),"",H588))</f>
        <v>B</v>
      </c>
      <c r="V588" s="346" t="str">
        <f t="shared" ca="1" si="202"/>
        <v>W</v>
      </c>
      <c r="W588" s="346">
        <f t="shared" ca="1" si="192"/>
        <v>1</v>
      </c>
      <c r="X588" s="343">
        <f t="shared" ca="1" si="200"/>
        <v>1</v>
      </c>
      <c r="Y588" s="56" t="str">
        <f ca="1">VLOOKUP($A588,$BC$5:$BN$45,8)</f>
        <v>B</v>
      </c>
      <c r="Z588" s="175">
        <v>1</v>
      </c>
      <c r="AA588" s="345" t="str">
        <f ca="1">IF($A587&lt;&gt;"",IF(OR($AH587&lt;&gt;0,$AI587&lt;&gt;0,U588&lt;&gt;""),"",O588))</f>
        <v/>
      </c>
      <c r="AB588" s="37" t="str">
        <f t="shared" ca="1" si="193"/>
        <v/>
      </c>
      <c r="AC588" s="37">
        <f t="shared" ca="1" si="194"/>
        <v>0</v>
      </c>
      <c r="AD588" s="23">
        <f ca="1">IF($A588&lt;&gt;"",IF(OR($AH587&lt;&gt;0,$AI587&lt;&gt;0),"0",SUM(AC588:AC588)),0)</f>
        <v>0</v>
      </c>
      <c r="AE588" s="90">
        <f ca="1">IF(A588&lt;&gt;"",W588+AC588,0)</f>
        <v>1</v>
      </c>
      <c r="AF588" s="87">
        <f t="shared" ca="1" si="203"/>
        <v>-11</v>
      </c>
      <c r="AG588" s="95">
        <f>T589</f>
        <v>1</v>
      </c>
      <c r="AH588" s="89">
        <f ca="1">IF($A588&lt;&gt;"",IF(AH587&lt;&gt;0,AH587,IF(AF588&gt;=$AJ$1,"Profit Target",0)),0)</f>
        <v>0</v>
      </c>
      <c r="AI588" s="91">
        <f ca="1">IF($A588&lt;&gt;"",IF(AI587&lt;&gt;0,AI587,IF(AF588&lt;=$AJ$2,"Stop Loss",0)))</f>
        <v>0</v>
      </c>
      <c r="AJ588" s="89">
        <f t="shared" ca="1" si="195"/>
        <v>9</v>
      </c>
      <c r="AK588" s="78" t="str">
        <f ca="1">IF($A587="","",ABS(T588)&amp;"@")</f>
        <v>1@</v>
      </c>
      <c r="AL588" s="78" t="str">
        <f ca="1">IF(U588&lt;&gt;"",$AK588&amp;U588&amp;",","")</f>
        <v>1@B,</v>
      </c>
      <c r="AM588" s="78" t="str">
        <f ca="1">IF($A587="","",ABS(Z588)&amp;"@")</f>
        <v>1@</v>
      </c>
      <c r="AN588" s="427" t="str">
        <f t="shared" ca="1" si="196"/>
        <v/>
      </c>
      <c r="AO588" s="20"/>
      <c r="AP588" s="20"/>
      <c r="AQ588" s="20"/>
      <c r="AR588" s="20"/>
      <c r="AS588" s="20"/>
      <c r="AT588" s="66"/>
      <c r="AU588" s="20"/>
      <c r="AV588" s="20"/>
      <c r="AW588" s="20"/>
      <c r="AX588" s="20"/>
      <c r="AY588" s="20"/>
      <c r="AZ588" s="20"/>
      <c r="BA588" s="20"/>
      <c r="BB588" s="96">
        <f t="shared" ca="1" si="187"/>
        <v>31</v>
      </c>
      <c r="BC588" s="48"/>
      <c r="BD588" s="96"/>
      <c r="BE588" s="48"/>
      <c r="BG588" s="48"/>
      <c r="BH588" s="48"/>
      <c r="BI588" s="19"/>
      <c r="BJ588" s="19"/>
      <c r="BK588" s="19"/>
      <c r="BL588" s="48"/>
      <c r="BM588" s="61"/>
      <c r="BN588" s="48"/>
      <c r="BR588" s="48"/>
      <c r="BS588" s="48"/>
      <c r="BT588" s="48"/>
      <c r="BU588" s="48"/>
      <c r="BV588" s="48"/>
      <c r="BW588" s="48"/>
      <c r="BX588" s="48"/>
      <c r="BY588" s="49"/>
      <c r="BZ588" s="48"/>
      <c r="CA588" s="48"/>
      <c r="CB588" s="19"/>
      <c r="CC588" s="19"/>
      <c r="CD588" s="19"/>
      <c r="CE588" s="48"/>
      <c r="CF588" s="49"/>
      <c r="CG588" s="19"/>
      <c r="CH588" s="49"/>
      <c r="CI588" s="19"/>
      <c r="CJ588" s="19"/>
    </row>
    <row r="589" spans="1:88">
      <c r="A589" s="96">
        <f t="shared" ca="1" si="186"/>
        <v>23</v>
      </c>
      <c r="B589" s="23" t="str">
        <f ca="1">IF(A588="","",IF(AND(AL589="",AN589=""),"NB",AL589&amp;AN589))</f>
        <v>1@R,</v>
      </c>
      <c r="C589" s="6" t="str">
        <f t="shared" ca="1" si="188"/>
        <v/>
      </c>
      <c r="D589" s="56" t="str">
        <f ca="1">VLOOKUP($A589,$BC$5:$BN$45,8)</f>
        <v>R</v>
      </c>
      <c r="E589" s="344" t="str">
        <f t="shared" ca="1" si="197"/>
        <v>RBR</v>
      </c>
      <c r="F589" s="175">
        <v>1</v>
      </c>
      <c r="G589" s="459">
        <f ca="1">IF(G588&gt;=$AJ$3,1,IF(AND(J587="L",J588="L"),1,IF(I588="L",2,IF(I588="W",(2*G588-1),G588))))</f>
        <v>3</v>
      </c>
      <c r="H589" s="345" t="str">
        <f ca="1">IF($A588&lt;&gt;"",IF(OR($AH588&lt;&gt;0,$AI588&lt;&gt;0,E588="RRR"),"",IF(AND($D583="B",$D586="B"),"B",IF(AND($D585="B",$D587="B"),"B",IF(AND($D587=$D588,$D587="B"),"B","")))),"")</f>
        <v/>
      </c>
      <c r="I589" s="346" t="str">
        <f t="shared" ca="1" si="201"/>
        <v/>
      </c>
      <c r="J589" s="346">
        <f t="shared" ca="1" si="189"/>
        <v>0</v>
      </c>
      <c r="K589" s="343">
        <f t="shared" ca="1" si="198"/>
        <v>0</v>
      </c>
      <c r="L589" s="56" t="str">
        <f ca="1">VLOOKUP($A589,$BC$5:$BN$45,8)</f>
        <v>R</v>
      </c>
      <c r="M589" s="428">
        <f t="shared" ca="1" si="199"/>
        <v>0</v>
      </c>
      <c r="N589" s="175">
        <v>1</v>
      </c>
      <c r="O589" s="345" t="str">
        <f ca="1">IF($A588&lt;&gt;"",IF(OR($AH588&lt;&gt;0,$AI588&lt;&gt;0,E588="BBB",H589&lt;&gt;""),"",IF(AND($D583="R",$D586="R"),"R",IF(AND($D585="R",$D587="R"),"R",IF(AND($D587=$D588,$D587="R"),"R","")))),"")</f>
        <v>R</v>
      </c>
      <c r="P589" s="37" t="str">
        <f t="shared" ca="1" si="190"/>
        <v>W</v>
      </c>
      <c r="Q589" s="37">
        <f t="shared" ca="1" si="191"/>
        <v>1</v>
      </c>
      <c r="R589" s="23">
        <f ca="1">IF($A589&lt;&gt;"",IF(OR($AH588&lt;&gt;0,$AI588&lt;&gt;0),"0",SUM(Q589:Q589)),0)</f>
        <v>1</v>
      </c>
      <c r="S589" s="56" t="str">
        <f ca="1">VLOOKUP($A589,$BC$5:$BN$45,8)</f>
        <v>R</v>
      </c>
      <c r="T589" s="175">
        <v>1</v>
      </c>
      <c r="U589" s="345" t="str">
        <f ca="1">IF($A588&lt;&gt;"",IF(OR($AH588&lt;&gt;0,$AI588&lt;&gt;0,M588&gt;=$AJ$3),"",H589))</f>
        <v/>
      </c>
      <c r="V589" s="346" t="str">
        <f t="shared" ca="1" si="202"/>
        <v/>
      </c>
      <c r="W589" s="346">
        <f t="shared" ca="1" si="192"/>
        <v>0</v>
      </c>
      <c r="X589" s="343">
        <f t="shared" ca="1" si="200"/>
        <v>0</v>
      </c>
      <c r="Y589" s="56" t="str">
        <f ca="1">VLOOKUP($A589,$BC$5:$BN$45,8)</f>
        <v>R</v>
      </c>
      <c r="Z589" s="175">
        <v>1</v>
      </c>
      <c r="AA589" s="345" t="str">
        <f ca="1">IF($A588&lt;&gt;"",IF(OR($AH588&lt;&gt;0,$AI588&lt;&gt;0,U589&lt;&gt;""),"",O589))</f>
        <v>R</v>
      </c>
      <c r="AB589" s="37" t="str">
        <f t="shared" ca="1" si="193"/>
        <v>W</v>
      </c>
      <c r="AC589" s="37">
        <f t="shared" ca="1" si="194"/>
        <v>1</v>
      </c>
      <c r="AD589" s="23">
        <f ca="1">IF($A589&lt;&gt;"",IF(OR($AH588&lt;&gt;0,$AI588&lt;&gt;0),"0",SUM(AC589:AC589)),0)</f>
        <v>1</v>
      </c>
      <c r="AE589" s="90">
        <f ca="1">IF(A589&lt;&gt;"",W589+AC589,0)</f>
        <v>1</v>
      </c>
      <c r="AF589" s="87">
        <f t="shared" ca="1" si="203"/>
        <v>-10</v>
      </c>
      <c r="AG589" s="95">
        <f>T590</f>
        <v>1</v>
      </c>
      <c r="AH589" s="89">
        <f ca="1">IF($A589&lt;&gt;"",IF(AH588&lt;&gt;0,AH588,IF(AF589&gt;=$AJ$1,"Profit Target",0)),0)</f>
        <v>0</v>
      </c>
      <c r="AI589" s="91">
        <f ca="1">IF($A589&lt;&gt;"",IF(AI588&lt;&gt;0,AI588,IF(AF589&lt;=$AJ$2,"Stop Loss",0)))</f>
        <v>0</v>
      </c>
      <c r="AJ589" s="89">
        <f t="shared" ca="1" si="195"/>
        <v>9</v>
      </c>
      <c r="AK589" s="78" t="str">
        <f ca="1">IF($A588="","",ABS(T589)&amp;"@")</f>
        <v>1@</v>
      </c>
      <c r="AL589" s="78" t="str">
        <f ca="1">IF(U589&lt;&gt;"",$AK589&amp;U589&amp;",","")</f>
        <v/>
      </c>
      <c r="AM589" s="78" t="str">
        <f ca="1">IF($A588="","",ABS(Z589)&amp;"@")</f>
        <v>1@</v>
      </c>
      <c r="AN589" s="427" t="str">
        <f t="shared" ca="1" si="196"/>
        <v>1@R,</v>
      </c>
      <c r="AO589" s="20"/>
      <c r="AP589" s="20"/>
      <c r="AQ589" s="20"/>
      <c r="AR589" s="20"/>
      <c r="AS589" s="20"/>
      <c r="AT589" s="66"/>
      <c r="AU589" s="20"/>
      <c r="AV589" s="20"/>
      <c r="AW589" s="20"/>
      <c r="AX589" s="20"/>
      <c r="AY589" s="20"/>
      <c r="AZ589" s="20"/>
      <c r="BA589" s="20"/>
      <c r="BB589" s="96">
        <f t="shared" ca="1" si="187"/>
        <v>22</v>
      </c>
      <c r="BC589" s="48"/>
      <c r="BD589" s="96"/>
      <c r="BE589" s="48"/>
      <c r="BG589" s="48"/>
      <c r="BH589" s="48"/>
      <c r="BI589" s="19"/>
      <c r="BJ589" s="19"/>
      <c r="BK589" s="19"/>
      <c r="BL589" s="48"/>
      <c r="BM589" s="61"/>
      <c r="BN589" s="48"/>
      <c r="BR589" s="48"/>
      <c r="BS589" s="48"/>
      <c r="BT589" s="48"/>
      <c r="BU589" s="48"/>
      <c r="BV589" s="48"/>
      <c r="BW589" s="48"/>
      <c r="BX589" s="48"/>
      <c r="BY589" s="49"/>
      <c r="BZ589" s="48"/>
      <c r="CA589" s="48"/>
      <c r="CB589" s="19"/>
      <c r="CC589" s="19"/>
      <c r="CD589" s="19"/>
      <c r="CE589" s="48"/>
      <c r="CF589" s="49"/>
      <c r="CG589" s="19"/>
      <c r="CH589" s="49"/>
      <c r="CI589" s="19"/>
      <c r="CJ589" s="19"/>
    </row>
    <row r="590" spans="1:88">
      <c r="A590" s="96">
        <f t="shared" ca="1" si="186"/>
        <v>5</v>
      </c>
      <c r="B590" s="23" t="str">
        <f ca="1">IF(A589="","",IF(AND(AL590="",AN590=""),"NB",AL590&amp;AN590))</f>
        <v>NB</v>
      </c>
      <c r="C590" s="6" t="str">
        <f t="shared" ca="1" si="188"/>
        <v/>
      </c>
      <c r="D590" s="56" t="str">
        <f ca="1">VLOOKUP($A590,$BC$5:$BN$45,8)</f>
        <v>R</v>
      </c>
      <c r="E590" s="344" t="str">
        <f t="shared" ca="1" si="197"/>
        <v>BRR</v>
      </c>
      <c r="F590" s="175">
        <v>1</v>
      </c>
      <c r="G590" s="459">
        <f ca="1">IF(G589&gt;=$AJ$3,1,IF(AND(J588="L",J589="L"),1,IF(I589="L",2,IF(I589="W",(2*G589-1),G589))))</f>
        <v>3</v>
      </c>
      <c r="H590" s="345" t="str">
        <f ca="1">IF($A589&lt;&gt;"",IF(OR($AH589&lt;&gt;0,$AI589&lt;&gt;0,E589="RRR"),"",IF(AND($D584="B",$D587="B"),"B",IF(AND($D586="B",$D588="B"),"B",IF(AND($D588=$D589,$D588="B"),"B","")))),"")</f>
        <v/>
      </c>
      <c r="I590" s="346" t="str">
        <f t="shared" ca="1" si="201"/>
        <v/>
      </c>
      <c r="J590" s="346">
        <f t="shared" ca="1" si="189"/>
        <v>0</v>
      </c>
      <c r="K590" s="343">
        <f t="shared" ca="1" si="198"/>
        <v>0</v>
      </c>
      <c r="L590" s="56" t="str">
        <f ca="1">VLOOKUP($A590,$BC$5:$BN$45,8)</f>
        <v>R</v>
      </c>
      <c r="M590" s="428">
        <f t="shared" ca="1" si="199"/>
        <v>0</v>
      </c>
      <c r="N590" s="175">
        <v>1</v>
      </c>
      <c r="O590" s="345" t="str">
        <f ca="1">IF($A589&lt;&gt;"",IF(OR($AH589&lt;&gt;0,$AI589&lt;&gt;0,E589="BBB",H590&lt;&gt;""),"",IF(AND($D584="R",$D587="R"),"R",IF(AND($D586="R",$D588="R"),"R",IF(AND($D588=$D589,$D588="R"),"R","")))),"")</f>
        <v/>
      </c>
      <c r="P590" s="37" t="str">
        <f t="shared" ca="1" si="190"/>
        <v/>
      </c>
      <c r="Q590" s="37">
        <f t="shared" ca="1" si="191"/>
        <v>0</v>
      </c>
      <c r="R590" s="23">
        <f ca="1">IF($A590&lt;&gt;"",IF(OR($AH589&lt;&gt;0,$AI589&lt;&gt;0),"0",SUM(Q590:Q590)),0)</f>
        <v>0</v>
      </c>
      <c r="S590" s="56" t="str">
        <f ca="1">VLOOKUP($A590,$BC$5:$BN$45,8)</f>
        <v>R</v>
      </c>
      <c r="T590" s="175">
        <v>1</v>
      </c>
      <c r="U590" s="345" t="str">
        <f ca="1">IF($A589&lt;&gt;"",IF(OR($AH589&lt;&gt;0,$AI589&lt;&gt;0,M589&gt;=$AJ$3),"",H590))</f>
        <v/>
      </c>
      <c r="V590" s="346" t="str">
        <f t="shared" ca="1" si="202"/>
        <v/>
      </c>
      <c r="W590" s="346">
        <f t="shared" ca="1" si="192"/>
        <v>0</v>
      </c>
      <c r="X590" s="343">
        <f t="shared" ca="1" si="200"/>
        <v>0</v>
      </c>
      <c r="Y590" s="56" t="str">
        <f ca="1">VLOOKUP($A590,$BC$5:$BN$45,8)</f>
        <v>R</v>
      </c>
      <c r="Z590" s="175">
        <v>1</v>
      </c>
      <c r="AA590" s="345" t="str">
        <f ca="1">IF($A589&lt;&gt;"",IF(OR($AH589&lt;&gt;0,$AI589&lt;&gt;0,U590&lt;&gt;""),"",O590))</f>
        <v/>
      </c>
      <c r="AB590" s="37" t="str">
        <f t="shared" ca="1" si="193"/>
        <v/>
      </c>
      <c r="AC590" s="37">
        <f t="shared" ca="1" si="194"/>
        <v>0</v>
      </c>
      <c r="AD590" s="23">
        <f ca="1">IF($A590&lt;&gt;"",IF(OR($AH589&lt;&gt;0,$AI589&lt;&gt;0),"0",SUM(AC590:AC590)),0)</f>
        <v>0</v>
      </c>
      <c r="AE590" s="90">
        <f ca="1">IF(A590&lt;&gt;"",W590+AC590,0)</f>
        <v>0</v>
      </c>
      <c r="AF590" s="87">
        <f t="shared" ca="1" si="203"/>
        <v>-10</v>
      </c>
      <c r="AG590" s="95">
        <f>T591</f>
        <v>1</v>
      </c>
      <c r="AH590" s="89">
        <f ca="1">IF($A590&lt;&gt;"",IF(AH589&lt;&gt;0,AH589,IF(AF590&gt;=$AJ$1,"Profit Target",0)),0)</f>
        <v>0</v>
      </c>
      <c r="AI590" s="91">
        <f ca="1">IF($A590&lt;&gt;"",IF(AI589&lt;&gt;0,AI589,IF(AF590&lt;=$AJ$2,"Stop Loss",0)))</f>
        <v>0</v>
      </c>
      <c r="AJ590" s="89">
        <f t="shared" ca="1" si="195"/>
        <v>9</v>
      </c>
      <c r="AK590" s="78" t="str">
        <f ca="1">IF($A589="","",ABS(T590)&amp;"@")</f>
        <v>1@</v>
      </c>
      <c r="AL590" s="78" t="str">
        <f ca="1">IF(U590&lt;&gt;"",$AK590&amp;U590&amp;",","")</f>
        <v/>
      </c>
      <c r="AM590" s="78" t="str">
        <f ca="1">IF($A589="","",ABS(Z590)&amp;"@")</f>
        <v>1@</v>
      </c>
      <c r="AN590" s="427" t="str">
        <f t="shared" ca="1" si="196"/>
        <v/>
      </c>
      <c r="AO590" s="20"/>
      <c r="AP590" s="20"/>
      <c r="AQ590" s="20"/>
      <c r="AR590" s="20"/>
      <c r="AS590" s="20"/>
      <c r="AT590" s="66"/>
      <c r="AU590" s="20"/>
      <c r="AV590" s="20"/>
      <c r="AW590" s="20"/>
      <c r="AX590" s="20"/>
      <c r="AY590" s="20"/>
      <c r="AZ590" s="20"/>
      <c r="BA590" s="20"/>
      <c r="BB590" s="96">
        <f t="shared" ca="1" si="187"/>
        <v>28</v>
      </c>
      <c r="BC590" s="48"/>
      <c r="BD590" s="96"/>
      <c r="BE590" s="48"/>
      <c r="BG590" s="48"/>
      <c r="BH590" s="48"/>
      <c r="BI590" s="19"/>
      <c r="BJ590" s="19"/>
      <c r="BK590" s="19"/>
      <c r="BL590" s="48"/>
      <c r="BM590" s="61"/>
      <c r="BN590" s="48"/>
      <c r="BR590" s="48"/>
      <c r="BS590" s="48"/>
      <c r="BT590" s="48"/>
      <c r="BU590" s="48"/>
      <c r="BV590" s="48"/>
      <c r="BW590" s="48"/>
      <c r="BX590" s="48"/>
      <c r="BY590" s="49"/>
      <c r="BZ590" s="48"/>
      <c r="CA590" s="48"/>
      <c r="CB590" s="19"/>
      <c r="CC590" s="19"/>
      <c r="CD590" s="19"/>
      <c r="CE590" s="48"/>
      <c r="CF590" s="49"/>
      <c r="CG590" s="19"/>
      <c r="CH590" s="49"/>
      <c r="CI590" s="19"/>
      <c r="CJ590" s="19"/>
    </row>
    <row r="591" spans="1:88">
      <c r="A591" s="96">
        <f t="shared" ca="1" si="186"/>
        <v>32</v>
      </c>
      <c r="B591" s="23" t="str">
        <f ca="1">IF(A590="","",IF(AND(AL591="",AN591=""),"NB",AL591&amp;AN591))</f>
        <v>1@B,</v>
      </c>
      <c r="C591" s="6" t="str">
        <f t="shared" ca="1" si="188"/>
        <v/>
      </c>
      <c r="D591" s="56" t="str">
        <f ca="1">VLOOKUP($A591,$BC$5:$BN$45,8)</f>
        <v>R</v>
      </c>
      <c r="E591" s="344" t="str">
        <f t="shared" ca="1" si="197"/>
        <v>RRR</v>
      </c>
      <c r="F591" s="175">
        <v>1</v>
      </c>
      <c r="G591" s="459">
        <f ca="1">IF(G590&gt;=$AJ$3,1,IF(AND(J589="L",J590="L"),1,IF(I590="L",2,IF(I590="W",(2*G590-1),G590))))</f>
        <v>3</v>
      </c>
      <c r="H591" s="345" t="str">
        <f ca="1">IF($A590&lt;&gt;"",IF(OR($AH590&lt;&gt;0,$AI590&lt;&gt;0,E590="RRR"),"",IF(AND($D585="B",$D588="B"),"B",IF(AND($D587="B",$D589="B"),"B",IF(AND($D589=$D590,$D589="B"),"B","")))),"")</f>
        <v>B</v>
      </c>
      <c r="I591" s="346" t="str">
        <f t="shared" ca="1" si="201"/>
        <v>L</v>
      </c>
      <c r="J591" s="346">
        <f t="shared" ca="1" si="189"/>
        <v>-1</v>
      </c>
      <c r="K591" s="343">
        <f t="shared" ca="1" si="198"/>
        <v>-1</v>
      </c>
      <c r="L591" s="56" t="str">
        <f ca="1">VLOOKUP($A591,$BC$5:$BN$45,8)</f>
        <v>R</v>
      </c>
      <c r="M591" s="428">
        <f t="shared" ca="1" si="199"/>
        <v>1</v>
      </c>
      <c r="N591" s="175">
        <v>1</v>
      </c>
      <c r="O591" s="345" t="str">
        <f ca="1">IF($A590&lt;&gt;"",IF(OR($AH590&lt;&gt;0,$AI590&lt;&gt;0,E590="BBB",H591&lt;&gt;""),"",IF(AND($D585="R",$D588="R"),"R",IF(AND($D587="R",$D589="R"),"R",IF(AND($D589=$D590,$D589="R"),"R","")))),"")</f>
        <v/>
      </c>
      <c r="P591" s="37" t="str">
        <f t="shared" ca="1" si="190"/>
        <v/>
      </c>
      <c r="Q591" s="37">
        <f t="shared" ca="1" si="191"/>
        <v>0</v>
      </c>
      <c r="R591" s="23">
        <f ca="1">IF($A591&lt;&gt;"",IF(OR($AH590&lt;&gt;0,$AI590&lt;&gt;0),"0",SUM(Q591:Q591)),0)</f>
        <v>0</v>
      </c>
      <c r="S591" s="56" t="str">
        <f ca="1">VLOOKUP($A591,$BC$5:$BN$45,8)</f>
        <v>R</v>
      </c>
      <c r="T591" s="175">
        <v>1</v>
      </c>
      <c r="U591" s="345" t="str">
        <f ca="1">IF($A590&lt;&gt;"",IF(OR($AH590&lt;&gt;0,$AI590&lt;&gt;0,M590&gt;=$AJ$3),"",H591))</f>
        <v>B</v>
      </c>
      <c r="V591" s="346" t="str">
        <f t="shared" ca="1" si="202"/>
        <v>L</v>
      </c>
      <c r="W591" s="346">
        <f t="shared" ca="1" si="192"/>
        <v>-1</v>
      </c>
      <c r="X591" s="343">
        <f t="shared" ca="1" si="200"/>
        <v>-1</v>
      </c>
      <c r="Y591" s="56" t="str">
        <f ca="1">VLOOKUP($A591,$BC$5:$BN$45,8)</f>
        <v>R</v>
      </c>
      <c r="Z591" s="175">
        <v>1</v>
      </c>
      <c r="AA591" s="345" t="str">
        <f ca="1">IF($A590&lt;&gt;"",IF(OR($AH590&lt;&gt;0,$AI590&lt;&gt;0,U591&lt;&gt;""),"",O591))</f>
        <v/>
      </c>
      <c r="AB591" s="37" t="str">
        <f t="shared" ca="1" si="193"/>
        <v/>
      </c>
      <c r="AC591" s="37">
        <f t="shared" ca="1" si="194"/>
        <v>0</v>
      </c>
      <c r="AD591" s="23">
        <f ca="1">IF($A591&lt;&gt;"",IF(OR($AH590&lt;&gt;0,$AI590&lt;&gt;0),"0",SUM(AC591:AC591)),0)</f>
        <v>0</v>
      </c>
      <c r="AE591" s="90">
        <f ca="1">IF(A591&lt;&gt;"",W591+AC591,0)</f>
        <v>-1</v>
      </c>
      <c r="AF591" s="87">
        <f t="shared" ca="1" si="203"/>
        <v>-11</v>
      </c>
      <c r="AG591" s="95">
        <f>T592</f>
        <v>1</v>
      </c>
      <c r="AH591" s="89">
        <f ca="1">IF($A591&lt;&gt;"",IF(AH590&lt;&gt;0,AH590,IF(AF591&gt;=$AJ$1,"Profit Target",0)),0)</f>
        <v>0</v>
      </c>
      <c r="AI591" s="91">
        <f ca="1">IF($A591&lt;&gt;"",IF(AI590&lt;&gt;0,AI590,IF(AF591&lt;=$AJ$2,"Stop Loss",0)))</f>
        <v>0</v>
      </c>
      <c r="AJ591" s="89">
        <f t="shared" ca="1" si="195"/>
        <v>9</v>
      </c>
      <c r="AK591" s="78" t="str">
        <f ca="1">IF($A590="","",ABS(T591)&amp;"@")</f>
        <v>1@</v>
      </c>
      <c r="AL591" s="78" t="str">
        <f ca="1">IF(U591&lt;&gt;"",$AK591&amp;U591&amp;",","")</f>
        <v>1@B,</v>
      </c>
      <c r="AM591" s="78" t="str">
        <f ca="1">IF($A590="","",ABS(Z591)&amp;"@")</f>
        <v>1@</v>
      </c>
      <c r="AN591" s="427" t="str">
        <f t="shared" ca="1" si="196"/>
        <v/>
      </c>
      <c r="AO591" s="20"/>
      <c r="AP591" s="20"/>
      <c r="AQ591" s="20"/>
      <c r="AR591" s="20"/>
      <c r="AS591" s="20"/>
      <c r="AT591" s="66"/>
      <c r="AU591" s="20"/>
      <c r="AV591" s="20"/>
      <c r="AW591" s="20"/>
      <c r="AX591" s="20"/>
      <c r="AY591" s="20"/>
      <c r="AZ591" s="20"/>
      <c r="BA591" s="20"/>
      <c r="BB591" s="96">
        <f t="shared" ca="1" si="187"/>
        <v>5</v>
      </c>
      <c r="BC591" s="48"/>
      <c r="BD591" s="96"/>
      <c r="BE591" s="48"/>
      <c r="BG591" s="48"/>
      <c r="BH591" s="48"/>
      <c r="BI591" s="19"/>
      <c r="BJ591" s="19"/>
      <c r="BK591" s="19"/>
      <c r="BL591" s="48"/>
      <c r="BM591" s="61"/>
      <c r="BN591" s="48"/>
      <c r="BR591" s="48"/>
      <c r="BS591" s="48"/>
      <c r="BT591" s="48"/>
      <c r="BU591" s="48"/>
      <c r="BV591" s="48"/>
      <c r="BW591" s="48"/>
      <c r="BX591" s="48"/>
      <c r="BY591" s="49"/>
      <c r="BZ591" s="48"/>
      <c r="CA591" s="48"/>
      <c r="CB591" s="19"/>
      <c r="CC591" s="19"/>
      <c r="CD591" s="19"/>
      <c r="CE591" s="48"/>
      <c r="CF591" s="49"/>
      <c r="CG591" s="19"/>
      <c r="CH591" s="49"/>
      <c r="CI591" s="19"/>
      <c r="CJ591" s="19"/>
    </row>
    <row r="592" spans="1:88">
      <c r="A592" s="96">
        <f t="shared" ca="1" si="186"/>
        <v>20</v>
      </c>
      <c r="B592" s="23" t="str">
        <f ca="1">IF(A591="","",IF(AND(AL592="",AN592=""),"NB",AL592&amp;AN592))</f>
        <v>1@R,</v>
      </c>
      <c r="C592" s="6" t="str">
        <f t="shared" ca="1" si="188"/>
        <v/>
      </c>
      <c r="D592" s="56" t="str">
        <f ca="1">VLOOKUP($A592,$BC$5:$BN$45,8)</f>
        <v>B</v>
      </c>
      <c r="E592" s="344" t="str">
        <f t="shared" ca="1" si="197"/>
        <v>RRB</v>
      </c>
      <c r="F592" s="175">
        <v>1</v>
      </c>
      <c r="G592" s="459">
        <f ca="1">IF(G591&gt;=$AJ$3,1,IF(AND(J590="L",J591="L"),1,IF(I591="L",2,IF(I591="W",(2*G591-1),G591))))</f>
        <v>2</v>
      </c>
      <c r="H592" s="345" t="str">
        <f ca="1">IF($A591&lt;&gt;"",IF(OR($AH591&lt;&gt;0,$AI591&lt;&gt;0,E591="RRR"),"",IF(AND($D586="B",$D589="B"),"B",IF(AND($D588="B",$D590="B"),"B",IF(AND($D590=$D591,$D590="B"),"B","")))),"")</f>
        <v/>
      </c>
      <c r="I592" s="346" t="str">
        <f t="shared" ca="1" si="201"/>
        <v/>
      </c>
      <c r="J592" s="346">
        <f t="shared" ca="1" si="189"/>
        <v>0</v>
      </c>
      <c r="K592" s="343">
        <f t="shared" ca="1" si="198"/>
        <v>0</v>
      </c>
      <c r="L592" s="56" t="str">
        <f ca="1">VLOOKUP($A592,$BC$5:$BN$45,8)</f>
        <v>B</v>
      </c>
      <c r="M592" s="428">
        <f t="shared" ca="1" si="199"/>
        <v>1</v>
      </c>
      <c r="N592" s="175">
        <v>1</v>
      </c>
      <c r="O592" s="345" t="str">
        <f ca="1">IF($A591&lt;&gt;"",IF(OR($AH591&lt;&gt;0,$AI591&lt;&gt;0,E591="BBB",H592&lt;&gt;""),"",IF(AND($D586="R",$D589="R"),"R",IF(AND($D588="R",$D590="R"),"R",IF(AND($D590=$D591,$D590="R"),"R","")))),"")</f>
        <v>R</v>
      </c>
      <c r="P592" s="37" t="str">
        <f t="shared" ca="1" si="190"/>
        <v>L</v>
      </c>
      <c r="Q592" s="37">
        <f t="shared" ca="1" si="191"/>
        <v>-1</v>
      </c>
      <c r="R592" s="23">
        <f ca="1">IF($A592&lt;&gt;"",IF(OR($AH591&lt;&gt;0,$AI591&lt;&gt;0),"0",SUM(Q592:Q592)),0)</f>
        <v>-1</v>
      </c>
      <c r="S592" s="56" t="str">
        <f ca="1">VLOOKUP($A592,$BC$5:$BN$45,8)</f>
        <v>B</v>
      </c>
      <c r="T592" s="175">
        <v>1</v>
      </c>
      <c r="U592" s="345" t="str">
        <f ca="1">IF($A591&lt;&gt;"",IF(OR($AH591&lt;&gt;0,$AI591&lt;&gt;0,M591&gt;=$AJ$3),"",H592))</f>
        <v/>
      </c>
      <c r="V592" s="346" t="str">
        <f t="shared" ca="1" si="202"/>
        <v/>
      </c>
      <c r="W592" s="346">
        <f t="shared" ca="1" si="192"/>
        <v>0</v>
      </c>
      <c r="X592" s="343">
        <f t="shared" ca="1" si="200"/>
        <v>0</v>
      </c>
      <c r="Y592" s="56" t="str">
        <f ca="1">VLOOKUP($A592,$BC$5:$BN$45,8)</f>
        <v>B</v>
      </c>
      <c r="Z592" s="175">
        <v>1</v>
      </c>
      <c r="AA592" s="345" t="str">
        <f ca="1">IF($A591&lt;&gt;"",IF(OR($AH591&lt;&gt;0,$AI591&lt;&gt;0,U592&lt;&gt;""),"",O592))</f>
        <v>R</v>
      </c>
      <c r="AB592" s="37" t="str">
        <f t="shared" ca="1" si="193"/>
        <v>L</v>
      </c>
      <c r="AC592" s="37">
        <f t="shared" ca="1" si="194"/>
        <v>-1</v>
      </c>
      <c r="AD592" s="23">
        <f ca="1">IF($A592&lt;&gt;"",IF(OR($AH591&lt;&gt;0,$AI591&lt;&gt;0),"0",SUM(AC592:AC592)),0)</f>
        <v>-1</v>
      </c>
      <c r="AE592" s="90">
        <f ca="1">IF(A592&lt;&gt;"",W592+AC592,0)</f>
        <v>-1</v>
      </c>
      <c r="AF592" s="87">
        <f t="shared" ca="1" si="203"/>
        <v>-12</v>
      </c>
      <c r="AG592" s="95">
        <f>T593</f>
        <v>1</v>
      </c>
      <c r="AH592" s="89">
        <f ca="1">IF($A592&lt;&gt;"",IF(AH591&lt;&gt;0,AH591,IF(AF592&gt;=$AJ$1,"Profit Target",0)),0)</f>
        <v>0</v>
      </c>
      <c r="AI592" s="91">
        <f ca="1">IF($A592&lt;&gt;"",IF(AI591&lt;&gt;0,AI591,IF(AF592&lt;=$AJ$2,"Stop Loss",0)))</f>
        <v>0</v>
      </c>
      <c r="AJ592" s="89">
        <f t="shared" ca="1" si="195"/>
        <v>9</v>
      </c>
      <c r="AK592" s="78" t="str">
        <f ca="1">IF($A591="","",ABS(T592)&amp;"@")</f>
        <v>1@</v>
      </c>
      <c r="AL592" s="78" t="str">
        <f ca="1">IF(U592&lt;&gt;"",$AK592&amp;U592&amp;",","")</f>
        <v/>
      </c>
      <c r="AM592" s="78" t="str">
        <f ca="1">IF($A591="","",ABS(Z592)&amp;"@")</f>
        <v>1@</v>
      </c>
      <c r="AN592" s="427" t="str">
        <f t="shared" ca="1" si="196"/>
        <v>1@R,</v>
      </c>
      <c r="AO592" s="20"/>
      <c r="AP592" s="20"/>
      <c r="AQ592" s="20"/>
      <c r="AR592" s="20"/>
      <c r="AS592" s="20"/>
      <c r="AT592" s="66"/>
      <c r="AU592" s="20"/>
      <c r="AV592" s="20"/>
      <c r="AW592" s="20"/>
      <c r="AX592" s="20"/>
      <c r="AY592" s="20"/>
      <c r="AZ592" s="20"/>
      <c r="BA592" s="20"/>
      <c r="BB592" s="96">
        <f t="shared" ca="1" si="187"/>
        <v>6</v>
      </c>
      <c r="BC592" s="48"/>
      <c r="BD592" s="96"/>
      <c r="BE592" s="48"/>
      <c r="BG592" s="48"/>
      <c r="BH592" s="48"/>
      <c r="BI592" s="19"/>
      <c r="BJ592" s="19"/>
      <c r="BK592" s="19"/>
      <c r="BL592" s="48"/>
      <c r="BM592" s="61"/>
      <c r="BN592" s="48"/>
      <c r="BR592" s="48"/>
      <c r="BS592" s="48"/>
      <c r="BT592" s="48"/>
      <c r="BU592" s="48"/>
      <c r="BV592" s="48"/>
      <c r="BW592" s="48"/>
      <c r="BX592" s="48"/>
      <c r="BY592" s="49"/>
      <c r="BZ592" s="48"/>
      <c r="CA592" s="48"/>
      <c r="CB592" s="19"/>
      <c r="CC592" s="19"/>
      <c r="CD592" s="19"/>
      <c r="CE592" s="48"/>
      <c r="CF592" s="49"/>
      <c r="CG592" s="19"/>
      <c r="CH592" s="49"/>
      <c r="CI592" s="19"/>
      <c r="CJ592" s="19"/>
    </row>
    <row r="593" spans="1:88">
      <c r="A593" s="96">
        <f t="shared" ca="1" si="186"/>
        <v>27</v>
      </c>
      <c r="B593" s="23" t="str">
        <f ca="1">IF(A592="","",IF(AND(AL593="",AN593=""),"NB",AL593&amp;AN593))</f>
        <v>1@R,</v>
      </c>
      <c r="C593" s="6" t="str">
        <f t="shared" ca="1" si="188"/>
        <v/>
      </c>
      <c r="D593" s="56" t="str">
        <f ca="1">VLOOKUP($A593,$BC$5:$BN$45,8)</f>
        <v>R</v>
      </c>
      <c r="E593" s="344" t="str">
        <f t="shared" ca="1" si="197"/>
        <v>RBR</v>
      </c>
      <c r="F593" s="175">
        <v>1</v>
      </c>
      <c r="G593" s="459">
        <f ca="1">IF(G592&gt;=$AJ$3,1,IF(AND(J591="L",J592="L"),1,IF(I592="L",2,IF(I592="W",(2*G592-1),G592))))</f>
        <v>2</v>
      </c>
      <c r="H593" s="345" t="str">
        <f ca="1">IF($A592&lt;&gt;"",IF(OR($AH592&lt;&gt;0,$AI592&lt;&gt;0,E592="RRR"),"",IF(AND($D587="B",$D590="B"),"B",IF(AND($D589="B",$D591="B"),"B",IF(AND($D591=$D592,$D591="B"),"B","")))),"")</f>
        <v/>
      </c>
      <c r="I593" s="346" t="str">
        <f t="shared" ca="1" si="201"/>
        <v/>
      </c>
      <c r="J593" s="346">
        <f t="shared" ca="1" si="189"/>
        <v>0</v>
      </c>
      <c r="K593" s="343">
        <f t="shared" ca="1" si="198"/>
        <v>0</v>
      </c>
      <c r="L593" s="56" t="str">
        <f ca="1">VLOOKUP($A593,$BC$5:$BN$45,8)</f>
        <v>R</v>
      </c>
      <c r="M593" s="428">
        <f t="shared" ca="1" si="199"/>
        <v>1</v>
      </c>
      <c r="N593" s="175">
        <v>1</v>
      </c>
      <c r="O593" s="345" t="str">
        <f ca="1">IF($A592&lt;&gt;"",IF(OR($AH592&lt;&gt;0,$AI592&lt;&gt;0,E592="BBB",H593&lt;&gt;""),"",IF(AND($D587="R",$D590="R"),"R",IF(AND($D589="R",$D591="R"),"R",IF(AND($D591=$D592,$D591="R"),"R","")))),"")</f>
        <v>R</v>
      </c>
      <c r="P593" s="37" t="str">
        <f t="shared" ca="1" si="190"/>
        <v>W</v>
      </c>
      <c r="Q593" s="37">
        <f t="shared" ca="1" si="191"/>
        <v>1</v>
      </c>
      <c r="R593" s="23">
        <f ca="1">IF($A593&lt;&gt;"",IF(OR($AH592&lt;&gt;0,$AI592&lt;&gt;0),"0",SUM(Q593:Q593)),0)</f>
        <v>1</v>
      </c>
      <c r="S593" s="56" t="str">
        <f ca="1">VLOOKUP($A593,$BC$5:$BN$45,8)</f>
        <v>R</v>
      </c>
      <c r="T593" s="175">
        <v>1</v>
      </c>
      <c r="U593" s="345" t="str">
        <f ca="1">IF($A592&lt;&gt;"",IF(OR($AH592&lt;&gt;0,$AI592&lt;&gt;0,M592&gt;=$AJ$3),"",H593))</f>
        <v/>
      </c>
      <c r="V593" s="346" t="str">
        <f t="shared" ca="1" si="202"/>
        <v/>
      </c>
      <c r="W593" s="346">
        <f t="shared" ca="1" si="192"/>
        <v>0</v>
      </c>
      <c r="X593" s="343">
        <f t="shared" ca="1" si="200"/>
        <v>0</v>
      </c>
      <c r="Y593" s="56" t="str">
        <f ca="1">VLOOKUP($A593,$BC$5:$BN$45,8)</f>
        <v>R</v>
      </c>
      <c r="Z593" s="175">
        <v>1</v>
      </c>
      <c r="AA593" s="345" t="str">
        <f ca="1">IF($A592&lt;&gt;"",IF(OR($AH592&lt;&gt;0,$AI592&lt;&gt;0,U593&lt;&gt;""),"",O593))</f>
        <v>R</v>
      </c>
      <c r="AB593" s="37" t="str">
        <f t="shared" ca="1" si="193"/>
        <v>W</v>
      </c>
      <c r="AC593" s="37">
        <f t="shared" ca="1" si="194"/>
        <v>1</v>
      </c>
      <c r="AD593" s="23">
        <f ca="1">IF($A593&lt;&gt;"",IF(OR($AH592&lt;&gt;0,$AI592&lt;&gt;0),"0",SUM(AC593:AC593)),0)</f>
        <v>1</v>
      </c>
      <c r="AE593" s="90">
        <f ca="1">IF(A593&lt;&gt;"",W593+AC593,0)</f>
        <v>1</v>
      </c>
      <c r="AF593" s="87">
        <f t="shared" ca="1" si="203"/>
        <v>-11</v>
      </c>
      <c r="AG593" s="95">
        <f>T594</f>
        <v>1</v>
      </c>
      <c r="AH593" s="89">
        <f ca="1">IF($A593&lt;&gt;"",IF(AH592&lt;&gt;0,AH592,IF(AF593&gt;=$AJ$1,"Profit Target",0)),0)</f>
        <v>0</v>
      </c>
      <c r="AI593" s="91">
        <f ca="1">IF($A593&lt;&gt;"",IF(AI592&lt;&gt;0,AI592,IF(AF593&lt;=$AJ$2,"Stop Loss",0)))</f>
        <v>0</v>
      </c>
      <c r="AJ593" s="89">
        <f t="shared" ca="1" si="195"/>
        <v>9</v>
      </c>
      <c r="AK593" s="78" t="str">
        <f ca="1">IF($A592="","",ABS(T593)&amp;"@")</f>
        <v>1@</v>
      </c>
      <c r="AL593" s="78" t="str">
        <f ca="1">IF(U593&lt;&gt;"",$AK593&amp;U593&amp;",","")</f>
        <v/>
      </c>
      <c r="AM593" s="78" t="str">
        <f ca="1">IF($A592="","",ABS(Z593)&amp;"@")</f>
        <v>1@</v>
      </c>
      <c r="AN593" s="427" t="str">
        <f t="shared" ca="1" si="196"/>
        <v>1@R,</v>
      </c>
      <c r="AO593" s="20"/>
      <c r="AP593" s="20"/>
      <c r="AQ593" s="20"/>
      <c r="AR593" s="20"/>
      <c r="AS593" s="20"/>
      <c r="AT593" s="66"/>
      <c r="AU593" s="20"/>
      <c r="AV593" s="20"/>
      <c r="AW593" s="20"/>
      <c r="AX593" s="20"/>
      <c r="AY593" s="20"/>
      <c r="AZ593" s="20"/>
      <c r="BA593" s="20"/>
      <c r="BB593" s="96">
        <f t="shared" ca="1" si="187"/>
        <v>9</v>
      </c>
      <c r="BC593" s="48"/>
      <c r="BD593" s="96"/>
      <c r="BE593" s="48"/>
      <c r="BG593" s="48"/>
      <c r="BH593" s="48"/>
      <c r="BI593" s="19"/>
      <c r="BJ593" s="19"/>
      <c r="BK593" s="19"/>
      <c r="BL593" s="48"/>
      <c r="BM593" s="61"/>
      <c r="BN593" s="48"/>
      <c r="BR593" s="48"/>
      <c r="BS593" s="48"/>
      <c r="BT593" s="48"/>
      <c r="BU593" s="48"/>
      <c r="BV593" s="48"/>
      <c r="BW593" s="48"/>
      <c r="BX593" s="48"/>
      <c r="BY593" s="49"/>
      <c r="BZ593" s="48"/>
      <c r="CA593" s="48"/>
      <c r="CB593" s="19"/>
      <c r="CC593" s="19"/>
      <c r="CD593" s="19"/>
      <c r="CE593" s="48"/>
      <c r="CF593" s="49"/>
      <c r="CG593" s="19"/>
      <c r="CH593" s="49"/>
      <c r="CI593" s="19"/>
      <c r="CJ593" s="19"/>
    </row>
    <row r="594" spans="1:88">
      <c r="A594" s="96">
        <f t="shared" ca="1" si="186"/>
        <v>23</v>
      </c>
      <c r="B594" s="23" t="str">
        <f ca="1">IF(A593="","",IF(AND(AL594="",AN594=""),"NB",AL594&amp;AN594))</f>
        <v>NB</v>
      </c>
      <c r="C594" s="6" t="str">
        <f t="shared" ca="1" si="188"/>
        <v/>
      </c>
      <c r="D594" s="56" t="str">
        <f ca="1">VLOOKUP($A594,$BC$5:$BN$45,8)</f>
        <v>R</v>
      </c>
      <c r="E594" s="344" t="str">
        <f t="shared" ca="1" si="197"/>
        <v>BRR</v>
      </c>
      <c r="F594" s="175">
        <v>1</v>
      </c>
      <c r="G594" s="459">
        <f ca="1">IF(G593&gt;=$AJ$3,1,IF(AND(J592="L",J593="L"),1,IF(I593="L",2,IF(I593="W",(2*G593-1),G593))))</f>
        <v>2</v>
      </c>
      <c r="H594" s="345" t="str">
        <f ca="1">IF($A593&lt;&gt;"",IF(OR($AH593&lt;&gt;0,$AI593&lt;&gt;0,E593="RRR"),"",IF(AND($D588="B",$D591="B"),"B",IF(AND($D590="B",$D592="B"),"B",IF(AND($D592=$D593,$D592="B"),"B","")))),"")</f>
        <v/>
      </c>
      <c r="I594" s="346" t="str">
        <f t="shared" ca="1" si="201"/>
        <v/>
      </c>
      <c r="J594" s="346">
        <f t="shared" ca="1" si="189"/>
        <v>0</v>
      </c>
      <c r="K594" s="343">
        <f t="shared" ca="1" si="198"/>
        <v>0</v>
      </c>
      <c r="L594" s="56" t="str">
        <f ca="1">VLOOKUP($A594,$BC$5:$BN$45,8)</f>
        <v>R</v>
      </c>
      <c r="M594" s="428">
        <f t="shared" ca="1" si="199"/>
        <v>1</v>
      </c>
      <c r="N594" s="175">
        <v>1</v>
      </c>
      <c r="O594" s="345" t="str">
        <f ca="1">IF($A593&lt;&gt;"",IF(OR($AH593&lt;&gt;0,$AI593&lt;&gt;0,E593="BBB",H594&lt;&gt;""),"",IF(AND($D588="R",$D591="R"),"R",IF(AND($D590="R",$D592="R"),"R",IF(AND($D592=$D593,$D592="R"),"R","")))),"")</f>
        <v/>
      </c>
      <c r="P594" s="37" t="str">
        <f t="shared" ca="1" si="190"/>
        <v/>
      </c>
      <c r="Q594" s="37">
        <f t="shared" ca="1" si="191"/>
        <v>0</v>
      </c>
      <c r="R594" s="23">
        <f ca="1">IF($A594&lt;&gt;"",IF(OR($AH593&lt;&gt;0,$AI593&lt;&gt;0),"0",SUM(Q594:Q594)),0)</f>
        <v>0</v>
      </c>
      <c r="S594" s="56" t="str">
        <f ca="1">VLOOKUP($A594,$BC$5:$BN$45,8)</f>
        <v>R</v>
      </c>
      <c r="T594" s="175">
        <v>1</v>
      </c>
      <c r="U594" s="345" t="str">
        <f ca="1">IF($A593&lt;&gt;"",IF(OR($AH593&lt;&gt;0,$AI593&lt;&gt;0,M593&gt;=$AJ$3),"",H594))</f>
        <v/>
      </c>
      <c r="V594" s="346" t="str">
        <f t="shared" ca="1" si="202"/>
        <v/>
      </c>
      <c r="W594" s="346">
        <f t="shared" ca="1" si="192"/>
        <v>0</v>
      </c>
      <c r="X594" s="343">
        <f t="shared" ca="1" si="200"/>
        <v>0</v>
      </c>
      <c r="Y594" s="56" t="str">
        <f ca="1">VLOOKUP($A594,$BC$5:$BN$45,8)</f>
        <v>R</v>
      </c>
      <c r="Z594" s="175">
        <v>1</v>
      </c>
      <c r="AA594" s="345" t="str">
        <f ca="1">IF($A593&lt;&gt;"",IF(OR($AH593&lt;&gt;0,$AI593&lt;&gt;0,U594&lt;&gt;""),"",O594))</f>
        <v/>
      </c>
      <c r="AB594" s="37" t="str">
        <f t="shared" ca="1" si="193"/>
        <v/>
      </c>
      <c r="AC594" s="37">
        <f t="shared" ca="1" si="194"/>
        <v>0</v>
      </c>
      <c r="AD594" s="23">
        <f ca="1">IF($A594&lt;&gt;"",IF(OR($AH593&lt;&gt;0,$AI593&lt;&gt;0),"0",SUM(AC594:AC594)),0)</f>
        <v>0</v>
      </c>
      <c r="AE594" s="90">
        <f ca="1">IF(A594&lt;&gt;"",W594+AC594,0)</f>
        <v>0</v>
      </c>
      <c r="AF594" s="87">
        <f t="shared" ca="1" si="203"/>
        <v>-11</v>
      </c>
      <c r="AG594" s="95">
        <f>T595</f>
        <v>1</v>
      </c>
      <c r="AH594" s="89">
        <f ca="1">IF($A594&lt;&gt;"",IF(AH593&lt;&gt;0,AH593,IF(AF594&gt;=$AJ$1,"Profit Target",0)),0)</f>
        <v>0</v>
      </c>
      <c r="AI594" s="91">
        <f ca="1">IF($A594&lt;&gt;"",IF(AI593&lt;&gt;0,AI593,IF(AF594&lt;=$AJ$2,"Stop Loss",0)))</f>
        <v>0</v>
      </c>
      <c r="AJ594" s="89">
        <f t="shared" ca="1" si="195"/>
        <v>9</v>
      </c>
      <c r="AK594" s="78" t="str">
        <f ca="1">IF($A593="","",ABS(T594)&amp;"@")</f>
        <v>1@</v>
      </c>
      <c r="AL594" s="78" t="str">
        <f ca="1">IF(U594&lt;&gt;"",$AK594&amp;U594&amp;",","")</f>
        <v/>
      </c>
      <c r="AM594" s="78" t="str">
        <f ca="1">IF($A593="","",ABS(Z594)&amp;"@")</f>
        <v>1@</v>
      </c>
      <c r="AN594" s="427" t="str">
        <f t="shared" ca="1" si="196"/>
        <v/>
      </c>
      <c r="AO594" s="20"/>
      <c r="AP594" s="20"/>
      <c r="AQ594" s="20"/>
      <c r="AR594" s="20"/>
      <c r="AS594" s="20"/>
      <c r="AT594" s="66"/>
      <c r="AU594" s="20"/>
      <c r="AV594" s="20"/>
      <c r="AW594" s="20"/>
      <c r="AX594" s="20"/>
      <c r="AY594" s="20"/>
      <c r="AZ594" s="20"/>
      <c r="BA594" s="20"/>
      <c r="BB594" s="96">
        <f t="shared" ca="1" si="187"/>
        <v>12</v>
      </c>
      <c r="BC594" s="48"/>
      <c r="BD594" s="96"/>
      <c r="BE594" s="48"/>
      <c r="BG594" s="48"/>
      <c r="BH594" s="48"/>
      <c r="BI594" s="19"/>
      <c r="BJ594" s="19"/>
      <c r="BK594" s="19"/>
      <c r="BL594" s="48"/>
      <c r="BM594" s="61"/>
      <c r="BN594" s="48"/>
      <c r="BR594" s="48"/>
      <c r="BS594" s="48"/>
      <c r="BT594" s="48"/>
      <c r="BU594" s="48"/>
      <c r="BV594" s="48"/>
      <c r="BW594" s="48"/>
      <c r="BX594" s="48"/>
      <c r="BY594" s="49"/>
      <c r="BZ594" s="48"/>
      <c r="CA594" s="48"/>
      <c r="CB594" s="19"/>
      <c r="CC594" s="19"/>
      <c r="CD594" s="19"/>
      <c r="CE594" s="48"/>
      <c r="CF594" s="49"/>
      <c r="CG594" s="19"/>
      <c r="CH594" s="49"/>
      <c r="CI594" s="19"/>
      <c r="CJ594" s="19"/>
    </row>
    <row r="595" spans="1:88">
      <c r="A595" s="96">
        <f t="shared" ca="1" si="186"/>
        <v>22</v>
      </c>
      <c r="B595" s="23" t="str">
        <f ca="1">IF(A594="","",IF(AND(AL595="",AN595=""),"NB",AL595&amp;AN595))</f>
        <v>1@R,</v>
      </c>
      <c r="C595" s="6" t="str">
        <f t="shared" ca="1" si="188"/>
        <v/>
      </c>
      <c r="D595" s="56" t="str">
        <f ca="1">VLOOKUP($A595,$BC$5:$BN$45,8)</f>
        <v>B</v>
      </c>
      <c r="E595" s="344" t="str">
        <f t="shared" ca="1" si="197"/>
        <v>RRB</v>
      </c>
      <c r="F595" s="175">
        <v>1</v>
      </c>
      <c r="G595" s="459">
        <f ca="1">IF(G594&gt;=$AJ$3,1,IF(AND(J593="L",J594="L"),1,IF(I594="L",2,IF(I594="W",(2*G594-1),G594))))</f>
        <v>2</v>
      </c>
      <c r="H595" s="345" t="str">
        <f ca="1">IF($A594&lt;&gt;"",IF(OR($AH594&lt;&gt;0,$AI594&lt;&gt;0,E594="RRR"),"",IF(AND($D589="B",$D592="B"),"B",IF(AND($D591="B",$D593="B"),"B",IF(AND($D593=$D594,$D593="B"),"B","")))),"")</f>
        <v/>
      </c>
      <c r="I595" s="346" t="str">
        <f t="shared" ca="1" si="201"/>
        <v/>
      </c>
      <c r="J595" s="346">
        <f t="shared" ca="1" si="189"/>
        <v>0</v>
      </c>
      <c r="K595" s="343">
        <f t="shared" ca="1" si="198"/>
        <v>0</v>
      </c>
      <c r="L595" s="56" t="str">
        <f ca="1">VLOOKUP($A595,$BC$5:$BN$45,8)</f>
        <v>B</v>
      </c>
      <c r="M595" s="428">
        <f t="shared" ca="1" si="199"/>
        <v>1</v>
      </c>
      <c r="N595" s="175">
        <v>1</v>
      </c>
      <c r="O595" s="345" t="str">
        <f ca="1">IF($A594&lt;&gt;"",IF(OR($AH594&lt;&gt;0,$AI594&lt;&gt;0,E594="BBB",H595&lt;&gt;""),"",IF(AND($D589="R",$D592="R"),"R",IF(AND($D591="R",$D593="R"),"R",IF(AND($D593=$D594,$D593="R"),"R","")))),"")</f>
        <v>R</v>
      </c>
      <c r="P595" s="37" t="str">
        <f t="shared" ca="1" si="190"/>
        <v>L</v>
      </c>
      <c r="Q595" s="37">
        <f t="shared" ca="1" si="191"/>
        <v>-1</v>
      </c>
      <c r="R595" s="23">
        <f ca="1">IF($A595&lt;&gt;"",IF(OR($AH594&lt;&gt;0,$AI594&lt;&gt;0),"0",SUM(Q595:Q595)),0)</f>
        <v>-1</v>
      </c>
      <c r="S595" s="56" t="str">
        <f ca="1">VLOOKUP($A595,$BC$5:$BN$45,8)</f>
        <v>B</v>
      </c>
      <c r="T595" s="175">
        <v>1</v>
      </c>
      <c r="U595" s="345" t="str">
        <f ca="1">IF($A594&lt;&gt;"",IF(OR($AH594&lt;&gt;0,$AI594&lt;&gt;0,M594&gt;=$AJ$3),"",H595))</f>
        <v/>
      </c>
      <c r="V595" s="346" t="str">
        <f t="shared" ca="1" si="202"/>
        <v/>
      </c>
      <c r="W595" s="346">
        <f t="shared" ca="1" si="192"/>
        <v>0</v>
      </c>
      <c r="X595" s="343">
        <f t="shared" ca="1" si="200"/>
        <v>0</v>
      </c>
      <c r="Y595" s="56" t="str">
        <f ca="1">VLOOKUP($A595,$BC$5:$BN$45,8)</f>
        <v>B</v>
      </c>
      <c r="Z595" s="175">
        <v>1</v>
      </c>
      <c r="AA595" s="345" t="str">
        <f ca="1">IF($A594&lt;&gt;"",IF(OR($AH594&lt;&gt;0,$AI594&lt;&gt;0,U595&lt;&gt;""),"",O595))</f>
        <v>R</v>
      </c>
      <c r="AB595" s="37" t="str">
        <f t="shared" ca="1" si="193"/>
        <v>L</v>
      </c>
      <c r="AC595" s="37">
        <f t="shared" ca="1" si="194"/>
        <v>-1</v>
      </c>
      <c r="AD595" s="23">
        <f ca="1">IF($A595&lt;&gt;"",IF(OR($AH594&lt;&gt;0,$AI594&lt;&gt;0),"0",SUM(AC595:AC595)),0)</f>
        <v>-1</v>
      </c>
      <c r="AE595" s="90">
        <f ca="1">IF(A595&lt;&gt;"",W595+AC595,0)</f>
        <v>-1</v>
      </c>
      <c r="AF595" s="87">
        <f t="shared" ca="1" si="203"/>
        <v>-12</v>
      </c>
      <c r="AG595" s="95">
        <f>T596</f>
        <v>1</v>
      </c>
      <c r="AH595" s="89">
        <f ca="1">IF($A595&lt;&gt;"",IF(AH594&lt;&gt;0,AH594,IF(AF595&gt;=$AJ$1,"Profit Target",0)),0)</f>
        <v>0</v>
      </c>
      <c r="AI595" s="91">
        <f ca="1">IF($A595&lt;&gt;"",IF(AI594&lt;&gt;0,AI594,IF(AF595&lt;=$AJ$2,"Stop Loss",0)))</f>
        <v>0</v>
      </c>
      <c r="AJ595" s="89">
        <f t="shared" ca="1" si="195"/>
        <v>9</v>
      </c>
      <c r="AK595" s="78" t="str">
        <f ca="1">IF($A594="","",ABS(T595)&amp;"@")</f>
        <v>1@</v>
      </c>
      <c r="AL595" s="78" t="str">
        <f ca="1">IF(U595&lt;&gt;"",$AK595&amp;U595&amp;",","")</f>
        <v/>
      </c>
      <c r="AM595" s="78" t="str">
        <f ca="1">IF($A594="","",ABS(Z595)&amp;"@")</f>
        <v>1@</v>
      </c>
      <c r="AN595" s="427" t="str">
        <f t="shared" ca="1" si="196"/>
        <v>1@R,</v>
      </c>
      <c r="AO595" s="20"/>
      <c r="AP595" s="20"/>
      <c r="AQ595" s="20"/>
      <c r="AR595" s="20"/>
      <c r="AS595" s="20"/>
      <c r="AT595" s="66"/>
      <c r="AU595" s="20"/>
      <c r="AV595" s="20"/>
      <c r="AW595" s="20"/>
      <c r="AX595" s="20"/>
      <c r="AY595" s="20"/>
      <c r="AZ595" s="20"/>
      <c r="BA595" s="20"/>
      <c r="BB595" s="96">
        <f t="shared" ca="1" si="187"/>
        <v>9</v>
      </c>
      <c r="BC595" s="48"/>
      <c r="BD595" s="96"/>
      <c r="BE595" s="48"/>
      <c r="BG595" s="48"/>
      <c r="BH595" s="48"/>
      <c r="BI595" s="19"/>
      <c r="BJ595" s="19"/>
      <c r="BK595" s="19"/>
      <c r="BL595" s="48"/>
      <c r="BM595" s="61"/>
      <c r="BN595" s="48"/>
      <c r="BR595" s="48"/>
      <c r="BS595" s="48"/>
      <c r="BT595" s="48"/>
      <c r="BU595" s="48"/>
      <c r="BV595" s="48"/>
      <c r="BW595" s="48"/>
      <c r="BX595" s="48"/>
      <c r="BY595" s="49"/>
      <c r="BZ595" s="48"/>
      <c r="CA595" s="48"/>
      <c r="CB595" s="19"/>
      <c r="CC595" s="19"/>
      <c r="CD595" s="19"/>
      <c r="CE595" s="48"/>
      <c r="CF595" s="49"/>
      <c r="CG595" s="19"/>
      <c r="CH595" s="49"/>
      <c r="CI595" s="19"/>
      <c r="CJ595" s="19"/>
    </row>
    <row r="596" spans="1:88">
      <c r="A596" s="96">
        <f t="shared" ca="1" si="186"/>
        <v>6</v>
      </c>
      <c r="B596" s="23" t="str">
        <f ca="1">IF(A595="","",IF(AND(AL596="",AN596=""),"NB",AL596&amp;AN596))</f>
        <v>1@R,</v>
      </c>
      <c r="C596" s="6" t="str">
        <f t="shared" ca="1" si="188"/>
        <v/>
      </c>
      <c r="D596" s="56" t="str">
        <f ca="1">VLOOKUP($A596,$BC$5:$BN$45,8)</f>
        <v>B</v>
      </c>
      <c r="E596" s="344" t="str">
        <f t="shared" ca="1" si="197"/>
        <v>RBB</v>
      </c>
      <c r="F596" s="175">
        <v>1</v>
      </c>
      <c r="G596" s="459">
        <f ca="1">IF(G595&gt;=$AJ$3,1,IF(AND(J594="L",J595="L"),1,IF(I595="L",2,IF(I595="W",(2*G595-1),G595))))</f>
        <v>2</v>
      </c>
      <c r="H596" s="345" t="str">
        <f ca="1">IF($A595&lt;&gt;"",IF(OR($AH595&lt;&gt;0,$AI595&lt;&gt;0,E595="RRR"),"",IF(AND($D590="B",$D593="B"),"B",IF(AND($D592="B",$D594="B"),"B",IF(AND($D594=$D595,$D594="B"),"B","")))),"")</f>
        <v/>
      </c>
      <c r="I596" s="346" t="str">
        <f t="shared" ca="1" si="201"/>
        <v/>
      </c>
      <c r="J596" s="346">
        <f t="shared" ca="1" si="189"/>
        <v>0</v>
      </c>
      <c r="K596" s="343">
        <f t="shared" ca="1" si="198"/>
        <v>0</v>
      </c>
      <c r="L596" s="56" t="str">
        <f ca="1">VLOOKUP($A596,$BC$5:$BN$45,8)</f>
        <v>B</v>
      </c>
      <c r="M596" s="428">
        <f t="shared" ca="1" si="199"/>
        <v>1</v>
      </c>
      <c r="N596" s="175">
        <v>1</v>
      </c>
      <c r="O596" s="345" t="str">
        <f ca="1">IF($A595&lt;&gt;"",IF(OR($AH595&lt;&gt;0,$AI595&lt;&gt;0,E595="BBB",H596&lt;&gt;""),"",IF(AND($D590="R",$D593="R"),"R",IF(AND($D592="R",$D594="R"),"R",IF(AND($D594=$D595,$D594="R"),"R","")))),"")</f>
        <v>R</v>
      </c>
      <c r="P596" s="37" t="str">
        <f t="shared" ca="1" si="190"/>
        <v>L</v>
      </c>
      <c r="Q596" s="37">
        <f t="shared" ca="1" si="191"/>
        <v>-1</v>
      </c>
      <c r="R596" s="23">
        <f ca="1">IF($A596&lt;&gt;"",IF(OR($AH595&lt;&gt;0,$AI595&lt;&gt;0),"0",SUM(Q596:Q596)),0)</f>
        <v>-1</v>
      </c>
      <c r="S596" s="56" t="str">
        <f ca="1">VLOOKUP($A596,$BC$5:$BN$45,8)</f>
        <v>B</v>
      </c>
      <c r="T596" s="175">
        <v>1</v>
      </c>
      <c r="U596" s="345" t="str">
        <f ca="1">IF($A595&lt;&gt;"",IF(OR($AH595&lt;&gt;0,$AI595&lt;&gt;0,M595&gt;=$AJ$3),"",H596))</f>
        <v/>
      </c>
      <c r="V596" s="346" t="str">
        <f t="shared" ca="1" si="202"/>
        <v/>
      </c>
      <c r="W596" s="346">
        <f t="shared" ca="1" si="192"/>
        <v>0</v>
      </c>
      <c r="X596" s="343">
        <f t="shared" ca="1" si="200"/>
        <v>0</v>
      </c>
      <c r="Y596" s="56" t="str">
        <f ca="1">VLOOKUP($A596,$BC$5:$BN$45,8)</f>
        <v>B</v>
      </c>
      <c r="Z596" s="175">
        <v>1</v>
      </c>
      <c r="AA596" s="345" t="str">
        <f ca="1">IF($A595&lt;&gt;"",IF(OR($AH595&lt;&gt;0,$AI595&lt;&gt;0,U596&lt;&gt;""),"",O596))</f>
        <v>R</v>
      </c>
      <c r="AB596" s="37" t="str">
        <f t="shared" ca="1" si="193"/>
        <v>L</v>
      </c>
      <c r="AC596" s="37">
        <f t="shared" ca="1" si="194"/>
        <v>-1</v>
      </c>
      <c r="AD596" s="23">
        <f ca="1">IF($A596&lt;&gt;"",IF(OR($AH595&lt;&gt;0,$AI595&lt;&gt;0),"0",SUM(AC596:AC596)),0)</f>
        <v>-1</v>
      </c>
      <c r="AE596" s="90">
        <f ca="1">IF(A596&lt;&gt;"",W596+AC596,0)</f>
        <v>-1</v>
      </c>
      <c r="AF596" s="87">
        <f t="shared" ca="1" si="203"/>
        <v>-13</v>
      </c>
      <c r="AG596" s="95">
        <f>T597</f>
        <v>1</v>
      </c>
      <c r="AH596" s="89">
        <f ca="1">IF($A596&lt;&gt;"",IF(AH595&lt;&gt;0,AH595,IF(AF596&gt;=$AJ$1,"Profit Target",0)),0)</f>
        <v>0</v>
      </c>
      <c r="AI596" s="91">
        <f ca="1">IF($A596&lt;&gt;"",IF(AI595&lt;&gt;0,AI595,IF(AF596&lt;=$AJ$2,"Stop Loss",0)))</f>
        <v>0</v>
      </c>
      <c r="AJ596" s="89">
        <f t="shared" ca="1" si="195"/>
        <v>9</v>
      </c>
      <c r="AK596" s="78" t="str">
        <f ca="1">IF($A595="","",ABS(T596)&amp;"@")</f>
        <v>1@</v>
      </c>
      <c r="AL596" s="78" t="str">
        <f ca="1">IF(U596&lt;&gt;"",$AK596&amp;U596&amp;",","")</f>
        <v/>
      </c>
      <c r="AM596" s="78" t="str">
        <f ca="1">IF($A595="","",ABS(Z596)&amp;"@")</f>
        <v>1@</v>
      </c>
      <c r="AN596" s="427" t="str">
        <f t="shared" ca="1" si="196"/>
        <v>1@R,</v>
      </c>
      <c r="AO596" s="20"/>
      <c r="AP596" s="20"/>
      <c r="AQ596" s="20"/>
      <c r="AR596" s="20"/>
      <c r="AS596" s="20"/>
      <c r="AT596" s="66"/>
      <c r="AU596" s="20"/>
      <c r="AV596" s="20"/>
      <c r="AW596" s="20"/>
      <c r="AX596" s="20"/>
      <c r="AY596" s="20"/>
      <c r="AZ596" s="20"/>
      <c r="BA596" s="20"/>
      <c r="BB596" s="96">
        <f t="shared" ca="1" si="187"/>
        <v>12</v>
      </c>
      <c r="BC596" s="48"/>
      <c r="BD596" s="96"/>
      <c r="BE596" s="48"/>
      <c r="BG596" s="48"/>
      <c r="BH596" s="48"/>
      <c r="BI596" s="19"/>
      <c r="BJ596" s="19"/>
      <c r="BK596" s="19"/>
      <c r="BL596" s="48"/>
      <c r="BM596" s="61"/>
      <c r="BN596" s="48"/>
      <c r="BR596" s="48"/>
      <c r="BS596" s="48"/>
      <c r="BT596" s="48"/>
      <c r="BU596" s="48"/>
      <c r="BV596" s="48"/>
      <c r="BW596" s="48"/>
      <c r="BX596" s="48"/>
      <c r="BY596" s="49"/>
      <c r="BZ596" s="48"/>
      <c r="CA596" s="48"/>
      <c r="CB596" s="19"/>
      <c r="CC596" s="19"/>
      <c r="CD596" s="19"/>
      <c r="CE596" s="48"/>
      <c r="CF596" s="49"/>
      <c r="CG596" s="19"/>
      <c r="CH596" s="49"/>
      <c r="CI596" s="19"/>
      <c r="CJ596" s="19"/>
    </row>
    <row r="597" spans="1:88">
      <c r="A597" s="96">
        <f t="shared" ca="1" si="186"/>
        <v>11</v>
      </c>
      <c r="B597" s="23" t="str">
        <f ca="1">IF(A596="","",IF(AND(AL597="",AN597=""),"NB",AL597&amp;AN597))</f>
        <v>1@B,</v>
      </c>
      <c r="C597" s="6" t="str">
        <f t="shared" ca="1" si="188"/>
        <v/>
      </c>
      <c r="D597" s="56" t="str">
        <f ca="1">VLOOKUP($A597,$BC$5:$BN$45,8)</f>
        <v>B</v>
      </c>
      <c r="E597" s="344" t="str">
        <f t="shared" ca="1" si="197"/>
        <v>BBB</v>
      </c>
      <c r="F597" s="175">
        <v>1</v>
      </c>
      <c r="G597" s="459">
        <f ca="1">IF(G596&gt;=$AJ$3,1,IF(AND(J595="L",J596="L"),1,IF(I596="L",2,IF(I596="W",(2*G596-1),G596))))</f>
        <v>2</v>
      </c>
      <c r="H597" s="345" t="str">
        <f ca="1">IF($A596&lt;&gt;"",IF(OR($AH596&lt;&gt;0,$AI596&lt;&gt;0,E596="RRR"),"",IF(AND($D591="B",$D594="B"),"B",IF(AND($D593="B",$D595="B"),"B",IF(AND($D595=$D596,$D595="B"),"B","")))),"")</f>
        <v>B</v>
      </c>
      <c r="I597" s="346" t="str">
        <f t="shared" ca="1" si="201"/>
        <v>W</v>
      </c>
      <c r="J597" s="346">
        <f t="shared" ca="1" si="189"/>
        <v>1</v>
      </c>
      <c r="K597" s="343">
        <f t="shared" ca="1" si="198"/>
        <v>1</v>
      </c>
      <c r="L597" s="56" t="str">
        <f ca="1">VLOOKUP($A597,$BC$5:$BN$45,8)</f>
        <v>B</v>
      </c>
      <c r="M597" s="428">
        <f t="shared" ca="1" si="199"/>
        <v>0</v>
      </c>
      <c r="N597" s="175">
        <v>1</v>
      </c>
      <c r="O597" s="345" t="str">
        <f ca="1">IF($A596&lt;&gt;"",IF(OR($AH596&lt;&gt;0,$AI596&lt;&gt;0,E596="BBB",H597&lt;&gt;""),"",IF(AND($D591="R",$D594="R"),"R",IF(AND($D593="R",$D595="R"),"R",IF(AND($D595=$D596,$D595="R"),"R","")))),"")</f>
        <v/>
      </c>
      <c r="P597" s="37" t="str">
        <f t="shared" ca="1" si="190"/>
        <v/>
      </c>
      <c r="Q597" s="37">
        <f t="shared" ca="1" si="191"/>
        <v>0</v>
      </c>
      <c r="R597" s="23">
        <f ca="1">IF($A597&lt;&gt;"",IF(OR($AH596&lt;&gt;0,$AI596&lt;&gt;0),"0",SUM(Q597:Q597)),0)</f>
        <v>0</v>
      </c>
      <c r="S597" s="56" t="str">
        <f ca="1">VLOOKUP($A597,$BC$5:$BN$45,8)</f>
        <v>B</v>
      </c>
      <c r="T597" s="175">
        <v>1</v>
      </c>
      <c r="U597" s="345" t="str">
        <f ca="1">IF($A596&lt;&gt;"",IF(OR($AH596&lt;&gt;0,$AI596&lt;&gt;0,M596&gt;=$AJ$3),"",H597))</f>
        <v>B</v>
      </c>
      <c r="V597" s="346" t="str">
        <f t="shared" ca="1" si="202"/>
        <v>W</v>
      </c>
      <c r="W597" s="346">
        <f t="shared" ca="1" si="192"/>
        <v>1</v>
      </c>
      <c r="X597" s="343">
        <f t="shared" ca="1" si="200"/>
        <v>1</v>
      </c>
      <c r="Y597" s="56" t="str">
        <f ca="1">VLOOKUP($A597,$BC$5:$BN$45,8)</f>
        <v>B</v>
      </c>
      <c r="Z597" s="175">
        <v>1</v>
      </c>
      <c r="AA597" s="345" t="str">
        <f ca="1">IF($A596&lt;&gt;"",IF(OR($AH596&lt;&gt;0,$AI596&lt;&gt;0,U597&lt;&gt;""),"",O597))</f>
        <v/>
      </c>
      <c r="AB597" s="37" t="str">
        <f t="shared" ca="1" si="193"/>
        <v/>
      </c>
      <c r="AC597" s="37">
        <f t="shared" ca="1" si="194"/>
        <v>0</v>
      </c>
      <c r="AD597" s="23">
        <f ca="1">IF($A597&lt;&gt;"",IF(OR($AH596&lt;&gt;0,$AI596&lt;&gt;0),"0",SUM(AC597:AC597)),0)</f>
        <v>0</v>
      </c>
      <c r="AE597" s="90">
        <f ca="1">IF(A597&lt;&gt;"",W597+AC597,0)</f>
        <v>1</v>
      </c>
      <c r="AF597" s="87">
        <f t="shared" ca="1" si="203"/>
        <v>-12</v>
      </c>
      <c r="AG597" s="95">
        <f>T598</f>
        <v>1</v>
      </c>
      <c r="AH597" s="89">
        <f ca="1">IF($A597&lt;&gt;"",IF(AH596&lt;&gt;0,AH596,IF(AF597&gt;=$AJ$1,"Profit Target",0)),0)</f>
        <v>0</v>
      </c>
      <c r="AI597" s="91">
        <f ca="1">IF($A597&lt;&gt;"",IF(AI596&lt;&gt;0,AI596,IF(AF597&lt;=$AJ$2,"Stop Loss",0)))</f>
        <v>0</v>
      </c>
      <c r="AJ597" s="89">
        <f t="shared" ca="1" si="195"/>
        <v>9</v>
      </c>
      <c r="AK597" s="78" t="str">
        <f ca="1">IF($A596="","",ABS(T597)&amp;"@")</f>
        <v>1@</v>
      </c>
      <c r="AL597" s="78" t="str">
        <f ca="1">IF(U597&lt;&gt;"",$AK597&amp;U597&amp;",","")</f>
        <v>1@B,</v>
      </c>
      <c r="AM597" s="78" t="str">
        <f ca="1">IF($A596="","",ABS(Z597)&amp;"@")</f>
        <v>1@</v>
      </c>
      <c r="AN597" s="427" t="str">
        <f t="shared" ca="1" si="196"/>
        <v/>
      </c>
      <c r="AO597" s="20"/>
      <c r="AP597" s="20"/>
      <c r="AQ597" s="20"/>
      <c r="AR597" s="20"/>
      <c r="AS597" s="20"/>
      <c r="AT597" s="66"/>
      <c r="AU597" s="20"/>
      <c r="AV597" s="20"/>
      <c r="AW597" s="20"/>
      <c r="AX597" s="20"/>
      <c r="AY597" s="20"/>
      <c r="AZ597" s="20"/>
      <c r="BA597" s="20"/>
      <c r="BB597" s="96">
        <f t="shared" ca="1" si="187"/>
        <v>23</v>
      </c>
      <c r="BC597" s="48"/>
      <c r="BD597" s="96"/>
      <c r="BE597" s="48"/>
      <c r="BG597" s="48"/>
      <c r="BH597" s="48"/>
      <c r="BI597" s="19"/>
      <c r="BJ597" s="19"/>
      <c r="BK597" s="19"/>
      <c r="BL597" s="48"/>
      <c r="BM597" s="61"/>
      <c r="BN597" s="48"/>
      <c r="BR597" s="48"/>
      <c r="BS597" s="48"/>
      <c r="BT597" s="48"/>
      <c r="BU597" s="48"/>
      <c r="BV597" s="48"/>
      <c r="BW597" s="48"/>
      <c r="BX597" s="48"/>
      <c r="BY597" s="49"/>
      <c r="BZ597" s="48"/>
      <c r="CA597" s="48"/>
      <c r="CB597" s="19"/>
      <c r="CC597" s="19"/>
      <c r="CD597" s="19"/>
      <c r="CE597" s="48"/>
      <c r="CF597" s="49"/>
      <c r="CG597" s="19"/>
      <c r="CH597" s="49"/>
      <c r="CI597" s="19"/>
      <c r="CJ597" s="19"/>
    </row>
    <row r="598" spans="1:88">
      <c r="A598" s="96">
        <f t="shared" ca="1" si="186"/>
        <v>4</v>
      </c>
      <c r="B598" s="23" t="str">
        <f ca="1">IF(A597="","",IF(AND(AL598="",AN598=""),"NB",AL598&amp;AN598))</f>
        <v>1@B,</v>
      </c>
      <c r="C598" s="6" t="str">
        <f t="shared" ca="1" si="188"/>
        <v/>
      </c>
      <c r="D598" s="56" t="str">
        <f ca="1">VLOOKUP($A598,$BC$5:$BN$45,8)</f>
        <v>B</v>
      </c>
      <c r="E598" s="344" t="str">
        <f t="shared" ca="1" si="197"/>
        <v>BBB</v>
      </c>
      <c r="F598" s="175">
        <v>1</v>
      </c>
      <c r="G598" s="459">
        <f ca="1">IF(G597&gt;=$AJ$3,1,IF(AND(J596="L",J597="L"),1,IF(I597="L",2,IF(I597="W",(2*G597-1),G597))))</f>
        <v>3</v>
      </c>
      <c r="H598" s="345" t="str">
        <f ca="1">IF($A597&lt;&gt;"",IF(OR($AH597&lt;&gt;0,$AI597&lt;&gt;0,E597="RRR"),"",IF(AND($D592="B",$D595="B"),"B",IF(AND($D594="B",$D596="B"),"B",IF(AND($D596=$D597,$D596="B"),"B","")))),"")</f>
        <v>B</v>
      </c>
      <c r="I598" s="346" t="str">
        <f t="shared" ca="1" si="201"/>
        <v>W</v>
      </c>
      <c r="J598" s="346">
        <f t="shared" ca="1" si="189"/>
        <v>1</v>
      </c>
      <c r="K598" s="343">
        <f t="shared" ca="1" si="198"/>
        <v>1</v>
      </c>
      <c r="L598" s="56" t="str">
        <f ca="1">VLOOKUP($A598,$BC$5:$BN$45,8)</f>
        <v>B</v>
      </c>
      <c r="M598" s="428">
        <f t="shared" ca="1" si="199"/>
        <v>0</v>
      </c>
      <c r="N598" s="175">
        <v>1</v>
      </c>
      <c r="O598" s="345" t="str">
        <f ca="1">IF($A597&lt;&gt;"",IF(OR($AH597&lt;&gt;0,$AI597&lt;&gt;0,E597="BBB",H598&lt;&gt;""),"",IF(AND($D592="R",$D595="R"),"R",IF(AND($D594="R",$D596="R"),"R",IF(AND($D596=$D597,$D596="R"),"R","")))),"")</f>
        <v/>
      </c>
      <c r="P598" s="37" t="str">
        <f t="shared" ca="1" si="190"/>
        <v/>
      </c>
      <c r="Q598" s="37">
        <f t="shared" ca="1" si="191"/>
        <v>0</v>
      </c>
      <c r="R598" s="23">
        <f ca="1">IF($A598&lt;&gt;"",IF(OR($AH597&lt;&gt;0,$AI597&lt;&gt;0),"0",SUM(Q598:Q598)),0)</f>
        <v>0</v>
      </c>
      <c r="S598" s="56" t="str">
        <f ca="1">VLOOKUP($A598,$BC$5:$BN$45,8)</f>
        <v>B</v>
      </c>
      <c r="T598" s="175">
        <v>1</v>
      </c>
      <c r="U598" s="345" t="str">
        <f ca="1">IF($A597&lt;&gt;"",IF(OR($AH597&lt;&gt;0,$AI597&lt;&gt;0,M597&gt;=$AJ$3),"",H598))</f>
        <v>B</v>
      </c>
      <c r="V598" s="346" t="str">
        <f t="shared" ca="1" si="202"/>
        <v>W</v>
      </c>
      <c r="W598" s="346">
        <f t="shared" ca="1" si="192"/>
        <v>1</v>
      </c>
      <c r="X598" s="343">
        <f t="shared" ca="1" si="200"/>
        <v>1</v>
      </c>
      <c r="Y598" s="56" t="str">
        <f ca="1">VLOOKUP($A598,$BC$5:$BN$45,8)</f>
        <v>B</v>
      </c>
      <c r="Z598" s="175">
        <v>1</v>
      </c>
      <c r="AA598" s="345" t="str">
        <f ca="1">IF($A597&lt;&gt;"",IF(OR($AH597&lt;&gt;0,$AI597&lt;&gt;0,U598&lt;&gt;""),"",O598))</f>
        <v/>
      </c>
      <c r="AB598" s="37" t="str">
        <f t="shared" ca="1" si="193"/>
        <v/>
      </c>
      <c r="AC598" s="37">
        <f t="shared" ca="1" si="194"/>
        <v>0</v>
      </c>
      <c r="AD598" s="23">
        <f ca="1">IF($A598&lt;&gt;"",IF(OR($AH597&lt;&gt;0,$AI597&lt;&gt;0),"0",SUM(AC598:AC598)),0)</f>
        <v>0</v>
      </c>
      <c r="AE598" s="90">
        <f ca="1">IF(A598&lt;&gt;"",W598+AC598,0)</f>
        <v>1</v>
      </c>
      <c r="AF598" s="87">
        <f t="shared" ca="1" si="203"/>
        <v>-11</v>
      </c>
      <c r="AG598" s="95">
        <f>T599</f>
        <v>1</v>
      </c>
      <c r="AH598" s="89">
        <f ca="1">IF($A598&lt;&gt;"",IF(AH597&lt;&gt;0,AH597,IF(AF598&gt;=$AJ$1,"Profit Target",0)),0)</f>
        <v>0</v>
      </c>
      <c r="AI598" s="91">
        <f ca="1">IF($A598&lt;&gt;"",IF(AI597&lt;&gt;0,AI597,IF(AF598&lt;=$AJ$2,"Stop Loss",0)))</f>
        <v>0</v>
      </c>
      <c r="AJ598" s="89">
        <f t="shared" ca="1" si="195"/>
        <v>9</v>
      </c>
      <c r="AK598" s="78" t="str">
        <f ca="1">IF($A597="","",ABS(T598)&amp;"@")</f>
        <v>1@</v>
      </c>
      <c r="AL598" s="78" t="str">
        <f ca="1">IF(U598&lt;&gt;"",$AK598&amp;U598&amp;",","")</f>
        <v>1@B,</v>
      </c>
      <c r="AM598" s="78" t="str">
        <f ca="1">IF($A597="","",ABS(Z598)&amp;"@")</f>
        <v>1@</v>
      </c>
      <c r="AN598" s="427" t="str">
        <f t="shared" ca="1" si="196"/>
        <v/>
      </c>
      <c r="AO598" s="20"/>
      <c r="AP598" s="20"/>
      <c r="AQ598" s="20"/>
      <c r="AR598" s="20"/>
      <c r="AS598" s="20"/>
      <c r="AT598" s="66"/>
      <c r="AU598" s="20"/>
      <c r="AV598" s="20"/>
      <c r="AW598" s="20"/>
      <c r="AX598" s="20"/>
      <c r="AY598" s="20"/>
      <c r="AZ598" s="20"/>
      <c r="BA598" s="20"/>
      <c r="BB598" s="96">
        <f t="shared" ca="1" si="187"/>
        <v>36</v>
      </c>
      <c r="BC598" s="48"/>
      <c r="BD598" s="96"/>
      <c r="BE598" s="48"/>
      <c r="BG598" s="48"/>
      <c r="BH598" s="48"/>
      <c r="BI598" s="19"/>
      <c r="BJ598" s="19"/>
      <c r="BK598" s="19"/>
      <c r="BL598" s="48"/>
      <c r="BM598" s="61"/>
      <c r="BN598" s="48"/>
      <c r="BR598" s="48"/>
      <c r="BS598" s="48"/>
      <c r="BT598" s="48"/>
      <c r="BU598" s="48"/>
      <c r="BV598" s="48"/>
      <c r="BW598" s="48"/>
      <c r="BX598" s="48"/>
      <c r="BY598" s="49"/>
      <c r="BZ598" s="48"/>
      <c r="CA598" s="48"/>
      <c r="CB598" s="19"/>
      <c r="CC598" s="19"/>
      <c r="CD598" s="19"/>
      <c r="CE598" s="48"/>
      <c r="CF598" s="49"/>
      <c r="CG598" s="19"/>
      <c r="CH598" s="49"/>
      <c r="CI598" s="19"/>
      <c r="CJ598" s="19"/>
    </row>
    <row r="599" spans="1:88">
      <c r="A599" s="96">
        <f t="shared" ca="1" si="186"/>
        <v>36</v>
      </c>
      <c r="B599" s="23" t="str">
        <f ca="1">IF(A598="","",IF(AND(AL599="",AN599=""),"NB",AL599&amp;AN599))</f>
        <v>1@B,</v>
      </c>
      <c r="C599" s="6" t="str">
        <f t="shared" ca="1" si="188"/>
        <v/>
      </c>
      <c r="D599" s="56" t="str">
        <f ca="1">VLOOKUP($A599,$BC$5:$BN$45,8)</f>
        <v>R</v>
      </c>
      <c r="E599" s="344" t="str">
        <f t="shared" ca="1" si="197"/>
        <v>BBR</v>
      </c>
      <c r="F599" s="175">
        <v>1</v>
      </c>
      <c r="G599" s="459">
        <f ca="1">IF(G598&gt;=$AJ$3,1,IF(AND(J597="L",J598="L"),1,IF(I598="L",2,IF(I598="W",(2*G598-1),G598))))</f>
        <v>5</v>
      </c>
      <c r="H599" s="345" t="str">
        <f ca="1">IF($A598&lt;&gt;"",IF(OR($AH598&lt;&gt;0,$AI598&lt;&gt;0,E598="RRR"),"",IF(AND($D593="B",$D596="B"),"B",IF(AND($D595="B",$D597="B"),"B",IF(AND($D597=$D598,$D597="B"),"B","")))),"")</f>
        <v>B</v>
      </c>
      <c r="I599" s="346" t="str">
        <f t="shared" ca="1" si="201"/>
        <v>L</v>
      </c>
      <c r="J599" s="346">
        <f t="shared" ca="1" si="189"/>
        <v>-1</v>
      </c>
      <c r="K599" s="343">
        <f t="shared" ca="1" si="198"/>
        <v>-1</v>
      </c>
      <c r="L599" s="56" t="str">
        <f ca="1">VLOOKUP($A599,$BC$5:$BN$45,8)</f>
        <v>R</v>
      </c>
      <c r="M599" s="428">
        <f t="shared" ca="1" si="199"/>
        <v>1</v>
      </c>
      <c r="N599" s="175">
        <v>1</v>
      </c>
      <c r="O599" s="345" t="str">
        <f ca="1">IF($A598&lt;&gt;"",IF(OR($AH598&lt;&gt;0,$AI598&lt;&gt;0,E598="BBB",H599&lt;&gt;""),"",IF(AND($D593="R",$D596="R"),"R",IF(AND($D595="R",$D597="R"),"R",IF(AND($D597=$D598,$D597="R"),"R","")))),"")</f>
        <v/>
      </c>
      <c r="P599" s="37" t="str">
        <f t="shared" ca="1" si="190"/>
        <v/>
      </c>
      <c r="Q599" s="37">
        <f t="shared" ca="1" si="191"/>
        <v>0</v>
      </c>
      <c r="R599" s="23">
        <f ca="1">IF($A599&lt;&gt;"",IF(OR($AH598&lt;&gt;0,$AI598&lt;&gt;0),"0",SUM(Q599:Q599)),0)</f>
        <v>0</v>
      </c>
      <c r="S599" s="56" t="str">
        <f ca="1">VLOOKUP($A599,$BC$5:$BN$45,8)</f>
        <v>R</v>
      </c>
      <c r="T599" s="175">
        <v>1</v>
      </c>
      <c r="U599" s="345" t="str">
        <f ca="1">IF($A598&lt;&gt;"",IF(OR($AH598&lt;&gt;0,$AI598&lt;&gt;0,M598&gt;=$AJ$3),"",H599))</f>
        <v>B</v>
      </c>
      <c r="V599" s="346" t="str">
        <f t="shared" ca="1" si="202"/>
        <v>L</v>
      </c>
      <c r="W599" s="346">
        <f t="shared" ca="1" si="192"/>
        <v>-1</v>
      </c>
      <c r="X599" s="343">
        <f t="shared" ca="1" si="200"/>
        <v>-1</v>
      </c>
      <c r="Y599" s="56" t="str">
        <f ca="1">VLOOKUP($A599,$BC$5:$BN$45,8)</f>
        <v>R</v>
      </c>
      <c r="Z599" s="175">
        <v>1</v>
      </c>
      <c r="AA599" s="345" t="str">
        <f ca="1">IF($A598&lt;&gt;"",IF(OR($AH598&lt;&gt;0,$AI598&lt;&gt;0,U599&lt;&gt;""),"",O599))</f>
        <v/>
      </c>
      <c r="AB599" s="37" t="str">
        <f t="shared" ca="1" si="193"/>
        <v/>
      </c>
      <c r="AC599" s="37">
        <f t="shared" ca="1" si="194"/>
        <v>0</v>
      </c>
      <c r="AD599" s="23">
        <f ca="1">IF($A599&lt;&gt;"",IF(OR($AH598&lt;&gt;0,$AI598&lt;&gt;0),"0",SUM(AC599:AC599)),0)</f>
        <v>0</v>
      </c>
      <c r="AE599" s="90">
        <f ca="1">IF(A599&lt;&gt;"",W599+AC599,0)</f>
        <v>-1</v>
      </c>
      <c r="AF599" s="87">
        <f t="shared" ca="1" si="203"/>
        <v>-12</v>
      </c>
      <c r="AG599" s="95">
        <f>T600</f>
        <v>1</v>
      </c>
      <c r="AH599" s="89">
        <f ca="1">IF($A599&lt;&gt;"",IF(AH598&lt;&gt;0,AH598,IF(AF599&gt;=$AJ$1,"Profit Target",0)),0)</f>
        <v>0</v>
      </c>
      <c r="AI599" s="91">
        <f ca="1">IF($A599&lt;&gt;"",IF(AI598&lt;&gt;0,AI598,IF(AF599&lt;=$AJ$2,"Stop Loss",0)))</f>
        <v>0</v>
      </c>
      <c r="AJ599" s="89">
        <f t="shared" ca="1" si="195"/>
        <v>9</v>
      </c>
      <c r="AK599" s="78" t="str">
        <f ca="1">IF($A598="","",ABS(T599)&amp;"@")</f>
        <v>1@</v>
      </c>
      <c r="AL599" s="78" t="str">
        <f ca="1">IF(U599&lt;&gt;"",$AK599&amp;U599&amp;",","")</f>
        <v>1@B,</v>
      </c>
      <c r="AM599" s="78" t="str">
        <f ca="1">IF($A598="","",ABS(Z599)&amp;"@")</f>
        <v>1@</v>
      </c>
      <c r="AN599" s="427" t="str">
        <f t="shared" ca="1" si="196"/>
        <v/>
      </c>
      <c r="AO599" s="20"/>
      <c r="AP599" s="20"/>
      <c r="AQ599" s="20"/>
      <c r="AR599" s="20"/>
      <c r="AS599" s="20"/>
      <c r="AT599" s="66"/>
      <c r="AU599" s="20"/>
      <c r="AV599" s="20"/>
      <c r="AW599" s="20"/>
      <c r="AX599" s="20"/>
      <c r="AY599" s="20"/>
      <c r="AZ599" s="20"/>
      <c r="BA599" s="20"/>
      <c r="BB599" s="96">
        <f t="shared" ca="1" si="187"/>
        <v>15</v>
      </c>
      <c r="BC599" s="48"/>
      <c r="BD599" s="96"/>
      <c r="BE599" s="48"/>
      <c r="BG599" s="48"/>
      <c r="BH599" s="48"/>
      <c r="BI599" s="19"/>
      <c r="BJ599" s="19"/>
      <c r="BK599" s="19"/>
      <c r="BL599" s="48"/>
      <c r="BM599" s="61"/>
      <c r="BN599" s="48"/>
      <c r="BR599" s="48"/>
      <c r="BS599" s="48"/>
      <c r="BT599" s="48"/>
      <c r="BU599" s="48"/>
      <c r="BV599" s="48"/>
      <c r="BW599" s="48"/>
      <c r="BX599" s="48"/>
      <c r="BY599" s="49"/>
      <c r="BZ599" s="48"/>
      <c r="CA599" s="48"/>
      <c r="CB599" s="19"/>
      <c r="CC599" s="19"/>
      <c r="CD599" s="19"/>
      <c r="CE599" s="48"/>
      <c r="CF599" s="49"/>
      <c r="CG599" s="19"/>
      <c r="CH599" s="49"/>
      <c r="CI599" s="19"/>
      <c r="CJ599" s="19"/>
    </row>
    <row r="600" spans="1:88">
      <c r="A600" s="96">
        <f t="shared" ca="1" si="186"/>
        <v>4</v>
      </c>
      <c r="B600" s="23" t="str">
        <f ca="1">IF(A599="","",IF(AND(AL600="",AN600=""),"NB",AL600&amp;AN600))</f>
        <v>1@B,</v>
      </c>
      <c r="C600" s="6" t="str">
        <f t="shared" ca="1" si="188"/>
        <v/>
      </c>
      <c r="D600" s="56" t="str">
        <f ca="1">VLOOKUP($A600,$BC$5:$BN$45,8)</f>
        <v>B</v>
      </c>
      <c r="E600" s="344" t="str">
        <f t="shared" ca="1" si="197"/>
        <v>BRB</v>
      </c>
      <c r="F600" s="175">
        <v>1</v>
      </c>
      <c r="G600" s="459">
        <f ca="1">IF(G599&gt;=$AJ$3,1,IF(AND(J598="L",J599="L"),1,IF(I599="L",2,IF(I599="W",(2*G599-1),G599))))</f>
        <v>2</v>
      </c>
      <c r="H600" s="345" t="str">
        <f ca="1">IF($A599&lt;&gt;"",IF(OR($AH599&lt;&gt;0,$AI599&lt;&gt;0,E599="RRR"),"",IF(AND($D594="B",$D597="B"),"B",IF(AND($D596="B",$D598="B"),"B",IF(AND($D598=$D599,$D598="B"),"B","")))),"")</f>
        <v>B</v>
      </c>
      <c r="I600" s="346" t="str">
        <f t="shared" ca="1" si="201"/>
        <v>W</v>
      </c>
      <c r="J600" s="346">
        <f t="shared" ca="1" si="189"/>
        <v>1</v>
      </c>
      <c r="K600" s="343">
        <f t="shared" ca="1" si="198"/>
        <v>1</v>
      </c>
      <c r="L600" s="56" t="str">
        <f ca="1">VLOOKUP($A600,$BC$5:$BN$45,8)</f>
        <v>B</v>
      </c>
      <c r="M600" s="428">
        <f t="shared" ca="1" si="199"/>
        <v>0</v>
      </c>
      <c r="N600" s="175">
        <v>1</v>
      </c>
      <c r="O600" s="345" t="str">
        <f ca="1">IF($A599&lt;&gt;"",IF(OR($AH599&lt;&gt;0,$AI599&lt;&gt;0,E599="BBB",H600&lt;&gt;""),"",IF(AND($D594="R",$D597="R"),"R",IF(AND($D596="R",$D598="R"),"R",IF(AND($D598=$D599,$D598="R"),"R","")))),"")</f>
        <v/>
      </c>
      <c r="P600" s="37" t="str">
        <f t="shared" ca="1" si="190"/>
        <v/>
      </c>
      <c r="Q600" s="37">
        <f t="shared" ca="1" si="191"/>
        <v>0</v>
      </c>
      <c r="R600" s="23">
        <f ca="1">IF($A600&lt;&gt;"",IF(OR($AH599&lt;&gt;0,$AI599&lt;&gt;0),"0",SUM(Q600:Q600)),0)</f>
        <v>0</v>
      </c>
      <c r="S600" s="56" t="str">
        <f ca="1">VLOOKUP($A600,$BC$5:$BN$45,8)</f>
        <v>B</v>
      </c>
      <c r="T600" s="175">
        <v>1</v>
      </c>
      <c r="U600" s="345" t="str">
        <f ca="1">IF($A599&lt;&gt;"",IF(OR($AH599&lt;&gt;0,$AI599&lt;&gt;0,M599&gt;=$AJ$3),"",H600))</f>
        <v>B</v>
      </c>
      <c r="V600" s="346" t="str">
        <f t="shared" ca="1" si="202"/>
        <v>W</v>
      </c>
      <c r="W600" s="346">
        <f t="shared" ca="1" si="192"/>
        <v>1</v>
      </c>
      <c r="X600" s="343">
        <f t="shared" ca="1" si="200"/>
        <v>1</v>
      </c>
      <c r="Y600" s="56" t="str">
        <f ca="1">VLOOKUP($A600,$BC$5:$BN$45,8)</f>
        <v>B</v>
      </c>
      <c r="Z600" s="175">
        <v>1</v>
      </c>
      <c r="AA600" s="345" t="str">
        <f ca="1">IF($A599&lt;&gt;"",IF(OR($AH599&lt;&gt;0,$AI599&lt;&gt;0,U600&lt;&gt;""),"",O600))</f>
        <v/>
      </c>
      <c r="AB600" s="37" t="str">
        <f t="shared" ca="1" si="193"/>
        <v/>
      </c>
      <c r="AC600" s="37">
        <f t="shared" ca="1" si="194"/>
        <v>0</v>
      </c>
      <c r="AD600" s="23">
        <f ca="1">IF($A600&lt;&gt;"",IF(OR($AH599&lt;&gt;0,$AI599&lt;&gt;0),"0",SUM(AC600:AC600)),0)</f>
        <v>0</v>
      </c>
      <c r="AE600" s="90">
        <f ca="1">IF(A600&lt;&gt;"",W600+AC600,0)</f>
        <v>1</v>
      </c>
      <c r="AF600" s="87">
        <f t="shared" ca="1" si="203"/>
        <v>-11</v>
      </c>
      <c r="AG600" s="95">
        <f>T601</f>
        <v>1</v>
      </c>
      <c r="AH600" s="89">
        <f ca="1">IF($A600&lt;&gt;"",IF(AH599&lt;&gt;0,AH599,IF(AF600&gt;=$AJ$1,"Profit Target",0)),0)</f>
        <v>0</v>
      </c>
      <c r="AI600" s="91">
        <f ca="1">IF($A600&lt;&gt;"",IF(AI599&lt;&gt;0,AI599,IF(AF600&lt;=$AJ$2,"Stop Loss",0)))</f>
        <v>0</v>
      </c>
      <c r="AJ600" s="89">
        <f t="shared" ca="1" si="195"/>
        <v>9</v>
      </c>
      <c r="AK600" s="78" t="str">
        <f ca="1">IF($A599="","",ABS(T600)&amp;"@")</f>
        <v>1@</v>
      </c>
      <c r="AL600" s="78" t="str">
        <f ca="1">IF(U600&lt;&gt;"",$AK600&amp;U600&amp;",","")</f>
        <v>1@B,</v>
      </c>
      <c r="AM600" s="78" t="str">
        <f ca="1">IF($A599="","",ABS(Z600)&amp;"@")</f>
        <v>1@</v>
      </c>
      <c r="AN600" s="427" t="str">
        <f t="shared" ca="1" si="196"/>
        <v/>
      </c>
      <c r="AO600" s="20"/>
      <c r="AP600" s="20"/>
      <c r="AQ600" s="20"/>
      <c r="AR600" s="20"/>
      <c r="AS600" s="20"/>
      <c r="AT600" s="66"/>
      <c r="AU600" s="20"/>
      <c r="AV600" s="20"/>
      <c r="AW600" s="20"/>
      <c r="AX600" s="20"/>
      <c r="AY600" s="20"/>
      <c r="AZ600" s="20"/>
      <c r="BA600" s="20"/>
      <c r="BB600" s="96">
        <f t="shared" ca="1" si="187"/>
        <v>25</v>
      </c>
      <c r="BC600" s="48"/>
      <c r="BD600" s="96"/>
      <c r="BE600" s="48"/>
      <c r="BG600" s="48"/>
      <c r="BH600" s="48"/>
      <c r="BI600" s="19"/>
      <c r="BJ600" s="19"/>
      <c r="BK600" s="19"/>
      <c r="BL600" s="48"/>
      <c r="BM600" s="61"/>
      <c r="BN600" s="48"/>
      <c r="BR600" s="48"/>
      <c r="BS600" s="48"/>
      <c r="BT600" s="48"/>
      <c r="BU600" s="48"/>
      <c r="BV600" s="48"/>
      <c r="BW600" s="48"/>
      <c r="BX600" s="48"/>
      <c r="BY600" s="49"/>
      <c r="BZ600" s="48"/>
      <c r="CA600" s="48"/>
      <c r="CB600" s="19"/>
      <c r="CC600" s="19"/>
      <c r="CD600" s="19"/>
      <c r="CE600" s="48"/>
      <c r="CF600" s="49"/>
      <c r="CG600" s="19"/>
      <c r="CH600" s="49"/>
      <c r="CI600" s="19"/>
      <c r="CJ600" s="19"/>
    </row>
    <row r="601" spans="1:88">
      <c r="A601" s="96">
        <f t="shared" ca="1" si="186"/>
        <v>35</v>
      </c>
      <c r="B601" s="23" t="str">
        <f ca="1">IF(A600="","",IF(AND(AL601="",AN601=""),"NB",AL601&amp;AN601))</f>
        <v>1@B,</v>
      </c>
      <c r="C601" s="6" t="str">
        <f t="shared" ca="1" si="188"/>
        <v/>
      </c>
      <c r="D601" s="56" t="str">
        <f ca="1">VLOOKUP($A601,$BC$5:$BN$45,8)</f>
        <v>B</v>
      </c>
      <c r="E601" s="344" t="str">
        <f t="shared" ca="1" si="197"/>
        <v>RBB</v>
      </c>
      <c r="F601" s="175">
        <v>1</v>
      </c>
      <c r="G601" s="459">
        <f ca="1">IF(G600&gt;=$AJ$3,1,IF(AND(J599="L",J600="L"),1,IF(I600="L",2,IF(I600="W",(2*G600-1),G600))))</f>
        <v>3</v>
      </c>
      <c r="H601" s="345" t="str">
        <f ca="1">IF($A600&lt;&gt;"",IF(OR($AH600&lt;&gt;0,$AI600&lt;&gt;0,E600="RRR"),"",IF(AND($D595="B",$D598="B"),"B",IF(AND($D597="B",$D599="B"),"B",IF(AND($D599=$D600,$D599="B"),"B","")))),"")</f>
        <v>B</v>
      </c>
      <c r="I601" s="346" t="str">
        <f t="shared" ca="1" si="201"/>
        <v>W</v>
      </c>
      <c r="J601" s="346">
        <f t="shared" ca="1" si="189"/>
        <v>1</v>
      </c>
      <c r="K601" s="343">
        <f t="shared" ca="1" si="198"/>
        <v>1</v>
      </c>
      <c r="L601" s="56" t="str">
        <f ca="1">VLOOKUP($A601,$BC$5:$BN$45,8)</f>
        <v>B</v>
      </c>
      <c r="M601" s="428">
        <f t="shared" ca="1" si="199"/>
        <v>0</v>
      </c>
      <c r="N601" s="175">
        <v>1</v>
      </c>
      <c r="O601" s="345" t="str">
        <f ca="1">IF($A600&lt;&gt;"",IF(OR($AH600&lt;&gt;0,$AI600&lt;&gt;0,E600="BBB",H601&lt;&gt;""),"",IF(AND($D595="R",$D598="R"),"R",IF(AND($D597="R",$D599="R"),"R",IF(AND($D599=$D600,$D599="R"),"R","")))),"")</f>
        <v/>
      </c>
      <c r="P601" s="37" t="str">
        <f t="shared" ca="1" si="190"/>
        <v/>
      </c>
      <c r="Q601" s="37">
        <f t="shared" ca="1" si="191"/>
        <v>0</v>
      </c>
      <c r="R601" s="23">
        <f ca="1">IF($A601&lt;&gt;"",IF(OR($AH600&lt;&gt;0,$AI600&lt;&gt;0),"0",SUM(Q601:Q601)),0)</f>
        <v>0</v>
      </c>
      <c r="S601" s="56" t="str">
        <f ca="1">VLOOKUP($A601,$BC$5:$BN$45,8)</f>
        <v>B</v>
      </c>
      <c r="T601" s="175">
        <v>1</v>
      </c>
      <c r="U601" s="345" t="str">
        <f ca="1">IF($A600&lt;&gt;"",IF(OR($AH600&lt;&gt;0,$AI600&lt;&gt;0,M600&gt;=$AJ$3),"",H601))</f>
        <v>B</v>
      </c>
      <c r="V601" s="346" t="str">
        <f t="shared" ca="1" si="202"/>
        <v>W</v>
      </c>
      <c r="W601" s="346">
        <f t="shared" ca="1" si="192"/>
        <v>1</v>
      </c>
      <c r="X601" s="343">
        <f t="shared" ca="1" si="200"/>
        <v>1</v>
      </c>
      <c r="Y601" s="56" t="str">
        <f ca="1">VLOOKUP($A601,$BC$5:$BN$45,8)</f>
        <v>B</v>
      </c>
      <c r="Z601" s="175">
        <v>1</v>
      </c>
      <c r="AA601" s="345" t="str">
        <f ca="1">IF($A600&lt;&gt;"",IF(OR($AH600&lt;&gt;0,$AI600&lt;&gt;0,U601&lt;&gt;""),"",O601))</f>
        <v/>
      </c>
      <c r="AB601" s="37" t="str">
        <f t="shared" ca="1" si="193"/>
        <v/>
      </c>
      <c r="AC601" s="37">
        <f t="shared" ca="1" si="194"/>
        <v>0</v>
      </c>
      <c r="AD601" s="23">
        <f ca="1">IF($A601&lt;&gt;"",IF(OR($AH600&lt;&gt;0,$AI600&lt;&gt;0),"0",SUM(AC601:AC601)),0)</f>
        <v>0</v>
      </c>
      <c r="AE601" s="90">
        <f ca="1">IF(A601&lt;&gt;"",W601+AC601,0)</f>
        <v>1</v>
      </c>
      <c r="AF601" s="87">
        <f t="shared" ca="1" si="203"/>
        <v>-10</v>
      </c>
      <c r="AG601" s="95">
        <f>T602</f>
        <v>1</v>
      </c>
      <c r="AH601" s="89">
        <f ca="1">IF($A601&lt;&gt;"",IF(AH600&lt;&gt;0,AH600,IF(AF601&gt;=$AJ$1,"Profit Target",0)),0)</f>
        <v>0</v>
      </c>
      <c r="AI601" s="91">
        <f ca="1">IF($A601&lt;&gt;"",IF(AI600&lt;&gt;0,AI600,IF(AF601&lt;=$AJ$2,"Stop Loss",0)))</f>
        <v>0</v>
      </c>
      <c r="AJ601" s="89">
        <f t="shared" ca="1" si="195"/>
        <v>9</v>
      </c>
      <c r="AK601" s="78" t="str">
        <f ca="1">IF($A600="","",ABS(T601)&amp;"@")</f>
        <v>1@</v>
      </c>
      <c r="AL601" s="78" t="str">
        <f ca="1">IF(U601&lt;&gt;"",$AK601&amp;U601&amp;",","")</f>
        <v>1@B,</v>
      </c>
      <c r="AM601" s="78" t="str">
        <f ca="1">IF($A600="","",ABS(Z601)&amp;"@")</f>
        <v>1@</v>
      </c>
      <c r="AN601" s="427" t="str">
        <f t="shared" ca="1" si="196"/>
        <v/>
      </c>
      <c r="AO601" s="20"/>
      <c r="AP601" s="20"/>
      <c r="AQ601" s="20"/>
      <c r="AR601" s="20"/>
      <c r="AS601" s="20"/>
      <c r="AT601" s="66"/>
      <c r="AU601" s="20"/>
      <c r="AV601" s="20"/>
      <c r="AW601" s="20"/>
      <c r="AX601" s="20"/>
      <c r="AY601" s="20"/>
      <c r="AZ601" s="20"/>
      <c r="BA601" s="20"/>
      <c r="BB601" s="96">
        <f t="shared" ca="1" si="187"/>
        <v>7</v>
      </c>
      <c r="BC601" s="48"/>
      <c r="BD601" s="96"/>
      <c r="BE601" s="48"/>
      <c r="BG601" s="48"/>
      <c r="BH601" s="48"/>
      <c r="BI601" s="19"/>
      <c r="BJ601" s="19"/>
      <c r="BK601" s="19"/>
      <c r="BL601" s="48"/>
      <c r="BM601" s="61"/>
      <c r="BN601" s="48"/>
      <c r="BR601" s="48"/>
      <c r="BS601" s="48"/>
      <c r="BT601" s="48"/>
      <c r="BU601" s="48"/>
      <c r="BV601" s="48"/>
      <c r="BW601" s="48"/>
      <c r="BX601" s="48"/>
      <c r="BY601" s="49"/>
      <c r="BZ601" s="48"/>
      <c r="CA601" s="48"/>
      <c r="CB601" s="19"/>
      <c r="CC601" s="19"/>
      <c r="CD601" s="19"/>
      <c r="CE601" s="48"/>
      <c r="CF601" s="49"/>
      <c r="CG601" s="19"/>
      <c r="CH601" s="49"/>
      <c r="CI601" s="19"/>
      <c r="CJ601" s="19"/>
    </row>
    <row r="602" spans="1:88">
      <c r="A602" s="96">
        <f t="shared" ca="1" si="186"/>
        <v>24</v>
      </c>
      <c r="B602" s="23" t="str">
        <f ca="1">IF(A601="","",IF(AND(AL602="",AN602=""),"NB",AL602&amp;AN602))</f>
        <v>1@B,</v>
      </c>
      <c r="C602" s="6" t="str">
        <f t="shared" ca="1" si="188"/>
        <v/>
      </c>
      <c r="D602" s="56" t="str">
        <f ca="1">VLOOKUP($A602,$BC$5:$BN$45,8)</f>
        <v>B</v>
      </c>
      <c r="E602" s="344" t="str">
        <f t="shared" ca="1" si="197"/>
        <v>BBB</v>
      </c>
      <c r="F602" s="175">
        <v>1</v>
      </c>
      <c r="G602" s="459">
        <f ca="1">IF(G601&gt;=$AJ$3,1,IF(AND(J600="L",J601="L"),1,IF(I601="L",2,IF(I601="W",(2*G601-1),G601))))</f>
        <v>5</v>
      </c>
      <c r="H602" s="345" t="str">
        <f ca="1">IF($A601&lt;&gt;"",IF(OR($AH601&lt;&gt;0,$AI601&lt;&gt;0,E601="RRR"),"",IF(AND($D596="B",$D599="B"),"B",IF(AND($D598="B",$D600="B"),"B",IF(AND($D600=$D601,$D600="B"),"B","")))),"")</f>
        <v>B</v>
      </c>
      <c r="I602" s="346" t="str">
        <f t="shared" ca="1" si="201"/>
        <v>W</v>
      </c>
      <c r="J602" s="346">
        <f t="shared" ca="1" si="189"/>
        <v>1</v>
      </c>
      <c r="K602" s="343">
        <f t="shared" ca="1" si="198"/>
        <v>1</v>
      </c>
      <c r="L602" s="56" t="str">
        <f ca="1">VLOOKUP($A602,$BC$5:$BN$45,8)</f>
        <v>B</v>
      </c>
      <c r="M602" s="428">
        <f t="shared" ca="1" si="199"/>
        <v>0</v>
      </c>
      <c r="N602" s="175">
        <v>1</v>
      </c>
      <c r="O602" s="345" t="str">
        <f ca="1">IF($A601&lt;&gt;"",IF(OR($AH601&lt;&gt;0,$AI601&lt;&gt;0,E601="BBB",H602&lt;&gt;""),"",IF(AND($D596="R",$D599="R"),"R",IF(AND($D598="R",$D600="R"),"R",IF(AND($D600=$D601,$D600="R"),"R","")))),"")</f>
        <v/>
      </c>
      <c r="P602" s="37" t="str">
        <f t="shared" ca="1" si="190"/>
        <v/>
      </c>
      <c r="Q602" s="37">
        <f t="shared" ca="1" si="191"/>
        <v>0</v>
      </c>
      <c r="R602" s="23">
        <f ca="1">IF($A602&lt;&gt;"",IF(OR($AH601&lt;&gt;0,$AI601&lt;&gt;0),"0",SUM(Q602:Q602)),0)</f>
        <v>0</v>
      </c>
      <c r="S602" s="56" t="str">
        <f ca="1">VLOOKUP($A602,$BC$5:$BN$45,8)</f>
        <v>B</v>
      </c>
      <c r="T602" s="175">
        <v>1</v>
      </c>
      <c r="U602" s="345" t="str">
        <f ca="1">IF($A601&lt;&gt;"",IF(OR($AH601&lt;&gt;0,$AI601&lt;&gt;0,M601&gt;=$AJ$3),"",H602))</f>
        <v>B</v>
      </c>
      <c r="V602" s="346" t="str">
        <f t="shared" ca="1" si="202"/>
        <v>W</v>
      </c>
      <c r="W602" s="346">
        <f t="shared" ca="1" si="192"/>
        <v>1</v>
      </c>
      <c r="X602" s="343">
        <f t="shared" ca="1" si="200"/>
        <v>1</v>
      </c>
      <c r="Y602" s="56" t="str">
        <f ca="1">VLOOKUP($A602,$BC$5:$BN$45,8)</f>
        <v>B</v>
      </c>
      <c r="Z602" s="175">
        <v>1</v>
      </c>
      <c r="AA602" s="345" t="str">
        <f ca="1">IF($A601&lt;&gt;"",IF(OR($AH601&lt;&gt;0,$AI601&lt;&gt;0,U602&lt;&gt;""),"",O602))</f>
        <v/>
      </c>
      <c r="AB602" s="37" t="str">
        <f t="shared" ca="1" si="193"/>
        <v/>
      </c>
      <c r="AC602" s="37">
        <f t="shared" ca="1" si="194"/>
        <v>0</v>
      </c>
      <c r="AD602" s="23">
        <f ca="1">IF($A602&lt;&gt;"",IF(OR($AH601&lt;&gt;0,$AI601&lt;&gt;0),"0",SUM(AC602:AC602)),0)</f>
        <v>0</v>
      </c>
      <c r="AE602" s="90">
        <f ca="1">IF(A602&lt;&gt;"",W602+AC602,0)</f>
        <v>1</v>
      </c>
      <c r="AF602" s="172">
        <f t="shared" ca="1" si="203"/>
        <v>-9</v>
      </c>
      <c r="AG602" s="95">
        <f>T603</f>
        <v>1</v>
      </c>
      <c r="AH602" s="89">
        <f ca="1">IF($A602&lt;&gt;"",IF(AH601&lt;&gt;0,AH601,IF(AF602&gt;=$AJ$1,"Profit Target",0)),0)</f>
        <v>0</v>
      </c>
      <c r="AI602" s="91">
        <f ca="1">IF($A602&lt;&gt;"",IF(AI601&lt;&gt;0,AI601,IF(AF602&lt;=$AJ$2,"Stop Loss",0)))</f>
        <v>0</v>
      </c>
      <c r="AJ602" s="89">
        <f t="shared" ca="1" si="195"/>
        <v>9</v>
      </c>
      <c r="AK602" s="78" t="str">
        <f ca="1">IF($A601="","",ABS(T602)&amp;"@")</f>
        <v>1@</v>
      </c>
      <c r="AL602" s="78" t="str">
        <f ca="1">IF(U602&lt;&gt;"",$AK602&amp;U602&amp;",","")</f>
        <v>1@B,</v>
      </c>
      <c r="AM602" s="78" t="str">
        <f ca="1">IF($A601="","",ABS(Z602)&amp;"@")</f>
        <v>1@</v>
      </c>
      <c r="AN602" s="427" t="str">
        <f t="shared" ca="1" si="196"/>
        <v/>
      </c>
      <c r="AO602" s="20"/>
      <c r="AP602" s="20"/>
      <c r="AQ602" s="20"/>
      <c r="AR602" s="20"/>
      <c r="AS602" s="20"/>
      <c r="AT602" s="66"/>
      <c r="AU602" s="20"/>
      <c r="AV602" s="20"/>
      <c r="AW602" s="20"/>
      <c r="AX602" s="20"/>
      <c r="AY602" s="20"/>
      <c r="AZ602" s="20"/>
      <c r="BA602" s="20"/>
      <c r="BB602" s="96">
        <f t="shared" ca="1" si="187"/>
        <v>25</v>
      </c>
      <c r="BC602" s="48"/>
      <c r="BD602" s="96"/>
      <c r="BE602" s="48"/>
      <c r="BG602" s="48"/>
      <c r="BH602" s="48"/>
      <c r="BI602" s="19"/>
      <c r="BJ602" s="19"/>
      <c r="BK602" s="19"/>
      <c r="BL602" s="48"/>
      <c r="BM602" s="61"/>
      <c r="BN602" s="48"/>
      <c r="BR602" s="48"/>
      <c r="BS602" s="48"/>
      <c r="BT602" s="48"/>
      <c r="BU602" s="48"/>
      <c r="BV602" s="48"/>
      <c r="BW602" s="48"/>
      <c r="BX602" s="48"/>
      <c r="BY602" s="49"/>
      <c r="BZ602" s="48"/>
      <c r="CA602" s="48"/>
      <c r="CB602" s="19"/>
      <c r="CC602" s="19"/>
      <c r="CD602" s="19"/>
      <c r="CE602" s="48"/>
      <c r="CF602" s="49"/>
      <c r="CG602" s="19"/>
      <c r="CH602" s="49"/>
      <c r="CI602" s="19"/>
      <c r="CJ602" s="19"/>
    </row>
    <row r="603" spans="1:88">
      <c r="A603" s="96">
        <f t="shared" ca="1" si="186"/>
        <v>32</v>
      </c>
      <c r="B603" s="23" t="str">
        <f ca="1">IF(A602="","",IF(AND(AL603="",AN603=""),"NB",AL603&amp;AN603))</f>
        <v>1@B,</v>
      </c>
      <c r="C603" s="6" t="str">
        <f t="shared" ca="1" si="188"/>
        <v/>
      </c>
      <c r="D603" s="56" t="str">
        <f ca="1">VLOOKUP($A603,$BC$5:$BN$45,8)</f>
        <v>R</v>
      </c>
      <c r="E603" s="344" t="str">
        <f t="shared" ca="1" si="197"/>
        <v>BBR</v>
      </c>
      <c r="F603" s="175">
        <v>1</v>
      </c>
      <c r="G603" s="459">
        <f ca="1">IF(G602&gt;=$AJ$3,1,IF(AND(J601="L",J602="L"),1,IF(I602="L",2,IF(I602="W",(2*G602-1),G602))))</f>
        <v>9</v>
      </c>
      <c r="H603" s="345" t="str">
        <f ca="1">IF($A602&lt;&gt;"",IF(OR($AH602&lt;&gt;0,$AI602&lt;&gt;0,E602="RRR"),"",IF(AND($D597="B",$D600="B"),"B",IF(AND($D599="B",$D601="B"),"B",IF(AND($D601=$D602,$D601="B"),"B","")))),"")</f>
        <v>B</v>
      </c>
      <c r="I603" s="346" t="str">
        <f t="shared" ca="1" si="201"/>
        <v>L</v>
      </c>
      <c r="J603" s="346">
        <f t="shared" ca="1" si="189"/>
        <v>-1</v>
      </c>
      <c r="K603" s="343">
        <f t="shared" ca="1" si="198"/>
        <v>-1</v>
      </c>
      <c r="L603" s="56" t="str">
        <f ca="1">VLOOKUP($A603,$BC$5:$BN$45,8)</f>
        <v>R</v>
      </c>
      <c r="M603" s="428">
        <f t="shared" ca="1" si="199"/>
        <v>1</v>
      </c>
      <c r="N603" s="175">
        <v>1</v>
      </c>
      <c r="O603" s="345" t="str">
        <f ca="1">IF($A602&lt;&gt;"",IF(OR($AH602&lt;&gt;0,$AI602&lt;&gt;0,E602="BBB",H603&lt;&gt;""),"",IF(AND($D597="R",$D600="R"),"R",IF(AND($D599="R",$D601="R"),"R",IF(AND($D601=$D602,$D601="R"),"R","")))),"")</f>
        <v/>
      </c>
      <c r="P603" s="37" t="str">
        <f t="shared" ca="1" si="190"/>
        <v/>
      </c>
      <c r="Q603" s="37">
        <f t="shared" ca="1" si="191"/>
        <v>0</v>
      </c>
      <c r="R603" s="23">
        <f ca="1">IF($A603&lt;&gt;"",IF(OR($AH602&lt;&gt;0,$AI602&lt;&gt;0),"0",SUM(Q603:Q603)),0)</f>
        <v>0</v>
      </c>
      <c r="S603" s="56" t="str">
        <f ca="1">VLOOKUP($A603,$BC$5:$BN$45,8)</f>
        <v>R</v>
      </c>
      <c r="T603" s="175">
        <v>1</v>
      </c>
      <c r="U603" s="345" t="str">
        <f ca="1">IF($A602&lt;&gt;"",IF(OR($AH602&lt;&gt;0,$AI602&lt;&gt;0,M602&gt;=$AJ$3),"",H603))</f>
        <v>B</v>
      </c>
      <c r="V603" s="346" t="str">
        <f t="shared" ca="1" si="202"/>
        <v>L</v>
      </c>
      <c r="W603" s="346">
        <f t="shared" ca="1" si="192"/>
        <v>-1</v>
      </c>
      <c r="X603" s="343">
        <f t="shared" ca="1" si="200"/>
        <v>-1</v>
      </c>
      <c r="Y603" s="56" t="str">
        <f ca="1">VLOOKUP($A603,$BC$5:$BN$45,8)</f>
        <v>R</v>
      </c>
      <c r="Z603" s="175">
        <v>1</v>
      </c>
      <c r="AA603" s="345" t="str">
        <f ca="1">IF($A602&lt;&gt;"",IF(OR($AH602&lt;&gt;0,$AI602&lt;&gt;0,U603&lt;&gt;""),"",O603))</f>
        <v/>
      </c>
      <c r="AB603" s="37" t="str">
        <f t="shared" ca="1" si="193"/>
        <v/>
      </c>
      <c r="AC603" s="37">
        <f t="shared" ca="1" si="194"/>
        <v>0</v>
      </c>
      <c r="AD603" s="23">
        <f ca="1">IF($A603&lt;&gt;"",IF(OR($AH602&lt;&gt;0,$AI602&lt;&gt;0),"0",SUM(AC603:AC603)),0)</f>
        <v>0</v>
      </c>
      <c r="AE603" s="90">
        <f ca="1">IF(A603&lt;&gt;"",W603+AC603,0)</f>
        <v>-1</v>
      </c>
      <c r="AF603" s="87">
        <f ca="1">IF($A603&lt;&gt;"",AE603+AF602,0)</f>
        <v>-10</v>
      </c>
      <c r="AG603" s="95">
        <f>T604</f>
        <v>1</v>
      </c>
      <c r="AH603" s="89">
        <f ca="1">IF($A603&lt;&gt;"",IF(AH602&lt;&gt;0,AH602,IF(AF603&gt;=$AJ$1,"Profit Target",0)),0)</f>
        <v>0</v>
      </c>
      <c r="AI603" s="91">
        <f ca="1">IF($A603&lt;&gt;"",IF(AI602&lt;&gt;0,AI602,IF(AF603&lt;=$AJ$2,"Stop Loss",0)))</f>
        <v>0</v>
      </c>
      <c r="AJ603" s="89">
        <f t="shared" ca="1" si="195"/>
        <v>9</v>
      </c>
      <c r="AK603" s="78" t="str">
        <f ca="1">IF($A602="","",ABS(T603)&amp;"@")</f>
        <v>1@</v>
      </c>
      <c r="AL603" s="78" t="str">
        <f ca="1">IF(U603&lt;&gt;"",$AK603&amp;U603&amp;",","")</f>
        <v>1@B,</v>
      </c>
      <c r="AM603" s="78" t="str">
        <f ca="1">IF($A602="","",ABS(Z603)&amp;"@")</f>
        <v>1@</v>
      </c>
      <c r="AN603" s="427" t="str">
        <f t="shared" ca="1" si="196"/>
        <v/>
      </c>
      <c r="AO603" s="20"/>
      <c r="AP603" s="20"/>
      <c r="AQ603" s="20"/>
      <c r="AR603" s="20"/>
      <c r="AS603" s="20"/>
      <c r="AT603" s="66"/>
      <c r="AU603" s="20"/>
      <c r="AV603" s="20"/>
      <c r="AW603" s="20"/>
      <c r="AX603" s="20"/>
      <c r="AY603" s="20"/>
      <c r="AZ603" s="20"/>
      <c r="BA603" s="20"/>
      <c r="BB603" s="96">
        <f t="shared" ca="1" si="187"/>
        <v>18</v>
      </c>
      <c r="BC603" s="48"/>
      <c r="BD603" s="96"/>
      <c r="BE603" s="48"/>
      <c r="BG603" s="48"/>
      <c r="BH603" s="48"/>
      <c r="BI603" s="19"/>
      <c r="BJ603" s="19"/>
      <c r="BK603" s="19"/>
      <c r="BL603" s="48"/>
      <c r="BM603" s="61"/>
      <c r="BN603" s="48"/>
      <c r="BR603" s="48"/>
      <c r="BS603" s="48"/>
      <c r="BT603" s="48"/>
      <c r="BU603" s="48"/>
      <c r="BV603" s="48"/>
      <c r="BW603" s="48"/>
      <c r="BX603" s="48"/>
      <c r="BY603" s="49"/>
      <c r="BZ603" s="48"/>
      <c r="CA603" s="48"/>
      <c r="CB603" s="19"/>
      <c r="CC603" s="19"/>
      <c r="CD603" s="19"/>
      <c r="CE603" s="48"/>
      <c r="CF603" s="49"/>
      <c r="CG603" s="19"/>
      <c r="CH603" s="49"/>
      <c r="CI603" s="19"/>
      <c r="CJ603" s="19"/>
    </row>
    <row r="604" spans="1:88">
      <c r="A604" s="96">
        <f t="shared" ca="1" si="186"/>
        <v>31</v>
      </c>
      <c r="B604" s="23" t="str">
        <f ca="1">IF(A603="","",IF(AND(AL604="",AN604=""),"NB",AL604&amp;AN604))</f>
        <v>1@B,</v>
      </c>
      <c r="C604" s="6" t="str">
        <f t="shared" ca="1" si="188"/>
        <v/>
      </c>
      <c r="D604" s="56" t="str">
        <f ca="1">VLOOKUP($A604,$BC$5:$BN$45,8)</f>
        <v>B</v>
      </c>
      <c r="E604" s="344" t="str">
        <f t="shared" ca="1" si="197"/>
        <v>BRB</v>
      </c>
      <c r="F604" s="175">
        <v>1</v>
      </c>
      <c r="G604" s="459">
        <f ca="1">IF(G603&gt;=$AJ$3,1,IF(AND(J602="L",J603="L"),1,IF(I603="L",2,IF(I603="W",(2*G603-1),G603))))</f>
        <v>2</v>
      </c>
      <c r="H604" s="345" t="str">
        <f ca="1">IF($A603&lt;&gt;"",IF(OR($AH603&lt;&gt;0,$AI603&lt;&gt;0,E603="RRR"),"",IF(AND($D598="B",$D601="B"),"B",IF(AND($D600="B",$D602="B"),"B",IF(AND($D602=$D603,$D602="B"),"B","")))),"")</f>
        <v>B</v>
      </c>
      <c r="I604" s="346" t="str">
        <f t="shared" ca="1" si="201"/>
        <v>W</v>
      </c>
      <c r="J604" s="346">
        <f t="shared" ca="1" si="189"/>
        <v>1</v>
      </c>
      <c r="K604" s="343">
        <f t="shared" ca="1" si="198"/>
        <v>1</v>
      </c>
      <c r="L604" s="56" t="str">
        <f ca="1">VLOOKUP($A604,$BC$5:$BN$45,8)</f>
        <v>B</v>
      </c>
      <c r="M604" s="428">
        <f t="shared" ca="1" si="199"/>
        <v>0</v>
      </c>
      <c r="N604" s="175">
        <v>1</v>
      </c>
      <c r="O604" s="345" t="str">
        <f ca="1">IF($A603&lt;&gt;"",IF(OR($AH603&lt;&gt;0,$AI603&lt;&gt;0,E603="BBB",H604&lt;&gt;""),"",IF(AND($D598="R",$D601="R"),"R",IF(AND($D600="R",$D602="R"),"R",IF(AND($D602=$D603,$D602="R"),"R","")))),"")</f>
        <v/>
      </c>
      <c r="P604" s="37" t="str">
        <f t="shared" ca="1" si="190"/>
        <v/>
      </c>
      <c r="Q604" s="37">
        <f t="shared" ca="1" si="191"/>
        <v>0</v>
      </c>
      <c r="R604" s="23">
        <f ca="1">IF($A604&lt;&gt;"",IF(OR($AH603&lt;&gt;0,$AI603&lt;&gt;0),"0",SUM(Q604:Q604)),0)</f>
        <v>0</v>
      </c>
      <c r="S604" s="56" t="str">
        <f ca="1">VLOOKUP($A604,$BC$5:$BN$45,8)</f>
        <v>B</v>
      </c>
      <c r="T604" s="175">
        <v>1</v>
      </c>
      <c r="U604" s="345" t="str">
        <f ca="1">IF($A603&lt;&gt;"",IF(OR($AH603&lt;&gt;0,$AI603&lt;&gt;0,M603&gt;=$AJ$3),"",H604))</f>
        <v>B</v>
      </c>
      <c r="V604" s="346" t="str">
        <f t="shared" ca="1" si="202"/>
        <v>W</v>
      </c>
      <c r="W604" s="346">
        <f t="shared" ca="1" si="192"/>
        <v>1</v>
      </c>
      <c r="X604" s="343">
        <f t="shared" ca="1" si="200"/>
        <v>1</v>
      </c>
      <c r="Y604" s="56" t="str">
        <f ca="1">VLOOKUP($A604,$BC$5:$BN$45,8)</f>
        <v>B</v>
      </c>
      <c r="Z604" s="175">
        <v>1</v>
      </c>
      <c r="AA604" s="345" t="str">
        <f ca="1">IF($A603&lt;&gt;"",IF(OR($AH603&lt;&gt;0,$AI603&lt;&gt;0,U604&lt;&gt;""),"",O604))</f>
        <v/>
      </c>
      <c r="AB604" s="37" t="str">
        <f t="shared" ca="1" si="193"/>
        <v/>
      </c>
      <c r="AC604" s="37">
        <f t="shared" ca="1" si="194"/>
        <v>0</v>
      </c>
      <c r="AD604" s="23">
        <f ca="1">IF($A604&lt;&gt;"",IF(OR($AH603&lt;&gt;0,$AI603&lt;&gt;0),"0",SUM(AC604:AC604)),0)</f>
        <v>0</v>
      </c>
      <c r="AE604" s="90">
        <f ca="1">IF(A604&lt;&gt;"",W604+AC604,0)</f>
        <v>1</v>
      </c>
      <c r="AF604" s="87">
        <f t="shared" ref="AF604:AF644" ca="1" si="204">IF($A604&lt;&gt;"",AE604+AF603,0)</f>
        <v>-9</v>
      </c>
      <c r="AG604" s="95">
        <f>T605</f>
        <v>1</v>
      </c>
      <c r="AH604" s="89">
        <f ca="1">IF($A604&lt;&gt;"",IF(AH603&lt;&gt;0,AH603,IF(AF604&gt;=$AJ$1,"Profit Target",0)),0)</f>
        <v>0</v>
      </c>
      <c r="AI604" s="91">
        <f ca="1">IF($A604&lt;&gt;"",IF(AI603&lt;&gt;0,AI603,IF(AF604&lt;=$AJ$2,"Stop Loss",0)))</f>
        <v>0</v>
      </c>
      <c r="AJ604" s="89">
        <f t="shared" ca="1" si="195"/>
        <v>9</v>
      </c>
      <c r="AK604" s="78" t="str">
        <f ca="1">IF($A603="","",ABS(T604)&amp;"@")</f>
        <v>1@</v>
      </c>
      <c r="AL604" s="78" t="str">
        <f ca="1">IF(U604&lt;&gt;"",$AK604&amp;U604&amp;",","")</f>
        <v>1@B,</v>
      </c>
      <c r="AM604" s="78" t="str">
        <f ca="1">IF($A603="","",ABS(Z604)&amp;"@")</f>
        <v>1@</v>
      </c>
      <c r="AN604" s="427" t="str">
        <f t="shared" ca="1" si="196"/>
        <v/>
      </c>
      <c r="AO604" s="20"/>
      <c r="AP604" s="20"/>
      <c r="AQ604" s="20"/>
      <c r="AR604" s="20"/>
      <c r="AS604" s="20"/>
      <c r="AT604" s="66"/>
      <c r="AU604" s="20"/>
      <c r="AV604" s="20"/>
      <c r="AW604" s="20"/>
      <c r="AX604" s="20"/>
      <c r="AY604" s="20"/>
      <c r="AZ604" s="20"/>
      <c r="BA604" s="20"/>
      <c r="BB604" s="96">
        <f t="shared" ca="1" si="187"/>
        <v>2</v>
      </c>
      <c r="BC604" s="48"/>
      <c r="BD604" s="96"/>
      <c r="BE604" s="48"/>
      <c r="BG604" s="48"/>
      <c r="BH604" s="48"/>
      <c r="BI604" s="19"/>
      <c r="BJ604" s="19"/>
      <c r="BK604" s="19"/>
      <c r="BL604" s="48"/>
      <c r="BM604" s="61"/>
      <c r="BN604" s="48"/>
      <c r="BR604" s="48"/>
      <c r="BS604" s="48"/>
      <c r="BT604" s="48"/>
      <c r="BU604" s="48"/>
      <c r="BV604" s="48"/>
      <c r="BW604" s="48"/>
      <c r="BX604" s="48"/>
      <c r="BY604" s="49"/>
      <c r="BZ604" s="48"/>
      <c r="CA604" s="48"/>
      <c r="CB604" s="19"/>
      <c r="CC604" s="19"/>
      <c r="CD604" s="19"/>
      <c r="CE604" s="48"/>
      <c r="CF604" s="49"/>
      <c r="CG604" s="19"/>
      <c r="CH604" s="49"/>
      <c r="CI604" s="19"/>
      <c r="CJ604" s="19"/>
    </row>
    <row r="605" spans="1:88">
      <c r="A605" s="96">
        <f t="shared" ca="1" si="186"/>
        <v>20</v>
      </c>
      <c r="B605" s="23" t="str">
        <f ca="1">IF(A604="","",IF(AND(AL605="",AN605=""),"NB",AL605&amp;AN605))</f>
        <v>NB</v>
      </c>
      <c r="C605" s="6" t="str">
        <f t="shared" ca="1" si="188"/>
        <v/>
      </c>
      <c r="D605" s="56" t="str">
        <f ca="1">VLOOKUP($A605,$BC$5:$BN$45,8)</f>
        <v>B</v>
      </c>
      <c r="E605" s="344" t="str">
        <f t="shared" ca="1" si="197"/>
        <v>RBB</v>
      </c>
      <c r="F605" s="175">
        <v>1</v>
      </c>
      <c r="G605" s="459">
        <f ca="1">IF(G604&gt;=$AJ$3,1,IF(AND(J603="L",J604="L"),1,IF(I604="L",2,IF(I604="W",(2*G604-1),G604))))</f>
        <v>3</v>
      </c>
      <c r="H605" s="345" t="str">
        <f ca="1">IF($A604&lt;&gt;"",IF(OR($AH604&lt;&gt;0,$AI604&lt;&gt;0,E604="RRR"),"",IF(AND($D599="B",$D602="B"),"B",IF(AND($D601="B",$D603="B"),"B",IF(AND($D603=$D604,$D603="B"),"B","")))),"")</f>
        <v/>
      </c>
      <c r="I605" s="346" t="str">
        <f t="shared" ca="1" si="201"/>
        <v/>
      </c>
      <c r="J605" s="346">
        <f t="shared" ca="1" si="189"/>
        <v>0</v>
      </c>
      <c r="K605" s="343">
        <f t="shared" ca="1" si="198"/>
        <v>0</v>
      </c>
      <c r="L605" s="56" t="str">
        <f ca="1">VLOOKUP($A605,$BC$5:$BN$45,8)</f>
        <v>B</v>
      </c>
      <c r="M605" s="428">
        <f t="shared" ca="1" si="199"/>
        <v>0</v>
      </c>
      <c r="N605" s="175">
        <v>1</v>
      </c>
      <c r="O605" s="345" t="str">
        <f ca="1">IF($A604&lt;&gt;"",IF(OR($AH604&lt;&gt;0,$AI604&lt;&gt;0,E604="BBB",H605&lt;&gt;""),"",IF(AND($D599="R",$D602="R"),"R",IF(AND($D601="R",$D603="R"),"R",IF(AND($D603=$D604,$D603="R"),"R","")))),"")</f>
        <v/>
      </c>
      <c r="P605" s="37" t="str">
        <f t="shared" ca="1" si="190"/>
        <v/>
      </c>
      <c r="Q605" s="37">
        <f t="shared" ca="1" si="191"/>
        <v>0</v>
      </c>
      <c r="R605" s="23">
        <f ca="1">IF($A605&lt;&gt;"",IF(OR($AH604&lt;&gt;0,$AI604&lt;&gt;0),"0",SUM(Q605:Q605)),0)</f>
        <v>0</v>
      </c>
      <c r="S605" s="56" t="str">
        <f ca="1">VLOOKUP($A605,$BC$5:$BN$45,8)</f>
        <v>B</v>
      </c>
      <c r="T605" s="175">
        <v>1</v>
      </c>
      <c r="U605" s="345" t="str">
        <f ca="1">IF($A604&lt;&gt;"",IF(OR($AH604&lt;&gt;0,$AI604&lt;&gt;0,M604&gt;=$AJ$3),"",H605))</f>
        <v/>
      </c>
      <c r="V605" s="346" t="str">
        <f t="shared" ca="1" si="202"/>
        <v/>
      </c>
      <c r="W605" s="346">
        <f t="shared" ca="1" si="192"/>
        <v>0</v>
      </c>
      <c r="X605" s="343">
        <f t="shared" ca="1" si="200"/>
        <v>0</v>
      </c>
      <c r="Y605" s="56" t="str">
        <f ca="1">VLOOKUP($A605,$BC$5:$BN$45,8)</f>
        <v>B</v>
      </c>
      <c r="Z605" s="175">
        <v>1</v>
      </c>
      <c r="AA605" s="345" t="str">
        <f ca="1">IF($A604&lt;&gt;"",IF(OR($AH604&lt;&gt;0,$AI604&lt;&gt;0,U605&lt;&gt;""),"",O605))</f>
        <v/>
      </c>
      <c r="AB605" s="37" t="str">
        <f t="shared" ca="1" si="193"/>
        <v/>
      </c>
      <c r="AC605" s="37">
        <f t="shared" ca="1" si="194"/>
        <v>0</v>
      </c>
      <c r="AD605" s="23">
        <f ca="1">IF($A605&lt;&gt;"",IF(OR($AH604&lt;&gt;0,$AI604&lt;&gt;0),"0",SUM(AC605:AC605)),0)</f>
        <v>0</v>
      </c>
      <c r="AE605" s="90">
        <f ca="1">IF(A605&lt;&gt;"",W605+AC605,0)</f>
        <v>0</v>
      </c>
      <c r="AF605" s="87">
        <f t="shared" ca="1" si="204"/>
        <v>-9</v>
      </c>
      <c r="AG605" s="95">
        <f>T606</f>
        <v>1</v>
      </c>
      <c r="AH605" s="89">
        <f ca="1">IF($A605&lt;&gt;"",IF(AH604&lt;&gt;0,AH604,IF(AF605&gt;=$AJ$1,"Profit Target",0)),0)</f>
        <v>0</v>
      </c>
      <c r="AI605" s="91">
        <f ca="1">IF($A605&lt;&gt;"",IF(AI604&lt;&gt;0,AI604,IF(AF605&lt;=$AJ$2,"Stop Loss",0)))</f>
        <v>0</v>
      </c>
      <c r="AJ605" s="89">
        <f t="shared" ca="1" si="195"/>
        <v>9</v>
      </c>
      <c r="AK605" s="78" t="str">
        <f ca="1">IF($A604="","",ABS(T605)&amp;"@")</f>
        <v>1@</v>
      </c>
      <c r="AL605" s="78" t="str">
        <f ca="1">IF(U605&lt;&gt;"",$AK605&amp;U605&amp;",","")</f>
        <v/>
      </c>
      <c r="AM605" s="78" t="str">
        <f ca="1">IF($A604="","",ABS(Z605)&amp;"@")</f>
        <v>1@</v>
      </c>
      <c r="AN605" s="427" t="str">
        <f t="shared" ca="1" si="196"/>
        <v/>
      </c>
      <c r="AO605" s="20"/>
      <c r="AP605" s="20"/>
      <c r="AQ605" s="20"/>
      <c r="AR605" s="20"/>
      <c r="AS605" s="20"/>
      <c r="AT605" s="66"/>
      <c r="AU605" s="20"/>
      <c r="AV605" s="20"/>
      <c r="AW605" s="20"/>
      <c r="AX605" s="20"/>
      <c r="AY605" s="20"/>
      <c r="AZ605" s="20"/>
      <c r="BA605" s="20"/>
      <c r="BB605" s="96">
        <f t="shared" ca="1" si="187"/>
        <v>13</v>
      </c>
      <c r="BC605" s="48"/>
      <c r="BD605" s="96"/>
      <c r="BE605" s="48"/>
      <c r="BG605" s="48"/>
      <c r="BH605" s="48"/>
      <c r="BI605" s="19"/>
      <c r="BJ605" s="19"/>
      <c r="BK605" s="19"/>
      <c r="BL605" s="48"/>
      <c r="BM605" s="61"/>
      <c r="BN605" s="48"/>
      <c r="BR605" s="48"/>
      <c r="BS605" s="48"/>
      <c r="BT605" s="48"/>
      <c r="BU605" s="48"/>
      <c r="BV605" s="48"/>
      <c r="BW605" s="48"/>
      <c r="BX605" s="48"/>
      <c r="BY605" s="49"/>
      <c r="BZ605" s="48"/>
      <c r="CA605" s="48"/>
      <c r="CB605" s="19"/>
      <c r="CC605" s="19"/>
      <c r="CD605" s="19"/>
      <c r="CE605" s="48"/>
      <c r="CF605" s="49"/>
      <c r="CG605" s="19"/>
      <c r="CH605" s="49"/>
      <c r="CI605" s="19"/>
      <c r="CJ605" s="19"/>
    </row>
    <row r="606" spans="1:88">
      <c r="A606" s="96">
        <f t="shared" ca="1" si="186"/>
        <v>1</v>
      </c>
      <c r="B606" s="23" t="str">
        <f ca="1">IF(A605="","",IF(AND(AL606="",AN606=""),"NB",AL606&amp;AN606))</f>
        <v>1@B,</v>
      </c>
      <c r="C606" s="6" t="str">
        <f t="shared" ca="1" si="188"/>
        <v/>
      </c>
      <c r="D606" s="56" t="str">
        <f ca="1">VLOOKUP($A606,$BC$5:$BN$45,8)</f>
        <v>R</v>
      </c>
      <c r="E606" s="344" t="str">
        <f t="shared" ca="1" si="197"/>
        <v>BBR</v>
      </c>
      <c r="F606" s="175">
        <v>1</v>
      </c>
      <c r="G606" s="459">
        <f ca="1">IF(G605&gt;=$AJ$3,1,IF(AND(J604="L",J605="L"),1,IF(I605="L",2,IF(I605="W",(2*G605-1),G605))))</f>
        <v>3</v>
      </c>
      <c r="H606" s="345" t="str">
        <f ca="1">IF($A605&lt;&gt;"",IF(OR($AH605&lt;&gt;0,$AI605&lt;&gt;0,E605="RRR"),"",IF(AND($D600="B",$D603="B"),"B",IF(AND($D602="B",$D604="B"),"B",IF(AND($D604=$D605,$D604="B"),"B","")))),"")</f>
        <v>B</v>
      </c>
      <c r="I606" s="346" t="str">
        <f t="shared" ca="1" si="201"/>
        <v>L</v>
      </c>
      <c r="J606" s="346">
        <f t="shared" ca="1" si="189"/>
        <v>-1</v>
      </c>
      <c r="K606" s="343">
        <f t="shared" ca="1" si="198"/>
        <v>-1</v>
      </c>
      <c r="L606" s="56" t="str">
        <f ca="1">VLOOKUP($A606,$BC$5:$BN$45,8)</f>
        <v>R</v>
      </c>
      <c r="M606" s="428">
        <f t="shared" ca="1" si="199"/>
        <v>1</v>
      </c>
      <c r="N606" s="175">
        <v>1</v>
      </c>
      <c r="O606" s="345" t="str">
        <f ca="1">IF($A605&lt;&gt;"",IF(OR($AH605&lt;&gt;0,$AI605&lt;&gt;0,E605="BBB",H606&lt;&gt;""),"",IF(AND($D600="R",$D603="R"),"R",IF(AND($D602="R",$D604="R"),"R",IF(AND($D604=$D605,$D604="R"),"R","")))),"")</f>
        <v/>
      </c>
      <c r="P606" s="37" t="str">
        <f t="shared" ca="1" si="190"/>
        <v/>
      </c>
      <c r="Q606" s="37">
        <f t="shared" ca="1" si="191"/>
        <v>0</v>
      </c>
      <c r="R606" s="23">
        <f ca="1">IF($A606&lt;&gt;"",IF(OR($AH605&lt;&gt;0,$AI605&lt;&gt;0),"0",SUM(Q606:Q606)),0)</f>
        <v>0</v>
      </c>
      <c r="S606" s="56" t="str">
        <f ca="1">VLOOKUP($A606,$BC$5:$BN$45,8)</f>
        <v>R</v>
      </c>
      <c r="T606" s="175">
        <v>1</v>
      </c>
      <c r="U606" s="345" t="str">
        <f ca="1">IF($A605&lt;&gt;"",IF(OR($AH605&lt;&gt;0,$AI605&lt;&gt;0,M605&gt;=$AJ$3),"",H606))</f>
        <v>B</v>
      </c>
      <c r="V606" s="346" t="str">
        <f t="shared" ca="1" si="202"/>
        <v>L</v>
      </c>
      <c r="W606" s="346">
        <f t="shared" ca="1" si="192"/>
        <v>-1</v>
      </c>
      <c r="X606" s="343">
        <f t="shared" ca="1" si="200"/>
        <v>-1</v>
      </c>
      <c r="Y606" s="56" t="str">
        <f ca="1">VLOOKUP($A606,$BC$5:$BN$45,8)</f>
        <v>R</v>
      </c>
      <c r="Z606" s="175">
        <v>1</v>
      </c>
      <c r="AA606" s="345" t="str">
        <f ca="1">IF($A605&lt;&gt;"",IF(OR($AH605&lt;&gt;0,$AI605&lt;&gt;0,U606&lt;&gt;""),"",O606))</f>
        <v/>
      </c>
      <c r="AB606" s="37" t="str">
        <f t="shared" ca="1" si="193"/>
        <v/>
      </c>
      <c r="AC606" s="37">
        <f t="shared" ca="1" si="194"/>
        <v>0</v>
      </c>
      <c r="AD606" s="23">
        <f ca="1">IF($A606&lt;&gt;"",IF(OR($AH605&lt;&gt;0,$AI605&lt;&gt;0),"0",SUM(AC606:AC606)),0)</f>
        <v>0</v>
      </c>
      <c r="AE606" s="90">
        <f ca="1">IF(A606&lt;&gt;"",W606+AC606,0)</f>
        <v>-1</v>
      </c>
      <c r="AF606" s="87">
        <f t="shared" ca="1" si="204"/>
        <v>-10</v>
      </c>
      <c r="AG606" s="95">
        <f>T607</f>
        <v>1</v>
      </c>
      <c r="AH606" s="89">
        <f ca="1">IF($A606&lt;&gt;"",IF(AH605&lt;&gt;0,AH605,IF(AF606&gt;=$AJ$1,"Profit Target",0)),0)</f>
        <v>0</v>
      </c>
      <c r="AI606" s="91">
        <f ca="1">IF($A606&lt;&gt;"",IF(AI605&lt;&gt;0,AI605,IF(AF606&lt;=$AJ$2,"Stop Loss",0)))</f>
        <v>0</v>
      </c>
      <c r="AJ606" s="89">
        <f t="shared" ca="1" si="195"/>
        <v>9</v>
      </c>
      <c r="AK606" s="78" t="str">
        <f ca="1">IF($A605="","",ABS(T606)&amp;"@")</f>
        <v>1@</v>
      </c>
      <c r="AL606" s="78" t="str">
        <f ca="1">IF(U606&lt;&gt;"",$AK606&amp;U606&amp;",","")</f>
        <v>1@B,</v>
      </c>
      <c r="AM606" s="78" t="str">
        <f ca="1">IF($A605="","",ABS(Z606)&amp;"@")</f>
        <v>1@</v>
      </c>
      <c r="AN606" s="427" t="str">
        <f t="shared" ca="1" si="196"/>
        <v/>
      </c>
      <c r="AO606" s="20"/>
      <c r="AP606" s="20"/>
      <c r="AQ606" s="20"/>
      <c r="AR606" s="20"/>
      <c r="AS606" s="20"/>
      <c r="AT606" s="66"/>
      <c r="AU606" s="20"/>
      <c r="AV606" s="20"/>
      <c r="AW606" s="20"/>
      <c r="AX606" s="20"/>
      <c r="AY606" s="20"/>
      <c r="AZ606" s="20"/>
      <c r="BA606" s="20"/>
      <c r="BB606" s="96">
        <f t="shared" ca="1" si="187"/>
        <v>28</v>
      </c>
      <c r="BC606" s="48"/>
      <c r="BD606" s="96"/>
      <c r="BE606" s="48"/>
      <c r="BG606" s="48"/>
      <c r="BH606" s="48"/>
      <c r="BI606" s="19"/>
      <c r="BJ606" s="19"/>
      <c r="BK606" s="19"/>
      <c r="BL606" s="48"/>
      <c r="BM606" s="61"/>
      <c r="BN606" s="48"/>
      <c r="BR606" s="48"/>
      <c r="BS606" s="48"/>
      <c r="BT606" s="48"/>
      <c r="BU606" s="48"/>
      <c r="BV606" s="48"/>
      <c r="BW606" s="48"/>
      <c r="BX606" s="48"/>
      <c r="BY606" s="49"/>
      <c r="BZ606" s="48"/>
      <c r="CA606" s="48"/>
      <c r="CB606" s="19"/>
      <c r="CC606" s="19"/>
      <c r="CD606" s="19"/>
      <c r="CE606" s="48"/>
      <c r="CF606" s="49"/>
      <c r="CG606" s="19"/>
      <c r="CH606" s="49"/>
      <c r="CI606" s="19"/>
      <c r="CJ606" s="19"/>
    </row>
    <row r="607" spans="1:88">
      <c r="A607" s="96">
        <f t="shared" ca="1" si="186"/>
        <v>31</v>
      </c>
      <c r="B607" s="23" t="str">
        <f ca="1">IF(A606="","",IF(AND(AL607="",AN607=""),"NB",AL607&amp;AN607))</f>
        <v>1@B,</v>
      </c>
      <c r="C607" s="6" t="str">
        <f t="shared" ca="1" si="188"/>
        <v/>
      </c>
      <c r="D607" s="56" t="str">
        <f ca="1">VLOOKUP($A607,$BC$5:$BN$45,8)</f>
        <v>B</v>
      </c>
      <c r="E607" s="344" t="str">
        <f t="shared" ca="1" si="197"/>
        <v>BRB</v>
      </c>
      <c r="F607" s="175">
        <v>1</v>
      </c>
      <c r="G607" s="459">
        <f ca="1">IF(G606&gt;=$AJ$3,1,IF(AND(J605="L",J606="L"),1,IF(I606="L",2,IF(I606="W",(2*G606-1),G606))))</f>
        <v>2</v>
      </c>
      <c r="H607" s="345" t="str">
        <f ca="1">IF($A606&lt;&gt;"",IF(OR($AH606&lt;&gt;0,$AI606&lt;&gt;0,E606="RRR"),"",IF(AND($D601="B",$D604="B"),"B",IF(AND($D603="B",$D605="B"),"B",IF(AND($D605=$D606,$D605="B"),"B","")))),"")</f>
        <v>B</v>
      </c>
      <c r="I607" s="346" t="str">
        <f t="shared" ca="1" si="201"/>
        <v>W</v>
      </c>
      <c r="J607" s="346">
        <f t="shared" ca="1" si="189"/>
        <v>1</v>
      </c>
      <c r="K607" s="343">
        <f t="shared" ca="1" si="198"/>
        <v>1</v>
      </c>
      <c r="L607" s="56" t="str">
        <f ca="1">VLOOKUP($A607,$BC$5:$BN$45,8)</f>
        <v>B</v>
      </c>
      <c r="M607" s="428">
        <f t="shared" ca="1" si="199"/>
        <v>0</v>
      </c>
      <c r="N607" s="175">
        <v>1</v>
      </c>
      <c r="O607" s="345" t="str">
        <f ca="1">IF($A606&lt;&gt;"",IF(OR($AH606&lt;&gt;0,$AI606&lt;&gt;0,E606="BBB",H607&lt;&gt;""),"",IF(AND($D601="R",$D604="R"),"R",IF(AND($D603="R",$D605="R"),"R",IF(AND($D605=$D606,$D605="R"),"R","")))),"")</f>
        <v/>
      </c>
      <c r="P607" s="37" t="str">
        <f t="shared" ca="1" si="190"/>
        <v/>
      </c>
      <c r="Q607" s="37">
        <f t="shared" ca="1" si="191"/>
        <v>0</v>
      </c>
      <c r="R607" s="23">
        <f ca="1">IF($A607&lt;&gt;"",IF(OR($AH606&lt;&gt;0,$AI606&lt;&gt;0),"0",SUM(Q607:Q607)),0)</f>
        <v>0</v>
      </c>
      <c r="S607" s="56" t="str">
        <f ca="1">VLOOKUP($A607,$BC$5:$BN$45,8)</f>
        <v>B</v>
      </c>
      <c r="T607" s="175">
        <v>1</v>
      </c>
      <c r="U607" s="345" t="str">
        <f ca="1">IF($A606&lt;&gt;"",IF(OR($AH606&lt;&gt;0,$AI606&lt;&gt;0,M606&gt;=$AJ$3),"",H607))</f>
        <v>B</v>
      </c>
      <c r="V607" s="346" t="str">
        <f t="shared" ca="1" si="202"/>
        <v>W</v>
      </c>
      <c r="W607" s="346">
        <f t="shared" ca="1" si="192"/>
        <v>1</v>
      </c>
      <c r="X607" s="343">
        <f t="shared" ca="1" si="200"/>
        <v>1</v>
      </c>
      <c r="Y607" s="56" t="str">
        <f ca="1">VLOOKUP($A607,$BC$5:$BN$45,8)</f>
        <v>B</v>
      </c>
      <c r="Z607" s="175">
        <v>1</v>
      </c>
      <c r="AA607" s="345" t="str">
        <f ca="1">IF($A606&lt;&gt;"",IF(OR($AH606&lt;&gt;0,$AI606&lt;&gt;0,U607&lt;&gt;""),"",O607))</f>
        <v/>
      </c>
      <c r="AB607" s="37" t="str">
        <f t="shared" ca="1" si="193"/>
        <v/>
      </c>
      <c r="AC607" s="37">
        <f t="shared" ca="1" si="194"/>
        <v>0</v>
      </c>
      <c r="AD607" s="23">
        <f ca="1">IF($A607&lt;&gt;"",IF(OR($AH606&lt;&gt;0,$AI606&lt;&gt;0),"0",SUM(AC607:AC607)),0)</f>
        <v>0</v>
      </c>
      <c r="AE607" s="90">
        <f ca="1">IF(A607&lt;&gt;"",W607+AC607,0)</f>
        <v>1</v>
      </c>
      <c r="AF607" s="87">
        <f t="shared" ca="1" si="204"/>
        <v>-9</v>
      </c>
      <c r="AG607" s="95">
        <f>T608</f>
        <v>1</v>
      </c>
      <c r="AH607" s="89">
        <f ca="1">IF($A607&lt;&gt;"",IF(AH606&lt;&gt;0,AH606,IF(AF607&gt;=$AJ$1,"Profit Target",0)),0)</f>
        <v>0</v>
      </c>
      <c r="AI607" s="91">
        <f ca="1">IF($A607&lt;&gt;"",IF(AI606&lt;&gt;0,AI606,IF(AF607&lt;=$AJ$2,"Stop Loss",0)))</f>
        <v>0</v>
      </c>
      <c r="AJ607" s="89">
        <f t="shared" ca="1" si="195"/>
        <v>9</v>
      </c>
      <c r="AK607" s="78" t="str">
        <f ca="1">IF($A606="","",ABS(T607)&amp;"@")</f>
        <v>1@</v>
      </c>
      <c r="AL607" s="78" t="str">
        <f ca="1">IF(U607&lt;&gt;"",$AK607&amp;U607&amp;",","")</f>
        <v>1@B,</v>
      </c>
      <c r="AM607" s="78" t="str">
        <f ca="1">IF($A606="","",ABS(Z607)&amp;"@")</f>
        <v>1@</v>
      </c>
      <c r="AN607" s="427" t="str">
        <f t="shared" ca="1" si="196"/>
        <v/>
      </c>
      <c r="AO607" s="20"/>
      <c r="AP607" s="20"/>
      <c r="AQ607" s="20"/>
      <c r="AR607" s="20"/>
      <c r="AS607" s="20"/>
      <c r="AT607" s="66"/>
      <c r="AU607" s="20"/>
      <c r="AV607" s="20"/>
      <c r="AW607" s="20"/>
      <c r="AX607" s="20"/>
      <c r="AY607" s="20"/>
      <c r="AZ607" s="20"/>
      <c r="BA607" s="20"/>
      <c r="BB607" s="96">
        <f t="shared" ca="1" si="187"/>
        <v>33</v>
      </c>
      <c r="BC607" s="48"/>
      <c r="BD607" s="96"/>
      <c r="BE607" s="48"/>
      <c r="BG607" s="48"/>
      <c r="BH607" s="48"/>
      <c r="BI607" s="19"/>
      <c r="BJ607" s="19"/>
      <c r="BK607" s="19"/>
      <c r="BL607" s="48"/>
      <c r="BM607" s="61"/>
      <c r="BN607" s="48"/>
      <c r="BR607" s="48"/>
      <c r="BS607" s="48"/>
      <c r="BT607" s="48"/>
      <c r="BU607" s="48"/>
      <c r="BV607" s="48"/>
      <c r="BW607" s="48"/>
      <c r="BX607" s="48"/>
      <c r="BY607" s="49"/>
      <c r="BZ607" s="48"/>
      <c r="CA607" s="48"/>
      <c r="CB607" s="19"/>
      <c r="CC607" s="19"/>
      <c r="CD607" s="19"/>
      <c r="CE607" s="48"/>
      <c r="CF607" s="49"/>
      <c r="CG607" s="19"/>
      <c r="CH607" s="49"/>
      <c r="CI607" s="19"/>
      <c r="CJ607" s="19"/>
    </row>
    <row r="608" spans="1:88">
      <c r="A608" s="96">
        <f t="shared" ca="1" si="186"/>
        <v>7</v>
      </c>
      <c r="B608" s="23" t="str">
        <f ca="1">IF(A607="","",IF(AND(AL608="",AN608=""),"NB",AL608&amp;AN608))</f>
        <v>1@B,</v>
      </c>
      <c r="C608" s="6" t="str">
        <f t="shared" ca="1" si="188"/>
        <v/>
      </c>
      <c r="D608" s="56" t="str">
        <f ca="1">VLOOKUP($A608,$BC$5:$BN$45,8)</f>
        <v>R</v>
      </c>
      <c r="E608" s="344" t="str">
        <f t="shared" ca="1" si="197"/>
        <v>RBR</v>
      </c>
      <c r="F608" s="175">
        <v>1</v>
      </c>
      <c r="G608" s="459">
        <f ca="1">IF(G607&gt;=$AJ$3,1,IF(AND(J606="L",J607="L"),1,IF(I607="L",2,IF(I607="W",(2*G607-1),G607))))</f>
        <v>3</v>
      </c>
      <c r="H608" s="345" t="str">
        <f ca="1">IF($A607&lt;&gt;"",IF(OR($AH607&lt;&gt;0,$AI607&lt;&gt;0,E607="RRR"),"",IF(AND($D602="B",$D605="B"),"B",IF(AND($D604="B",$D606="B"),"B",IF(AND($D606=$D607,$D606="B"),"B","")))),"")</f>
        <v>B</v>
      </c>
      <c r="I608" s="346" t="str">
        <f t="shared" ca="1" si="201"/>
        <v>L</v>
      </c>
      <c r="J608" s="346">
        <f t="shared" ca="1" si="189"/>
        <v>-1</v>
      </c>
      <c r="K608" s="343">
        <f t="shared" ca="1" si="198"/>
        <v>-1</v>
      </c>
      <c r="L608" s="56" t="str">
        <f ca="1">VLOOKUP($A608,$BC$5:$BN$45,8)</f>
        <v>R</v>
      </c>
      <c r="M608" s="428">
        <f t="shared" ca="1" si="199"/>
        <v>1</v>
      </c>
      <c r="N608" s="175">
        <v>1</v>
      </c>
      <c r="O608" s="345" t="str">
        <f ca="1">IF($A607&lt;&gt;"",IF(OR($AH607&lt;&gt;0,$AI607&lt;&gt;0,E607="BBB",H608&lt;&gt;""),"",IF(AND($D602="R",$D605="R"),"R",IF(AND($D604="R",$D606="R"),"R",IF(AND($D606=$D607,$D606="R"),"R","")))),"")</f>
        <v/>
      </c>
      <c r="P608" s="37" t="str">
        <f t="shared" ca="1" si="190"/>
        <v/>
      </c>
      <c r="Q608" s="37">
        <f t="shared" ca="1" si="191"/>
        <v>0</v>
      </c>
      <c r="R608" s="23">
        <f ca="1">IF($A608&lt;&gt;"",IF(OR($AH607&lt;&gt;0,$AI607&lt;&gt;0),"0",SUM(Q608:Q608)),0)</f>
        <v>0</v>
      </c>
      <c r="S608" s="56" t="str">
        <f ca="1">VLOOKUP($A608,$BC$5:$BN$45,8)</f>
        <v>R</v>
      </c>
      <c r="T608" s="175">
        <v>1</v>
      </c>
      <c r="U608" s="345" t="str">
        <f ca="1">IF($A607&lt;&gt;"",IF(OR($AH607&lt;&gt;0,$AI607&lt;&gt;0,M607&gt;=$AJ$3),"",H608))</f>
        <v>B</v>
      </c>
      <c r="V608" s="346" t="str">
        <f t="shared" ca="1" si="202"/>
        <v>L</v>
      </c>
      <c r="W608" s="346">
        <f t="shared" ca="1" si="192"/>
        <v>-1</v>
      </c>
      <c r="X608" s="343">
        <f t="shared" ca="1" si="200"/>
        <v>-1</v>
      </c>
      <c r="Y608" s="56" t="str">
        <f ca="1">VLOOKUP($A608,$BC$5:$BN$45,8)</f>
        <v>R</v>
      </c>
      <c r="Z608" s="175">
        <v>1</v>
      </c>
      <c r="AA608" s="345" t="str">
        <f ca="1">IF($A607&lt;&gt;"",IF(OR($AH607&lt;&gt;0,$AI607&lt;&gt;0,U608&lt;&gt;""),"",O608))</f>
        <v/>
      </c>
      <c r="AB608" s="37" t="str">
        <f t="shared" ca="1" si="193"/>
        <v/>
      </c>
      <c r="AC608" s="37">
        <f t="shared" ca="1" si="194"/>
        <v>0</v>
      </c>
      <c r="AD608" s="23">
        <f ca="1">IF($A608&lt;&gt;"",IF(OR($AH607&lt;&gt;0,$AI607&lt;&gt;0),"0",SUM(AC608:AC608)),0)</f>
        <v>0</v>
      </c>
      <c r="AE608" s="90">
        <f ca="1">IF(A608&lt;&gt;"",W608+AC608,0)</f>
        <v>-1</v>
      </c>
      <c r="AF608" s="87">
        <f t="shared" ca="1" si="204"/>
        <v>-10</v>
      </c>
      <c r="AG608" s="95">
        <f>T609</f>
        <v>1</v>
      </c>
      <c r="AH608" s="89">
        <f ca="1">IF($A608&lt;&gt;"",IF(AH607&lt;&gt;0,AH607,IF(AF608&gt;=$AJ$1,"Profit Target",0)),0)</f>
        <v>0</v>
      </c>
      <c r="AI608" s="91">
        <f ca="1">IF($A608&lt;&gt;"",IF(AI607&lt;&gt;0,AI607,IF(AF608&lt;=$AJ$2,"Stop Loss",0)))</f>
        <v>0</v>
      </c>
      <c r="AJ608" s="89">
        <f t="shared" ca="1" si="195"/>
        <v>9</v>
      </c>
      <c r="AK608" s="78" t="str">
        <f ca="1">IF($A607="","",ABS(T608)&amp;"@")</f>
        <v>1@</v>
      </c>
      <c r="AL608" s="78" t="str">
        <f ca="1">IF(U608&lt;&gt;"",$AK608&amp;U608&amp;",","")</f>
        <v>1@B,</v>
      </c>
      <c r="AM608" s="78" t="str">
        <f ca="1">IF($A607="","",ABS(Z608)&amp;"@")</f>
        <v>1@</v>
      </c>
      <c r="AN608" s="427" t="str">
        <f t="shared" ca="1" si="196"/>
        <v/>
      </c>
      <c r="AO608" s="20"/>
      <c r="AP608" s="20"/>
      <c r="AQ608" s="20"/>
      <c r="AR608" s="20"/>
      <c r="AS608" s="20"/>
      <c r="AT608" s="66"/>
      <c r="AU608" s="20"/>
      <c r="AV608" s="20"/>
      <c r="AW608" s="20"/>
      <c r="AX608" s="20"/>
      <c r="AY608" s="20"/>
      <c r="AZ608" s="20"/>
      <c r="BA608" s="20"/>
      <c r="BB608" s="96">
        <f t="shared" ca="1" si="187"/>
        <v>26</v>
      </c>
      <c r="BC608" s="48"/>
      <c r="BD608" s="96"/>
      <c r="BE608" s="48"/>
      <c r="BG608" s="48"/>
      <c r="BH608" s="48"/>
      <c r="BI608" s="19"/>
      <c r="BJ608" s="19"/>
      <c r="BK608" s="19"/>
      <c r="BL608" s="48"/>
      <c r="BM608" s="61"/>
      <c r="BN608" s="48"/>
      <c r="BR608" s="48"/>
      <c r="BS608" s="48"/>
      <c r="BT608" s="48"/>
      <c r="BU608" s="48"/>
      <c r="BV608" s="48"/>
      <c r="BW608" s="48"/>
      <c r="BX608" s="48"/>
      <c r="BY608" s="49"/>
      <c r="BZ608" s="48"/>
      <c r="CA608" s="48"/>
      <c r="CB608" s="19"/>
      <c r="CC608" s="19"/>
      <c r="CD608" s="19"/>
      <c r="CE608" s="48"/>
      <c r="CF608" s="49"/>
      <c r="CG608" s="19"/>
      <c r="CH608" s="49"/>
      <c r="CI608" s="19"/>
      <c r="CJ608" s="19"/>
    </row>
    <row r="609" spans="1:88">
      <c r="A609" s="96">
        <f t="shared" ca="1" si="186"/>
        <v>33</v>
      </c>
      <c r="B609" s="23" t="str">
        <f ca="1">IF(A608="","",IF(AND(AL609="",AN609=""),"NB",AL609&amp;AN609))</f>
        <v>1@B,</v>
      </c>
      <c r="C609" s="6" t="str">
        <f t="shared" ca="1" si="188"/>
        <v/>
      </c>
      <c r="D609" s="56" t="str">
        <f ca="1">VLOOKUP($A609,$BC$5:$BN$45,8)</f>
        <v>B</v>
      </c>
      <c r="E609" s="344" t="str">
        <f t="shared" ca="1" si="197"/>
        <v>BRB</v>
      </c>
      <c r="F609" s="175">
        <v>1</v>
      </c>
      <c r="G609" s="459">
        <f ca="1">IF(G608&gt;=$AJ$3,1,IF(AND(J607="L",J608="L"),1,IF(I608="L",2,IF(I608="W",(2*G608-1),G608))))</f>
        <v>2</v>
      </c>
      <c r="H609" s="345" t="str">
        <f ca="1">IF($A608&lt;&gt;"",IF(OR($AH608&lt;&gt;0,$AI608&lt;&gt;0,E608="RRR"),"",IF(AND($D603="B",$D606="B"),"B",IF(AND($D605="B",$D607="B"),"B",IF(AND($D607=$D608,$D607="B"),"B","")))),"")</f>
        <v>B</v>
      </c>
      <c r="I609" s="346" t="str">
        <f t="shared" ca="1" si="201"/>
        <v>W</v>
      </c>
      <c r="J609" s="346">
        <f t="shared" ca="1" si="189"/>
        <v>1</v>
      </c>
      <c r="K609" s="343">
        <f t="shared" ca="1" si="198"/>
        <v>1</v>
      </c>
      <c r="L609" s="56" t="str">
        <f ca="1">VLOOKUP($A609,$BC$5:$BN$45,8)</f>
        <v>B</v>
      </c>
      <c r="M609" s="428">
        <f t="shared" ca="1" si="199"/>
        <v>0</v>
      </c>
      <c r="N609" s="175">
        <v>1</v>
      </c>
      <c r="O609" s="345" t="str">
        <f ca="1">IF($A608&lt;&gt;"",IF(OR($AH608&lt;&gt;0,$AI608&lt;&gt;0,E608="BBB",H609&lt;&gt;""),"",IF(AND($D603="R",$D606="R"),"R",IF(AND($D605="R",$D607="R"),"R",IF(AND($D607=$D608,$D607="R"),"R","")))),"")</f>
        <v/>
      </c>
      <c r="P609" s="37" t="str">
        <f t="shared" ca="1" si="190"/>
        <v/>
      </c>
      <c r="Q609" s="37">
        <f t="shared" ca="1" si="191"/>
        <v>0</v>
      </c>
      <c r="R609" s="23">
        <f ca="1">IF($A609&lt;&gt;"",IF(OR($AH608&lt;&gt;0,$AI608&lt;&gt;0),"0",SUM(Q609:Q609)),0)</f>
        <v>0</v>
      </c>
      <c r="S609" s="56" t="str">
        <f ca="1">VLOOKUP($A609,$BC$5:$BN$45,8)</f>
        <v>B</v>
      </c>
      <c r="T609" s="175">
        <v>1</v>
      </c>
      <c r="U609" s="345" t="str">
        <f ca="1">IF($A608&lt;&gt;"",IF(OR($AH608&lt;&gt;0,$AI608&lt;&gt;0,M608&gt;=$AJ$3),"",H609))</f>
        <v>B</v>
      </c>
      <c r="V609" s="346" t="str">
        <f t="shared" ca="1" si="202"/>
        <v>W</v>
      </c>
      <c r="W609" s="346">
        <f t="shared" ca="1" si="192"/>
        <v>1</v>
      </c>
      <c r="X609" s="343">
        <f t="shared" ca="1" si="200"/>
        <v>1</v>
      </c>
      <c r="Y609" s="56" t="str">
        <f ca="1">VLOOKUP($A609,$BC$5:$BN$45,8)</f>
        <v>B</v>
      </c>
      <c r="Z609" s="175">
        <v>1</v>
      </c>
      <c r="AA609" s="345" t="str">
        <f ca="1">IF($A608&lt;&gt;"",IF(OR($AH608&lt;&gt;0,$AI608&lt;&gt;0,U609&lt;&gt;""),"",O609))</f>
        <v/>
      </c>
      <c r="AB609" s="37" t="str">
        <f t="shared" ca="1" si="193"/>
        <v/>
      </c>
      <c r="AC609" s="37">
        <f t="shared" ca="1" si="194"/>
        <v>0</v>
      </c>
      <c r="AD609" s="23">
        <f ca="1">IF($A609&lt;&gt;"",IF(OR($AH608&lt;&gt;0,$AI608&lt;&gt;0),"0",SUM(AC609:AC609)),0)</f>
        <v>0</v>
      </c>
      <c r="AE609" s="90">
        <f ca="1">IF(A609&lt;&gt;"",W609+AC609,0)</f>
        <v>1</v>
      </c>
      <c r="AF609" s="87">
        <f t="shared" ca="1" si="204"/>
        <v>-9</v>
      </c>
      <c r="AG609" s="95">
        <f>T610</f>
        <v>1</v>
      </c>
      <c r="AH609" s="89">
        <f ca="1">IF($A609&lt;&gt;"",IF(AH608&lt;&gt;0,AH608,IF(AF609&gt;=$AJ$1,"Profit Target",0)),0)</f>
        <v>0</v>
      </c>
      <c r="AI609" s="91">
        <f ca="1">IF($A609&lt;&gt;"",IF(AI608&lt;&gt;0,AI608,IF(AF609&lt;=$AJ$2,"Stop Loss",0)))</f>
        <v>0</v>
      </c>
      <c r="AJ609" s="89">
        <f t="shared" ca="1" si="195"/>
        <v>9</v>
      </c>
      <c r="AK609" s="78" t="str">
        <f ca="1">IF($A608="","",ABS(T609)&amp;"@")</f>
        <v>1@</v>
      </c>
      <c r="AL609" s="78" t="str">
        <f ca="1">IF(U609&lt;&gt;"",$AK609&amp;U609&amp;",","")</f>
        <v>1@B,</v>
      </c>
      <c r="AM609" s="78" t="str">
        <f ca="1">IF($A608="","",ABS(Z609)&amp;"@")</f>
        <v>1@</v>
      </c>
      <c r="AN609" s="427" t="str">
        <f t="shared" ca="1" si="196"/>
        <v/>
      </c>
      <c r="AO609" s="20"/>
      <c r="AP609" s="20"/>
      <c r="AQ609" s="20"/>
      <c r="AR609" s="20"/>
      <c r="AS609" s="20"/>
      <c r="AT609" s="66"/>
      <c r="AU609" s="20"/>
      <c r="AV609" s="20"/>
      <c r="AW609" s="20"/>
      <c r="AX609" s="20"/>
      <c r="AY609" s="20"/>
      <c r="AZ609" s="20"/>
      <c r="BA609" s="20"/>
      <c r="BB609" s="96">
        <f t="shared" ca="1" si="187"/>
        <v>8</v>
      </c>
      <c r="BC609" s="48"/>
      <c r="BD609" s="96"/>
      <c r="BE609" s="48"/>
      <c r="BG609" s="48"/>
      <c r="BH609" s="48"/>
      <c r="BI609" s="19"/>
      <c r="BJ609" s="19"/>
      <c r="BK609" s="19"/>
      <c r="BL609" s="48"/>
      <c r="BM609" s="61"/>
      <c r="BN609" s="48"/>
      <c r="BR609" s="48"/>
      <c r="BS609" s="48"/>
      <c r="BT609" s="48"/>
      <c r="BU609" s="48"/>
      <c r="BV609" s="48"/>
      <c r="BW609" s="48"/>
      <c r="BX609" s="48"/>
      <c r="BY609" s="49"/>
      <c r="BZ609" s="48"/>
      <c r="CA609" s="48"/>
      <c r="CB609" s="19"/>
      <c r="CC609" s="19"/>
      <c r="CD609" s="19"/>
      <c r="CE609" s="48"/>
      <c r="CF609" s="49"/>
      <c r="CG609" s="19"/>
      <c r="CH609" s="49"/>
      <c r="CI609" s="19"/>
      <c r="CJ609" s="19"/>
    </row>
    <row r="610" spans="1:88">
      <c r="A610" s="96">
        <f t="shared" ca="1" si="186"/>
        <v>29</v>
      </c>
      <c r="B610" s="23" t="str">
        <f ca="1">IF(A609="","",IF(AND(AL610="",AN610=""),"NB",AL610&amp;AN610))</f>
        <v>1@B,</v>
      </c>
      <c r="C610" s="6" t="str">
        <f t="shared" ca="1" si="188"/>
        <v/>
      </c>
      <c r="D610" s="56" t="str">
        <f ca="1">VLOOKUP($A610,$BC$5:$BN$45,8)</f>
        <v>B</v>
      </c>
      <c r="E610" s="344" t="str">
        <f t="shared" ca="1" si="197"/>
        <v>RBB</v>
      </c>
      <c r="F610" s="175">
        <v>1</v>
      </c>
      <c r="G610" s="459">
        <f ca="1">IF(G609&gt;=$AJ$3,1,IF(AND(J608="L",J609="L"),1,IF(I609="L",2,IF(I609="W",(2*G609-1),G609))))</f>
        <v>3</v>
      </c>
      <c r="H610" s="345" t="str">
        <f ca="1">IF($A609&lt;&gt;"",IF(OR($AH609&lt;&gt;0,$AI609&lt;&gt;0,E609="RRR"),"",IF(AND($D604="B",$D607="B"),"B",IF(AND($D606="B",$D608="B"),"B",IF(AND($D608=$D609,$D608="B"),"B","")))),"")</f>
        <v>B</v>
      </c>
      <c r="I610" s="346" t="str">
        <f t="shared" ca="1" si="201"/>
        <v>W</v>
      </c>
      <c r="J610" s="346">
        <f t="shared" ca="1" si="189"/>
        <v>1</v>
      </c>
      <c r="K610" s="343">
        <f t="shared" ca="1" si="198"/>
        <v>1</v>
      </c>
      <c r="L610" s="56" t="str">
        <f ca="1">VLOOKUP($A610,$BC$5:$BN$45,8)</f>
        <v>B</v>
      </c>
      <c r="M610" s="428">
        <f t="shared" ca="1" si="199"/>
        <v>0</v>
      </c>
      <c r="N610" s="175">
        <v>1</v>
      </c>
      <c r="O610" s="345" t="str">
        <f ca="1">IF($A609&lt;&gt;"",IF(OR($AH609&lt;&gt;0,$AI609&lt;&gt;0,E609="BBB",H610&lt;&gt;""),"",IF(AND($D604="R",$D607="R"),"R",IF(AND($D606="R",$D608="R"),"R",IF(AND($D608=$D609,$D608="R"),"R","")))),"")</f>
        <v/>
      </c>
      <c r="P610" s="37" t="str">
        <f t="shared" ca="1" si="190"/>
        <v/>
      </c>
      <c r="Q610" s="37">
        <f t="shared" ca="1" si="191"/>
        <v>0</v>
      </c>
      <c r="R610" s="23">
        <f ca="1">IF($A610&lt;&gt;"",IF(OR($AH609&lt;&gt;0,$AI609&lt;&gt;0),"0",SUM(Q610:Q610)),0)</f>
        <v>0</v>
      </c>
      <c r="S610" s="56" t="str">
        <f ca="1">VLOOKUP($A610,$BC$5:$BN$45,8)</f>
        <v>B</v>
      </c>
      <c r="T610" s="175">
        <v>1</v>
      </c>
      <c r="U610" s="345" t="str">
        <f ca="1">IF($A609&lt;&gt;"",IF(OR($AH609&lt;&gt;0,$AI609&lt;&gt;0,M609&gt;=$AJ$3),"",H610))</f>
        <v>B</v>
      </c>
      <c r="V610" s="346" t="str">
        <f t="shared" ca="1" si="202"/>
        <v>W</v>
      </c>
      <c r="W610" s="346">
        <f t="shared" ca="1" si="192"/>
        <v>1</v>
      </c>
      <c r="X610" s="343">
        <f t="shared" ca="1" si="200"/>
        <v>1</v>
      </c>
      <c r="Y610" s="56" t="str">
        <f ca="1">VLOOKUP($A610,$BC$5:$BN$45,8)</f>
        <v>B</v>
      </c>
      <c r="Z610" s="175">
        <v>1</v>
      </c>
      <c r="AA610" s="345" t="str">
        <f ca="1">IF($A609&lt;&gt;"",IF(OR($AH609&lt;&gt;0,$AI609&lt;&gt;0,U610&lt;&gt;""),"",O610))</f>
        <v/>
      </c>
      <c r="AB610" s="37" t="str">
        <f t="shared" ca="1" si="193"/>
        <v/>
      </c>
      <c r="AC610" s="37">
        <f t="shared" ca="1" si="194"/>
        <v>0</v>
      </c>
      <c r="AD610" s="23">
        <f ca="1">IF($A610&lt;&gt;"",IF(OR($AH609&lt;&gt;0,$AI609&lt;&gt;0),"0",SUM(AC610:AC610)),0)</f>
        <v>0</v>
      </c>
      <c r="AE610" s="90">
        <f ca="1">IF(A610&lt;&gt;"",W610+AC610,0)</f>
        <v>1</v>
      </c>
      <c r="AF610" s="87">
        <f t="shared" ca="1" si="204"/>
        <v>-8</v>
      </c>
      <c r="AG610" s="95">
        <f>T611</f>
        <v>1</v>
      </c>
      <c r="AH610" s="89">
        <f ca="1">IF($A610&lt;&gt;"",IF(AH609&lt;&gt;0,AH609,IF(AF610&gt;=$AJ$1,"Profit Target",0)),0)</f>
        <v>0</v>
      </c>
      <c r="AI610" s="91">
        <f ca="1">IF($A610&lt;&gt;"",IF(AI609&lt;&gt;0,AI609,IF(AF610&lt;=$AJ$2,"Stop Loss",0)))</f>
        <v>0</v>
      </c>
      <c r="AJ610" s="89">
        <f t="shared" ca="1" si="195"/>
        <v>9</v>
      </c>
      <c r="AK610" s="78" t="str">
        <f ca="1">IF($A609="","",ABS(T610)&amp;"@")</f>
        <v>1@</v>
      </c>
      <c r="AL610" s="78" t="str">
        <f ca="1">IF(U610&lt;&gt;"",$AK610&amp;U610&amp;",","")</f>
        <v>1@B,</v>
      </c>
      <c r="AM610" s="78" t="str">
        <f ca="1">IF($A609="","",ABS(Z610)&amp;"@")</f>
        <v>1@</v>
      </c>
      <c r="AN610" s="427" t="str">
        <f t="shared" ca="1" si="196"/>
        <v/>
      </c>
      <c r="AO610" s="20"/>
      <c r="AP610" s="20"/>
      <c r="AQ610" s="20"/>
      <c r="AR610" s="20"/>
      <c r="AS610" s="20"/>
      <c r="AT610" s="66"/>
      <c r="AU610" s="20"/>
      <c r="AV610" s="20"/>
      <c r="AW610" s="20"/>
      <c r="AX610" s="20"/>
      <c r="AY610" s="20"/>
      <c r="AZ610" s="20"/>
      <c r="BA610" s="20"/>
      <c r="BB610" s="96">
        <f t="shared" ca="1" si="187"/>
        <v>23</v>
      </c>
      <c r="BC610" s="48"/>
      <c r="BD610" s="96"/>
      <c r="BE610" s="48"/>
      <c r="BG610" s="48"/>
      <c r="BH610" s="48"/>
      <c r="BI610" s="19"/>
      <c r="BJ610" s="19"/>
      <c r="BK610" s="19"/>
      <c r="BL610" s="48"/>
      <c r="BM610" s="61"/>
      <c r="BN610" s="48"/>
      <c r="BR610" s="48"/>
      <c r="BS610" s="48"/>
      <c r="BT610" s="48"/>
      <c r="BU610" s="48"/>
      <c r="BV610" s="48"/>
      <c r="BW610" s="48"/>
      <c r="BX610" s="48"/>
      <c r="BY610" s="49"/>
      <c r="BZ610" s="48"/>
      <c r="CA610" s="48"/>
      <c r="CB610" s="19"/>
      <c r="CC610" s="19"/>
      <c r="CD610" s="19"/>
      <c r="CE610" s="48"/>
      <c r="CF610" s="49"/>
      <c r="CG610" s="19"/>
      <c r="CH610" s="49"/>
      <c r="CI610" s="19"/>
      <c r="CJ610" s="19"/>
    </row>
    <row r="611" spans="1:88">
      <c r="A611" s="96">
        <f t="shared" ca="1" si="186"/>
        <v>29</v>
      </c>
      <c r="B611" s="23" t="str">
        <f ca="1">IF(A610="","",IF(AND(AL611="",AN611=""),"NB",AL611&amp;AN611))</f>
        <v>1@B,</v>
      </c>
      <c r="C611" s="6" t="str">
        <f t="shared" ca="1" si="188"/>
        <v/>
      </c>
      <c r="D611" s="56" t="str">
        <f ca="1">VLOOKUP($A611,$BC$5:$BN$45,8)</f>
        <v>B</v>
      </c>
      <c r="E611" s="344" t="str">
        <f t="shared" ca="1" si="197"/>
        <v>BBB</v>
      </c>
      <c r="F611" s="175">
        <v>1</v>
      </c>
      <c r="G611" s="459">
        <f ca="1">IF(G610&gt;=$AJ$3,1,IF(AND(J609="L",J610="L"),1,IF(I610="L",2,IF(I610="W",(2*G610-1),G610))))</f>
        <v>5</v>
      </c>
      <c r="H611" s="345" t="str">
        <f ca="1">IF($A610&lt;&gt;"",IF(OR($AH610&lt;&gt;0,$AI610&lt;&gt;0,E610="RRR"),"",IF(AND($D605="B",$D608="B"),"B",IF(AND($D607="B",$D609="B"),"B",IF(AND($D609=$D610,$D609="B"),"B","")))),"")</f>
        <v>B</v>
      </c>
      <c r="I611" s="346" t="str">
        <f t="shared" ca="1" si="201"/>
        <v>W</v>
      </c>
      <c r="J611" s="346">
        <f t="shared" ca="1" si="189"/>
        <v>1</v>
      </c>
      <c r="K611" s="343">
        <f t="shared" ca="1" si="198"/>
        <v>1</v>
      </c>
      <c r="L611" s="56" t="str">
        <f ca="1">VLOOKUP($A611,$BC$5:$BN$45,8)</f>
        <v>B</v>
      </c>
      <c r="M611" s="428">
        <f t="shared" ca="1" si="199"/>
        <v>0</v>
      </c>
      <c r="N611" s="175">
        <v>1</v>
      </c>
      <c r="O611" s="345" t="str">
        <f ca="1">IF($A610&lt;&gt;"",IF(OR($AH610&lt;&gt;0,$AI610&lt;&gt;0,E610="BBB",H611&lt;&gt;""),"",IF(AND($D605="R",$D608="R"),"R",IF(AND($D607="R",$D609="R"),"R",IF(AND($D609=$D610,$D609="R"),"R","")))),"")</f>
        <v/>
      </c>
      <c r="P611" s="37" t="str">
        <f t="shared" ca="1" si="190"/>
        <v/>
      </c>
      <c r="Q611" s="37">
        <f t="shared" ca="1" si="191"/>
        <v>0</v>
      </c>
      <c r="R611" s="23">
        <f ca="1">IF($A611&lt;&gt;"",IF(OR($AH610&lt;&gt;0,$AI610&lt;&gt;0),"0",SUM(Q611:Q611)),0)</f>
        <v>0</v>
      </c>
      <c r="S611" s="56" t="str">
        <f ca="1">VLOOKUP($A611,$BC$5:$BN$45,8)</f>
        <v>B</v>
      </c>
      <c r="T611" s="175">
        <v>1</v>
      </c>
      <c r="U611" s="345" t="str">
        <f ca="1">IF($A610&lt;&gt;"",IF(OR($AH610&lt;&gt;0,$AI610&lt;&gt;0,M610&gt;=$AJ$3),"",H611))</f>
        <v>B</v>
      </c>
      <c r="V611" s="346" t="str">
        <f t="shared" ca="1" si="202"/>
        <v>W</v>
      </c>
      <c r="W611" s="346">
        <f t="shared" ca="1" si="192"/>
        <v>1</v>
      </c>
      <c r="X611" s="343">
        <f t="shared" ca="1" si="200"/>
        <v>1</v>
      </c>
      <c r="Y611" s="56" t="str">
        <f ca="1">VLOOKUP($A611,$BC$5:$BN$45,8)</f>
        <v>B</v>
      </c>
      <c r="Z611" s="175">
        <v>1</v>
      </c>
      <c r="AA611" s="345" t="str">
        <f ca="1">IF($A610&lt;&gt;"",IF(OR($AH610&lt;&gt;0,$AI610&lt;&gt;0,U611&lt;&gt;""),"",O611))</f>
        <v/>
      </c>
      <c r="AB611" s="37" t="str">
        <f t="shared" ca="1" si="193"/>
        <v/>
      </c>
      <c r="AC611" s="37">
        <f t="shared" ca="1" si="194"/>
        <v>0</v>
      </c>
      <c r="AD611" s="23">
        <f ca="1">IF($A611&lt;&gt;"",IF(OR($AH610&lt;&gt;0,$AI610&lt;&gt;0),"0",SUM(AC611:AC611)),0)</f>
        <v>0</v>
      </c>
      <c r="AE611" s="90">
        <f ca="1">IF(A611&lt;&gt;"",W611+AC611,0)</f>
        <v>1</v>
      </c>
      <c r="AF611" s="87">
        <f t="shared" ca="1" si="204"/>
        <v>-7</v>
      </c>
      <c r="AG611" s="95">
        <f>T612</f>
        <v>1</v>
      </c>
      <c r="AH611" s="89">
        <f ca="1">IF($A611&lt;&gt;"",IF(AH610&lt;&gt;0,AH610,IF(AF611&gt;=$AJ$1,"Profit Target",0)),0)</f>
        <v>0</v>
      </c>
      <c r="AI611" s="91">
        <f ca="1">IF($A611&lt;&gt;"",IF(AI610&lt;&gt;0,AI610,IF(AF611&lt;=$AJ$2,"Stop Loss",0)))</f>
        <v>0</v>
      </c>
      <c r="AJ611" s="89">
        <f t="shared" ca="1" si="195"/>
        <v>9</v>
      </c>
      <c r="AK611" s="78" t="str">
        <f ca="1">IF($A610="","",ABS(T611)&amp;"@")</f>
        <v>1@</v>
      </c>
      <c r="AL611" s="78" t="str">
        <f ca="1">IF(U611&lt;&gt;"",$AK611&amp;U611&amp;",","")</f>
        <v>1@B,</v>
      </c>
      <c r="AM611" s="78" t="str">
        <f ca="1">IF($A610="","",ABS(Z611)&amp;"@")</f>
        <v>1@</v>
      </c>
      <c r="AN611" s="427" t="str">
        <f t="shared" ca="1" si="196"/>
        <v/>
      </c>
      <c r="AO611" s="20"/>
      <c r="AP611" s="20"/>
      <c r="AQ611" s="20"/>
      <c r="AR611" s="20"/>
      <c r="AS611" s="20"/>
      <c r="AT611" s="66"/>
      <c r="AU611" s="20"/>
      <c r="AV611" s="20"/>
      <c r="AW611" s="20"/>
      <c r="AX611" s="20"/>
      <c r="AY611" s="20"/>
      <c r="AZ611" s="20"/>
      <c r="BA611" s="20"/>
      <c r="BB611" s="96">
        <f t="shared" ca="1" si="187"/>
        <v>22</v>
      </c>
      <c r="BC611" s="48"/>
      <c r="BD611" s="96"/>
      <c r="BE611" s="48"/>
      <c r="BG611" s="48"/>
      <c r="BH611" s="48"/>
      <c r="BI611" s="19"/>
      <c r="BJ611" s="19"/>
      <c r="BK611" s="19"/>
      <c r="BL611" s="48"/>
      <c r="BM611" s="61"/>
      <c r="BN611" s="48"/>
      <c r="BR611" s="48"/>
      <c r="BS611" s="48"/>
      <c r="BT611" s="48"/>
      <c r="BU611" s="48"/>
      <c r="BV611" s="48"/>
      <c r="BW611" s="48"/>
      <c r="BX611" s="48"/>
      <c r="BY611" s="49"/>
      <c r="BZ611" s="48"/>
      <c r="CA611" s="48"/>
      <c r="CB611" s="19"/>
      <c r="CC611" s="19"/>
      <c r="CD611" s="19"/>
      <c r="CE611" s="48"/>
      <c r="CF611" s="49"/>
      <c r="CG611" s="19"/>
      <c r="CH611" s="49"/>
      <c r="CI611" s="19"/>
      <c r="CJ611" s="19"/>
    </row>
    <row r="612" spans="1:88">
      <c r="A612" s="96">
        <f t="shared" ca="1" si="186"/>
        <v>6</v>
      </c>
      <c r="B612" s="23" t="str">
        <f ca="1">IF(A611="","",IF(AND(AL612="",AN612=""),"NB",AL612&amp;AN612))</f>
        <v>1@B,</v>
      </c>
      <c r="C612" s="6" t="str">
        <f t="shared" ca="1" si="188"/>
        <v/>
      </c>
      <c r="D612" s="56" t="str">
        <f ca="1">VLOOKUP($A612,$BC$5:$BN$45,8)</f>
        <v>B</v>
      </c>
      <c r="E612" s="344" t="str">
        <f t="shared" ca="1" si="197"/>
        <v>BBB</v>
      </c>
      <c r="F612" s="175">
        <v>1</v>
      </c>
      <c r="G612" s="459">
        <f ca="1">IF(G611&gt;=$AJ$3,1,IF(AND(J610="L",J611="L"),1,IF(I611="L",2,IF(I611="W",(2*G611-1),G611))))</f>
        <v>9</v>
      </c>
      <c r="H612" s="345" t="str">
        <f ca="1">IF($A611&lt;&gt;"",IF(OR($AH611&lt;&gt;0,$AI611&lt;&gt;0,E611="RRR"),"",IF(AND($D606="B",$D609="B"),"B",IF(AND($D608="B",$D610="B"),"B",IF(AND($D610=$D611,$D610="B"),"B","")))),"")</f>
        <v>B</v>
      </c>
      <c r="I612" s="346" t="str">
        <f t="shared" ca="1" si="201"/>
        <v>W</v>
      </c>
      <c r="J612" s="346">
        <f t="shared" ca="1" si="189"/>
        <v>1</v>
      </c>
      <c r="K612" s="343">
        <f t="shared" ca="1" si="198"/>
        <v>1</v>
      </c>
      <c r="L612" s="56" t="str">
        <f ca="1">VLOOKUP($A612,$BC$5:$BN$45,8)</f>
        <v>B</v>
      </c>
      <c r="M612" s="428">
        <f t="shared" ca="1" si="199"/>
        <v>0</v>
      </c>
      <c r="N612" s="175">
        <v>1</v>
      </c>
      <c r="O612" s="345" t="str">
        <f ca="1">IF($A611&lt;&gt;"",IF(OR($AH611&lt;&gt;0,$AI611&lt;&gt;0,E611="BBB",H612&lt;&gt;""),"",IF(AND($D606="R",$D609="R"),"R",IF(AND($D608="R",$D610="R"),"R",IF(AND($D610=$D611,$D610="R"),"R","")))),"")</f>
        <v/>
      </c>
      <c r="P612" s="37" t="str">
        <f t="shared" ca="1" si="190"/>
        <v/>
      </c>
      <c r="Q612" s="37">
        <f t="shared" ca="1" si="191"/>
        <v>0</v>
      </c>
      <c r="R612" s="23">
        <f ca="1">IF($A612&lt;&gt;"",IF(OR($AH611&lt;&gt;0,$AI611&lt;&gt;0),"0",SUM(Q612:Q612)),0)</f>
        <v>0</v>
      </c>
      <c r="S612" s="56" t="str">
        <f ca="1">VLOOKUP($A612,$BC$5:$BN$45,8)</f>
        <v>B</v>
      </c>
      <c r="T612" s="175">
        <v>1</v>
      </c>
      <c r="U612" s="345" t="str">
        <f ca="1">IF($A611&lt;&gt;"",IF(OR($AH611&lt;&gt;0,$AI611&lt;&gt;0,M611&gt;=$AJ$3),"",H612))</f>
        <v>B</v>
      </c>
      <c r="V612" s="346" t="str">
        <f t="shared" ca="1" si="202"/>
        <v>W</v>
      </c>
      <c r="W612" s="346">
        <f t="shared" ca="1" si="192"/>
        <v>1</v>
      </c>
      <c r="X612" s="343">
        <f t="shared" ca="1" si="200"/>
        <v>1</v>
      </c>
      <c r="Y612" s="56" t="str">
        <f ca="1">VLOOKUP($A612,$BC$5:$BN$45,8)</f>
        <v>B</v>
      </c>
      <c r="Z612" s="175">
        <v>1</v>
      </c>
      <c r="AA612" s="345" t="str">
        <f ca="1">IF($A611&lt;&gt;"",IF(OR($AH611&lt;&gt;0,$AI611&lt;&gt;0,U612&lt;&gt;""),"",O612))</f>
        <v/>
      </c>
      <c r="AB612" s="37" t="str">
        <f t="shared" ca="1" si="193"/>
        <v/>
      </c>
      <c r="AC612" s="37">
        <f t="shared" ca="1" si="194"/>
        <v>0</v>
      </c>
      <c r="AD612" s="23">
        <f ca="1">IF($A612&lt;&gt;"",IF(OR($AH611&lt;&gt;0,$AI611&lt;&gt;0),"0",SUM(AC612:AC612)),0)</f>
        <v>0</v>
      </c>
      <c r="AE612" s="90">
        <f ca="1">IF(A612&lt;&gt;"",W612+AC612,0)</f>
        <v>1</v>
      </c>
      <c r="AF612" s="87">
        <f t="shared" ca="1" si="204"/>
        <v>-6</v>
      </c>
      <c r="AG612" s="95">
        <f>T613</f>
        <v>1</v>
      </c>
      <c r="AH612" s="89">
        <f ca="1">IF($A612&lt;&gt;"",IF(AH611&lt;&gt;0,AH611,IF(AF612&gt;=$AJ$1,"Profit Target",0)),0)</f>
        <v>0</v>
      </c>
      <c r="AI612" s="91">
        <f ca="1">IF($A612&lt;&gt;"",IF(AI611&lt;&gt;0,AI611,IF(AF612&lt;=$AJ$2,"Stop Loss",0)))</f>
        <v>0</v>
      </c>
      <c r="AJ612" s="89">
        <f t="shared" ca="1" si="195"/>
        <v>9</v>
      </c>
      <c r="AK612" s="78" t="str">
        <f ca="1">IF($A611="","",ABS(T612)&amp;"@")</f>
        <v>1@</v>
      </c>
      <c r="AL612" s="78" t="str">
        <f ca="1">IF(U612&lt;&gt;"",$AK612&amp;U612&amp;",","")</f>
        <v>1@B,</v>
      </c>
      <c r="AM612" s="78" t="str">
        <f ca="1">IF($A611="","",ABS(Z612)&amp;"@")</f>
        <v>1@</v>
      </c>
      <c r="AN612" s="427" t="str">
        <f t="shared" ca="1" si="196"/>
        <v/>
      </c>
      <c r="AO612" s="20"/>
      <c r="AP612" s="20"/>
      <c r="AQ612" s="20"/>
      <c r="AR612" s="20"/>
      <c r="AS612" s="20"/>
      <c r="AT612" s="66"/>
      <c r="AU612" s="20"/>
      <c r="AV612" s="20"/>
      <c r="AW612" s="20"/>
      <c r="AX612" s="20"/>
      <c r="AY612" s="20"/>
      <c r="AZ612" s="20"/>
      <c r="BA612" s="20"/>
      <c r="BB612" s="96">
        <f t="shared" ca="1" si="187"/>
        <v>24</v>
      </c>
      <c r="BC612" s="48"/>
      <c r="BD612" s="96"/>
      <c r="BE612" s="48"/>
      <c r="BG612" s="48"/>
      <c r="BH612" s="48"/>
      <c r="BI612" s="19"/>
      <c r="BJ612" s="19"/>
      <c r="BK612" s="19"/>
      <c r="BL612" s="48"/>
      <c r="BM612" s="61"/>
      <c r="BN612" s="48"/>
      <c r="BR612" s="48"/>
      <c r="BS612" s="48"/>
      <c r="BT612" s="48"/>
      <c r="BU612" s="48"/>
      <c r="BV612" s="48"/>
      <c r="BW612" s="48"/>
      <c r="BX612" s="48"/>
      <c r="BY612" s="49"/>
      <c r="BZ612" s="48"/>
      <c r="CA612" s="48"/>
      <c r="CB612" s="19"/>
      <c r="CC612" s="19"/>
      <c r="CD612" s="19"/>
      <c r="CE612" s="48"/>
      <c r="CF612" s="49"/>
      <c r="CG612" s="19"/>
      <c r="CH612" s="49"/>
      <c r="CI612" s="19"/>
      <c r="CJ612" s="19"/>
    </row>
    <row r="613" spans="1:88">
      <c r="A613" s="96">
        <f t="shared" ca="1" si="186"/>
        <v>34</v>
      </c>
      <c r="B613" s="23" t="str">
        <f ca="1">IF(A612="","",IF(AND(AL613="",AN613=""),"NB",AL613&amp;AN613))</f>
        <v>1@B,</v>
      </c>
      <c r="C613" s="6" t="str">
        <f t="shared" ca="1" si="188"/>
        <v/>
      </c>
      <c r="D613" s="56" t="str">
        <f ca="1">VLOOKUP($A613,$BC$5:$BN$45,8)</f>
        <v>R</v>
      </c>
      <c r="E613" s="344" t="str">
        <f t="shared" ca="1" si="197"/>
        <v>BBR</v>
      </c>
      <c r="F613" s="175">
        <v>1</v>
      </c>
      <c r="G613" s="459">
        <f ca="1">IF(G612&gt;=$AJ$3,1,IF(AND(J611="L",J612="L"),1,IF(I612="L",2,IF(I612="W",(2*G612-1),G612))))</f>
        <v>17</v>
      </c>
      <c r="H613" s="345" t="str">
        <f ca="1">IF($A612&lt;&gt;"",IF(OR($AH612&lt;&gt;0,$AI612&lt;&gt;0,E612="RRR"),"",IF(AND($D607="B",$D610="B"),"B",IF(AND($D609="B",$D611="B"),"B",IF(AND($D611=$D612,$D611="B"),"B","")))),"")</f>
        <v>B</v>
      </c>
      <c r="I613" s="346" t="str">
        <f t="shared" ca="1" si="201"/>
        <v>L</v>
      </c>
      <c r="J613" s="346">
        <f t="shared" ca="1" si="189"/>
        <v>-1</v>
      </c>
      <c r="K613" s="343">
        <f t="shared" ca="1" si="198"/>
        <v>-1</v>
      </c>
      <c r="L613" s="56" t="str">
        <f ca="1">VLOOKUP($A613,$BC$5:$BN$45,8)</f>
        <v>R</v>
      </c>
      <c r="M613" s="428">
        <f t="shared" ca="1" si="199"/>
        <v>1</v>
      </c>
      <c r="N613" s="175">
        <v>1</v>
      </c>
      <c r="O613" s="345" t="str">
        <f ca="1">IF($A612&lt;&gt;"",IF(OR($AH612&lt;&gt;0,$AI612&lt;&gt;0,E612="BBB",H613&lt;&gt;""),"",IF(AND($D607="R",$D610="R"),"R",IF(AND($D609="R",$D611="R"),"R",IF(AND($D611=$D612,$D611="R"),"R","")))),"")</f>
        <v/>
      </c>
      <c r="P613" s="37" t="str">
        <f t="shared" ca="1" si="190"/>
        <v/>
      </c>
      <c r="Q613" s="37">
        <f t="shared" ca="1" si="191"/>
        <v>0</v>
      </c>
      <c r="R613" s="23">
        <f ca="1">IF($A613&lt;&gt;"",IF(OR($AH612&lt;&gt;0,$AI612&lt;&gt;0),"0",SUM(Q613:Q613)),0)</f>
        <v>0</v>
      </c>
      <c r="S613" s="56" t="str">
        <f ca="1">VLOOKUP($A613,$BC$5:$BN$45,8)</f>
        <v>R</v>
      </c>
      <c r="T613" s="175">
        <v>1</v>
      </c>
      <c r="U613" s="345" t="str">
        <f ca="1">IF($A612&lt;&gt;"",IF(OR($AH612&lt;&gt;0,$AI612&lt;&gt;0,M612&gt;=$AJ$3),"",H613))</f>
        <v>B</v>
      </c>
      <c r="V613" s="346" t="str">
        <f t="shared" ca="1" si="202"/>
        <v>L</v>
      </c>
      <c r="W613" s="346">
        <f t="shared" ca="1" si="192"/>
        <v>-1</v>
      </c>
      <c r="X613" s="343">
        <f t="shared" ca="1" si="200"/>
        <v>-1</v>
      </c>
      <c r="Y613" s="56" t="str">
        <f ca="1">VLOOKUP($A613,$BC$5:$BN$45,8)</f>
        <v>R</v>
      </c>
      <c r="Z613" s="175">
        <v>1</v>
      </c>
      <c r="AA613" s="345" t="str">
        <f ca="1">IF($A612&lt;&gt;"",IF(OR($AH612&lt;&gt;0,$AI612&lt;&gt;0,U613&lt;&gt;""),"",O613))</f>
        <v/>
      </c>
      <c r="AB613" s="37" t="str">
        <f t="shared" ca="1" si="193"/>
        <v/>
      </c>
      <c r="AC613" s="37">
        <f t="shared" ca="1" si="194"/>
        <v>0</v>
      </c>
      <c r="AD613" s="23">
        <f ca="1">IF($A613&lt;&gt;"",IF(OR($AH612&lt;&gt;0,$AI612&lt;&gt;0),"0",SUM(AC613:AC613)),0)</f>
        <v>0</v>
      </c>
      <c r="AE613" s="90">
        <f ca="1">IF(A613&lt;&gt;"",W613+AC613,0)</f>
        <v>-1</v>
      </c>
      <c r="AF613" s="87">
        <f t="shared" ca="1" si="204"/>
        <v>-7</v>
      </c>
      <c r="AG613" s="95">
        <f>T614</f>
        <v>1</v>
      </c>
      <c r="AH613" s="89">
        <f ca="1">IF($A613&lt;&gt;"",IF(AH612&lt;&gt;0,AH612,IF(AF613&gt;=$AJ$1,"Profit Target",0)),0)</f>
        <v>0</v>
      </c>
      <c r="AI613" s="91">
        <f ca="1">IF($A613&lt;&gt;"",IF(AI612&lt;&gt;0,AI612,IF(AF613&lt;=$AJ$2,"Stop Loss",0)))</f>
        <v>0</v>
      </c>
      <c r="AJ613" s="89">
        <f t="shared" ca="1" si="195"/>
        <v>9</v>
      </c>
      <c r="AK613" s="78" t="str">
        <f ca="1">IF($A612="","",ABS(T613)&amp;"@")</f>
        <v>1@</v>
      </c>
      <c r="AL613" s="78" t="str">
        <f ca="1">IF(U613&lt;&gt;"",$AK613&amp;U613&amp;",","")</f>
        <v>1@B,</v>
      </c>
      <c r="AM613" s="78" t="str">
        <f ca="1">IF($A612="","",ABS(Z613)&amp;"@")</f>
        <v>1@</v>
      </c>
      <c r="AN613" s="427" t="str">
        <f t="shared" ca="1" si="196"/>
        <v/>
      </c>
      <c r="AO613" s="20"/>
      <c r="AP613" s="20"/>
      <c r="AQ613" s="20"/>
      <c r="AR613" s="20"/>
      <c r="AS613" s="20"/>
      <c r="AT613" s="66"/>
      <c r="AU613" s="20"/>
      <c r="AV613" s="20"/>
      <c r="AW613" s="20"/>
      <c r="AX613" s="20"/>
      <c r="AY613" s="20"/>
      <c r="AZ613" s="20"/>
      <c r="BA613" s="20"/>
      <c r="BB613" s="96">
        <f t="shared" ca="1" si="187"/>
        <v>21</v>
      </c>
      <c r="BC613" s="48"/>
      <c r="BD613" s="96"/>
      <c r="BE613" s="48"/>
      <c r="BG613" s="48"/>
      <c r="BH613" s="48"/>
      <c r="BI613" s="19"/>
      <c r="BJ613" s="19"/>
      <c r="BK613" s="19"/>
      <c r="BL613" s="48"/>
      <c r="BM613" s="61"/>
      <c r="BN613" s="48"/>
      <c r="BR613" s="48"/>
      <c r="BS613" s="48"/>
      <c r="BT613" s="48"/>
      <c r="BU613" s="48"/>
      <c r="BV613" s="48"/>
      <c r="BW613" s="48"/>
      <c r="BX613" s="48"/>
      <c r="BY613" s="49"/>
      <c r="BZ613" s="48"/>
      <c r="CA613" s="48"/>
      <c r="CB613" s="19"/>
      <c r="CC613" s="19"/>
      <c r="CD613" s="19"/>
      <c r="CE613" s="48"/>
      <c r="CF613" s="49"/>
      <c r="CG613" s="19"/>
      <c r="CH613" s="49"/>
      <c r="CI613" s="19"/>
      <c r="CJ613" s="19"/>
    </row>
    <row r="614" spans="1:88">
      <c r="A614" s="96">
        <f t="shared" ca="1" si="186"/>
        <v>25</v>
      </c>
      <c r="B614" s="23" t="str">
        <f ca="1">IF(A613="","",IF(AND(AL614="",AN614=""),"NB",AL614&amp;AN614))</f>
        <v>1@B,</v>
      </c>
      <c r="C614" s="6" t="str">
        <f t="shared" ca="1" si="188"/>
        <v/>
      </c>
      <c r="D614" s="56" t="str">
        <f ca="1">VLOOKUP($A614,$BC$5:$BN$45,8)</f>
        <v>R</v>
      </c>
      <c r="E614" s="344" t="str">
        <f t="shared" ca="1" si="197"/>
        <v>BRR</v>
      </c>
      <c r="F614" s="175">
        <v>1</v>
      </c>
      <c r="G614" s="459">
        <f ca="1">IF(G613&gt;=$AJ$3,1,IF(AND(J612="L",J613="L"),1,IF(I613="L",2,IF(I613="W",(2*G613-1),G613))))</f>
        <v>2</v>
      </c>
      <c r="H614" s="345" t="str">
        <f ca="1">IF($A613&lt;&gt;"",IF(OR($AH613&lt;&gt;0,$AI613&lt;&gt;0,E613="RRR"),"",IF(AND($D608="B",$D611="B"),"B",IF(AND($D610="B",$D612="B"),"B",IF(AND($D612=$D613,$D612="B"),"B","")))),"")</f>
        <v>B</v>
      </c>
      <c r="I614" s="346" t="str">
        <f t="shared" ca="1" si="201"/>
        <v>L</v>
      </c>
      <c r="J614" s="346">
        <f t="shared" ca="1" si="189"/>
        <v>-1</v>
      </c>
      <c r="K614" s="343">
        <f t="shared" ca="1" si="198"/>
        <v>-1</v>
      </c>
      <c r="L614" s="56" t="str">
        <f ca="1">VLOOKUP($A614,$BC$5:$BN$45,8)</f>
        <v>R</v>
      </c>
      <c r="M614" s="428">
        <f t="shared" ca="1" si="199"/>
        <v>2</v>
      </c>
      <c r="N614" s="175">
        <v>1</v>
      </c>
      <c r="O614" s="345" t="str">
        <f ca="1">IF($A613&lt;&gt;"",IF(OR($AH613&lt;&gt;0,$AI613&lt;&gt;0,E613="BBB",H614&lt;&gt;""),"",IF(AND($D608="R",$D611="R"),"R",IF(AND($D610="R",$D612="R"),"R",IF(AND($D612=$D613,$D612="R"),"R","")))),"")</f>
        <v/>
      </c>
      <c r="P614" s="37" t="str">
        <f t="shared" ca="1" si="190"/>
        <v/>
      </c>
      <c r="Q614" s="37">
        <f t="shared" ca="1" si="191"/>
        <v>0</v>
      </c>
      <c r="R614" s="23">
        <f ca="1">IF($A614&lt;&gt;"",IF(OR($AH613&lt;&gt;0,$AI613&lt;&gt;0),"0",SUM(Q614:Q614)),0)</f>
        <v>0</v>
      </c>
      <c r="S614" s="56" t="str">
        <f ca="1">VLOOKUP($A614,$BC$5:$BN$45,8)</f>
        <v>R</v>
      </c>
      <c r="T614" s="175">
        <v>1</v>
      </c>
      <c r="U614" s="345" t="str">
        <f ca="1">IF($A613&lt;&gt;"",IF(OR($AH613&lt;&gt;0,$AI613&lt;&gt;0,M613&gt;=$AJ$3),"",H614))</f>
        <v>B</v>
      </c>
      <c r="V614" s="346" t="str">
        <f t="shared" ca="1" si="202"/>
        <v>L</v>
      </c>
      <c r="W614" s="346">
        <f t="shared" ca="1" si="192"/>
        <v>-1</v>
      </c>
      <c r="X614" s="343">
        <f t="shared" ca="1" si="200"/>
        <v>-1</v>
      </c>
      <c r="Y614" s="56" t="str">
        <f ca="1">VLOOKUP($A614,$BC$5:$BN$45,8)</f>
        <v>R</v>
      </c>
      <c r="Z614" s="175">
        <v>1</v>
      </c>
      <c r="AA614" s="345" t="str">
        <f ca="1">IF($A613&lt;&gt;"",IF(OR($AH613&lt;&gt;0,$AI613&lt;&gt;0,U614&lt;&gt;""),"",O614))</f>
        <v/>
      </c>
      <c r="AB614" s="37" t="str">
        <f t="shared" ca="1" si="193"/>
        <v/>
      </c>
      <c r="AC614" s="37">
        <f t="shared" ca="1" si="194"/>
        <v>0</v>
      </c>
      <c r="AD614" s="23">
        <f ca="1">IF($A614&lt;&gt;"",IF(OR($AH613&lt;&gt;0,$AI613&lt;&gt;0),"0",SUM(AC614:AC614)),0)</f>
        <v>0</v>
      </c>
      <c r="AE614" s="90">
        <f ca="1">IF(A614&lt;&gt;"",W614+AC614,0)</f>
        <v>-1</v>
      </c>
      <c r="AF614" s="87">
        <f t="shared" ca="1" si="204"/>
        <v>-8</v>
      </c>
      <c r="AG614" s="95">
        <f>T615</f>
        <v>1</v>
      </c>
      <c r="AH614" s="89">
        <f ca="1">IF($A614&lt;&gt;"",IF(AH613&lt;&gt;0,AH613,IF(AF614&gt;=$AJ$1,"Profit Target",0)),0)</f>
        <v>0</v>
      </c>
      <c r="AI614" s="91">
        <f ca="1">IF($A614&lt;&gt;"",IF(AI613&lt;&gt;0,AI613,IF(AF614&lt;=$AJ$2,"Stop Loss",0)))</f>
        <v>0</v>
      </c>
      <c r="AJ614" s="89">
        <f t="shared" ca="1" si="195"/>
        <v>9</v>
      </c>
      <c r="AK614" s="78" t="str">
        <f ca="1">IF($A613="","",ABS(T614)&amp;"@")</f>
        <v>1@</v>
      </c>
      <c r="AL614" s="78" t="str">
        <f ca="1">IF(U614&lt;&gt;"",$AK614&amp;U614&amp;",","")</f>
        <v>1@B,</v>
      </c>
      <c r="AM614" s="78" t="str">
        <f ca="1">IF($A613="","",ABS(Z614)&amp;"@")</f>
        <v>1@</v>
      </c>
      <c r="AN614" s="427" t="str">
        <f t="shared" ca="1" si="196"/>
        <v/>
      </c>
      <c r="AO614" s="20"/>
      <c r="AP614" s="20"/>
      <c r="AQ614" s="20"/>
      <c r="AR614" s="20"/>
      <c r="AS614" s="20"/>
      <c r="AT614" s="66"/>
      <c r="AU614" s="20"/>
      <c r="AV614" s="20"/>
      <c r="AW614" s="20"/>
      <c r="AX614" s="20"/>
      <c r="AY614" s="20"/>
      <c r="AZ614" s="20"/>
      <c r="BA614" s="20"/>
      <c r="BB614" s="96">
        <f t="shared" ca="1" si="187"/>
        <v>24</v>
      </c>
      <c r="BC614" s="48"/>
      <c r="BD614" s="96"/>
      <c r="BE614" s="48"/>
      <c r="BG614" s="48"/>
      <c r="BH614" s="48"/>
      <c r="BI614" s="19"/>
      <c r="BJ614" s="19"/>
      <c r="BK614" s="19"/>
      <c r="BL614" s="48"/>
      <c r="BM614" s="61"/>
      <c r="BN614" s="48"/>
      <c r="BR614" s="48"/>
      <c r="BS614" s="48"/>
      <c r="BT614" s="48"/>
      <c r="BU614" s="48"/>
      <c r="BV614" s="48"/>
      <c r="BW614" s="48"/>
      <c r="BX614" s="48"/>
      <c r="BY614" s="49"/>
      <c r="BZ614" s="48"/>
      <c r="CA614" s="48"/>
      <c r="CB614" s="19"/>
      <c r="CC614" s="19"/>
      <c r="CD614" s="19"/>
      <c r="CE614" s="48"/>
      <c r="CF614" s="49"/>
      <c r="CG614" s="19"/>
      <c r="CH614" s="49"/>
      <c r="CI614" s="19"/>
      <c r="CJ614" s="19"/>
    </row>
    <row r="615" spans="1:88">
      <c r="A615" s="96">
        <f t="shared" ca="1" si="186"/>
        <v>8</v>
      </c>
      <c r="B615" s="23" t="str">
        <f ca="1">IF(A614="","",IF(AND(AL615="",AN615=""),"NB",AL615&amp;AN615))</f>
        <v>1@B,</v>
      </c>
      <c r="C615" s="6" t="str">
        <f t="shared" ca="1" si="188"/>
        <v/>
      </c>
      <c r="D615" s="56" t="str">
        <f ca="1">VLOOKUP($A615,$BC$5:$BN$45,8)</f>
        <v>B</v>
      </c>
      <c r="E615" s="344" t="str">
        <f t="shared" ca="1" si="197"/>
        <v>RRB</v>
      </c>
      <c r="F615" s="175">
        <v>1</v>
      </c>
      <c r="G615" s="459">
        <f ca="1">IF(G614&gt;=$AJ$3,1,IF(AND(J613="L",J614="L"),1,IF(I614="L",2,IF(I614="W",(2*G614-1),G614))))</f>
        <v>2</v>
      </c>
      <c r="H615" s="345" t="str">
        <f ca="1">IF($A614&lt;&gt;"",IF(OR($AH614&lt;&gt;0,$AI614&lt;&gt;0,E614="RRR"),"",IF(AND($D609="B",$D612="B"),"B",IF(AND($D611="B",$D613="B"),"B",IF(AND($D613=$D614,$D613="B"),"B","")))),"")</f>
        <v>B</v>
      </c>
      <c r="I615" s="346" t="str">
        <f t="shared" ca="1" si="201"/>
        <v>W</v>
      </c>
      <c r="J615" s="346">
        <f t="shared" ca="1" si="189"/>
        <v>1</v>
      </c>
      <c r="K615" s="343">
        <f t="shared" ca="1" si="198"/>
        <v>1</v>
      </c>
      <c r="L615" s="56" t="str">
        <f ca="1">VLOOKUP($A615,$BC$5:$BN$45,8)</f>
        <v>B</v>
      </c>
      <c r="M615" s="428">
        <f t="shared" ca="1" si="199"/>
        <v>0</v>
      </c>
      <c r="N615" s="175">
        <v>1</v>
      </c>
      <c r="O615" s="345" t="str">
        <f ca="1">IF($A614&lt;&gt;"",IF(OR($AH614&lt;&gt;0,$AI614&lt;&gt;0,E614="BBB",H615&lt;&gt;""),"",IF(AND($D609="R",$D612="R"),"R",IF(AND($D611="R",$D613="R"),"R",IF(AND($D613=$D614,$D613="R"),"R","")))),"")</f>
        <v/>
      </c>
      <c r="P615" s="37" t="str">
        <f t="shared" ca="1" si="190"/>
        <v/>
      </c>
      <c r="Q615" s="37">
        <f t="shared" ca="1" si="191"/>
        <v>0</v>
      </c>
      <c r="R615" s="23">
        <f ca="1">IF($A615&lt;&gt;"",IF(OR($AH614&lt;&gt;0,$AI614&lt;&gt;0),"0",SUM(Q615:Q615)),0)</f>
        <v>0</v>
      </c>
      <c r="S615" s="56" t="str">
        <f ca="1">VLOOKUP($A615,$BC$5:$BN$45,8)</f>
        <v>B</v>
      </c>
      <c r="T615" s="175">
        <v>1</v>
      </c>
      <c r="U615" s="345" t="str">
        <f ca="1">IF($A614&lt;&gt;"",IF(OR($AH614&lt;&gt;0,$AI614&lt;&gt;0,M614&gt;=$AJ$3),"",H615))</f>
        <v>B</v>
      </c>
      <c r="V615" s="346" t="str">
        <f t="shared" ca="1" si="202"/>
        <v>W</v>
      </c>
      <c r="W615" s="346">
        <f t="shared" ca="1" si="192"/>
        <v>1</v>
      </c>
      <c r="X615" s="343">
        <f t="shared" ca="1" si="200"/>
        <v>1</v>
      </c>
      <c r="Y615" s="56" t="str">
        <f ca="1">VLOOKUP($A615,$BC$5:$BN$45,8)</f>
        <v>B</v>
      </c>
      <c r="Z615" s="175">
        <v>1</v>
      </c>
      <c r="AA615" s="345" t="str">
        <f ca="1">IF($A614&lt;&gt;"",IF(OR($AH614&lt;&gt;0,$AI614&lt;&gt;0,U615&lt;&gt;""),"",O615))</f>
        <v/>
      </c>
      <c r="AB615" s="37" t="str">
        <f t="shared" ca="1" si="193"/>
        <v/>
      </c>
      <c r="AC615" s="37">
        <f t="shared" ca="1" si="194"/>
        <v>0</v>
      </c>
      <c r="AD615" s="23">
        <f ca="1">IF($A615&lt;&gt;"",IF(OR($AH614&lt;&gt;0,$AI614&lt;&gt;0),"0",SUM(AC615:AC615)),0)</f>
        <v>0</v>
      </c>
      <c r="AE615" s="90">
        <f ca="1">IF(A615&lt;&gt;"",W615+AC615,0)</f>
        <v>1</v>
      </c>
      <c r="AF615" s="87">
        <f t="shared" ca="1" si="204"/>
        <v>-7</v>
      </c>
      <c r="AG615" s="95">
        <f>T616</f>
        <v>1</v>
      </c>
      <c r="AH615" s="89">
        <f ca="1">IF($A615&lt;&gt;"",IF(AH614&lt;&gt;0,AH614,IF(AF615&gt;=$AJ$1,"Profit Target",0)),0)</f>
        <v>0</v>
      </c>
      <c r="AI615" s="91">
        <f ca="1">IF($A615&lt;&gt;"",IF(AI614&lt;&gt;0,AI614,IF(AF615&lt;=$AJ$2,"Stop Loss",0)))</f>
        <v>0</v>
      </c>
      <c r="AJ615" s="89">
        <f t="shared" ca="1" si="195"/>
        <v>9</v>
      </c>
      <c r="AK615" s="78" t="str">
        <f ca="1">IF($A614="","",ABS(T615)&amp;"@")</f>
        <v>1@</v>
      </c>
      <c r="AL615" s="78" t="str">
        <f ca="1">IF(U615&lt;&gt;"",$AK615&amp;U615&amp;",","")</f>
        <v>1@B,</v>
      </c>
      <c r="AM615" s="78" t="str">
        <f ca="1">IF($A614="","",ABS(Z615)&amp;"@")</f>
        <v>1@</v>
      </c>
      <c r="AN615" s="427" t="str">
        <f t="shared" ca="1" si="196"/>
        <v/>
      </c>
      <c r="AO615" s="20"/>
      <c r="AP615" s="20"/>
      <c r="AQ615" s="20"/>
      <c r="AR615" s="20"/>
      <c r="AS615" s="20"/>
      <c r="AT615" s="66"/>
      <c r="AU615" s="20"/>
      <c r="AV615" s="20"/>
      <c r="AW615" s="20"/>
      <c r="AX615" s="20"/>
      <c r="AY615" s="20"/>
      <c r="AZ615" s="20"/>
      <c r="BA615" s="20"/>
      <c r="BB615" s="96">
        <f t="shared" ca="1" si="187"/>
        <v>26</v>
      </c>
      <c r="BC615" s="48"/>
      <c r="BD615" s="96"/>
      <c r="BE615" s="48"/>
      <c r="BG615" s="48"/>
      <c r="BH615" s="48"/>
      <c r="BI615" s="19"/>
      <c r="BJ615" s="19"/>
      <c r="BK615" s="19"/>
      <c r="BL615" s="48"/>
      <c r="BM615" s="61"/>
      <c r="BN615" s="48"/>
      <c r="BR615" s="48"/>
      <c r="BS615" s="48"/>
      <c r="BT615" s="48"/>
      <c r="BU615" s="48"/>
      <c r="BV615" s="48"/>
      <c r="BW615" s="48"/>
      <c r="BX615" s="48"/>
      <c r="BY615" s="49"/>
      <c r="BZ615" s="48"/>
      <c r="CA615" s="48"/>
      <c r="CB615" s="19"/>
      <c r="CC615" s="19"/>
      <c r="CD615" s="19"/>
      <c r="CE615" s="48"/>
      <c r="CF615" s="49"/>
      <c r="CG615" s="19"/>
      <c r="CH615" s="49"/>
      <c r="CI615" s="19"/>
      <c r="CJ615" s="19"/>
    </row>
    <row r="616" spans="1:88">
      <c r="A616" s="96">
        <f t="shared" ca="1" si="186"/>
        <v>34</v>
      </c>
      <c r="B616" s="23" t="str">
        <f ca="1">IF(A615="","",IF(AND(AL616="",AN616=""),"NB",AL616&amp;AN616))</f>
        <v>NB</v>
      </c>
      <c r="C616" s="6" t="str">
        <f t="shared" ca="1" si="188"/>
        <v/>
      </c>
      <c r="D616" s="56" t="str">
        <f ca="1">VLOOKUP($A616,$BC$5:$BN$45,8)</f>
        <v>R</v>
      </c>
      <c r="E616" s="344" t="str">
        <f t="shared" ca="1" si="197"/>
        <v>RBR</v>
      </c>
      <c r="F616" s="175">
        <v>1</v>
      </c>
      <c r="G616" s="459">
        <f ca="1">IF(G615&gt;=$AJ$3,1,IF(AND(J614="L",J615="L"),1,IF(I615="L",2,IF(I615="W",(2*G615-1),G615))))</f>
        <v>3</v>
      </c>
      <c r="H616" s="345" t="str">
        <f ca="1">IF($A615&lt;&gt;"",IF(OR($AH615&lt;&gt;0,$AI615&lt;&gt;0,E615="RRR"),"",IF(AND($D610="B",$D613="B"),"B",IF(AND($D612="B",$D614="B"),"B",IF(AND($D614=$D615,$D614="B"),"B","")))),"")</f>
        <v/>
      </c>
      <c r="I616" s="346" t="str">
        <f t="shared" ca="1" si="201"/>
        <v/>
      </c>
      <c r="J616" s="346">
        <f t="shared" ca="1" si="189"/>
        <v>0</v>
      </c>
      <c r="K616" s="343">
        <f t="shared" ca="1" si="198"/>
        <v>0</v>
      </c>
      <c r="L616" s="56" t="str">
        <f ca="1">VLOOKUP($A616,$BC$5:$BN$45,8)</f>
        <v>R</v>
      </c>
      <c r="M616" s="428">
        <f t="shared" ca="1" si="199"/>
        <v>0</v>
      </c>
      <c r="N616" s="175">
        <v>1</v>
      </c>
      <c r="O616" s="345" t="str">
        <f ca="1">IF($A615&lt;&gt;"",IF(OR($AH615&lt;&gt;0,$AI615&lt;&gt;0,E615="BBB",H616&lt;&gt;""),"",IF(AND($D610="R",$D613="R"),"R",IF(AND($D612="R",$D614="R"),"R",IF(AND($D614=$D615,$D614="R"),"R","")))),"")</f>
        <v/>
      </c>
      <c r="P616" s="37" t="str">
        <f t="shared" ca="1" si="190"/>
        <v/>
      </c>
      <c r="Q616" s="37">
        <f t="shared" ca="1" si="191"/>
        <v>0</v>
      </c>
      <c r="R616" s="23">
        <f ca="1">IF($A616&lt;&gt;"",IF(OR($AH615&lt;&gt;0,$AI615&lt;&gt;0),"0",SUM(Q616:Q616)),0)</f>
        <v>0</v>
      </c>
      <c r="S616" s="56" t="str">
        <f ca="1">VLOOKUP($A616,$BC$5:$BN$45,8)</f>
        <v>R</v>
      </c>
      <c r="T616" s="175">
        <v>1</v>
      </c>
      <c r="U616" s="345" t="str">
        <f ca="1">IF($A615&lt;&gt;"",IF(OR($AH615&lt;&gt;0,$AI615&lt;&gt;0,M615&gt;=$AJ$3),"",H616))</f>
        <v/>
      </c>
      <c r="V616" s="346" t="str">
        <f t="shared" ca="1" si="202"/>
        <v/>
      </c>
      <c r="W616" s="346">
        <f t="shared" ca="1" si="192"/>
        <v>0</v>
      </c>
      <c r="X616" s="343">
        <f t="shared" ca="1" si="200"/>
        <v>0</v>
      </c>
      <c r="Y616" s="56" t="str">
        <f ca="1">VLOOKUP($A616,$BC$5:$BN$45,8)</f>
        <v>R</v>
      </c>
      <c r="Z616" s="175">
        <v>1</v>
      </c>
      <c r="AA616" s="345" t="str">
        <f ca="1">IF($A615&lt;&gt;"",IF(OR($AH615&lt;&gt;0,$AI615&lt;&gt;0,U616&lt;&gt;""),"",O616))</f>
        <v/>
      </c>
      <c r="AB616" s="37" t="str">
        <f t="shared" ca="1" si="193"/>
        <v/>
      </c>
      <c r="AC616" s="37">
        <f t="shared" ca="1" si="194"/>
        <v>0</v>
      </c>
      <c r="AD616" s="23">
        <f ca="1">IF($A616&lt;&gt;"",IF(OR($AH615&lt;&gt;0,$AI615&lt;&gt;0),"0",SUM(AC616:AC616)),0)</f>
        <v>0</v>
      </c>
      <c r="AE616" s="90">
        <f ca="1">IF(A616&lt;&gt;"",W616+AC616,0)</f>
        <v>0</v>
      </c>
      <c r="AF616" s="87">
        <f t="shared" ca="1" si="204"/>
        <v>-7</v>
      </c>
      <c r="AG616" s="95">
        <f>T617</f>
        <v>1</v>
      </c>
      <c r="AH616" s="89">
        <f ca="1">IF($A616&lt;&gt;"",IF(AH615&lt;&gt;0,AH615,IF(AF616&gt;=$AJ$1,"Profit Target",0)),0)</f>
        <v>0</v>
      </c>
      <c r="AI616" s="91">
        <f ca="1">IF($A616&lt;&gt;"",IF(AI615&lt;&gt;0,AI615,IF(AF616&lt;=$AJ$2,"Stop Loss",0)))</f>
        <v>0</v>
      </c>
      <c r="AJ616" s="89">
        <f t="shared" ca="1" si="195"/>
        <v>9</v>
      </c>
      <c r="AK616" s="78" t="str">
        <f ca="1">IF($A615="","",ABS(T616)&amp;"@")</f>
        <v>1@</v>
      </c>
      <c r="AL616" s="78" t="str">
        <f ca="1">IF(U616&lt;&gt;"",$AK616&amp;U616&amp;",","")</f>
        <v/>
      </c>
      <c r="AM616" s="78" t="str">
        <f ca="1">IF($A615="","",ABS(Z616)&amp;"@")</f>
        <v>1@</v>
      </c>
      <c r="AN616" s="427" t="str">
        <f t="shared" ca="1" si="196"/>
        <v/>
      </c>
      <c r="AO616" s="20"/>
      <c r="AP616" s="20"/>
      <c r="AQ616" s="20"/>
      <c r="AR616" s="20"/>
      <c r="AS616" s="20"/>
      <c r="AT616" s="66"/>
      <c r="AU616" s="20"/>
      <c r="AV616" s="20"/>
      <c r="AW616" s="20"/>
      <c r="AX616" s="20"/>
      <c r="AY616" s="20"/>
      <c r="AZ616" s="20"/>
      <c r="BA616" s="20"/>
      <c r="BB616" s="96">
        <f t="shared" ca="1" si="187"/>
        <v>1</v>
      </c>
      <c r="BC616" s="48"/>
      <c r="BD616" s="96"/>
      <c r="BE616" s="48"/>
      <c r="BG616" s="48"/>
      <c r="BH616" s="48"/>
      <c r="BI616" s="19"/>
      <c r="BJ616" s="19"/>
      <c r="BK616" s="19"/>
      <c r="BL616" s="48"/>
      <c r="BM616" s="61"/>
      <c r="BN616" s="48"/>
      <c r="BR616" s="48"/>
      <c r="BS616" s="48"/>
      <c r="BT616" s="48"/>
      <c r="BU616" s="48"/>
      <c r="BV616" s="48"/>
      <c r="BW616" s="48"/>
      <c r="BX616" s="48"/>
      <c r="BY616" s="49"/>
      <c r="BZ616" s="48"/>
      <c r="CA616" s="48"/>
      <c r="CB616" s="19"/>
      <c r="CC616" s="19"/>
      <c r="CD616" s="19"/>
      <c r="CE616" s="48"/>
      <c r="CF616" s="49"/>
      <c r="CG616" s="19"/>
      <c r="CH616" s="49"/>
      <c r="CI616" s="19"/>
      <c r="CJ616" s="19"/>
    </row>
    <row r="617" spans="1:88">
      <c r="A617" s="96">
        <f t="shared" ca="1" si="186"/>
        <v>36</v>
      </c>
      <c r="B617" s="23" t="str">
        <f ca="1">IF(A616="","",IF(AND(AL617="",AN617=""),"NB",AL617&amp;AN617))</f>
        <v>NB</v>
      </c>
      <c r="C617" s="6" t="str">
        <f t="shared" ca="1" si="188"/>
        <v/>
      </c>
      <c r="D617" s="56" t="str">
        <f ca="1">VLOOKUP($A617,$BC$5:$BN$45,8)</f>
        <v>R</v>
      </c>
      <c r="E617" s="344" t="str">
        <f t="shared" ca="1" si="197"/>
        <v>BRR</v>
      </c>
      <c r="F617" s="175">
        <v>1</v>
      </c>
      <c r="G617" s="459">
        <f ca="1">IF(G616&gt;=$AJ$3,1,IF(AND(J615="L",J616="L"),1,IF(I616="L",2,IF(I616="W",(2*G616-1),G616))))</f>
        <v>3</v>
      </c>
      <c r="H617" s="345" t="str">
        <f ca="1">IF($A616&lt;&gt;"",IF(OR($AH616&lt;&gt;0,$AI616&lt;&gt;0,E616="RRR"),"",IF(AND($D611="B",$D614="B"),"B",IF(AND($D613="B",$D615="B"),"B",IF(AND($D615=$D616,$D615="B"),"B","")))),"")</f>
        <v/>
      </c>
      <c r="I617" s="346" t="str">
        <f t="shared" ca="1" si="201"/>
        <v/>
      </c>
      <c r="J617" s="346">
        <f t="shared" ca="1" si="189"/>
        <v>0</v>
      </c>
      <c r="K617" s="343">
        <f t="shared" ca="1" si="198"/>
        <v>0</v>
      </c>
      <c r="L617" s="56" t="str">
        <f ca="1">VLOOKUP($A617,$BC$5:$BN$45,8)</f>
        <v>R</v>
      </c>
      <c r="M617" s="428">
        <f t="shared" ca="1" si="199"/>
        <v>0</v>
      </c>
      <c r="N617" s="175">
        <v>1</v>
      </c>
      <c r="O617" s="345" t="str">
        <f ca="1">IF($A616&lt;&gt;"",IF(OR($AH616&lt;&gt;0,$AI616&lt;&gt;0,E616="BBB",H617&lt;&gt;""),"",IF(AND($D611="R",$D614="R"),"R",IF(AND($D613="R",$D615="R"),"R",IF(AND($D615=$D616,$D615="R"),"R","")))),"")</f>
        <v/>
      </c>
      <c r="P617" s="37" t="str">
        <f t="shared" ca="1" si="190"/>
        <v/>
      </c>
      <c r="Q617" s="37">
        <f t="shared" ca="1" si="191"/>
        <v>0</v>
      </c>
      <c r="R617" s="23">
        <f ca="1">IF($A617&lt;&gt;"",IF(OR($AH616&lt;&gt;0,$AI616&lt;&gt;0),"0",SUM(Q617:Q617)),0)</f>
        <v>0</v>
      </c>
      <c r="S617" s="56" t="str">
        <f ca="1">VLOOKUP($A617,$BC$5:$BN$45,8)</f>
        <v>R</v>
      </c>
      <c r="T617" s="175">
        <v>1</v>
      </c>
      <c r="U617" s="345" t="str">
        <f ca="1">IF($A616&lt;&gt;"",IF(OR($AH616&lt;&gt;0,$AI616&lt;&gt;0,M616&gt;=$AJ$3),"",H617))</f>
        <v/>
      </c>
      <c r="V617" s="346" t="str">
        <f t="shared" ca="1" si="202"/>
        <v/>
      </c>
      <c r="W617" s="346">
        <f t="shared" ca="1" si="192"/>
        <v>0</v>
      </c>
      <c r="X617" s="343">
        <f t="shared" ca="1" si="200"/>
        <v>0</v>
      </c>
      <c r="Y617" s="56" t="str">
        <f ca="1">VLOOKUP($A617,$BC$5:$BN$45,8)</f>
        <v>R</v>
      </c>
      <c r="Z617" s="175">
        <v>1</v>
      </c>
      <c r="AA617" s="345" t="str">
        <f ca="1">IF($A616&lt;&gt;"",IF(OR($AH616&lt;&gt;0,$AI616&lt;&gt;0,U617&lt;&gt;""),"",O617))</f>
        <v/>
      </c>
      <c r="AB617" s="37" t="str">
        <f t="shared" ca="1" si="193"/>
        <v/>
      </c>
      <c r="AC617" s="37">
        <f t="shared" ca="1" si="194"/>
        <v>0</v>
      </c>
      <c r="AD617" s="23">
        <f ca="1">IF($A617&lt;&gt;"",IF(OR($AH616&lt;&gt;0,$AI616&lt;&gt;0),"0",SUM(AC617:AC617)),0)</f>
        <v>0</v>
      </c>
      <c r="AE617" s="90">
        <f ca="1">IF(A617&lt;&gt;"",W617+AC617,0)</f>
        <v>0</v>
      </c>
      <c r="AF617" s="87">
        <f t="shared" ca="1" si="204"/>
        <v>-7</v>
      </c>
      <c r="AG617" s="95">
        <f>T618</f>
        <v>1</v>
      </c>
      <c r="AH617" s="89">
        <f ca="1">IF($A617&lt;&gt;"",IF(AH616&lt;&gt;0,AH616,IF(AF617&gt;=$AJ$1,"Profit Target",0)),0)</f>
        <v>0</v>
      </c>
      <c r="AI617" s="91">
        <f ca="1">IF($A617&lt;&gt;"",IF(AI616&lt;&gt;0,AI616,IF(AF617&lt;=$AJ$2,"Stop Loss",0)))</f>
        <v>0</v>
      </c>
      <c r="AJ617" s="89">
        <f t="shared" ca="1" si="195"/>
        <v>9</v>
      </c>
      <c r="AK617" s="78" t="str">
        <f ca="1">IF($A616="","",ABS(T617)&amp;"@")</f>
        <v>1@</v>
      </c>
      <c r="AL617" s="78" t="str">
        <f ca="1">IF(U617&lt;&gt;"",$AK617&amp;U617&amp;",","")</f>
        <v/>
      </c>
      <c r="AM617" s="78" t="str">
        <f ca="1">IF($A616="","",ABS(Z617)&amp;"@")</f>
        <v>1@</v>
      </c>
      <c r="AN617" s="427" t="str">
        <f t="shared" ca="1" si="196"/>
        <v/>
      </c>
      <c r="AO617" s="20"/>
      <c r="AP617" s="20"/>
      <c r="AQ617" s="20"/>
      <c r="AR617" s="20"/>
      <c r="AS617" s="20"/>
      <c r="AT617" s="66"/>
      <c r="AU617" s="20"/>
      <c r="AV617" s="20"/>
      <c r="AW617" s="20"/>
      <c r="AX617" s="20"/>
      <c r="AY617" s="20"/>
      <c r="AZ617" s="20"/>
      <c r="BA617" s="20"/>
      <c r="BB617" s="96">
        <f t="shared" ca="1" si="187"/>
        <v>17</v>
      </c>
      <c r="BC617" s="48"/>
      <c r="BD617" s="96"/>
      <c r="BE617" s="48"/>
      <c r="BG617" s="48"/>
      <c r="BH617" s="48"/>
      <c r="BI617" s="19"/>
      <c r="BJ617" s="19"/>
      <c r="BK617" s="19"/>
      <c r="BL617" s="48"/>
      <c r="BM617" s="61"/>
      <c r="BN617" s="48"/>
      <c r="BR617" s="48"/>
      <c r="BS617" s="48"/>
      <c r="BT617" s="48"/>
      <c r="BU617" s="48"/>
      <c r="BV617" s="48"/>
      <c r="BW617" s="48"/>
      <c r="BX617" s="48"/>
      <c r="BY617" s="49"/>
      <c r="BZ617" s="48"/>
      <c r="CA617" s="48"/>
      <c r="CB617" s="19"/>
      <c r="CC617" s="19"/>
      <c r="CD617" s="19"/>
      <c r="CE617" s="48"/>
      <c r="CF617" s="49"/>
      <c r="CG617" s="19"/>
      <c r="CH617" s="49"/>
      <c r="CI617" s="19"/>
      <c r="CJ617" s="19"/>
    </row>
    <row r="618" spans="1:88">
      <c r="A618" s="96">
        <f t="shared" ca="1" si="186"/>
        <v>6</v>
      </c>
      <c r="B618" s="23" t="str">
        <f ca="1">IF(A617="","",IF(AND(AL618="",AN618=""),"NB",AL618&amp;AN618))</f>
        <v>1@B,</v>
      </c>
      <c r="C618" s="6" t="str">
        <f t="shared" ca="1" si="188"/>
        <v/>
      </c>
      <c r="D618" s="56" t="str">
        <f ca="1">VLOOKUP($A618,$BC$5:$BN$45,8)</f>
        <v>B</v>
      </c>
      <c r="E618" s="344" t="str">
        <f t="shared" ca="1" si="197"/>
        <v>RRB</v>
      </c>
      <c r="F618" s="175">
        <v>1</v>
      </c>
      <c r="G618" s="459">
        <f ca="1">IF(G617&gt;=$AJ$3,1,IF(AND(J616="L",J617="L"),1,IF(I617="L",2,IF(I617="W",(2*G617-1),G617))))</f>
        <v>3</v>
      </c>
      <c r="H618" s="345" t="str">
        <f ca="1">IF($A617&lt;&gt;"",IF(OR($AH617&lt;&gt;0,$AI617&lt;&gt;0,E617="RRR"),"",IF(AND($D612="B",$D615="B"),"B",IF(AND($D614="B",$D616="B"),"B",IF(AND($D616=$D617,$D616="B"),"B","")))),"")</f>
        <v>B</v>
      </c>
      <c r="I618" s="346" t="str">
        <f t="shared" ca="1" si="201"/>
        <v>W</v>
      </c>
      <c r="J618" s="346">
        <f t="shared" ca="1" si="189"/>
        <v>1</v>
      </c>
      <c r="K618" s="343">
        <f t="shared" ca="1" si="198"/>
        <v>1</v>
      </c>
      <c r="L618" s="56" t="str">
        <f ca="1">VLOOKUP($A618,$BC$5:$BN$45,8)</f>
        <v>B</v>
      </c>
      <c r="M618" s="428">
        <f t="shared" ca="1" si="199"/>
        <v>0</v>
      </c>
      <c r="N618" s="175">
        <v>1</v>
      </c>
      <c r="O618" s="345" t="str">
        <f ca="1">IF($A617&lt;&gt;"",IF(OR($AH617&lt;&gt;0,$AI617&lt;&gt;0,E617="BBB",H618&lt;&gt;""),"",IF(AND($D612="R",$D615="R"),"R",IF(AND($D614="R",$D616="R"),"R",IF(AND($D616=$D617,$D616="R"),"R","")))),"")</f>
        <v/>
      </c>
      <c r="P618" s="37" t="str">
        <f t="shared" ca="1" si="190"/>
        <v/>
      </c>
      <c r="Q618" s="37">
        <f t="shared" ca="1" si="191"/>
        <v>0</v>
      </c>
      <c r="R618" s="23">
        <f ca="1">IF($A618&lt;&gt;"",IF(OR($AH617&lt;&gt;0,$AI617&lt;&gt;0),"0",SUM(Q618:Q618)),0)</f>
        <v>0</v>
      </c>
      <c r="S618" s="56" t="str">
        <f ca="1">VLOOKUP($A618,$BC$5:$BN$45,8)</f>
        <v>B</v>
      </c>
      <c r="T618" s="175">
        <v>1</v>
      </c>
      <c r="U618" s="345" t="str">
        <f ca="1">IF($A617&lt;&gt;"",IF(OR($AH617&lt;&gt;0,$AI617&lt;&gt;0,M617&gt;=$AJ$3),"",H618))</f>
        <v>B</v>
      </c>
      <c r="V618" s="346" t="str">
        <f t="shared" ca="1" si="202"/>
        <v>W</v>
      </c>
      <c r="W618" s="346">
        <f t="shared" ca="1" si="192"/>
        <v>1</v>
      </c>
      <c r="X618" s="343">
        <f t="shared" ca="1" si="200"/>
        <v>1</v>
      </c>
      <c r="Y618" s="56" t="str">
        <f ca="1">VLOOKUP($A618,$BC$5:$BN$45,8)</f>
        <v>B</v>
      </c>
      <c r="Z618" s="175">
        <v>1</v>
      </c>
      <c r="AA618" s="345" t="str">
        <f ca="1">IF($A617&lt;&gt;"",IF(OR($AH617&lt;&gt;0,$AI617&lt;&gt;0,U618&lt;&gt;""),"",O618))</f>
        <v/>
      </c>
      <c r="AB618" s="37" t="str">
        <f t="shared" ca="1" si="193"/>
        <v/>
      </c>
      <c r="AC618" s="37">
        <f t="shared" ca="1" si="194"/>
        <v>0</v>
      </c>
      <c r="AD618" s="23">
        <f ca="1">IF($A618&lt;&gt;"",IF(OR($AH617&lt;&gt;0,$AI617&lt;&gt;0),"0",SUM(AC618:AC618)),0)</f>
        <v>0</v>
      </c>
      <c r="AE618" s="90">
        <f ca="1">IF(A618&lt;&gt;"",W618+AC618,0)</f>
        <v>1</v>
      </c>
      <c r="AF618" s="87">
        <f t="shared" ca="1" si="204"/>
        <v>-6</v>
      </c>
      <c r="AG618" s="95">
        <f>T619</f>
        <v>1</v>
      </c>
      <c r="AH618" s="89">
        <f ca="1">IF($A618&lt;&gt;"",IF(AH617&lt;&gt;0,AH617,IF(AF618&gt;=$AJ$1,"Profit Target",0)),0)</f>
        <v>0</v>
      </c>
      <c r="AI618" s="91">
        <f ca="1">IF($A618&lt;&gt;"",IF(AI617&lt;&gt;0,AI617,IF(AF618&lt;=$AJ$2,"Stop Loss",0)))</f>
        <v>0</v>
      </c>
      <c r="AJ618" s="89">
        <f t="shared" ca="1" si="195"/>
        <v>9</v>
      </c>
      <c r="AK618" s="78" t="str">
        <f ca="1">IF($A617="","",ABS(T618)&amp;"@")</f>
        <v>1@</v>
      </c>
      <c r="AL618" s="78" t="str">
        <f ca="1">IF(U618&lt;&gt;"",$AK618&amp;U618&amp;",","")</f>
        <v>1@B,</v>
      </c>
      <c r="AM618" s="78" t="str">
        <f ca="1">IF($A617="","",ABS(Z618)&amp;"@")</f>
        <v>1@</v>
      </c>
      <c r="AN618" s="427" t="str">
        <f t="shared" ca="1" si="196"/>
        <v/>
      </c>
      <c r="AO618" s="20"/>
      <c r="AP618" s="20"/>
      <c r="AQ618" s="20"/>
      <c r="AR618" s="20"/>
      <c r="AS618" s="20"/>
      <c r="AT618" s="66"/>
      <c r="AU618" s="20"/>
      <c r="AV618" s="20"/>
      <c r="AW618" s="20"/>
      <c r="AX618" s="20"/>
      <c r="AY618" s="20"/>
      <c r="AZ618" s="20"/>
      <c r="BA618" s="20"/>
      <c r="BB618" s="96">
        <f t="shared" ca="1" si="187"/>
        <v>27</v>
      </c>
      <c r="BC618" s="48"/>
      <c r="BD618" s="96"/>
      <c r="BE618" s="48"/>
      <c r="BG618" s="48"/>
      <c r="BH618" s="48"/>
      <c r="BI618" s="19"/>
      <c r="BJ618" s="19"/>
      <c r="BK618" s="19"/>
      <c r="BL618" s="48"/>
      <c r="BM618" s="61"/>
      <c r="BN618" s="48"/>
      <c r="BR618" s="48"/>
      <c r="BS618" s="48"/>
      <c r="BT618" s="48"/>
      <c r="BU618" s="48"/>
      <c r="BV618" s="48"/>
      <c r="BW618" s="48"/>
      <c r="BX618" s="48"/>
      <c r="BY618" s="49"/>
      <c r="BZ618" s="48"/>
      <c r="CA618" s="48"/>
      <c r="CB618" s="19"/>
      <c r="CC618" s="19"/>
      <c r="CD618" s="19"/>
      <c r="CE618" s="48"/>
      <c r="CF618" s="49"/>
      <c r="CG618" s="19"/>
      <c r="CH618" s="49"/>
      <c r="CI618" s="19"/>
      <c r="CJ618" s="19"/>
    </row>
    <row r="619" spans="1:88">
      <c r="A619" s="96">
        <f t="shared" ca="1" si="186"/>
        <v>20</v>
      </c>
      <c r="B619" s="23" t="str">
        <f ca="1">IF(A618="","",IF(AND(AL619="",AN619=""),"NB",AL619&amp;AN619))</f>
        <v>1@R,</v>
      </c>
      <c r="C619" s="6" t="str">
        <f t="shared" ca="1" si="188"/>
        <v/>
      </c>
      <c r="D619" s="56" t="str">
        <f ca="1">VLOOKUP($A619,$BC$5:$BN$45,8)</f>
        <v>B</v>
      </c>
      <c r="E619" s="344" t="str">
        <f t="shared" ca="1" si="197"/>
        <v>RBB</v>
      </c>
      <c r="F619" s="175">
        <v>1</v>
      </c>
      <c r="G619" s="459">
        <f ca="1">IF(G618&gt;=$AJ$3,1,IF(AND(J617="L",J618="L"),1,IF(I618="L",2,IF(I618="W",(2*G618-1),G618))))</f>
        <v>5</v>
      </c>
      <c r="H619" s="345" t="str">
        <f ca="1">IF($A618&lt;&gt;"",IF(OR($AH618&lt;&gt;0,$AI618&lt;&gt;0,E618="RRR"),"",IF(AND($D613="B",$D616="B"),"B",IF(AND($D615="B",$D617="B"),"B",IF(AND($D617=$D618,$D617="B"),"B","")))),"")</f>
        <v/>
      </c>
      <c r="I619" s="346" t="str">
        <f t="shared" ca="1" si="201"/>
        <v/>
      </c>
      <c r="J619" s="346">
        <f t="shared" ca="1" si="189"/>
        <v>0</v>
      </c>
      <c r="K619" s="343">
        <f t="shared" ca="1" si="198"/>
        <v>0</v>
      </c>
      <c r="L619" s="56" t="str">
        <f ca="1">VLOOKUP($A619,$BC$5:$BN$45,8)</f>
        <v>B</v>
      </c>
      <c r="M619" s="428">
        <f t="shared" ca="1" si="199"/>
        <v>0</v>
      </c>
      <c r="N619" s="175">
        <v>1</v>
      </c>
      <c r="O619" s="345" t="str">
        <f ca="1">IF($A618&lt;&gt;"",IF(OR($AH618&lt;&gt;0,$AI618&lt;&gt;0,E618="BBB",H619&lt;&gt;""),"",IF(AND($D613="R",$D616="R"),"R",IF(AND($D615="R",$D617="R"),"R",IF(AND($D617=$D618,$D617="R"),"R","")))),"")</f>
        <v>R</v>
      </c>
      <c r="P619" s="37" t="str">
        <f t="shared" ca="1" si="190"/>
        <v>L</v>
      </c>
      <c r="Q619" s="37">
        <f t="shared" ca="1" si="191"/>
        <v>-1</v>
      </c>
      <c r="R619" s="23">
        <f ca="1">IF($A619&lt;&gt;"",IF(OR($AH618&lt;&gt;0,$AI618&lt;&gt;0),"0",SUM(Q619:Q619)),0)</f>
        <v>-1</v>
      </c>
      <c r="S619" s="56" t="str">
        <f ca="1">VLOOKUP($A619,$BC$5:$BN$45,8)</f>
        <v>B</v>
      </c>
      <c r="T619" s="175">
        <v>1</v>
      </c>
      <c r="U619" s="345" t="str">
        <f ca="1">IF($A618&lt;&gt;"",IF(OR($AH618&lt;&gt;0,$AI618&lt;&gt;0,M618&gt;=$AJ$3),"",H619))</f>
        <v/>
      </c>
      <c r="V619" s="346" t="str">
        <f t="shared" ca="1" si="202"/>
        <v/>
      </c>
      <c r="W619" s="346">
        <f t="shared" ca="1" si="192"/>
        <v>0</v>
      </c>
      <c r="X619" s="343">
        <f t="shared" ca="1" si="200"/>
        <v>0</v>
      </c>
      <c r="Y619" s="56" t="str">
        <f ca="1">VLOOKUP($A619,$BC$5:$BN$45,8)</f>
        <v>B</v>
      </c>
      <c r="Z619" s="175">
        <v>1</v>
      </c>
      <c r="AA619" s="345" t="str">
        <f ca="1">IF($A618&lt;&gt;"",IF(OR($AH618&lt;&gt;0,$AI618&lt;&gt;0,U619&lt;&gt;""),"",O619))</f>
        <v>R</v>
      </c>
      <c r="AB619" s="37" t="str">
        <f t="shared" ca="1" si="193"/>
        <v>L</v>
      </c>
      <c r="AC619" s="37">
        <f t="shared" ca="1" si="194"/>
        <v>-1</v>
      </c>
      <c r="AD619" s="23">
        <f ca="1">IF($A619&lt;&gt;"",IF(OR($AH618&lt;&gt;0,$AI618&lt;&gt;0),"0",SUM(AC619:AC619)),0)</f>
        <v>-1</v>
      </c>
      <c r="AE619" s="90">
        <f ca="1">IF(A619&lt;&gt;"",W619+AC619,0)</f>
        <v>-1</v>
      </c>
      <c r="AF619" s="87">
        <f t="shared" ca="1" si="204"/>
        <v>-7</v>
      </c>
      <c r="AG619" s="95">
        <f>T620</f>
        <v>1</v>
      </c>
      <c r="AH619" s="89">
        <f ca="1">IF($A619&lt;&gt;"",IF(AH618&lt;&gt;0,AH618,IF(AF619&gt;=$AJ$1,"Profit Target",0)),0)</f>
        <v>0</v>
      </c>
      <c r="AI619" s="91">
        <f ca="1">IF($A619&lt;&gt;"",IF(AI618&lt;&gt;0,AI618,IF(AF619&lt;=$AJ$2,"Stop Loss",0)))</f>
        <v>0</v>
      </c>
      <c r="AJ619" s="89">
        <f t="shared" ca="1" si="195"/>
        <v>9</v>
      </c>
      <c r="AK619" s="78" t="str">
        <f ca="1">IF($A618="","",ABS(T619)&amp;"@")</f>
        <v>1@</v>
      </c>
      <c r="AL619" s="78" t="str">
        <f ca="1">IF(U619&lt;&gt;"",$AK619&amp;U619&amp;",","")</f>
        <v/>
      </c>
      <c r="AM619" s="78" t="str">
        <f ca="1">IF($A618="","",ABS(Z619)&amp;"@")</f>
        <v>1@</v>
      </c>
      <c r="AN619" s="427" t="str">
        <f t="shared" ca="1" si="196"/>
        <v>1@R,</v>
      </c>
      <c r="AO619" s="20"/>
      <c r="AP619" s="20"/>
      <c r="AQ619" s="20"/>
      <c r="AR619" s="20"/>
      <c r="AS619" s="20"/>
      <c r="AT619" s="66"/>
      <c r="AU619" s="20"/>
      <c r="AV619" s="20"/>
      <c r="AW619" s="20"/>
      <c r="AX619" s="20"/>
      <c r="AY619" s="20"/>
      <c r="AZ619" s="20"/>
      <c r="BA619" s="20"/>
      <c r="BB619" s="96">
        <f t="shared" ca="1" si="187"/>
        <v>5</v>
      </c>
      <c r="BC619" s="48"/>
      <c r="BD619" s="96"/>
      <c r="BE619" s="48"/>
      <c r="BG619" s="48"/>
      <c r="BH619" s="48"/>
      <c r="BI619" s="19"/>
      <c r="BJ619" s="19"/>
      <c r="BK619" s="19"/>
      <c r="BL619" s="48"/>
      <c r="BM619" s="61"/>
      <c r="BN619" s="48"/>
      <c r="BR619" s="48"/>
      <c r="BS619" s="48"/>
      <c r="BT619" s="48"/>
      <c r="BU619" s="48"/>
      <c r="BV619" s="48"/>
      <c r="BW619" s="48"/>
      <c r="BX619" s="48"/>
      <c r="BY619" s="49"/>
      <c r="BZ619" s="48"/>
      <c r="CA619" s="48"/>
      <c r="CB619" s="19"/>
      <c r="CC619" s="19"/>
      <c r="CD619" s="19"/>
      <c r="CE619" s="48"/>
      <c r="CF619" s="49"/>
      <c r="CG619" s="19"/>
      <c r="CH619" s="49"/>
      <c r="CI619" s="19"/>
      <c r="CJ619" s="19"/>
    </row>
    <row r="620" spans="1:88">
      <c r="A620" s="96">
        <f t="shared" ca="1" si="186"/>
        <v>17</v>
      </c>
      <c r="B620" s="23" t="str">
        <f ca="1">IF(A619="","",IF(AND(AL620="",AN620=""),"NB",AL620&amp;AN620))</f>
        <v>1@B,</v>
      </c>
      <c r="C620" s="6" t="str">
        <f t="shared" ca="1" si="188"/>
        <v/>
      </c>
      <c r="D620" s="56" t="str">
        <f ca="1">VLOOKUP($A620,$BC$5:$BN$45,8)</f>
        <v>B</v>
      </c>
      <c r="E620" s="344" t="str">
        <f t="shared" ca="1" si="197"/>
        <v>BBB</v>
      </c>
      <c r="F620" s="175">
        <v>1</v>
      </c>
      <c r="G620" s="459">
        <f ca="1">IF(G619&gt;=$AJ$3,1,IF(AND(J618="L",J619="L"),1,IF(I619="L",2,IF(I619="W",(2*G619-1),G619))))</f>
        <v>5</v>
      </c>
      <c r="H620" s="345" t="str">
        <f ca="1">IF($A619&lt;&gt;"",IF(OR($AH619&lt;&gt;0,$AI619&lt;&gt;0,E619="RRR"),"",IF(AND($D614="B",$D617="B"),"B",IF(AND($D616="B",$D618="B"),"B",IF(AND($D618=$D619,$D618="B"),"B","")))),"")</f>
        <v>B</v>
      </c>
      <c r="I620" s="346" t="str">
        <f t="shared" ca="1" si="201"/>
        <v>W</v>
      </c>
      <c r="J620" s="346">
        <f t="shared" ca="1" si="189"/>
        <v>1</v>
      </c>
      <c r="K620" s="343">
        <f t="shared" ca="1" si="198"/>
        <v>1</v>
      </c>
      <c r="L620" s="56" t="str">
        <f ca="1">VLOOKUP($A620,$BC$5:$BN$45,8)</f>
        <v>B</v>
      </c>
      <c r="M620" s="428">
        <f t="shared" ca="1" si="199"/>
        <v>0</v>
      </c>
      <c r="N620" s="175">
        <v>1</v>
      </c>
      <c r="O620" s="345" t="str">
        <f ca="1">IF($A619&lt;&gt;"",IF(OR($AH619&lt;&gt;0,$AI619&lt;&gt;0,E619="BBB",H620&lt;&gt;""),"",IF(AND($D614="R",$D617="R"),"R",IF(AND($D616="R",$D618="R"),"R",IF(AND($D618=$D619,$D618="R"),"R","")))),"")</f>
        <v/>
      </c>
      <c r="P620" s="37" t="str">
        <f t="shared" ca="1" si="190"/>
        <v/>
      </c>
      <c r="Q620" s="37">
        <f t="shared" ca="1" si="191"/>
        <v>0</v>
      </c>
      <c r="R620" s="23">
        <f ca="1">IF($A620&lt;&gt;"",IF(OR($AH619&lt;&gt;0,$AI619&lt;&gt;0),"0",SUM(Q620:Q620)),0)</f>
        <v>0</v>
      </c>
      <c r="S620" s="56" t="str">
        <f ca="1">VLOOKUP($A620,$BC$5:$BN$45,8)</f>
        <v>B</v>
      </c>
      <c r="T620" s="175">
        <v>1</v>
      </c>
      <c r="U620" s="345" t="str">
        <f ca="1">IF($A619&lt;&gt;"",IF(OR($AH619&lt;&gt;0,$AI619&lt;&gt;0,M619&gt;=$AJ$3),"",H620))</f>
        <v>B</v>
      </c>
      <c r="V620" s="346" t="str">
        <f t="shared" ca="1" si="202"/>
        <v>W</v>
      </c>
      <c r="W620" s="346">
        <f t="shared" ca="1" si="192"/>
        <v>1</v>
      </c>
      <c r="X620" s="343">
        <f t="shared" ca="1" si="200"/>
        <v>1</v>
      </c>
      <c r="Y620" s="56" t="str">
        <f ca="1">VLOOKUP($A620,$BC$5:$BN$45,8)</f>
        <v>B</v>
      </c>
      <c r="Z620" s="175">
        <v>1</v>
      </c>
      <c r="AA620" s="345" t="str">
        <f ca="1">IF($A619&lt;&gt;"",IF(OR($AH619&lt;&gt;0,$AI619&lt;&gt;0,U620&lt;&gt;""),"",O620))</f>
        <v/>
      </c>
      <c r="AB620" s="37" t="str">
        <f t="shared" ca="1" si="193"/>
        <v/>
      </c>
      <c r="AC620" s="37">
        <f t="shared" ca="1" si="194"/>
        <v>0</v>
      </c>
      <c r="AD620" s="23">
        <f ca="1">IF($A620&lt;&gt;"",IF(OR($AH619&lt;&gt;0,$AI619&lt;&gt;0),"0",SUM(AC620:AC620)),0)</f>
        <v>0</v>
      </c>
      <c r="AE620" s="90">
        <f ca="1">IF(A620&lt;&gt;"",W620+AC620,0)</f>
        <v>1</v>
      </c>
      <c r="AF620" s="87">
        <f t="shared" ca="1" si="204"/>
        <v>-6</v>
      </c>
      <c r="AG620" s="95">
        <f>T621</f>
        <v>1</v>
      </c>
      <c r="AH620" s="89">
        <f ca="1">IF($A620&lt;&gt;"",IF(AH619&lt;&gt;0,AH619,IF(AF620&gt;=$AJ$1,"Profit Target",0)),0)</f>
        <v>0</v>
      </c>
      <c r="AI620" s="91">
        <f ca="1">IF($A620&lt;&gt;"",IF(AI619&lt;&gt;0,AI619,IF(AF620&lt;=$AJ$2,"Stop Loss",0)))</f>
        <v>0</v>
      </c>
      <c r="AJ620" s="89">
        <f t="shared" ca="1" si="195"/>
        <v>9</v>
      </c>
      <c r="AK620" s="78" t="str">
        <f ca="1">IF($A619="","",ABS(T620)&amp;"@")</f>
        <v>1@</v>
      </c>
      <c r="AL620" s="78" t="str">
        <f ca="1">IF(U620&lt;&gt;"",$AK620&amp;U620&amp;",","")</f>
        <v>1@B,</v>
      </c>
      <c r="AM620" s="78" t="str">
        <f ca="1">IF($A619="","",ABS(Z620)&amp;"@")</f>
        <v>1@</v>
      </c>
      <c r="AN620" s="427" t="str">
        <f t="shared" ca="1" si="196"/>
        <v/>
      </c>
      <c r="AO620" s="20"/>
      <c r="AP620" s="20"/>
      <c r="AQ620" s="20"/>
      <c r="AR620" s="20"/>
      <c r="AS620" s="20"/>
      <c r="AT620" s="66"/>
      <c r="AU620" s="20"/>
      <c r="AV620" s="20"/>
      <c r="AW620" s="20"/>
      <c r="AX620" s="20"/>
      <c r="AY620" s="20"/>
      <c r="AZ620" s="20"/>
      <c r="BA620" s="20"/>
      <c r="BB620" s="96">
        <f t="shared" ca="1" si="187"/>
        <v>26</v>
      </c>
      <c r="BC620" s="48"/>
      <c r="BD620" s="96"/>
      <c r="BE620" s="48"/>
      <c r="BG620" s="48"/>
      <c r="BH620" s="48"/>
      <c r="BI620" s="19"/>
      <c r="BJ620" s="19"/>
      <c r="BK620" s="19"/>
      <c r="BL620" s="48"/>
      <c r="BM620" s="61"/>
      <c r="BN620" s="48"/>
      <c r="BR620" s="48"/>
      <c r="BS620" s="48"/>
      <c r="BT620" s="48"/>
      <c r="BU620" s="48"/>
      <c r="BV620" s="48"/>
      <c r="BW620" s="48"/>
      <c r="BX620" s="48"/>
      <c r="BY620" s="49"/>
      <c r="BZ620" s="48"/>
      <c r="CA620" s="48"/>
      <c r="CB620" s="19"/>
      <c r="CC620" s="19"/>
      <c r="CD620" s="19"/>
      <c r="CE620" s="48"/>
      <c r="CF620" s="49"/>
      <c r="CG620" s="19"/>
      <c r="CH620" s="49"/>
      <c r="CI620" s="19"/>
      <c r="CJ620" s="19"/>
    </row>
    <row r="621" spans="1:88">
      <c r="A621" s="96">
        <f t="shared" ca="1" si="186"/>
        <v>33</v>
      </c>
      <c r="B621" s="23" t="str">
        <f ca="1">IF(A620="","",IF(AND(AL621="",AN621=""),"NB",AL621&amp;AN621))</f>
        <v>1@B,</v>
      </c>
      <c r="C621" s="6" t="str">
        <f t="shared" ca="1" si="188"/>
        <v/>
      </c>
      <c r="D621" s="56" t="str">
        <f ca="1">VLOOKUP($A621,$BC$5:$BN$45,8)</f>
        <v>B</v>
      </c>
      <c r="E621" s="344" t="str">
        <f t="shared" ca="1" si="197"/>
        <v>BBB</v>
      </c>
      <c r="F621" s="175">
        <v>1</v>
      </c>
      <c r="G621" s="459">
        <f ca="1">IF(G620&gt;=$AJ$3,1,IF(AND(J619="L",J620="L"),1,IF(I620="L",2,IF(I620="W",(2*G620-1),G620))))</f>
        <v>9</v>
      </c>
      <c r="H621" s="345" t="str">
        <f ca="1">IF($A620&lt;&gt;"",IF(OR($AH620&lt;&gt;0,$AI620&lt;&gt;0,E620="RRR"),"",IF(AND($D615="B",$D618="B"),"B",IF(AND($D617="B",$D619="B"),"B",IF(AND($D619=$D620,$D619="B"),"B","")))),"")</f>
        <v>B</v>
      </c>
      <c r="I621" s="346" t="str">
        <f t="shared" ca="1" si="201"/>
        <v>W</v>
      </c>
      <c r="J621" s="346">
        <f t="shared" ca="1" si="189"/>
        <v>1</v>
      </c>
      <c r="K621" s="343">
        <f t="shared" ca="1" si="198"/>
        <v>1</v>
      </c>
      <c r="L621" s="56" t="str">
        <f ca="1">VLOOKUP($A621,$BC$5:$BN$45,8)</f>
        <v>B</v>
      </c>
      <c r="M621" s="428">
        <f t="shared" ca="1" si="199"/>
        <v>0</v>
      </c>
      <c r="N621" s="175">
        <v>1</v>
      </c>
      <c r="O621" s="345" t="str">
        <f ca="1">IF($A620&lt;&gt;"",IF(OR($AH620&lt;&gt;0,$AI620&lt;&gt;0,E620="BBB",H621&lt;&gt;""),"",IF(AND($D615="R",$D618="R"),"R",IF(AND($D617="R",$D619="R"),"R",IF(AND($D619=$D620,$D619="R"),"R","")))),"")</f>
        <v/>
      </c>
      <c r="P621" s="37" t="str">
        <f t="shared" ca="1" si="190"/>
        <v/>
      </c>
      <c r="Q621" s="37">
        <f t="shared" ca="1" si="191"/>
        <v>0</v>
      </c>
      <c r="R621" s="23">
        <f ca="1">IF($A621&lt;&gt;"",IF(OR($AH620&lt;&gt;0,$AI620&lt;&gt;0),"0",SUM(Q621:Q621)),0)</f>
        <v>0</v>
      </c>
      <c r="S621" s="56" t="str">
        <f ca="1">VLOOKUP($A621,$BC$5:$BN$45,8)</f>
        <v>B</v>
      </c>
      <c r="T621" s="175">
        <v>1</v>
      </c>
      <c r="U621" s="345" t="str">
        <f ca="1">IF($A620&lt;&gt;"",IF(OR($AH620&lt;&gt;0,$AI620&lt;&gt;0,M620&gt;=$AJ$3),"",H621))</f>
        <v>B</v>
      </c>
      <c r="V621" s="346" t="str">
        <f t="shared" ca="1" si="202"/>
        <v>W</v>
      </c>
      <c r="W621" s="346">
        <f t="shared" ca="1" si="192"/>
        <v>1</v>
      </c>
      <c r="X621" s="343">
        <f t="shared" ca="1" si="200"/>
        <v>1</v>
      </c>
      <c r="Y621" s="56" t="str">
        <f ca="1">VLOOKUP($A621,$BC$5:$BN$45,8)</f>
        <v>B</v>
      </c>
      <c r="Z621" s="175">
        <v>1</v>
      </c>
      <c r="AA621" s="345" t="str">
        <f ca="1">IF($A620&lt;&gt;"",IF(OR($AH620&lt;&gt;0,$AI620&lt;&gt;0,U621&lt;&gt;""),"",O621))</f>
        <v/>
      </c>
      <c r="AB621" s="37" t="str">
        <f t="shared" ca="1" si="193"/>
        <v/>
      </c>
      <c r="AC621" s="37">
        <f t="shared" ca="1" si="194"/>
        <v>0</v>
      </c>
      <c r="AD621" s="23">
        <f ca="1">IF($A621&lt;&gt;"",IF(OR($AH620&lt;&gt;0,$AI620&lt;&gt;0),"0",SUM(AC621:AC621)),0)</f>
        <v>0</v>
      </c>
      <c r="AE621" s="90">
        <f ca="1">IF(A621&lt;&gt;"",W621+AC621,0)</f>
        <v>1</v>
      </c>
      <c r="AF621" s="87">
        <f t="shared" ca="1" si="204"/>
        <v>-5</v>
      </c>
      <c r="AG621" s="95">
        <f>T622</f>
        <v>1</v>
      </c>
      <c r="AH621" s="89">
        <f ca="1">IF($A621&lt;&gt;"",IF(AH620&lt;&gt;0,AH620,IF(AF621&gt;=$AJ$1,"Profit Target",0)),0)</f>
        <v>0</v>
      </c>
      <c r="AI621" s="91">
        <f ca="1">IF($A621&lt;&gt;"",IF(AI620&lt;&gt;0,AI620,IF(AF621&lt;=$AJ$2,"Stop Loss",0)))</f>
        <v>0</v>
      </c>
      <c r="AJ621" s="89">
        <f t="shared" ca="1" si="195"/>
        <v>9</v>
      </c>
      <c r="AK621" s="78" t="str">
        <f ca="1">IF($A620="","",ABS(T621)&amp;"@")</f>
        <v>1@</v>
      </c>
      <c r="AL621" s="78" t="str">
        <f ca="1">IF(U621&lt;&gt;"",$AK621&amp;U621&amp;",","")</f>
        <v>1@B,</v>
      </c>
      <c r="AM621" s="78" t="str">
        <f ca="1">IF($A620="","",ABS(Z621)&amp;"@")</f>
        <v>1@</v>
      </c>
      <c r="AN621" s="427" t="str">
        <f t="shared" ca="1" si="196"/>
        <v/>
      </c>
      <c r="AO621" s="20"/>
      <c r="AP621" s="20"/>
      <c r="AQ621" s="20"/>
      <c r="AR621" s="20"/>
      <c r="AS621" s="20"/>
      <c r="AT621" s="66"/>
      <c r="AU621" s="20"/>
      <c r="AV621" s="20"/>
      <c r="AW621" s="20"/>
      <c r="AX621" s="20"/>
      <c r="AY621" s="20"/>
      <c r="AZ621" s="20"/>
      <c r="BA621" s="20"/>
      <c r="BB621" s="96">
        <f t="shared" ca="1" si="187"/>
        <v>27</v>
      </c>
      <c r="BC621" s="48"/>
      <c r="BD621" s="96"/>
      <c r="BE621" s="48"/>
      <c r="BG621" s="48"/>
      <c r="BH621" s="48"/>
      <c r="BI621" s="19"/>
      <c r="BJ621" s="19"/>
      <c r="BK621" s="19"/>
      <c r="BL621" s="48"/>
      <c r="BM621" s="61"/>
      <c r="BN621" s="48"/>
      <c r="BR621" s="48"/>
      <c r="BS621" s="48"/>
      <c r="BT621" s="48"/>
      <c r="BU621" s="48"/>
      <c r="BV621" s="48"/>
      <c r="BW621" s="48"/>
      <c r="BX621" s="48"/>
      <c r="BY621" s="49"/>
      <c r="BZ621" s="48"/>
      <c r="CA621" s="48"/>
      <c r="CB621" s="19"/>
      <c r="CC621" s="19"/>
      <c r="CD621" s="19"/>
      <c r="CE621" s="48"/>
      <c r="CF621" s="49"/>
      <c r="CG621" s="19"/>
      <c r="CH621" s="49"/>
      <c r="CI621" s="19"/>
      <c r="CJ621" s="19"/>
    </row>
    <row r="622" spans="1:88">
      <c r="A622" s="96">
        <f t="shared" ca="1" si="186"/>
        <v>25</v>
      </c>
      <c r="B622" s="23" t="str">
        <f ca="1">IF(A621="","",IF(AND(AL622="",AN622=""),"NB",AL622&amp;AN622))</f>
        <v>1@B,</v>
      </c>
      <c r="C622" s="6" t="str">
        <f t="shared" ca="1" si="188"/>
        <v/>
      </c>
      <c r="D622" s="56" t="str">
        <f ca="1">VLOOKUP($A622,$BC$5:$BN$45,8)</f>
        <v>R</v>
      </c>
      <c r="E622" s="344" t="str">
        <f t="shared" ca="1" si="197"/>
        <v>BBR</v>
      </c>
      <c r="F622" s="175">
        <v>1</v>
      </c>
      <c r="G622" s="459">
        <f ca="1">IF(G621&gt;=$AJ$3,1,IF(AND(J620="L",J621="L"),1,IF(I621="L",2,IF(I621="W",(2*G621-1),G621))))</f>
        <v>17</v>
      </c>
      <c r="H622" s="345" t="str">
        <f ca="1">IF($A621&lt;&gt;"",IF(OR($AH621&lt;&gt;0,$AI621&lt;&gt;0,E621="RRR"),"",IF(AND($D616="B",$D619="B"),"B",IF(AND($D618="B",$D620="B"),"B",IF(AND($D620=$D621,$D620="B"),"B","")))),"")</f>
        <v>B</v>
      </c>
      <c r="I622" s="346" t="str">
        <f t="shared" ca="1" si="201"/>
        <v>L</v>
      </c>
      <c r="J622" s="346">
        <f t="shared" ca="1" si="189"/>
        <v>-1</v>
      </c>
      <c r="K622" s="343">
        <f t="shared" ca="1" si="198"/>
        <v>-1</v>
      </c>
      <c r="L622" s="56" t="str">
        <f ca="1">VLOOKUP($A622,$BC$5:$BN$45,8)</f>
        <v>R</v>
      </c>
      <c r="M622" s="428">
        <f t="shared" ca="1" si="199"/>
        <v>1</v>
      </c>
      <c r="N622" s="175">
        <v>1</v>
      </c>
      <c r="O622" s="345" t="str">
        <f ca="1">IF($A621&lt;&gt;"",IF(OR($AH621&lt;&gt;0,$AI621&lt;&gt;0,E621="BBB",H622&lt;&gt;""),"",IF(AND($D616="R",$D619="R"),"R",IF(AND($D618="R",$D620="R"),"R",IF(AND($D620=$D621,$D620="R"),"R","")))),"")</f>
        <v/>
      </c>
      <c r="P622" s="37" t="str">
        <f t="shared" ca="1" si="190"/>
        <v/>
      </c>
      <c r="Q622" s="37">
        <f t="shared" ca="1" si="191"/>
        <v>0</v>
      </c>
      <c r="R622" s="23">
        <f ca="1">IF($A622&lt;&gt;"",IF(OR($AH621&lt;&gt;0,$AI621&lt;&gt;0),"0",SUM(Q622:Q622)),0)</f>
        <v>0</v>
      </c>
      <c r="S622" s="56" t="str">
        <f ca="1">VLOOKUP($A622,$BC$5:$BN$45,8)</f>
        <v>R</v>
      </c>
      <c r="T622" s="175">
        <v>1</v>
      </c>
      <c r="U622" s="345" t="str">
        <f ca="1">IF($A621&lt;&gt;"",IF(OR($AH621&lt;&gt;0,$AI621&lt;&gt;0,M621&gt;=$AJ$3),"",H622))</f>
        <v>B</v>
      </c>
      <c r="V622" s="346" t="str">
        <f t="shared" ca="1" si="202"/>
        <v>L</v>
      </c>
      <c r="W622" s="346">
        <f t="shared" ca="1" si="192"/>
        <v>-1</v>
      </c>
      <c r="X622" s="343">
        <f t="shared" ca="1" si="200"/>
        <v>-1</v>
      </c>
      <c r="Y622" s="56" t="str">
        <f ca="1">VLOOKUP($A622,$BC$5:$BN$45,8)</f>
        <v>R</v>
      </c>
      <c r="Z622" s="175">
        <v>1</v>
      </c>
      <c r="AA622" s="345" t="str">
        <f ca="1">IF($A621&lt;&gt;"",IF(OR($AH621&lt;&gt;0,$AI621&lt;&gt;0,U622&lt;&gt;""),"",O622))</f>
        <v/>
      </c>
      <c r="AB622" s="37" t="str">
        <f t="shared" ca="1" si="193"/>
        <v/>
      </c>
      <c r="AC622" s="37">
        <f t="shared" ca="1" si="194"/>
        <v>0</v>
      </c>
      <c r="AD622" s="23">
        <f ca="1">IF($A622&lt;&gt;"",IF(OR($AH621&lt;&gt;0,$AI621&lt;&gt;0),"0",SUM(AC622:AC622)),0)</f>
        <v>0</v>
      </c>
      <c r="AE622" s="90">
        <f ca="1">IF(A622&lt;&gt;"",W622+AC622,0)</f>
        <v>-1</v>
      </c>
      <c r="AF622" s="87">
        <f t="shared" ca="1" si="204"/>
        <v>-6</v>
      </c>
      <c r="AG622" s="95">
        <f>T623</f>
        <v>1</v>
      </c>
      <c r="AH622" s="89">
        <f ca="1">IF($A622&lt;&gt;"",IF(AH621&lt;&gt;0,AH621,IF(AF622&gt;=$AJ$1,"Profit Target",0)),0)</f>
        <v>0</v>
      </c>
      <c r="AI622" s="91">
        <f ca="1">IF($A622&lt;&gt;"",IF(AI621&lt;&gt;0,AI621,IF(AF622&lt;=$AJ$2,"Stop Loss",0)))</f>
        <v>0</v>
      </c>
      <c r="AJ622" s="89">
        <f t="shared" ca="1" si="195"/>
        <v>9</v>
      </c>
      <c r="AK622" s="78" t="str">
        <f ca="1">IF($A621="","",ABS(T622)&amp;"@")</f>
        <v>1@</v>
      </c>
      <c r="AL622" s="78" t="str">
        <f ca="1">IF(U622&lt;&gt;"",$AK622&amp;U622&amp;",","")</f>
        <v>1@B,</v>
      </c>
      <c r="AM622" s="78" t="str">
        <f ca="1">IF($A621="","",ABS(Z622)&amp;"@")</f>
        <v>1@</v>
      </c>
      <c r="AN622" s="427" t="str">
        <f t="shared" ca="1" si="196"/>
        <v/>
      </c>
      <c r="AO622" s="20"/>
      <c r="AP622" s="20"/>
      <c r="AQ622" s="20"/>
      <c r="AR622" s="20"/>
      <c r="AS622" s="20"/>
      <c r="AT622" s="66"/>
      <c r="AU622" s="20"/>
      <c r="AV622" s="20"/>
      <c r="AW622" s="20"/>
      <c r="AX622" s="20"/>
      <c r="AY622" s="20"/>
      <c r="AZ622" s="20"/>
      <c r="BA622" s="20"/>
      <c r="BB622" s="96">
        <f t="shared" ca="1" si="187"/>
        <v>4</v>
      </c>
      <c r="BC622" s="48"/>
      <c r="BD622" s="96"/>
      <c r="BE622" s="48"/>
      <c r="BG622" s="48"/>
      <c r="BH622" s="48"/>
      <c r="BI622" s="19"/>
      <c r="BJ622" s="19"/>
      <c r="BK622" s="19"/>
      <c r="BL622" s="48"/>
      <c r="BM622" s="61"/>
      <c r="BN622" s="48"/>
      <c r="BR622" s="48"/>
      <c r="BS622" s="48"/>
      <c r="BT622" s="48"/>
      <c r="BU622" s="48"/>
      <c r="BV622" s="48"/>
      <c r="BW622" s="48"/>
      <c r="BX622" s="48"/>
      <c r="BY622" s="49"/>
      <c r="BZ622" s="48"/>
      <c r="CA622" s="48"/>
      <c r="CB622" s="19"/>
      <c r="CC622" s="19"/>
      <c r="CD622" s="19"/>
      <c r="CE622" s="48"/>
      <c r="CF622" s="49"/>
      <c r="CG622" s="19"/>
      <c r="CH622" s="49"/>
      <c r="CI622" s="19"/>
      <c r="CJ622" s="19"/>
    </row>
    <row r="623" spans="1:88">
      <c r="A623" s="96">
        <f t="shared" ca="1" si="186"/>
        <v>23</v>
      </c>
      <c r="B623" s="23" t="str">
        <f ca="1">IF(A622="","",IF(AND(AL623="",AN623=""),"NB",AL623&amp;AN623))</f>
        <v>1@B,</v>
      </c>
      <c r="C623" s="6" t="str">
        <f t="shared" ca="1" si="188"/>
        <v/>
      </c>
      <c r="D623" s="56" t="str">
        <f ca="1">VLOOKUP($A623,$BC$5:$BN$45,8)</f>
        <v>R</v>
      </c>
      <c r="E623" s="344" t="str">
        <f t="shared" ca="1" si="197"/>
        <v>BRR</v>
      </c>
      <c r="F623" s="175">
        <v>1</v>
      </c>
      <c r="G623" s="459">
        <f ca="1">IF(G622&gt;=$AJ$3,1,IF(AND(J621="L",J622="L"),1,IF(I622="L",2,IF(I622="W",(2*G622-1),G622))))</f>
        <v>2</v>
      </c>
      <c r="H623" s="345" t="str">
        <f ca="1">IF($A622&lt;&gt;"",IF(OR($AH622&lt;&gt;0,$AI622&lt;&gt;0,E622="RRR"),"",IF(AND($D617="B",$D620="B"),"B",IF(AND($D619="B",$D621="B"),"B",IF(AND($D621=$D622,$D621="B"),"B","")))),"")</f>
        <v>B</v>
      </c>
      <c r="I623" s="346" t="str">
        <f t="shared" ca="1" si="201"/>
        <v>L</v>
      </c>
      <c r="J623" s="346">
        <f t="shared" ca="1" si="189"/>
        <v>-1</v>
      </c>
      <c r="K623" s="343">
        <f t="shared" ca="1" si="198"/>
        <v>-1</v>
      </c>
      <c r="L623" s="56" t="str">
        <f ca="1">VLOOKUP($A623,$BC$5:$BN$45,8)</f>
        <v>R</v>
      </c>
      <c r="M623" s="428">
        <f t="shared" ca="1" si="199"/>
        <v>2</v>
      </c>
      <c r="N623" s="175">
        <v>1</v>
      </c>
      <c r="O623" s="345" t="str">
        <f ca="1">IF($A622&lt;&gt;"",IF(OR($AH622&lt;&gt;0,$AI622&lt;&gt;0,E622="BBB",H623&lt;&gt;""),"",IF(AND($D617="R",$D620="R"),"R",IF(AND($D619="R",$D621="R"),"R",IF(AND($D621=$D622,$D621="R"),"R","")))),"")</f>
        <v/>
      </c>
      <c r="P623" s="37" t="str">
        <f t="shared" ca="1" si="190"/>
        <v/>
      </c>
      <c r="Q623" s="37">
        <f t="shared" ca="1" si="191"/>
        <v>0</v>
      </c>
      <c r="R623" s="23">
        <f ca="1">IF($A623&lt;&gt;"",IF(OR($AH622&lt;&gt;0,$AI622&lt;&gt;0),"0",SUM(Q623:Q623)),0)</f>
        <v>0</v>
      </c>
      <c r="S623" s="56" t="str">
        <f ca="1">VLOOKUP($A623,$BC$5:$BN$45,8)</f>
        <v>R</v>
      </c>
      <c r="T623" s="175">
        <v>1</v>
      </c>
      <c r="U623" s="345" t="str">
        <f ca="1">IF($A622&lt;&gt;"",IF(OR($AH622&lt;&gt;0,$AI622&lt;&gt;0,M622&gt;=$AJ$3),"",H623))</f>
        <v>B</v>
      </c>
      <c r="V623" s="346" t="str">
        <f t="shared" ca="1" si="202"/>
        <v>L</v>
      </c>
      <c r="W623" s="346">
        <f t="shared" ca="1" si="192"/>
        <v>-1</v>
      </c>
      <c r="X623" s="343">
        <f t="shared" ca="1" si="200"/>
        <v>-1</v>
      </c>
      <c r="Y623" s="56" t="str">
        <f ca="1">VLOOKUP($A623,$BC$5:$BN$45,8)</f>
        <v>R</v>
      </c>
      <c r="Z623" s="175">
        <v>1</v>
      </c>
      <c r="AA623" s="345" t="str">
        <f ca="1">IF($A622&lt;&gt;"",IF(OR($AH622&lt;&gt;0,$AI622&lt;&gt;0,U623&lt;&gt;""),"",O623))</f>
        <v/>
      </c>
      <c r="AB623" s="37" t="str">
        <f t="shared" ca="1" si="193"/>
        <v/>
      </c>
      <c r="AC623" s="37">
        <f t="shared" ca="1" si="194"/>
        <v>0</v>
      </c>
      <c r="AD623" s="23">
        <f ca="1">IF($A623&lt;&gt;"",IF(OR($AH622&lt;&gt;0,$AI622&lt;&gt;0),"0",SUM(AC623:AC623)),0)</f>
        <v>0</v>
      </c>
      <c r="AE623" s="90">
        <f ca="1">IF(A623&lt;&gt;"",W623+AC623,0)</f>
        <v>-1</v>
      </c>
      <c r="AF623" s="87">
        <f t="shared" ca="1" si="204"/>
        <v>-7</v>
      </c>
      <c r="AG623" s="95">
        <f>T624</f>
        <v>1</v>
      </c>
      <c r="AH623" s="89">
        <f ca="1">IF($A623&lt;&gt;"",IF(AH622&lt;&gt;0,AH622,IF(AF623&gt;=$AJ$1,"Profit Target",0)),0)</f>
        <v>0</v>
      </c>
      <c r="AI623" s="91">
        <f ca="1">IF($A623&lt;&gt;"",IF(AI622&lt;&gt;0,AI622,IF(AF623&lt;=$AJ$2,"Stop Loss",0)))</f>
        <v>0</v>
      </c>
      <c r="AJ623" s="89">
        <f t="shared" ca="1" si="195"/>
        <v>9</v>
      </c>
      <c r="AK623" s="78" t="str">
        <f ca="1">IF($A622="","",ABS(T623)&amp;"@")</f>
        <v>1@</v>
      </c>
      <c r="AL623" s="78" t="str">
        <f ca="1">IF(U623&lt;&gt;"",$AK623&amp;U623&amp;",","")</f>
        <v>1@B,</v>
      </c>
      <c r="AM623" s="78" t="str">
        <f ca="1">IF($A622="","",ABS(Z623)&amp;"@")</f>
        <v>1@</v>
      </c>
      <c r="AN623" s="427" t="str">
        <f t="shared" ca="1" si="196"/>
        <v/>
      </c>
      <c r="AO623" s="20"/>
      <c r="AP623" s="20"/>
      <c r="AQ623" s="20"/>
      <c r="AR623" s="20"/>
      <c r="AS623" s="20"/>
      <c r="AT623" s="66"/>
      <c r="AU623" s="20"/>
      <c r="AV623" s="20"/>
      <c r="AW623" s="20"/>
      <c r="AX623" s="20"/>
      <c r="AY623" s="20"/>
      <c r="AZ623" s="20"/>
      <c r="BA623" s="20"/>
      <c r="BB623" s="96">
        <f t="shared" ca="1" si="187"/>
        <v>7</v>
      </c>
      <c r="BC623" s="48"/>
      <c r="BD623" s="96"/>
      <c r="BE623" s="48"/>
      <c r="BG623" s="48"/>
      <c r="BH623" s="48"/>
      <c r="BI623" s="19"/>
      <c r="BJ623" s="19"/>
      <c r="BK623" s="19"/>
      <c r="BL623" s="48"/>
      <c r="BM623" s="61"/>
      <c r="BN623" s="48"/>
      <c r="BR623" s="48"/>
      <c r="BS623" s="48"/>
      <c r="BT623" s="48"/>
      <c r="BU623" s="48"/>
      <c r="BV623" s="48"/>
      <c r="BW623" s="48"/>
      <c r="BX623" s="48"/>
      <c r="BY623" s="49"/>
      <c r="BZ623" s="48"/>
      <c r="CA623" s="48"/>
      <c r="CB623" s="19"/>
      <c r="CC623" s="19"/>
      <c r="CD623" s="19"/>
      <c r="CE623" s="48"/>
      <c r="CF623" s="49"/>
      <c r="CG623" s="19"/>
      <c r="CH623" s="49"/>
      <c r="CI623" s="19"/>
      <c r="CJ623" s="19"/>
    </row>
    <row r="624" spans="1:88">
      <c r="A624" s="96">
        <f t="shared" ca="1" si="186"/>
        <v>6</v>
      </c>
      <c r="B624" s="23" t="str">
        <f ca="1">IF(A623="","",IF(AND(AL624="",AN624=""),"NB",AL624&amp;AN624))</f>
        <v>1@B,</v>
      </c>
      <c r="C624" s="6" t="str">
        <f t="shared" ca="1" si="188"/>
        <v/>
      </c>
      <c r="D624" s="56" t="str">
        <f ca="1">VLOOKUP($A624,$BC$5:$BN$45,8)</f>
        <v>B</v>
      </c>
      <c r="E624" s="344" t="str">
        <f t="shared" ca="1" si="197"/>
        <v>RRB</v>
      </c>
      <c r="F624" s="175">
        <v>1</v>
      </c>
      <c r="G624" s="459">
        <f ca="1">IF(G623&gt;=$AJ$3,1,IF(AND(J622="L",J623="L"),1,IF(I623="L",2,IF(I623="W",(2*G623-1),G623))))</f>
        <v>2</v>
      </c>
      <c r="H624" s="345" t="str">
        <f ca="1">IF($A623&lt;&gt;"",IF(OR($AH623&lt;&gt;0,$AI623&lt;&gt;0,E623="RRR"),"",IF(AND($D618="B",$D621="B"),"B",IF(AND($D620="B",$D622="B"),"B",IF(AND($D622=$D623,$D622="B"),"B","")))),"")</f>
        <v>B</v>
      </c>
      <c r="I624" s="346" t="str">
        <f t="shared" ca="1" si="201"/>
        <v>W</v>
      </c>
      <c r="J624" s="346">
        <f t="shared" ca="1" si="189"/>
        <v>1</v>
      </c>
      <c r="K624" s="343">
        <f t="shared" ca="1" si="198"/>
        <v>1</v>
      </c>
      <c r="L624" s="56" t="str">
        <f ca="1">VLOOKUP($A624,$BC$5:$BN$45,8)</f>
        <v>B</v>
      </c>
      <c r="M624" s="428">
        <f t="shared" ca="1" si="199"/>
        <v>0</v>
      </c>
      <c r="N624" s="175">
        <v>1</v>
      </c>
      <c r="O624" s="345" t="str">
        <f ca="1">IF($A623&lt;&gt;"",IF(OR($AH623&lt;&gt;0,$AI623&lt;&gt;0,E623="BBB",H624&lt;&gt;""),"",IF(AND($D618="R",$D621="R"),"R",IF(AND($D620="R",$D622="R"),"R",IF(AND($D622=$D623,$D622="R"),"R","")))),"")</f>
        <v/>
      </c>
      <c r="P624" s="37" t="str">
        <f t="shared" ca="1" si="190"/>
        <v/>
      </c>
      <c r="Q624" s="37">
        <f t="shared" ca="1" si="191"/>
        <v>0</v>
      </c>
      <c r="R624" s="23">
        <f ca="1">IF($A624&lt;&gt;"",IF(OR($AH623&lt;&gt;0,$AI623&lt;&gt;0),"0",SUM(Q624:Q624)),0)</f>
        <v>0</v>
      </c>
      <c r="S624" s="56" t="str">
        <f ca="1">VLOOKUP($A624,$BC$5:$BN$45,8)</f>
        <v>B</v>
      </c>
      <c r="T624" s="175">
        <v>1</v>
      </c>
      <c r="U624" s="345" t="str">
        <f ca="1">IF($A623&lt;&gt;"",IF(OR($AH623&lt;&gt;0,$AI623&lt;&gt;0,M623&gt;=$AJ$3),"",H624))</f>
        <v>B</v>
      </c>
      <c r="V624" s="346" t="str">
        <f t="shared" ca="1" si="202"/>
        <v>W</v>
      </c>
      <c r="W624" s="346">
        <f t="shared" ca="1" si="192"/>
        <v>1</v>
      </c>
      <c r="X624" s="343">
        <f t="shared" ca="1" si="200"/>
        <v>1</v>
      </c>
      <c r="Y624" s="56" t="str">
        <f ca="1">VLOOKUP($A624,$BC$5:$BN$45,8)</f>
        <v>B</v>
      </c>
      <c r="Z624" s="175">
        <v>1</v>
      </c>
      <c r="AA624" s="345" t="str">
        <f ca="1">IF($A623&lt;&gt;"",IF(OR($AH623&lt;&gt;0,$AI623&lt;&gt;0,U624&lt;&gt;""),"",O624))</f>
        <v/>
      </c>
      <c r="AB624" s="37" t="str">
        <f t="shared" ca="1" si="193"/>
        <v/>
      </c>
      <c r="AC624" s="37">
        <f t="shared" ca="1" si="194"/>
        <v>0</v>
      </c>
      <c r="AD624" s="23">
        <f ca="1">IF($A624&lt;&gt;"",IF(OR($AH623&lt;&gt;0,$AI623&lt;&gt;0),"0",SUM(AC624:AC624)),0)</f>
        <v>0</v>
      </c>
      <c r="AE624" s="90">
        <f ca="1">IF(A624&lt;&gt;"",W624+AC624,0)</f>
        <v>1</v>
      </c>
      <c r="AF624" s="87">
        <f t="shared" ca="1" si="204"/>
        <v>-6</v>
      </c>
      <c r="AG624" s="95">
        <f>T625</f>
        <v>1</v>
      </c>
      <c r="AH624" s="89">
        <f ca="1">IF($A624&lt;&gt;"",IF(AH623&lt;&gt;0,AH623,IF(AF624&gt;=$AJ$1,"Profit Target",0)),0)</f>
        <v>0</v>
      </c>
      <c r="AI624" s="91">
        <f ca="1">IF($A624&lt;&gt;"",IF(AI623&lt;&gt;0,AI623,IF(AF624&lt;=$AJ$2,"Stop Loss",0)))</f>
        <v>0</v>
      </c>
      <c r="AJ624" s="89">
        <f t="shared" ca="1" si="195"/>
        <v>9</v>
      </c>
      <c r="AK624" s="78" t="str">
        <f ca="1">IF($A623="","",ABS(T624)&amp;"@")</f>
        <v>1@</v>
      </c>
      <c r="AL624" s="78" t="str">
        <f ca="1">IF(U624&lt;&gt;"",$AK624&amp;U624&amp;",","")</f>
        <v>1@B,</v>
      </c>
      <c r="AM624" s="78" t="str">
        <f ca="1">IF($A623="","",ABS(Z624)&amp;"@")</f>
        <v>1@</v>
      </c>
      <c r="AN624" s="427" t="str">
        <f t="shared" ca="1" si="196"/>
        <v/>
      </c>
      <c r="AO624" s="20"/>
      <c r="AP624" s="20"/>
      <c r="AQ624" s="20"/>
      <c r="AR624" s="20"/>
      <c r="AS624" s="20"/>
      <c r="AT624" s="66"/>
      <c r="AU624" s="20"/>
      <c r="AV624" s="20"/>
      <c r="AW624" s="20"/>
      <c r="AX624" s="20"/>
      <c r="AY624" s="20"/>
      <c r="AZ624" s="20"/>
      <c r="BA624" s="20"/>
      <c r="BB624" s="96">
        <f t="shared" ca="1" si="187"/>
        <v>2</v>
      </c>
      <c r="BC624" s="48"/>
      <c r="BD624" s="96"/>
      <c r="BE624" s="48"/>
      <c r="BG624" s="48"/>
      <c r="BH624" s="48"/>
      <c r="BI624" s="19"/>
      <c r="BJ624" s="19"/>
      <c r="BK624" s="19"/>
      <c r="BL624" s="48"/>
      <c r="BM624" s="61"/>
      <c r="BN624" s="48"/>
      <c r="BR624" s="48"/>
      <c r="BS624" s="48"/>
      <c r="BT624" s="48"/>
      <c r="BU624" s="48"/>
      <c r="BV624" s="48"/>
      <c r="BW624" s="48"/>
      <c r="BX624" s="48"/>
      <c r="BY624" s="49"/>
      <c r="BZ624" s="48"/>
      <c r="CA624" s="48"/>
      <c r="CB624" s="19"/>
      <c r="CC624" s="19"/>
      <c r="CD624" s="19"/>
      <c r="CE624" s="48"/>
      <c r="CF624" s="49"/>
      <c r="CG624" s="19"/>
      <c r="CH624" s="49"/>
      <c r="CI624" s="19"/>
      <c r="CJ624" s="19"/>
    </row>
    <row r="625" spans="1:88">
      <c r="A625" s="96">
        <f t="shared" ca="1" si="186"/>
        <v>5</v>
      </c>
      <c r="B625" s="23" t="str">
        <f ca="1">IF(A624="","",IF(AND(AL625="",AN625=""),"NB",AL625&amp;AN625))</f>
        <v>NB</v>
      </c>
      <c r="C625" s="6" t="str">
        <f t="shared" ca="1" si="188"/>
        <v/>
      </c>
      <c r="D625" s="56" t="str">
        <f ca="1">VLOOKUP($A625,$BC$5:$BN$45,8)</f>
        <v>R</v>
      </c>
      <c r="E625" s="344" t="str">
        <f t="shared" ca="1" si="197"/>
        <v>RBR</v>
      </c>
      <c r="F625" s="175">
        <v>1</v>
      </c>
      <c r="G625" s="459">
        <f ca="1">IF(G624&gt;=$AJ$3,1,IF(AND(J623="L",J624="L"),1,IF(I624="L",2,IF(I624="W",(2*G624-1),G624))))</f>
        <v>3</v>
      </c>
      <c r="H625" s="345" t="str">
        <f ca="1">IF($A624&lt;&gt;"",IF(OR($AH624&lt;&gt;0,$AI624&lt;&gt;0,E624="RRR"),"",IF(AND($D619="B",$D622="B"),"B",IF(AND($D621="B",$D623="B"),"B",IF(AND($D623=$D624,$D623="B"),"B","")))),"")</f>
        <v/>
      </c>
      <c r="I625" s="346" t="str">
        <f t="shared" ca="1" si="201"/>
        <v/>
      </c>
      <c r="J625" s="346">
        <f t="shared" ca="1" si="189"/>
        <v>0</v>
      </c>
      <c r="K625" s="343">
        <f t="shared" ca="1" si="198"/>
        <v>0</v>
      </c>
      <c r="L625" s="56" t="str">
        <f ca="1">VLOOKUP($A625,$BC$5:$BN$45,8)</f>
        <v>R</v>
      </c>
      <c r="M625" s="428">
        <f t="shared" ca="1" si="199"/>
        <v>0</v>
      </c>
      <c r="N625" s="175">
        <v>1</v>
      </c>
      <c r="O625" s="345" t="str">
        <f ca="1">IF($A624&lt;&gt;"",IF(OR($AH624&lt;&gt;0,$AI624&lt;&gt;0,E624="BBB",H625&lt;&gt;""),"",IF(AND($D619="R",$D622="R"),"R",IF(AND($D621="R",$D623="R"),"R",IF(AND($D623=$D624,$D623="R"),"R","")))),"")</f>
        <v/>
      </c>
      <c r="P625" s="37" t="str">
        <f t="shared" ca="1" si="190"/>
        <v/>
      </c>
      <c r="Q625" s="37">
        <f t="shared" ca="1" si="191"/>
        <v>0</v>
      </c>
      <c r="R625" s="23">
        <f ca="1">IF($A625&lt;&gt;"",IF(OR($AH624&lt;&gt;0,$AI624&lt;&gt;0),"0",SUM(Q625:Q625)),0)</f>
        <v>0</v>
      </c>
      <c r="S625" s="56" t="str">
        <f ca="1">VLOOKUP($A625,$BC$5:$BN$45,8)</f>
        <v>R</v>
      </c>
      <c r="T625" s="175">
        <v>1</v>
      </c>
      <c r="U625" s="345" t="str">
        <f ca="1">IF($A624&lt;&gt;"",IF(OR($AH624&lt;&gt;0,$AI624&lt;&gt;0,M624&gt;=$AJ$3),"",H625))</f>
        <v/>
      </c>
      <c r="V625" s="346" t="str">
        <f t="shared" ca="1" si="202"/>
        <v/>
      </c>
      <c r="W625" s="346">
        <f t="shared" ca="1" si="192"/>
        <v>0</v>
      </c>
      <c r="X625" s="343">
        <f t="shared" ca="1" si="200"/>
        <v>0</v>
      </c>
      <c r="Y625" s="56" t="str">
        <f ca="1">VLOOKUP($A625,$BC$5:$BN$45,8)</f>
        <v>R</v>
      </c>
      <c r="Z625" s="175">
        <v>1</v>
      </c>
      <c r="AA625" s="345" t="str">
        <f ca="1">IF($A624&lt;&gt;"",IF(OR($AH624&lt;&gt;0,$AI624&lt;&gt;0,U625&lt;&gt;""),"",O625))</f>
        <v/>
      </c>
      <c r="AB625" s="37" t="str">
        <f t="shared" ca="1" si="193"/>
        <v/>
      </c>
      <c r="AC625" s="37">
        <f t="shared" ca="1" si="194"/>
        <v>0</v>
      </c>
      <c r="AD625" s="23">
        <f ca="1">IF($A625&lt;&gt;"",IF(OR($AH624&lt;&gt;0,$AI624&lt;&gt;0),"0",SUM(AC625:AC625)),0)</f>
        <v>0</v>
      </c>
      <c r="AE625" s="90">
        <f ca="1">IF(A625&lt;&gt;"",W625+AC625,0)</f>
        <v>0</v>
      </c>
      <c r="AF625" s="87">
        <f t="shared" ca="1" si="204"/>
        <v>-6</v>
      </c>
      <c r="AG625" s="95">
        <f>T626</f>
        <v>1</v>
      </c>
      <c r="AH625" s="89">
        <f ca="1">IF($A625&lt;&gt;"",IF(AH624&lt;&gt;0,AH624,IF(AF625&gt;=$AJ$1,"Profit Target",0)),0)</f>
        <v>0</v>
      </c>
      <c r="AI625" s="91">
        <f ca="1">IF($A625&lt;&gt;"",IF(AI624&lt;&gt;0,AI624,IF(AF625&lt;=$AJ$2,"Stop Loss",0)))</f>
        <v>0</v>
      </c>
      <c r="AJ625" s="89">
        <f t="shared" ca="1" si="195"/>
        <v>9</v>
      </c>
      <c r="AK625" s="78" t="str">
        <f ca="1">IF($A624="","",ABS(T625)&amp;"@")</f>
        <v>1@</v>
      </c>
      <c r="AL625" s="78" t="str">
        <f ca="1">IF(U625&lt;&gt;"",$AK625&amp;U625&amp;",","")</f>
        <v/>
      </c>
      <c r="AM625" s="78" t="str">
        <f ca="1">IF($A624="","",ABS(Z625)&amp;"@")</f>
        <v>1@</v>
      </c>
      <c r="AN625" s="427" t="str">
        <f t="shared" ca="1" si="196"/>
        <v/>
      </c>
      <c r="AO625" s="20"/>
      <c r="AP625" s="20"/>
      <c r="AQ625" s="20"/>
      <c r="AR625" s="20"/>
      <c r="AS625" s="20"/>
      <c r="AT625" s="66"/>
      <c r="AU625" s="20"/>
      <c r="AV625" s="20"/>
      <c r="AW625" s="20"/>
      <c r="AX625" s="20"/>
      <c r="AY625" s="20"/>
      <c r="AZ625" s="20"/>
      <c r="BA625" s="20"/>
      <c r="BB625" s="96">
        <f t="shared" ca="1" si="187"/>
        <v>11</v>
      </c>
      <c r="BC625" s="48"/>
      <c r="BD625" s="96"/>
      <c r="BE625" s="48"/>
      <c r="BG625" s="48"/>
      <c r="BH625" s="48"/>
      <c r="BI625" s="19"/>
      <c r="BJ625" s="19"/>
      <c r="BK625" s="19"/>
      <c r="BL625" s="48"/>
      <c r="BM625" s="61"/>
      <c r="BN625" s="48"/>
      <c r="BR625" s="48"/>
      <c r="BS625" s="48"/>
      <c r="BT625" s="48"/>
      <c r="BU625" s="48"/>
      <c r="BV625" s="48"/>
      <c r="BW625" s="48"/>
      <c r="BX625" s="48"/>
      <c r="BY625" s="49"/>
      <c r="BZ625" s="48"/>
      <c r="CA625" s="48"/>
      <c r="CB625" s="19"/>
      <c r="CC625" s="19"/>
      <c r="CD625" s="19"/>
      <c r="CE625" s="48"/>
      <c r="CF625" s="49"/>
      <c r="CG625" s="19"/>
      <c r="CH625" s="49"/>
      <c r="CI625" s="19"/>
      <c r="CJ625" s="19"/>
    </row>
    <row r="626" spans="1:88">
      <c r="A626" s="96">
        <f t="shared" ca="1" si="186"/>
        <v>17</v>
      </c>
      <c r="B626" s="23" t="str">
        <f ca="1">IF(A625="","",IF(AND(AL626="",AN626=""),"NB",AL626&amp;AN626))</f>
        <v>NB</v>
      </c>
      <c r="C626" s="6" t="str">
        <f t="shared" ca="1" si="188"/>
        <v/>
      </c>
      <c r="D626" s="56" t="str">
        <f ca="1">VLOOKUP($A626,$BC$5:$BN$45,8)</f>
        <v>B</v>
      </c>
      <c r="E626" s="344" t="str">
        <f t="shared" ca="1" si="197"/>
        <v>BRB</v>
      </c>
      <c r="F626" s="175">
        <v>1</v>
      </c>
      <c r="G626" s="459">
        <f ca="1">IF(G625&gt;=$AJ$3,1,IF(AND(J624="L",J625="L"),1,IF(I625="L",2,IF(I625="W",(2*G625-1),G625))))</f>
        <v>3</v>
      </c>
      <c r="H626" s="345" t="str">
        <f ca="1">IF($A625&lt;&gt;"",IF(OR($AH625&lt;&gt;0,$AI625&lt;&gt;0,E625="RRR"),"",IF(AND($D620="B",$D623="B"),"B",IF(AND($D622="B",$D624="B"),"B",IF(AND($D624=$D625,$D624="B"),"B","")))),"")</f>
        <v/>
      </c>
      <c r="I626" s="346" t="str">
        <f t="shared" ca="1" si="201"/>
        <v/>
      </c>
      <c r="J626" s="346">
        <f t="shared" ca="1" si="189"/>
        <v>0</v>
      </c>
      <c r="K626" s="343">
        <f t="shared" ca="1" si="198"/>
        <v>0</v>
      </c>
      <c r="L626" s="56" t="str">
        <f ca="1">VLOOKUP($A626,$BC$5:$BN$45,8)</f>
        <v>B</v>
      </c>
      <c r="M626" s="428">
        <f t="shared" ca="1" si="199"/>
        <v>0</v>
      </c>
      <c r="N626" s="175">
        <v>1</v>
      </c>
      <c r="O626" s="345" t="str">
        <f ca="1">IF($A625&lt;&gt;"",IF(OR($AH625&lt;&gt;0,$AI625&lt;&gt;0,E625="BBB",H626&lt;&gt;""),"",IF(AND($D620="R",$D623="R"),"R",IF(AND($D622="R",$D624="R"),"R",IF(AND($D624=$D625,$D624="R"),"R","")))),"")</f>
        <v/>
      </c>
      <c r="P626" s="37" t="str">
        <f t="shared" ca="1" si="190"/>
        <v/>
      </c>
      <c r="Q626" s="37">
        <f t="shared" ca="1" si="191"/>
        <v>0</v>
      </c>
      <c r="R626" s="23">
        <f ca="1">IF($A626&lt;&gt;"",IF(OR($AH625&lt;&gt;0,$AI625&lt;&gt;0),"0",SUM(Q626:Q626)),0)</f>
        <v>0</v>
      </c>
      <c r="S626" s="56" t="str">
        <f ca="1">VLOOKUP($A626,$BC$5:$BN$45,8)</f>
        <v>B</v>
      </c>
      <c r="T626" s="175">
        <v>1</v>
      </c>
      <c r="U626" s="345" t="str">
        <f ca="1">IF($A625&lt;&gt;"",IF(OR($AH625&lt;&gt;0,$AI625&lt;&gt;0,M625&gt;=$AJ$3),"",H626))</f>
        <v/>
      </c>
      <c r="V626" s="346" t="str">
        <f t="shared" ca="1" si="202"/>
        <v/>
      </c>
      <c r="W626" s="346">
        <f t="shared" ca="1" si="192"/>
        <v>0</v>
      </c>
      <c r="X626" s="343">
        <f t="shared" ca="1" si="200"/>
        <v>0</v>
      </c>
      <c r="Y626" s="56" t="str">
        <f ca="1">VLOOKUP($A626,$BC$5:$BN$45,8)</f>
        <v>B</v>
      </c>
      <c r="Z626" s="175">
        <v>1</v>
      </c>
      <c r="AA626" s="345" t="str">
        <f ca="1">IF($A625&lt;&gt;"",IF(OR($AH625&lt;&gt;0,$AI625&lt;&gt;0,U626&lt;&gt;""),"",O626))</f>
        <v/>
      </c>
      <c r="AB626" s="37" t="str">
        <f t="shared" ca="1" si="193"/>
        <v/>
      </c>
      <c r="AC626" s="37">
        <f t="shared" ca="1" si="194"/>
        <v>0</v>
      </c>
      <c r="AD626" s="23">
        <f ca="1">IF($A626&lt;&gt;"",IF(OR($AH625&lt;&gt;0,$AI625&lt;&gt;0),"0",SUM(AC626:AC626)),0)</f>
        <v>0</v>
      </c>
      <c r="AE626" s="90">
        <f ca="1">IF(A626&lt;&gt;"",W626+AC626,0)</f>
        <v>0</v>
      </c>
      <c r="AF626" s="87">
        <f t="shared" ca="1" si="204"/>
        <v>-6</v>
      </c>
      <c r="AG626" s="95">
        <f>T627</f>
        <v>1</v>
      </c>
      <c r="AH626" s="89">
        <f ca="1">IF($A626&lt;&gt;"",IF(AH625&lt;&gt;0,AH625,IF(AF626&gt;=$AJ$1,"Profit Target",0)),0)</f>
        <v>0</v>
      </c>
      <c r="AI626" s="91">
        <f ca="1">IF($A626&lt;&gt;"",IF(AI625&lt;&gt;0,AI625,IF(AF626&lt;=$AJ$2,"Stop Loss",0)))</f>
        <v>0</v>
      </c>
      <c r="AJ626" s="89">
        <f t="shared" ca="1" si="195"/>
        <v>9</v>
      </c>
      <c r="AK626" s="78" t="str">
        <f ca="1">IF($A625="","",ABS(T626)&amp;"@")</f>
        <v>1@</v>
      </c>
      <c r="AL626" s="78" t="str">
        <f ca="1">IF(U626&lt;&gt;"",$AK626&amp;U626&amp;",","")</f>
        <v/>
      </c>
      <c r="AM626" s="78" t="str">
        <f ca="1">IF($A625="","",ABS(Z626)&amp;"@")</f>
        <v>1@</v>
      </c>
      <c r="AN626" s="427" t="str">
        <f t="shared" ca="1" si="196"/>
        <v/>
      </c>
      <c r="AO626" s="20"/>
      <c r="AP626" s="20"/>
      <c r="AQ626" s="20"/>
      <c r="AR626" s="20"/>
      <c r="AS626" s="20"/>
      <c r="AT626" s="66"/>
      <c r="AU626" s="20"/>
      <c r="AV626" s="20"/>
      <c r="AW626" s="20"/>
      <c r="AX626" s="20"/>
      <c r="AY626" s="20"/>
      <c r="AZ626" s="20"/>
      <c r="BA626" s="20"/>
      <c r="BB626" s="96">
        <f t="shared" ca="1" si="187"/>
        <v>20</v>
      </c>
      <c r="BC626" s="48"/>
      <c r="BD626" s="96"/>
      <c r="BE626" s="48"/>
      <c r="BG626" s="48"/>
      <c r="BH626" s="48"/>
      <c r="BI626" s="19"/>
      <c r="BJ626" s="19"/>
      <c r="BK626" s="19"/>
      <c r="BL626" s="48"/>
      <c r="BM626" s="61"/>
      <c r="BN626" s="48"/>
      <c r="BR626" s="48"/>
      <c r="BS626" s="48"/>
      <c r="BT626" s="48"/>
      <c r="BU626" s="48"/>
      <c r="BV626" s="48"/>
      <c r="BW626" s="48"/>
      <c r="BX626" s="48"/>
      <c r="BY626" s="49"/>
      <c r="BZ626" s="48"/>
      <c r="CA626" s="48"/>
      <c r="CB626" s="19"/>
      <c r="CC626" s="19"/>
      <c r="CD626" s="19"/>
      <c r="CE626" s="48"/>
      <c r="CF626" s="49"/>
      <c r="CG626" s="19"/>
      <c r="CH626" s="49"/>
      <c r="CI626" s="19"/>
      <c r="CJ626" s="19"/>
    </row>
    <row r="627" spans="1:88">
      <c r="A627" s="96">
        <f t="shared" ca="1" si="186"/>
        <v>35</v>
      </c>
      <c r="B627" s="23" t="str">
        <f ca="1">IF(A626="","",IF(AND(AL627="",AN627=""),"NB",AL627&amp;AN627))</f>
        <v>1@B,</v>
      </c>
      <c r="C627" s="6" t="str">
        <f t="shared" ca="1" si="188"/>
        <v/>
      </c>
      <c r="D627" s="56" t="str">
        <f ca="1">VLOOKUP($A627,$BC$5:$BN$45,8)</f>
        <v>B</v>
      </c>
      <c r="E627" s="344" t="str">
        <f t="shared" ca="1" si="197"/>
        <v>RBB</v>
      </c>
      <c r="F627" s="175">
        <v>1</v>
      </c>
      <c r="G627" s="459">
        <f ca="1">IF(G626&gt;=$AJ$3,1,IF(AND(J625="L",J626="L"),1,IF(I626="L",2,IF(I626="W",(2*G626-1),G626))))</f>
        <v>3</v>
      </c>
      <c r="H627" s="345" t="str">
        <f ca="1">IF($A626&lt;&gt;"",IF(OR($AH626&lt;&gt;0,$AI626&lt;&gt;0,E626="RRR"),"",IF(AND($D621="B",$D624="B"),"B",IF(AND($D623="B",$D625="B"),"B",IF(AND($D625=$D626,$D625="B"),"B","")))),"")</f>
        <v>B</v>
      </c>
      <c r="I627" s="346" t="str">
        <f t="shared" ca="1" si="201"/>
        <v>W</v>
      </c>
      <c r="J627" s="346">
        <f t="shared" ca="1" si="189"/>
        <v>1</v>
      </c>
      <c r="K627" s="343">
        <f t="shared" ca="1" si="198"/>
        <v>1</v>
      </c>
      <c r="L627" s="56" t="str">
        <f ca="1">VLOOKUP($A627,$BC$5:$BN$45,8)</f>
        <v>B</v>
      </c>
      <c r="M627" s="428">
        <f t="shared" ca="1" si="199"/>
        <v>0</v>
      </c>
      <c r="N627" s="175">
        <v>1</v>
      </c>
      <c r="O627" s="345" t="str">
        <f ca="1">IF($A626&lt;&gt;"",IF(OR($AH626&lt;&gt;0,$AI626&lt;&gt;0,E626="BBB",H627&lt;&gt;""),"",IF(AND($D621="R",$D624="R"),"R",IF(AND($D623="R",$D625="R"),"R",IF(AND($D625=$D626,$D625="R"),"R","")))),"")</f>
        <v/>
      </c>
      <c r="P627" s="37" t="str">
        <f t="shared" ca="1" si="190"/>
        <v/>
      </c>
      <c r="Q627" s="37">
        <f t="shared" ca="1" si="191"/>
        <v>0</v>
      </c>
      <c r="R627" s="23">
        <f ca="1">IF($A627&lt;&gt;"",IF(OR($AH626&lt;&gt;0,$AI626&lt;&gt;0),"0",SUM(Q627:Q627)),0)</f>
        <v>0</v>
      </c>
      <c r="S627" s="56" t="str">
        <f ca="1">VLOOKUP($A627,$BC$5:$BN$45,8)</f>
        <v>B</v>
      </c>
      <c r="T627" s="175">
        <v>1</v>
      </c>
      <c r="U627" s="345" t="str">
        <f ca="1">IF($A626&lt;&gt;"",IF(OR($AH626&lt;&gt;0,$AI626&lt;&gt;0,M626&gt;=$AJ$3),"",H627))</f>
        <v>B</v>
      </c>
      <c r="V627" s="346" t="str">
        <f t="shared" ca="1" si="202"/>
        <v>W</v>
      </c>
      <c r="W627" s="346">
        <f t="shared" ca="1" si="192"/>
        <v>1</v>
      </c>
      <c r="X627" s="343">
        <f t="shared" ca="1" si="200"/>
        <v>1</v>
      </c>
      <c r="Y627" s="56" t="str">
        <f ca="1">VLOOKUP($A627,$BC$5:$BN$45,8)</f>
        <v>B</v>
      </c>
      <c r="Z627" s="175">
        <v>1</v>
      </c>
      <c r="AA627" s="345" t="str">
        <f ca="1">IF($A626&lt;&gt;"",IF(OR($AH626&lt;&gt;0,$AI626&lt;&gt;0,U627&lt;&gt;""),"",O627))</f>
        <v/>
      </c>
      <c r="AB627" s="37" t="str">
        <f t="shared" ca="1" si="193"/>
        <v/>
      </c>
      <c r="AC627" s="37">
        <f t="shared" ca="1" si="194"/>
        <v>0</v>
      </c>
      <c r="AD627" s="23">
        <f ca="1">IF($A627&lt;&gt;"",IF(OR($AH626&lt;&gt;0,$AI626&lt;&gt;0),"0",SUM(AC627:AC627)),0)</f>
        <v>0</v>
      </c>
      <c r="AE627" s="90">
        <f ca="1">IF(A627&lt;&gt;"",W627+AC627,0)</f>
        <v>1</v>
      </c>
      <c r="AF627" s="87">
        <f t="shared" ca="1" si="204"/>
        <v>-5</v>
      </c>
      <c r="AG627" s="95">
        <f>T628</f>
        <v>1</v>
      </c>
      <c r="AH627" s="89">
        <f ca="1">IF($A627&lt;&gt;"",IF(AH626&lt;&gt;0,AH626,IF(AF627&gt;=$AJ$1,"Profit Target",0)),0)</f>
        <v>0</v>
      </c>
      <c r="AI627" s="91">
        <f ca="1">IF($A627&lt;&gt;"",IF(AI626&lt;&gt;0,AI626,IF(AF627&lt;=$AJ$2,"Stop Loss",0)))</f>
        <v>0</v>
      </c>
      <c r="AJ627" s="89">
        <f t="shared" ca="1" si="195"/>
        <v>9</v>
      </c>
      <c r="AK627" s="78" t="str">
        <f ca="1">IF($A626="","",ABS(T627)&amp;"@")</f>
        <v>1@</v>
      </c>
      <c r="AL627" s="78" t="str">
        <f ca="1">IF(U627&lt;&gt;"",$AK627&amp;U627&amp;",","")</f>
        <v>1@B,</v>
      </c>
      <c r="AM627" s="78" t="str">
        <f ca="1">IF($A626="","",ABS(Z627)&amp;"@")</f>
        <v>1@</v>
      </c>
      <c r="AN627" s="427" t="str">
        <f t="shared" ca="1" si="196"/>
        <v/>
      </c>
      <c r="AO627" s="20"/>
      <c r="AP627" s="20"/>
      <c r="AQ627" s="20"/>
      <c r="AR627" s="20"/>
      <c r="AS627" s="20"/>
      <c r="AT627" s="66"/>
      <c r="AU627" s="20"/>
      <c r="AV627" s="20"/>
      <c r="AW627" s="20"/>
      <c r="AX627" s="20"/>
      <c r="AY627" s="20"/>
      <c r="AZ627" s="20"/>
      <c r="BA627" s="20"/>
      <c r="BB627" s="96">
        <f t="shared" ca="1" si="187"/>
        <v>27</v>
      </c>
      <c r="BC627" s="48"/>
      <c r="BD627" s="96"/>
      <c r="BE627" s="48"/>
      <c r="BG627" s="48"/>
      <c r="BH627" s="48"/>
      <c r="BI627" s="19"/>
      <c r="BJ627" s="19"/>
      <c r="BK627" s="19"/>
      <c r="BL627" s="48"/>
      <c r="BM627" s="61"/>
      <c r="BN627" s="48"/>
      <c r="BR627" s="48"/>
      <c r="BS627" s="48"/>
      <c r="BT627" s="48"/>
      <c r="BU627" s="48"/>
      <c r="BV627" s="48"/>
      <c r="BW627" s="48"/>
      <c r="BX627" s="48"/>
      <c r="BY627" s="49"/>
      <c r="BZ627" s="48"/>
      <c r="CA627" s="48"/>
      <c r="CB627" s="19"/>
      <c r="CC627" s="19"/>
      <c r="CD627" s="19"/>
      <c r="CE627" s="48"/>
      <c r="CF627" s="49"/>
      <c r="CG627" s="19"/>
      <c r="CH627" s="49"/>
      <c r="CI627" s="19"/>
      <c r="CJ627" s="19"/>
    </row>
    <row r="628" spans="1:88">
      <c r="A628" s="96">
        <f t="shared" ca="1" si="186"/>
        <v>2</v>
      </c>
      <c r="B628" s="23" t="str">
        <f ca="1">IF(A627="","",IF(AND(AL628="",AN628=""),"NB",AL628&amp;AN628))</f>
        <v>1@B,</v>
      </c>
      <c r="C628" s="6" t="str">
        <f t="shared" ca="1" si="188"/>
        <v/>
      </c>
      <c r="D628" s="56" t="str">
        <f ca="1">VLOOKUP($A628,$BC$5:$BN$45,8)</f>
        <v>B</v>
      </c>
      <c r="E628" s="344" t="str">
        <f t="shared" ca="1" si="197"/>
        <v>BBB</v>
      </c>
      <c r="F628" s="175">
        <v>1</v>
      </c>
      <c r="G628" s="459">
        <f ca="1">IF(G627&gt;=$AJ$3,1,IF(AND(J626="L",J627="L"),1,IF(I627="L",2,IF(I627="W",(2*G627-1),G627))))</f>
        <v>5</v>
      </c>
      <c r="H628" s="345" t="str">
        <f ca="1">IF($A627&lt;&gt;"",IF(OR($AH627&lt;&gt;0,$AI627&lt;&gt;0,E627="RRR"),"",IF(AND($D622="B",$D625="B"),"B",IF(AND($D624="B",$D626="B"),"B",IF(AND($D626=$D627,$D626="B"),"B","")))),"")</f>
        <v>B</v>
      </c>
      <c r="I628" s="346" t="str">
        <f t="shared" ca="1" si="201"/>
        <v>W</v>
      </c>
      <c r="J628" s="346">
        <f t="shared" ca="1" si="189"/>
        <v>1</v>
      </c>
      <c r="K628" s="343">
        <f t="shared" ca="1" si="198"/>
        <v>1</v>
      </c>
      <c r="L628" s="56" t="str">
        <f ca="1">VLOOKUP($A628,$BC$5:$BN$45,8)</f>
        <v>B</v>
      </c>
      <c r="M628" s="428">
        <f t="shared" ca="1" si="199"/>
        <v>0</v>
      </c>
      <c r="N628" s="175">
        <v>1</v>
      </c>
      <c r="O628" s="345" t="str">
        <f ca="1">IF($A627&lt;&gt;"",IF(OR($AH627&lt;&gt;0,$AI627&lt;&gt;0,E627="BBB",H628&lt;&gt;""),"",IF(AND($D622="R",$D625="R"),"R",IF(AND($D624="R",$D626="R"),"R",IF(AND($D626=$D627,$D626="R"),"R","")))),"")</f>
        <v/>
      </c>
      <c r="P628" s="37" t="str">
        <f t="shared" ca="1" si="190"/>
        <v/>
      </c>
      <c r="Q628" s="37">
        <f t="shared" ca="1" si="191"/>
        <v>0</v>
      </c>
      <c r="R628" s="23">
        <f ca="1">IF($A628&lt;&gt;"",IF(OR($AH627&lt;&gt;0,$AI627&lt;&gt;0),"0",SUM(Q628:Q628)),0)</f>
        <v>0</v>
      </c>
      <c r="S628" s="56" t="str">
        <f ca="1">VLOOKUP($A628,$BC$5:$BN$45,8)</f>
        <v>B</v>
      </c>
      <c r="T628" s="175">
        <v>1</v>
      </c>
      <c r="U628" s="345" t="str">
        <f ca="1">IF($A627&lt;&gt;"",IF(OR($AH627&lt;&gt;0,$AI627&lt;&gt;0,M627&gt;=$AJ$3),"",H628))</f>
        <v>B</v>
      </c>
      <c r="V628" s="346" t="str">
        <f t="shared" ca="1" si="202"/>
        <v>W</v>
      </c>
      <c r="W628" s="346">
        <f t="shared" ca="1" si="192"/>
        <v>1</v>
      </c>
      <c r="X628" s="343">
        <f t="shared" ca="1" si="200"/>
        <v>1</v>
      </c>
      <c r="Y628" s="56" t="str">
        <f ca="1">VLOOKUP($A628,$BC$5:$BN$45,8)</f>
        <v>B</v>
      </c>
      <c r="Z628" s="175">
        <v>1</v>
      </c>
      <c r="AA628" s="345" t="str">
        <f ca="1">IF($A627&lt;&gt;"",IF(OR($AH627&lt;&gt;0,$AI627&lt;&gt;0,U628&lt;&gt;""),"",O628))</f>
        <v/>
      </c>
      <c r="AB628" s="37" t="str">
        <f t="shared" ca="1" si="193"/>
        <v/>
      </c>
      <c r="AC628" s="37">
        <f t="shared" ca="1" si="194"/>
        <v>0</v>
      </c>
      <c r="AD628" s="23">
        <f ca="1">IF($A628&lt;&gt;"",IF(OR($AH627&lt;&gt;0,$AI627&lt;&gt;0),"0",SUM(AC628:AC628)),0)</f>
        <v>0</v>
      </c>
      <c r="AE628" s="90">
        <f ca="1">IF(A628&lt;&gt;"",W628+AC628,0)</f>
        <v>1</v>
      </c>
      <c r="AF628" s="87">
        <f t="shared" ca="1" si="204"/>
        <v>-4</v>
      </c>
      <c r="AG628" s="95">
        <f>T629</f>
        <v>1</v>
      </c>
      <c r="AH628" s="89">
        <f ca="1">IF($A628&lt;&gt;"",IF(AH627&lt;&gt;0,AH627,IF(AF628&gt;=$AJ$1,"Profit Target",0)),0)</f>
        <v>0</v>
      </c>
      <c r="AI628" s="91">
        <f ca="1">IF($A628&lt;&gt;"",IF(AI627&lt;&gt;0,AI627,IF(AF628&lt;=$AJ$2,"Stop Loss",0)))</f>
        <v>0</v>
      </c>
      <c r="AJ628" s="89">
        <f t="shared" ca="1" si="195"/>
        <v>9</v>
      </c>
      <c r="AK628" s="78" t="str">
        <f ca="1">IF($A627="","",ABS(T628)&amp;"@")</f>
        <v>1@</v>
      </c>
      <c r="AL628" s="78" t="str">
        <f ca="1">IF(U628&lt;&gt;"",$AK628&amp;U628&amp;",","")</f>
        <v>1@B,</v>
      </c>
      <c r="AM628" s="78" t="str">
        <f ca="1">IF($A627="","",ABS(Z628)&amp;"@")</f>
        <v>1@</v>
      </c>
      <c r="AN628" s="427" t="str">
        <f t="shared" ca="1" si="196"/>
        <v/>
      </c>
      <c r="AO628" s="20"/>
      <c r="AP628" s="20"/>
      <c r="AQ628" s="20"/>
      <c r="AR628" s="20"/>
      <c r="AS628" s="20"/>
      <c r="AT628" s="66"/>
      <c r="AU628" s="20"/>
      <c r="AV628" s="20"/>
      <c r="AW628" s="20"/>
      <c r="AX628" s="20"/>
      <c r="AY628" s="20"/>
      <c r="AZ628" s="20"/>
      <c r="BA628" s="20"/>
      <c r="BB628" s="96">
        <f t="shared" ca="1" si="187"/>
        <v>6</v>
      </c>
      <c r="BC628" s="48"/>
      <c r="BD628" s="96"/>
      <c r="BE628" s="48"/>
      <c r="BG628" s="48"/>
      <c r="BH628" s="48"/>
      <c r="BI628" s="19"/>
      <c r="BJ628" s="19"/>
      <c r="BK628" s="19"/>
      <c r="BL628" s="48"/>
      <c r="BM628" s="61"/>
      <c r="BN628" s="48"/>
      <c r="BR628" s="48"/>
      <c r="BS628" s="48"/>
      <c r="BT628" s="48"/>
      <c r="BU628" s="48"/>
      <c r="BV628" s="48"/>
      <c r="BW628" s="48"/>
      <c r="BX628" s="48"/>
      <c r="BY628" s="49"/>
      <c r="BZ628" s="48"/>
      <c r="CA628" s="48"/>
      <c r="CB628" s="19"/>
      <c r="CC628" s="19"/>
      <c r="CD628" s="19"/>
      <c r="CE628" s="48"/>
      <c r="CF628" s="49"/>
      <c r="CG628" s="19"/>
      <c r="CH628" s="49"/>
      <c r="CI628" s="19"/>
      <c r="CJ628" s="19"/>
    </row>
    <row r="629" spans="1:88">
      <c r="A629" s="96">
        <f t="shared" ca="1" si="186"/>
        <v>4</v>
      </c>
      <c r="B629" s="23" t="str">
        <f ca="1">IF(A628="","",IF(AND(AL629="",AN629=""),"NB",AL629&amp;AN629))</f>
        <v>1@B,</v>
      </c>
      <c r="C629" s="6" t="str">
        <f t="shared" ca="1" si="188"/>
        <v/>
      </c>
      <c r="D629" s="56" t="str">
        <f ca="1">VLOOKUP($A629,$BC$5:$BN$45,8)</f>
        <v>B</v>
      </c>
      <c r="E629" s="344" t="str">
        <f t="shared" ca="1" si="197"/>
        <v>BBB</v>
      </c>
      <c r="F629" s="175">
        <v>1</v>
      </c>
      <c r="G629" s="459">
        <f ca="1">IF(G628&gt;=$AJ$3,1,IF(AND(J627="L",J628="L"),1,IF(I628="L",2,IF(I628="W",(2*G628-1),G628))))</f>
        <v>9</v>
      </c>
      <c r="H629" s="345" t="str">
        <f ca="1">IF($A628&lt;&gt;"",IF(OR($AH628&lt;&gt;0,$AI628&lt;&gt;0,E628="RRR"),"",IF(AND($D623="B",$D626="B"),"B",IF(AND($D625="B",$D627="B"),"B",IF(AND($D627=$D628,$D627="B"),"B","")))),"")</f>
        <v>B</v>
      </c>
      <c r="I629" s="346" t="str">
        <f t="shared" ca="1" si="201"/>
        <v>W</v>
      </c>
      <c r="J629" s="346">
        <f t="shared" ca="1" si="189"/>
        <v>1</v>
      </c>
      <c r="K629" s="343">
        <f t="shared" ca="1" si="198"/>
        <v>1</v>
      </c>
      <c r="L629" s="56" t="str">
        <f ca="1">VLOOKUP($A629,$BC$5:$BN$45,8)</f>
        <v>B</v>
      </c>
      <c r="M629" s="428">
        <f t="shared" ca="1" si="199"/>
        <v>0</v>
      </c>
      <c r="N629" s="175">
        <v>1</v>
      </c>
      <c r="O629" s="345" t="str">
        <f ca="1">IF($A628&lt;&gt;"",IF(OR($AH628&lt;&gt;0,$AI628&lt;&gt;0,E628="BBB",H629&lt;&gt;""),"",IF(AND($D623="R",$D626="R"),"R",IF(AND($D625="R",$D627="R"),"R",IF(AND($D627=$D628,$D627="R"),"R","")))),"")</f>
        <v/>
      </c>
      <c r="P629" s="37" t="str">
        <f t="shared" ca="1" si="190"/>
        <v/>
      </c>
      <c r="Q629" s="37">
        <f t="shared" ca="1" si="191"/>
        <v>0</v>
      </c>
      <c r="R629" s="23">
        <f ca="1">IF($A629&lt;&gt;"",IF(OR($AH628&lt;&gt;0,$AI628&lt;&gt;0),"0",SUM(Q629:Q629)),0)</f>
        <v>0</v>
      </c>
      <c r="S629" s="56" t="str">
        <f ca="1">VLOOKUP($A629,$BC$5:$BN$45,8)</f>
        <v>B</v>
      </c>
      <c r="T629" s="175">
        <v>1</v>
      </c>
      <c r="U629" s="345" t="str">
        <f ca="1">IF($A628&lt;&gt;"",IF(OR($AH628&lt;&gt;0,$AI628&lt;&gt;0,M628&gt;=$AJ$3),"",H629))</f>
        <v>B</v>
      </c>
      <c r="V629" s="346" t="str">
        <f t="shared" ca="1" si="202"/>
        <v>W</v>
      </c>
      <c r="W629" s="346">
        <f t="shared" ca="1" si="192"/>
        <v>1</v>
      </c>
      <c r="X629" s="343">
        <f t="shared" ca="1" si="200"/>
        <v>1</v>
      </c>
      <c r="Y629" s="56" t="str">
        <f ca="1">VLOOKUP($A629,$BC$5:$BN$45,8)</f>
        <v>B</v>
      </c>
      <c r="Z629" s="175">
        <v>1</v>
      </c>
      <c r="AA629" s="345" t="str">
        <f ca="1">IF($A628&lt;&gt;"",IF(OR($AH628&lt;&gt;0,$AI628&lt;&gt;0,U629&lt;&gt;""),"",O629))</f>
        <v/>
      </c>
      <c r="AB629" s="37" t="str">
        <f t="shared" ca="1" si="193"/>
        <v/>
      </c>
      <c r="AC629" s="37">
        <f t="shared" ca="1" si="194"/>
        <v>0</v>
      </c>
      <c r="AD629" s="23">
        <f ca="1">IF($A629&lt;&gt;"",IF(OR($AH628&lt;&gt;0,$AI628&lt;&gt;0),"0",SUM(AC629:AC629)),0)</f>
        <v>0</v>
      </c>
      <c r="AE629" s="90">
        <f ca="1">IF(A629&lt;&gt;"",W629+AC629,0)</f>
        <v>1</v>
      </c>
      <c r="AF629" s="87">
        <f t="shared" ca="1" si="204"/>
        <v>-3</v>
      </c>
      <c r="AG629" s="95">
        <f>T630</f>
        <v>1</v>
      </c>
      <c r="AH629" s="89">
        <f ca="1">IF($A629&lt;&gt;"",IF(AH628&lt;&gt;0,AH628,IF(AF629&gt;=$AJ$1,"Profit Target",0)),0)</f>
        <v>0</v>
      </c>
      <c r="AI629" s="91">
        <f ca="1">IF($A629&lt;&gt;"",IF(AI628&lt;&gt;0,AI628,IF(AF629&lt;=$AJ$2,"Stop Loss",0)))</f>
        <v>0</v>
      </c>
      <c r="AJ629" s="89">
        <f t="shared" ca="1" si="195"/>
        <v>9</v>
      </c>
      <c r="AK629" s="78" t="str">
        <f ca="1">IF($A628="","",ABS(T629)&amp;"@")</f>
        <v>1@</v>
      </c>
      <c r="AL629" s="78" t="str">
        <f ca="1">IF(U629&lt;&gt;"",$AK629&amp;U629&amp;",","")</f>
        <v>1@B,</v>
      </c>
      <c r="AM629" s="78" t="str">
        <f ca="1">IF($A628="","",ABS(Z629)&amp;"@")</f>
        <v>1@</v>
      </c>
      <c r="AN629" s="427" t="str">
        <f t="shared" ca="1" si="196"/>
        <v/>
      </c>
      <c r="AO629" s="20"/>
      <c r="AP629" s="20"/>
      <c r="AQ629" s="20"/>
      <c r="AR629" s="20"/>
      <c r="AS629" s="20"/>
      <c r="AT629" s="66"/>
      <c r="AU629" s="20"/>
      <c r="AV629" s="20"/>
      <c r="AW629" s="20"/>
      <c r="AX629" s="20"/>
      <c r="AY629" s="20"/>
      <c r="AZ629" s="20"/>
      <c r="BA629" s="20"/>
      <c r="BB629" s="96">
        <f t="shared" ca="1" si="187"/>
        <v>19</v>
      </c>
      <c r="BC629" s="48"/>
      <c r="BD629" s="96"/>
      <c r="BE629" s="48"/>
      <c r="BG629" s="48"/>
      <c r="BH629" s="48"/>
      <c r="BI629" s="19"/>
      <c r="BJ629" s="19"/>
      <c r="BK629" s="19"/>
      <c r="BL629" s="48"/>
      <c r="BM629" s="61"/>
      <c r="BN629" s="48"/>
      <c r="BR629" s="48"/>
      <c r="BS629" s="48"/>
      <c r="BT629" s="48"/>
      <c r="BU629" s="48"/>
      <c r="BV629" s="48"/>
      <c r="BW629" s="48"/>
      <c r="BX629" s="48"/>
      <c r="BY629" s="49"/>
      <c r="BZ629" s="48"/>
      <c r="CA629" s="48"/>
      <c r="CB629" s="19"/>
      <c r="CC629" s="19"/>
      <c r="CD629" s="19"/>
      <c r="CE629" s="48"/>
      <c r="CF629" s="49"/>
      <c r="CG629" s="19"/>
      <c r="CH629" s="49"/>
      <c r="CI629" s="19"/>
      <c r="CJ629" s="19"/>
    </row>
    <row r="630" spans="1:88">
      <c r="A630" s="96">
        <f t="shared" ca="1" si="186"/>
        <v>27</v>
      </c>
      <c r="B630" s="23" t="str">
        <f ca="1">IF(A629="","",IF(AND(AL630="",AN630=""),"NB",AL630&amp;AN630))</f>
        <v>1@B,</v>
      </c>
      <c r="C630" s="6" t="str">
        <f t="shared" ca="1" si="188"/>
        <v/>
      </c>
      <c r="D630" s="56" t="str">
        <f ca="1">VLOOKUP($A630,$BC$5:$BN$45,8)</f>
        <v>R</v>
      </c>
      <c r="E630" s="344" t="str">
        <f t="shared" ca="1" si="197"/>
        <v>BBR</v>
      </c>
      <c r="F630" s="175">
        <v>1</v>
      </c>
      <c r="G630" s="459">
        <f ca="1">IF(G629&gt;=$AJ$3,1,IF(AND(J628="L",J629="L"),1,IF(I629="L",2,IF(I629="W",(2*G629-1),G629))))</f>
        <v>17</v>
      </c>
      <c r="H630" s="345" t="str">
        <f ca="1">IF($A629&lt;&gt;"",IF(OR($AH629&lt;&gt;0,$AI629&lt;&gt;0,E629="RRR"),"",IF(AND($D624="B",$D627="B"),"B",IF(AND($D626="B",$D628="B"),"B",IF(AND($D628=$D629,$D628="B"),"B","")))),"")</f>
        <v>B</v>
      </c>
      <c r="I630" s="346" t="str">
        <f t="shared" ca="1" si="201"/>
        <v>L</v>
      </c>
      <c r="J630" s="346">
        <f t="shared" ca="1" si="189"/>
        <v>-1</v>
      </c>
      <c r="K630" s="343">
        <f t="shared" ca="1" si="198"/>
        <v>-1</v>
      </c>
      <c r="L630" s="56" t="str">
        <f ca="1">VLOOKUP($A630,$BC$5:$BN$45,8)</f>
        <v>R</v>
      </c>
      <c r="M630" s="428">
        <f t="shared" ca="1" si="199"/>
        <v>1</v>
      </c>
      <c r="N630" s="175">
        <v>1</v>
      </c>
      <c r="O630" s="345" t="str">
        <f ca="1">IF($A629&lt;&gt;"",IF(OR($AH629&lt;&gt;0,$AI629&lt;&gt;0,E629="BBB",H630&lt;&gt;""),"",IF(AND($D624="R",$D627="R"),"R",IF(AND($D626="R",$D628="R"),"R",IF(AND($D628=$D629,$D628="R"),"R","")))),"")</f>
        <v/>
      </c>
      <c r="P630" s="37" t="str">
        <f t="shared" ca="1" si="190"/>
        <v/>
      </c>
      <c r="Q630" s="37">
        <f t="shared" ca="1" si="191"/>
        <v>0</v>
      </c>
      <c r="R630" s="23">
        <f ca="1">IF($A630&lt;&gt;"",IF(OR($AH629&lt;&gt;0,$AI629&lt;&gt;0),"0",SUM(Q630:Q630)),0)</f>
        <v>0</v>
      </c>
      <c r="S630" s="56" t="str">
        <f ca="1">VLOOKUP($A630,$BC$5:$BN$45,8)</f>
        <v>R</v>
      </c>
      <c r="T630" s="175">
        <v>1</v>
      </c>
      <c r="U630" s="345" t="str">
        <f ca="1">IF($A629&lt;&gt;"",IF(OR($AH629&lt;&gt;0,$AI629&lt;&gt;0,M629&gt;=$AJ$3),"",H630))</f>
        <v>B</v>
      </c>
      <c r="V630" s="346" t="str">
        <f t="shared" ca="1" si="202"/>
        <v>L</v>
      </c>
      <c r="W630" s="346">
        <f t="shared" ca="1" si="192"/>
        <v>-1</v>
      </c>
      <c r="X630" s="343">
        <f t="shared" ca="1" si="200"/>
        <v>-1</v>
      </c>
      <c r="Y630" s="56" t="str">
        <f ca="1">VLOOKUP($A630,$BC$5:$BN$45,8)</f>
        <v>R</v>
      </c>
      <c r="Z630" s="175">
        <v>1</v>
      </c>
      <c r="AA630" s="345" t="str">
        <f ca="1">IF($A629&lt;&gt;"",IF(OR($AH629&lt;&gt;0,$AI629&lt;&gt;0,U630&lt;&gt;""),"",O630))</f>
        <v/>
      </c>
      <c r="AB630" s="37" t="str">
        <f t="shared" ca="1" si="193"/>
        <v/>
      </c>
      <c r="AC630" s="37">
        <f t="shared" ca="1" si="194"/>
        <v>0</v>
      </c>
      <c r="AD630" s="23">
        <f ca="1">IF($A630&lt;&gt;"",IF(OR($AH629&lt;&gt;0,$AI629&lt;&gt;0),"0",SUM(AC630:AC630)),0)</f>
        <v>0</v>
      </c>
      <c r="AE630" s="90">
        <f ca="1">IF(A630&lt;&gt;"",W630+AC630,0)</f>
        <v>-1</v>
      </c>
      <c r="AF630" s="87">
        <f t="shared" ca="1" si="204"/>
        <v>-4</v>
      </c>
      <c r="AG630" s="95">
        <f>T631</f>
        <v>1</v>
      </c>
      <c r="AH630" s="89">
        <f ca="1">IF($A630&lt;&gt;"",IF(AH629&lt;&gt;0,AH629,IF(AF630&gt;=$AJ$1,"Profit Target",0)),0)</f>
        <v>0</v>
      </c>
      <c r="AI630" s="91">
        <f ca="1">IF($A630&lt;&gt;"",IF(AI629&lt;&gt;0,AI629,IF(AF630&lt;=$AJ$2,"Stop Loss",0)))</f>
        <v>0</v>
      </c>
      <c r="AJ630" s="89">
        <f t="shared" ca="1" si="195"/>
        <v>9</v>
      </c>
      <c r="AK630" s="78" t="str">
        <f ca="1">IF($A629="","",ABS(T630)&amp;"@")</f>
        <v>1@</v>
      </c>
      <c r="AL630" s="78" t="str">
        <f ca="1">IF(U630&lt;&gt;"",$AK630&amp;U630&amp;",","")</f>
        <v>1@B,</v>
      </c>
      <c r="AM630" s="78" t="str">
        <f ca="1">IF($A629="","",ABS(Z630)&amp;"@")</f>
        <v>1@</v>
      </c>
      <c r="AN630" s="427" t="str">
        <f t="shared" ca="1" si="196"/>
        <v/>
      </c>
      <c r="AO630" s="20"/>
      <c r="AP630" s="20"/>
      <c r="AQ630" s="20"/>
      <c r="AR630" s="20"/>
      <c r="AS630" s="20"/>
      <c r="AT630" s="66"/>
      <c r="AU630" s="20"/>
      <c r="AV630" s="20"/>
      <c r="AW630" s="20"/>
      <c r="AX630" s="20"/>
      <c r="AY630" s="20"/>
      <c r="AZ630" s="20"/>
      <c r="BA630" s="20"/>
      <c r="BB630" s="96">
        <f t="shared" ca="1" si="187"/>
        <v>29</v>
      </c>
      <c r="BC630" s="48"/>
      <c r="BD630" s="96"/>
      <c r="BE630" s="48"/>
      <c r="BG630" s="48"/>
      <c r="BH630" s="48"/>
      <c r="BI630" s="19"/>
      <c r="BJ630" s="19"/>
      <c r="BK630" s="19"/>
      <c r="BL630" s="48"/>
      <c r="BM630" s="61"/>
      <c r="BN630" s="48"/>
      <c r="BR630" s="48"/>
      <c r="BS630" s="48"/>
      <c r="BT630" s="48"/>
      <c r="BU630" s="48"/>
      <c r="BV630" s="48"/>
      <c r="BW630" s="48"/>
      <c r="BX630" s="48"/>
      <c r="BY630" s="49"/>
      <c r="BZ630" s="48"/>
      <c r="CA630" s="48"/>
      <c r="CB630" s="19"/>
      <c r="CC630" s="19"/>
      <c r="CD630" s="19"/>
      <c r="CE630" s="48"/>
      <c r="CF630" s="49"/>
      <c r="CG630" s="19"/>
      <c r="CH630" s="49"/>
      <c r="CI630" s="19"/>
      <c r="CJ630" s="19"/>
    </row>
    <row r="631" spans="1:88">
      <c r="A631" s="96">
        <f t="shared" ca="1" si="186"/>
        <v>34</v>
      </c>
      <c r="B631" s="23" t="str">
        <f ca="1">IF(A630="","",IF(AND(AL631="",AN631=""),"NB",AL631&amp;AN631))</f>
        <v>1@B,</v>
      </c>
      <c r="C631" s="6" t="str">
        <f t="shared" ca="1" si="188"/>
        <v/>
      </c>
      <c r="D631" s="56" t="str">
        <f ca="1">VLOOKUP($A631,$BC$5:$BN$45,8)</f>
        <v>R</v>
      </c>
      <c r="E631" s="344" t="str">
        <f t="shared" ca="1" si="197"/>
        <v>BRR</v>
      </c>
      <c r="F631" s="175">
        <v>1</v>
      </c>
      <c r="G631" s="459">
        <f ca="1">IF(G630&gt;=$AJ$3,1,IF(AND(J629="L",J630="L"),1,IF(I630="L",2,IF(I630="W",(2*G630-1),G630))))</f>
        <v>2</v>
      </c>
      <c r="H631" s="345" t="str">
        <f ca="1">IF($A630&lt;&gt;"",IF(OR($AH630&lt;&gt;0,$AI630&lt;&gt;0,E630="RRR"),"",IF(AND($D625="B",$D628="B"),"B",IF(AND($D627="B",$D629="B"),"B",IF(AND($D629=$D630,$D629="B"),"B","")))),"")</f>
        <v>B</v>
      </c>
      <c r="I631" s="346" t="str">
        <f t="shared" ca="1" si="201"/>
        <v>L</v>
      </c>
      <c r="J631" s="346">
        <f t="shared" ca="1" si="189"/>
        <v>-1</v>
      </c>
      <c r="K631" s="343">
        <f t="shared" ca="1" si="198"/>
        <v>-1</v>
      </c>
      <c r="L631" s="56" t="str">
        <f ca="1">VLOOKUP($A631,$BC$5:$BN$45,8)</f>
        <v>R</v>
      </c>
      <c r="M631" s="428">
        <f t="shared" ca="1" si="199"/>
        <v>2</v>
      </c>
      <c r="N631" s="175">
        <v>1</v>
      </c>
      <c r="O631" s="345" t="str">
        <f ca="1">IF($A630&lt;&gt;"",IF(OR($AH630&lt;&gt;0,$AI630&lt;&gt;0,E630="BBB",H631&lt;&gt;""),"",IF(AND($D625="R",$D628="R"),"R",IF(AND($D627="R",$D629="R"),"R",IF(AND($D629=$D630,$D629="R"),"R","")))),"")</f>
        <v/>
      </c>
      <c r="P631" s="37" t="str">
        <f t="shared" ca="1" si="190"/>
        <v/>
      </c>
      <c r="Q631" s="37">
        <f t="shared" ca="1" si="191"/>
        <v>0</v>
      </c>
      <c r="R631" s="23">
        <f ca="1">IF($A631&lt;&gt;"",IF(OR($AH630&lt;&gt;0,$AI630&lt;&gt;0),"0",SUM(Q631:Q631)),0)</f>
        <v>0</v>
      </c>
      <c r="S631" s="56" t="str">
        <f ca="1">VLOOKUP($A631,$BC$5:$BN$45,8)</f>
        <v>R</v>
      </c>
      <c r="T631" s="175">
        <v>1</v>
      </c>
      <c r="U631" s="345" t="str">
        <f ca="1">IF($A630&lt;&gt;"",IF(OR($AH630&lt;&gt;0,$AI630&lt;&gt;0,M630&gt;=$AJ$3),"",H631))</f>
        <v>B</v>
      </c>
      <c r="V631" s="346" t="str">
        <f t="shared" ca="1" si="202"/>
        <v>L</v>
      </c>
      <c r="W631" s="346">
        <f t="shared" ca="1" si="192"/>
        <v>-1</v>
      </c>
      <c r="X631" s="343">
        <f t="shared" ca="1" si="200"/>
        <v>-1</v>
      </c>
      <c r="Y631" s="56" t="str">
        <f ca="1">VLOOKUP($A631,$BC$5:$BN$45,8)</f>
        <v>R</v>
      </c>
      <c r="Z631" s="175">
        <v>1</v>
      </c>
      <c r="AA631" s="345" t="str">
        <f ca="1">IF($A630&lt;&gt;"",IF(OR($AH630&lt;&gt;0,$AI630&lt;&gt;0,U631&lt;&gt;""),"",O631))</f>
        <v/>
      </c>
      <c r="AB631" s="37" t="str">
        <f t="shared" ca="1" si="193"/>
        <v/>
      </c>
      <c r="AC631" s="37">
        <f t="shared" ca="1" si="194"/>
        <v>0</v>
      </c>
      <c r="AD631" s="23">
        <f ca="1">IF($A631&lt;&gt;"",IF(OR($AH630&lt;&gt;0,$AI630&lt;&gt;0),"0",SUM(AC631:AC631)),0)</f>
        <v>0</v>
      </c>
      <c r="AE631" s="90">
        <f ca="1">IF(A631&lt;&gt;"",W631+AC631,0)</f>
        <v>-1</v>
      </c>
      <c r="AF631" s="87">
        <f t="shared" ca="1" si="204"/>
        <v>-5</v>
      </c>
      <c r="AG631" s="95">
        <f>T632</f>
        <v>1</v>
      </c>
      <c r="AH631" s="89">
        <f ca="1">IF($A631&lt;&gt;"",IF(AH630&lt;&gt;0,AH630,IF(AF631&gt;=$AJ$1,"Profit Target",0)),0)</f>
        <v>0</v>
      </c>
      <c r="AI631" s="91">
        <f ca="1">IF($A631&lt;&gt;"",IF(AI630&lt;&gt;0,AI630,IF(AF631&lt;=$AJ$2,"Stop Loss",0)))</f>
        <v>0</v>
      </c>
      <c r="AJ631" s="89">
        <f t="shared" ca="1" si="195"/>
        <v>9</v>
      </c>
      <c r="AK631" s="78" t="str">
        <f ca="1">IF($A630="","",ABS(T631)&amp;"@")</f>
        <v>1@</v>
      </c>
      <c r="AL631" s="78" t="str">
        <f ca="1">IF(U631&lt;&gt;"",$AK631&amp;U631&amp;",","")</f>
        <v>1@B,</v>
      </c>
      <c r="AM631" s="78" t="str">
        <f ca="1">IF($A630="","",ABS(Z631)&amp;"@")</f>
        <v>1@</v>
      </c>
      <c r="AN631" s="427" t="str">
        <f t="shared" ca="1" si="196"/>
        <v/>
      </c>
      <c r="AO631" s="20"/>
      <c r="AP631" s="20"/>
      <c r="AQ631" s="20"/>
      <c r="AR631" s="20"/>
      <c r="AS631" s="20"/>
      <c r="AT631" s="66"/>
      <c r="AU631" s="20"/>
      <c r="AV631" s="20"/>
      <c r="AW631" s="20"/>
      <c r="AX631" s="20"/>
      <c r="AY631" s="20"/>
      <c r="AZ631" s="20"/>
      <c r="BA631" s="20"/>
      <c r="BB631" s="96">
        <f t="shared" ca="1" si="187"/>
        <v>24</v>
      </c>
      <c r="BC631" s="48"/>
      <c r="BD631" s="96"/>
      <c r="BE631" s="48"/>
      <c r="BG631" s="48"/>
      <c r="BH631" s="48"/>
      <c r="BI631" s="19"/>
      <c r="BJ631" s="19"/>
      <c r="BK631" s="19"/>
      <c r="BL631" s="48"/>
      <c r="BM631" s="61"/>
      <c r="BN631" s="48"/>
      <c r="BR631" s="48"/>
      <c r="BS631" s="48"/>
      <c r="BT631" s="48"/>
      <c r="BU631" s="48"/>
      <c r="BV631" s="48"/>
      <c r="BW631" s="48"/>
      <c r="BX631" s="48"/>
      <c r="BY631" s="49"/>
      <c r="BZ631" s="48"/>
      <c r="CA631" s="48"/>
      <c r="CB631" s="19"/>
      <c r="CC631" s="19"/>
      <c r="CD631" s="19"/>
      <c r="CE631" s="48"/>
      <c r="CF631" s="49"/>
      <c r="CG631" s="19"/>
      <c r="CH631" s="49"/>
      <c r="CI631" s="19"/>
      <c r="CJ631" s="19"/>
    </row>
    <row r="632" spans="1:88">
      <c r="A632" s="96">
        <f t="shared" ca="1" si="186"/>
        <v>18</v>
      </c>
      <c r="B632" s="23" t="str">
        <f ca="1">IF(A631="","",IF(AND(AL632="",AN632=""),"NB",AL632&amp;AN632))</f>
        <v>1@B,</v>
      </c>
      <c r="C632" s="6" t="str">
        <f t="shared" ca="1" si="188"/>
        <v/>
      </c>
      <c r="D632" s="56" t="str">
        <f ca="1">VLOOKUP($A632,$BC$5:$BN$45,8)</f>
        <v>R</v>
      </c>
      <c r="E632" s="344" t="str">
        <f t="shared" ca="1" si="197"/>
        <v>RRR</v>
      </c>
      <c r="F632" s="175">
        <v>1</v>
      </c>
      <c r="G632" s="459">
        <f ca="1">IF(G631&gt;=$AJ$3,1,IF(AND(J630="L",J631="L"),1,IF(I631="L",2,IF(I631="W",(2*G631-1),G631))))</f>
        <v>2</v>
      </c>
      <c r="H632" s="345" t="str">
        <f ca="1">IF($A631&lt;&gt;"",IF(OR($AH631&lt;&gt;0,$AI631&lt;&gt;0,E631="RRR"),"",IF(AND($D626="B",$D629="B"),"B",IF(AND($D628="B",$D630="B"),"B",IF(AND($D630=$D631,$D630="B"),"B","")))),"")</f>
        <v>B</v>
      </c>
      <c r="I632" s="346" t="str">
        <f t="shared" ca="1" si="201"/>
        <v>L</v>
      </c>
      <c r="J632" s="346">
        <f t="shared" ca="1" si="189"/>
        <v>-1</v>
      </c>
      <c r="K632" s="343">
        <f t="shared" ca="1" si="198"/>
        <v>-1</v>
      </c>
      <c r="L632" s="56" t="str">
        <f ca="1">VLOOKUP($A632,$BC$5:$BN$45,8)</f>
        <v>R</v>
      </c>
      <c r="M632" s="428">
        <f t="shared" ca="1" si="199"/>
        <v>3</v>
      </c>
      <c r="N632" s="175">
        <v>1</v>
      </c>
      <c r="O632" s="345" t="str">
        <f ca="1">IF($A631&lt;&gt;"",IF(OR($AH631&lt;&gt;0,$AI631&lt;&gt;0,E631="BBB",H632&lt;&gt;""),"",IF(AND($D626="R",$D629="R"),"R",IF(AND($D628="R",$D630="R"),"R",IF(AND($D630=$D631,$D630="R"),"R","")))),"")</f>
        <v/>
      </c>
      <c r="P632" s="37" t="str">
        <f t="shared" ca="1" si="190"/>
        <v/>
      </c>
      <c r="Q632" s="37">
        <f t="shared" ca="1" si="191"/>
        <v>0</v>
      </c>
      <c r="R632" s="23">
        <f ca="1">IF($A632&lt;&gt;"",IF(OR($AH631&lt;&gt;0,$AI631&lt;&gt;0),"0",SUM(Q632:Q632)),0)</f>
        <v>0</v>
      </c>
      <c r="S632" s="56" t="str">
        <f ca="1">VLOOKUP($A632,$BC$5:$BN$45,8)</f>
        <v>R</v>
      </c>
      <c r="T632" s="175">
        <v>1</v>
      </c>
      <c r="U632" s="345" t="str">
        <f ca="1">IF($A631&lt;&gt;"",IF(OR($AH631&lt;&gt;0,$AI631&lt;&gt;0,M631&gt;=$AJ$3),"",H632))</f>
        <v>B</v>
      </c>
      <c r="V632" s="346" t="str">
        <f t="shared" ca="1" si="202"/>
        <v>L</v>
      </c>
      <c r="W632" s="346">
        <f t="shared" ca="1" si="192"/>
        <v>-1</v>
      </c>
      <c r="X632" s="343">
        <f t="shared" ca="1" si="200"/>
        <v>-1</v>
      </c>
      <c r="Y632" s="56" t="str">
        <f ca="1">VLOOKUP($A632,$BC$5:$BN$45,8)</f>
        <v>R</v>
      </c>
      <c r="Z632" s="175">
        <v>1</v>
      </c>
      <c r="AA632" s="345" t="str">
        <f ca="1">IF($A631&lt;&gt;"",IF(OR($AH631&lt;&gt;0,$AI631&lt;&gt;0,U632&lt;&gt;""),"",O632))</f>
        <v/>
      </c>
      <c r="AB632" s="37" t="str">
        <f t="shared" ca="1" si="193"/>
        <v/>
      </c>
      <c r="AC632" s="37">
        <f t="shared" ca="1" si="194"/>
        <v>0</v>
      </c>
      <c r="AD632" s="23">
        <f ca="1">IF($A632&lt;&gt;"",IF(OR($AH631&lt;&gt;0,$AI631&lt;&gt;0),"0",SUM(AC632:AC632)),0)</f>
        <v>0</v>
      </c>
      <c r="AE632" s="90">
        <f ca="1">IF(A632&lt;&gt;"",W632+AC632,0)</f>
        <v>-1</v>
      </c>
      <c r="AF632" s="172">
        <f t="shared" ca="1" si="204"/>
        <v>-6</v>
      </c>
      <c r="AG632" s="95">
        <f>T633</f>
        <v>1</v>
      </c>
      <c r="AH632" s="89">
        <f ca="1">IF($A632&lt;&gt;"",IF(AH631&lt;&gt;0,AH631,IF(AF632&gt;=$AJ$1,"Profit Target",0)),0)</f>
        <v>0</v>
      </c>
      <c r="AI632" s="91">
        <f ca="1">IF($A632&lt;&gt;"",IF(AI631&lt;&gt;0,AI631,IF(AF632&lt;=$AJ$2,"Stop Loss",0)))</f>
        <v>0</v>
      </c>
      <c r="AJ632" s="89">
        <f t="shared" ca="1" si="195"/>
        <v>9</v>
      </c>
      <c r="AK632" s="78" t="str">
        <f ca="1">IF($A631="","",ABS(T632)&amp;"@")</f>
        <v>1@</v>
      </c>
      <c r="AL632" s="78" t="str">
        <f ca="1">IF(U632&lt;&gt;"",$AK632&amp;U632&amp;",","")</f>
        <v>1@B,</v>
      </c>
      <c r="AM632" s="78" t="str">
        <f ca="1">IF($A631="","",ABS(Z632)&amp;"@")</f>
        <v>1@</v>
      </c>
      <c r="AN632" s="427" t="str">
        <f t="shared" ca="1" si="196"/>
        <v/>
      </c>
      <c r="AO632" s="20"/>
      <c r="AP632" s="20"/>
      <c r="AQ632" s="20"/>
      <c r="AR632" s="20"/>
      <c r="AS632" s="20"/>
      <c r="AT632" s="66"/>
      <c r="AU632" s="20"/>
      <c r="AV632" s="20"/>
      <c r="AW632" s="20"/>
      <c r="AX632" s="20"/>
      <c r="AY632" s="20"/>
      <c r="AZ632" s="20"/>
      <c r="BA632" s="20"/>
      <c r="BB632" s="96">
        <f t="shared" ca="1" si="187"/>
        <v>34</v>
      </c>
      <c r="BC632" s="48"/>
      <c r="BD632" s="96"/>
      <c r="BE632" s="48"/>
      <c r="BG632" s="48"/>
      <c r="BH632" s="48"/>
      <c r="BI632" s="19"/>
      <c r="BJ632" s="19"/>
      <c r="BK632" s="19"/>
      <c r="BL632" s="48"/>
      <c r="BM632" s="61"/>
      <c r="BN632" s="48"/>
      <c r="BR632" s="48"/>
      <c r="BS632" s="48"/>
      <c r="BT632" s="48"/>
      <c r="BU632" s="48"/>
      <c r="BV632" s="48"/>
      <c r="BW632" s="48"/>
      <c r="BX632" s="48"/>
      <c r="BY632" s="49"/>
      <c r="BZ632" s="48"/>
      <c r="CA632" s="48"/>
      <c r="CB632" s="19"/>
      <c r="CC632" s="19"/>
      <c r="CD632" s="19"/>
      <c r="CE632" s="48"/>
      <c r="CF632" s="49"/>
      <c r="CG632" s="19"/>
      <c r="CH632" s="49"/>
      <c r="CI632" s="19"/>
      <c r="CJ632" s="19"/>
    </row>
    <row r="633" spans="1:88">
      <c r="A633" s="96">
        <f t="shared" ca="1" si="186"/>
        <v>2</v>
      </c>
      <c r="B633" s="23" t="str">
        <f ca="1">IF(A632="","",IF(AND(AL633="",AN633=""),"NB",AL633&amp;AN633))</f>
        <v>1@R,</v>
      </c>
      <c r="C633" s="6" t="str">
        <f t="shared" ca="1" si="188"/>
        <v/>
      </c>
      <c r="D633" s="56" t="str">
        <f ca="1">VLOOKUP($A633,$BC$5:$BN$45,8)</f>
        <v>B</v>
      </c>
      <c r="E633" s="344" t="str">
        <f t="shared" ca="1" si="197"/>
        <v>RRB</v>
      </c>
      <c r="F633" s="175">
        <v>1</v>
      </c>
      <c r="G633" s="459">
        <f ca="1">IF(G632&gt;=$AJ$3,1,IF(AND(J631="L",J632="L"),1,IF(I632="L",2,IF(I632="W",(2*G632-1),G632))))</f>
        <v>2</v>
      </c>
      <c r="H633" s="345" t="str">
        <f ca="1">IF($A632&lt;&gt;"",IF(OR($AH632&lt;&gt;0,$AI632&lt;&gt;0,E632="RRR"),"",IF(AND($D627="B",$D630="B"),"B",IF(AND($D629="B",$D631="B"),"B",IF(AND($D631=$D632,$D631="B"),"B","")))),"")</f>
        <v/>
      </c>
      <c r="I633" s="346" t="str">
        <f t="shared" ca="1" si="201"/>
        <v/>
      </c>
      <c r="J633" s="346">
        <f t="shared" ca="1" si="189"/>
        <v>0</v>
      </c>
      <c r="K633" s="343">
        <f t="shared" ca="1" si="198"/>
        <v>0</v>
      </c>
      <c r="L633" s="56" t="str">
        <f ca="1">VLOOKUP($A633,$BC$5:$BN$45,8)</f>
        <v>B</v>
      </c>
      <c r="M633" s="428">
        <f t="shared" ca="1" si="199"/>
        <v>3</v>
      </c>
      <c r="N633" s="175">
        <v>1</v>
      </c>
      <c r="O633" s="345" t="str">
        <f ca="1">IF($A632&lt;&gt;"",IF(OR($AH632&lt;&gt;0,$AI632&lt;&gt;0,E632="BBB",H633&lt;&gt;""),"",IF(AND($D627="R",$D630="R"),"R",IF(AND($D629="R",$D631="R"),"R",IF(AND($D631=$D632,$D631="R"),"R","")))),"")</f>
        <v>R</v>
      </c>
      <c r="P633" s="37" t="str">
        <f t="shared" ca="1" si="190"/>
        <v>L</v>
      </c>
      <c r="Q633" s="37">
        <f t="shared" ca="1" si="191"/>
        <v>-1</v>
      </c>
      <c r="R633" s="23">
        <f ca="1">IF($A633&lt;&gt;"",IF(OR($AH632&lt;&gt;0,$AI632&lt;&gt;0),"0",SUM(Q633:Q633)),0)</f>
        <v>-1</v>
      </c>
      <c r="S633" s="56" t="str">
        <f ca="1">VLOOKUP($A633,$BC$5:$BN$45,8)</f>
        <v>B</v>
      </c>
      <c r="T633" s="175">
        <v>1</v>
      </c>
      <c r="U633" s="345" t="str">
        <f ca="1">IF($A632&lt;&gt;"",IF(OR($AH632&lt;&gt;0,$AI632&lt;&gt;0,M632&gt;=$AJ$3),"",H633))</f>
        <v/>
      </c>
      <c r="V633" s="346" t="str">
        <f t="shared" ca="1" si="202"/>
        <v/>
      </c>
      <c r="W633" s="346">
        <f t="shared" ca="1" si="192"/>
        <v>0</v>
      </c>
      <c r="X633" s="343">
        <f t="shared" ca="1" si="200"/>
        <v>0</v>
      </c>
      <c r="Y633" s="56" t="str">
        <f ca="1">VLOOKUP($A633,$BC$5:$BN$45,8)</f>
        <v>B</v>
      </c>
      <c r="Z633" s="175">
        <v>1</v>
      </c>
      <c r="AA633" s="345" t="str">
        <f ca="1">IF($A632&lt;&gt;"",IF(OR($AH632&lt;&gt;0,$AI632&lt;&gt;0,U633&lt;&gt;""),"",O633))</f>
        <v>R</v>
      </c>
      <c r="AB633" s="37" t="str">
        <f t="shared" ca="1" si="193"/>
        <v>L</v>
      </c>
      <c r="AC633" s="37">
        <f t="shared" ca="1" si="194"/>
        <v>-1</v>
      </c>
      <c r="AD633" s="23">
        <f ca="1">IF($A633&lt;&gt;"",IF(OR($AH632&lt;&gt;0,$AI632&lt;&gt;0),"0",SUM(AC633:AC633)),0)</f>
        <v>-1</v>
      </c>
      <c r="AE633" s="90">
        <f ca="1">IF(A633&lt;&gt;"",W633+AC633,0)</f>
        <v>-1</v>
      </c>
      <c r="AF633" s="87">
        <f t="shared" ca="1" si="204"/>
        <v>-7</v>
      </c>
      <c r="AG633" s="95">
        <f>T634</f>
        <v>1</v>
      </c>
      <c r="AH633" s="89">
        <f ca="1">IF($A633&lt;&gt;"",IF(AH632&lt;&gt;0,AH632,IF(AF633&gt;=$AJ$1,"Profit Target",0)),0)</f>
        <v>0</v>
      </c>
      <c r="AI633" s="91">
        <f ca="1">IF($A633&lt;&gt;"",IF(AI632&lt;&gt;0,AI632,IF(AF633&lt;=$AJ$2,"Stop Loss",0)))</f>
        <v>0</v>
      </c>
      <c r="AJ633" s="89">
        <f t="shared" ca="1" si="195"/>
        <v>9</v>
      </c>
      <c r="AK633" s="78" t="str">
        <f ca="1">IF($A632="","",ABS(T633)&amp;"@")</f>
        <v>1@</v>
      </c>
      <c r="AL633" s="78" t="str">
        <f ca="1">IF(U633&lt;&gt;"",$AK633&amp;U633&amp;",","")</f>
        <v/>
      </c>
      <c r="AM633" s="78" t="str">
        <f ca="1">IF($A632="","",ABS(Z633)&amp;"@")</f>
        <v>1@</v>
      </c>
      <c r="AN633" s="427" t="str">
        <f t="shared" ca="1" si="196"/>
        <v>1@R,</v>
      </c>
      <c r="AO633" s="20"/>
      <c r="AP633" s="20"/>
      <c r="AQ633" s="20"/>
      <c r="AR633" s="20"/>
      <c r="AS633" s="20"/>
      <c r="AT633" s="66"/>
      <c r="AU633" s="20"/>
      <c r="AV633" s="20"/>
      <c r="AW633" s="20"/>
      <c r="AX633" s="20"/>
      <c r="AY633" s="20"/>
      <c r="AZ633" s="20"/>
      <c r="BA633" s="20"/>
      <c r="BB633" s="96">
        <f t="shared" ca="1" si="187"/>
        <v>32</v>
      </c>
      <c r="BC633" s="48"/>
      <c r="BD633" s="96"/>
      <c r="BE633" s="48"/>
      <c r="BG633" s="48"/>
      <c r="BH633" s="48"/>
      <c r="BI633" s="19"/>
      <c r="BJ633" s="19"/>
      <c r="BK633" s="19"/>
      <c r="BL633" s="48"/>
      <c r="BM633" s="61"/>
      <c r="BN633" s="48"/>
      <c r="BR633" s="48"/>
      <c r="BS633" s="48"/>
      <c r="BT633" s="48"/>
      <c r="BU633" s="48"/>
      <c r="BV633" s="48"/>
      <c r="BW633" s="48"/>
      <c r="BX633" s="48"/>
      <c r="BY633" s="49"/>
      <c r="BZ633" s="48"/>
      <c r="CA633" s="48"/>
      <c r="CB633" s="19"/>
      <c r="CC633" s="19"/>
      <c r="CD633" s="19"/>
      <c r="CE633" s="48"/>
      <c r="CF633" s="49"/>
      <c r="CG633" s="19"/>
      <c r="CH633" s="49"/>
      <c r="CI633" s="19"/>
      <c r="CJ633" s="19"/>
    </row>
    <row r="634" spans="1:88">
      <c r="A634" s="96">
        <f t="shared" ca="1" si="186"/>
        <v>14</v>
      </c>
      <c r="B634" s="23" t="str">
        <f ca="1">IF(A633="","",IF(AND(AL634="",AN634=""),"NB",AL634&amp;AN634))</f>
        <v>1@R,</v>
      </c>
      <c r="C634" s="6" t="str">
        <f t="shared" ca="1" si="188"/>
        <v/>
      </c>
      <c r="D634" s="56" t="str">
        <f ca="1">VLOOKUP($A634,$BC$5:$BN$45,8)</f>
        <v>R</v>
      </c>
      <c r="E634" s="344" t="str">
        <f t="shared" ca="1" si="197"/>
        <v>RBR</v>
      </c>
      <c r="F634" s="175">
        <v>1</v>
      </c>
      <c r="G634" s="459">
        <f ca="1">IF(G633&gt;=$AJ$3,1,IF(AND(J632="L",J633="L"),1,IF(I633="L",2,IF(I633="W",(2*G633-1),G633))))</f>
        <v>2</v>
      </c>
      <c r="H634" s="345" t="str">
        <f ca="1">IF($A633&lt;&gt;"",IF(OR($AH633&lt;&gt;0,$AI633&lt;&gt;0,E633="RRR"),"",IF(AND($D628="B",$D631="B"),"B",IF(AND($D630="B",$D632="B"),"B",IF(AND($D632=$D633,$D632="B"),"B","")))),"")</f>
        <v/>
      </c>
      <c r="I634" s="346" t="str">
        <f t="shared" ca="1" si="201"/>
        <v/>
      </c>
      <c r="J634" s="346">
        <f t="shared" ca="1" si="189"/>
        <v>0</v>
      </c>
      <c r="K634" s="343">
        <f t="shared" ca="1" si="198"/>
        <v>0</v>
      </c>
      <c r="L634" s="56" t="str">
        <f ca="1">VLOOKUP($A634,$BC$5:$BN$45,8)</f>
        <v>R</v>
      </c>
      <c r="M634" s="428">
        <f t="shared" ca="1" si="199"/>
        <v>3</v>
      </c>
      <c r="N634" s="175">
        <v>1</v>
      </c>
      <c r="O634" s="345" t="str">
        <f ca="1">IF($A633&lt;&gt;"",IF(OR($AH633&lt;&gt;0,$AI633&lt;&gt;0,E633="BBB",H634&lt;&gt;""),"",IF(AND($D628="R",$D631="R"),"R",IF(AND($D630="R",$D632="R"),"R",IF(AND($D632=$D633,$D632="R"),"R","")))),"")</f>
        <v>R</v>
      </c>
      <c r="P634" s="37" t="str">
        <f t="shared" ca="1" si="190"/>
        <v>W</v>
      </c>
      <c r="Q634" s="37">
        <f t="shared" ca="1" si="191"/>
        <v>1</v>
      </c>
      <c r="R634" s="23">
        <f ca="1">IF($A634&lt;&gt;"",IF(OR($AH633&lt;&gt;0,$AI633&lt;&gt;0),"0",SUM(Q634:Q634)),0)</f>
        <v>1</v>
      </c>
      <c r="S634" s="56" t="str">
        <f ca="1">VLOOKUP($A634,$BC$5:$BN$45,8)</f>
        <v>R</v>
      </c>
      <c r="T634" s="175">
        <v>1</v>
      </c>
      <c r="U634" s="345" t="str">
        <f ca="1">IF($A633&lt;&gt;"",IF(OR($AH633&lt;&gt;0,$AI633&lt;&gt;0,M633&gt;=$AJ$3),"",H634))</f>
        <v/>
      </c>
      <c r="V634" s="346" t="str">
        <f t="shared" ca="1" si="202"/>
        <v/>
      </c>
      <c r="W634" s="346">
        <f t="shared" ca="1" si="192"/>
        <v>0</v>
      </c>
      <c r="X634" s="343">
        <f t="shared" ca="1" si="200"/>
        <v>0</v>
      </c>
      <c r="Y634" s="56" t="str">
        <f ca="1">VLOOKUP($A634,$BC$5:$BN$45,8)</f>
        <v>R</v>
      </c>
      <c r="Z634" s="175">
        <v>1</v>
      </c>
      <c r="AA634" s="345" t="str">
        <f ca="1">IF($A633&lt;&gt;"",IF(OR($AH633&lt;&gt;0,$AI633&lt;&gt;0,U634&lt;&gt;""),"",O634))</f>
        <v>R</v>
      </c>
      <c r="AB634" s="37" t="str">
        <f t="shared" ca="1" si="193"/>
        <v>W</v>
      </c>
      <c r="AC634" s="37">
        <f t="shared" ca="1" si="194"/>
        <v>1</v>
      </c>
      <c r="AD634" s="23">
        <f ca="1">IF($A634&lt;&gt;"",IF(OR($AH633&lt;&gt;0,$AI633&lt;&gt;0),"0",SUM(AC634:AC634)),0)</f>
        <v>1</v>
      </c>
      <c r="AE634" s="90">
        <f ca="1">IF(A634&lt;&gt;"",W634+AC634,0)</f>
        <v>1</v>
      </c>
      <c r="AF634" s="87">
        <f t="shared" ca="1" si="204"/>
        <v>-6</v>
      </c>
      <c r="AG634" s="95">
        <f>T635</f>
        <v>1</v>
      </c>
      <c r="AH634" s="89">
        <f ca="1">IF($A634&lt;&gt;"",IF(AH633&lt;&gt;0,AH633,IF(AF634&gt;=$AJ$1,"Profit Target",0)),0)</f>
        <v>0</v>
      </c>
      <c r="AI634" s="91">
        <f ca="1">IF($A634&lt;&gt;"",IF(AI633&lt;&gt;0,AI633,IF(AF634&lt;=$AJ$2,"Stop Loss",0)))</f>
        <v>0</v>
      </c>
      <c r="AJ634" s="89">
        <f t="shared" ca="1" si="195"/>
        <v>9</v>
      </c>
      <c r="AK634" s="78" t="str">
        <f ca="1">IF($A633="","",ABS(T634)&amp;"@")</f>
        <v>1@</v>
      </c>
      <c r="AL634" s="78" t="str">
        <f ca="1">IF(U634&lt;&gt;"",$AK634&amp;U634&amp;",","")</f>
        <v/>
      </c>
      <c r="AM634" s="78" t="str">
        <f ca="1">IF($A633="","",ABS(Z634)&amp;"@")</f>
        <v>1@</v>
      </c>
      <c r="AN634" s="427" t="str">
        <f t="shared" ca="1" si="196"/>
        <v>1@R,</v>
      </c>
      <c r="AO634" s="20"/>
      <c r="AP634" s="20"/>
      <c r="AQ634" s="20"/>
      <c r="AR634" s="20"/>
      <c r="AS634" s="20"/>
      <c r="AT634" s="66"/>
      <c r="AU634" s="20"/>
      <c r="AV634" s="20"/>
      <c r="AW634" s="20"/>
      <c r="AX634" s="20"/>
      <c r="AY634" s="20"/>
      <c r="AZ634" s="20"/>
      <c r="BA634" s="20"/>
      <c r="BB634" s="96">
        <f t="shared" ca="1" si="187"/>
        <v>10</v>
      </c>
      <c r="BC634" s="48"/>
      <c r="BD634" s="96"/>
      <c r="BE634" s="48"/>
      <c r="BG634" s="48"/>
      <c r="BH634" s="48"/>
      <c r="BI634" s="19"/>
      <c r="BJ634" s="19"/>
      <c r="BK634" s="19"/>
      <c r="BL634" s="48"/>
      <c r="BM634" s="61"/>
      <c r="BN634" s="48"/>
      <c r="BR634" s="48"/>
      <c r="BS634" s="48"/>
      <c r="BT634" s="48"/>
      <c r="BU634" s="48"/>
      <c r="BV634" s="48"/>
      <c r="BW634" s="48"/>
      <c r="BX634" s="48"/>
      <c r="BY634" s="49"/>
      <c r="BZ634" s="48"/>
      <c r="CA634" s="48"/>
      <c r="CB634" s="19"/>
      <c r="CC634" s="19"/>
      <c r="CD634" s="19"/>
      <c r="CE634" s="48"/>
      <c r="CF634" s="49"/>
      <c r="CG634" s="19"/>
      <c r="CH634" s="49"/>
      <c r="CI634" s="19"/>
      <c r="CJ634" s="19"/>
    </row>
    <row r="635" spans="1:88">
      <c r="A635" s="96">
        <f t="shared" ca="1" si="186"/>
        <v>21</v>
      </c>
      <c r="B635" s="23" t="str">
        <f ca="1">IF(A634="","",IF(AND(AL635="",AN635=""),"NB",AL635&amp;AN635))</f>
        <v>NB</v>
      </c>
      <c r="C635" s="6" t="str">
        <f t="shared" ca="1" si="188"/>
        <v/>
      </c>
      <c r="D635" s="56" t="str">
        <f ca="1">VLOOKUP($A635,$BC$5:$BN$45,8)</f>
        <v>R</v>
      </c>
      <c r="E635" s="344" t="str">
        <f t="shared" ca="1" si="197"/>
        <v>BRR</v>
      </c>
      <c r="F635" s="175">
        <v>1</v>
      </c>
      <c r="G635" s="459">
        <f ca="1">IF(G634&gt;=$AJ$3,1,IF(AND(J633="L",J634="L"),1,IF(I634="L",2,IF(I634="W",(2*G634-1),G634))))</f>
        <v>2</v>
      </c>
      <c r="H635" s="345" t="str">
        <f ca="1">IF($A634&lt;&gt;"",IF(OR($AH634&lt;&gt;0,$AI634&lt;&gt;0,E634="RRR"),"",IF(AND($D629="B",$D632="B"),"B",IF(AND($D631="B",$D633="B"),"B",IF(AND($D633=$D634,$D633="B"),"B","")))),"")</f>
        <v/>
      </c>
      <c r="I635" s="346" t="str">
        <f t="shared" ca="1" si="201"/>
        <v/>
      </c>
      <c r="J635" s="346">
        <f t="shared" ca="1" si="189"/>
        <v>0</v>
      </c>
      <c r="K635" s="343">
        <f t="shared" ca="1" si="198"/>
        <v>0</v>
      </c>
      <c r="L635" s="56" t="str">
        <f ca="1">VLOOKUP($A635,$BC$5:$BN$45,8)</f>
        <v>R</v>
      </c>
      <c r="M635" s="428">
        <f t="shared" ca="1" si="199"/>
        <v>3</v>
      </c>
      <c r="N635" s="175">
        <v>1</v>
      </c>
      <c r="O635" s="345" t="str">
        <f ca="1">IF($A634&lt;&gt;"",IF(OR($AH634&lt;&gt;0,$AI634&lt;&gt;0,E634="BBB",H635&lt;&gt;""),"",IF(AND($D629="R",$D632="R"),"R",IF(AND($D631="R",$D633="R"),"R",IF(AND($D633=$D634,$D633="R"),"R","")))),"")</f>
        <v/>
      </c>
      <c r="P635" s="37" t="str">
        <f t="shared" ca="1" si="190"/>
        <v/>
      </c>
      <c r="Q635" s="37">
        <f t="shared" ca="1" si="191"/>
        <v>0</v>
      </c>
      <c r="R635" s="23">
        <f ca="1">IF($A635&lt;&gt;"",IF(OR($AH634&lt;&gt;0,$AI634&lt;&gt;0),"0",SUM(Q635:Q635)),0)</f>
        <v>0</v>
      </c>
      <c r="S635" s="56" t="str">
        <f ca="1">VLOOKUP($A635,$BC$5:$BN$45,8)</f>
        <v>R</v>
      </c>
      <c r="T635" s="175">
        <v>1</v>
      </c>
      <c r="U635" s="345" t="str">
        <f ca="1">IF($A634&lt;&gt;"",IF(OR($AH634&lt;&gt;0,$AI634&lt;&gt;0,M634&gt;=$AJ$3),"",H635))</f>
        <v/>
      </c>
      <c r="V635" s="346" t="str">
        <f t="shared" ca="1" si="202"/>
        <v/>
      </c>
      <c r="W635" s="346">
        <f t="shared" ca="1" si="192"/>
        <v>0</v>
      </c>
      <c r="X635" s="343">
        <f t="shared" ca="1" si="200"/>
        <v>0</v>
      </c>
      <c r="Y635" s="56" t="str">
        <f ca="1">VLOOKUP($A635,$BC$5:$BN$45,8)</f>
        <v>R</v>
      </c>
      <c r="Z635" s="175">
        <v>1</v>
      </c>
      <c r="AA635" s="345" t="str">
        <f ca="1">IF($A634&lt;&gt;"",IF(OR($AH634&lt;&gt;0,$AI634&lt;&gt;0,U635&lt;&gt;""),"",O635))</f>
        <v/>
      </c>
      <c r="AB635" s="37" t="str">
        <f t="shared" ca="1" si="193"/>
        <v/>
      </c>
      <c r="AC635" s="37">
        <f t="shared" ca="1" si="194"/>
        <v>0</v>
      </c>
      <c r="AD635" s="23">
        <f ca="1">IF($A635&lt;&gt;"",IF(OR($AH634&lt;&gt;0,$AI634&lt;&gt;0),"0",SUM(AC635:AC635)),0)</f>
        <v>0</v>
      </c>
      <c r="AE635" s="90">
        <f ca="1">IF(A635&lt;&gt;"",W635+AC635,0)</f>
        <v>0</v>
      </c>
      <c r="AF635" s="87">
        <f t="shared" ca="1" si="204"/>
        <v>-6</v>
      </c>
      <c r="AG635" s="95">
        <f>T636</f>
        <v>1</v>
      </c>
      <c r="AH635" s="89">
        <f ca="1">IF($A635&lt;&gt;"",IF(AH634&lt;&gt;0,AH634,IF(AF635&gt;=$AJ$1,"Profit Target",0)),0)</f>
        <v>0</v>
      </c>
      <c r="AI635" s="91">
        <f ca="1">IF($A635&lt;&gt;"",IF(AI634&lt;&gt;0,AI634,IF(AF635&lt;=$AJ$2,"Stop Loss",0)))</f>
        <v>0</v>
      </c>
      <c r="AJ635" s="89">
        <f t="shared" ca="1" si="195"/>
        <v>9</v>
      </c>
      <c r="AK635" s="78" t="str">
        <f ca="1">IF($A634="","",ABS(T635)&amp;"@")</f>
        <v>1@</v>
      </c>
      <c r="AL635" s="78" t="str">
        <f ca="1">IF(U635&lt;&gt;"",$AK635&amp;U635&amp;",","")</f>
        <v/>
      </c>
      <c r="AM635" s="78" t="str">
        <f ca="1">IF($A634="","",ABS(Z635)&amp;"@")</f>
        <v>1@</v>
      </c>
      <c r="AN635" s="427" t="str">
        <f t="shared" ca="1" si="196"/>
        <v/>
      </c>
      <c r="AO635" s="20"/>
      <c r="AP635" s="20"/>
      <c r="AQ635" s="20"/>
      <c r="AR635" s="20"/>
      <c r="AS635" s="20"/>
      <c r="AT635" s="66"/>
      <c r="AU635" s="20"/>
      <c r="AV635" s="20"/>
      <c r="AW635" s="20"/>
      <c r="AX635" s="20"/>
      <c r="AY635" s="20"/>
      <c r="AZ635" s="20"/>
      <c r="BA635" s="20"/>
      <c r="BB635" s="96">
        <f t="shared" ca="1" si="187"/>
        <v>31</v>
      </c>
      <c r="BC635" s="48"/>
      <c r="BD635" s="96"/>
      <c r="BE635" s="48"/>
      <c r="BG635" s="48"/>
      <c r="BH635" s="48"/>
      <c r="BI635" s="19"/>
      <c r="BJ635" s="19"/>
      <c r="BK635" s="19"/>
      <c r="BL635" s="48"/>
      <c r="BM635" s="61"/>
      <c r="BN635" s="48"/>
      <c r="BR635" s="48"/>
      <c r="BS635" s="48"/>
      <c r="BT635" s="48"/>
      <c r="BU635" s="48"/>
      <c r="BV635" s="48"/>
      <c r="BW635" s="48"/>
      <c r="BX635" s="48"/>
      <c r="BY635" s="49"/>
      <c r="BZ635" s="48"/>
      <c r="CA635" s="48"/>
      <c r="CB635" s="19"/>
      <c r="CC635" s="19"/>
      <c r="CD635" s="19"/>
      <c r="CE635" s="48"/>
      <c r="CF635" s="49"/>
      <c r="CG635" s="19"/>
      <c r="CH635" s="49"/>
      <c r="CI635" s="19"/>
      <c r="CJ635" s="19"/>
    </row>
    <row r="636" spans="1:88">
      <c r="A636" s="96">
        <f t="shared" ca="1" si="186"/>
        <v>5</v>
      </c>
      <c r="B636" s="23" t="str">
        <f ca="1">IF(A635="","",IF(AND(AL636="",AN636=""),"NB",AL636&amp;AN636))</f>
        <v>1@R,</v>
      </c>
      <c r="C636" s="6" t="str">
        <f t="shared" ca="1" si="188"/>
        <v/>
      </c>
      <c r="D636" s="56" t="str">
        <f ca="1">VLOOKUP($A636,$BC$5:$BN$45,8)</f>
        <v>R</v>
      </c>
      <c r="E636" s="344" t="str">
        <f t="shared" ca="1" si="197"/>
        <v>RRR</v>
      </c>
      <c r="F636" s="175">
        <v>1</v>
      </c>
      <c r="G636" s="459">
        <f ca="1">IF(G635&gt;=$AJ$3,1,IF(AND(J634="L",J635="L"),1,IF(I635="L",2,IF(I635="W",(2*G635-1),G635))))</f>
        <v>2</v>
      </c>
      <c r="H636" s="345" t="str">
        <f ca="1">IF($A635&lt;&gt;"",IF(OR($AH635&lt;&gt;0,$AI635&lt;&gt;0,E635="RRR"),"",IF(AND($D630="B",$D633="B"),"B",IF(AND($D632="B",$D634="B"),"B",IF(AND($D634=$D635,$D634="B"),"B","")))),"")</f>
        <v/>
      </c>
      <c r="I636" s="346" t="str">
        <f t="shared" ca="1" si="201"/>
        <v/>
      </c>
      <c r="J636" s="346">
        <f t="shared" ca="1" si="189"/>
        <v>0</v>
      </c>
      <c r="K636" s="343">
        <f t="shared" ca="1" si="198"/>
        <v>0</v>
      </c>
      <c r="L636" s="56" t="str">
        <f ca="1">VLOOKUP($A636,$BC$5:$BN$45,8)</f>
        <v>R</v>
      </c>
      <c r="M636" s="428">
        <f t="shared" ca="1" si="199"/>
        <v>3</v>
      </c>
      <c r="N636" s="175">
        <v>1</v>
      </c>
      <c r="O636" s="345" t="str">
        <f ca="1">IF($A635&lt;&gt;"",IF(OR($AH635&lt;&gt;0,$AI635&lt;&gt;0,E635="BBB",H636&lt;&gt;""),"",IF(AND($D630="R",$D633="R"),"R",IF(AND($D632="R",$D634="R"),"R",IF(AND($D634=$D635,$D634="R"),"R","")))),"")</f>
        <v>R</v>
      </c>
      <c r="P636" s="37" t="str">
        <f t="shared" ca="1" si="190"/>
        <v>W</v>
      </c>
      <c r="Q636" s="37">
        <f t="shared" ca="1" si="191"/>
        <v>1</v>
      </c>
      <c r="R636" s="23">
        <f ca="1">IF($A636&lt;&gt;"",IF(OR($AH635&lt;&gt;0,$AI635&lt;&gt;0),"0",SUM(Q636:Q636)),0)</f>
        <v>1</v>
      </c>
      <c r="S636" s="56" t="str">
        <f ca="1">VLOOKUP($A636,$BC$5:$BN$45,8)</f>
        <v>R</v>
      </c>
      <c r="T636" s="175">
        <v>1</v>
      </c>
      <c r="U636" s="345" t="str">
        <f ca="1">IF($A635&lt;&gt;"",IF(OR($AH635&lt;&gt;0,$AI635&lt;&gt;0,M635&gt;=$AJ$3),"",H636))</f>
        <v/>
      </c>
      <c r="V636" s="346" t="str">
        <f t="shared" ca="1" si="202"/>
        <v/>
      </c>
      <c r="W636" s="346">
        <f t="shared" ca="1" si="192"/>
        <v>0</v>
      </c>
      <c r="X636" s="343">
        <f t="shared" ca="1" si="200"/>
        <v>0</v>
      </c>
      <c r="Y636" s="56" t="str">
        <f ca="1">VLOOKUP($A636,$BC$5:$BN$45,8)</f>
        <v>R</v>
      </c>
      <c r="Z636" s="175">
        <v>1</v>
      </c>
      <c r="AA636" s="345" t="str">
        <f ca="1">IF($A635&lt;&gt;"",IF(OR($AH635&lt;&gt;0,$AI635&lt;&gt;0,U636&lt;&gt;""),"",O636))</f>
        <v>R</v>
      </c>
      <c r="AB636" s="37" t="str">
        <f t="shared" ca="1" si="193"/>
        <v>W</v>
      </c>
      <c r="AC636" s="37">
        <f t="shared" ca="1" si="194"/>
        <v>1</v>
      </c>
      <c r="AD636" s="23">
        <f ca="1">IF($A636&lt;&gt;"",IF(OR($AH635&lt;&gt;0,$AI635&lt;&gt;0),"0",SUM(AC636:AC636)),0)</f>
        <v>1</v>
      </c>
      <c r="AE636" s="90">
        <f ca="1">IF(A636&lt;&gt;"",W636+AC636,0)</f>
        <v>1</v>
      </c>
      <c r="AF636" s="87">
        <f t="shared" ca="1" si="204"/>
        <v>-5</v>
      </c>
      <c r="AG636" s="95">
        <f>T637</f>
        <v>1</v>
      </c>
      <c r="AH636" s="89">
        <f ca="1">IF($A636&lt;&gt;"",IF(AH635&lt;&gt;0,AH635,IF(AF636&gt;=$AJ$1,"Profit Target",0)),0)</f>
        <v>0</v>
      </c>
      <c r="AI636" s="91">
        <f ca="1">IF($A636&lt;&gt;"",IF(AI635&lt;&gt;0,AI635,IF(AF636&lt;=$AJ$2,"Stop Loss",0)))</f>
        <v>0</v>
      </c>
      <c r="AJ636" s="89">
        <f t="shared" ca="1" si="195"/>
        <v>9</v>
      </c>
      <c r="AK636" s="78" t="str">
        <f ca="1">IF($A635="","",ABS(T636)&amp;"@")</f>
        <v>1@</v>
      </c>
      <c r="AL636" s="78" t="str">
        <f ca="1">IF(U636&lt;&gt;"",$AK636&amp;U636&amp;",","")</f>
        <v/>
      </c>
      <c r="AM636" s="78" t="str">
        <f ca="1">IF($A635="","",ABS(Z636)&amp;"@")</f>
        <v>1@</v>
      </c>
      <c r="AN636" s="427" t="str">
        <f t="shared" ca="1" si="196"/>
        <v>1@R,</v>
      </c>
      <c r="AO636" s="20"/>
      <c r="AP636" s="20"/>
      <c r="AQ636" s="20"/>
      <c r="AR636" s="20"/>
      <c r="AS636" s="20"/>
      <c r="AT636" s="66"/>
      <c r="AU636" s="20"/>
      <c r="AV636" s="20"/>
      <c r="AW636" s="20"/>
      <c r="AX636" s="20"/>
      <c r="AY636" s="20"/>
      <c r="AZ636" s="20"/>
      <c r="BA636" s="20"/>
      <c r="BB636" s="96">
        <f t="shared" ca="1" si="187"/>
        <v>4</v>
      </c>
      <c r="BC636" s="48"/>
      <c r="BD636" s="96"/>
      <c r="BE636" s="48"/>
      <c r="BG636" s="48"/>
      <c r="BH636" s="48"/>
      <c r="BI636" s="19"/>
      <c r="BJ636" s="19"/>
      <c r="BK636" s="19"/>
      <c r="BL636" s="48"/>
      <c r="BM636" s="61"/>
      <c r="BN636" s="48"/>
      <c r="BR636" s="48"/>
      <c r="BS636" s="48"/>
      <c r="BT636" s="48"/>
      <c r="BU636" s="48"/>
      <c r="BV636" s="48"/>
      <c r="BW636" s="48"/>
      <c r="BX636" s="48"/>
      <c r="BY636" s="49"/>
      <c r="BZ636" s="48"/>
      <c r="CA636" s="48"/>
      <c r="CB636" s="19"/>
      <c r="CC636" s="19"/>
      <c r="CD636" s="19"/>
      <c r="CE636" s="48"/>
      <c r="CF636" s="49"/>
      <c r="CG636" s="19"/>
      <c r="CH636" s="49"/>
      <c r="CI636" s="19"/>
      <c r="CJ636" s="19"/>
    </row>
    <row r="637" spans="1:88">
      <c r="A637" s="96">
        <f t="shared" ca="1" si="186"/>
        <v>15</v>
      </c>
      <c r="B637" s="23" t="str">
        <f ca="1">IF(A636="","",IF(AND(AL637="",AN637=""),"NB",AL637&amp;AN637))</f>
        <v>1@R,</v>
      </c>
      <c r="C637" s="6" t="str">
        <f t="shared" ca="1" si="188"/>
        <v/>
      </c>
      <c r="D637" s="56" t="str">
        <f ca="1">VLOOKUP($A637,$BC$5:$BN$45,8)</f>
        <v>B</v>
      </c>
      <c r="E637" s="344" t="str">
        <f t="shared" ca="1" si="197"/>
        <v>RRB</v>
      </c>
      <c r="F637" s="175">
        <v>1</v>
      </c>
      <c r="G637" s="459">
        <f ca="1">IF(G636&gt;=$AJ$3,1,IF(AND(J635="L",J636="L"),1,IF(I636="L",2,IF(I636="W",(2*G636-1),G636))))</f>
        <v>2</v>
      </c>
      <c r="H637" s="345" t="str">
        <f ca="1">IF($A636&lt;&gt;"",IF(OR($AH636&lt;&gt;0,$AI636&lt;&gt;0,E636="RRR"),"",IF(AND($D631="B",$D634="B"),"B",IF(AND($D633="B",$D635="B"),"B",IF(AND($D635=$D636,$D635="B"),"B","")))),"")</f>
        <v/>
      </c>
      <c r="I637" s="346" t="str">
        <f t="shared" ca="1" si="201"/>
        <v/>
      </c>
      <c r="J637" s="346">
        <f t="shared" ca="1" si="189"/>
        <v>0</v>
      </c>
      <c r="K637" s="343">
        <f t="shared" ca="1" si="198"/>
        <v>0</v>
      </c>
      <c r="L637" s="56" t="str">
        <f ca="1">VLOOKUP($A637,$BC$5:$BN$45,8)</f>
        <v>B</v>
      </c>
      <c r="M637" s="428">
        <f t="shared" ca="1" si="199"/>
        <v>3</v>
      </c>
      <c r="N637" s="175">
        <v>1</v>
      </c>
      <c r="O637" s="345" t="str">
        <f ca="1">IF($A636&lt;&gt;"",IF(OR($AH636&lt;&gt;0,$AI636&lt;&gt;0,E636="BBB",H637&lt;&gt;""),"",IF(AND($D631="R",$D634="R"),"R",IF(AND($D633="R",$D635="R"),"R",IF(AND($D635=$D636,$D635="R"),"R","")))),"")</f>
        <v>R</v>
      </c>
      <c r="P637" s="37" t="str">
        <f t="shared" ca="1" si="190"/>
        <v>L</v>
      </c>
      <c r="Q637" s="37">
        <f t="shared" ca="1" si="191"/>
        <v>-1</v>
      </c>
      <c r="R637" s="23">
        <f ca="1">IF($A637&lt;&gt;"",IF(OR($AH636&lt;&gt;0,$AI636&lt;&gt;0),"0",SUM(Q637:Q637)),0)</f>
        <v>-1</v>
      </c>
      <c r="S637" s="56" t="str">
        <f ca="1">VLOOKUP($A637,$BC$5:$BN$45,8)</f>
        <v>B</v>
      </c>
      <c r="T637" s="175">
        <v>1</v>
      </c>
      <c r="U637" s="345" t="str">
        <f ca="1">IF($A636&lt;&gt;"",IF(OR($AH636&lt;&gt;0,$AI636&lt;&gt;0,M636&gt;=$AJ$3),"",H637))</f>
        <v/>
      </c>
      <c r="V637" s="346" t="str">
        <f t="shared" ca="1" si="202"/>
        <v/>
      </c>
      <c r="W637" s="346">
        <f t="shared" ca="1" si="192"/>
        <v>0</v>
      </c>
      <c r="X637" s="343">
        <f t="shared" ca="1" si="200"/>
        <v>0</v>
      </c>
      <c r="Y637" s="56" t="str">
        <f ca="1">VLOOKUP($A637,$BC$5:$BN$45,8)</f>
        <v>B</v>
      </c>
      <c r="Z637" s="175">
        <v>1</v>
      </c>
      <c r="AA637" s="345" t="str">
        <f ca="1">IF($A636&lt;&gt;"",IF(OR($AH636&lt;&gt;0,$AI636&lt;&gt;0,U637&lt;&gt;""),"",O637))</f>
        <v>R</v>
      </c>
      <c r="AB637" s="37" t="str">
        <f t="shared" ca="1" si="193"/>
        <v>L</v>
      </c>
      <c r="AC637" s="37">
        <f t="shared" ca="1" si="194"/>
        <v>-1</v>
      </c>
      <c r="AD637" s="23">
        <f ca="1">IF($A637&lt;&gt;"",IF(OR($AH636&lt;&gt;0,$AI636&lt;&gt;0),"0",SUM(AC637:AC637)),0)</f>
        <v>-1</v>
      </c>
      <c r="AE637" s="90">
        <f ca="1">IF(A637&lt;&gt;"",W637+AC637,0)</f>
        <v>-1</v>
      </c>
      <c r="AF637" s="87">
        <f t="shared" ca="1" si="204"/>
        <v>-6</v>
      </c>
      <c r="AG637" s="95">
        <f>T638</f>
        <v>1</v>
      </c>
      <c r="AH637" s="89">
        <f ca="1">IF($A637&lt;&gt;"",IF(AH636&lt;&gt;0,AH636,IF(AF637&gt;=$AJ$1,"Profit Target",0)),0)</f>
        <v>0</v>
      </c>
      <c r="AI637" s="91">
        <f ca="1">IF($A637&lt;&gt;"",IF(AI636&lt;&gt;0,AI636,IF(AF637&lt;=$AJ$2,"Stop Loss",0)))</f>
        <v>0</v>
      </c>
      <c r="AJ637" s="89">
        <f t="shared" ca="1" si="195"/>
        <v>9</v>
      </c>
      <c r="AK637" s="78" t="str">
        <f ca="1">IF($A636="","",ABS(T637)&amp;"@")</f>
        <v>1@</v>
      </c>
      <c r="AL637" s="78" t="str">
        <f ca="1">IF(U637&lt;&gt;"",$AK637&amp;U637&amp;",","")</f>
        <v/>
      </c>
      <c r="AM637" s="78" t="str">
        <f ca="1">IF($A636="","",ABS(Z637)&amp;"@")</f>
        <v>1@</v>
      </c>
      <c r="AN637" s="427" t="str">
        <f t="shared" ca="1" si="196"/>
        <v>1@R,</v>
      </c>
      <c r="AO637" s="20"/>
      <c r="AP637" s="20"/>
      <c r="AQ637" s="20"/>
      <c r="AR637" s="20"/>
      <c r="AS637" s="20"/>
      <c r="AT637" s="66"/>
      <c r="AU637" s="20"/>
      <c r="AV637" s="20"/>
      <c r="AW637" s="20"/>
      <c r="AX637" s="20"/>
      <c r="AY637" s="20"/>
      <c r="AZ637" s="20"/>
      <c r="BA637" s="20"/>
      <c r="BB637" s="96">
        <f t="shared" ca="1" si="187"/>
        <v>12</v>
      </c>
      <c r="BC637" s="48"/>
      <c r="BD637" s="96"/>
      <c r="BE637" s="48"/>
      <c r="BG637" s="48"/>
      <c r="BH637" s="48"/>
      <c r="BI637" s="19"/>
      <c r="BJ637" s="19"/>
      <c r="BK637" s="19"/>
      <c r="BL637" s="48"/>
      <c r="BM637" s="61"/>
      <c r="BN637" s="48"/>
      <c r="BR637" s="48"/>
      <c r="BS637" s="48"/>
      <c r="BT637" s="48"/>
      <c r="BU637" s="48"/>
      <c r="BV637" s="48"/>
      <c r="BW637" s="48"/>
      <c r="BX637" s="48"/>
      <c r="BY637" s="49"/>
      <c r="BZ637" s="48"/>
      <c r="CA637" s="48"/>
      <c r="CB637" s="19"/>
      <c r="CC637" s="19"/>
      <c r="CD637" s="19"/>
      <c r="CE637" s="48"/>
      <c r="CF637" s="49"/>
      <c r="CG637" s="19"/>
      <c r="CH637" s="49"/>
      <c r="CI637" s="19"/>
      <c r="CJ637" s="19"/>
    </row>
    <row r="638" spans="1:88">
      <c r="A638" s="96">
        <f t="shared" ca="1" si="186"/>
        <v>13</v>
      </c>
      <c r="B638" s="23" t="str">
        <f ca="1">IF(A637="","",IF(AND(AL638="",AN638=""),"NB",AL638&amp;AN638))</f>
        <v>1@R,</v>
      </c>
      <c r="C638" s="6" t="str">
        <f t="shared" ca="1" si="188"/>
        <v/>
      </c>
      <c r="D638" s="56" t="str">
        <f ca="1">VLOOKUP($A638,$BC$5:$BN$45,8)</f>
        <v>B</v>
      </c>
      <c r="E638" s="344" t="str">
        <f t="shared" ca="1" si="197"/>
        <v>RBB</v>
      </c>
      <c r="F638" s="175">
        <v>1</v>
      </c>
      <c r="G638" s="459">
        <f ca="1">IF(G637&gt;=$AJ$3,1,IF(AND(J636="L",J637="L"),1,IF(I637="L",2,IF(I637="W",(2*G637-1),G637))))</f>
        <v>2</v>
      </c>
      <c r="H638" s="345" t="str">
        <f ca="1">IF($A637&lt;&gt;"",IF(OR($AH637&lt;&gt;0,$AI637&lt;&gt;0,E637="RRR"),"",IF(AND($D632="B",$D635="B"),"B",IF(AND($D634="B",$D636="B"),"B",IF(AND($D636=$D637,$D636="B"),"B","")))),"")</f>
        <v/>
      </c>
      <c r="I638" s="346" t="str">
        <f t="shared" ca="1" si="201"/>
        <v/>
      </c>
      <c r="J638" s="346">
        <f t="shared" ca="1" si="189"/>
        <v>0</v>
      </c>
      <c r="K638" s="343">
        <f t="shared" ca="1" si="198"/>
        <v>0</v>
      </c>
      <c r="L638" s="56" t="str">
        <f ca="1">VLOOKUP($A638,$BC$5:$BN$45,8)</f>
        <v>B</v>
      </c>
      <c r="M638" s="428">
        <f t="shared" ca="1" si="199"/>
        <v>3</v>
      </c>
      <c r="N638" s="175">
        <v>1</v>
      </c>
      <c r="O638" s="345" t="str">
        <f ca="1">IF($A637&lt;&gt;"",IF(OR($AH637&lt;&gt;0,$AI637&lt;&gt;0,E637="BBB",H638&lt;&gt;""),"",IF(AND($D632="R",$D635="R"),"R",IF(AND($D634="R",$D636="R"),"R",IF(AND($D636=$D637,$D636="R"),"R","")))),"")</f>
        <v>R</v>
      </c>
      <c r="P638" s="37" t="str">
        <f t="shared" ca="1" si="190"/>
        <v>L</v>
      </c>
      <c r="Q638" s="37">
        <f t="shared" ca="1" si="191"/>
        <v>-1</v>
      </c>
      <c r="R638" s="23">
        <f ca="1">IF($A638&lt;&gt;"",IF(OR($AH637&lt;&gt;0,$AI637&lt;&gt;0),"0",SUM(Q638:Q638)),0)</f>
        <v>-1</v>
      </c>
      <c r="S638" s="56" t="str">
        <f ca="1">VLOOKUP($A638,$BC$5:$BN$45,8)</f>
        <v>B</v>
      </c>
      <c r="T638" s="175">
        <v>1</v>
      </c>
      <c r="U638" s="345" t="str">
        <f ca="1">IF($A637&lt;&gt;"",IF(OR($AH637&lt;&gt;0,$AI637&lt;&gt;0,M637&gt;=$AJ$3),"",H638))</f>
        <v/>
      </c>
      <c r="V638" s="346" t="str">
        <f t="shared" ca="1" si="202"/>
        <v/>
      </c>
      <c r="W638" s="346">
        <f t="shared" ca="1" si="192"/>
        <v>0</v>
      </c>
      <c r="X638" s="343">
        <f t="shared" ca="1" si="200"/>
        <v>0</v>
      </c>
      <c r="Y638" s="56" t="str">
        <f ca="1">VLOOKUP($A638,$BC$5:$BN$45,8)</f>
        <v>B</v>
      </c>
      <c r="Z638" s="175">
        <v>1</v>
      </c>
      <c r="AA638" s="345" t="str">
        <f ca="1">IF($A637&lt;&gt;"",IF(OR($AH637&lt;&gt;0,$AI637&lt;&gt;0,U638&lt;&gt;""),"",O638))</f>
        <v>R</v>
      </c>
      <c r="AB638" s="37" t="str">
        <f t="shared" ca="1" si="193"/>
        <v>L</v>
      </c>
      <c r="AC638" s="37">
        <f t="shared" ca="1" si="194"/>
        <v>-1</v>
      </c>
      <c r="AD638" s="23">
        <f ca="1">IF($A638&lt;&gt;"",IF(OR($AH637&lt;&gt;0,$AI637&lt;&gt;0),"0",SUM(AC638:AC638)),0)</f>
        <v>-1</v>
      </c>
      <c r="AE638" s="90">
        <f ca="1">IF(A638&lt;&gt;"",W638+AC638,0)</f>
        <v>-1</v>
      </c>
      <c r="AF638" s="87">
        <f t="shared" ca="1" si="204"/>
        <v>-7</v>
      </c>
      <c r="AG638" s="95">
        <f>T639</f>
        <v>1</v>
      </c>
      <c r="AH638" s="89">
        <f ca="1">IF($A638&lt;&gt;"",IF(AH637&lt;&gt;0,AH637,IF(AF638&gt;=$AJ$1,"Profit Target",0)),0)</f>
        <v>0</v>
      </c>
      <c r="AI638" s="91">
        <f ca="1">IF($A638&lt;&gt;"",IF(AI637&lt;&gt;0,AI637,IF(AF638&lt;=$AJ$2,"Stop Loss",0)))</f>
        <v>0</v>
      </c>
      <c r="AJ638" s="89">
        <f t="shared" ca="1" si="195"/>
        <v>9</v>
      </c>
      <c r="AK638" s="78" t="str">
        <f ca="1">IF($A637="","",ABS(T638)&amp;"@")</f>
        <v>1@</v>
      </c>
      <c r="AL638" s="78" t="str">
        <f ca="1">IF(U638&lt;&gt;"",$AK638&amp;U638&amp;",","")</f>
        <v/>
      </c>
      <c r="AM638" s="78" t="str">
        <f ca="1">IF($A637="","",ABS(Z638)&amp;"@")</f>
        <v>1@</v>
      </c>
      <c r="AN638" s="427" t="str">
        <f t="shared" ca="1" si="196"/>
        <v>1@R,</v>
      </c>
      <c r="AO638" s="20"/>
      <c r="AP638" s="20"/>
      <c r="AQ638" s="20"/>
      <c r="AR638" s="20"/>
      <c r="AS638" s="20"/>
      <c r="AT638" s="66"/>
      <c r="AU638" s="20"/>
      <c r="AV638" s="20"/>
      <c r="AW638" s="20"/>
      <c r="AX638" s="20"/>
      <c r="AY638" s="20"/>
      <c r="AZ638" s="20"/>
      <c r="BA638" s="20"/>
      <c r="BB638" s="96">
        <f t="shared" ca="1" si="187"/>
        <v>14</v>
      </c>
      <c r="BC638" s="48"/>
      <c r="BD638" s="96"/>
      <c r="BE638" s="48"/>
      <c r="BG638" s="48"/>
      <c r="BH638" s="48"/>
      <c r="BI638" s="19"/>
      <c r="BJ638" s="19"/>
      <c r="BK638" s="19"/>
      <c r="BL638" s="48"/>
      <c r="BM638" s="61"/>
      <c r="BN638" s="48"/>
      <c r="BR638" s="48"/>
      <c r="BS638" s="48"/>
      <c r="BT638" s="48"/>
      <c r="BU638" s="48"/>
      <c r="BV638" s="48"/>
      <c r="BW638" s="48"/>
      <c r="BX638" s="48"/>
      <c r="BY638" s="49"/>
      <c r="BZ638" s="48"/>
      <c r="CA638" s="48"/>
      <c r="CB638" s="19"/>
      <c r="CC638" s="19"/>
      <c r="CD638" s="19"/>
      <c r="CE638" s="48"/>
      <c r="CF638" s="49"/>
      <c r="CG638" s="19"/>
      <c r="CH638" s="49"/>
      <c r="CI638" s="19"/>
      <c r="CJ638" s="19"/>
    </row>
    <row r="639" spans="1:88">
      <c r="A639" s="96">
        <f t="shared" ca="1" si="186"/>
        <v>9</v>
      </c>
      <c r="B639" s="23" t="str">
        <f ca="1">IF(A638="","",IF(AND(AL639="",AN639=""),"NB",AL639&amp;AN639))</f>
        <v>1@B,</v>
      </c>
      <c r="C639" s="6" t="str">
        <f t="shared" ca="1" si="188"/>
        <v/>
      </c>
      <c r="D639" s="56" t="str">
        <f ca="1">VLOOKUP($A639,$BC$5:$BN$45,8)</f>
        <v>R</v>
      </c>
      <c r="E639" s="344" t="str">
        <f t="shared" ca="1" si="197"/>
        <v>BBR</v>
      </c>
      <c r="F639" s="175">
        <v>1</v>
      </c>
      <c r="G639" s="459">
        <f ca="1">IF(G638&gt;=$AJ$3,1,IF(AND(J637="L",J638="L"),1,IF(I638="L",2,IF(I638="W",(2*G638-1),G638))))</f>
        <v>2</v>
      </c>
      <c r="H639" s="345" t="str">
        <f ca="1">IF($A638&lt;&gt;"",IF(OR($AH638&lt;&gt;0,$AI638&lt;&gt;0,E638="RRR"),"",IF(AND($D633="B",$D636="B"),"B",IF(AND($D635="B",$D637="B"),"B",IF(AND($D637=$D638,$D637="B"),"B","")))),"")</f>
        <v>B</v>
      </c>
      <c r="I639" s="346" t="str">
        <f t="shared" ca="1" si="201"/>
        <v>L</v>
      </c>
      <c r="J639" s="346">
        <f t="shared" ca="1" si="189"/>
        <v>-1</v>
      </c>
      <c r="K639" s="343">
        <f t="shared" ca="1" si="198"/>
        <v>-1</v>
      </c>
      <c r="L639" s="56" t="str">
        <f ca="1">VLOOKUP($A639,$BC$5:$BN$45,8)</f>
        <v>R</v>
      </c>
      <c r="M639" s="428">
        <f t="shared" ca="1" si="199"/>
        <v>4</v>
      </c>
      <c r="N639" s="175">
        <v>1</v>
      </c>
      <c r="O639" s="345" t="str">
        <f ca="1">IF($A638&lt;&gt;"",IF(OR($AH638&lt;&gt;0,$AI638&lt;&gt;0,E638="BBB",H639&lt;&gt;""),"",IF(AND($D633="R",$D636="R"),"R",IF(AND($D635="R",$D637="R"),"R",IF(AND($D637=$D638,$D637="R"),"R","")))),"")</f>
        <v/>
      </c>
      <c r="P639" s="37" t="str">
        <f t="shared" ca="1" si="190"/>
        <v/>
      </c>
      <c r="Q639" s="37">
        <f t="shared" ca="1" si="191"/>
        <v>0</v>
      </c>
      <c r="R639" s="23">
        <f ca="1">IF($A639&lt;&gt;"",IF(OR($AH638&lt;&gt;0,$AI638&lt;&gt;0),"0",SUM(Q639:Q639)),0)</f>
        <v>0</v>
      </c>
      <c r="S639" s="56" t="str">
        <f ca="1">VLOOKUP($A639,$BC$5:$BN$45,8)</f>
        <v>R</v>
      </c>
      <c r="T639" s="175">
        <v>1</v>
      </c>
      <c r="U639" s="345" t="str">
        <f ca="1">IF($A638&lt;&gt;"",IF(OR($AH638&lt;&gt;0,$AI638&lt;&gt;0,M638&gt;=$AJ$3),"",H639))</f>
        <v>B</v>
      </c>
      <c r="V639" s="346" t="str">
        <f t="shared" ca="1" si="202"/>
        <v>L</v>
      </c>
      <c r="W639" s="346">
        <f t="shared" ca="1" si="192"/>
        <v>-1</v>
      </c>
      <c r="X639" s="343">
        <f t="shared" ca="1" si="200"/>
        <v>-1</v>
      </c>
      <c r="Y639" s="56" t="str">
        <f ca="1">VLOOKUP($A639,$BC$5:$BN$45,8)</f>
        <v>R</v>
      </c>
      <c r="Z639" s="175">
        <v>1</v>
      </c>
      <c r="AA639" s="345" t="str">
        <f ca="1">IF($A638&lt;&gt;"",IF(OR($AH638&lt;&gt;0,$AI638&lt;&gt;0,U639&lt;&gt;""),"",O639))</f>
        <v/>
      </c>
      <c r="AB639" s="37" t="str">
        <f t="shared" ca="1" si="193"/>
        <v/>
      </c>
      <c r="AC639" s="37">
        <f t="shared" ca="1" si="194"/>
        <v>0</v>
      </c>
      <c r="AD639" s="23">
        <f ca="1">IF($A639&lt;&gt;"",IF(OR($AH638&lt;&gt;0,$AI638&lt;&gt;0),"0",SUM(AC639:AC639)),0)</f>
        <v>0</v>
      </c>
      <c r="AE639" s="90">
        <f ca="1">IF(A639&lt;&gt;"",W639+AC639,0)</f>
        <v>-1</v>
      </c>
      <c r="AF639" s="87">
        <f t="shared" ca="1" si="204"/>
        <v>-8</v>
      </c>
      <c r="AG639" s="95">
        <f>T640</f>
        <v>1</v>
      </c>
      <c r="AH639" s="89">
        <f ca="1">IF($A639&lt;&gt;"",IF(AH638&lt;&gt;0,AH638,IF(AF639&gt;=$AJ$1,"Profit Target",0)),0)</f>
        <v>0</v>
      </c>
      <c r="AI639" s="91">
        <f ca="1">IF($A639&lt;&gt;"",IF(AI638&lt;&gt;0,AI638,IF(AF639&lt;=$AJ$2,"Stop Loss",0)))</f>
        <v>0</v>
      </c>
      <c r="AJ639" s="89">
        <f t="shared" ca="1" si="195"/>
        <v>9</v>
      </c>
      <c r="AK639" s="78" t="str">
        <f ca="1">IF($A638="","",ABS(T639)&amp;"@")</f>
        <v>1@</v>
      </c>
      <c r="AL639" s="78" t="str">
        <f ca="1">IF(U639&lt;&gt;"",$AK639&amp;U639&amp;",","")</f>
        <v>1@B,</v>
      </c>
      <c r="AM639" s="78" t="str">
        <f ca="1">IF($A638="","",ABS(Z639)&amp;"@")</f>
        <v>1@</v>
      </c>
      <c r="AN639" s="427" t="str">
        <f t="shared" ca="1" si="196"/>
        <v/>
      </c>
      <c r="AO639" s="20"/>
      <c r="AP639" s="20"/>
      <c r="AQ639" s="20"/>
      <c r="AR639" s="20"/>
      <c r="AS639" s="20"/>
      <c r="AT639" s="66"/>
      <c r="AU639" s="20"/>
      <c r="AV639" s="20"/>
      <c r="AW639" s="20"/>
      <c r="AX639" s="20"/>
      <c r="AY639" s="20"/>
      <c r="AZ639" s="20"/>
      <c r="BA639" s="20"/>
      <c r="BB639" s="96">
        <f t="shared" ca="1" si="187"/>
        <v>9</v>
      </c>
      <c r="BC639" s="48"/>
      <c r="BD639" s="96"/>
      <c r="BE639" s="48"/>
      <c r="BG639" s="48"/>
      <c r="BH639" s="48"/>
      <c r="BI639" s="19"/>
      <c r="BJ639" s="19"/>
      <c r="BK639" s="19"/>
      <c r="BL639" s="48"/>
      <c r="BM639" s="61"/>
      <c r="BN639" s="48"/>
      <c r="BR639" s="48"/>
      <c r="BS639" s="48"/>
      <c r="BT639" s="48"/>
      <c r="BU639" s="48"/>
      <c r="BV639" s="48"/>
      <c r="BW639" s="48"/>
      <c r="BX639" s="48"/>
      <c r="BY639" s="49"/>
      <c r="BZ639" s="48"/>
      <c r="CA639" s="48"/>
      <c r="CB639" s="19"/>
      <c r="CC639" s="19"/>
      <c r="CD639" s="19"/>
      <c r="CE639" s="48"/>
      <c r="CF639" s="49"/>
      <c r="CG639" s="19"/>
      <c r="CH639" s="49"/>
      <c r="CI639" s="19"/>
      <c r="CJ639" s="19"/>
    </row>
    <row r="640" spans="1:88">
      <c r="A640" s="96">
        <f t="shared" ca="1" si="186"/>
        <v>22</v>
      </c>
      <c r="B640" s="23" t="str">
        <f ca="1">IF(A639="","",IF(AND(AL640="",AN640=""),"NB",AL640&amp;AN640))</f>
        <v>NB</v>
      </c>
      <c r="C640" s="6" t="str">
        <f t="shared" ca="1" si="188"/>
        <v/>
      </c>
      <c r="D640" s="56" t="str">
        <f ca="1">VLOOKUP($A640,$BC$5:$BN$45,8)</f>
        <v>B</v>
      </c>
      <c r="E640" s="344" t="str">
        <f t="shared" ca="1" si="197"/>
        <v>BRB</v>
      </c>
      <c r="F640" s="175">
        <v>1</v>
      </c>
      <c r="G640" s="459">
        <f ca="1">IF(G639&gt;=$AJ$3,1,IF(AND(J638="L",J639="L"),1,IF(I639="L",2,IF(I639="W",(2*G639-1),G639))))</f>
        <v>2</v>
      </c>
      <c r="H640" s="345" t="str">
        <f ca="1">IF($A639&lt;&gt;"",IF(OR($AH639&lt;&gt;0,$AI639&lt;&gt;0,E639="RRR"),"",IF(AND($D634="B",$D637="B"),"B",IF(AND($D636="B",$D638="B"),"B",IF(AND($D638=$D639,$D638="B"),"B","")))),"")</f>
        <v/>
      </c>
      <c r="I640" s="346" t="str">
        <f t="shared" ca="1" si="201"/>
        <v/>
      </c>
      <c r="J640" s="346">
        <f t="shared" ca="1" si="189"/>
        <v>0</v>
      </c>
      <c r="K640" s="343">
        <f t="shared" ca="1" si="198"/>
        <v>0</v>
      </c>
      <c r="L640" s="56" t="str">
        <f ca="1">VLOOKUP($A640,$BC$5:$BN$45,8)</f>
        <v>B</v>
      </c>
      <c r="M640" s="428">
        <f t="shared" ca="1" si="199"/>
        <v>4</v>
      </c>
      <c r="N640" s="175">
        <v>1</v>
      </c>
      <c r="O640" s="345" t="str">
        <f ca="1">IF($A639&lt;&gt;"",IF(OR($AH639&lt;&gt;0,$AI639&lt;&gt;0,E639="BBB",H640&lt;&gt;""),"",IF(AND($D634="R",$D637="R"),"R",IF(AND($D636="R",$D638="R"),"R",IF(AND($D638=$D639,$D638="R"),"R","")))),"")</f>
        <v/>
      </c>
      <c r="P640" s="37" t="str">
        <f t="shared" ca="1" si="190"/>
        <v/>
      </c>
      <c r="Q640" s="37">
        <f t="shared" ca="1" si="191"/>
        <v>0</v>
      </c>
      <c r="R640" s="23">
        <f ca="1">IF($A640&lt;&gt;"",IF(OR($AH639&lt;&gt;0,$AI639&lt;&gt;0),"0",SUM(Q640:Q640)),0)</f>
        <v>0</v>
      </c>
      <c r="S640" s="56" t="str">
        <f ca="1">VLOOKUP($A640,$BC$5:$BN$45,8)</f>
        <v>B</v>
      </c>
      <c r="T640" s="175">
        <v>1</v>
      </c>
      <c r="U640" s="345" t="str">
        <f ca="1">IF($A639&lt;&gt;"",IF(OR($AH639&lt;&gt;0,$AI639&lt;&gt;0,M639&gt;=$AJ$3),"",H640))</f>
        <v/>
      </c>
      <c r="V640" s="346" t="str">
        <f t="shared" ca="1" si="202"/>
        <v/>
      </c>
      <c r="W640" s="346">
        <f t="shared" ca="1" si="192"/>
        <v>0</v>
      </c>
      <c r="X640" s="343">
        <f t="shared" ca="1" si="200"/>
        <v>0</v>
      </c>
      <c r="Y640" s="56" t="str">
        <f ca="1">VLOOKUP($A640,$BC$5:$BN$45,8)</f>
        <v>B</v>
      </c>
      <c r="Z640" s="175">
        <v>1</v>
      </c>
      <c r="AA640" s="345" t="str">
        <f ca="1">IF($A639&lt;&gt;"",IF(OR($AH639&lt;&gt;0,$AI639&lt;&gt;0,U640&lt;&gt;""),"",O640))</f>
        <v/>
      </c>
      <c r="AB640" s="37" t="str">
        <f t="shared" ca="1" si="193"/>
        <v/>
      </c>
      <c r="AC640" s="37">
        <f t="shared" ca="1" si="194"/>
        <v>0</v>
      </c>
      <c r="AD640" s="23">
        <f ca="1">IF($A640&lt;&gt;"",IF(OR($AH639&lt;&gt;0,$AI639&lt;&gt;0),"0",SUM(AC640:AC640)),0)</f>
        <v>0</v>
      </c>
      <c r="AE640" s="90">
        <f ca="1">IF(A640&lt;&gt;"",W640+AC640,0)</f>
        <v>0</v>
      </c>
      <c r="AF640" s="87">
        <f t="shared" ca="1" si="204"/>
        <v>-8</v>
      </c>
      <c r="AG640" s="95">
        <f>T641</f>
        <v>1</v>
      </c>
      <c r="AH640" s="89">
        <f ca="1">IF($A640&lt;&gt;"",IF(AH639&lt;&gt;0,AH639,IF(AF640&gt;=$AJ$1,"Profit Target",0)),0)</f>
        <v>0</v>
      </c>
      <c r="AI640" s="91">
        <f ca="1">IF($A640&lt;&gt;"",IF(AI639&lt;&gt;0,AI639,IF(AF640&lt;=$AJ$2,"Stop Loss",0)))</f>
        <v>0</v>
      </c>
      <c r="AJ640" s="89">
        <f t="shared" ca="1" si="195"/>
        <v>9</v>
      </c>
      <c r="AK640" s="78" t="str">
        <f ca="1">IF($A639="","",ABS(T640)&amp;"@")</f>
        <v>1@</v>
      </c>
      <c r="AL640" s="78" t="str">
        <f ca="1">IF(U640&lt;&gt;"",$AK640&amp;U640&amp;",","")</f>
        <v/>
      </c>
      <c r="AM640" s="78" t="str">
        <f ca="1">IF($A639="","",ABS(Z640)&amp;"@")</f>
        <v>1@</v>
      </c>
      <c r="AN640" s="427" t="str">
        <f t="shared" ca="1" si="196"/>
        <v/>
      </c>
      <c r="AO640" s="20"/>
      <c r="AP640" s="20"/>
      <c r="AQ640" s="20"/>
      <c r="AR640" s="20"/>
      <c r="AS640" s="20"/>
      <c r="AT640" s="66"/>
      <c r="AU640" s="20"/>
      <c r="AV640" s="20"/>
      <c r="AW640" s="20"/>
      <c r="AX640" s="20"/>
      <c r="AY640" s="20"/>
      <c r="AZ640" s="20"/>
      <c r="BA640" s="20"/>
      <c r="BB640" s="96">
        <f t="shared" ca="1" si="187"/>
        <v>3</v>
      </c>
      <c r="BC640" s="48"/>
      <c r="BD640" s="96"/>
      <c r="BE640" s="48"/>
      <c r="BG640" s="48"/>
      <c r="BH640" s="48"/>
      <c r="BI640" s="19"/>
      <c r="BJ640" s="19"/>
      <c r="BK640" s="19"/>
      <c r="BL640" s="48"/>
      <c r="BM640" s="61"/>
      <c r="BN640" s="48"/>
      <c r="BR640" s="48"/>
      <c r="BS640" s="48"/>
      <c r="BT640" s="48"/>
      <c r="BU640" s="48"/>
      <c r="BV640" s="48"/>
      <c r="BW640" s="48"/>
      <c r="BX640" s="48"/>
      <c r="BY640" s="49"/>
      <c r="BZ640" s="48"/>
      <c r="CA640" s="48"/>
      <c r="CB640" s="19"/>
      <c r="CC640" s="19"/>
      <c r="CD640" s="19"/>
      <c r="CE640" s="48"/>
      <c r="CF640" s="49"/>
      <c r="CG640" s="19"/>
      <c r="CH640" s="49"/>
      <c r="CI640" s="19"/>
      <c r="CJ640" s="19"/>
    </row>
    <row r="641" spans="1:88">
      <c r="A641" s="96">
        <f t="shared" ca="1" si="186"/>
        <v>19</v>
      </c>
      <c r="B641" s="23" t="str">
        <f ca="1">IF(A640="","",IF(AND(AL641="",AN641=""),"NB",AL641&amp;AN641))</f>
        <v>NB</v>
      </c>
      <c r="C641" s="6" t="str">
        <f t="shared" ca="1" si="188"/>
        <v/>
      </c>
      <c r="D641" s="56" t="str">
        <f ca="1">VLOOKUP($A641,$BC$5:$BN$45,8)</f>
        <v>R</v>
      </c>
      <c r="E641" s="344" t="str">
        <f t="shared" ca="1" si="197"/>
        <v>RBR</v>
      </c>
      <c r="F641" s="175">
        <v>1</v>
      </c>
      <c r="G641" s="459">
        <f ca="1">IF(G640&gt;=$AJ$3,1,IF(AND(J639="L",J640="L"),1,IF(I640="L",2,IF(I640="W",(2*G640-1),G640))))</f>
        <v>2</v>
      </c>
      <c r="H641" s="345" t="str">
        <f ca="1">IF($A640&lt;&gt;"",IF(OR($AH640&lt;&gt;0,$AI640&lt;&gt;0,E640="RRR"),"",IF(AND($D635="B",$D638="B"),"B",IF(AND($D637="B",$D639="B"),"B",IF(AND($D639=$D640,$D639="B"),"B","")))),"")</f>
        <v/>
      </c>
      <c r="I641" s="346" t="str">
        <f t="shared" ca="1" si="201"/>
        <v/>
      </c>
      <c r="J641" s="346">
        <f t="shared" ca="1" si="189"/>
        <v>0</v>
      </c>
      <c r="K641" s="343">
        <f t="shared" ca="1" si="198"/>
        <v>0</v>
      </c>
      <c r="L641" s="56" t="str">
        <f ca="1">VLOOKUP($A641,$BC$5:$BN$45,8)</f>
        <v>R</v>
      </c>
      <c r="M641" s="428">
        <f t="shared" ca="1" si="199"/>
        <v>4</v>
      </c>
      <c r="N641" s="175">
        <v>1</v>
      </c>
      <c r="O641" s="345" t="str">
        <f ca="1">IF($A640&lt;&gt;"",IF(OR($AH640&lt;&gt;0,$AI640&lt;&gt;0,E640="BBB",H641&lt;&gt;""),"",IF(AND($D635="R",$D638="R"),"R",IF(AND($D637="R",$D639="R"),"R",IF(AND($D639=$D640,$D639="R"),"R","")))),"")</f>
        <v/>
      </c>
      <c r="P641" s="37" t="str">
        <f t="shared" ca="1" si="190"/>
        <v/>
      </c>
      <c r="Q641" s="37">
        <f t="shared" ca="1" si="191"/>
        <v>0</v>
      </c>
      <c r="R641" s="23">
        <f ca="1">IF($A641&lt;&gt;"",IF(OR($AH640&lt;&gt;0,$AI640&lt;&gt;0),"0",SUM(Q641:Q641)),0)</f>
        <v>0</v>
      </c>
      <c r="S641" s="56" t="str">
        <f ca="1">VLOOKUP($A641,$BC$5:$BN$45,8)</f>
        <v>R</v>
      </c>
      <c r="T641" s="175">
        <v>1</v>
      </c>
      <c r="U641" s="345" t="str">
        <f ca="1">IF($A640&lt;&gt;"",IF(OR($AH640&lt;&gt;0,$AI640&lt;&gt;0,M640&gt;=$AJ$3),"",H641))</f>
        <v/>
      </c>
      <c r="V641" s="346" t="str">
        <f t="shared" ca="1" si="202"/>
        <v/>
      </c>
      <c r="W641" s="346">
        <f t="shared" ca="1" si="192"/>
        <v>0</v>
      </c>
      <c r="X641" s="343">
        <f t="shared" ca="1" si="200"/>
        <v>0</v>
      </c>
      <c r="Y641" s="56" t="str">
        <f ca="1">VLOOKUP($A641,$BC$5:$BN$45,8)</f>
        <v>R</v>
      </c>
      <c r="Z641" s="175">
        <v>1</v>
      </c>
      <c r="AA641" s="345" t="str">
        <f ca="1">IF($A640&lt;&gt;"",IF(OR($AH640&lt;&gt;0,$AI640&lt;&gt;0,U641&lt;&gt;""),"",O641))</f>
        <v/>
      </c>
      <c r="AB641" s="37" t="str">
        <f t="shared" ca="1" si="193"/>
        <v/>
      </c>
      <c r="AC641" s="37">
        <f t="shared" ca="1" si="194"/>
        <v>0</v>
      </c>
      <c r="AD641" s="23">
        <f ca="1">IF($A641&lt;&gt;"",IF(OR($AH640&lt;&gt;0,$AI640&lt;&gt;0),"0",SUM(AC641:AC641)),0)</f>
        <v>0</v>
      </c>
      <c r="AE641" s="90">
        <f ca="1">IF(A641&lt;&gt;"",W641+AC641,0)</f>
        <v>0</v>
      </c>
      <c r="AF641" s="87">
        <f t="shared" ca="1" si="204"/>
        <v>-8</v>
      </c>
      <c r="AG641" s="95">
        <f>T642</f>
        <v>1</v>
      </c>
      <c r="AH641" s="89">
        <f ca="1">IF($A641&lt;&gt;"",IF(AH640&lt;&gt;0,AH640,IF(AF641&gt;=$AJ$1,"Profit Target",0)),0)</f>
        <v>0</v>
      </c>
      <c r="AI641" s="91">
        <f ca="1">IF($A641&lt;&gt;"",IF(AI640&lt;&gt;0,AI640,IF(AF641&lt;=$AJ$2,"Stop Loss",0)))</f>
        <v>0</v>
      </c>
      <c r="AJ641" s="89">
        <f t="shared" ca="1" si="195"/>
        <v>9</v>
      </c>
      <c r="AK641" s="78" t="str">
        <f ca="1">IF($A640="","",ABS(T641)&amp;"@")</f>
        <v>1@</v>
      </c>
      <c r="AL641" s="78" t="str">
        <f ca="1">IF(U641&lt;&gt;"",$AK641&amp;U641&amp;",","")</f>
        <v/>
      </c>
      <c r="AM641" s="78" t="str">
        <f ca="1">IF($A640="","",ABS(Z641)&amp;"@")</f>
        <v>1@</v>
      </c>
      <c r="AN641" s="427" t="str">
        <f t="shared" ca="1" si="196"/>
        <v/>
      </c>
      <c r="AO641" s="20"/>
      <c r="AP641" s="20"/>
      <c r="AQ641" s="20"/>
      <c r="AR641" s="20"/>
      <c r="AS641" s="20"/>
      <c r="AT641" s="66"/>
      <c r="AU641" s="20"/>
      <c r="AV641" s="20"/>
      <c r="AW641" s="20"/>
      <c r="AX641" s="20"/>
      <c r="AY641" s="20"/>
      <c r="AZ641" s="20"/>
      <c r="BA641" s="20"/>
      <c r="BB641" s="96">
        <f t="shared" ca="1" si="187"/>
        <v>9</v>
      </c>
      <c r="BC641" s="48"/>
      <c r="BD641" s="96"/>
      <c r="BE641" s="48"/>
      <c r="BG641" s="48"/>
      <c r="BH641" s="48"/>
      <c r="BI641" s="19"/>
      <c r="BJ641" s="19"/>
      <c r="BK641" s="19"/>
      <c r="BL641" s="48"/>
      <c r="BM641" s="61"/>
      <c r="BN641" s="48"/>
      <c r="BR641" s="48"/>
      <c r="BS641" s="48"/>
      <c r="BT641" s="48"/>
      <c r="BU641" s="48"/>
      <c r="BV641" s="48"/>
      <c r="BW641" s="48"/>
      <c r="BX641" s="48"/>
      <c r="BY641" s="49"/>
      <c r="BZ641" s="48"/>
      <c r="CA641" s="48"/>
      <c r="CB641" s="19"/>
      <c r="CC641" s="19"/>
      <c r="CD641" s="19"/>
      <c r="CE641" s="48"/>
      <c r="CF641" s="49"/>
      <c r="CG641" s="19"/>
      <c r="CH641" s="49"/>
      <c r="CI641" s="19"/>
      <c r="CJ641" s="19"/>
    </row>
    <row r="642" spans="1:88">
      <c r="A642" s="96">
        <f t="shared" ca="1" si="186"/>
        <v>29</v>
      </c>
      <c r="B642" s="23" t="str">
        <f ca="1">IF(A641="","",IF(AND(AL642="",AN642=""),"NB",AL642&amp;AN642))</f>
        <v>1@B,</v>
      </c>
      <c r="C642" s="6" t="str">
        <f t="shared" ca="1" si="188"/>
        <v/>
      </c>
      <c r="D642" s="56" t="str">
        <f ca="1">VLOOKUP($A642,$BC$5:$BN$45,8)</f>
        <v>B</v>
      </c>
      <c r="E642" s="344" t="str">
        <f t="shared" ca="1" si="197"/>
        <v>BRB</v>
      </c>
      <c r="F642" s="175">
        <v>1</v>
      </c>
      <c r="G642" s="459">
        <f ca="1">IF(G641&gt;=$AJ$3,1,IF(AND(J640="L",J641="L"),1,IF(I641="L",2,IF(I641="W",(2*G641-1),G641))))</f>
        <v>2</v>
      </c>
      <c r="H642" s="345" t="str">
        <f ca="1">IF($A641&lt;&gt;"",IF(OR($AH641&lt;&gt;0,$AI641&lt;&gt;0,E641="RRR"),"",IF(AND($D636="B",$D639="B"),"B",IF(AND($D638="B",$D640="B"),"B",IF(AND($D640=$D641,$D640="B"),"B","")))),"")</f>
        <v>B</v>
      </c>
      <c r="I642" s="346" t="str">
        <f t="shared" ca="1" si="201"/>
        <v>W</v>
      </c>
      <c r="J642" s="346">
        <f t="shared" ca="1" si="189"/>
        <v>1</v>
      </c>
      <c r="K642" s="343">
        <f t="shared" ca="1" si="198"/>
        <v>1</v>
      </c>
      <c r="L642" s="56" t="str">
        <f ca="1">VLOOKUP($A642,$BC$5:$BN$45,8)</f>
        <v>B</v>
      </c>
      <c r="M642" s="428">
        <f t="shared" ca="1" si="199"/>
        <v>0</v>
      </c>
      <c r="N642" s="175">
        <v>1</v>
      </c>
      <c r="O642" s="345" t="str">
        <f ca="1">IF($A641&lt;&gt;"",IF(OR($AH641&lt;&gt;0,$AI641&lt;&gt;0,E641="BBB",H642&lt;&gt;""),"",IF(AND($D636="R",$D639="R"),"R",IF(AND($D638="R",$D640="R"),"R",IF(AND($D640=$D641,$D640="R"),"R","")))),"")</f>
        <v/>
      </c>
      <c r="P642" s="37" t="str">
        <f t="shared" ca="1" si="190"/>
        <v/>
      </c>
      <c r="Q642" s="37">
        <f t="shared" ca="1" si="191"/>
        <v>0</v>
      </c>
      <c r="R642" s="23">
        <f ca="1">IF($A642&lt;&gt;"",IF(OR($AH641&lt;&gt;0,$AI641&lt;&gt;0),"0",SUM(Q642:Q642)),0)</f>
        <v>0</v>
      </c>
      <c r="S642" s="56" t="str">
        <f ca="1">VLOOKUP($A642,$BC$5:$BN$45,8)</f>
        <v>B</v>
      </c>
      <c r="T642" s="175">
        <v>1</v>
      </c>
      <c r="U642" s="345" t="str">
        <f ca="1">IF($A641&lt;&gt;"",IF(OR($AH641&lt;&gt;0,$AI641&lt;&gt;0,M641&gt;=$AJ$3),"",H642))</f>
        <v>B</v>
      </c>
      <c r="V642" s="346" t="str">
        <f t="shared" ca="1" si="202"/>
        <v>W</v>
      </c>
      <c r="W642" s="346">
        <f t="shared" ca="1" si="192"/>
        <v>1</v>
      </c>
      <c r="X642" s="343">
        <f t="shared" ca="1" si="200"/>
        <v>1</v>
      </c>
      <c r="Y642" s="56" t="str">
        <f ca="1">VLOOKUP($A642,$BC$5:$BN$45,8)</f>
        <v>B</v>
      </c>
      <c r="Z642" s="175">
        <v>1</v>
      </c>
      <c r="AA642" s="345" t="str">
        <f ca="1">IF($A641&lt;&gt;"",IF(OR($AH641&lt;&gt;0,$AI641&lt;&gt;0,U642&lt;&gt;""),"",O642))</f>
        <v/>
      </c>
      <c r="AB642" s="37" t="str">
        <f t="shared" ca="1" si="193"/>
        <v/>
      </c>
      <c r="AC642" s="37">
        <f t="shared" ca="1" si="194"/>
        <v>0</v>
      </c>
      <c r="AD642" s="23">
        <f ca="1">IF($A642&lt;&gt;"",IF(OR($AH641&lt;&gt;0,$AI641&lt;&gt;0),"0",SUM(AC642:AC642)),0)</f>
        <v>0</v>
      </c>
      <c r="AE642" s="90">
        <f ca="1">IF(A642&lt;&gt;"",W642+AC642,0)</f>
        <v>1</v>
      </c>
      <c r="AF642" s="87">
        <f t="shared" ca="1" si="204"/>
        <v>-7</v>
      </c>
      <c r="AG642" s="95">
        <f>T643</f>
        <v>1</v>
      </c>
      <c r="AH642" s="89">
        <f ca="1">IF($A642&lt;&gt;"",IF(AH641&lt;&gt;0,AH641,IF(AF642&gt;=$AJ$1,"Profit Target",0)),0)</f>
        <v>0</v>
      </c>
      <c r="AI642" s="91">
        <f ca="1">IF($A642&lt;&gt;"",IF(AI641&lt;&gt;0,AI641,IF(AF642&lt;=$AJ$2,"Stop Loss",0)))</f>
        <v>0</v>
      </c>
      <c r="AJ642" s="89">
        <f t="shared" ca="1" si="195"/>
        <v>9</v>
      </c>
      <c r="AK642" s="78" t="str">
        <f ca="1">IF($A641="","",ABS(T642)&amp;"@")</f>
        <v>1@</v>
      </c>
      <c r="AL642" s="78" t="str">
        <f ca="1">IF(U642&lt;&gt;"",$AK642&amp;U642&amp;",","")</f>
        <v>1@B,</v>
      </c>
      <c r="AM642" s="78" t="str">
        <f ca="1">IF($A641="","",ABS(Z642)&amp;"@")</f>
        <v>1@</v>
      </c>
      <c r="AN642" s="427" t="str">
        <f t="shared" ca="1" si="196"/>
        <v/>
      </c>
      <c r="AO642" s="20"/>
      <c r="AP642" s="20"/>
      <c r="AQ642" s="20"/>
      <c r="AR642" s="20"/>
      <c r="AS642" s="20"/>
      <c r="AT642" s="66"/>
      <c r="AU642" s="20"/>
      <c r="AV642" s="20"/>
      <c r="AW642" s="20"/>
      <c r="AX642" s="20"/>
      <c r="AY642" s="20"/>
      <c r="AZ642" s="20"/>
      <c r="BA642" s="20"/>
      <c r="BB642" s="96">
        <f t="shared" ca="1" si="187"/>
        <v>2</v>
      </c>
      <c r="BC642" s="48"/>
      <c r="BD642" s="96"/>
      <c r="BE642" s="48"/>
      <c r="BG642" s="48"/>
      <c r="BH642" s="48"/>
      <c r="BI642" s="19"/>
      <c r="BJ642" s="19"/>
      <c r="BK642" s="19"/>
      <c r="BL642" s="48"/>
      <c r="BM642" s="61"/>
      <c r="BN642" s="48"/>
      <c r="BR642" s="48"/>
      <c r="BS642" s="48"/>
      <c r="BT642" s="48"/>
      <c r="BU642" s="48"/>
      <c r="BV642" s="48"/>
      <c r="BW642" s="48"/>
      <c r="BX642" s="48"/>
      <c r="BY642" s="49"/>
      <c r="BZ642" s="48"/>
      <c r="CA642" s="48"/>
      <c r="CB642" s="19"/>
      <c r="CC642" s="19"/>
      <c r="CD642" s="19"/>
      <c r="CE642" s="48"/>
      <c r="CF642" s="49"/>
      <c r="CG642" s="19"/>
      <c r="CH642" s="49"/>
      <c r="CI642" s="19"/>
      <c r="CJ642" s="19"/>
    </row>
    <row r="643" spans="1:88">
      <c r="A643" s="96">
        <f t="shared" ca="1" si="186"/>
        <v>11</v>
      </c>
      <c r="B643" s="23" t="str">
        <f ca="1">IF(A642="","",IF(AND(AL643="",AN643=""),"NB",AL643&amp;AN643))</f>
        <v>1@B,</v>
      </c>
      <c r="C643" s="6" t="str">
        <f t="shared" ca="1" si="188"/>
        <v/>
      </c>
      <c r="D643" s="56" t="str">
        <f ca="1">VLOOKUP($A643,$BC$5:$BN$45,8)</f>
        <v>B</v>
      </c>
      <c r="E643" s="344" t="str">
        <f t="shared" ca="1" si="197"/>
        <v>RBB</v>
      </c>
      <c r="F643" s="175">
        <v>1</v>
      </c>
      <c r="G643" s="459">
        <f ca="1">IF(G642&gt;=$AJ$3,1,IF(AND(J641="L",J642="L"),1,IF(I642="L",2,IF(I642="W",(2*G642-1),G642))))</f>
        <v>3</v>
      </c>
      <c r="H643" s="345" t="str">
        <f ca="1">IF($A642&lt;&gt;"",IF(OR($AH642&lt;&gt;0,$AI642&lt;&gt;0,E642="RRR"),"",IF(AND($D637="B",$D640="B"),"B",IF(AND($D639="B",$D641="B"),"B",IF(AND($D641=$D642,$D641="B"),"B","")))),"")</f>
        <v>B</v>
      </c>
      <c r="I643" s="346" t="str">
        <f t="shared" ca="1" si="201"/>
        <v>W</v>
      </c>
      <c r="J643" s="346">
        <f t="shared" ca="1" si="189"/>
        <v>1</v>
      </c>
      <c r="K643" s="343">
        <f t="shared" ca="1" si="198"/>
        <v>1</v>
      </c>
      <c r="L643" s="56" t="str">
        <f ca="1">VLOOKUP($A643,$BC$5:$BN$45,8)</f>
        <v>B</v>
      </c>
      <c r="M643" s="428">
        <f t="shared" ca="1" si="199"/>
        <v>0</v>
      </c>
      <c r="N643" s="175">
        <v>1</v>
      </c>
      <c r="O643" s="345" t="str">
        <f ca="1">IF($A642&lt;&gt;"",IF(OR($AH642&lt;&gt;0,$AI642&lt;&gt;0,E642="BBB",H643&lt;&gt;""),"",IF(AND($D637="R",$D640="R"),"R",IF(AND($D639="R",$D641="R"),"R",IF(AND($D641=$D642,$D641="R"),"R","")))),"")</f>
        <v/>
      </c>
      <c r="P643" s="37" t="str">
        <f t="shared" ca="1" si="190"/>
        <v/>
      </c>
      <c r="Q643" s="37">
        <f t="shared" ca="1" si="191"/>
        <v>0</v>
      </c>
      <c r="R643" s="23">
        <f ca="1">IF($A643&lt;&gt;"",IF(OR($AH642&lt;&gt;0,$AI642&lt;&gt;0),"0",SUM(Q643:Q643)),0)</f>
        <v>0</v>
      </c>
      <c r="S643" s="56" t="str">
        <f ca="1">VLOOKUP($A643,$BC$5:$BN$45,8)</f>
        <v>B</v>
      </c>
      <c r="T643" s="175">
        <v>1</v>
      </c>
      <c r="U643" s="345" t="str">
        <f ca="1">IF($A642&lt;&gt;"",IF(OR($AH642&lt;&gt;0,$AI642&lt;&gt;0,M642&gt;=$AJ$3),"",H643))</f>
        <v>B</v>
      </c>
      <c r="V643" s="346" t="str">
        <f t="shared" ca="1" si="202"/>
        <v>W</v>
      </c>
      <c r="W643" s="346">
        <f t="shared" ca="1" si="192"/>
        <v>1</v>
      </c>
      <c r="X643" s="343">
        <f t="shared" ca="1" si="200"/>
        <v>1</v>
      </c>
      <c r="Y643" s="56" t="str">
        <f ca="1">VLOOKUP($A643,$BC$5:$BN$45,8)</f>
        <v>B</v>
      </c>
      <c r="Z643" s="175">
        <v>1</v>
      </c>
      <c r="AA643" s="345" t="str">
        <f ca="1">IF($A642&lt;&gt;"",IF(OR($AH642&lt;&gt;0,$AI642&lt;&gt;0,U643&lt;&gt;""),"",O643))</f>
        <v/>
      </c>
      <c r="AB643" s="37" t="str">
        <f t="shared" ca="1" si="193"/>
        <v/>
      </c>
      <c r="AC643" s="37">
        <f t="shared" ca="1" si="194"/>
        <v>0</v>
      </c>
      <c r="AD643" s="23">
        <f ca="1">IF($A643&lt;&gt;"",IF(OR($AH642&lt;&gt;0,$AI642&lt;&gt;0),"0",SUM(AC643:AC643)),0)</f>
        <v>0</v>
      </c>
      <c r="AE643" s="90">
        <f ca="1">IF(A643&lt;&gt;"",W643+AC643,0)</f>
        <v>1</v>
      </c>
      <c r="AF643" s="87">
        <f t="shared" ca="1" si="204"/>
        <v>-6</v>
      </c>
      <c r="AG643" s="95">
        <f>T644</f>
        <v>1</v>
      </c>
      <c r="AH643" s="89">
        <f ca="1">IF($A643&lt;&gt;"",IF(AH642&lt;&gt;0,AH642,IF(AF643&gt;=$AJ$1,"Profit Target",0)),0)</f>
        <v>0</v>
      </c>
      <c r="AI643" s="91">
        <f ca="1">IF($A643&lt;&gt;"",IF(AI642&lt;&gt;0,AI642,IF(AF643&lt;=$AJ$2,"Stop Loss",0)))</f>
        <v>0</v>
      </c>
      <c r="AJ643" s="89">
        <f t="shared" ca="1" si="195"/>
        <v>9</v>
      </c>
      <c r="AK643" s="78" t="str">
        <f ca="1">IF($A642="","",ABS(T643)&amp;"@")</f>
        <v>1@</v>
      </c>
      <c r="AL643" s="78" t="str">
        <f ca="1">IF(U643&lt;&gt;"",$AK643&amp;U643&amp;",","")</f>
        <v>1@B,</v>
      </c>
      <c r="AM643" s="78" t="str">
        <f ca="1">IF($A642="","",ABS(Z643)&amp;"@")</f>
        <v>1@</v>
      </c>
      <c r="AN643" s="427" t="str">
        <f t="shared" ca="1" si="196"/>
        <v/>
      </c>
      <c r="AO643" s="20"/>
      <c r="AP643" s="20"/>
      <c r="AQ643" s="20"/>
      <c r="AR643" s="20"/>
      <c r="AS643" s="20"/>
      <c r="AT643" s="66"/>
      <c r="AU643" s="20"/>
      <c r="AV643" s="20"/>
      <c r="AW643" s="20"/>
      <c r="AX643" s="20"/>
      <c r="AY643" s="20"/>
      <c r="AZ643" s="20"/>
      <c r="BA643" s="20"/>
      <c r="BB643" s="96">
        <f t="shared" ca="1" si="187"/>
        <v>33</v>
      </c>
      <c r="BC643" s="48"/>
      <c r="BD643" s="96"/>
      <c r="BE643" s="48"/>
      <c r="BG643" s="48"/>
      <c r="BH643" s="48"/>
      <c r="BI643" s="19"/>
      <c r="BJ643" s="19"/>
      <c r="BK643" s="19"/>
      <c r="BL643" s="48"/>
      <c r="BM643" s="61"/>
      <c r="BN643" s="48"/>
      <c r="BR643" s="48"/>
      <c r="BS643" s="48"/>
      <c r="BT643" s="48"/>
      <c r="BU643" s="48"/>
      <c r="BV643" s="48"/>
      <c r="BW643" s="48"/>
      <c r="BX643" s="48"/>
      <c r="BY643" s="49"/>
      <c r="BZ643" s="48"/>
      <c r="CA643" s="48"/>
      <c r="CB643" s="19"/>
      <c r="CC643" s="19"/>
      <c r="CD643" s="19"/>
      <c r="CE643" s="48"/>
      <c r="CF643" s="49"/>
      <c r="CG643" s="19"/>
      <c r="CH643" s="49"/>
      <c r="CI643" s="19"/>
      <c r="CJ643" s="19"/>
    </row>
    <row r="644" spans="1:88">
      <c r="A644" s="96">
        <f t="shared" ca="1" si="186"/>
        <v>6</v>
      </c>
      <c r="B644" s="23" t="str">
        <f ca="1">IF(A643="","",IF(AND(AL644="",AN644=""),"NB",AL644&amp;AN644))</f>
        <v>1@B,</v>
      </c>
      <c r="C644" s="6" t="str">
        <f t="shared" ca="1" si="188"/>
        <v/>
      </c>
      <c r="D644" s="56" t="str">
        <f ca="1">VLOOKUP($A644,$BC$5:$BN$45,8)</f>
        <v>B</v>
      </c>
      <c r="E644" s="344" t="str">
        <f t="shared" ca="1" si="197"/>
        <v>BBB</v>
      </c>
      <c r="F644" s="175">
        <v>1</v>
      </c>
      <c r="G644" s="459">
        <f ca="1">IF(G643&gt;=$AJ$3,1,IF(AND(J642="L",J643="L"),1,IF(I643="L",2,IF(I643="W",(2*G643-1),G643))))</f>
        <v>5</v>
      </c>
      <c r="H644" s="345" t="str">
        <f ca="1">IF($A643&lt;&gt;"",IF(OR($AH643&lt;&gt;0,$AI643&lt;&gt;0,E643="RRR"),"",IF(AND($D638="B",$D641="B"),"B",IF(AND($D640="B",$D642="B"),"B",IF(AND($D642=$D643,$D642="B"),"B","")))),"")</f>
        <v>B</v>
      </c>
      <c r="I644" s="346" t="str">
        <f t="shared" ca="1" si="201"/>
        <v>W</v>
      </c>
      <c r="J644" s="346">
        <f t="shared" ca="1" si="189"/>
        <v>1</v>
      </c>
      <c r="K644" s="343">
        <f t="shared" ca="1" si="198"/>
        <v>1</v>
      </c>
      <c r="L644" s="56" t="str">
        <f ca="1">VLOOKUP($A644,$BC$5:$BN$45,8)</f>
        <v>B</v>
      </c>
      <c r="M644" s="428">
        <f t="shared" ca="1" si="199"/>
        <v>0</v>
      </c>
      <c r="N644" s="175">
        <v>1</v>
      </c>
      <c r="O644" s="345" t="str">
        <f ca="1">IF($A643&lt;&gt;"",IF(OR($AH643&lt;&gt;0,$AI643&lt;&gt;0,E643="BBB",H644&lt;&gt;""),"",IF(AND($D638="R",$D641="R"),"R",IF(AND($D640="R",$D642="R"),"R",IF(AND($D642=$D643,$D642="R"),"R","")))),"")</f>
        <v/>
      </c>
      <c r="P644" s="37" t="str">
        <f t="shared" ca="1" si="190"/>
        <v/>
      </c>
      <c r="Q644" s="37">
        <f t="shared" ca="1" si="191"/>
        <v>0</v>
      </c>
      <c r="R644" s="23">
        <f ca="1">IF($A644&lt;&gt;"",IF(OR($AH643&lt;&gt;0,$AI643&lt;&gt;0),"0",SUM(Q644:Q644)),0)</f>
        <v>0</v>
      </c>
      <c r="S644" s="56" t="str">
        <f ca="1">VLOOKUP($A644,$BC$5:$BN$45,8)</f>
        <v>B</v>
      </c>
      <c r="T644" s="175">
        <v>1</v>
      </c>
      <c r="U644" s="345" t="str">
        <f ca="1">IF($A643&lt;&gt;"",IF(OR($AH643&lt;&gt;0,$AI643&lt;&gt;0,M643&gt;=$AJ$3),"",H644))</f>
        <v>B</v>
      </c>
      <c r="V644" s="346" t="str">
        <f t="shared" ca="1" si="202"/>
        <v>W</v>
      </c>
      <c r="W644" s="346">
        <f t="shared" ca="1" si="192"/>
        <v>1</v>
      </c>
      <c r="X644" s="343">
        <f t="shared" ca="1" si="200"/>
        <v>1</v>
      </c>
      <c r="Y644" s="56" t="str">
        <f ca="1">VLOOKUP($A644,$BC$5:$BN$45,8)</f>
        <v>B</v>
      </c>
      <c r="Z644" s="175">
        <v>1</v>
      </c>
      <c r="AA644" s="345" t="str">
        <f ca="1">IF($A643&lt;&gt;"",IF(OR($AH643&lt;&gt;0,$AI643&lt;&gt;0,U644&lt;&gt;""),"",O644))</f>
        <v/>
      </c>
      <c r="AB644" s="37" t="str">
        <f t="shared" ca="1" si="193"/>
        <v/>
      </c>
      <c r="AC644" s="37">
        <f t="shared" ca="1" si="194"/>
        <v>0</v>
      </c>
      <c r="AD644" s="23">
        <f ca="1">IF($A644&lt;&gt;"",IF(OR($AH643&lt;&gt;0,$AI643&lt;&gt;0),"0",SUM(AC644:AC644)),0)</f>
        <v>0</v>
      </c>
      <c r="AE644" s="90">
        <f ca="1">IF(A644&lt;&gt;"",W644+AC644,0)</f>
        <v>1</v>
      </c>
      <c r="AF644" s="172">
        <f t="shared" ca="1" si="204"/>
        <v>-5</v>
      </c>
      <c r="AG644" s="95">
        <f>T645</f>
        <v>1</v>
      </c>
      <c r="AH644" s="89">
        <f ca="1">IF($A644&lt;&gt;"",IF(AH643&lt;&gt;0,AH643,IF(AF644&gt;=$AJ$1,"Profit Target",0)),0)</f>
        <v>0</v>
      </c>
      <c r="AI644" s="91">
        <f ca="1">IF($A644&lt;&gt;"",IF(AI643&lt;&gt;0,AI643,IF(AF644&lt;=$AJ$2,"Stop Loss",0)))</f>
        <v>0</v>
      </c>
      <c r="AJ644" s="89">
        <f t="shared" ca="1" si="195"/>
        <v>9</v>
      </c>
      <c r="AK644" s="78" t="str">
        <f ca="1">IF($A643="","",ABS(T644)&amp;"@")</f>
        <v>1@</v>
      </c>
      <c r="AL644" s="78" t="str">
        <f ca="1">IF(U644&lt;&gt;"",$AK644&amp;U644&amp;",","")</f>
        <v>1@B,</v>
      </c>
      <c r="AM644" s="78" t="str">
        <f ca="1">IF($A643="","",ABS(Z644)&amp;"@")</f>
        <v>1@</v>
      </c>
      <c r="AN644" s="427" t="str">
        <f t="shared" ca="1" si="196"/>
        <v/>
      </c>
      <c r="AO644" s="20"/>
      <c r="AP644" s="20"/>
      <c r="AQ644" s="20"/>
      <c r="AR644" s="20"/>
      <c r="AS644" s="20"/>
      <c r="AT644" s="66"/>
      <c r="AU644" s="20"/>
      <c r="AV644" s="20"/>
      <c r="AW644" s="20"/>
      <c r="AX644" s="20"/>
      <c r="AY644" s="20"/>
      <c r="AZ644" s="20"/>
      <c r="BA644" s="20"/>
      <c r="BB644" s="96">
        <f t="shared" ca="1" si="187"/>
        <v>20</v>
      </c>
      <c r="BC644" s="48"/>
      <c r="BD644" s="96"/>
      <c r="BE644" s="48"/>
      <c r="BG644" s="48"/>
      <c r="BH644" s="48"/>
      <c r="BI644" s="19"/>
      <c r="BJ644" s="19"/>
      <c r="BK644" s="19"/>
      <c r="BL644" s="48"/>
      <c r="BM644" s="61"/>
      <c r="BN644" s="48"/>
      <c r="BR644" s="48"/>
      <c r="BS644" s="48"/>
      <c r="BT644" s="48"/>
      <c r="BU644" s="48"/>
      <c r="BV644" s="48"/>
      <c r="BW644" s="48"/>
      <c r="BX644" s="48"/>
      <c r="BY644" s="49"/>
      <c r="BZ644" s="48"/>
      <c r="CA644" s="48"/>
      <c r="CB644" s="19"/>
      <c r="CC644" s="19"/>
      <c r="CD644" s="19"/>
      <c r="CE644" s="48"/>
      <c r="CF644" s="49"/>
      <c r="CG644" s="19"/>
      <c r="CH644" s="49"/>
      <c r="CI644" s="19"/>
      <c r="CJ644" s="19"/>
    </row>
    <row r="645" spans="1:88">
      <c r="A645" s="96">
        <f t="shared" ref="A645:A708" ca="1" si="205">IF($A$2="no",INT(RAND()*36+1),INT(RAND()*37))</f>
        <v>22</v>
      </c>
      <c r="B645" s="23" t="str">
        <f ca="1">IF(A644="","",IF(AND(AL645="",AN645=""),"NB",AL645&amp;AN645))</f>
        <v>1@B,</v>
      </c>
      <c r="C645" s="6" t="str">
        <f t="shared" ca="1" si="188"/>
        <v/>
      </c>
      <c r="D645" s="56" t="str">
        <f ca="1">VLOOKUP($A645,$BC$5:$BN$45,8)</f>
        <v>B</v>
      </c>
      <c r="E645" s="344" t="str">
        <f t="shared" ca="1" si="197"/>
        <v>BBB</v>
      </c>
      <c r="F645" s="175">
        <v>1</v>
      </c>
      <c r="G645" s="459">
        <f ca="1">IF(G644&gt;=$AJ$3,1,IF(AND(J643="L",J644="L"),1,IF(I644="L",2,IF(I644="W",(2*G644-1),G644))))</f>
        <v>9</v>
      </c>
      <c r="H645" s="345" t="str">
        <f ca="1">IF($A644&lt;&gt;"",IF(OR($AH644&lt;&gt;0,$AI644&lt;&gt;0,E644="RRR"),"",IF(AND($D639="B",$D642="B"),"B",IF(AND($D641="B",$D643="B"),"B",IF(AND($D643=$D644,$D643="B"),"B","")))),"")</f>
        <v>B</v>
      </c>
      <c r="I645" s="346" t="str">
        <f t="shared" ca="1" si="201"/>
        <v>W</v>
      </c>
      <c r="J645" s="346">
        <f t="shared" ca="1" si="189"/>
        <v>1</v>
      </c>
      <c r="K645" s="343">
        <f t="shared" ca="1" si="198"/>
        <v>1</v>
      </c>
      <c r="L645" s="56" t="str">
        <f ca="1">VLOOKUP($A645,$BC$5:$BN$45,8)</f>
        <v>B</v>
      </c>
      <c r="M645" s="428">
        <f t="shared" ca="1" si="199"/>
        <v>0</v>
      </c>
      <c r="N645" s="175">
        <v>1</v>
      </c>
      <c r="O645" s="345" t="str">
        <f ca="1">IF($A644&lt;&gt;"",IF(OR($AH644&lt;&gt;0,$AI644&lt;&gt;0,E644="BBB",H645&lt;&gt;""),"",IF(AND($D639="R",$D642="R"),"R",IF(AND($D641="R",$D643="R"),"R",IF(AND($D643=$D644,$D643="R"),"R","")))),"")</f>
        <v/>
      </c>
      <c r="P645" s="37" t="str">
        <f t="shared" ca="1" si="190"/>
        <v/>
      </c>
      <c r="Q645" s="37">
        <f t="shared" ca="1" si="191"/>
        <v>0</v>
      </c>
      <c r="R645" s="23">
        <f ca="1">IF($A645&lt;&gt;"",IF(OR($AH644&lt;&gt;0,$AI644&lt;&gt;0),"0",SUM(Q645:Q645)),0)</f>
        <v>0</v>
      </c>
      <c r="S645" s="56" t="str">
        <f ca="1">VLOOKUP($A645,$BC$5:$BN$45,8)</f>
        <v>B</v>
      </c>
      <c r="T645" s="175">
        <v>1</v>
      </c>
      <c r="U645" s="345" t="str">
        <f ca="1">IF($A644&lt;&gt;"",IF(OR($AH644&lt;&gt;0,$AI644&lt;&gt;0,M644&gt;=$AJ$3),"",H645))</f>
        <v>B</v>
      </c>
      <c r="V645" s="346" t="str">
        <f t="shared" ca="1" si="202"/>
        <v>W</v>
      </c>
      <c r="W645" s="346">
        <f t="shared" ca="1" si="192"/>
        <v>1</v>
      </c>
      <c r="X645" s="343">
        <f t="shared" ca="1" si="200"/>
        <v>1</v>
      </c>
      <c r="Y645" s="56" t="str">
        <f ca="1">VLOOKUP($A645,$BC$5:$BN$45,8)</f>
        <v>B</v>
      </c>
      <c r="Z645" s="175">
        <v>1</v>
      </c>
      <c r="AA645" s="345" t="str">
        <f ca="1">IF($A644&lt;&gt;"",IF(OR($AH644&lt;&gt;0,$AI644&lt;&gt;0,U645&lt;&gt;""),"",O645))</f>
        <v/>
      </c>
      <c r="AB645" s="37" t="str">
        <f t="shared" ca="1" si="193"/>
        <v/>
      </c>
      <c r="AC645" s="37">
        <f t="shared" ca="1" si="194"/>
        <v>0</v>
      </c>
      <c r="AD645" s="23">
        <f ca="1">IF($A645&lt;&gt;"",IF(OR($AH644&lt;&gt;0,$AI644&lt;&gt;0),"0",SUM(AC645:AC645)),0)</f>
        <v>0</v>
      </c>
      <c r="AE645" s="90">
        <f ca="1">IF(A645&lt;&gt;"",W645+AC645,0)</f>
        <v>1</v>
      </c>
      <c r="AF645" s="87">
        <f ca="1">IF($A645&lt;&gt;"",AE645+AF644,0)</f>
        <v>-4</v>
      </c>
      <c r="AG645" s="95">
        <f>T646</f>
        <v>1</v>
      </c>
      <c r="AH645" s="89">
        <f ca="1">IF($A645&lt;&gt;"",IF(AH644&lt;&gt;0,AH644,IF(AF645&gt;=$AJ$1,"Profit Target",0)),0)</f>
        <v>0</v>
      </c>
      <c r="AI645" s="91">
        <f ca="1">IF($A645&lt;&gt;"",IF(AI644&lt;&gt;0,AI644,IF(AF645&lt;=$AJ$2,"Stop Loss",0)))</f>
        <v>0</v>
      </c>
      <c r="AJ645" s="89">
        <f t="shared" ca="1" si="195"/>
        <v>9</v>
      </c>
      <c r="AK645" s="78" t="str">
        <f ca="1">IF($A644="","",ABS(T645)&amp;"@")</f>
        <v>1@</v>
      </c>
      <c r="AL645" s="78" t="str">
        <f ca="1">IF(U645&lt;&gt;"",$AK645&amp;U645&amp;",","")</f>
        <v>1@B,</v>
      </c>
      <c r="AM645" s="78" t="str">
        <f ca="1">IF($A644="","",ABS(Z645)&amp;"@")</f>
        <v>1@</v>
      </c>
      <c r="AN645" s="427" t="str">
        <f t="shared" ca="1" si="196"/>
        <v/>
      </c>
      <c r="AO645" s="20"/>
      <c r="AP645" s="20"/>
      <c r="AQ645" s="20"/>
      <c r="AR645" s="20"/>
      <c r="AS645" s="20"/>
      <c r="AT645" s="66"/>
      <c r="AU645" s="20"/>
      <c r="AV645" s="20"/>
      <c r="AW645" s="20"/>
      <c r="AX645" s="20"/>
      <c r="AY645" s="20"/>
      <c r="AZ645" s="20"/>
      <c r="BA645" s="20"/>
      <c r="BB645" s="96">
        <f t="shared" ref="BB645:BB708" ca="1" si="206">IF($A$2="no",INT(RAND()*36+1),INT(RAND()*37))</f>
        <v>20</v>
      </c>
      <c r="BC645" s="48"/>
      <c r="BD645" s="96"/>
      <c r="BE645" s="48"/>
      <c r="BG645" s="48"/>
      <c r="BH645" s="48"/>
      <c r="BI645" s="19"/>
      <c r="BJ645" s="19"/>
      <c r="BK645" s="19"/>
      <c r="BL645" s="48"/>
      <c r="BM645" s="61"/>
      <c r="BN645" s="48"/>
      <c r="BR645" s="48"/>
      <c r="BS645" s="48"/>
      <c r="BT645" s="48"/>
      <c r="BU645" s="48"/>
      <c r="BV645" s="48"/>
      <c r="BW645" s="48"/>
      <c r="BX645" s="48"/>
      <c r="BY645" s="49"/>
      <c r="BZ645" s="48"/>
      <c r="CA645" s="48"/>
      <c r="CB645" s="19"/>
      <c r="CC645" s="19"/>
      <c r="CD645" s="19"/>
      <c r="CE645" s="48"/>
      <c r="CF645" s="49"/>
      <c r="CG645" s="19"/>
      <c r="CH645" s="49"/>
      <c r="CI645" s="19"/>
      <c r="CJ645" s="19"/>
    </row>
    <row r="646" spans="1:88">
      <c r="A646" s="96">
        <f t="shared" ca="1" si="205"/>
        <v>10</v>
      </c>
      <c r="B646" s="23" t="str">
        <f ca="1">IF(A645="","",IF(AND(AL646="",AN646=""),"NB",AL646&amp;AN646))</f>
        <v>1@B,</v>
      </c>
      <c r="C646" s="6" t="str">
        <f t="shared" ca="1" si="188"/>
        <v/>
      </c>
      <c r="D646" s="56" t="str">
        <f ca="1">VLOOKUP($A646,$BC$5:$BN$45,8)</f>
        <v>B</v>
      </c>
      <c r="E646" s="344" t="str">
        <f t="shared" ca="1" si="197"/>
        <v>BBB</v>
      </c>
      <c r="F646" s="175">
        <v>1</v>
      </c>
      <c r="G646" s="459">
        <f ca="1">IF(G645&gt;=$AJ$3,1,IF(AND(J644="L",J645="L"),1,IF(I645="L",2,IF(I645="W",(2*G645-1),G645))))</f>
        <v>17</v>
      </c>
      <c r="H646" s="345" t="str">
        <f ca="1">IF($A645&lt;&gt;"",IF(OR($AH645&lt;&gt;0,$AI645&lt;&gt;0,E645="RRR"),"",IF(AND($D640="B",$D643="B"),"B",IF(AND($D642="B",$D644="B"),"B",IF(AND($D644=$D645,$D644="B"),"B","")))),"")</f>
        <v>B</v>
      </c>
      <c r="I646" s="346" t="str">
        <f t="shared" ca="1" si="201"/>
        <v>W</v>
      </c>
      <c r="J646" s="346">
        <f t="shared" ca="1" si="189"/>
        <v>1</v>
      </c>
      <c r="K646" s="343">
        <f t="shared" ca="1" si="198"/>
        <v>1</v>
      </c>
      <c r="L646" s="56" t="str">
        <f ca="1">VLOOKUP($A646,$BC$5:$BN$45,8)</f>
        <v>B</v>
      </c>
      <c r="M646" s="428">
        <f t="shared" ca="1" si="199"/>
        <v>0</v>
      </c>
      <c r="N646" s="175">
        <v>1</v>
      </c>
      <c r="O646" s="345" t="str">
        <f ca="1">IF($A645&lt;&gt;"",IF(OR($AH645&lt;&gt;0,$AI645&lt;&gt;0,E645="BBB",H646&lt;&gt;""),"",IF(AND($D640="R",$D643="R"),"R",IF(AND($D642="R",$D644="R"),"R",IF(AND($D644=$D645,$D644="R"),"R","")))),"")</f>
        <v/>
      </c>
      <c r="P646" s="37" t="str">
        <f t="shared" ca="1" si="190"/>
        <v/>
      </c>
      <c r="Q646" s="37">
        <f t="shared" ca="1" si="191"/>
        <v>0</v>
      </c>
      <c r="R646" s="23">
        <f ca="1">IF($A646&lt;&gt;"",IF(OR($AH645&lt;&gt;0,$AI645&lt;&gt;0),"0",SUM(Q646:Q646)),0)</f>
        <v>0</v>
      </c>
      <c r="S646" s="56" t="str">
        <f ca="1">VLOOKUP($A646,$BC$5:$BN$45,8)</f>
        <v>B</v>
      </c>
      <c r="T646" s="175">
        <v>1</v>
      </c>
      <c r="U646" s="345" t="str">
        <f ca="1">IF($A645&lt;&gt;"",IF(OR($AH645&lt;&gt;0,$AI645&lt;&gt;0,M645&gt;=$AJ$3),"",H646))</f>
        <v>B</v>
      </c>
      <c r="V646" s="346" t="str">
        <f t="shared" ca="1" si="202"/>
        <v>W</v>
      </c>
      <c r="W646" s="346">
        <f t="shared" ca="1" si="192"/>
        <v>1</v>
      </c>
      <c r="X646" s="343">
        <f t="shared" ca="1" si="200"/>
        <v>1</v>
      </c>
      <c r="Y646" s="56" t="str">
        <f ca="1">VLOOKUP($A646,$BC$5:$BN$45,8)</f>
        <v>B</v>
      </c>
      <c r="Z646" s="175">
        <v>1</v>
      </c>
      <c r="AA646" s="345" t="str">
        <f ca="1">IF($A645&lt;&gt;"",IF(OR($AH645&lt;&gt;0,$AI645&lt;&gt;0,U646&lt;&gt;""),"",O646))</f>
        <v/>
      </c>
      <c r="AB646" s="37" t="str">
        <f t="shared" ca="1" si="193"/>
        <v/>
      </c>
      <c r="AC646" s="37">
        <f t="shared" ca="1" si="194"/>
        <v>0</v>
      </c>
      <c r="AD646" s="23">
        <f ca="1">IF($A646&lt;&gt;"",IF(OR($AH645&lt;&gt;0,$AI645&lt;&gt;0),"0",SUM(AC646:AC646)),0)</f>
        <v>0</v>
      </c>
      <c r="AE646" s="90">
        <f ca="1">IF(A646&lt;&gt;"",W646+AC646,0)</f>
        <v>1</v>
      </c>
      <c r="AF646" s="87">
        <f t="shared" ref="AF646:AF662" ca="1" si="207">IF($A646&lt;&gt;"",AE646+AF645,0)</f>
        <v>-3</v>
      </c>
      <c r="AG646" s="95">
        <f>T647</f>
        <v>1</v>
      </c>
      <c r="AH646" s="89">
        <f ca="1">IF($A646&lt;&gt;"",IF(AH645&lt;&gt;0,AH645,IF(AF646&gt;=$AJ$1,"Profit Target",0)),0)</f>
        <v>0</v>
      </c>
      <c r="AI646" s="91">
        <f ca="1">IF($A646&lt;&gt;"",IF(AI645&lt;&gt;0,AI645,IF(AF646&lt;=$AJ$2,"Stop Loss",0)))</f>
        <v>0</v>
      </c>
      <c r="AJ646" s="89">
        <f t="shared" ca="1" si="195"/>
        <v>9</v>
      </c>
      <c r="AK646" s="78" t="str">
        <f ca="1">IF($A645="","",ABS(T646)&amp;"@")</f>
        <v>1@</v>
      </c>
      <c r="AL646" s="78" t="str">
        <f ca="1">IF(U646&lt;&gt;"",$AK646&amp;U646&amp;",","")</f>
        <v>1@B,</v>
      </c>
      <c r="AM646" s="78" t="str">
        <f ca="1">IF($A645="","",ABS(Z646)&amp;"@")</f>
        <v>1@</v>
      </c>
      <c r="AN646" s="427" t="str">
        <f t="shared" ca="1" si="196"/>
        <v/>
      </c>
      <c r="AO646" s="20"/>
      <c r="AP646" s="20"/>
      <c r="AQ646" s="20"/>
      <c r="AR646" s="20"/>
      <c r="AS646" s="20"/>
      <c r="AT646" s="66"/>
      <c r="AU646" s="20"/>
      <c r="AV646" s="20"/>
      <c r="AW646" s="20"/>
      <c r="AX646" s="20"/>
      <c r="AY646" s="20"/>
      <c r="AZ646" s="20"/>
      <c r="BA646" s="20"/>
      <c r="BB646" s="96">
        <f t="shared" ca="1" si="206"/>
        <v>32</v>
      </c>
      <c r="BC646" s="48"/>
      <c r="BD646" s="96"/>
      <c r="BE646" s="48"/>
      <c r="BG646" s="48"/>
      <c r="BH646" s="48"/>
      <c r="BI646" s="19"/>
      <c r="BJ646" s="19"/>
      <c r="BK646" s="19"/>
      <c r="BL646" s="48"/>
      <c r="BM646" s="61"/>
      <c r="BN646" s="48"/>
      <c r="BR646" s="48"/>
      <c r="BS646" s="48"/>
      <c r="BT646" s="48"/>
      <c r="BU646" s="48"/>
      <c r="BV646" s="48"/>
      <c r="BW646" s="48"/>
      <c r="BX646" s="48"/>
      <c r="BY646" s="49"/>
      <c r="BZ646" s="48"/>
      <c r="CA646" s="48"/>
      <c r="CB646" s="19"/>
      <c r="CC646" s="19"/>
      <c r="CD646" s="19"/>
      <c r="CE646" s="48"/>
      <c r="CF646" s="49"/>
      <c r="CG646" s="19"/>
      <c r="CH646" s="49"/>
      <c r="CI646" s="19"/>
      <c r="CJ646" s="19"/>
    </row>
    <row r="647" spans="1:88">
      <c r="A647" s="96">
        <f t="shared" ca="1" si="205"/>
        <v>3</v>
      </c>
      <c r="B647" s="23" t="str">
        <f ca="1">IF(A646="","",IF(AND(AL647="",AN647=""),"NB",AL647&amp;AN647))</f>
        <v>1@B,</v>
      </c>
      <c r="C647" s="6" t="str">
        <f t="shared" ref="C647:C710" ca="1" si="208">IF(AH647="Profit Target","profit target",IF(AI647="Stop Loss","stop loss",""))</f>
        <v/>
      </c>
      <c r="D647" s="56" t="str">
        <f ca="1">VLOOKUP($A647,$BC$5:$BN$45,8)</f>
        <v>R</v>
      </c>
      <c r="E647" s="344" t="str">
        <f t="shared" ca="1" si="197"/>
        <v>BBR</v>
      </c>
      <c r="F647" s="175">
        <v>1</v>
      </c>
      <c r="G647" s="459">
        <f ca="1">IF(G646&gt;=$AJ$3,1,IF(AND(J645="L",J646="L"),1,IF(I646="L",2,IF(I646="W",(2*G646-1),G646))))</f>
        <v>33</v>
      </c>
      <c r="H647" s="345" t="str">
        <f ca="1">IF($A646&lt;&gt;"",IF(OR($AH646&lt;&gt;0,$AI646&lt;&gt;0,E646="RRR"),"",IF(AND($D641="B",$D644="B"),"B",IF(AND($D643="B",$D645="B"),"B",IF(AND($D645=$D646,$D645="B"),"B","")))),"")</f>
        <v>B</v>
      </c>
      <c r="I647" s="346" t="str">
        <f t="shared" ca="1" si="201"/>
        <v>L</v>
      </c>
      <c r="J647" s="346">
        <f t="shared" ref="J647:J710" ca="1" si="209">IF(H647&lt;&gt;"",IF(H647=$D647,1*$F647,-1*$F647),0)</f>
        <v>-1</v>
      </c>
      <c r="K647" s="343">
        <f t="shared" ca="1" si="198"/>
        <v>-1</v>
      </c>
      <c r="L647" s="56" t="str">
        <f ca="1">VLOOKUP($A647,$BC$5:$BN$45,8)</f>
        <v>R</v>
      </c>
      <c r="M647" s="428">
        <f t="shared" ca="1" si="199"/>
        <v>1</v>
      </c>
      <c r="N647" s="175">
        <v>1</v>
      </c>
      <c r="O647" s="345" t="str">
        <f ca="1">IF($A646&lt;&gt;"",IF(OR($AH646&lt;&gt;0,$AI646&lt;&gt;0,E646="BBB",H647&lt;&gt;""),"",IF(AND($D641="R",$D644="R"),"R",IF(AND($D643="R",$D645="R"),"R",IF(AND($D645=$D646,$D645="R"),"R","")))),"")</f>
        <v/>
      </c>
      <c r="P647" s="37" t="str">
        <f t="shared" ref="P647:P710" ca="1" si="210">IF(ABS(R647)=0,"",IF($A647=0,"L",IF(R647&gt;0,"W",IF(R647&lt;0,"L",""))))</f>
        <v/>
      </c>
      <c r="Q647" s="37">
        <f t="shared" ref="Q647:Q710" ca="1" si="211">IF(O647&lt;&gt;"",IF(O647=$S647,1*$T647,-1*$T647),0)</f>
        <v>0</v>
      </c>
      <c r="R647" s="23">
        <f ca="1">IF($A647&lt;&gt;"",IF(OR($AH646&lt;&gt;0,$AI646&lt;&gt;0),"0",SUM(Q647:Q647)),0)</f>
        <v>0</v>
      </c>
      <c r="S647" s="56" t="str">
        <f ca="1">VLOOKUP($A647,$BC$5:$BN$45,8)</f>
        <v>R</v>
      </c>
      <c r="T647" s="175">
        <v>1</v>
      </c>
      <c r="U647" s="345" t="str">
        <f ca="1">IF($A646&lt;&gt;"",IF(OR($AH646&lt;&gt;0,$AI646&lt;&gt;0,M646&gt;=$AJ$3),"",H647))</f>
        <v>B</v>
      </c>
      <c r="V647" s="346" t="str">
        <f t="shared" ca="1" si="202"/>
        <v>L</v>
      </c>
      <c r="W647" s="346">
        <f t="shared" ref="W647:W710" ca="1" si="212">IF(U647&lt;&gt;"",IF(U647=$D647,1*$F647,-1*$F647),0)</f>
        <v>-1</v>
      </c>
      <c r="X647" s="343">
        <f t="shared" ca="1" si="200"/>
        <v>-1</v>
      </c>
      <c r="Y647" s="56" t="str">
        <f ca="1">VLOOKUP($A647,$BC$5:$BN$45,8)</f>
        <v>R</v>
      </c>
      <c r="Z647" s="175">
        <v>1</v>
      </c>
      <c r="AA647" s="345" t="str">
        <f ca="1">IF($A646&lt;&gt;"",IF(OR($AH646&lt;&gt;0,$AI646&lt;&gt;0,U647&lt;&gt;""),"",O647))</f>
        <v/>
      </c>
      <c r="AB647" s="37" t="str">
        <f t="shared" ref="AB647:AB710" ca="1" si="213">IF(ABS(AD647)=0,"",IF($A647=0,"L",IF(AD647&gt;0,"W",IF(AD647&lt;0,"L",""))))</f>
        <v/>
      </c>
      <c r="AC647" s="37">
        <f t="shared" ref="AC647:AC710" ca="1" si="214">IF(AA647&lt;&gt;"",IF(AA647=$S647,1*$T647,-1*$T647),0)</f>
        <v>0</v>
      </c>
      <c r="AD647" s="23">
        <f ca="1">IF($A647&lt;&gt;"",IF(OR($AH646&lt;&gt;0,$AI646&lt;&gt;0),"0",SUM(AC647:AC647)),0)</f>
        <v>0</v>
      </c>
      <c r="AE647" s="90">
        <f ca="1">IF(A647&lt;&gt;"",W647+AC647,0)</f>
        <v>-1</v>
      </c>
      <c r="AF647" s="87">
        <f t="shared" ca="1" si="207"/>
        <v>-4</v>
      </c>
      <c r="AG647" s="95">
        <f>T648</f>
        <v>1</v>
      </c>
      <c r="AH647" s="89">
        <f ca="1">IF($A647&lt;&gt;"",IF(AH646&lt;&gt;0,AH646,IF(AF647&gt;=$AJ$1,"Profit Target",0)),0)</f>
        <v>0</v>
      </c>
      <c r="AI647" s="91">
        <f ca="1">IF($A647&lt;&gt;"",IF(AI646&lt;&gt;0,AI646,IF(AF647&lt;=$AJ$2,"Stop Loss",0)))</f>
        <v>0</v>
      </c>
      <c r="AJ647" s="89">
        <f t="shared" ref="AJ647:AJ710" ca="1" si="215">IF(AF647&gt;AJ646,AF647,AJ646)</f>
        <v>9</v>
      </c>
      <c r="AK647" s="78" t="str">
        <f ca="1">IF($A646="","",ABS(T647)&amp;"@")</f>
        <v>1@</v>
      </c>
      <c r="AL647" s="78" t="str">
        <f ca="1">IF(U647&lt;&gt;"",$AK647&amp;U647&amp;",","")</f>
        <v>1@B,</v>
      </c>
      <c r="AM647" s="78" t="str">
        <f ca="1">IF($A646="","",ABS(Z647)&amp;"@")</f>
        <v>1@</v>
      </c>
      <c r="AN647" s="427" t="str">
        <f t="shared" ref="AN647:AN710" ca="1" si="216">IF(AA647&lt;&gt;"",$AM647&amp;AA647&amp;",","")</f>
        <v/>
      </c>
      <c r="AO647" s="20"/>
      <c r="AP647" s="20"/>
      <c r="AQ647" s="20"/>
      <c r="AR647" s="20"/>
      <c r="AS647" s="20"/>
      <c r="AT647" s="66"/>
      <c r="AU647" s="20"/>
      <c r="AV647" s="20"/>
      <c r="AW647" s="20"/>
      <c r="AX647" s="20"/>
      <c r="AY647" s="20"/>
      <c r="AZ647" s="20"/>
      <c r="BA647" s="20"/>
      <c r="BB647" s="96">
        <f t="shared" ca="1" si="206"/>
        <v>32</v>
      </c>
      <c r="BC647" s="48"/>
      <c r="BD647" s="96"/>
      <c r="BE647" s="48"/>
      <c r="BG647" s="48"/>
      <c r="BH647" s="48"/>
      <c r="BI647" s="19"/>
      <c r="BJ647" s="19"/>
      <c r="BK647" s="19"/>
      <c r="BL647" s="48"/>
      <c r="BM647" s="61"/>
      <c r="BN647" s="48"/>
      <c r="BR647" s="48"/>
      <c r="BS647" s="48"/>
      <c r="BT647" s="48"/>
      <c r="BU647" s="48"/>
      <c r="BV647" s="48"/>
      <c r="BW647" s="48"/>
      <c r="BX647" s="48"/>
      <c r="BY647" s="49"/>
      <c r="BZ647" s="48"/>
      <c r="CA647" s="48"/>
      <c r="CB647" s="19"/>
      <c r="CC647" s="19"/>
      <c r="CD647" s="19"/>
      <c r="CE647" s="48"/>
      <c r="CF647" s="49"/>
      <c r="CG647" s="19"/>
      <c r="CH647" s="49"/>
      <c r="CI647" s="19"/>
      <c r="CJ647" s="19"/>
    </row>
    <row r="648" spans="1:88">
      <c r="A648" s="96">
        <f t="shared" ca="1" si="205"/>
        <v>10</v>
      </c>
      <c r="B648" s="23" t="str">
        <f ca="1">IF(A647="","",IF(AND(AL648="",AN648=""),"NB",AL648&amp;AN648))</f>
        <v>1@B,</v>
      </c>
      <c r="C648" s="6" t="str">
        <f t="shared" ca="1" si="208"/>
        <v/>
      </c>
      <c r="D648" s="56" t="str">
        <f ca="1">VLOOKUP($A648,$BC$5:$BN$45,8)</f>
        <v>B</v>
      </c>
      <c r="E648" s="344" t="str">
        <f t="shared" ref="E648:E711" ca="1" si="217">D646&amp;D647&amp;D648</f>
        <v>BRB</v>
      </c>
      <c r="F648" s="175">
        <v>1</v>
      </c>
      <c r="G648" s="459">
        <f ca="1">IF(G647&gt;=$AJ$3,1,IF(AND(J646="L",J647="L"),1,IF(I647="L",2,IF(I647="W",(2*G647-1),G647))))</f>
        <v>2</v>
      </c>
      <c r="H648" s="345" t="str">
        <f ca="1">IF($A647&lt;&gt;"",IF(OR($AH647&lt;&gt;0,$AI647&lt;&gt;0,E647="RRR"),"",IF(AND($D642="B",$D645="B"),"B",IF(AND($D644="B",$D646="B"),"B",IF(AND($D646=$D647,$D646="B"),"B","")))),"")</f>
        <v>B</v>
      </c>
      <c r="I648" s="346" t="str">
        <f t="shared" ca="1" si="201"/>
        <v>W</v>
      </c>
      <c r="J648" s="346">
        <f t="shared" ca="1" si="209"/>
        <v>1</v>
      </c>
      <c r="K648" s="343">
        <f t="shared" ref="K648:K711" ca="1" si="218">IF($A648&lt;&gt;"",SUM(J648:J648),0)</f>
        <v>1</v>
      </c>
      <c r="L648" s="56" t="str">
        <f ca="1">VLOOKUP($A648,$BC$5:$BN$45,8)</f>
        <v>B</v>
      </c>
      <c r="M648" s="428">
        <f t="shared" ref="M648:M711" ca="1" si="219">IF(J648&gt;0,0,IF(J648&lt;0,M647+1,M647))</f>
        <v>0</v>
      </c>
      <c r="N648" s="175">
        <v>1</v>
      </c>
      <c r="O648" s="345" t="str">
        <f ca="1">IF($A647&lt;&gt;"",IF(OR($AH647&lt;&gt;0,$AI647&lt;&gt;0,E647="BBB",H648&lt;&gt;""),"",IF(AND($D642="R",$D645="R"),"R",IF(AND($D644="R",$D646="R"),"R",IF(AND($D646=$D647,$D646="R"),"R","")))),"")</f>
        <v/>
      </c>
      <c r="P648" s="37" t="str">
        <f t="shared" ca="1" si="210"/>
        <v/>
      </c>
      <c r="Q648" s="37">
        <f t="shared" ca="1" si="211"/>
        <v>0</v>
      </c>
      <c r="R648" s="23">
        <f ca="1">IF($A648&lt;&gt;"",IF(OR($AH647&lt;&gt;0,$AI647&lt;&gt;0),"0",SUM(Q648:Q648)),0)</f>
        <v>0</v>
      </c>
      <c r="S648" s="56" t="str">
        <f ca="1">VLOOKUP($A648,$BC$5:$BN$45,8)</f>
        <v>B</v>
      </c>
      <c r="T648" s="175">
        <v>1</v>
      </c>
      <c r="U648" s="345" t="str">
        <f ca="1">IF($A647&lt;&gt;"",IF(OR($AH647&lt;&gt;0,$AI647&lt;&gt;0,M647&gt;=$AJ$3),"",H648))</f>
        <v>B</v>
      </c>
      <c r="V648" s="346" t="str">
        <f t="shared" ca="1" si="202"/>
        <v>W</v>
      </c>
      <c r="W648" s="346">
        <f t="shared" ca="1" si="212"/>
        <v>1</v>
      </c>
      <c r="X648" s="343">
        <f t="shared" ref="X648:X711" ca="1" si="220">IF($A648&lt;&gt;"",SUM(W648:W648),0)</f>
        <v>1</v>
      </c>
      <c r="Y648" s="56" t="str">
        <f ca="1">VLOOKUP($A648,$BC$5:$BN$45,8)</f>
        <v>B</v>
      </c>
      <c r="Z648" s="175">
        <v>1</v>
      </c>
      <c r="AA648" s="345" t="str">
        <f ca="1">IF($A647&lt;&gt;"",IF(OR($AH647&lt;&gt;0,$AI647&lt;&gt;0,U648&lt;&gt;""),"",O648))</f>
        <v/>
      </c>
      <c r="AB648" s="37" t="str">
        <f t="shared" ca="1" si="213"/>
        <v/>
      </c>
      <c r="AC648" s="37">
        <f t="shared" ca="1" si="214"/>
        <v>0</v>
      </c>
      <c r="AD648" s="23">
        <f ca="1">IF($A648&lt;&gt;"",IF(OR($AH647&lt;&gt;0,$AI647&lt;&gt;0),"0",SUM(AC648:AC648)),0)</f>
        <v>0</v>
      </c>
      <c r="AE648" s="90">
        <f ca="1">IF(A648&lt;&gt;"",W648+AC648,0)</f>
        <v>1</v>
      </c>
      <c r="AF648" s="87">
        <f t="shared" ca="1" si="207"/>
        <v>-3</v>
      </c>
      <c r="AG648" s="95">
        <f>T649</f>
        <v>1</v>
      </c>
      <c r="AH648" s="89">
        <f ca="1">IF($A648&lt;&gt;"",IF(AH647&lt;&gt;0,AH647,IF(AF648&gt;=$AJ$1,"Profit Target",0)),0)</f>
        <v>0</v>
      </c>
      <c r="AI648" s="91">
        <f ca="1">IF($A648&lt;&gt;"",IF(AI647&lt;&gt;0,AI647,IF(AF648&lt;=$AJ$2,"Stop Loss",0)))</f>
        <v>0</v>
      </c>
      <c r="AJ648" s="89">
        <f t="shared" ca="1" si="215"/>
        <v>9</v>
      </c>
      <c r="AK648" s="78" t="str">
        <f ca="1">IF($A647="","",ABS(T648)&amp;"@")</f>
        <v>1@</v>
      </c>
      <c r="AL648" s="78" t="str">
        <f ca="1">IF(U648&lt;&gt;"",$AK648&amp;U648&amp;",","")</f>
        <v>1@B,</v>
      </c>
      <c r="AM648" s="78" t="str">
        <f ca="1">IF($A647="","",ABS(Z648)&amp;"@")</f>
        <v>1@</v>
      </c>
      <c r="AN648" s="427" t="str">
        <f t="shared" ca="1" si="216"/>
        <v/>
      </c>
      <c r="AO648" s="20"/>
      <c r="AP648" s="20"/>
      <c r="AQ648" s="20"/>
      <c r="AR648" s="20"/>
      <c r="AS648" s="20"/>
      <c r="AT648" s="66"/>
      <c r="AU648" s="20"/>
      <c r="AV648" s="20"/>
      <c r="AW648" s="20"/>
      <c r="AX648" s="20"/>
      <c r="AY648" s="20"/>
      <c r="AZ648" s="20"/>
      <c r="BA648" s="20"/>
      <c r="BB648" s="96">
        <f t="shared" ca="1" si="206"/>
        <v>25</v>
      </c>
      <c r="BC648" s="48"/>
      <c r="BD648" s="96"/>
      <c r="BE648" s="48"/>
      <c r="BG648" s="48"/>
      <c r="BH648" s="48"/>
      <c r="BI648" s="19"/>
      <c r="BJ648" s="19"/>
      <c r="BK648" s="19"/>
      <c r="BL648" s="48"/>
      <c r="BM648" s="61"/>
      <c r="BN648" s="48"/>
      <c r="BR648" s="48"/>
      <c r="BS648" s="48"/>
      <c r="BT648" s="48"/>
      <c r="BU648" s="48"/>
      <c r="BV648" s="48"/>
      <c r="BW648" s="48"/>
      <c r="BX648" s="48"/>
      <c r="BY648" s="49"/>
      <c r="BZ648" s="48"/>
      <c r="CA648" s="48"/>
      <c r="CB648" s="19"/>
      <c r="CC648" s="19"/>
      <c r="CD648" s="19"/>
      <c r="CE648" s="48"/>
      <c r="CF648" s="49"/>
      <c r="CG648" s="19"/>
      <c r="CH648" s="49"/>
      <c r="CI648" s="19"/>
      <c r="CJ648" s="19"/>
    </row>
    <row r="649" spans="1:88">
      <c r="A649" s="96">
        <f t="shared" ca="1" si="205"/>
        <v>19</v>
      </c>
      <c r="B649" s="23" t="str">
        <f ca="1">IF(A648="","",IF(AND(AL649="",AN649=""),"NB",AL649&amp;AN649))</f>
        <v>1@B,</v>
      </c>
      <c r="C649" s="6" t="str">
        <f t="shared" ca="1" si="208"/>
        <v/>
      </c>
      <c r="D649" s="56" t="str">
        <f ca="1">VLOOKUP($A649,$BC$5:$BN$45,8)</f>
        <v>R</v>
      </c>
      <c r="E649" s="344" t="str">
        <f t="shared" ca="1" si="217"/>
        <v>RBR</v>
      </c>
      <c r="F649" s="175">
        <v>1</v>
      </c>
      <c r="G649" s="459">
        <f ca="1">IF(G648&gt;=$AJ$3,1,IF(AND(J647="L",J648="L"),1,IF(I648="L",2,IF(I648="W",(2*G648-1),G648))))</f>
        <v>3</v>
      </c>
      <c r="H649" s="345" t="str">
        <f ca="1">IF($A648&lt;&gt;"",IF(OR($AH648&lt;&gt;0,$AI648&lt;&gt;0,E648="RRR"),"",IF(AND($D643="B",$D646="B"),"B",IF(AND($D645="B",$D647="B"),"B",IF(AND($D647=$D648,$D647="B"),"B","")))),"")</f>
        <v>B</v>
      </c>
      <c r="I649" s="346" t="str">
        <f t="shared" ref="I649:I712" ca="1" si="221">IF(ABS(K649)=0,"",IF($A649=0,"L",IF(K649&gt;0,"W",IF(K649&lt;0,"L",""))))</f>
        <v>L</v>
      </c>
      <c r="J649" s="346">
        <f t="shared" ca="1" si="209"/>
        <v>-1</v>
      </c>
      <c r="K649" s="343">
        <f t="shared" ca="1" si="218"/>
        <v>-1</v>
      </c>
      <c r="L649" s="56" t="str">
        <f ca="1">VLOOKUP($A649,$BC$5:$BN$45,8)</f>
        <v>R</v>
      </c>
      <c r="M649" s="428">
        <f t="shared" ca="1" si="219"/>
        <v>1</v>
      </c>
      <c r="N649" s="175">
        <v>1</v>
      </c>
      <c r="O649" s="345" t="str">
        <f ca="1">IF($A648&lt;&gt;"",IF(OR($AH648&lt;&gt;0,$AI648&lt;&gt;0,E648="BBB",H649&lt;&gt;""),"",IF(AND($D643="R",$D646="R"),"R",IF(AND($D645="R",$D647="R"),"R",IF(AND($D647=$D648,$D647="R"),"R","")))),"")</f>
        <v/>
      </c>
      <c r="P649" s="37" t="str">
        <f t="shared" ca="1" si="210"/>
        <v/>
      </c>
      <c r="Q649" s="37">
        <f t="shared" ca="1" si="211"/>
        <v>0</v>
      </c>
      <c r="R649" s="23">
        <f ca="1">IF($A649&lt;&gt;"",IF(OR($AH648&lt;&gt;0,$AI648&lt;&gt;0),"0",SUM(Q649:Q649)),0)</f>
        <v>0</v>
      </c>
      <c r="S649" s="56" t="str">
        <f ca="1">VLOOKUP($A649,$BC$5:$BN$45,8)</f>
        <v>R</v>
      </c>
      <c r="T649" s="175">
        <v>1</v>
      </c>
      <c r="U649" s="345" t="str">
        <f ca="1">IF($A648&lt;&gt;"",IF(OR($AH648&lt;&gt;0,$AI648&lt;&gt;0,M648&gt;=$AJ$3),"",H649))</f>
        <v>B</v>
      </c>
      <c r="V649" s="346" t="str">
        <f t="shared" ref="V649:V712" ca="1" si="222">IF(ABS(X649)=0,"",IF($A649=0,"L",IF(X649&gt;0,"W",IF(X649&lt;0,"L",""))))</f>
        <v>L</v>
      </c>
      <c r="W649" s="346">
        <f t="shared" ca="1" si="212"/>
        <v>-1</v>
      </c>
      <c r="X649" s="343">
        <f t="shared" ca="1" si="220"/>
        <v>-1</v>
      </c>
      <c r="Y649" s="56" t="str">
        <f ca="1">VLOOKUP($A649,$BC$5:$BN$45,8)</f>
        <v>R</v>
      </c>
      <c r="Z649" s="175">
        <v>1</v>
      </c>
      <c r="AA649" s="345" t="str">
        <f ca="1">IF($A648&lt;&gt;"",IF(OR($AH648&lt;&gt;0,$AI648&lt;&gt;0,U649&lt;&gt;""),"",O649))</f>
        <v/>
      </c>
      <c r="AB649" s="37" t="str">
        <f t="shared" ca="1" si="213"/>
        <v/>
      </c>
      <c r="AC649" s="37">
        <f t="shared" ca="1" si="214"/>
        <v>0</v>
      </c>
      <c r="AD649" s="23">
        <f ca="1">IF($A649&lt;&gt;"",IF(OR($AH648&lt;&gt;0,$AI648&lt;&gt;0),"0",SUM(AC649:AC649)),0)</f>
        <v>0</v>
      </c>
      <c r="AE649" s="90">
        <f ca="1">IF(A649&lt;&gt;"",W649+AC649,0)</f>
        <v>-1</v>
      </c>
      <c r="AF649" s="87">
        <f t="shared" ca="1" si="207"/>
        <v>-4</v>
      </c>
      <c r="AG649" s="95">
        <f>T650</f>
        <v>1</v>
      </c>
      <c r="AH649" s="89">
        <f ca="1">IF($A649&lt;&gt;"",IF(AH648&lt;&gt;0,AH648,IF(AF649&gt;=$AJ$1,"Profit Target",0)),0)</f>
        <v>0</v>
      </c>
      <c r="AI649" s="91">
        <f ca="1">IF($A649&lt;&gt;"",IF(AI648&lt;&gt;0,AI648,IF(AF649&lt;=$AJ$2,"Stop Loss",0)))</f>
        <v>0</v>
      </c>
      <c r="AJ649" s="89">
        <f t="shared" ca="1" si="215"/>
        <v>9</v>
      </c>
      <c r="AK649" s="78" t="str">
        <f ca="1">IF($A648="","",ABS(T649)&amp;"@")</f>
        <v>1@</v>
      </c>
      <c r="AL649" s="78" t="str">
        <f ca="1">IF(U649&lt;&gt;"",$AK649&amp;U649&amp;",","")</f>
        <v>1@B,</v>
      </c>
      <c r="AM649" s="78" t="str">
        <f ca="1">IF($A648="","",ABS(Z649)&amp;"@")</f>
        <v>1@</v>
      </c>
      <c r="AN649" s="427" t="str">
        <f t="shared" ca="1" si="216"/>
        <v/>
      </c>
      <c r="AO649" s="20"/>
      <c r="AP649" s="20"/>
      <c r="AQ649" s="20"/>
      <c r="AR649" s="20"/>
      <c r="AS649" s="20"/>
      <c r="AT649" s="66"/>
      <c r="AU649" s="20"/>
      <c r="AV649" s="20"/>
      <c r="AW649" s="20"/>
      <c r="AX649" s="20"/>
      <c r="AY649" s="20"/>
      <c r="AZ649" s="20"/>
      <c r="BA649" s="20"/>
      <c r="BB649" s="96">
        <f t="shared" ca="1" si="206"/>
        <v>24</v>
      </c>
      <c r="BC649" s="48"/>
      <c r="BD649" s="96"/>
      <c r="BE649" s="48"/>
      <c r="BG649" s="48"/>
      <c r="BH649" s="48"/>
      <c r="BI649" s="19"/>
      <c r="BJ649" s="19"/>
      <c r="BK649" s="19"/>
      <c r="BL649" s="48"/>
      <c r="BM649" s="61"/>
      <c r="BN649" s="48"/>
      <c r="BR649" s="48"/>
      <c r="BS649" s="48"/>
      <c r="BT649" s="48"/>
      <c r="BU649" s="48"/>
      <c r="BV649" s="48"/>
      <c r="BW649" s="48"/>
      <c r="BX649" s="48"/>
      <c r="BY649" s="49"/>
      <c r="BZ649" s="48"/>
      <c r="CA649" s="48"/>
      <c r="CB649" s="19"/>
      <c r="CC649" s="19"/>
      <c r="CD649" s="19"/>
      <c r="CE649" s="48"/>
      <c r="CF649" s="49"/>
      <c r="CG649" s="19"/>
      <c r="CH649" s="49"/>
      <c r="CI649" s="19"/>
      <c r="CJ649" s="19"/>
    </row>
    <row r="650" spans="1:88">
      <c r="A650" s="96">
        <f t="shared" ca="1" si="205"/>
        <v>12</v>
      </c>
      <c r="B650" s="23" t="str">
        <f ca="1">IF(A649="","",IF(AND(AL650="",AN650=""),"NB",AL650&amp;AN650))</f>
        <v>1@B,</v>
      </c>
      <c r="C650" s="6" t="str">
        <f t="shared" ca="1" si="208"/>
        <v/>
      </c>
      <c r="D650" s="56" t="str">
        <f ca="1">VLOOKUP($A650,$BC$5:$BN$45,8)</f>
        <v>R</v>
      </c>
      <c r="E650" s="344" t="str">
        <f t="shared" ca="1" si="217"/>
        <v>BRR</v>
      </c>
      <c r="F650" s="175">
        <v>1</v>
      </c>
      <c r="G650" s="459">
        <f ca="1">IF(G649&gt;=$AJ$3,1,IF(AND(J648="L",J649="L"),1,IF(I649="L",2,IF(I649="W",(2*G649-1),G649))))</f>
        <v>2</v>
      </c>
      <c r="H650" s="345" t="str">
        <f ca="1">IF($A649&lt;&gt;"",IF(OR($AH649&lt;&gt;0,$AI649&lt;&gt;0,E649="RRR"),"",IF(AND($D644="B",$D647="B"),"B",IF(AND($D646="B",$D648="B"),"B",IF(AND($D648=$D649,$D648="B"),"B","")))),"")</f>
        <v>B</v>
      </c>
      <c r="I650" s="346" t="str">
        <f t="shared" ca="1" si="221"/>
        <v>L</v>
      </c>
      <c r="J650" s="346">
        <f t="shared" ca="1" si="209"/>
        <v>-1</v>
      </c>
      <c r="K650" s="343">
        <f t="shared" ca="1" si="218"/>
        <v>-1</v>
      </c>
      <c r="L650" s="56" t="str">
        <f ca="1">VLOOKUP($A650,$BC$5:$BN$45,8)</f>
        <v>R</v>
      </c>
      <c r="M650" s="428">
        <f t="shared" ca="1" si="219"/>
        <v>2</v>
      </c>
      <c r="N650" s="175">
        <v>1</v>
      </c>
      <c r="O650" s="345" t="str">
        <f ca="1">IF($A649&lt;&gt;"",IF(OR($AH649&lt;&gt;0,$AI649&lt;&gt;0,E649="BBB",H650&lt;&gt;""),"",IF(AND($D644="R",$D647="R"),"R",IF(AND($D646="R",$D648="R"),"R",IF(AND($D648=$D649,$D648="R"),"R","")))),"")</f>
        <v/>
      </c>
      <c r="P650" s="37" t="str">
        <f t="shared" ca="1" si="210"/>
        <v/>
      </c>
      <c r="Q650" s="37">
        <f t="shared" ca="1" si="211"/>
        <v>0</v>
      </c>
      <c r="R650" s="23">
        <f ca="1">IF($A650&lt;&gt;"",IF(OR($AH649&lt;&gt;0,$AI649&lt;&gt;0),"0",SUM(Q650:Q650)),0)</f>
        <v>0</v>
      </c>
      <c r="S650" s="56" t="str">
        <f ca="1">VLOOKUP($A650,$BC$5:$BN$45,8)</f>
        <v>R</v>
      </c>
      <c r="T650" s="175">
        <v>1</v>
      </c>
      <c r="U650" s="345" t="str">
        <f ca="1">IF($A649&lt;&gt;"",IF(OR($AH649&lt;&gt;0,$AI649&lt;&gt;0,M649&gt;=$AJ$3),"",H650))</f>
        <v>B</v>
      </c>
      <c r="V650" s="346" t="str">
        <f t="shared" ca="1" si="222"/>
        <v>L</v>
      </c>
      <c r="W650" s="346">
        <f t="shared" ca="1" si="212"/>
        <v>-1</v>
      </c>
      <c r="X650" s="343">
        <f t="shared" ca="1" si="220"/>
        <v>-1</v>
      </c>
      <c r="Y650" s="56" t="str">
        <f ca="1">VLOOKUP($A650,$BC$5:$BN$45,8)</f>
        <v>R</v>
      </c>
      <c r="Z650" s="175">
        <v>1</v>
      </c>
      <c r="AA650" s="345" t="str">
        <f ca="1">IF($A649&lt;&gt;"",IF(OR($AH649&lt;&gt;0,$AI649&lt;&gt;0,U650&lt;&gt;""),"",O650))</f>
        <v/>
      </c>
      <c r="AB650" s="37" t="str">
        <f t="shared" ca="1" si="213"/>
        <v/>
      </c>
      <c r="AC650" s="37">
        <f t="shared" ca="1" si="214"/>
        <v>0</v>
      </c>
      <c r="AD650" s="23">
        <f ca="1">IF($A650&lt;&gt;"",IF(OR($AH649&lt;&gt;0,$AI649&lt;&gt;0),"0",SUM(AC650:AC650)),0)</f>
        <v>0</v>
      </c>
      <c r="AE650" s="90">
        <f ca="1">IF(A650&lt;&gt;"",W650+AC650,0)</f>
        <v>-1</v>
      </c>
      <c r="AF650" s="87">
        <f t="shared" ca="1" si="207"/>
        <v>-5</v>
      </c>
      <c r="AG650" s="95">
        <f>T651</f>
        <v>1</v>
      </c>
      <c r="AH650" s="89">
        <f ca="1">IF($A650&lt;&gt;"",IF(AH649&lt;&gt;0,AH649,IF(AF650&gt;=$AJ$1,"Profit Target",0)),0)</f>
        <v>0</v>
      </c>
      <c r="AI650" s="91">
        <f ca="1">IF($A650&lt;&gt;"",IF(AI649&lt;&gt;0,AI649,IF(AF650&lt;=$AJ$2,"Stop Loss",0)))</f>
        <v>0</v>
      </c>
      <c r="AJ650" s="89">
        <f t="shared" ca="1" si="215"/>
        <v>9</v>
      </c>
      <c r="AK650" s="78" t="str">
        <f ca="1">IF($A649="","",ABS(T650)&amp;"@")</f>
        <v>1@</v>
      </c>
      <c r="AL650" s="78" t="str">
        <f ca="1">IF(U650&lt;&gt;"",$AK650&amp;U650&amp;",","")</f>
        <v>1@B,</v>
      </c>
      <c r="AM650" s="78" t="str">
        <f ca="1">IF($A649="","",ABS(Z650)&amp;"@")</f>
        <v>1@</v>
      </c>
      <c r="AN650" s="427" t="str">
        <f t="shared" ca="1" si="216"/>
        <v/>
      </c>
      <c r="AO650" s="20"/>
      <c r="AP650" s="20"/>
      <c r="AQ650" s="20"/>
      <c r="AR650" s="20"/>
      <c r="AS650" s="20"/>
      <c r="AT650" s="66"/>
      <c r="AU650" s="20"/>
      <c r="AV650" s="20"/>
      <c r="AW650" s="20"/>
      <c r="AX650" s="20"/>
      <c r="AY650" s="20"/>
      <c r="AZ650" s="20"/>
      <c r="BA650" s="20"/>
      <c r="BB650" s="96">
        <f t="shared" ca="1" si="206"/>
        <v>9</v>
      </c>
      <c r="BC650" s="48"/>
      <c r="BD650" s="96"/>
      <c r="BE650" s="48"/>
      <c r="BG650" s="48"/>
      <c r="BH650" s="48"/>
      <c r="BI650" s="19"/>
      <c r="BJ650" s="19"/>
      <c r="BK650" s="19"/>
      <c r="BL650" s="48"/>
      <c r="BM650" s="61"/>
      <c r="BN650" s="48"/>
      <c r="BR650" s="48"/>
      <c r="BS650" s="48"/>
      <c r="BT650" s="48"/>
      <c r="BU650" s="48"/>
      <c r="BV650" s="48"/>
      <c r="BW650" s="48"/>
      <c r="BX650" s="48"/>
      <c r="BY650" s="49"/>
      <c r="BZ650" s="48"/>
      <c r="CA650" s="48"/>
      <c r="CB650" s="19"/>
      <c r="CC650" s="19"/>
      <c r="CD650" s="19"/>
      <c r="CE650" s="48"/>
      <c r="CF650" s="49"/>
      <c r="CG650" s="19"/>
      <c r="CH650" s="49"/>
      <c r="CI650" s="19"/>
      <c r="CJ650" s="19"/>
    </row>
    <row r="651" spans="1:88">
      <c r="A651" s="96">
        <f t="shared" ca="1" si="205"/>
        <v>28</v>
      </c>
      <c r="B651" s="23" t="str">
        <f ca="1">IF(A650="","",IF(AND(AL651="",AN651=""),"NB",AL651&amp;AN651))</f>
        <v>1@B,</v>
      </c>
      <c r="C651" s="6" t="str">
        <f t="shared" ca="1" si="208"/>
        <v/>
      </c>
      <c r="D651" s="56" t="str">
        <f ca="1">VLOOKUP($A651,$BC$5:$BN$45,8)</f>
        <v>B</v>
      </c>
      <c r="E651" s="344" t="str">
        <f t="shared" ca="1" si="217"/>
        <v>RRB</v>
      </c>
      <c r="F651" s="175">
        <v>1</v>
      </c>
      <c r="G651" s="459">
        <f ca="1">IF(G650&gt;=$AJ$3,1,IF(AND(J649="L",J650="L"),1,IF(I650="L",2,IF(I650="W",(2*G650-1),G650))))</f>
        <v>2</v>
      </c>
      <c r="H651" s="345" t="str">
        <f ca="1">IF($A650&lt;&gt;"",IF(OR($AH650&lt;&gt;0,$AI650&lt;&gt;0,E650="RRR"),"",IF(AND($D645="B",$D648="B"),"B",IF(AND($D647="B",$D649="B"),"B",IF(AND($D649=$D650,$D649="B"),"B","")))),"")</f>
        <v>B</v>
      </c>
      <c r="I651" s="346" t="str">
        <f t="shared" ca="1" si="221"/>
        <v>W</v>
      </c>
      <c r="J651" s="346">
        <f t="shared" ca="1" si="209"/>
        <v>1</v>
      </c>
      <c r="K651" s="343">
        <f t="shared" ca="1" si="218"/>
        <v>1</v>
      </c>
      <c r="L651" s="56" t="str">
        <f ca="1">VLOOKUP($A651,$BC$5:$BN$45,8)</f>
        <v>B</v>
      </c>
      <c r="M651" s="428">
        <f t="shared" ca="1" si="219"/>
        <v>0</v>
      </c>
      <c r="N651" s="175">
        <v>1</v>
      </c>
      <c r="O651" s="345" t="str">
        <f ca="1">IF($A650&lt;&gt;"",IF(OR($AH650&lt;&gt;0,$AI650&lt;&gt;0,E650="BBB",H651&lt;&gt;""),"",IF(AND($D645="R",$D648="R"),"R",IF(AND($D647="R",$D649="R"),"R",IF(AND($D649=$D650,$D649="R"),"R","")))),"")</f>
        <v/>
      </c>
      <c r="P651" s="37" t="str">
        <f t="shared" ca="1" si="210"/>
        <v/>
      </c>
      <c r="Q651" s="37">
        <f t="shared" ca="1" si="211"/>
        <v>0</v>
      </c>
      <c r="R651" s="23">
        <f ca="1">IF($A651&lt;&gt;"",IF(OR($AH650&lt;&gt;0,$AI650&lt;&gt;0),"0",SUM(Q651:Q651)),0)</f>
        <v>0</v>
      </c>
      <c r="S651" s="56" t="str">
        <f ca="1">VLOOKUP($A651,$BC$5:$BN$45,8)</f>
        <v>B</v>
      </c>
      <c r="T651" s="175">
        <v>1</v>
      </c>
      <c r="U651" s="345" t="str">
        <f ca="1">IF($A650&lt;&gt;"",IF(OR($AH650&lt;&gt;0,$AI650&lt;&gt;0,M650&gt;=$AJ$3),"",H651))</f>
        <v>B</v>
      </c>
      <c r="V651" s="346" t="str">
        <f t="shared" ca="1" si="222"/>
        <v>W</v>
      </c>
      <c r="W651" s="346">
        <f t="shared" ca="1" si="212"/>
        <v>1</v>
      </c>
      <c r="X651" s="343">
        <f t="shared" ca="1" si="220"/>
        <v>1</v>
      </c>
      <c r="Y651" s="56" t="str">
        <f ca="1">VLOOKUP($A651,$BC$5:$BN$45,8)</f>
        <v>B</v>
      </c>
      <c r="Z651" s="175">
        <v>1</v>
      </c>
      <c r="AA651" s="345" t="str">
        <f ca="1">IF($A650&lt;&gt;"",IF(OR($AH650&lt;&gt;0,$AI650&lt;&gt;0,U651&lt;&gt;""),"",O651))</f>
        <v/>
      </c>
      <c r="AB651" s="37" t="str">
        <f t="shared" ca="1" si="213"/>
        <v/>
      </c>
      <c r="AC651" s="37">
        <f t="shared" ca="1" si="214"/>
        <v>0</v>
      </c>
      <c r="AD651" s="23">
        <f ca="1">IF($A651&lt;&gt;"",IF(OR($AH650&lt;&gt;0,$AI650&lt;&gt;0),"0",SUM(AC651:AC651)),0)</f>
        <v>0</v>
      </c>
      <c r="AE651" s="90">
        <f ca="1">IF(A651&lt;&gt;"",W651+AC651,0)</f>
        <v>1</v>
      </c>
      <c r="AF651" s="87">
        <f t="shared" ca="1" si="207"/>
        <v>-4</v>
      </c>
      <c r="AG651" s="95">
        <f>T652</f>
        <v>1</v>
      </c>
      <c r="AH651" s="89">
        <f ca="1">IF($A651&lt;&gt;"",IF(AH650&lt;&gt;0,AH650,IF(AF651&gt;=$AJ$1,"Profit Target",0)),0)</f>
        <v>0</v>
      </c>
      <c r="AI651" s="91">
        <f ca="1">IF($A651&lt;&gt;"",IF(AI650&lt;&gt;0,AI650,IF(AF651&lt;=$AJ$2,"Stop Loss",0)))</f>
        <v>0</v>
      </c>
      <c r="AJ651" s="89">
        <f t="shared" ca="1" si="215"/>
        <v>9</v>
      </c>
      <c r="AK651" s="78" t="str">
        <f ca="1">IF($A650="","",ABS(T651)&amp;"@")</f>
        <v>1@</v>
      </c>
      <c r="AL651" s="78" t="str">
        <f ca="1">IF(U651&lt;&gt;"",$AK651&amp;U651&amp;",","")</f>
        <v>1@B,</v>
      </c>
      <c r="AM651" s="78" t="str">
        <f ca="1">IF($A650="","",ABS(Z651)&amp;"@")</f>
        <v>1@</v>
      </c>
      <c r="AN651" s="427" t="str">
        <f t="shared" ca="1" si="216"/>
        <v/>
      </c>
      <c r="AO651" s="20"/>
      <c r="AP651" s="20"/>
      <c r="AQ651" s="20"/>
      <c r="AR651" s="20"/>
      <c r="AS651" s="20"/>
      <c r="AT651" s="66"/>
      <c r="AU651" s="20"/>
      <c r="AV651" s="20"/>
      <c r="AW651" s="20"/>
      <c r="AX651" s="20"/>
      <c r="AY651" s="20"/>
      <c r="AZ651" s="20"/>
      <c r="BA651" s="20"/>
      <c r="BB651" s="96">
        <f t="shared" ca="1" si="206"/>
        <v>12</v>
      </c>
      <c r="BC651" s="48"/>
      <c r="BD651" s="96"/>
      <c r="BE651" s="48"/>
      <c r="BG651" s="48"/>
      <c r="BH651" s="48"/>
      <c r="BI651" s="19"/>
      <c r="BJ651" s="19"/>
      <c r="BK651" s="19"/>
      <c r="BL651" s="48"/>
      <c r="BM651" s="61"/>
      <c r="BN651" s="48"/>
      <c r="BR651" s="48"/>
      <c r="BS651" s="48"/>
      <c r="BT651" s="48"/>
      <c r="BU651" s="48"/>
      <c r="BV651" s="48"/>
      <c r="BW651" s="48"/>
      <c r="BX651" s="48"/>
      <c r="BY651" s="49"/>
      <c r="BZ651" s="48"/>
      <c r="CA651" s="48"/>
      <c r="CB651" s="19"/>
      <c r="CC651" s="19"/>
      <c r="CD651" s="19"/>
      <c r="CE651" s="48"/>
      <c r="CF651" s="49"/>
      <c r="CG651" s="19"/>
      <c r="CH651" s="49"/>
      <c r="CI651" s="19"/>
      <c r="CJ651" s="19"/>
    </row>
    <row r="652" spans="1:88">
      <c r="A652" s="96">
        <f t="shared" ca="1" si="205"/>
        <v>10</v>
      </c>
      <c r="B652" s="23" t="str">
        <f ca="1">IF(A651="","",IF(AND(AL652="",AN652=""),"NB",AL652&amp;AN652))</f>
        <v>NB</v>
      </c>
      <c r="C652" s="6" t="str">
        <f t="shared" ca="1" si="208"/>
        <v/>
      </c>
      <c r="D652" s="56" t="str">
        <f ca="1">VLOOKUP($A652,$BC$5:$BN$45,8)</f>
        <v>B</v>
      </c>
      <c r="E652" s="344" t="str">
        <f t="shared" ca="1" si="217"/>
        <v>RBB</v>
      </c>
      <c r="F652" s="175">
        <v>1</v>
      </c>
      <c r="G652" s="459">
        <f ca="1">IF(G651&gt;=$AJ$3,1,IF(AND(J650="L",J651="L"),1,IF(I651="L",2,IF(I651="W",(2*G651-1),G651))))</f>
        <v>3</v>
      </c>
      <c r="H652" s="345" t="str">
        <f ca="1">IF($A651&lt;&gt;"",IF(OR($AH651&lt;&gt;0,$AI651&lt;&gt;0,E651="RRR"),"",IF(AND($D646="B",$D649="B"),"B",IF(AND($D648="B",$D650="B"),"B",IF(AND($D650=$D651,$D650="B"),"B","")))),"")</f>
        <v/>
      </c>
      <c r="I652" s="346" t="str">
        <f t="shared" ca="1" si="221"/>
        <v/>
      </c>
      <c r="J652" s="346">
        <f t="shared" ca="1" si="209"/>
        <v>0</v>
      </c>
      <c r="K652" s="343">
        <f t="shared" ca="1" si="218"/>
        <v>0</v>
      </c>
      <c r="L652" s="56" t="str">
        <f ca="1">VLOOKUP($A652,$BC$5:$BN$45,8)</f>
        <v>B</v>
      </c>
      <c r="M652" s="428">
        <f t="shared" ca="1" si="219"/>
        <v>0</v>
      </c>
      <c r="N652" s="175">
        <v>1</v>
      </c>
      <c r="O652" s="345" t="str">
        <f ca="1">IF($A651&lt;&gt;"",IF(OR($AH651&lt;&gt;0,$AI651&lt;&gt;0,E651="BBB",H652&lt;&gt;""),"",IF(AND($D646="R",$D649="R"),"R",IF(AND($D648="R",$D650="R"),"R",IF(AND($D650=$D651,$D650="R"),"R","")))),"")</f>
        <v/>
      </c>
      <c r="P652" s="37" t="str">
        <f t="shared" ca="1" si="210"/>
        <v/>
      </c>
      <c r="Q652" s="37">
        <f t="shared" ca="1" si="211"/>
        <v>0</v>
      </c>
      <c r="R652" s="23">
        <f ca="1">IF($A652&lt;&gt;"",IF(OR($AH651&lt;&gt;0,$AI651&lt;&gt;0),"0",SUM(Q652:Q652)),0)</f>
        <v>0</v>
      </c>
      <c r="S652" s="56" t="str">
        <f ca="1">VLOOKUP($A652,$BC$5:$BN$45,8)</f>
        <v>B</v>
      </c>
      <c r="T652" s="175">
        <v>1</v>
      </c>
      <c r="U652" s="345" t="str">
        <f ca="1">IF($A651&lt;&gt;"",IF(OR($AH651&lt;&gt;0,$AI651&lt;&gt;0,M651&gt;=$AJ$3),"",H652))</f>
        <v/>
      </c>
      <c r="V652" s="346" t="str">
        <f t="shared" ca="1" si="222"/>
        <v/>
      </c>
      <c r="W652" s="346">
        <f t="shared" ca="1" si="212"/>
        <v>0</v>
      </c>
      <c r="X652" s="343">
        <f t="shared" ca="1" si="220"/>
        <v>0</v>
      </c>
      <c r="Y652" s="56" t="str">
        <f ca="1">VLOOKUP($A652,$BC$5:$BN$45,8)</f>
        <v>B</v>
      </c>
      <c r="Z652" s="175">
        <v>1</v>
      </c>
      <c r="AA652" s="345" t="str">
        <f ca="1">IF($A651&lt;&gt;"",IF(OR($AH651&lt;&gt;0,$AI651&lt;&gt;0,U652&lt;&gt;""),"",O652))</f>
        <v/>
      </c>
      <c r="AB652" s="37" t="str">
        <f t="shared" ca="1" si="213"/>
        <v/>
      </c>
      <c r="AC652" s="37">
        <f t="shared" ca="1" si="214"/>
        <v>0</v>
      </c>
      <c r="AD652" s="23">
        <f ca="1">IF($A652&lt;&gt;"",IF(OR($AH651&lt;&gt;0,$AI651&lt;&gt;0),"0",SUM(AC652:AC652)),0)</f>
        <v>0</v>
      </c>
      <c r="AE652" s="90">
        <f ca="1">IF(A652&lt;&gt;"",W652+AC652,0)</f>
        <v>0</v>
      </c>
      <c r="AF652" s="87">
        <f t="shared" ca="1" si="207"/>
        <v>-4</v>
      </c>
      <c r="AG652" s="95">
        <f>T653</f>
        <v>1</v>
      </c>
      <c r="AH652" s="89">
        <f ca="1">IF($A652&lt;&gt;"",IF(AH651&lt;&gt;0,AH651,IF(AF652&gt;=$AJ$1,"Profit Target",0)),0)</f>
        <v>0</v>
      </c>
      <c r="AI652" s="91">
        <f ca="1">IF($A652&lt;&gt;"",IF(AI651&lt;&gt;0,AI651,IF(AF652&lt;=$AJ$2,"Stop Loss",0)))</f>
        <v>0</v>
      </c>
      <c r="AJ652" s="89">
        <f t="shared" ca="1" si="215"/>
        <v>9</v>
      </c>
      <c r="AK652" s="78" t="str">
        <f ca="1">IF($A651="","",ABS(T652)&amp;"@")</f>
        <v>1@</v>
      </c>
      <c r="AL652" s="78" t="str">
        <f ca="1">IF(U652&lt;&gt;"",$AK652&amp;U652&amp;",","")</f>
        <v/>
      </c>
      <c r="AM652" s="78" t="str">
        <f ca="1">IF($A651="","",ABS(Z652)&amp;"@")</f>
        <v>1@</v>
      </c>
      <c r="AN652" s="427" t="str">
        <f t="shared" ca="1" si="216"/>
        <v/>
      </c>
      <c r="AO652" s="20"/>
      <c r="AP652" s="20"/>
      <c r="AQ652" s="20"/>
      <c r="AR652" s="20"/>
      <c r="AS652" s="20"/>
      <c r="AT652" s="66"/>
      <c r="AU652" s="20"/>
      <c r="AV652" s="20"/>
      <c r="AW652" s="20"/>
      <c r="AX652" s="20"/>
      <c r="AY652" s="20"/>
      <c r="AZ652" s="20"/>
      <c r="BA652" s="20"/>
      <c r="BB652" s="96">
        <f t="shared" ca="1" si="206"/>
        <v>1</v>
      </c>
      <c r="BC652" s="48"/>
      <c r="BD652" s="96"/>
      <c r="BE652" s="48"/>
      <c r="BG652" s="48"/>
      <c r="BH652" s="48"/>
      <c r="BI652" s="19"/>
      <c r="BJ652" s="19"/>
      <c r="BK652" s="19"/>
      <c r="BL652" s="48"/>
      <c r="BM652" s="61"/>
      <c r="BN652" s="48"/>
      <c r="BR652" s="48"/>
      <c r="BS652" s="48"/>
      <c r="BT652" s="48"/>
      <c r="BU652" s="48"/>
      <c r="BV652" s="48"/>
      <c r="BW652" s="48"/>
      <c r="BX652" s="48"/>
      <c r="BY652" s="49"/>
      <c r="BZ652" s="48"/>
      <c r="CA652" s="48"/>
      <c r="CB652" s="19"/>
      <c r="CC652" s="19"/>
      <c r="CD652" s="19"/>
      <c r="CE652" s="48"/>
      <c r="CF652" s="49"/>
      <c r="CG652" s="19"/>
      <c r="CH652" s="49"/>
      <c r="CI652" s="19"/>
      <c r="CJ652" s="19"/>
    </row>
    <row r="653" spans="1:88">
      <c r="A653" s="96">
        <f t="shared" ca="1" si="205"/>
        <v>9</v>
      </c>
      <c r="B653" s="23" t="str">
        <f ca="1">IF(A652="","",IF(AND(AL653="",AN653=""),"NB",AL653&amp;AN653))</f>
        <v>1@B,</v>
      </c>
      <c r="C653" s="6" t="str">
        <f t="shared" ca="1" si="208"/>
        <v/>
      </c>
      <c r="D653" s="56" t="str">
        <f ca="1">VLOOKUP($A653,$BC$5:$BN$45,8)</f>
        <v>R</v>
      </c>
      <c r="E653" s="344" t="str">
        <f t="shared" ca="1" si="217"/>
        <v>BBR</v>
      </c>
      <c r="F653" s="175">
        <v>1</v>
      </c>
      <c r="G653" s="459">
        <f ca="1">IF(G652&gt;=$AJ$3,1,IF(AND(J651="L",J652="L"),1,IF(I652="L",2,IF(I652="W",(2*G652-1),G652))))</f>
        <v>3</v>
      </c>
      <c r="H653" s="345" t="str">
        <f ca="1">IF($A652&lt;&gt;"",IF(OR($AH652&lt;&gt;0,$AI652&lt;&gt;0,E652="RRR"),"",IF(AND($D647="B",$D650="B"),"B",IF(AND($D649="B",$D651="B"),"B",IF(AND($D651=$D652,$D651="B"),"B","")))),"")</f>
        <v>B</v>
      </c>
      <c r="I653" s="346" t="str">
        <f t="shared" ca="1" si="221"/>
        <v>L</v>
      </c>
      <c r="J653" s="346">
        <f t="shared" ca="1" si="209"/>
        <v>-1</v>
      </c>
      <c r="K653" s="343">
        <f t="shared" ca="1" si="218"/>
        <v>-1</v>
      </c>
      <c r="L653" s="56" t="str">
        <f ca="1">VLOOKUP($A653,$BC$5:$BN$45,8)</f>
        <v>R</v>
      </c>
      <c r="M653" s="428">
        <f t="shared" ca="1" si="219"/>
        <v>1</v>
      </c>
      <c r="N653" s="175">
        <v>1</v>
      </c>
      <c r="O653" s="345" t="str">
        <f ca="1">IF($A652&lt;&gt;"",IF(OR($AH652&lt;&gt;0,$AI652&lt;&gt;0,E652="BBB",H653&lt;&gt;""),"",IF(AND($D647="R",$D650="R"),"R",IF(AND($D649="R",$D651="R"),"R",IF(AND($D651=$D652,$D651="R"),"R","")))),"")</f>
        <v/>
      </c>
      <c r="P653" s="37" t="str">
        <f t="shared" ca="1" si="210"/>
        <v/>
      </c>
      <c r="Q653" s="37">
        <f t="shared" ca="1" si="211"/>
        <v>0</v>
      </c>
      <c r="R653" s="23">
        <f ca="1">IF($A653&lt;&gt;"",IF(OR($AH652&lt;&gt;0,$AI652&lt;&gt;0),"0",SUM(Q653:Q653)),0)</f>
        <v>0</v>
      </c>
      <c r="S653" s="56" t="str">
        <f ca="1">VLOOKUP($A653,$BC$5:$BN$45,8)</f>
        <v>R</v>
      </c>
      <c r="T653" s="175">
        <v>1</v>
      </c>
      <c r="U653" s="345" t="str">
        <f ca="1">IF($A652&lt;&gt;"",IF(OR($AH652&lt;&gt;0,$AI652&lt;&gt;0,M652&gt;=$AJ$3),"",H653))</f>
        <v>B</v>
      </c>
      <c r="V653" s="346" t="str">
        <f t="shared" ca="1" si="222"/>
        <v>L</v>
      </c>
      <c r="W653" s="346">
        <f t="shared" ca="1" si="212"/>
        <v>-1</v>
      </c>
      <c r="X653" s="343">
        <f t="shared" ca="1" si="220"/>
        <v>-1</v>
      </c>
      <c r="Y653" s="56" t="str">
        <f ca="1">VLOOKUP($A653,$BC$5:$BN$45,8)</f>
        <v>R</v>
      </c>
      <c r="Z653" s="175">
        <v>1</v>
      </c>
      <c r="AA653" s="345" t="str">
        <f ca="1">IF($A652&lt;&gt;"",IF(OR($AH652&lt;&gt;0,$AI652&lt;&gt;0,U653&lt;&gt;""),"",O653))</f>
        <v/>
      </c>
      <c r="AB653" s="37" t="str">
        <f t="shared" ca="1" si="213"/>
        <v/>
      </c>
      <c r="AC653" s="37">
        <f t="shared" ca="1" si="214"/>
        <v>0</v>
      </c>
      <c r="AD653" s="23">
        <f ca="1">IF($A653&lt;&gt;"",IF(OR($AH652&lt;&gt;0,$AI652&lt;&gt;0),"0",SUM(AC653:AC653)),0)</f>
        <v>0</v>
      </c>
      <c r="AE653" s="90">
        <f ca="1">IF(A653&lt;&gt;"",W653+AC653,0)</f>
        <v>-1</v>
      </c>
      <c r="AF653" s="87">
        <f t="shared" ca="1" si="207"/>
        <v>-5</v>
      </c>
      <c r="AG653" s="95">
        <f>T654</f>
        <v>1</v>
      </c>
      <c r="AH653" s="89">
        <f ca="1">IF($A653&lt;&gt;"",IF(AH652&lt;&gt;0,AH652,IF(AF653&gt;=$AJ$1,"Profit Target",0)),0)</f>
        <v>0</v>
      </c>
      <c r="AI653" s="91">
        <f ca="1">IF($A653&lt;&gt;"",IF(AI652&lt;&gt;0,AI652,IF(AF653&lt;=$AJ$2,"Stop Loss",0)))</f>
        <v>0</v>
      </c>
      <c r="AJ653" s="89">
        <f t="shared" ca="1" si="215"/>
        <v>9</v>
      </c>
      <c r="AK653" s="78" t="str">
        <f ca="1">IF($A652="","",ABS(T653)&amp;"@")</f>
        <v>1@</v>
      </c>
      <c r="AL653" s="78" t="str">
        <f ca="1">IF(U653&lt;&gt;"",$AK653&amp;U653&amp;",","")</f>
        <v>1@B,</v>
      </c>
      <c r="AM653" s="78" t="str">
        <f ca="1">IF($A652="","",ABS(Z653)&amp;"@")</f>
        <v>1@</v>
      </c>
      <c r="AN653" s="427" t="str">
        <f t="shared" ca="1" si="216"/>
        <v/>
      </c>
      <c r="AO653" s="20"/>
      <c r="AP653" s="20"/>
      <c r="AQ653" s="20"/>
      <c r="AR653" s="20"/>
      <c r="AS653" s="20"/>
      <c r="AT653" s="66"/>
      <c r="AU653" s="20"/>
      <c r="AV653" s="20"/>
      <c r="AW653" s="20"/>
      <c r="AX653" s="20"/>
      <c r="AY653" s="20"/>
      <c r="AZ653" s="20"/>
      <c r="BA653" s="20"/>
      <c r="BB653" s="96">
        <f t="shared" ca="1" si="206"/>
        <v>29</v>
      </c>
      <c r="BC653" s="48"/>
      <c r="BD653" s="96"/>
      <c r="BE653" s="48"/>
      <c r="BG653" s="48"/>
      <c r="BH653" s="48"/>
      <c r="BI653" s="19"/>
      <c r="BJ653" s="19"/>
      <c r="BK653" s="19"/>
      <c r="BL653" s="48"/>
      <c r="BM653" s="61"/>
      <c r="BN653" s="48"/>
      <c r="BR653" s="48"/>
      <c r="BS653" s="48"/>
      <c r="BT653" s="48"/>
      <c r="BU653" s="48"/>
      <c r="BV653" s="48"/>
      <c r="BW653" s="48"/>
      <c r="BX653" s="48"/>
      <c r="BY653" s="49"/>
      <c r="BZ653" s="48"/>
      <c r="CA653" s="48"/>
      <c r="CB653" s="19"/>
      <c r="CC653" s="19"/>
      <c r="CD653" s="19"/>
      <c r="CE653" s="48"/>
      <c r="CF653" s="49"/>
      <c r="CG653" s="19"/>
      <c r="CH653" s="49"/>
      <c r="CI653" s="19"/>
      <c r="CJ653" s="19"/>
    </row>
    <row r="654" spans="1:88">
      <c r="A654" s="96">
        <f t="shared" ca="1" si="205"/>
        <v>2</v>
      </c>
      <c r="B654" s="23" t="str">
        <f ca="1">IF(A653="","",IF(AND(AL654="",AN654=""),"NB",AL654&amp;AN654))</f>
        <v>1@B,</v>
      </c>
      <c r="C654" s="6" t="str">
        <f t="shared" ca="1" si="208"/>
        <v/>
      </c>
      <c r="D654" s="56" t="str">
        <f ca="1">VLOOKUP($A654,$BC$5:$BN$45,8)</f>
        <v>B</v>
      </c>
      <c r="E654" s="344" t="str">
        <f t="shared" ca="1" si="217"/>
        <v>BRB</v>
      </c>
      <c r="F654" s="175">
        <v>1</v>
      </c>
      <c r="G654" s="459">
        <f ca="1">IF(G653&gt;=$AJ$3,1,IF(AND(J652="L",J653="L"),1,IF(I653="L",2,IF(I653="W",(2*G653-1),G653))))</f>
        <v>2</v>
      </c>
      <c r="H654" s="345" t="str">
        <f ca="1">IF($A653&lt;&gt;"",IF(OR($AH653&lt;&gt;0,$AI653&lt;&gt;0,E653="RRR"),"",IF(AND($D648="B",$D651="B"),"B",IF(AND($D650="B",$D652="B"),"B",IF(AND($D652=$D653,$D652="B"),"B","")))),"")</f>
        <v>B</v>
      </c>
      <c r="I654" s="346" t="str">
        <f t="shared" ca="1" si="221"/>
        <v>W</v>
      </c>
      <c r="J654" s="346">
        <f t="shared" ca="1" si="209"/>
        <v>1</v>
      </c>
      <c r="K654" s="343">
        <f t="shared" ca="1" si="218"/>
        <v>1</v>
      </c>
      <c r="L654" s="56" t="str">
        <f ca="1">VLOOKUP($A654,$BC$5:$BN$45,8)</f>
        <v>B</v>
      </c>
      <c r="M654" s="428">
        <f t="shared" ca="1" si="219"/>
        <v>0</v>
      </c>
      <c r="N654" s="175">
        <v>1</v>
      </c>
      <c r="O654" s="345" t="str">
        <f ca="1">IF($A653&lt;&gt;"",IF(OR($AH653&lt;&gt;0,$AI653&lt;&gt;0,E653="BBB",H654&lt;&gt;""),"",IF(AND($D648="R",$D651="R"),"R",IF(AND($D650="R",$D652="R"),"R",IF(AND($D652=$D653,$D652="R"),"R","")))),"")</f>
        <v/>
      </c>
      <c r="P654" s="37" t="str">
        <f t="shared" ca="1" si="210"/>
        <v/>
      </c>
      <c r="Q654" s="37">
        <f t="shared" ca="1" si="211"/>
        <v>0</v>
      </c>
      <c r="R654" s="23">
        <f ca="1">IF($A654&lt;&gt;"",IF(OR($AH653&lt;&gt;0,$AI653&lt;&gt;0),"0",SUM(Q654:Q654)),0)</f>
        <v>0</v>
      </c>
      <c r="S654" s="56" t="str">
        <f ca="1">VLOOKUP($A654,$BC$5:$BN$45,8)</f>
        <v>B</v>
      </c>
      <c r="T654" s="175">
        <v>1</v>
      </c>
      <c r="U654" s="345" t="str">
        <f ca="1">IF($A653&lt;&gt;"",IF(OR($AH653&lt;&gt;0,$AI653&lt;&gt;0,M653&gt;=$AJ$3),"",H654))</f>
        <v>B</v>
      </c>
      <c r="V654" s="346" t="str">
        <f t="shared" ca="1" si="222"/>
        <v>W</v>
      </c>
      <c r="W654" s="346">
        <f t="shared" ca="1" si="212"/>
        <v>1</v>
      </c>
      <c r="X654" s="343">
        <f t="shared" ca="1" si="220"/>
        <v>1</v>
      </c>
      <c r="Y654" s="56" t="str">
        <f ca="1">VLOOKUP($A654,$BC$5:$BN$45,8)</f>
        <v>B</v>
      </c>
      <c r="Z654" s="175">
        <v>1</v>
      </c>
      <c r="AA654" s="345" t="str">
        <f ca="1">IF($A653&lt;&gt;"",IF(OR($AH653&lt;&gt;0,$AI653&lt;&gt;0,U654&lt;&gt;""),"",O654))</f>
        <v/>
      </c>
      <c r="AB654" s="37" t="str">
        <f t="shared" ca="1" si="213"/>
        <v/>
      </c>
      <c r="AC654" s="37">
        <f t="shared" ca="1" si="214"/>
        <v>0</v>
      </c>
      <c r="AD654" s="23">
        <f ca="1">IF($A654&lt;&gt;"",IF(OR($AH653&lt;&gt;0,$AI653&lt;&gt;0),"0",SUM(AC654:AC654)),0)</f>
        <v>0</v>
      </c>
      <c r="AE654" s="90">
        <f ca="1">IF(A654&lt;&gt;"",W654+AC654,0)</f>
        <v>1</v>
      </c>
      <c r="AF654" s="87">
        <f t="shared" ca="1" si="207"/>
        <v>-4</v>
      </c>
      <c r="AG654" s="95">
        <f>T655</f>
        <v>1</v>
      </c>
      <c r="AH654" s="89">
        <f ca="1">IF($A654&lt;&gt;"",IF(AH653&lt;&gt;0,AH653,IF(AF654&gt;=$AJ$1,"Profit Target",0)),0)</f>
        <v>0</v>
      </c>
      <c r="AI654" s="91">
        <f ca="1">IF($A654&lt;&gt;"",IF(AI653&lt;&gt;0,AI653,IF(AF654&lt;=$AJ$2,"Stop Loss",0)))</f>
        <v>0</v>
      </c>
      <c r="AJ654" s="89">
        <f t="shared" ca="1" si="215"/>
        <v>9</v>
      </c>
      <c r="AK654" s="78" t="str">
        <f ca="1">IF($A653="","",ABS(T654)&amp;"@")</f>
        <v>1@</v>
      </c>
      <c r="AL654" s="78" t="str">
        <f ca="1">IF(U654&lt;&gt;"",$AK654&amp;U654&amp;",","")</f>
        <v>1@B,</v>
      </c>
      <c r="AM654" s="78" t="str">
        <f ca="1">IF($A653="","",ABS(Z654)&amp;"@")</f>
        <v>1@</v>
      </c>
      <c r="AN654" s="427" t="str">
        <f t="shared" ca="1" si="216"/>
        <v/>
      </c>
      <c r="AO654" s="20"/>
      <c r="AP654" s="20"/>
      <c r="AQ654" s="20"/>
      <c r="AR654" s="20"/>
      <c r="AS654" s="20"/>
      <c r="AT654" s="66"/>
      <c r="AU654" s="20"/>
      <c r="AV654" s="20"/>
      <c r="AW654" s="20"/>
      <c r="AX654" s="20"/>
      <c r="AY654" s="20"/>
      <c r="AZ654" s="20"/>
      <c r="BA654" s="20"/>
      <c r="BB654" s="96">
        <f t="shared" ca="1" si="206"/>
        <v>15</v>
      </c>
      <c r="BC654" s="48"/>
      <c r="BD654" s="96"/>
      <c r="BE654" s="48"/>
      <c r="BG654" s="48"/>
      <c r="BH654" s="48"/>
      <c r="BI654" s="19"/>
      <c r="BJ654" s="19"/>
      <c r="BK654" s="19"/>
      <c r="BL654" s="48"/>
      <c r="BM654" s="61"/>
      <c r="BN654" s="48"/>
      <c r="BR654" s="48"/>
      <c r="BS654" s="48"/>
      <c r="BT654" s="48"/>
      <c r="BU654" s="48"/>
      <c r="BV654" s="48"/>
      <c r="BW654" s="48"/>
      <c r="BX654" s="48"/>
      <c r="BY654" s="49"/>
      <c r="BZ654" s="48"/>
      <c r="CA654" s="48"/>
      <c r="CB654" s="19"/>
      <c r="CC654" s="19"/>
      <c r="CD654" s="19"/>
      <c r="CE654" s="48"/>
      <c r="CF654" s="49"/>
      <c r="CG654" s="19"/>
      <c r="CH654" s="49"/>
      <c r="CI654" s="19"/>
      <c r="CJ654" s="19"/>
    </row>
    <row r="655" spans="1:88">
      <c r="A655" s="96">
        <f t="shared" ca="1" si="205"/>
        <v>22</v>
      </c>
      <c r="B655" s="23" t="str">
        <f ca="1">IF(A654="","",IF(AND(AL655="",AN655=""),"NB",AL655&amp;AN655))</f>
        <v>NB</v>
      </c>
      <c r="C655" s="6" t="str">
        <f t="shared" ca="1" si="208"/>
        <v/>
      </c>
      <c r="D655" s="56" t="str">
        <f ca="1">VLOOKUP($A655,$BC$5:$BN$45,8)</f>
        <v>B</v>
      </c>
      <c r="E655" s="344" t="str">
        <f t="shared" ca="1" si="217"/>
        <v>RBB</v>
      </c>
      <c r="F655" s="175">
        <v>1</v>
      </c>
      <c r="G655" s="459">
        <f ca="1">IF(G654&gt;=$AJ$3,1,IF(AND(J653="L",J654="L"),1,IF(I654="L",2,IF(I654="W",(2*G654-1),G654))))</f>
        <v>3</v>
      </c>
      <c r="H655" s="345" t="str">
        <f ca="1">IF($A654&lt;&gt;"",IF(OR($AH654&lt;&gt;0,$AI654&lt;&gt;0,E654="RRR"),"",IF(AND($D649="B",$D652="B"),"B",IF(AND($D651="B",$D653="B"),"B",IF(AND($D653=$D654,$D653="B"),"B","")))),"")</f>
        <v/>
      </c>
      <c r="I655" s="346" t="str">
        <f t="shared" ca="1" si="221"/>
        <v/>
      </c>
      <c r="J655" s="346">
        <f t="shared" ca="1" si="209"/>
        <v>0</v>
      </c>
      <c r="K655" s="343">
        <f t="shared" ca="1" si="218"/>
        <v>0</v>
      </c>
      <c r="L655" s="56" t="str">
        <f ca="1">VLOOKUP($A655,$BC$5:$BN$45,8)</f>
        <v>B</v>
      </c>
      <c r="M655" s="428">
        <f t="shared" ca="1" si="219"/>
        <v>0</v>
      </c>
      <c r="N655" s="175">
        <v>1</v>
      </c>
      <c r="O655" s="345" t="str">
        <f ca="1">IF($A654&lt;&gt;"",IF(OR($AH654&lt;&gt;0,$AI654&lt;&gt;0,E654="BBB",H655&lt;&gt;""),"",IF(AND($D649="R",$D652="R"),"R",IF(AND($D651="R",$D653="R"),"R",IF(AND($D653=$D654,$D653="R"),"R","")))),"")</f>
        <v/>
      </c>
      <c r="P655" s="37" t="str">
        <f t="shared" ca="1" si="210"/>
        <v/>
      </c>
      <c r="Q655" s="37">
        <f t="shared" ca="1" si="211"/>
        <v>0</v>
      </c>
      <c r="R655" s="23">
        <f ca="1">IF($A655&lt;&gt;"",IF(OR($AH654&lt;&gt;0,$AI654&lt;&gt;0),"0",SUM(Q655:Q655)),0)</f>
        <v>0</v>
      </c>
      <c r="S655" s="56" t="str">
        <f ca="1">VLOOKUP($A655,$BC$5:$BN$45,8)</f>
        <v>B</v>
      </c>
      <c r="T655" s="175">
        <v>1</v>
      </c>
      <c r="U655" s="345" t="str">
        <f ca="1">IF($A654&lt;&gt;"",IF(OR($AH654&lt;&gt;0,$AI654&lt;&gt;0,M654&gt;=$AJ$3),"",H655))</f>
        <v/>
      </c>
      <c r="V655" s="346" t="str">
        <f t="shared" ca="1" si="222"/>
        <v/>
      </c>
      <c r="W655" s="346">
        <f t="shared" ca="1" si="212"/>
        <v>0</v>
      </c>
      <c r="X655" s="343">
        <f t="shared" ca="1" si="220"/>
        <v>0</v>
      </c>
      <c r="Y655" s="56" t="str">
        <f ca="1">VLOOKUP($A655,$BC$5:$BN$45,8)</f>
        <v>B</v>
      </c>
      <c r="Z655" s="175">
        <v>1</v>
      </c>
      <c r="AA655" s="345" t="str">
        <f ca="1">IF($A654&lt;&gt;"",IF(OR($AH654&lt;&gt;0,$AI654&lt;&gt;0,U655&lt;&gt;""),"",O655))</f>
        <v/>
      </c>
      <c r="AB655" s="37" t="str">
        <f t="shared" ca="1" si="213"/>
        <v/>
      </c>
      <c r="AC655" s="37">
        <f t="shared" ca="1" si="214"/>
        <v>0</v>
      </c>
      <c r="AD655" s="23">
        <f ca="1">IF($A655&lt;&gt;"",IF(OR($AH654&lt;&gt;0,$AI654&lt;&gt;0),"0",SUM(AC655:AC655)),0)</f>
        <v>0</v>
      </c>
      <c r="AE655" s="90">
        <f ca="1">IF(A655&lt;&gt;"",W655+AC655,0)</f>
        <v>0</v>
      </c>
      <c r="AF655" s="87">
        <f t="shared" ca="1" si="207"/>
        <v>-4</v>
      </c>
      <c r="AG655" s="95">
        <f>T656</f>
        <v>1</v>
      </c>
      <c r="AH655" s="89">
        <f ca="1">IF($A655&lt;&gt;"",IF(AH654&lt;&gt;0,AH654,IF(AF655&gt;=$AJ$1,"Profit Target",0)),0)</f>
        <v>0</v>
      </c>
      <c r="AI655" s="91">
        <f ca="1">IF($A655&lt;&gt;"",IF(AI654&lt;&gt;0,AI654,IF(AF655&lt;=$AJ$2,"Stop Loss",0)))</f>
        <v>0</v>
      </c>
      <c r="AJ655" s="89">
        <f t="shared" ca="1" si="215"/>
        <v>9</v>
      </c>
      <c r="AK655" s="78" t="str">
        <f ca="1">IF($A654="","",ABS(T655)&amp;"@")</f>
        <v>1@</v>
      </c>
      <c r="AL655" s="78" t="str">
        <f ca="1">IF(U655&lt;&gt;"",$AK655&amp;U655&amp;",","")</f>
        <v/>
      </c>
      <c r="AM655" s="78" t="str">
        <f ca="1">IF($A654="","",ABS(Z655)&amp;"@")</f>
        <v>1@</v>
      </c>
      <c r="AN655" s="427" t="str">
        <f t="shared" ca="1" si="216"/>
        <v/>
      </c>
      <c r="AO655" s="20"/>
      <c r="AP655" s="20"/>
      <c r="AQ655" s="20"/>
      <c r="AR655" s="20"/>
      <c r="AS655" s="20"/>
      <c r="AT655" s="66"/>
      <c r="AU655" s="20"/>
      <c r="AV655" s="20"/>
      <c r="AW655" s="20"/>
      <c r="AX655" s="20"/>
      <c r="AY655" s="20"/>
      <c r="AZ655" s="20"/>
      <c r="BA655" s="20"/>
      <c r="BB655" s="96">
        <f t="shared" ca="1" si="206"/>
        <v>15</v>
      </c>
      <c r="BC655" s="48"/>
      <c r="BD655" s="96"/>
      <c r="BE655" s="48"/>
      <c r="BG655" s="48"/>
      <c r="BH655" s="48"/>
      <c r="BI655" s="19"/>
      <c r="BJ655" s="19"/>
      <c r="BK655" s="19"/>
      <c r="BL655" s="48"/>
      <c r="BM655" s="61"/>
      <c r="BN655" s="48"/>
      <c r="BR655" s="48"/>
      <c r="BS655" s="48"/>
      <c r="BT655" s="48"/>
      <c r="BU655" s="48"/>
      <c r="BV655" s="48"/>
      <c r="BW655" s="48"/>
      <c r="BX655" s="48"/>
      <c r="BY655" s="49"/>
      <c r="BZ655" s="48"/>
      <c r="CA655" s="48"/>
      <c r="CB655" s="19"/>
      <c r="CC655" s="19"/>
      <c r="CD655" s="19"/>
      <c r="CE655" s="48"/>
      <c r="CF655" s="49"/>
      <c r="CG655" s="19"/>
      <c r="CH655" s="49"/>
      <c r="CI655" s="19"/>
      <c r="CJ655" s="19"/>
    </row>
    <row r="656" spans="1:88">
      <c r="A656" s="96">
        <f t="shared" ca="1" si="205"/>
        <v>29</v>
      </c>
      <c r="B656" s="23" t="str">
        <f ca="1">IF(A655="","",IF(AND(AL656="",AN656=""),"NB",AL656&amp;AN656))</f>
        <v>1@B,</v>
      </c>
      <c r="C656" s="6" t="str">
        <f t="shared" ca="1" si="208"/>
        <v/>
      </c>
      <c r="D656" s="56" t="str">
        <f ca="1">VLOOKUP($A656,$BC$5:$BN$45,8)</f>
        <v>B</v>
      </c>
      <c r="E656" s="344" t="str">
        <f t="shared" ca="1" si="217"/>
        <v>BBB</v>
      </c>
      <c r="F656" s="175">
        <v>1</v>
      </c>
      <c r="G656" s="459">
        <f ca="1">IF(G655&gt;=$AJ$3,1,IF(AND(J654="L",J655="L"),1,IF(I655="L",2,IF(I655="W",(2*G655-1),G655))))</f>
        <v>3</v>
      </c>
      <c r="H656" s="345" t="str">
        <f ca="1">IF($A655&lt;&gt;"",IF(OR($AH655&lt;&gt;0,$AI655&lt;&gt;0,E655="RRR"),"",IF(AND($D650="B",$D653="B"),"B",IF(AND($D652="B",$D654="B"),"B",IF(AND($D654=$D655,$D654="B"),"B","")))),"")</f>
        <v>B</v>
      </c>
      <c r="I656" s="346" t="str">
        <f t="shared" ca="1" si="221"/>
        <v>W</v>
      </c>
      <c r="J656" s="346">
        <f t="shared" ca="1" si="209"/>
        <v>1</v>
      </c>
      <c r="K656" s="343">
        <f t="shared" ca="1" si="218"/>
        <v>1</v>
      </c>
      <c r="L656" s="56" t="str">
        <f ca="1">VLOOKUP($A656,$BC$5:$BN$45,8)</f>
        <v>B</v>
      </c>
      <c r="M656" s="428">
        <f t="shared" ca="1" si="219"/>
        <v>0</v>
      </c>
      <c r="N656" s="175">
        <v>1</v>
      </c>
      <c r="O656" s="345" t="str">
        <f ca="1">IF($A655&lt;&gt;"",IF(OR($AH655&lt;&gt;0,$AI655&lt;&gt;0,E655="BBB",H656&lt;&gt;""),"",IF(AND($D650="R",$D653="R"),"R",IF(AND($D652="R",$D654="R"),"R",IF(AND($D654=$D655,$D654="R"),"R","")))),"")</f>
        <v/>
      </c>
      <c r="P656" s="37" t="str">
        <f t="shared" ca="1" si="210"/>
        <v/>
      </c>
      <c r="Q656" s="37">
        <f t="shared" ca="1" si="211"/>
        <v>0</v>
      </c>
      <c r="R656" s="23">
        <f ca="1">IF($A656&lt;&gt;"",IF(OR($AH655&lt;&gt;0,$AI655&lt;&gt;0),"0",SUM(Q656:Q656)),0)</f>
        <v>0</v>
      </c>
      <c r="S656" s="56" t="str">
        <f ca="1">VLOOKUP($A656,$BC$5:$BN$45,8)</f>
        <v>B</v>
      </c>
      <c r="T656" s="175">
        <v>1</v>
      </c>
      <c r="U656" s="345" t="str">
        <f ca="1">IF($A655&lt;&gt;"",IF(OR($AH655&lt;&gt;0,$AI655&lt;&gt;0,M655&gt;=$AJ$3),"",H656))</f>
        <v>B</v>
      </c>
      <c r="V656" s="346" t="str">
        <f t="shared" ca="1" si="222"/>
        <v>W</v>
      </c>
      <c r="W656" s="346">
        <f t="shared" ca="1" si="212"/>
        <v>1</v>
      </c>
      <c r="X656" s="343">
        <f t="shared" ca="1" si="220"/>
        <v>1</v>
      </c>
      <c r="Y656" s="56" t="str">
        <f ca="1">VLOOKUP($A656,$BC$5:$BN$45,8)</f>
        <v>B</v>
      </c>
      <c r="Z656" s="175">
        <v>1</v>
      </c>
      <c r="AA656" s="345" t="str">
        <f ca="1">IF($A655&lt;&gt;"",IF(OR($AH655&lt;&gt;0,$AI655&lt;&gt;0,U656&lt;&gt;""),"",O656))</f>
        <v/>
      </c>
      <c r="AB656" s="37" t="str">
        <f t="shared" ca="1" si="213"/>
        <v/>
      </c>
      <c r="AC656" s="37">
        <f t="shared" ca="1" si="214"/>
        <v>0</v>
      </c>
      <c r="AD656" s="23">
        <f ca="1">IF($A656&lt;&gt;"",IF(OR($AH655&lt;&gt;0,$AI655&lt;&gt;0),"0",SUM(AC656:AC656)),0)</f>
        <v>0</v>
      </c>
      <c r="AE656" s="90">
        <f ca="1">IF(A656&lt;&gt;"",W656+AC656,0)</f>
        <v>1</v>
      </c>
      <c r="AF656" s="87">
        <f t="shared" ca="1" si="207"/>
        <v>-3</v>
      </c>
      <c r="AG656" s="95">
        <f>T657</f>
        <v>1</v>
      </c>
      <c r="AH656" s="89">
        <f ca="1">IF($A656&lt;&gt;"",IF(AH655&lt;&gt;0,AH655,IF(AF656&gt;=$AJ$1,"Profit Target",0)),0)</f>
        <v>0</v>
      </c>
      <c r="AI656" s="91">
        <f ca="1">IF($A656&lt;&gt;"",IF(AI655&lt;&gt;0,AI655,IF(AF656&lt;=$AJ$2,"Stop Loss",0)))</f>
        <v>0</v>
      </c>
      <c r="AJ656" s="89">
        <f t="shared" ca="1" si="215"/>
        <v>9</v>
      </c>
      <c r="AK656" s="78" t="str">
        <f ca="1">IF($A655="","",ABS(T656)&amp;"@")</f>
        <v>1@</v>
      </c>
      <c r="AL656" s="78" t="str">
        <f ca="1">IF(U656&lt;&gt;"",$AK656&amp;U656&amp;",","")</f>
        <v>1@B,</v>
      </c>
      <c r="AM656" s="78" t="str">
        <f ca="1">IF($A655="","",ABS(Z656)&amp;"@")</f>
        <v>1@</v>
      </c>
      <c r="AN656" s="427" t="str">
        <f t="shared" ca="1" si="216"/>
        <v/>
      </c>
      <c r="AO656" s="20"/>
      <c r="AP656" s="20"/>
      <c r="AQ656" s="20"/>
      <c r="AR656" s="20"/>
      <c r="AS656" s="20"/>
      <c r="AT656" s="66"/>
      <c r="AU656" s="20"/>
      <c r="AV656" s="20"/>
      <c r="AW656" s="20"/>
      <c r="AX656" s="20"/>
      <c r="AY656" s="20"/>
      <c r="AZ656" s="20"/>
      <c r="BA656" s="20"/>
      <c r="BB656" s="96">
        <f t="shared" ca="1" si="206"/>
        <v>32</v>
      </c>
      <c r="BC656" s="48"/>
      <c r="BD656" s="96"/>
      <c r="BE656" s="48"/>
      <c r="BG656" s="48"/>
      <c r="BH656" s="48"/>
      <c r="BI656" s="19"/>
      <c r="BJ656" s="19"/>
      <c r="BK656" s="19"/>
      <c r="BL656" s="48"/>
      <c r="BM656" s="61"/>
      <c r="BN656" s="48"/>
      <c r="BR656" s="48"/>
      <c r="BS656" s="48"/>
      <c r="BT656" s="48"/>
      <c r="BU656" s="48"/>
      <c r="BV656" s="48"/>
      <c r="BW656" s="48"/>
      <c r="BX656" s="48"/>
      <c r="BY656" s="49"/>
      <c r="BZ656" s="48"/>
      <c r="CA656" s="48"/>
      <c r="CB656" s="19"/>
      <c r="CC656" s="19"/>
      <c r="CD656" s="19"/>
      <c r="CE656" s="48"/>
      <c r="CF656" s="49"/>
      <c r="CG656" s="19"/>
      <c r="CH656" s="49"/>
      <c r="CI656" s="19"/>
      <c r="CJ656" s="19"/>
    </row>
    <row r="657" spans="1:88">
      <c r="A657" s="96">
        <f t="shared" ca="1" si="205"/>
        <v>22</v>
      </c>
      <c r="B657" s="23" t="str">
        <f ca="1">IF(A656="","",IF(AND(AL657="",AN657=""),"NB",AL657&amp;AN657))</f>
        <v>1@B,</v>
      </c>
      <c r="C657" s="6" t="str">
        <f t="shared" ca="1" si="208"/>
        <v/>
      </c>
      <c r="D657" s="56" t="str">
        <f ca="1">VLOOKUP($A657,$BC$5:$BN$45,8)</f>
        <v>B</v>
      </c>
      <c r="E657" s="344" t="str">
        <f t="shared" ca="1" si="217"/>
        <v>BBB</v>
      </c>
      <c r="F657" s="175">
        <v>1</v>
      </c>
      <c r="G657" s="459">
        <f ca="1">IF(G656&gt;=$AJ$3,1,IF(AND(J655="L",J656="L"),1,IF(I656="L",2,IF(I656="W",(2*G656-1),G656))))</f>
        <v>5</v>
      </c>
      <c r="H657" s="345" t="str">
        <f ca="1">IF($A656&lt;&gt;"",IF(OR($AH656&lt;&gt;0,$AI656&lt;&gt;0,E656="RRR"),"",IF(AND($D651="B",$D654="B"),"B",IF(AND($D653="B",$D655="B"),"B",IF(AND($D655=$D656,$D655="B"),"B","")))),"")</f>
        <v>B</v>
      </c>
      <c r="I657" s="346" t="str">
        <f t="shared" ca="1" si="221"/>
        <v>W</v>
      </c>
      <c r="J657" s="346">
        <f t="shared" ca="1" si="209"/>
        <v>1</v>
      </c>
      <c r="K657" s="343">
        <f t="shared" ca="1" si="218"/>
        <v>1</v>
      </c>
      <c r="L657" s="56" t="str">
        <f ca="1">VLOOKUP($A657,$BC$5:$BN$45,8)</f>
        <v>B</v>
      </c>
      <c r="M657" s="428">
        <f t="shared" ca="1" si="219"/>
        <v>0</v>
      </c>
      <c r="N657" s="175">
        <v>1</v>
      </c>
      <c r="O657" s="345" t="str">
        <f ca="1">IF($A656&lt;&gt;"",IF(OR($AH656&lt;&gt;0,$AI656&lt;&gt;0,E656="BBB",H657&lt;&gt;""),"",IF(AND($D651="R",$D654="R"),"R",IF(AND($D653="R",$D655="R"),"R",IF(AND($D655=$D656,$D655="R"),"R","")))),"")</f>
        <v/>
      </c>
      <c r="P657" s="37" t="str">
        <f t="shared" ca="1" si="210"/>
        <v/>
      </c>
      <c r="Q657" s="37">
        <f t="shared" ca="1" si="211"/>
        <v>0</v>
      </c>
      <c r="R657" s="23">
        <f ca="1">IF($A657&lt;&gt;"",IF(OR($AH656&lt;&gt;0,$AI656&lt;&gt;0),"0",SUM(Q657:Q657)),0)</f>
        <v>0</v>
      </c>
      <c r="S657" s="56" t="str">
        <f ca="1">VLOOKUP($A657,$BC$5:$BN$45,8)</f>
        <v>B</v>
      </c>
      <c r="T657" s="175">
        <v>1</v>
      </c>
      <c r="U657" s="345" t="str">
        <f ca="1">IF($A656&lt;&gt;"",IF(OR($AH656&lt;&gt;0,$AI656&lt;&gt;0,M656&gt;=$AJ$3),"",H657))</f>
        <v>B</v>
      </c>
      <c r="V657" s="346" t="str">
        <f t="shared" ca="1" si="222"/>
        <v>W</v>
      </c>
      <c r="W657" s="346">
        <f t="shared" ca="1" si="212"/>
        <v>1</v>
      </c>
      <c r="X657" s="343">
        <f t="shared" ca="1" si="220"/>
        <v>1</v>
      </c>
      <c r="Y657" s="56" t="str">
        <f ca="1">VLOOKUP($A657,$BC$5:$BN$45,8)</f>
        <v>B</v>
      </c>
      <c r="Z657" s="175">
        <v>1</v>
      </c>
      <c r="AA657" s="345" t="str">
        <f ca="1">IF($A656&lt;&gt;"",IF(OR($AH656&lt;&gt;0,$AI656&lt;&gt;0,U657&lt;&gt;""),"",O657))</f>
        <v/>
      </c>
      <c r="AB657" s="37" t="str">
        <f t="shared" ca="1" si="213"/>
        <v/>
      </c>
      <c r="AC657" s="37">
        <f t="shared" ca="1" si="214"/>
        <v>0</v>
      </c>
      <c r="AD657" s="23">
        <f ca="1">IF($A657&lt;&gt;"",IF(OR($AH656&lt;&gt;0,$AI656&lt;&gt;0),"0",SUM(AC657:AC657)),0)</f>
        <v>0</v>
      </c>
      <c r="AE657" s="90">
        <f ca="1">IF(A657&lt;&gt;"",W657+AC657,0)</f>
        <v>1</v>
      </c>
      <c r="AF657" s="87">
        <f t="shared" ca="1" si="207"/>
        <v>-2</v>
      </c>
      <c r="AG657" s="95">
        <f>T658</f>
        <v>1</v>
      </c>
      <c r="AH657" s="89">
        <f ca="1">IF($A657&lt;&gt;"",IF(AH656&lt;&gt;0,AH656,IF(AF657&gt;=$AJ$1,"Profit Target",0)),0)</f>
        <v>0</v>
      </c>
      <c r="AI657" s="91">
        <f ca="1">IF($A657&lt;&gt;"",IF(AI656&lt;&gt;0,AI656,IF(AF657&lt;=$AJ$2,"Stop Loss",0)))</f>
        <v>0</v>
      </c>
      <c r="AJ657" s="89">
        <f t="shared" ca="1" si="215"/>
        <v>9</v>
      </c>
      <c r="AK657" s="78" t="str">
        <f ca="1">IF($A656="","",ABS(T657)&amp;"@")</f>
        <v>1@</v>
      </c>
      <c r="AL657" s="78" t="str">
        <f ca="1">IF(U657&lt;&gt;"",$AK657&amp;U657&amp;",","")</f>
        <v>1@B,</v>
      </c>
      <c r="AM657" s="78" t="str">
        <f ca="1">IF($A656="","",ABS(Z657)&amp;"@")</f>
        <v>1@</v>
      </c>
      <c r="AN657" s="427" t="str">
        <f t="shared" ca="1" si="216"/>
        <v/>
      </c>
      <c r="AO657" s="20"/>
      <c r="AP657" s="20"/>
      <c r="AQ657" s="20"/>
      <c r="AR657" s="20"/>
      <c r="AS657" s="20"/>
      <c r="AT657" s="66"/>
      <c r="AU657" s="20"/>
      <c r="AV657" s="20"/>
      <c r="AW657" s="20"/>
      <c r="AX657" s="20"/>
      <c r="AY657" s="20"/>
      <c r="AZ657" s="20"/>
      <c r="BA657" s="20"/>
      <c r="BB657" s="96">
        <f t="shared" ca="1" si="206"/>
        <v>33</v>
      </c>
      <c r="BC657" s="48"/>
      <c r="BD657" s="96"/>
      <c r="BE657" s="48"/>
      <c r="BG657" s="48"/>
      <c r="BH657" s="48"/>
      <c r="BI657" s="19"/>
      <c r="BJ657" s="19"/>
      <c r="BK657" s="19"/>
      <c r="BL657" s="48"/>
      <c r="BM657" s="61"/>
      <c r="BN657" s="48"/>
      <c r="BR657" s="48"/>
      <c r="BS657" s="48"/>
      <c r="BT657" s="48"/>
      <c r="BU657" s="48"/>
      <c r="BV657" s="48"/>
      <c r="BW657" s="48"/>
      <c r="BX657" s="48"/>
      <c r="BY657" s="49"/>
      <c r="BZ657" s="48"/>
      <c r="CA657" s="48"/>
      <c r="CB657" s="19"/>
      <c r="CC657" s="19"/>
      <c r="CD657" s="19"/>
      <c r="CE657" s="48"/>
      <c r="CF657" s="49"/>
      <c r="CG657" s="19"/>
      <c r="CH657" s="49"/>
      <c r="CI657" s="19"/>
      <c r="CJ657" s="19"/>
    </row>
    <row r="658" spans="1:88">
      <c r="A658" s="96">
        <f t="shared" ca="1" si="205"/>
        <v>21</v>
      </c>
      <c r="B658" s="23" t="str">
        <f ca="1">IF(A657="","",IF(AND(AL658="",AN658=""),"NB",AL658&amp;AN658))</f>
        <v>1@B,</v>
      </c>
      <c r="C658" s="6" t="str">
        <f t="shared" ca="1" si="208"/>
        <v/>
      </c>
      <c r="D658" s="56" t="str">
        <f ca="1">VLOOKUP($A658,$BC$5:$BN$45,8)</f>
        <v>R</v>
      </c>
      <c r="E658" s="344" t="str">
        <f t="shared" ca="1" si="217"/>
        <v>BBR</v>
      </c>
      <c r="F658" s="175">
        <v>1</v>
      </c>
      <c r="G658" s="459">
        <f ca="1">IF(G657&gt;=$AJ$3,1,IF(AND(J656="L",J657="L"),1,IF(I657="L",2,IF(I657="W",(2*G657-1),G657))))</f>
        <v>9</v>
      </c>
      <c r="H658" s="345" t="str">
        <f ca="1">IF($A657&lt;&gt;"",IF(OR($AH657&lt;&gt;0,$AI657&lt;&gt;0,E657="RRR"),"",IF(AND($D652="B",$D655="B"),"B",IF(AND($D654="B",$D656="B"),"B",IF(AND($D656=$D657,$D656="B"),"B","")))),"")</f>
        <v>B</v>
      </c>
      <c r="I658" s="346" t="str">
        <f t="shared" ca="1" si="221"/>
        <v>L</v>
      </c>
      <c r="J658" s="346">
        <f t="shared" ca="1" si="209"/>
        <v>-1</v>
      </c>
      <c r="K658" s="343">
        <f t="shared" ca="1" si="218"/>
        <v>-1</v>
      </c>
      <c r="L658" s="56" t="str">
        <f ca="1">VLOOKUP($A658,$BC$5:$BN$45,8)</f>
        <v>R</v>
      </c>
      <c r="M658" s="428">
        <f t="shared" ca="1" si="219"/>
        <v>1</v>
      </c>
      <c r="N658" s="175">
        <v>1</v>
      </c>
      <c r="O658" s="345" t="str">
        <f ca="1">IF($A657&lt;&gt;"",IF(OR($AH657&lt;&gt;0,$AI657&lt;&gt;0,E657="BBB",H658&lt;&gt;""),"",IF(AND($D652="R",$D655="R"),"R",IF(AND($D654="R",$D656="R"),"R",IF(AND($D656=$D657,$D656="R"),"R","")))),"")</f>
        <v/>
      </c>
      <c r="P658" s="37" t="str">
        <f t="shared" ca="1" si="210"/>
        <v/>
      </c>
      <c r="Q658" s="37">
        <f t="shared" ca="1" si="211"/>
        <v>0</v>
      </c>
      <c r="R658" s="23">
        <f ca="1">IF($A658&lt;&gt;"",IF(OR($AH657&lt;&gt;0,$AI657&lt;&gt;0),"0",SUM(Q658:Q658)),0)</f>
        <v>0</v>
      </c>
      <c r="S658" s="56" t="str">
        <f ca="1">VLOOKUP($A658,$BC$5:$BN$45,8)</f>
        <v>R</v>
      </c>
      <c r="T658" s="175">
        <v>1</v>
      </c>
      <c r="U658" s="345" t="str">
        <f ca="1">IF($A657&lt;&gt;"",IF(OR($AH657&lt;&gt;0,$AI657&lt;&gt;0,M657&gt;=$AJ$3),"",H658))</f>
        <v>B</v>
      </c>
      <c r="V658" s="346" t="str">
        <f t="shared" ca="1" si="222"/>
        <v>L</v>
      </c>
      <c r="W658" s="346">
        <f t="shared" ca="1" si="212"/>
        <v>-1</v>
      </c>
      <c r="X658" s="343">
        <f t="shared" ca="1" si="220"/>
        <v>-1</v>
      </c>
      <c r="Y658" s="56" t="str">
        <f ca="1">VLOOKUP($A658,$BC$5:$BN$45,8)</f>
        <v>R</v>
      </c>
      <c r="Z658" s="175">
        <v>1</v>
      </c>
      <c r="AA658" s="345" t="str">
        <f ca="1">IF($A657&lt;&gt;"",IF(OR($AH657&lt;&gt;0,$AI657&lt;&gt;0,U658&lt;&gt;""),"",O658))</f>
        <v/>
      </c>
      <c r="AB658" s="37" t="str">
        <f t="shared" ca="1" si="213"/>
        <v/>
      </c>
      <c r="AC658" s="37">
        <f t="shared" ca="1" si="214"/>
        <v>0</v>
      </c>
      <c r="AD658" s="23">
        <f ca="1">IF($A658&lt;&gt;"",IF(OR($AH657&lt;&gt;0,$AI657&lt;&gt;0),"0",SUM(AC658:AC658)),0)</f>
        <v>0</v>
      </c>
      <c r="AE658" s="90">
        <f ca="1">IF(A658&lt;&gt;"",W658+AC658,0)</f>
        <v>-1</v>
      </c>
      <c r="AF658" s="87">
        <f t="shared" ca="1" si="207"/>
        <v>-3</v>
      </c>
      <c r="AG658" s="95">
        <f>T659</f>
        <v>1</v>
      </c>
      <c r="AH658" s="89">
        <f ca="1">IF($A658&lt;&gt;"",IF(AH657&lt;&gt;0,AH657,IF(AF658&gt;=$AJ$1,"Profit Target",0)),0)</f>
        <v>0</v>
      </c>
      <c r="AI658" s="91">
        <f ca="1">IF($A658&lt;&gt;"",IF(AI657&lt;&gt;0,AI657,IF(AF658&lt;=$AJ$2,"Stop Loss",0)))</f>
        <v>0</v>
      </c>
      <c r="AJ658" s="89">
        <f t="shared" ca="1" si="215"/>
        <v>9</v>
      </c>
      <c r="AK658" s="78" t="str">
        <f ca="1">IF($A657="","",ABS(T658)&amp;"@")</f>
        <v>1@</v>
      </c>
      <c r="AL658" s="78" t="str">
        <f ca="1">IF(U658&lt;&gt;"",$AK658&amp;U658&amp;",","")</f>
        <v>1@B,</v>
      </c>
      <c r="AM658" s="78" t="str">
        <f ca="1">IF($A657="","",ABS(Z658)&amp;"@")</f>
        <v>1@</v>
      </c>
      <c r="AN658" s="427" t="str">
        <f t="shared" ca="1" si="216"/>
        <v/>
      </c>
      <c r="AO658" s="20"/>
      <c r="AP658" s="20"/>
      <c r="AQ658" s="20"/>
      <c r="AR658" s="20"/>
      <c r="AS658" s="20"/>
      <c r="AT658" s="66"/>
      <c r="AU658" s="20"/>
      <c r="AV658" s="20"/>
      <c r="AW658" s="20"/>
      <c r="AX658" s="20"/>
      <c r="AY658" s="20"/>
      <c r="AZ658" s="20"/>
      <c r="BA658" s="20"/>
      <c r="BB658" s="96">
        <f t="shared" ca="1" si="206"/>
        <v>10</v>
      </c>
      <c r="BC658" s="48"/>
      <c r="BD658" s="96"/>
      <c r="BE658" s="48"/>
      <c r="BG658" s="48"/>
      <c r="BH658" s="48"/>
      <c r="BI658" s="19"/>
      <c r="BJ658" s="19"/>
      <c r="BK658" s="19"/>
      <c r="BL658" s="48"/>
      <c r="BM658" s="61"/>
      <c r="BN658" s="48"/>
      <c r="BR658" s="48"/>
      <c r="BS658" s="48"/>
      <c r="BT658" s="48"/>
      <c r="BU658" s="48"/>
      <c r="BV658" s="48"/>
      <c r="BW658" s="48"/>
      <c r="BX658" s="48"/>
      <c r="BY658" s="49"/>
      <c r="BZ658" s="48"/>
      <c r="CA658" s="48"/>
      <c r="CB658" s="19"/>
      <c r="CC658" s="19"/>
      <c r="CD658" s="19"/>
      <c r="CE658" s="48"/>
      <c r="CF658" s="49"/>
      <c r="CG658" s="19"/>
      <c r="CH658" s="49"/>
      <c r="CI658" s="19"/>
      <c r="CJ658" s="19"/>
    </row>
    <row r="659" spans="1:88">
      <c r="A659" s="96">
        <f t="shared" ca="1" si="205"/>
        <v>5</v>
      </c>
      <c r="B659" s="23" t="str">
        <f ca="1">IF(A658="","",IF(AND(AL659="",AN659=""),"NB",AL659&amp;AN659))</f>
        <v>1@B,</v>
      </c>
      <c r="C659" s="6" t="str">
        <f t="shared" ca="1" si="208"/>
        <v/>
      </c>
      <c r="D659" s="56" t="str">
        <f ca="1">VLOOKUP($A659,$BC$5:$BN$45,8)</f>
        <v>R</v>
      </c>
      <c r="E659" s="344" t="str">
        <f t="shared" ca="1" si="217"/>
        <v>BRR</v>
      </c>
      <c r="F659" s="175">
        <v>1</v>
      </c>
      <c r="G659" s="459">
        <f ca="1">IF(G658&gt;=$AJ$3,1,IF(AND(J657="L",J658="L"),1,IF(I658="L",2,IF(I658="W",(2*G658-1),G658))))</f>
        <v>2</v>
      </c>
      <c r="H659" s="345" t="str">
        <f ca="1">IF($A658&lt;&gt;"",IF(OR($AH658&lt;&gt;0,$AI658&lt;&gt;0,E658="RRR"),"",IF(AND($D653="B",$D656="B"),"B",IF(AND($D655="B",$D657="B"),"B",IF(AND($D657=$D658,$D657="B"),"B","")))),"")</f>
        <v>B</v>
      </c>
      <c r="I659" s="346" t="str">
        <f t="shared" ca="1" si="221"/>
        <v>L</v>
      </c>
      <c r="J659" s="346">
        <f t="shared" ca="1" si="209"/>
        <v>-1</v>
      </c>
      <c r="K659" s="343">
        <f t="shared" ca="1" si="218"/>
        <v>-1</v>
      </c>
      <c r="L659" s="56" t="str">
        <f ca="1">VLOOKUP($A659,$BC$5:$BN$45,8)</f>
        <v>R</v>
      </c>
      <c r="M659" s="428">
        <f t="shared" ca="1" si="219"/>
        <v>2</v>
      </c>
      <c r="N659" s="175">
        <v>1</v>
      </c>
      <c r="O659" s="345" t="str">
        <f ca="1">IF($A658&lt;&gt;"",IF(OR($AH658&lt;&gt;0,$AI658&lt;&gt;0,E658="BBB",H659&lt;&gt;""),"",IF(AND($D653="R",$D656="R"),"R",IF(AND($D655="R",$D657="R"),"R",IF(AND($D657=$D658,$D657="R"),"R","")))),"")</f>
        <v/>
      </c>
      <c r="P659" s="37" t="str">
        <f t="shared" ca="1" si="210"/>
        <v/>
      </c>
      <c r="Q659" s="37">
        <f t="shared" ca="1" si="211"/>
        <v>0</v>
      </c>
      <c r="R659" s="23">
        <f ca="1">IF($A659&lt;&gt;"",IF(OR($AH658&lt;&gt;0,$AI658&lt;&gt;0),"0",SUM(Q659:Q659)),0)</f>
        <v>0</v>
      </c>
      <c r="S659" s="56" t="str">
        <f ca="1">VLOOKUP($A659,$BC$5:$BN$45,8)</f>
        <v>R</v>
      </c>
      <c r="T659" s="175">
        <v>1</v>
      </c>
      <c r="U659" s="345" t="str">
        <f ca="1">IF($A658&lt;&gt;"",IF(OR($AH658&lt;&gt;0,$AI658&lt;&gt;0,M658&gt;=$AJ$3),"",H659))</f>
        <v>B</v>
      </c>
      <c r="V659" s="346" t="str">
        <f t="shared" ca="1" si="222"/>
        <v>L</v>
      </c>
      <c r="W659" s="346">
        <f t="shared" ca="1" si="212"/>
        <v>-1</v>
      </c>
      <c r="X659" s="343">
        <f t="shared" ca="1" si="220"/>
        <v>-1</v>
      </c>
      <c r="Y659" s="56" t="str">
        <f ca="1">VLOOKUP($A659,$BC$5:$BN$45,8)</f>
        <v>R</v>
      </c>
      <c r="Z659" s="175">
        <v>1</v>
      </c>
      <c r="AA659" s="345" t="str">
        <f ca="1">IF($A658&lt;&gt;"",IF(OR($AH658&lt;&gt;0,$AI658&lt;&gt;0,U659&lt;&gt;""),"",O659))</f>
        <v/>
      </c>
      <c r="AB659" s="37" t="str">
        <f t="shared" ca="1" si="213"/>
        <v/>
      </c>
      <c r="AC659" s="37">
        <f t="shared" ca="1" si="214"/>
        <v>0</v>
      </c>
      <c r="AD659" s="23">
        <f ca="1">IF($A659&lt;&gt;"",IF(OR($AH658&lt;&gt;0,$AI658&lt;&gt;0),"0",SUM(AC659:AC659)),0)</f>
        <v>0</v>
      </c>
      <c r="AE659" s="90">
        <f ca="1">IF(A659&lt;&gt;"",W659+AC659,0)</f>
        <v>-1</v>
      </c>
      <c r="AF659" s="87">
        <f t="shared" ca="1" si="207"/>
        <v>-4</v>
      </c>
      <c r="AG659" s="95">
        <f>T660</f>
        <v>1</v>
      </c>
      <c r="AH659" s="89">
        <f ca="1">IF($A659&lt;&gt;"",IF(AH658&lt;&gt;0,AH658,IF(AF659&gt;=$AJ$1,"Profit Target",0)),0)</f>
        <v>0</v>
      </c>
      <c r="AI659" s="91">
        <f ca="1">IF($A659&lt;&gt;"",IF(AI658&lt;&gt;0,AI658,IF(AF659&lt;=$AJ$2,"Stop Loss",0)))</f>
        <v>0</v>
      </c>
      <c r="AJ659" s="89">
        <f t="shared" ca="1" si="215"/>
        <v>9</v>
      </c>
      <c r="AK659" s="78" t="str">
        <f ca="1">IF($A658="","",ABS(T659)&amp;"@")</f>
        <v>1@</v>
      </c>
      <c r="AL659" s="78" t="str">
        <f ca="1">IF(U659&lt;&gt;"",$AK659&amp;U659&amp;",","")</f>
        <v>1@B,</v>
      </c>
      <c r="AM659" s="78" t="str">
        <f ca="1">IF($A658="","",ABS(Z659)&amp;"@")</f>
        <v>1@</v>
      </c>
      <c r="AN659" s="427" t="str">
        <f t="shared" ca="1" si="216"/>
        <v/>
      </c>
      <c r="AO659" s="20"/>
      <c r="AP659" s="20"/>
      <c r="AQ659" s="20"/>
      <c r="AR659" s="20"/>
      <c r="AS659" s="20"/>
      <c r="AT659" s="66"/>
      <c r="AU659" s="20"/>
      <c r="AV659" s="20"/>
      <c r="AW659" s="20"/>
      <c r="AX659" s="20"/>
      <c r="AY659" s="20"/>
      <c r="AZ659" s="20"/>
      <c r="BA659" s="20"/>
      <c r="BB659" s="96">
        <f t="shared" ca="1" si="206"/>
        <v>12</v>
      </c>
      <c r="BC659" s="48"/>
      <c r="BD659" s="96"/>
      <c r="BE659" s="48"/>
      <c r="BG659" s="48"/>
      <c r="BH659" s="48"/>
      <c r="BI659" s="19"/>
      <c r="BJ659" s="19"/>
      <c r="BK659" s="19"/>
      <c r="BL659" s="48"/>
      <c r="BM659" s="61"/>
      <c r="BN659" s="48"/>
      <c r="BR659" s="48"/>
      <c r="BS659" s="48"/>
      <c r="BT659" s="48"/>
      <c r="BU659" s="48"/>
      <c r="BV659" s="48"/>
      <c r="BW659" s="48"/>
      <c r="BX659" s="48"/>
      <c r="BY659" s="49"/>
      <c r="BZ659" s="48"/>
      <c r="CA659" s="48"/>
      <c r="CB659" s="19"/>
      <c r="CC659" s="19"/>
      <c r="CD659" s="19"/>
      <c r="CE659" s="48"/>
      <c r="CF659" s="49"/>
      <c r="CG659" s="19"/>
      <c r="CH659" s="49"/>
      <c r="CI659" s="19"/>
      <c r="CJ659" s="19"/>
    </row>
    <row r="660" spans="1:88">
      <c r="A660" s="96">
        <f t="shared" ca="1" si="205"/>
        <v>9</v>
      </c>
      <c r="B660" s="23" t="str">
        <f ca="1">IF(A659="","",IF(AND(AL660="",AN660=""),"NB",AL660&amp;AN660))</f>
        <v>1@B,</v>
      </c>
      <c r="C660" s="6" t="str">
        <f t="shared" ca="1" si="208"/>
        <v/>
      </c>
      <c r="D660" s="56" t="str">
        <f ca="1">VLOOKUP($A660,$BC$5:$BN$45,8)</f>
        <v>R</v>
      </c>
      <c r="E660" s="344" t="str">
        <f t="shared" ca="1" si="217"/>
        <v>RRR</v>
      </c>
      <c r="F660" s="175">
        <v>1</v>
      </c>
      <c r="G660" s="459">
        <f ca="1">IF(G659&gt;=$AJ$3,1,IF(AND(J658="L",J659="L"),1,IF(I659="L",2,IF(I659="W",(2*G659-1),G659))))</f>
        <v>2</v>
      </c>
      <c r="H660" s="345" t="str">
        <f ca="1">IF($A659&lt;&gt;"",IF(OR($AH659&lt;&gt;0,$AI659&lt;&gt;0,E659="RRR"),"",IF(AND($D654="B",$D657="B"),"B",IF(AND($D656="B",$D658="B"),"B",IF(AND($D658=$D659,$D658="B"),"B","")))),"")</f>
        <v>B</v>
      </c>
      <c r="I660" s="346" t="str">
        <f t="shared" ca="1" si="221"/>
        <v>L</v>
      </c>
      <c r="J660" s="346">
        <f t="shared" ca="1" si="209"/>
        <v>-1</v>
      </c>
      <c r="K660" s="343">
        <f t="shared" ca="1" si="218"/>
        <v>-1</v>
      </c>
      <c r="L660" s="56" t="str">
        <f ca="1">VLOOKUP($A660,$BC$5:$BN$45,8)</f>
        <v>R</v>
      </c>
      <c r="M660" s="428">
        <f t="shared" ca="1" si="219"/>
        <v>3</v>
      </c>
      <c r="N660" s="175">
        <v>1</v>
      </c>
      <c r="O660" s="345" t="str">
        <f ca="1">IF($A659&lt;&gt;"",IF(OR($AH659&lt;&gt;0,$AI659&lt;&gt;0,E659="BBB",H660&lt;&gt;""),"",IF(AND($D654="R",$D657="R"),"R",IF(AND($D656="R",$D658="R"),"R",IF(AND($D658=$D659,$D658="R"),"R","")))),"")</f>
        <v/>
      </c>
      <c r="P660" s="37" t="str">
        <f t="shared" ca="1" si="210"/>
        <v/>
      </c>
      <c r="Q660" s="37">
        <f t="shared" ca="1" si="211"/>
        <v>0</v>
      </c>
      <c r="R660" s="23">
        <f ca="1">IF($A660&lt;&gt;"",IF(OR($AH659&lt;&gt;0,$AI659&lt;&gt;0),"0",SUM(Q660:Q660)),0)</f>
        <v>0</v>
      </c>
      <c r="S660" s="56" t="str">
        <f ca="1">VLOOKUP($A660,$BC$5:$BN$45,8)</f>
        <v>R</v>
      </c>
      <c r="T660" s="175">
        <v>1</v>
      </c>
      <c r="U660" s="345" t="str">
        <f ca="1">IF($A659&lt;&gt;"",IF(OR($AH659&lt;&gt;0,$AI659&lt;&gt;0,M659&gt;=$AJ$3),"",H660))</f>
        <v>B</v>
      </c>
      <c r="V660" s="346" t="str">
        <f t="shared" ca="1" si="222"/>
        <v>L</v>
      </c>
      <c r="W660" s="346">
        <f t="shared" ca="1" si="212"/>
        <v>-1</v>
      </c>
      <c r="X660" s="343">
        <f t="shared" ca="1" si="220"/>
        <v>-1</v>
      </c>
      <c r="Y660" s="56" t="str">
        <f ca="1">VLOOKUP($A660,$BC$5:$BN$45,8)</f>
        <v>R</v>
      </c>
      <c r="Z660" s="175">
        <v>1</v>
      </c>
      <c r="AA660" s="345" t="str">
        <f ca="1">IF($A659&lt;&gt;"",IF(OR($AH659&lt;&gt;0,$AI659&lt;&gt;0,U660&lt;&gt;""),"",O660))</f>
        <v/>
      </c>
      <c r="AB660" s="37" t="str">
        <f t="shared" ca="1" si="213"/>
        <v/>
      </c>
      <c r="AC660" s="37">
        <f t="shared" ca="1" si="214"/>
        <v>0</v>
      </c>
      <c r="AD660" s="23">
        <f ca="1">IF($A660&lt;&gt;"",IF(OR($AH659&lt;&gt;0,$AI659&lt;&gt;0),"0",SUM(AC660:AC660)),0)</f>
        <v>0</v>
      </c>
      <c r="AE660" s="90">
        <f ca="1">IF(A660&lt;&gt;"",W660+AC660,0)</f>
        <v>-1</v>
      </c>
      <c r="AF660" s="87">
        <f t="shared" ca="1" si="207"/>
        <v>-5</v>
      </c>
      <c r="AG660" s="95">
        <f>T661</f>
        <v>1</v>
      </c>
      <c r="AH660" s="89">
        <f ca="1">IF($A660&lt;&gt;"",IF(AH659&lt;&gt;0,AH659,IF(AF660&gt;=$AJ$1,"Profit Target",0)),0)</f>
        <v>0</v>
      </c>
      <c r="AI660" s="91">
        <f ca="1">IF($A660&lt;&gt;"",IF(AI659&lt;&gt;0,AI659,IF(AF660&lt;=$AJ$2,"Stop Loss",0)))</f>
        <v>0</v>
      </c>
      <c r="AJ660" s="89">
        <f t="shared" ca="1" si="215"/>
        <v>9</v>
      </c>
      <c r="AK660" s="78" t="str">
        <f ca="1">IF($A659="","",ABS(T660)&amp;"@")</f>
        <v>1@</v>
      </c>
      <c r="AL660" s="78" t="str">
        <f ca="1">IF(U660&lt;&gt;"",$AK660&amp;U660&amp;",","")</f>
        <v>1@B,</v>
      </c>
      <c r="AM660" s="78" t="str">
        <f ca="1">IF($A659="","",ABS(Z660)&amp;"@")</f>
        <v>1@</v>
      </c>
      <c r="AN660" s="427" t="str">
        <f t="shared" ca="1" si="216"/>
        <v/>
      </c>
      <c r="AO660" s="20"/>
      <c r="AP660" s="20"/>
      <c r="AQ660" s="20"/>
      <c r="AR660" s="20"/>
      <c r="AS660" s="20"/>
      <c r="AT660" s="66"/>
      <c r="AU660" s="20"/>
      <c r="AV660" s="20"/>
      <c r="AW660" s="20"/>
      <c r="AX660" s="20"/>
      <c r="AY660" s="20"/>
      <c r="AZ660" s="20"/>
      <c r="BA660" s="20"/>
      <c r="BB660" s="96">
        <f t="shared" ca="1" si="206"/>
        <v>1</v>
      </c>
      <c r="BC660" s="48"/>
      <c r="BD660" s="96"/>
      <c r="BE660" s="48"/>
      <c r="BG660" s="48"/>
      <c r="BH660" s="48"/>
      <c r="BI660" s="19"/>
      <c r="BJ660" s="19"/>
      <c r="BK660" s="19"/>
      <c r="BL660" s="48"/>
      <c r="BM660" s="61"/>
      <c r="BN660" s="48"/>
      <c r="BR660" s="48"/>
      <c r="BS660" s="48"/>
      <c r="BT660" s="48"/>
      <c r="BU660" s="48"/>
      <c r="BV660" s="48"/>
      <c r="BW660" s="48"/>
      <c r="BX660" s="48"/>
      <c r="BY660" s="49"/>
      <c r="BZ660" s="48"/>
      <c r="CA660" s="48"/>
      <c r="CB660" s="19"/>
      <c r="CC660" s="19"/>
      <c r="CD660" s="19"/>
      <c r="CE660" s="48"/>
      <c r="CF660" s="49"/>
      <c r="CG660" s="19"/>
      <c r="CH660" s="49"/>
      <c r="CI660" s="19"/>
      <c r="CJ660" s="19"/>
    </row>
    <row r="661" spans="1:88">
      <c r="A661" s="96">
        <f t="shared" ca="1" si="205"/>
        <v>27</v>
      </c>
      <c r="B661" s="23" t="str">
        <f ca="1">IF(A660="","",IF(AND(AL661="",AN661=""),"NB",AL661&amp;AN661))</f>
        <v>1@R,</v>
      </c>
      <c r="C661" s="6" t="str">
        <f t="shared" ca="1" si="208"/>
        <v/>
      </c>
      <c r="D661" s="56" t="str">
        <f ca="1">VLOOKUP($A661,$BC$5:$BN$45,8)</f>
        <v>R</v>
      </c>
      <c r="E661" s="344" t="str">
        <f t="shared" ca="1" si="217"/>
        <v>RRR</v>
      </c>
      <c r="F661" s="175">
        <v>1</v>
      </c>
      <c r="G661" s="459">
        <f ca="1">IF(G660&gt;=$AJ$3,1,IF(AND(J659="L",J660="L"),1,IF(I660="L",2,IF(I660="W",(2*G660-1),G660))))</f>
        <v>2</v>
      </c>
      <c r="H661" s="345" t="str">
        <f ca="1">IF($A660&lt;&gt;"",IF(OR($AH660&lt;&gt;0,$AI660&lt;&gt;0,E660="RRR"),"",IF(AND($D655="B",$D658="B"),"B",IF(AND($D657="B",$D659="B"),"B",IF(AND($D659=$D660,$D659="B"),"B","")))),"")</f>
        <v/>
      </c>
      <c r="I661" s="346" t="str">
        <f t="shared" ca="1" si="221"/>
        <v/>
      </c>
      <c r="J661" s="346">
        <f t="shared" ca="1" si="209"/>
        <v>0</v>
      </c>
      <c r="K661" s="343">
        <f t="shared" ca="1" si="218"/>
        <v>0</v>
      </c>
      <c r="L661" s="56" t="str">
        <f ca="1">VLOOKUP($A661,$BC$5:$BN$45,8)</f>
        <v>R</v>
      </c>
      <c r="M661" s="428">
        <f t="shared" ca="1" si="219"/>
        <v>3</v>
      </c>
      <c r="N661" s="175">
        <v>1</v>
      </c>
      <c r="O661" s="345" t="str">
        <f ca="1">IF($A660&lt;&gt;"",IF(OR($AH660&lt;&gt;0,$AI660&lt;&gt;0,E660="BBB",H661&lt;&gt;""),"",IF(AND($D655="R",$D658="R"),"R",IF(AND($D657="R",$D659="R"),"R",IF(AND($D659=$D660,$D659="R"),"R","")))),"")</f>
        <v>R</v>
      </c>
      <c r="P661" s="37" t="str">
        <f t="shared" ca="1" si="210"/>
        <v>W</v>
      </c>
      <c r="Q661" s="37">
        <f t="shared" ca="1" si="211"/>
        <v>1</v>
      </c>
      <c r="R661" s="23">
        <f ca="1">IF($A661&lt;&gt;"",IF(OR($AH660&lt;&gt;0,$AI660&lt;&gt;0),"0",SUM(Q661:Q661)),0)</f>
        <v>1</v>
      </c>
      <c r="S661" s="56" t="str">
        <f ca="1">VLOOKUP($A661,$BC$5:$BN$45,8)</f>
        <v>R</v>
      </c>
      <c r="T661" s="175">
        <v>1</v>
      </c>
      <c r="U661" s="345" t="str">
        <f ca="1">IF($A660&lt;&gt;"",IF(OR($AH660&lt;&gt;0,$AI660&lt;&gt;0,M660&gt;=$AJ$3),"",H661))</f>
        <v/>
      </c>
      <c r="V661" s="346" t="str">
        <f t="shared" ca="1" si="222"/>
        <v/>
      </c>
      <c r="W661" s="346">
        <f t="shared" ca="1" si="212"/>
        <v>0</v>
      </c>
      <c r="X661" s="343">
        <f t="shared" ca="1" si="220"/>
        <v>0</v>
      </c>
      <c r="Y661" s="56" t="str">
        <f ca="1">VLOOKUP($A661,$BC$5:$BN$45,8)</f>
        <v>R</v>
      </c>
      <c r="Z661" s="175">
        <v>1</v>
      </c>
      <c r="AA661" s="345" t="str">
        <f ca="1">IF($A660&lt;&gt;"",IF(OR($AH660&lt;&gt;0,$AI660&lt;&gt;0,U661&lt;&gt;""),"",O661))</f>
        <v>R</v>
      </c>
      <c r="AB661" s="37" t="str">
        <f t="shared" ca="1" si="213"/>
        <v>W</v>
      </c>
      <c r="AC661" s="37">
        <f t="shared" ca="1" si="214"/>
        <v>1</v>
      </c>
      <c r="AD661" s="23">
        <f ca="1">IF($A661&lt;&gt;"",IF(OR($AH660&lt;&gt;0,$AI660&lt;&gt;0),"0",SUM(AC661:AC661)),0)</f>
        <v>1</v>
      </c>
      <c r="AE661" s="90">
        <f ca="1">IF(A661&lt;&gt;"",W661+AC661,0)</f>
        <v>1</v>
      </c>
      <c r="AF661" s="87">
        <f t="shared" ca="1" si="207"/>
        <v>-4</v>
      </c>
      <c r="AG661" s="95">
        <f>T662</f>
        <v>1</v>
      </c>
      <c r="AH661" s="89">
        <f ca="1">IF($A661&lt;&gt;"",IF(AH660&lt;&gt;0,AH660,IF(AF661&gt;=$AJ$1,"Profit Target",0)),0)</f>
        <v>0</v>
      </c>
      <c r="AI661" s="91">
        <f ca="1">IF($A661&lt;&gt;"",IF(AI660&lt;&gt;0,AI660,IF(AF661&lt;=$AJ$2,"Stop Loss",0)))</f>
        <v>0</v>
      </c>
      <c r="AJ661" s="89">
        <f t="shared" ca="1" si="215"/>
        <v>9</v>
      </c>
      <c r="AK661" s="78" t="str">
        <f ca="1">IF($A660="","",ABS(T661)&amp;"@")</f>
        <v>1@</v>
      </c>
      <c r="AL661" s="78" t="str">
        <f ca="1">IF(U661&lt;&gt;"",$AK661&amp;U661&amp;",","")</f>
        <v/>
      </c>
      <c r="AM661" s="78" t="str">
        <f ca="1">IF($A660="","",ABS(Z661)&amp;"@")</f>
        <v>1@</v>
      </c>
      <c r="AN661" s="427" t="str">
        <f t="shared" ca="1" si="216"/>
        <v>1@R,</v>
      </c>
      <c r="AO661" s="20"/>
      <c r="AP661" s="20"/>
      <c r="AQ661" s="20"/>
      <c r="AR661" s="20"/>
      <c r="AS661" s="20"/>
      <c r="AT661" s="66"/>
      <c r="AU661" s="20"/>
      <c r="AV661" s="20"/>
      <c r="AW661" s="20"/>
      <c r="AX661" s="20"/>
      <c r="AY661" s="20"/>
      <c r="AZ661" s="20"/>
      <c r="BA661" s="20"/>
      <c r="BB661" s="96">
        <f t="shared" ca="1" si="206"/>
        <v>35</v>
      </c>
      <c r="BC661" s="48"/>
      <c r="BD661" s="96"/>
      <c r="BE661" s="48"/>
      <c r="BG661" s="48"/>
      <c r="BH661" s="48"/>
      <c r="BI661" s="19"/>
      <c r="BJ661" s="19"/>
      <c r="BK661" s="19"/>
      <c r="BL661" s="48"/>
      <c r="BM661" s="61"/>
      <c r="BN661" s="48"/>
      <c r="BR661" s="48"/>
      <c r="BS661" s="48"/>
      <c r="BT661" s="48"/>
      <c r="BU661" s="48"/>
      <c r="BV661" s="48"/>
      <c r="BW661" s="48"/>
      <c r="BX661" s="48"/>
      <c r="BY661" s="49"/>
      <c r="BZ661" s="48"/>
      <c r="CA661" s="48"/>
      <c r="CB661" s="19"/>
      <c r="CC661" s="19"/>
      <c r="CD661" s="19"/>
      <c r="CE661" s="48"/>
      <c r="CF661" s="49"/>
      <c r="CG661" s="19"/>
      <c r="CH661" s="49"/>
      <c r="CI661" s="19"/>
      <c r="CJ661" s="19"/>
    </row>
    <row r="662" spans="1:88">
      <c r="A662" s="96">
        <f t="shared" ca="1" si="205"/>
        <v>19</v>
      </c>
      <c r="B662" s="23" t="str">
        <f ca="1">IF(A661="","",IF(AND(AL662="",AN662=""),"NB",AL662&amp;AN662))</f>
        <v>1@R,</v>
      </c>
      <c r="C662" s="6" t="str">
        <f t="shared" ca="1" si="208"/>
        <v/>
      </c>
      <c r="D662" s="56" t="str">
        <f ca="1">VLOOKUP($A662,$BC$5:$BN$45,8)</f>
        <v>R</v>
      </c>
      <c r="E662" s="344" t="str">
        <f t="shared" ca="1" si="217"/>
        <v>RRR</v>
      </c>
      <c r="F662" s="175">
        <v>1</v>
      </c>
      <c r="G662" s="459">
        <f ca="1">IF(G661&gt;=$AJ$3,1,IF(AND(J660="L",J661="L"),1,IF(I661="L",2,IF(I661="W",(2*G661-1),G661))))</f>
        <v>2</v>
      </c>
      <c r="H662" s="345" t="str">
        <f ca="1">IF($A661&lt;&gt;"",IF(OR($AH661&lt;&gt;0,$AI661&lt;&gt;0,E661="RRR"),"",IF(AND($D656="B",$D659="B"),"B",IF(AND($D658="B",$D660="B"),"B",IF(AND($D660=$D661,$D660="B"),"B","")))),"")</f>
        <v/>
      </c>
      <c r="I662" s="346" t="str">
        <f t="shared" ca="1" si="221"/>
        <v/>
      </c>
      <c r="J662" s="346">
        <f t="shared" ca="1" si="209"/>
        <v>0</v>
      </c>
      <c r="K662" s="343">
        <f t="shared" ca="1" si="218"/>
        <v>0</v>
      </c>
      <c r="L662" s="56" t="str">
        <f ca="1">VLOOKUP($A662,$BC$5:$BN$45,8)</f>
        <v>R</v>
      </c>
      <c r="M662" s="428">
        <f t="shared" ca="1" si="219"/>
        <v>3</v>
      </c>
      <c r="N662" s="175">
        <v>1</v>
      </c>
      <c r="O662" s="345" t="str">
        <f ca="1">IF($A661&lt;&gt;"",IF(OR($AH661&lt;&gt;0,$AI661&lt;&gt;0,E661="BBB",H662&lt;&gt;""),"",IF(AND($D656="R",$D659="R"),"R",IF(AND($D658="R",$D660="R"),"R",IF(AND($D660=$D661,$D660="R"),"R","")))),"")</f>
        <v>R</v>
      </c>
      <c r="P662" s="37" t="str">
        <f t="shared" ca="1" si="210"/>
        <v>W</v>
      </c>
      <c r="Q662" s="37">
        <f t="shared" ca="1" si="211"/>
        <v>1</v>
      </c>
      <c r="R662" s="23">
        <f ca="1">IF($A662&lt;&gt;"",IF(OR($AH661&lt;&gt;0,$AI661&lt;&gt;0),"0",SUM(Q662:Q662)),0)</f>
        <v>1</v>
      </c>
      <c r="S662" s="56" t="str">
        <f ca="1">VLOOKUP($A662,$BC$5:$BN$45,8)</f>
        <v>R</v>
      </c>
      <c r="T662" s="175">
        <v>1</v>
      </c>
      <c r="U662" s="345" t="str">
        <f ca="1">IF($A661&lt;&gt;"",IF(OR($AH661&lt;&gt;0,$AI661&lt;&gt;0,M661&gt;=$AJ$3),"",H662))</f>
        <v/>
      </c>
      <c r="V662" s="346" t="str">
        <f t="shared" ca="1" si="222"/>
        <v/>
      </c>
      <c r="W662" s="346">
        <f t="shared" ca="1" si="212"/>
        <v>0</v>
      </c>
      <c r="X662" s="343">
        <f t="shared" ca="1" si="220"/>
        <v>0</v>
      </c>
      <c r="Y662" s="56" t="str">
        <f ca="1">VLOOKUP($A662,$BC$5:$BN$45,8)</f>
        <v>R</v>
      </c>
      <c r="Z662" s="175">
        <v>1</v>
      </c>
      <c r="AA662" s="345" t="str">
        <f ca="1">IF($A661&lt;&gt;"",IF(OR($AH661&lt;&gt;0,$AI661&lt;&gt;0,U662&lt;&gt;""),"",O662))</f>
        <v>R</v>
      </c>
      <c r="AB662" s="37" t="str">
        <f t="shared" ca="1" si="213"/>
        <v>W</v>
      </c>
      <c r="AC662" s="37">
        <f t="shared" ca="1" si="214"/>
        <v>1</v>
      </c>
      <c r="AD662" s="23">
        <f ca="1">IF($A662&lt;&gt;"",IF(OR($AH661&lt;&gt;0,$AI661&lt;&gt;0),"0",SUM(AC662:AC662)),0)</f>
        <v>1</v>
      </c>
      <c r="AE662" s="90">
        <f ca="1">IF(A662&lt;&gt;"",W662+AC662,0)</f>
        <v>1</v>
      </c>
      <c r="AF662" s="172">
        <f t="shared" ca="1" si="207"/>
        <v>-3</v>
      </c>
      <c r="AG662" s="95">
        <f>T663</f>
        <v>1</v>
      </c>
      <c r="AH662" s="89">
        <f ca="1">IF($A662&lt;&gt;"",IF(AH661&lt;&gt;0,AH661,IF(AF662&gt;=$AJ$1,"Profit Target",0)),0)</f>
        <v>0</v>
      </c>
      <c r="AI662" s="91">
        <f ca="1">IF($A662&lt;&gt;"",IF(AI661&lt;&gt;0,AI661,IF(AF662&lt;=$AJ$2,"Stop Loss",0)))</f>
        <v>0</v>
      </c>
      <c r="AJ662" s="89">
        <f t="shared" ca="1" si="215"/>
        <v>9</v>
      </c>
      <c r="AK662" s="78" t="str">
        <f ca="1">IF($A661="","",ABS(T662)&amp;"@")</f>
        <v>1@</v>
      </c>
      <c r="AL662" s="78" t="str">
        <f ca="1">IF(U662&lt;&gt;"",$AK662&amp;U662&amp;",","")</f>
        <v/>
      </c>
      <c r="AM662" s="78" t="str">
        <f ca="1">IF($A661="","",ABS(Z662)&amp;"@")</f>
        <v>1@</v>
      </c>
      <c r="AN662" s="427" t="str">
        <f t="shared" ca="1" si="216"/>
        <v>1@R,</v>
      </c>
      <c r="AO662" s="20"/>
      <c r="AP662" s="20"/>
      <c r="AQ662" s="20"/>
      <c r="AR662" s="20"/>
      <c r="AS662" s="20"/>
      <c r="AT662" s="66"/>
      <c r="AU662" s="20"/>
      <c r="AV662" s="20"/>
      <c r="AW662" s="20"/>
      <c r="AX662" s="20"/>
      <c r="AY662" s="20"/>
      <c r="AZ662" s="20"/>
      <c r="BA662" s="20"/>
      <c r="BB662" s="96">
        <f t="shared" ca="1" si="206"/>
        <v>17</v>
      </c>
      <c r="BC662" s="48"/>
      <c r="BD662" s="96"/>
      <c r="BE662" s="48"/>
      <c r="BG662" s="48"/>
      <c r="BH662" s="48"/>
      <c r="BI662" s="19"/>
      <c r="BJ662" s="19"/>
      <c r="BK662" s="19"/>
      <c r="BL662" s="48"/>
      <c r="BM662" s="61"/>
      <c r="BN662" s="48"/>
      <c r="BR662" s="48"/>
      <c r="BS662" s="48"/>
      <c r="BT662" s="48"/>
      <c r="BU662" s="48"/>
      <c r="BV662" s="48"/>
      <c r="BW662" s="48"/>
      <c r="BX662" s="48"/>
      <c r="BY662" s="49"/>
      <c r="BZ662" s="48"/>
      <c r="CA662" s="48"/>
      <c r="CB662" s="19"/>
      <c r="CC662" s="19"/>
      <c r="CD662" s="19"/>
      <c r="CE662" s="48"/>
      <c r="CF662" s="49"/>
      <c r="CG662" s="19"/>
      <c r="CH662" s="49"/>
      <c r="CI662" s="19"/>
      <c r="CJ662" s="19"/>
    </row>
    <row r="663" spans="1:88">
      <c r="A663" s="96">
        <f t="shared" ca="1" si="205"/>
        <v>2</v>
      </c>
      <c r="B663" s="23" t="str">
        <f ca="1">IF(A662="","",IF(AND(AL663="",AN663=""),"NB",AL663&amp;AN663))</f>
        <v>1@R,</v>
      </c>
      <c r="C663" s="6" t="str">
        <f t="shared" ca="1" si="208"/>
        <v/>
      </c>
      <c r="D663" s="56" t="str">
        <f ca="1">VLOOKUP($A663,$BC$5:$BN$45,8)</f>
        <v>B</v>
      </c>
      <c r="E663" s="344" t="str">
        <f t="shared" ca="1" si="217"/>
        <v>RRB</v>
      </c>
      <c r="F663" s="175">
        <v>1</v>
      </c>
      <c r="G663" s="459">
        <f ca="1">IF(G662&gt;=$AJ$3,1,IF(AND(J661="L",J662="L"),1,IF(I662="L",2,IF(I662="W",(2*G662-1),G662))))</f>
        <v>2</v>
      </c>
      <c r="H663" s="345" t="str">
        <f ca="1">IF($A662&lt;&gt;"",IF(OR($AH662&lt;&gt;0,$AI662&lt;&gt;0,E662="RRR"),"",IF(AND($D657="B",$D660="B"),"B",IF(AND($D659="B",$D661="B"),"B",IF(AND($D661=$D662,$D661="B"),"B","")))),"")</f>
        <v/>
      </c>
      <c r="I663" s="346" t="str">
        <f t="shared" ca="1" si="221"/>
        <v/>
      </c>
      <c r="J663" s="346">
        <f t="shared" ca="1" si="209"/>
        <v>0</v>
      </c>
      <c r="K663" s="343">
        <f t="shared" ca="1" si="218"/>
        <v>0</v>
      </c>
      <c r="L663" s="56" t="str">
        <f ca="1">VLOOKUP($A663,$BC$5:$BN$45,8)</f>
        <v>B</v>
      </c>
      <c r="M663" s="428">
        <f t="shared" ca="1" si="219"/>
        <v>3</v>
      </c>
      <c r="N663" s="175">
        <v>1</v>
      </c>
      <c r="O663" s="345" t="str">
        <f ca="1">IF($A662&lt;&gt;"",IF(OR($AH662&lt;&gt;0,$AI662&lt;&gt;0,E662="BBB",H663&lt;&gt;""),"",IF(AND($D657="R",$D660="R"),"R",IF(AND($D659="R",$D661="R"),"R",IF(AND($D661=$D662,$D661="R"),"R","")))),"")</f>
        <v>R</v>
      </c>
      <c r="P663" s="37" t="str">
        <f t="shared" ca="1" si="210"/>
        <v>L</v>
      </c>
      <c r="Q663" s="37">
        <f t="shared" ca="1" si="211"/>
        <v>-1</v>
      </c>
      <c r="R663" s="23">
        <f ca="1">IF($A663&lt;&gt;"",IF(OR($AH662&lt;&gt;0,$AI662&lt;&gt;0),"0",SUM(Q663:Q663)),0)</f>
        <v>-1</v>
      </c>
      <c r="S663" s="56" t="str">
        <f ca="1">VLOOKUP($A663,$BC$5:$BN$45,8)</f>
        <v>B</v>
      </c>
      <c r="T663" s="175">
        <v>1</v>
      </c>
      <c r="U663" s="345" t="str">
        <f ca="1">IF($A662&lt;&gt;"",IF(OR($AH662&lt;&gt;0,$AI662&lt;&gt;0,M662&gt;=$AJ$3),"",H663))</f>
        <v/>
      </c>
      <c r="V663" s="346" t="str">
        <f t="shared" ca="1" si="222"/>
        <v/>
      </c>
      <c r="W663" s="346">
        <f t="shared" ca="1" si="212"/>
        <v>0</v>
      </c>
      <c r="X663" s="343">
        <f t="shared" ca="1" si="220"/>
        <v>0</v>
      </c>
      <c r="Y663" s="56" t="str">
        <f ca="1">VLOOKUP($A663,$BC$5:$BN$45,8)</f>
        <v>B</v>
      </c>
      <c r="Z663" s="175">
        <v>1</v>
      </c>
      <c r="AA663" s="345" t="str">
        <f ca="1">IF($A662&lt;&gt;"",IF(OR($AH662&lt;&gt;0,$AI662&lt;&gt;0,U663&lt;&gt;""),"",O663))</f>
        <v>R</v>
      </c>
      <c r="AB663" s="37" t="str">
        <f t="shared" ca="1" si="213"/>
        <v>L</v>
      </c>
      <c r="AC663" s="37">
        <f t="shared" ca="1" si="214"/>
        <v>-1</v>
      </c>
      <c r="AD663" s="23">
        <f ca="1">IF($A663&lt;&gt;"",IF(OR($AH662&lt;&gt;0,$AI662&lt;&gt;0),"0",SUM(AC663:AC663)),0)</f>
        <v>-1</v>
      </c>
      <c r="AE663" s="90">
        <f ca="1">IF(A663&lt;&gt;"",W663+AC663,0)</f>
        <v>-1</v>
      </c>
      <c r="AF663" s="87">
        <f ca="1">IF($A663&lt;&gt;"",AE663+AF662,0)</f>
        <v>-4</v>
      </c>
      <c r="AG663" s="95">
        <f>T664</f>
        <v>1</v>
      </c>
      <c r="AH663" s="89">
        <f ca="1">IF($A663&lt;&gt;"",IF(AH662&lt;&gt;0,AH662,IF(AF663&gt;=$AJ$1,"Profit Target",0)),0)</f>
        <v>0</v>
      </c>
      <c r="AI663" s="91">
        <f ca="1">IF($A663&lt;&gt;"",IF(AI662&lt;&gt;0,AI662,IF(AF663&lt;=$AJ$2,"Stop Loss",0)))</f>
        <v>0</v>
      </c>
      <c r="AJ663" s="89">
        <f t="shared" ca="1" si="215"/>
        <v>9</v>
      </c>
      <c r="AK663" s="78" t="str">
        <f ca="1">IF($A662="","",ABS(T663)&amp;"@")</f>
        <v>1@</v>
      </c>
      <c r="AL663" s="78" t="str">
        <f ca="1">IF(U663&lt;&gt;"",$AK663&amp;U663&amp;",","")</f>
        <v/>
      </c>
      <c r="AM663" s="78" t="str">
        <f ca="1">IF($A662="","",ABS(Z663)&amp;"@")</f>
        <v>1@</v>
      </c>
      <c r="AN663" s="427" t="str">
        <f t="shared" ca="1" si="216"/>
        <v>1@R,</v>
      </c>
      <c r="AO663" s="20"/>
      <c r="AP663" s="20"/>
      <c r="AQ663" s="20"/>
      <c r="AR663" s="20"/>
      <c r="AS663" s="20"/>
      <c r="AT663" s="66"/>
      <c r="AU663" s="20"/>
      <c r="AV663" s="20"/>
      <c r="AW663" s="20"/>
      <c r="AX663" s="20"/>
      <c r="AY663" s="20"/>
      <c r="AZ663" s="20"/>
      <c r="BA663" s="20"/>
      <c r="BB663" s="96">
        <f t="shared" ca="1" si="206"/>
        <v>35</v>
      </c>
      <c r="BC663" s="48"/>
      <c r="BD663" s="96"/>
      <c r="BE663" s="48"/>
      <c r="BG663" s="48"/>
      <c r="BH663" s="48"/>
      <c r="BI663" s="19"/>
      <c r="BJ663" s="19"/>
      <c r="BK663" s="19"/>
      <c r="BL663" s="48"/>
      <c r="BM663" s="61"/>
      <c r="BN663" s="48"/>
      <c r="BR663" s="48"/>
      <c r="BS663" s="48"/>
      <c r="BT663" s="48"/>
      <c r="BU663" s="48"/>
      <c r="BV663" s="48"/>
      <c r="BW663" s="48"/>
      <c r="BX663" s="48"/>
      <c r="BY663" s="49"/>
      <c r="BZ663" s="48"/>
      <c r="CA663" s="48"/>
      <c r="CB663" s="19"/>
      <c r="CC663" s="19"/>
      <c r="CD663" s="19"/>
      <c r="CE663" s="48"/>
      <c r="CF663" s="49"/>
      <c r="CG663" s="19"/>
      <c r="CH663" s="49"/>
      <c r="CI663" s="19"/>
      <c r="CJ663" s="19"/>
    </row>
    <row r="664" spans="1:88">
      <c r="A664" s="96">
        <f t="shared" ca="1" si="205"/>
        <v>9</v>
      </c>
      <c r="B664" s="23" t="str">
        <f ca="1">IF(A663="","",IF(AND(AL664="",AN664=""),"NB",AL664&amp;AN664))</f>
        <v>1@R,</v>
      </c>
      <c r="C664" s="6" t="str">
        <f t="shared" ca="1" si="208"/>
        <v/>
      </c>
      <c r="D664" s="56" t="str">
        <f ca="1">VLOOKUP($A664,$BC$5:$BN$45,8)</f>
        <v>R</v>
      </c>
      <c r="E664" s="344" t="str">
        <f t="shared" ca="1" si="217"/>
        <v>RBR</v>
      </c>
      <c r="F664" s="175">
        <v>1</v>
      </c>
      <c r="G664" s="459">
        <f ca="1">IF(G663&gt;=$AJ$3,1,IF(AND(J662="L",J663="L"),1,IF(I663="L",2,IF(I663="W",(2*G663-1),G663))))</f>
        <v>2</v>
      </c>
      <c r="H664" s="345" t="str">
        <f ca="1">IF($A663&lt;&gt;"",IF(OR($AH663&lt;&gt;0,$AI663&lt;&gt;0,E663="RRR"),"",IF(AND($D658="B",$D661="B"),"B",IF(AND($D660="B",$D662="B"),"B",IF(AND($D662=$D663,$D662="B"),"B","")))),"")</f>
        <v/>
      </c>
      <c r="I664" s="346" t="str">
        <f t="shared" ca="1" si="221"/>
        <v/>
      </c>
      <c r="J664" s="346">
        <f t="shared" ca="1" si="209"/>
        <v>0</v>
      </c>
      <c r="K664" s="343">
        <f t="shared" ca="1" si="218"/>
        <v>0</v>
      </c>
      <c r="L664" s="56" t="str">
        <f ca="1">VLOOKUP($A664,$BC$5:$BN$45,8)</f>
        <v>R</v>
      </c>
      <c r="M664" s="428">
        <f t="shared" ca="1" si="219"/>
        <v>3</v>
      </c>
      <c r="N664" s="175">
        <v>1</v>
      </c>
      <c r="O664" s="345" t="str">
        <f ca="1">IF($A663&lt;&gt;"",IF(OR($AH663&lt;&gt;0,$AI663&lt;&gt;0,E663="BBB",H664&lt;&gt;""),"",IF(AND($D658="R",$D661="R"),"R",IF(AND($D660="R",$D662="R"),"R",IF(AND($D662=$D663,$D662="R"),"R","")))),"")</f>
        <v>R</v>
      </c>
      <c r="P664" s="37" t="str">
        <f t="shared" ca="1" si="210"/>
        <v>W</v>
      </c>
      <c r="Q664" s="37">
        <f t="shared" ca="1" si="211"/>
        <v>1</v>
      </c>
      <c r="R664" s="23">
        <f ca="1">IF($A664&lt;&gt;"",IF(OR($AH663&lt;&gt;0,$AI663&lt;&gt;0),"0",SUM(Q664:Q664)),0)</f>
        <v>1</v>
      </c>
      <c r="S664" s="56" t="str">
        <f ca="1">VLOOKUP($A664,$BC$5:$BN$45,8)</f>
        <v>R</v>
      </c>
      <c r="T664" s="175">
        <v>1</v>
      </c>
      <c r="U664" s="345" t="str">
        <f ca="1">IF($A663&lt;&gt;"",IF(OR($AH663&lt;&gt;0,$AI663&lt;&gt;0,M663&gt;=$AJ$3),"",H664))</f>
        <v/>
      </c>
      <c r="V664" s="346" t="str">
        <f t="shared" ca="1" si="222"/>
        <v/>
      </c>
      <c r="W664" s="346">
        <f t="shared" ca="1" si="212"/>
        <v>0</v>
      </c>
      <c r="X664" s="343">
        <f t="shared" ca="1" si="220"/>
        <v>0</v>
      </c>
      <c r="Y664" s="56" t="str">
        <f ca="1">VLOOKUP($A664,$BC$5:$BN$45,8)</f>
        <v>R</v>
      </c>
      <c r="Z664" s="175">
        <v>1</v>
      </c>
      <c r="AA664" s="345" t="str">
        <f ca="1">IF($A663&lt;&gt;"",IF(OR($AH663&lt;&gt;0,$AI663&lt;&gt;0,U664&lt;&gt;""),"",O664))</f>
        <v>R</v>
      </c>
      <c r="AB664" s="37" t="str">
        <f t="shared" ca="1" si="213"/>
        <v>W</v>
      </c>
      <c r="AC664" s="37">
        <f t="shared" ca="1" si="214"/>
        <v>1</v>
      </c>
      <c r="AD664" s="23">
        <f ca="1">IF($A664&lt;&gt;"",IF(OR($AH663&lt;&gt;0,$AI663&lt;&gt;0),"0",SUM(AC664:AC664)),0)</f>
        <v>1</v>
      </c>
      <c r="AE664" s="90">
        <f ca="1">IF(A664&lt;&gt;"",W664+AC664,0)</f>
        <v>1</v>
      </c>
      <c r="AF664" s="87">
        <f t="shared" ref="AF664:AF680" ca="1" si="223">IF($A664&lt;&gt;"",AE664+AF663,0)</f>
        <v>-3</v>
      </c>
      <c r="AG664" s="95">
        <f>T665</f>
        <v>1</v>
      </c>
      <c r="AH664" s="89">
        <f ca="1">IF($A664&lt;&gt;"",IF(AH663&lt;&gt;0,AH663,IF(AF664&gt;=$AJ$1,"Profit Target",0)),0)</f>
        <v>0</v>
      </c>
      <c r="AI664" s="91">
        <f ca="1">IF($A664&lt;&gt;"",IF(AI663&lt;&gt;0,AI663,IF(AF664&lt;=$AJ$2,"Stop Loss",0)))</f>
        <v>0</v>
      </c>
      <c r="AJ664" s="89">
        <f t="shared" ca="1" si="215"/>
        <v>9</v>
      </c>
      <c r="AK664" s="78" t="str">
        <f ca="1">IF($A663="","",ABS(T664)&amp;"@")</f>
        <v>1@</v>
      </c>
      <c r="AL664" s="78" t="str">
        <f ca="1">IF(U664&lt;&gt;"",$AK664&amp;U664&amp;",","")</f>
        <v/>
      </c>
      <c r="AM664" s="78" t="str">
        <f ca="1">IF($A663="","",ABS(Z664)&amp;"@")</f>
        <v>1@</v>
      </c>
      <c r="AN664" s="427" t="str">
        <f t="shared" ca="1" si="216"/>
        <v>1@R,</v>
      </c>
      <c r="AO664" s="20"/>
      <c r="AP664" s="20"/>
      <c r="AQ664" s="20"/>
      <c r="AR664" s="20"/>
      <c r="AS664" s="20"/>
      <c r="AT664" s="66"/>
      <c r="AU664" s="20"/>
      <c r="AV664" s="20"/>
      <c r="AW664" s="20"/>
      <c r="AX664" s="20"/>
      <c r="AY664" s="20"/>
      <c r="AZ664" s="20"/>
      <c r="BA664" s="20"/>
      <c r="BB664" s="96">
        <f t="shared" ca="1" si="206"/>
        <v>24</v>
      </c>
      <c r="BC664" s="48"/>
      <c r="BD664" s="96"/>
      <c r="BE664" s="48"/>
      <c r="BG664" s="48"/>
      <c r="BH664" s="48"/>
      <c r="BI664" s="19"/>
      <c r="BJ664" s="19"/>
      <c r="BK664" s="19"/>
      <c r="BL664" s="48"/>
      <c r="BM664" s="61"/>
      <c r="BN664" s="48"/>
      <c r="BR664" s="48"/>
      <c r="BS664" s="48"/>
      <c r="BT664" s="48"/>
      <c r="BU664" s="48"/>
      <c r="BV664" s="48"/>
      <c r="BW664" s="48"/>
      <c r="BX664" s="48"/>
      <c r="BY664" s="49"/>
      <c r="BZ664" s="48"/>
      <c r="CA664" s="48"/>
      <c r="CB664" s="19"/>
      <c r="CC664" s="19"/>
      <c r="CD664" s="19"/>
      <c r="CE664" s="48"/>
      <c r="CF664" s="49"/>
      <c r="CG664" s="19"/>
      <c r="CH664" s="49"/>
      <c r="CI664" s="19"/>
      <c r="CJ664" s="19"/>
    </row>
    <row r="665" spans="1:88">
      <c r="A665" s="96">
        <f t="shared" ca="1" si="205"/>
        <v>3</v>
      </c>
      <c r="B665" s="23" t="str">
        <f ca="1">IF(A664="","",IF(AND(AL665="",AN665=""),"NB",AL665&amp;AN665))</f>
        <v>1@R,</v>
      </c>
      <c r="C665" s="6" t="str">
        <f t="shared" ca="1" si="208"/>
        <v/>
      </c>
      <c r="D665" s="56" t="str">
        <f ca="1">VLOOKUP($A665,$BC$5:$BN$45,8)</f>
        <v>R</v>
      </c>
      <c r="E665" s="344" t="str">
        <f t="shared" ca="1" si="217"/>
        <v>BRR</v>
      </c>
      <c r="F665" s="175">
        <v>1</v>
      </c>
      <c r="G665" s="459">
        <f ca="1">IF(G664&gt;=$AJ$3,1,IF(AND(J663="L",J664="L"),1,IF(I664="L",2,IF(I664="W",(2*G664-1),G664))))</f>
        <v>2</v>
      </c>
      <c r="H665" s="345" t="str">
        <f ca="1">IF($A664&lt;&gt;"",IF(OR($AH664&lt;&gt;0,$AI664&lt;&gt;0,E664="RRR"),"",IF(AND($D659="B",$D662="B"),"B",IF(AND($D661="B",$D663="B"),"B",IF(AND($D663=$D664,$D663="B"),"B","")))),"")</f>
        <v/>
      </c>
      <c r="I665" s="346" t="str">
        <f t="shared" ca="1" si="221"/>
        <v/>
      </c>
      <c r="J665" s="346">
        <f t="shared" ca="1" si="209"/>
        <v>0</v>
      </c>
      <c r="K665" s="343">
        <f t="shared" ca="1" si="218"/>
        <v>0</v>
      </c>
      <c r="L665" s="56" t="str">
        <f ca="1">VLOOKUP($A665,$BC$5:$BN$45,8)</f>
        <v>R</v>
      </c>
      <c r="M665" s="428">
        <f t="shared" ca="1" si="219"/>
        <v>3</v>
      </c>
      <c r="N665" s="175">
        <v>1</v>
      </c>
      <c r="O665" s="345" t="str">
        <f ca="1">IF($A664&lt;&gt;"",IF(OR($AH664&lt;&gt;0,$AI664&lt;&gt;0,E664="BBB",H665&lt;&gt;""),"",IF(AND($D659="R",$D662="R"),"R",IF(AND($D661="R",$D663="R"),"R",IF(AND($D663=$D664,$D663="R"),"R","")))),"")</f>
        <v>R</v>
      </c>
      <c r="P665" s="37" t="str">
        <f t="shared" ca="1" si="210"/>
        <v>W</v>
      </c>
      <c r="Q665" s="37">
        <f t="shared" ca="1" si="211"/>
        <v>1</v>
      </c>
      <c r="R665" s="23">
        <f ca="1">IF($A665&lt;&gt;"",IF(OR($AH664&lt;&gt;0,$AI664&lt;&gt;0),"0",SUM(Q665:Q665)),0)</f>
        <v>1</v>
      </c>
      <c r="S665" s="56" t="str">
        <f ca="1">VLOOKUP($A665,$BC$5:$BN$45,8)</f>
        <v>R</v>
      </c>
      <c r="T665" s="175">
        <v>1</v>
      </c>
      <c r="U665" s="345" t="str">
        <f ca="1">IF($A664&lt;&gt;"",IF(OR($AH664&lt;&gt;0,$AI664&lt;&gt;0,M664&gt;=$AJ$3),"",H665))</f>
        <v/>
      </c>
      <c r="V665" s="346" t="str">
        <f t="shared" ca="1" si="222"/>
        <v/>
      </c>
      <c r="W665" s="346">
        <f t="shared" ca="1" si="212"/>
        <v>0</v>
      </c>
      <c r="X665" s="343">
        <f t="shared" ca="1" si="220"/>
        <v>0</v>
      </c>
      <c r="Y665" s="56" t="str">
        <f ca="1">VLOOKUP($A665,$BC$5:$BN$45,8)</f>
        <v>R</v>
      </c>
      <c r="Z665" s="175">
        <v>1</v>
      </c>
      <c r="AA665" s="345" t="str">
        <f ca="1">IF($A664&lt;&gt;"",IF(OR($AH664&lt;&gt;0,$AI664&lt;&gt;0,U665&lt;&gt;""),"",O665))</f>
        <v>R</v>
      </c>
      <c r="AB665" s="37" t="str">
        <f t="shared" ca="1" si="213"/>
        <v>W</v>
      </c>
      <c r="AC665" s="37">
        <f t="shared" ca="1" si="214"/>
        <v>1</v>
      </c>
      <c r="AD665" s="23">
        <f ca="1">IF($A665&lt;&gt;"",IF(OR($AH664&lt;&gt;0,$AI664&lt;&gt;0),"0",SUM(AC665:AC665)),0)</f>
        <v>1</v>
      </c>
      <c r="AE665" s="90">
        <f ca="1">IF(A665&lt;&gt;"",W665+AC665,0)</f>
        <v>1</v>
      </c>
      <c r="AF665" s="87">
        <f t="shared" ca="1" si="223"/>
        <v>-2</v>
      </c>
      <c r="AG665" s="95">
        <f>T666</f>
        <v>1</v>
      </c>
      <c r="AH665" s="89">
        <f ca="1">IF($A665&lt;&gt;"",IF(AH664&lt;&gt;0,AH664,IF(AF665&gt;=$AJ$1,"Profit Target",0)),0)</f>
        <v>0</v>
      </c>
      <c r="AI665" s="91">
        <f ca="1">IF($A665&lt;&gt;"",IF(AI664&lt;&gt;0,AI664,IF(AF665&lt;=$AJ$2,"Stop Loss",0)))</f>
        <v>0</v>
      </c>
      <c r="AJ665" s="89">
        <f t="shared" ca="1" si="215"/>
        <v>9</v>
      </c>
      <c r="AK665" s="78" t="str">
        <f ca="1">IF($A664="","",ABS(T665)&amp;"@")</f>
        <v>1@</v>
      </c>
      <c r="AL665" s="78" t="str">
        <f ca="1">IF(U665&lt;&gt;"",$AK665&amp;U665&amp;",","")</f>
        <v/>
      </c>
      <c r="AM665" s="78" t="str">
        <f ca="1">IF($A664="","",ABS(Z665)&amp;"@")</f>
        <v>1@</v>
      </c>
      <c r="AN665" s="427" t="str">
        <f t="shared" ca="1" si="216"/>
        <v>1@R,</v>
      </c>
      <c r="AO665" s="20"/>
      <c r="AP665" s="20"/>
      <c r="AQ665" s="20"/>
      <c r="AR665" s="20"/>
      <c r="AS665" s="20"/>
      <c r="AT665" s="66"/>
      <c r="AU665" s="20"/>
      <c r="AV665" s="20"/>
      <c r="AW665" s="20"/>
      <c r="AX665" s="20"/>
      <c r="AY665" s="20"/>
      <c r="AZ665" s="20"/>
      <c r="BA665" s="20"/>
      <c r="BB665" s="96">
        <f t="shared" ca="1" si="206"/>
        <v>10</v>
      </c>
      <c r="BC665" s="48"/>
      <c r="BD665" s="96"/>
      <c r="BE665" s="48"/>
      <c r="BG665" s="48"/>
      <c r="BH665" s="48"/>
      <c r="BI665" s="19"/>
      <c r="BJ665" s="19"/>
      <c r="BK665" s="19"/>
      <c r="BL665" s="48"/>
      <c r="BM665" s="61"/>
      <c r="BN665" s="48"/>
      <c r="BR665" s="48"/>
      <c r="BS665" s="48"/>
      <c r="BT665" s="48"/>
      <c r="BU665" s="48"/>
      <c r="BV665" s="48"/>
      <c r="BW665" s="48"/>
      <c r="BX665" s="48"/>
      <c r="BY665" s="49"/>
      <c r="BZ665" s="48"/>
      <c r="CA665" s="48"/>
      <c r="CB665" s="19"/>
      <c r="CC665" s="19"/>
      <c r="CD665" s="19"/>
      <c r="CE665" s="48"/>
      <c r="CF665" s="49"/>
      <c r="CG665" s="19"/>
      <c r="CH665" s="49"/>
      <c r="CI665" s="19"/>
      <c r="CJ665" s="19"/>
    </row>
    <row r="666" spans="1:88">
      <c r="A666" s="96">
        <f t="shared" ca="1" si="205"/>
        <v>13</v>
      </c>
      <c r="B666" s="23" t="str">
        <f ca="1">IF(A665="","",IF(AND(AL666="",AN666=""),"NB",AL666&amp;AN666))</f>
        <v>1@R,</v>
      </c>
      <c r="C666" s="6" t="str">
        <f t="shared" ca="1" si="208"/>
        <v/>
      </c>
      <c r="D666" s="56" t="str">
        <f ca="1">VLOOKUP($A666,$BC$5:$BN$45,8)</f>
        <v>B</v>
      </c>
      <c r="E666" s="344" t="str">
        <f t="shared" ca="1" si="217"/>
        <v>RRB</v>
      </c>
      <c r="F666" s="175">
        <v>1</v>
      </c>
      <c r="G666" s="459">
        <f ca="1">IF(G665&gt;=$AJ$3,1,IF(AND(J664="L",J665="L"),1,IF(I665="L",2,IF(I665="W",(2*G665-1),G665))))</f>
        <v>2</v>
      </c>
      <c r="H666" s="345" t="str">
        <f ca="1">IF($A665&lt;&gt;"",IF(OR($AH665&lt;&gt;0,$AI665&lt;&gt;0,E665="RRR"),"",IF(AND($D660="B",$D663="B"),"B",IF(AND($D662="B",$D664="B"),"B",IF(AND($D664=$D665,$D664="B"),"B","")))),"")</f>
        <v/>
      </c>
      <c r="I666" s="346" t="str">
        <f t="shared" ca="1" si="221"/>
        <v/>
      </c>
      <c r="J666" s="346">
        <f t="shared" ca="1" si="209"/>
        <v>0</v>
      </c>
      <c r="K666" s="343">
        <f t="shared" ca="1" si="218"/>
        <v>0</v>
      </c>
      <c r="L666" s="56" t="str">
        <f ca="1">VLOOKUP($A666,$BC$5:$BN$45,8)</f>
        <v>B</v>
      </c>
      <c r="M666" s="428">
        <f t="shared" ca="1" si="219"/>
        <v>3</v>
      </c>
      <c r="N666" s="175">
        <v>1</v>
      </c>
      <c r="O666" s="345" t="str">
        <f ca="1">IF($A665&lt;&gt;"",IF(OR($AH665&lt;&gt;0,$AI665&lt;&gt;0,E665="BBB",H666&lt;&gt;""),"",IF(AND($D660="R",$D663="R"),"R",IF(AND($D662="R",$D664="R"),"R",IF(AND($D664=$D665,$D664="R"),"R","")))),"")</f>
        <v>R</v>
      </c>
      <c r="P666" s="37" t="str">
        <f t="shared" ca="1" si="210"/>
        <v>L</v>
      </c>
      <c r="Q666" s="37">
        <f t="shared" ca="1" si="211"/>
        <v>-1</v>
      </c>
      <c r="R666" s="23">
        <f ca="1">IF($A666&lt;&gt;"",IF(OR($AH665&lt;&gt;0,$AI665&lt;&gt;0),"0",SUM(Q666:Q666)),0)</f>
        <v>-1</v>
      </c>
      <c r="S666" s="56" t="str">
        <f ca="1">VLOOKUP($A666,$BC$5:$BN$45,8)</f>
        <v>B</v>
      </c>
      <c r="T666" s="175">
        <v>1</v>
      </c>
      <c r="U666" s="345" t="str">
        <f ca="1">IF($A665&lt;&gt;"",IF(OR($AH665&lt;&gt;0,$AI665&lt;&gt;0,M665&gt;=$AJ$3),"",H666))</f>
        <v/>
      </c>
      <c r="V666" s="346" t="str">
        <f t="shared" ca="1" si="222"/>
        <v/>
      </c>
      <c r="W666" s="346">
        <f t="shared" ca="1" si="212"/>
        <v>0</v>
      </c>
      <c r="X666" s="343">
        <f t="shared" ca="1" si="220"/>
        <v>0</v>
      </c>
      <c r="Y666" s="56" t="str">
        <f ca="1">VLOOKUP($A666,$BC$5:$BN$45,8)</f>
        <v>B</v>
      </c>
      <c r="Z666" s="175">
        <v>1</v>
      </c>
      <c r="AA666" s="345" t="str">
        <f ca="1">IF($A665&lt;&gt;"",IF(OR($AH665&lt;&gt;0,$AI665&lt;&gt;0,U666&lt;&gt;""),"",O666))</f>
        <v>R</v>
      </c>
      <c r="AB666" s="37" t="str">
        <f t="shared" ca="1" si="213"/>
        <v>L</v>
      </c>
      <c r="AC666" s="37">
        <f t="shared" ca="1" si="214"/>
        <v>-1</v>
      </c>
      <c r="AD666" s="23">
        <f ca="1">IF($A666&lt;&gt;"",IF(OR($AH665&lt;&gt;0,$AI665&lt;&gt;0),"0",SUM(AC666:AC666)),0)</f>
        <v>-1</v>
      </c>
      <c r="AE666" s="90">
        <f ca="1">IF(A666&lt;&gt;"",W666+AC666,0)</f>
        <v>-1</v>
      </c>
      <c r="AF666" s="87">
        <f t="shared" ca="1" si="223"/>
        <v>-3</v>
      </c>
      <c r="AG666" s="95">
        <f>T667</f>
        <v>1</v>
      </c>
      <c r="AH666" s="89">
        <f ca="1">IF($A666&lt;&gt;"",IF(AH665&lt;&gt;0,AH665,IF(AF666&gt;=$AJ$1,"Profit Target",0)),0)</f>
        <v>0</v>
      </c>
      <c r="AI666" s="91">
        <f ca="1">IF($A666&lt;&gt;"",IF(AI665&lt;&gt;0,AI665,IF(AF666&lt;=$AJ$2,"Stop Loss",0)))</f>
        <v>0</v>
      </c>
      <c r="AJ666" s="89">
        <f t="shared" ca="1" si="215"/>
        <v>9</v>
      </c>
      <c r="AK666" s="78" t="str">
        <f ca="1">IF($A665="","",ABS(T666)&amp;"@")</f>
        <v>1@</v>
      </c>
      <c r="AL666" s="78" t="str">
        <f ca="1">IF(U666&lt;&gt;"",$AK666&amp;U666&amp;",","")</f>
        <v/>
      </c>
      <c r="AM666" s="78" t="str">
        <f ca="1">IF($A665="","",ABS(Z666)&amp;"@")</f>
        <v>1@</v>
      </c>
      <c r="AN666" s="427" t="str">
        <f t="shared" ca="1" si="216"/>
        <v>1@R,</v>
      </c>
      <c r="AO666" s="20"/>
      <c r="AP666" s="20"/>
      <c r="AQ666" s="20"/>
      <c r="AR666" s="20"/>
      <c r="AS666" s="20"/>
      <c r="AT666" s="66"/>
      <c r="AU666" s="20"/>
      <c r="AV666" s="20"/>
      <c r="AW666" s="20"/>
      <c r="AX666" s="20"/>
      <c r="AY666" s="20"/>
      <c r="AZ666" s="20"/>
      <c r="BA666" s="20"/>
      <c r="BB666" s="96">
        <f t="shared" ca="1" si="206"/>
        <v>15</v>
      </c>
      <c r="BC666" s="48"/>
      <c r="BD666" s="96"/>
      <c r="BE666" s="48"/>
      <c r="BG666" s="48"/>
      <c r="BH666" s="48"/>
      <c r="BI666" s="19"/>
      <c r="BJ666" s="19"/>
      <c r="BK666" s="19"/>
      <c r="BL666" s="48"/>
      <c r="BM666" s="61"/>
      <c r="BN666" s="48"/>
      <c r="BR666" s="48"/>
      <c r="BS666" s="48"/>
      <c r="BT666" s="48"/>
      <c r="BU666" s="48"/>
      <c r="BV666" s="48"/>
      <c r="BW666" s="48"/>
      <c r="BX666" s="48"/>
      <c r="BY666" s="49"/>
      <c r="BZ666" s="48"/>
      <c r="CA666" s="48"/>
      <c r="CB666" s="19"/>
      <c r="CC666" s="19"/>
      <c r="CD666" s="19"/>
      <c r="CE666" s="48"/>
      <c r="CF666" s="49"/>
      <c r="CG666" s="19"/>
      <c r="CH666" s="49"/>
      <c r="CI666" s="19"/>
      <c r="CJ666" s="19"/>
    </row>
    <row r="667" spans="1:88">
      <c r="A667" s="96">
        <f t="shared" ca="1" si="205"/>
        <v>28</v>
      </c>
      <c r="B667" s="23" t="str">
        <f ca="1">IF(A666="","",IF(AND(AL667="",AN667=""),"NB",AL667&amp;AN667))</f>
        <v>1@R,</v>
      </c>
      <c r="C667" s="6" t="str">
        <f t="shared" ca="1" si="208"/>
        <v/>
      </c>
      <c r="D667" s="56" t="str">
        <f ca="1">VLOOKUP($A667,$BC$5:$BN$45,8)</f>
        <v>B</v>
      </c>
      <c r="E667" s="344" t="str">
        <f t="shared" ca="1" si="217"/>
        <v>RBB</v>
      </c>
      <c r="F667" s="175">
        <v>1</v>
      </c>
      <c r="G667" s="459">
        <f ca="1">IF(G666&gt;=$AJ$3,1,IF(AND(J665="L",J666="L"),1,IF(I666="L",2,IF(I666="W",(2*G666-1),G666))))</f>
        <v>2</v>
      </c>
      <c r="H667" s="345" t="str">
        <f ca="1">IF($A666&lt;&gt;"",IF(OR($AH666&lt;&gt;0,$AI666&lt;&gt;0,E666="RRR"),"",IF(AND($D661="B",$D664="B"),"B",IF(AND($D663="B",$D665="B"),"B",IF(AND($D665=$D666,$D665="B"),"B","")))),"")</f>
        <v/>
      </c>
      <c r="I667" s="346" t="str">
        <f t="shared" ca="1" si="221"/>
        <v/>
      </c>
      <c r="J667" s="346">
        <f t="shared" ca="1" si="209"/>
        <v>0</v>
      </c>
      <c r="K667" s="343">
        <f t="shared" ca="1" si="218"/>
        <v>0</v>
      </c>
      <c r="L667" s="56" t="str">
        <f ca="1">VLOOKUP($A667,$BC$5:$BN$45,8)</f>
        <v>B</v>
      </c>
      <c r="M667" s="428">
        <f t="shared" ca="1" si="219"/>
        <v>3</v>
      </c>
      <c r="N667" s="175">
        <v>1</v>
      </c>
      <c r="O667" s="345" t="str">
        <f ca="1">IF($A666&lt;&gt;"",IF(OR($AH666&lt;&gt;0,$AI666&lt;&gt;0,E666="BBB",H667&lt;&gt;""),"",IF(AND($D661="R",$D664="R"),"R",IF(AND($D663="R",$D665="R"),"R",IF(AND($D665=$D666,$D665="R"),"R","")))),"")</f>
        <v>R</v>
      </c>
      <c r="P667" s="37" t="str">
        <f t="shared" ca="1" si="210"/>
        <v>L</v>
      </c>
      <c r="Q667" s="37">
        <f t="shared" ca="1" si="211"/>
        <v>-1</v>
      </c>
      <c r="R667" s="23">
        <f ca="1">IF($A667&lt;&gt;"",IF(OR($AH666&lt;&gt;0,$AI666&lt;&gt;0),"0",SUM(Q667:Q667)),0)</f>
        <v>-1</v>
      </c>
      <c r="S667" s="56" t="str">
        <f ca="1">VLOOKUP($A667,$BC$5:$BN$45,8)</f>
        <v>B</v>
      </c>
      <c r="T667" s="175">
        <v>1</v>
      </c>
      <c r="U667" s="345" t="str">
        <f ca="1">IF($A666&lt;&gt;"",IF(OR($AH666&lt;&gt;0,$AI666&lt;&gt;0,M666&gt;=$AJ$3),"",H667))</f>
        <v/>
      </c>
      <c r="V667" s="346" t="str">
        <f t="shared" ca="1" si="222"/>
        <v/>
      </c>
      <c r="W667" s="346">
        <f t="shared" ca="1" si="212"/>
        <v>0</v>
      </c>
      <c r="X667" s="343">
        <f t="shared" ca="1" si="220"/>
        <v>0</v>
      </c>
      <c r="Y667" s="56" t="str">
        <f ca="1">VLOOKUP($A667,$BC$5:$BN$45,8)</f>
        <v>B</v>
      </c>
      <c r="Z667" s="175">
        <v>1</v>
      </c>
      <c r="AA667" s="345" t="str">
        <f ca="1">IF($A666&lt;&gt;"",IF(OR($AH666&lt;&gt;0,$AI666&lt;&gt;0,U667&lt;&gt;""),"",O667))</f>
        <v>R</v>
      </c>
      <c r="AB667" s="37" t="str">
        <f t="shared" ca="1" si="213"/>
        <v>L</v>
      </c>
      <c r="AC667" s="37">
        <f t="shared" ca="1" si="214"/>
        <v>-1</v>
      </c>
      <c r="AD667" s="23">
        <f ca="1">IF($A667&lt;&gt;"",IF(OR($AH666&lt;&gt;0,$AI666&lt;&gt;0),"0",SUM(AC667:AC667)),0)</f>
        <v>-1</v>
      </c>
      <c r="AE667" s="90">
        <f ca="1">IF(A667&lt;&gt;"",W667+AC667,0)</f>
        <v>-1</v>
      </c>
      <c r="AF667" s="87">
        <f t="shared" ca="1" si="223"/>
        <v>-4</v>
      </c>
      <c r="AG667" s="95">
        <f>T668</f>
        <v>1</v>
      </c>
      <c r="AH667" s="89">
        <f ca="1">IF($A667&lt;&gt;"",IF(AH666&lt;&gt;0,AH666,IF(AF667&gt;=$AJ$1,"Profit Target",0)),0)</f>
        <v>0</v>
      </c>
      <c r="AI667" s="91">
        <f ca="1">IF($A667&lt;&gt;"",IF(AI666&lt;&gt;0,AI666,IF(AF667&lt;=$AJ$2,"Stop Loss",0)))</f>
        <v>0</v>
      </c>
      <c r="AJ667" s="89">
        <f t="shared" ca="1" si="215"/>
        <v>9</v>
      </c>
      <c r="AK667" s="78" t="str">
        <f ca="1">IF($A666="","",ABS(T667)&amp;"@")</f>
        <v>1@</v>
      </c>
      <c r="AL667" s="78" t="str">
        <f ca="1">IF(U667&lt;&gt;"",$AK667&amp;U667&amp;",","")</f>
        <v/>
      </c>
      <c r="AM667" s="78" t="str">
        <f ca="1">IF($A666="","",ABS(Z667)&amp;"@")</f>
        <v>1@</v>
      </c>
      <c r="AN667" s="427" t="str">
        <f t="shared" ca="1" si="216"/>
        <v>1@R,</v>
      </c>
      <c r="AO667" s="20"/>
      <c r="AP667" s="20"/>
      <c r="AQ667" s="20"/>
      <c r="AR667" s="20"/>
      <c r="AS667" s="20"/>
      <c r="AT667" s="66"/>
      <c r="AU667" s="20"/>
      <c r="AV667" s="20"/>
      <c r="AW667" s="20"/>
      <c r="AX667" s="20"/>
      <c r="AY667" s="20"/>
      <c r="AZ667" s="20"/>
      <c r="BA667" s="20"/>
      <c r="BB667" s="96">
        <f t="shared" ca="1" si="206"/>
        <v>6</v>
      </c>
      <c r="BC667" s="48"/>
      <c r="BD667" s="96"/>
      <c r="BE667" s="48"/>
      <c r="BG667" s="48"/>
      <c r="BH667" s="48"/>
      <c r="BI667" s="19"/>
      <c r="BJ667" s="19"/>
      <c r="BK667" s="19"/>
      <c r="BL667" s="48"/>
      <c r="BM667" s="61"/>
      <c r="BN667" s="48"/>
      <c r="BR667" s="48"/>
      <c r="BS667" s="48"/>
      <c r="BT667" s="48"/>
      <c r="BU667" s="48"/>
      <c r="BV667" s="48"/>
      <c r="BW667" s="48"/>
      <c r="BX667" s="48"/>
      <c r="BY667" s="49"/>
      <c r="BZ667" s="48"/>
      <c r="CA667" s="48"/>
      <c r="CB667" s="19"/>
      <c r="CC667" s="19"/>
      <c r="CD667" s="19"/>
      <c r="CE667" s="48"/>
      <c r="CF667" s="49"/>
      <c r="CG667" s="19"/>
      <c r="CH667" s="49"/>
      <c r="CI667" s="19"/>
      <c r="CJ667" s="19"/>
    </row>
    <row r="668" spans="1:88">
      <c r="A668" s="96">
        <f t="shared" ca="1" si="205"/>
        <v>21</v>
      </c>
      <c r="B668" s="23" t="str">
        <f ca="1">IF(A667="","",IF(AND(AL668="",AN668=""),"NB",AL668&amp;AN668))</f>
        <v>1@B,</v>
      </c>
      <c r="C668" s="6" t="str">
        <f t="shared" ca="1" si="208"/>
        <v/>
      </c>
      <c r="D668" s="56" t="str">
        <f ca="1">VLOOKUP($A668,$BC$5:$BN$45,8)</f>
        <v>R</v>
      </c>
      <c r="E668" s="344" t="str">
        <f t="shared" ca="1" si="217"/>
        <v>BBR</v>
      </c>
      <c r="F668" s="175">
        <v>1</v>
      </c>
      <c r="G668" s="459">
        <f ca="1">IF(G667&gt;=$AJ$3,1,IF(AND(J666="L",J667="L"),1,IF(I667="L",2,IF(I667="W",(2*G667-1),G667))))</f>
        <v>2</v>
      </c>
      <c r="H668" s="345" t="str">
        <f ca="1">IF($A667&lt;&gt;"",IF(OR($AH667&lt;&gt;0,$AI667&lt;&gt;0,E667="RRR"),"",IF(AND($D662="B",$D665="B"),"B",IF(AND($D664="B",$D666="B"),"B",IF(AND($D666=$D667,$D666="B"),"B","")))),"")</f>
        <v>B</v>
      </c>
      <c r="I668" s="346" t="str">
        <f t="shared" ca="1" si="221"/>
        <v>L</v>
      </c>
      <c r="J668" s="346">
        <f t="shared" ca="1" si="209"/>
        <v>-1</v>
      </c>
      <c r="K668" s="343">
        <f t="shared" ca="1" si="218"/>
        <v>-1</v>
      </c>
      <c r="L668" s="56" t="str">
        <f ca="1">VLOOKUP($A668,$BC$5:$BN$45,8)</f>
        <v>R</v>
      </c>
      <c r="M668" s="428">
        <f t="shared" ca="1" si="219"/>
        <v>4</v>
      </c>
      <c r="N668" s="175">
        <v>1</v>
      </c>
      <c r="O668" s="345" t="str">
        <f ca="1">IF($A667&lt;&gt;"",IF(OR($AH667&lt;&gt;0,$AI667&lt;&gt;0,E667="BBB",H668&lt;&gt;""),"",IF(AND($D662="R",$D665="R"),"R",IF(AND($D664="R",$D666="R"),"R",IF(AND($D666=$D667,$D666="R"),"R","")))),"")</f>
        <v/>
      </c>
      <c r="P668" s="37" t="str">
        <f t="shared" ca="1" si="210"/>
        <v/>
      </c>
      <c r="Q668" s="37">
        <f t="shared" ca="1" si="211"/>
        <v>0</v>
      </c>
      <c r="R668" s="23">
        <f ca="1">IF($A668&lt;&gt;"",IF(OR($AH667&lt;&gt;0,$AI667&lt;&gt;0),"0",SUM(Q668:Q668)),0)</f>
        <v>0</v>
      </c>
      <c r="S668" s="56" t="str">
        <f ca="1">VLOOKUP($A668,$BC$5:$BN$45,8)</f>
        <v>R</v>
      </c>
      <c r="T668" s="175">
        <v>1</v>
      </c>
      <c r="U668" s="345" t="str">
        <f ca="1">IF($A667&lt;&gt;"",IF(OR($AH667&lt;&gt;0,$AI667&lt;&gt;0,M667&gt;=$AJ$3),"",H668))</f>
        <v>B</v>
      </c>
      <c r="V668" s="346" t="str">
        <f t="shared" ca="1" si="222"/>
        <v>L</v>
      </c>
      <c r="W668" s="346">
        <f t="shared" ca="1" si="212"/>
        <v>-1</v>
      </c>
      <c r="X668" s="343">
        <f t="shared" ca="1" si="220"/>
        <v>-1</v>
      </c>
      <c r="Y668" s="56" t="str">
        <f ca="1">VLOOKUP($A668,$BC$5:$BN$45,8)</f>
        <v>R</v>
      </c>
      <c r="Z668" s="175">
        <v>1</v>
      </c>
      <c r="AA668" s="345" t="str">
        <f ca="1">IF($A667&lt;&gt;"",IF(OR($AH667&lt;&gt;0,$AI667&lt;&gt;0,U668&lt;&gt;""),"",O668))</f>
        <v/>
      </c>
      <c r="AB668" s="37" t="str">
        <f t="shared" ca="1" si="213"/>
        <v/>
      </c>
      <c r="AC668" s="37">
        <f t="shared" ca="1" si="214"/>
        <v>0</v>
      </c>
      <c r="AD668" s="23">
        <f ca="1">IF($A668&lt;&gt;"",IF(OR($AH667&lt;&gt;0,$AI667&lt;&gt;0),"0",SUM(AC668:AC668)),0)</f>
        <v>0</v>
      </c>
      <c r="AE668" s="90">
        <f ca="1">IF(A668&lt;&gt;"",W668+AC668,0)</f>
        <v>-1</v>
      </c>
      <c r="AF668" s="87">
        <f t="shared" ca="1" si="223"/>
        <v>-5</v>
      </c>
      <c r="AG668" s="95">
        <f>T669</f>
        <v>1</v>
      </c>
      <c r="AH668" s="89">
        <f ca="1">IF($A668&lt;&gt;"",IF(AH667&lt;&gt;0,AH667,IF(AF668&gt;=$AJ$1,"Profit Target",0)),0)</f>
        <v>0</v>
      </c>
      <c r="AI668" s="91">
        <f ca="1">IF($A668&lt;&gt;"",IF(AI667&lt;&gt;0,AI667,IF(AF668&lt;=$AJ$2,"Stop Loss",0)))</f>
        <v>0</v>
      </c>
      <c r="AJ668" s="89">
        <f t="shared" ca="1" si="215"/>
        <v>9</v>
      </c>
      <c r="AK668" s="78" t="str">
        <f ca="1">IF($A667="","",ABS(T668)&amp;"@")</f>
        <v>1@</v>
      </c>
      <c r="AL668" s="78" t="str">
        <f ca="1">IF(U668&lt;&gt;"",$AK668&amp;U668&amp;",","")</f>
        <v>1@B,</v>
      </c>
      <c r="AM668" s="78" t="str">
        <f ca="1">IF($A667="","",ABS(Z668)&amp;"@")</f>
        <v>1@</v>
      </c>
      <c r="AN668" s="427" t="str">
        <f t="shared" ca="1" si="216"/>
        <v/>
      </c>
      <c r="AO668" s="20"/>
      <c r="AP668" s="20"/>
      <c r="AQ668" s="20"/>
      <c r="AR668" s="20"/>
      <c r="AS668" s="20"/>
      <c r="AT668" s="66"/>
      <c r="AU668" s="20"/>
      <c r="AV668" s="20"/>
      <c r="AW668" s="20"/>
      <c r="AX668" s="20"/>
      <c r="AY668" s="20"/>
      <c r="AZ668" s="20"/>
      <c r="BA668" s="20"/>
      <c r="BB668" s="96">
        <f t="shared" ca="1" si="206"/>
        <v>9</v>
      </c>
      <c r="BC668" s="48"/>
      <c r="BD668" s="96"/>
      <c r="BE668" s="48"/>
      <c r="BG668" s="48"/>
      <c r="BH668" s="48"/>
      <c r="BI668" s="19"/>
      <c r="BJ668" s="19"/>
      <c r="BK668" s="19"/>
      <c r="BL668" s="48"/>
      <c r="BM668" s="61"/>
      <c r="BN668" s="48"/>
      <c r="BR668" s="48"/>
      <c r="BS668" s="48"/>
      <c r="BT668" s="48"/>
      <c r="BU668" s="48"/>
      <c r="BV668" s="48"/>
      <c r="BW668" s="48"/>
      <c r="BX668" s="48"/>
      <c r="BY668" s="49"/>
      <c r="BZ668" s="48"/>
      <c r="CA668" s="48"/>
      <c r="CB668" s="19"/>
      <c r="CC668" s="19"/>
      <c r="CD668" s="19"/>
      <c r="CE668" s="48"/>
      <c r="CF668" s="49"/>
      <c r="CG668" s="19"/>
      <c r="CH668" s="49"/>
      <c r="CI668" s="19"/>
      <c r="CJ668" s="19"/>
    </row>
    <row r="669" spans="1:88">
      <c r="A669" s="96">
        <f t="shared" ca="1" si="205"/>
        <v>15</v>
      </c>
      <c r="B669" s="23" t="str">
        <f ca="1">IF(A668="","",IF(AND(AL669="",AN669=""),"NB",AL669&amp;AN669))</f>
        <v>1@B,</v>
      </c>
      <c r="C669" s="6" t="str">
        <f t="shared" ca="1" si="208"/>
        <v/>
      </c>
      <c r="D669" s="56" t="str">
        <f ca="1">VLOOKUP($A669,$BC$5:$BN$45,8)</f>
        <v>B</v>
      </c>
      <c r="E669" s="344" t="str">
        <f t="shared" ca="1" si="217"/>
        <v>BRB</v>
      </c>
      <c r="F669" s="175">
        <v>1</v>
      </c>
      <c r="G669" s="459">
        <f ca="1">IF(G668&gt;=$AJ$3,1,IF(AND(J667="L",J668="L"),1,IF(I668="L",2,IF(I668="W",(2*G668-1),G668))))</f>
        <v>2</v>
      </c>
      <c r="H669" s="345" t="str">
        <f ca="1">IF($A668&lt;&gt;"",IF(OR($AH668&lt;&gt;0,$AI668&lt;&gt;0,E668="RRR"),"",IF(AND($D663="B",$D666="B"),"B",IF(AND($D665="B",$D667="B"),"B",IF(AND($D667=$D668,$D667="B"),"B","")))),"")</f>
        <v>B</v>
      </c>
      <c r="I669" s="346" t="str">
        <f t="shared" ca="1" si="221"/>
        <v>W</v>
      </c>
      <c r="J669" s="346">
        <f t="shared" ca="1" si="209"/>
        <v>1</v>
      </c>
      <c r="K669" s="343">
        <f t="shared" ca="1" si="218"/>
        <v>1</v>
      </c>
      <c r="L669" s="56" t="str">
        <f ca="1">VLOOKUP($A669,$BC$5:$BN$45,8)</f>
        <v>B</v>
      </c>
      <c r="M669" s="428">
        <f t="shared" ca="1" si="219"/>
        <v>0</v>
      </c>
      <c r="N669" s="175">
        <v>1</v>
      </c>
      <c r="O669" s="345" t="str">
        <f ca="1">IF($A668&lt;&gt;"",IF(OR($AH668&lt;&gt;0,$AI668&lt;&gt;0,E668="BBB",H669&lt;&gt;""),"",IF(AND($D663="R",$D666="R"),"R",IF(AND($D665="R",$D667="R"),"R",IF(AND($D667=$D668,$D667="R"),"R","")))),"")</f>
        <v/>
      </c>
      <c r="P669" s="37" t="str">
        <f t="shared" ca="1" si="210"/>
        <v/>
      </c>
      <c r="Q669" s="37">
        <f t="shared" ca="1" si="211"/>
        <v>0</v>
      </c>
      <c r="R669" s="23">
        <f ca="1">IF($A669&lt;&gt;"",IF(OR($AH668&lt;&gt;0,$AI668&lt;&gt;0),"0",SUM(Q669:Q669)),0)</f>
        <v>0</v>
      </c>
      <c r="S669" s="56" t="str">
        <f ca="1">VLOOKUP($A669,$BC$5:$BN$45,8)</f>
        <v>B</v>
      </c>
      <c r="T669" s="175">
        <v>1</v>
      </c>
      <c r="U669" s="345" t="str">
        <f ca="1">IF($A668&lt;&gt;"",IF(OR($AH668&lt;&gt;0,$AI668&lt;&gt;0,M668&gt;=$AJ$3),"",H669))</f>
        <v>B</v>
      </c>
      <c r="V669" s="346" t="str">
        <f t="shared" ca="1" si="222"/>
        <v>W</v>
      </c>
      <c r="W669" s="346">
        <f t="shared" ca="1" si="212"/>
        <v>1</v>
      </c>
      <c r="X669" s="343">
        <f t="shared" ca="1" si="220"/>
        <v>1</v>
      </c>
      <c r="Y669" s="56" t="str">
        <f ca="1">VLOOKUP($A669,$BC$5:$BN$45,8)</f>
        <v>B</v>
      </c>
      <c r="Z669" s="175">
        <v>1</v>
      </c>
      <c r="AA669" s="345" t="str">
        <f ca="1">IF($A668&lt;&gt;"",IF(OR($AH668&lt;&gt;0,$AI668&lt;&gt;0,U669&lt;&gt;""),"",O669))</f>
        <v/>
      </c>
      <c r="AB669" s="37" t="str">
        <f t="shared" ca="1" si="213"/>
        <v/>
      </c>
      <c r="AC669" s="37">
        <f t="shared" ca="1" si="214"/>
        <v>0</v>
      </c>
      <c r="AD669" s="23">
        <f ca="1">IF($A669&lt;&gt;"",IF(OR($AH668&lt;&gt;0,$AI668&lt;&gt;0),"0",SUM(AC669:AC669)),0)</f>
        <v>0</v>
      </c>
      <c r="AE669" s="90">
        <f ca="1">IF(A669&lt;&gt;"",W669+AC669,0)</f>
        <v>1</v>
      </c>
      <c r="AF669" s="87">
        <f t="shared" ca="1" si="223"/>
        <v>-4</v>
      </c>
      <c r="AG669" s="95">
        <f>T670</f>
        <v>1</v>
      </c>
      <c r="AH669" s="89">
        <f ca="1">IF($A669&lt;&gt;"",IF(AH668&lt;&gt;0,AH668,IF(AF669&gt;=$AJ$1,"Profit Target",0)),0)</f>
        <v>0</v>
      </c>
      <c r="AI669" s="91">
        <f ca="1">IF($A669&lt;&gt;"",IF(AI668&lt;&gt;0,AI668,IF(AF669&lt;=$AJ$2,"Stop Loss",0)))</f>
        <v>0</v>
      </c>
      <c r="AJ669" s="89">
        <f t="shared" ca="1" si="215"/>
        <v>9</v>
      </c>
      <c r="AK669" s="78" t="str">
        <f ca="1">IF($A668="","",ABS(T669)&amp;"@")</f>
        <v>1@</v>
      </c>
      <c r="AL669" s="78" t="str">
        <f ca="1">IF(U669&lt;&gt;"",$AK669&amp;U669&amp;",","")</f>
        <v>1@B,</v>
      </c>
      <c r="AM669" s="78" t="str">
        <f ca="1">IF($A668="","",ABS(Z669)&amp;"@")</f>
        <v>1@</v>
      </c>
      <c r="AN669" s="427" t="str">
        <f t="shared" ca="1" si="216"/>
        <v/>
      </c>
      <c r="AO669" s="20"/>
      <c r="AP669" s="20"/>
      <c r="AQ669" s="20"/>
      <c r="AR669" s="20"/>
      <c r="AS669" s="20"/>
      <c r="AT669" s="66"/>
      <c r="AU669" s="20"/>
      <c r="AV669" s="20"/>
      <c r="AW669" s="20"/>
      <c r="AX669" s="20"/>
      <c r="AY669" s="20"/>
      <c r="AZ669" s="20"/>
      <c r="BA669" s="20"/>
      <c r="BB669" s="96">
        <f t="shared" ca="1" si="206"/>
        <v>2</v>
      </c>
      <c r="BC669" s="48"/>
      <c r="BD669" s="96"/>
      <c r="BE669" s="48"/>
      <c r="BG669" s="48"/>
      <c r="BH669" s="48"/>
      <c r="BI669" s="19"/>
      <c r="BJ669" s="19"/>
      <c r="BK669" s="19"/>
      <c r="BL669" s="48"/>
      <c r="BM669" s="61"/>
      <c r="BN669" s="48"/>
      <c r="BR669" s="48"/>
      <c r="BS669" s="48"/>
      <c r="BT669" s="48"/>
      <c r="BU669" s="48"/>
      <c r="BV669" s="48"/>
      <c r="BW669" s="48"/>
      <c r="BX669" s="48"/>
      <c r="BY669" s="49"/>
      <c r="BZ669" s="48"/>
      <c r="CA669" s="48"/>
      <c r="CB669" s="19"/>
      <c r="CC669" s="19"/>
      <c r="CD669" s="19"/>
      <c r="CE669" s="48"/>
      <c r="CF669" s="49"/>
      <c r="CG669" s="19"/>
      <c r="CH669" s="49"/>
      <c r="CI669" s="19"/>
      <c r="CJ669" s="19"/>
    </row>
    <row r="670" spans="1:88">
      <c r="A670" s="96">
        <f t="shared" ca="1" si="205"/>
        <v>10</v>
      </c>
      <c r="B670" s="23" t="str">
        <f ca="1">IF(A669="","",IF(AND(AL670="",AN670=""),"NB",AL670&amp;AN670))</f>
        <v>NB</v>
      </c>
      <c r="C670" s="6" t="str">
        <f t="shared" ca="1" si="208"/>
        <v/>
      </c>
      <c r="D670" s="56" t="str">
        <f ca="1">VLOOKUP($A670,$BC$5:$BN$45,8)</f>
        <v>B</v>
      </c>
      <c r="E670" s="344" t="str">
        <f t="shared" ca="1" si="217"/>
        <v>RBB</v>
      </c>
      <c r="F670" s="175">
        <v>1</v>
      </c>
      <c r="G670" s="459">
        <f ca="1">IF(G669&gt;=$AJ$3,1,IF(AND(J668="L",J669="L"),1,IF(I669="L",2,IF(I669="W",(2*G669-1),G669))))</f>
        <v>3</v>
      </c>
      <c r="H670" s="345" t="str">
        <f ca="1">IF($A669&lt;&gt;"",IF(OR($AH669&lt;&gt;0,$AI669&lt;&gt;0,E669="RRR"),"",IF(AND($D664="B",$D667="B"),"B",IF(AND($D666="B",$D668="B"),"B",IF(AND($D668=$D669,$D668="B"),"B","")))),"")</f>
        <v/>
      </c>
      <c r="I670" s="346" t="str">
        <f t="shared" ca="1" si="221"/>
        <v/>
      </c>
      <c r="J670" s="346">
        <f t="shared" ca="1" si="209"/>
        <v>0</v>
      </c>
      <c r="K670" s="343">
        <f t="shared" ca="1" si="218"/>
        <v>0</v>
      </c>
      <c r="L670" s="56" t="str">
        <f ca="1">VLOOKUP($A670,$BC$5:$BN$45,8)</f>
        <v>B</v>
      </c>
      <c r="M670" s="428">
        <f t="shared" ca="1" si="219"/>
        <v>0</v>
      </c>
      <c r="N670" s="175">
        <v>1</v>
      </c>
      <c r="O670" s="345" t="str">
        <f ca="1">IF($A669&lt;&gt;"",IF(OR($AH669&lt;&gt;0,$AI669&lt;&gt;0,E669="BBB",H670&lt;&gt;""),"",IF(AND($D664="R",$D667="R"),"R",IF(AND($D666="R",$D668="R"),"R",IF(AND($D668=$D669,$D668="R"),"R","")))),"")</f>
        <v/>
      </c>
      <c r="P670" s="37" t="str">
        <f t="shared" ca="1" si="210"/>
        <v/>
      </c>
      <c r="Q670" s="37">
        <f t="shared" ca="1" si="211"/>
        <v>0</v>
      </c>
      <c r="R670" s="23">
        <f ca="1">IF($A670&lt;&gt;"",IF(OR($AH669&lt;&gt;0,$AI669&lt;&gt;0),"0",SUM(Q670:Q670)),0)</f>
        <v>0</v>
      </c>
      <c r="S670" s="56" t="str">
        <f ca="1">VLOOKUP($A670,$BC$5:$BN$45,8)</f>
        <v>B</v>
      </c>
      <c r="T670" s="175">
        <v>1</v>
      </c>
      <c r="U670" s="345" t="str">
        <f ca="1">IF($A669&lt;&gt;"",IF(OR($AH669&lt;&gt;0,$AI669&lt;&gt;0,M669&gt;=$AJ$3),"",H670))</f>
        <v/>
      </c>
      <c r="V670" s="346" t="str">
        <f t="shared" ca="1" si="222"/>
        <v/>
      </c>
      <c r="W670" s="346">
        <f t="shared" ca="1" si="212"/>
        <v>0</v>
      </c>
      <c r="X670" s="343">
        <f t="shared" ca="1" si="220"/>
        <v>0</v>
      </c>
      <c r="Y670" s="56" t="str">
        <f ca="1">VLOOKUP($A670,$BC$5:$BN$45,8)</f>
        <v>B</v>
      </c>
      <c r="Z670" s="175">
        <v>1</v>
      </c>
      <c r="AA670" s="345" t="str">
        <f ca="1">IF($A669&lt;&gt;"",IF(OR($AH669&lt;&gt;0,$AI669&lt;&gt;0,U670&lt;&gt;""),"",O670))</f>
        <v/>
      </c>
      <c r="AB670" s="37" t="str">
        <f t="shared" ca="1" si="213"/>
        <v/>
      </c>
      <c r="AC670" s="37">
        <f t="shared" ca="1" si="214"/>
        <v>0</v>
      </c>
      <c r="AD670" s="23">
        <f ca="1">IF($A670&lt;&gt;"",IF(OR($AH669&lt;&gt;0,$AI669&lt;&gt;0),"0",SUM(AC670:AC670)),0)</f>
        <v>0</v>
      </c>
      <c r="AE670" s="90">
        <f ca="1">IF(A670&lt;&gt;"",W670+AC670,0)</f>
        <v>0</v>
      </c>
      <c r="AF670" s="87">
        <f t="shared" ca="1" si="223"/>
        <v>-4</v>
      </c>
      <c r="AG670" s="95">
        <f>T671</f>
        <v>1</v>
      </c>
      <c r="AH670" s="89">
        <f ca="1">IF($A670&lt;&gt;"",IF(AH669&lt;&gt;0,AH669,IF(AF670&gt;=$AJ$1,"Profit Target",0)),0)</f>
        <v>0</v>
      </c>
      <c r="AI670" s="91">
        <f ca="1">IF($A670&lt;&gt;"",IF(AI669&lt;&gt;0,AI669,IF(AF670&lt;=$AJ$2,"Stop Loss",0)))</f>
        <v>0</v>
      </c>
      <c r="AJ670" s="89">
        <f t="shared" ca="1" si="215"/>
        <v>9</v>
      </c>
      <c r="AK670" s="78" t="str">
        <f ca="1">IF($A669="","",ABS(T670)&amp;"@")</f>
        <v>1@</v>
      </c>
      <c r="AL670" s="78" t="str">
        <f ca="1">IF(U670&lt;&gt;"",$AK670&amp;U670&amp;",","")</f>
        <v/>
      </c>
      <c r="AM670" s="78" t="str">
        <f ca="1">IF($A669="","",ABS(Z670)&amp;"@")</f>
        <v>1@</v>
      </c>
      <c r="AN670" s="427" t="str">
        <f t="shared" ca="1" si="216"/>
        <v/>
      </c>
      <c r="AO670" s="20"/>
      <c r="AP670" s="20"/>
      <c r="AQ670" s="20"/>
      <c r="AR670" s="20"/>
      <c r="AS670" s="20"/>
      <c r="AT670" s="66"/>
      <c r="AU670" s="20"/>
      <c r="AV670" s="20"/>
      <c r="AW670" s="20"/>
      <c r="AX670" s="20"/>
      <c r="AY670" s="20"/>
      <c r="AZ670" s="20"/>
      <c r="BA670" s="20"/>
      <c r="BB670" s="96">
        <f t="shared" ca="1" si="206"/>
        <v>11</v>
      </c>
      <c r="BC670" s="48"/>
      <c r="BD670" s="96"/>
      <c r="BE670" s="48"/>
      <c r="BG670" s="48"/>
      <c r="BH670" s="48"/>
      <c r="BI670" s="19"/>
      <c r="BJ670" s="19"/>
      <c r="BK670" s="19"/>
      <c r="BL670" s="48"/>
      <c r="BM670" s="61"/>
      <c r="BN670" s="48"/>
      <c r="BR670" s="48"/>
      <c r="BS670" s="48"/>
      <c r="BT670" s="48"/>
      <c r="BU670" s="48"/>
      <c r="BV670" s="48"/>
      <c r="BW670" s="48"/>
      <c r="BX670" s="48"/>
      <c r="BY670" s="49"/>
      <c r="BZ670" s="48"/>
      <c r="CA670" s="48"/>
      <c r="CB670" s="19"/>
      <c r="CC670" s="19"/>
      <c r="CD670" s="19"/>
      <c r="CE670" s="48"/>
      <c r="CF670" s="49"/>
      <c r="CG670" s="19"/>
      <c r="CH670" s="49"/>
      <c r="CI670" s="19"/>
      <c r="CJ670" s="19"/>
    </row>
    <row r="671" spans="1:88">
      <c r="A671" s="96">
        <f t="shared" ca="1" si="205"/>
        <v>24</v>
      </c>
      <c r="B671" s="23" t="str">
        <f ca="1">IF(A670="","",IF(AND(AL671="",AN671=""),"NB",AL671&amp;AN671))</f>
        <v>1@B,</v>
      </c>
      <c r="C671" s="6" t="str">
        <f t="shared" ca="1" si="208"/>
        <v/>
      </c>
      <c r="D671" s="56" t="str">
        <f ca="1">VLOOKUP($A671,$BC$5:$BN$45,8)</f>
        <v>B</v>
      </c>
      <c r="E671" s="344" t="str">
        <f t="shared" ca="1" si="217"/>
        <v>BBB</v>
      </c>
      <c r="F671" s="175">
        <v>1</v>
      </c>
      <c r="G671" s="459">
        <f ca="1">IF(G670&gt;=$AJ$3,1,IF(AND(J669="L",J670="L"),1,IF(I670="L",2,IF(I670="W",(2*G670-1),G670))))</f>
        <v>3</v>
      </c>
      <c r="H671" s="345" t="str">
        <f ca="1">IF($A670&lt;&gt;"",IF(OR($AH670&lt;&gt;0,$AI670&lt;&gt;0,E670="RRR"),"",IF(AND($D665="B",$D668="B"),"B",IF(AND($D667="B",$D669="B"),"B",IF(AND($D669=$D670,$D669="B"),"B","")))),"")</f>
        <v>B</v>
      </c>
      <c r="I671" s="346" t="str">
        <f t="shared" ca="1" si="221"/>
        <v>W</v>
      </c>
      <c r="J671" s="346">
        <f t="shared" ca="1" si="209"/>
        <v>1</v>
      </c>
      <c r="K671" s="343">
        <f t="shared" ca="1" si="218"/>
        <v>1</v>
      </c>
      <c r="L671" s="56" t="str">
        <f ca="1">VLOOKUP($A671,$BC$5:$BN$45,8)</f>
        <v>B</v>
      </c>
      <c r="M671" s="428">
        <f t="shared" ca="1" si="219"/>
        <v>0</v>
      </c>
      <c r="N671" s="175">
        <v>1</v>
      </c>
      <c r="O671" s="345" t="str">
        <f ca="1">IF($A670&lt;&gt;"",IF(OR($AH670&lt;&gt;0,$AI670&lt;&gt;0,E670="BBB",H671&lt;&gt;""),"",IF(AND($D665="R",$D668="R"),"R",IF(AND($D667="R",$D669="R"),"R",IF(AND($D669=$D670,$D669="R"),"R","")))),"")</f>
        <v/>
      </c>
      <c r="P671" s="37" t="str">
        <f t="shared" ca="1" si="210"/>
        <v/>
      </c>
      <c r="Q671" s="37">
        <f t="shared" ca="1" si="211"/>
        <v>0</v>
      </c>
      <c r="R671" s="23">
        <f ca="1">IF($A671&lt;&gt;"",IF(OR($AH670&lt;&gt;0,$AI670&lt;&gt;0),"0",SUM(Q671:Q671)),0)</f>
        <v>0</v>
      </c>
      <c r="S671" s="56" t="str">
        <f ca="1">VLOOKUP($A671,$BC$5:$BN$45,8)</f>
        <v>B</v>
      </c>
      <c r="T671" s="175">
        <v>1</v>
      </c>
      <c r="U671" s="345" t="str">
        <f ca="1">IF($A670&lt;&gt;"",IF(OR($AH670&lt;&gt;0,$AI670&lt;&gt;0,M670&gt;=$AJ$3),"",H671))</f>
        <v>B</v>
      </c>
      <c r="V671" s="346" t="str">
        <f t="shared" ca="1" si="222"/>
        <v>W</v>
      </c>
      <c r="W671" s="346">
        <f t="shared" ca="1" si="212"/>
        <v>1</v>
      </c>
      <c r="X671" s="343">
        <f t="shared" ca="1" si="220"/>
        <v>1</v>
      </c>
      <c r="Y671" s="56" t="str">
        <f ca="1">VLOOKUP($A671,$BC$5:$BN$45,8)</f>
        <v>B</v>
      </c>
      <c r="Z671" s="175">
        <v>1</v>
      </c>
      <c r="AA671" s="345" t="str">
        <f ca="1">IF($A670&lt;&gt;"",IF(OR($AH670&lt;&gt;0,$AI670&lt;&gt;0,U671&lt;&gt;""),"",O671))</f>
        <v/>
      </c>
      <c r="AB671" s="37" t="str">
        <f t="shared" ca="1" si="213"/>
        <v/>
      </c>
      <c r="AC671" s="37">
        <f t="shared" ca="1" si="214"/>
        <v>0</v>
      </c>
      <c r="AD671" s="23">
        <f ca="1">IF($A671&lt;&gt;"",IF(OR($AH670&lt;&gt;0,$AI670&lt;&gt;0),"0",SUM(AC671:AC671)),0)</f>
        <v>0</v>
      </c>
      <c r="AE671" s="90">
        <f ca="1">IF(A671&lt;&gt;"",W671+AC671,0)</f>
        <v>1</v>
      </c>
      <c r="AF671" s="87">
        <f t="shared" ca="1" si="223"/>
        <v>-3</v>
      </c>
      <c r="AG671" s="95">
        <f>T672</f>
        <v>1</v>
      </c>
      <c r="AH671" s="89">
        <f ca="1">IF($A671&lt;&gt;"",IF(AH670&lt;&gt;0,AH670,IF(AF671&gt;=$AJ$1,"Profit Target",0)),0)</f>
        <v>0</v>
      </c>
      <c r="AI671" s="91">
        <f ca="1">IF($A671&lt;&gt;"",IF(AI670&lt;&gt;0,AI670,IF(AF671&lt;=$AJ$2,"Stop Loss",0)))</f>
        <v>0</v>
      </c>
      <c r="AJ671" s="89">
        <f t="shared" ca="1" si="215"/>
        <v>9</v>
      </c>
      <c r="AK671" s="78" t="str">
        <f ca="1">IF($A670="","",ABS(T671)&amp;"@")</f>
        <v>1@</v>
      </c>
      <c r="AL671" s="78" t="str">
        <f ca="1">IF(U671&lt;&gt;"",$AK671&amp;U671&amp;",","")</f>
        <v>1@B,</v>
      </c>
      <c r="AM671" s="78" t="str">
        <f ca="1">IF($A670="","",ABS(Z671)&amp;"@")</f>
        <v>1@</v>
      </c>
      <c r="AN671" s="427" t="str">
        <f t="shared" ca="1" si="216"/>
        <v/>
      </c>
      <c r="AO671" s="20"/>
      <c r="AP671" s="20"/>
      <c r="AQ671" s="20"/>
      <c r="AR671" s="20"/>
      <c r="AS671" s="20"/>
      <c r="AT671" s="66"/>
      <c r="AU671" s="20"/>
      <c r="AV671" s="20"/>
      <c r="AW671" s="20"/>
      <c r="AX671" s="20"/>
      <c r="AY671" s="20"/>
      <c r="AZ671" s="20"/>
      <c r="BA671" s="20"/>
      <c r="BB671" s="96">
        <f t="shared" ca="1" si="206"/>
        <v>15</v>
      </c>
      <c r="BC671" s="48"/>
      <c r="BD671" s="96"/>
      <c r="BE671" s="48"/>
      <c r="BG671" s="48"/>
      <c r="BH671" s="48"/>
      <c r="BI671" s="19"/>
      <c r="BJ671" s="19"/>
      <c r="BK671" s="19"/>
      <c r="BL671" s="48"/>
      <c r="BM671" s="61"/>
      <c r="BN671" s="48"/>
      <c r="BR671" s="48"/>
      <c r="BS671" s="48"/>
      <c r="BT671" s="48"/>
      <c r="BU671" s="48"/>
      <c r="BV671" s="48"/>
      <c r="BW671" s="48"/>
      <c r="BX671" s="48"/>
      <c r="BY671" s="49"/>
      <c r="BZ671" s="48"/>
      <c r="CA671" s="48"/>
      <c r="CB671" s="19"/>
      <c r="CC671" s="19"/>
      <c r="CD671" s="19"/>
      <c r="CE671" s="48"/>
      <c r="CF671" s="49"/>
      <c r="CG671" s="19"/>
      <c r="CH671" s="49"/>
      <c r="CI671" s="19"/>
      <c r="CJ671" s="19"/>
    </row>
    <row r="672" spans="1:88">
      <c r="A672" s="96">
        <f t="shared" ca="1" si="205"/>
        <v>12</v>
      </c>
      <c r="B672" s="23" t="str">
        <f ca="1">IF(A671="","",IF(AND(AL672="",AN672=""),"NB",AL672&amp;AN672))</f>
        <v>1@B,</v>
      </c>
      <c r="C672" s="6" t="str">
        <f t="shared" ca="1" si="208"/>
        <v/>
      </c>
      <c r="D672" s="56" t="str">
        <f ca="1">VLOOKUP($A672,$BC$5:$BN$45,8)</f>
        <v>R</v>
      </c>
      <c r="E672" s="344" t="str">
        <f t="shared" ca="1" si="217"/>
        <v>BBR</v>
      </c>
      <c r="F672" s="175">
        <v>1</v>
      </c>
      <c r="G672" s="459">
        <f ca="1">IF(G671&gt;=$AJ$3,1,IF(AND(J670="L",J671="L"),1,IF(I671="L",2,IF(I671="W",(2*G671-1),G671))))</f>
        <v>5</v>
      </c>
      <c r="H672" s="345" t="str">
        <f ca="1">IF($A671&lt;&gt;"",IF(OR($AH671&lt;&gt;0,$AI671&lt;&gt;0,E671="RRR"),"",IF(AND($D666="B",$D669="B"),"B",IF(AND($D668="B",$D670="B"),"B",IF(AND($D670=$D671,$D670="B"),"B","")))),"")</f>
        <v>B</v>
      </c>
      <c r="I672" s="346" t="str">
        <f t="shared" ca="1" si="221"/>
        <v>L</v>
      </c>
      <c r="J672" s="346">
        <f t="shared" ca="1" si="209"/>
        <v>-1</v>
      </c>
      <c r="K672" s="343">
        <f t="shared" ca="1" si="218"/>
        <v>-1</v>
      </c>
      <c r="L672" s="56" t="str">
        <f ca="1">VLOOKUP($A672,$BC$5:$BN$45,8)</f>
        <v>R</v>
      </c>
      <c r="M672" s="428">
        <f t="shared" ca="1" si="219"/>
        <v>1</v>
      </c>
      <c r="N672" s="175">
        <v>1</v>
      </c>
      <c r="O672" s="345" t="str">
        <f ca="1">IF($A671&lt;&gt;"",IF(OR($AH671&lt;&gt;0,$AI671&lt;&gt;0,E671="BBB",H672&lt;&gt;""),"",IF(AND($D666="R",$D669="R"),"R",IF(AND($D668="R",$D670="R"),"R",IF(AND($D670=$D671,$D670="R"),"R","")))),"")</f>
        <v/>
      </c>
      <c r="P672" s="37" t="str">
        <f t="shared" ca="1" si="210"/>
        <v/>
      </c>
      <c r="Q672" s="37">
        <f t="shared" ca="1" si="211"/>
        <v>0</v>
      </c>
      <c r="R672" s="23">
        <f ca="1">IF($A672&lt;&gt;"",IF(OR($AH671&lt;&gt;0,$AI671&lt;&gt;0),"0",SUM(Q672:Q672)),0)</f>
        <v>0</v>
      </c>
      <c r="S672" s="56" t="str">
        <f ca="1">VLOOKUP($A672,$BC$5:$BN$45,8)</f>
        <v>R</v>
      </c>
      <c r="T672" s="175">
        <v>1</v>
      </c>
      <c r="U672" s="345" t="str">
        <f ca="1">IF($A671&lt;&gt;"",IF(OR($AH671&lt;&gt;0,$AI671&lt;&gt;0,M671&gt;=$AJ$3),"",H672))</f>
        <v>B</v>
      </c>
      <c r="V672" s="346" t="str">
        <f t="shared" ca="1" si="222"/>
        <v>L</v>
      </c>
      <c r="W672" s="346">
        <f t="shared" ca="1" si="212"/>
        <v>-1</v>
      </c>
      <c r="X672" s="343">
        <f t="shared" ca="1" si="220"/>
        <v>-1</v>
      </c>
      <c r="Y672" s="56" t="str">
        <f ca="1">VLOOKUP($A672,$BC$5:$BN$45,8)</f>
        <v>R</v>
      </c>
      <c r="Z672" s="175">
        <v>1</v>
      </c>
      <c r="AA672" s="345" t="str">
        <f ca="1">IF($A671&lt;&gt;"",IF(OR($AH671&lt;&gt;0,$AI671&lt;&gt;0,U672&lt;&gt;""),"",O672))</f>
        <v/>
      </c>
      <c r="AB672" s="37" t="str">
        <f t="shared" ca="1" si="213"/>
        <v/>
      </c>
      <c r="AC672" s="37">
        <f t="shared" ca="1" si="214"/>
        <v>0</v>
      </c>
      <c r="AD672" s="23">
        <f ca="1">IF($A672&lt;&gt;"",IF(OR($AH671&lt;&gt;0,$AI671&lt;&gt;0),"0",SUM(AC672:AC672)),0)</f>
        <v>0</v>
      </c>
      <c r="AE672" s="90">
        <f ca="1">IF(A672&lt;&gt;"",W672+AC672,0)</f>
        <v>-1</v>
      </c>
      <c r="AF672" s="87">
        <f t="shared" ca="1" si="223"/>
        <v>-4</v>
      </c>
      <c r="AG672" s="95">
        <f>T673</f>
        <v>1</v>
      </c>
      <c r="AH672" s="89">
        <f ca="1">IF($A672&lt;&gt;"",IF(AH671&lt;&gt;0,AH671,IF(AF672&gt;=$AJ$1,"Profit Target",0)),0)</f>
        <v>0</v>
      </c>
      <c r="AI672" s="91">
        <f ca="1">IF($A672&lt;&gt;"",IF(AI671&lt;&gt;0,AI671,IF(AF672&lt;=$AJ$2,"Stop Loss",0)))</f>
        <v>0</v>
      </c>
      <c r="AJ672" s="89">
        <f t="shared" ca="1" si="215"/>
        <v>9</v>
      </c>
      <c r="AK672" s="78" t="str">
        <f ca="1">IF($A671="","",ABS(T672)&amp;"@")</f>
        <v>1@</v>
      </c>
      <c r="AL672" s="78" t="str">
        <f ca="1">IF(U672&lt;&gt;"",$AK672&amp;U672&amp;",","")</f>
        <v>1@B,</v>
      </c>
      <c r="AM672" s="78" t="str">
        <f ca="1">IF($A671="","",ABS(Z672)&amp;"@")</f>
        <v>1@</v>
      </c>
      <c r="AN672" s="427" t="str">
        <f t="shared" ca="1" si="216"/>
        <v/>
      </c>
      <c r="AO672" s="20"/>
      <c r="AP672" s="20"/>
      <c r="AQ672" s="20"/>
      <c r="AR672" s="20"/>
      <c r="AS672" s="20"/>
      <c r="AT672" s="66"/>
      <c r="AU672" s="20"/>
      <c r="AV672" s="20"/>
      <c r="AW672" s="20"/>
      <c r="AX672" s="20"/>
      <c r="AY672" s="20"/>
      <c r="AZ672" s="20"/>
      <c r="BA672" s="20"/>
      <c r="BB672" s="96">
        <f t="shared" ca="1" si="206"/>
        <v>23</v>
      </c>
      <c r="BC672" s="48"/>
      <c r="BD672" s="96"/>
      <c r="BE672" s="48"/>
      <c r="BG672" s="48"/>
      <c r="BH672" s="48"/>
      <c r="BI672" s="19"/>
      <c r="BJ672" s="19"/>
      <c r="BK672" s="19"/>
      <c r="BL672" s="48"/>
      <c r="BM672" s="61"/>
      <c r="BN672" s="48"/>
      <c r="BR672" s="48"/>
      <c r="BS672" s="48"/>
      <c r="BT672" s="48"/>
      <c r="BU672" s="48"/>
      <c r="BV672" s="48"/>
      <c r="BW672" s="48"/>
      <c r="BX672" s="48"/>
      <c r="BY672" s="49"/>
      <c r="BZ672" s="48"/>
      <c r="CA672" s="48"/>
      <c r="CB672" s="19"/>
      <c r="CC672" s="19"/>
      <c r="CD672" s="19"/>
      <c r="CE672" s="48"/>
      <c r="CF672" s="49"/>
      <c r="CG672" s="19"/>
      <c r="CH672" s="49"/>
      <c r="CI672" s="19"/>
      <c r="CJ672" s="19"/>
    </row>
    <row r="673" spans="1:88">
      <c r="A673" s="96">
        <f t="shared" ca="1" si="205"/>
        <v>27</v>
      </c>
      <c r="B673" s="23" t="str">
        <f ca="1">IF(A672="","",IF(AND(AL673="",AN673=""),"NB",AL673&amp;AN673))</f>
        <v>1@B,</v>
      </c>
      <c r="C673" s="6" t="str">
        <f t="shared" ca="1" si="208"/>
        <v/>
      </c>
      <c r="D673" s="56" t="str">
        <f ca="1">VLOOKUP($A673,$BC$5:$BN$45,8)</f>
        <v>R</v>
      </c>
      <c r="E673" s="344" t="str">
        <f t="shared" ca="1" si="217"/>
        <v>BRR</v>
      </c>
      <c r="F673" s="175">
        <v>1</v>
      </c>
      <c r="G673" s="459">
        <f ca="1">IF(G672&gt;=$AJ$3,1,IF(AND(J671="L",J672="L"),1,IF(I672="L",2,IF(I672="W",(2*G672-1),G672))))</f>
        <v>2</v>
      </c>
      <c r="H673" s="345" t="str">
        <f ca="1">IF($A672&lt;&gt;"",IF(OR($AH672&lt;&gt;0,$AI672&lt;&gt;0,E672="RRR"),"",IF(AND($D667="B",$D670="B"),"B",IF(AND($D669="B",$D671="B"),"B",IF(AND($D671=$D672,$D671="B"),"B","")))),"")</f>
        <v>B</v>
      </c>
      <c r="I673" s="346" t="str">
        <f t="shared" ca="1" si="221"/>
        <v>L</v>
      </c>
      <c r="J673" s="346">
        <f t="shared" ca="1" si="209"/>
        <v>-1</v>
      </c>
      <c r="K673" s="343">
        <f t="shared" ca="1" si="218"/>
        <v>-1</v>
      </c>
      <c r="L673" s="56" t="str">
        <f ca="1">VLOOKUP($A673,$BC$5:$BN$45,8)</f>
        <v>R</v>
      </c>
      <c r="M673" s="428">
        <f t="shared" ca="1" si="219"/>
        <v>2</v>
      </c>
      <c r="N673" s="175">
        <v>1</v>
      </c>
      <c r="O673" s="345" t="str">
        <f ca="1">IF($A672&lt;&gt;"",IF(OR($AH672&lt;&gt;0,$AI672&lt;&gt;0,E672="BBB",H673&lt;&gt;""),"",IF(AND($D667="R",$D670="R"),"R",IF(AND($D669="R",$D671="R"),"R",IF(AND($D671=$D672,$D671="R"),"R","")))),"")</f>
        <v/>
      </c>
      <c r="P673" s="37" t="str">
        <f t="shared" ca="1" si="210"/>
        <v/>
      </c>
      <c r="Q673" s="37">
        <f t="shared" ca="1" si="211"/>
        <v>0</v>
      </c>
      <c r="R673" s="23">
        <f ca="1">IF($A673&lt;&gt;"",IF(OR($AH672&lt;&gt;0,$AI672&lt;&gt;0),"0",SUM(Q673:Q673)),0)</f>
        <v>0</v>
      </c>
      <c r="S673" s="56" t="str">
        <f ca="1">VLOOKUP($A673,$BC$5:$BN$45,8)</f>
        <v>R</v>
      </c>
      <c r="T673" s="175">
        <v>1</v>
      </c>
      <c r="U673" s="345" t="str">
        <f ca="1">IF($A672&lt;&gt;"",IF(OR($AH672&lt;&gt;0,$AI672&lt;&gt;0,M672&gt;=$AJ$3),"",H673))</f>
        <v>B</v>
      </c>
      <c r="V673" s="346" t="str">
        <f t="shared" ca="1" si="222"/>
        <v>L</v>
      </c>
      <c r="W673" s="346">
        <f t="shared" ca="1" si="212"/>
        <v>-1</v>
      </c>
      <c r="X673" s="343">
        <f t="shared" ca="1" si="220"/>
        <v>-1</v>
      </c>
      <c r="Y673" s="56" t="str">
        <f ca="1">VLOOKUP($A673,$BC$5:$BN$45,8)</f>
        <v>R</v>
      </c>
      <c r="Z673" s="175">
        <v>1</v>
      </c>
      <c r="AA673" s="345" t="str">
        <f ca="1">IF($A672&lt;&gt;"",IF(OR($AH672&lt;&gt;0,$AI672&lt;&gt;0,U673&lt;&gt;""),"",O673))</f>
        <v/>
      </c>
      <c r="AB673" s="37" t="str">
        <f t="shared" ca="1" si="213"/>
        <v/>
      </c>
      <c r="AC673" s="37">
        <f t="shared" ca="1" si="214"/>
        <v>0</v>
      </c>
      <c r="AD673" s="23">
        <f ca="1">IF($A673&lt;&gt;"",IF(OR($AH672&lt;&gt;0,$AI672&lt;&gt;0),"0",SUM(AC673:AC673)),0)</f>
        <v>0</v>
      </c>
      <c r="AE673" s="90">
        <f ca="1">IF(A673&lt;&gt;"",W673+AC673,0)</f>
        <v>-1</v>
      </c>
      <c r="AF673" s="87">
        <f t="shared" ca="1" si="223"/>
        <v>-5</v>
      </c>
      <c r="AG673" s="95">
        <f>T674</f>
        <v>1</v>
      </c>
      <c r="AH673" s="89">
        <f ca="1">IF($A673&lt;&gt;"",IF(AH672&lt;&gt;0,AH672,IF(AF673&gt;=$AJ$1,"Profit Target",0)),0)</f>
        <v>0</v>
      </c>
      <c r="AI673" s="91">
        <f ca="1">IF($A673&lt;&gt;"",IF(AI672&lt;&gt;0,AI672,IF(AF673&lt;=$AJ$2,"Stop Loss",0)))</f>
        <v>0</v>
      </c>
      <c r="AJ673" s="89">
        <f t="shared" ca="1" si="215"/>
        <v>9</v>
      </c>
      <c r="AK673" s="78" t="str">
        <f ca="1">IF($A672="","",ABS(T673)&amp;"@")</f>
        <v>1@</v>
      </c>
      <c r="AL673" s="78" t="str">
        <f ca="1">IF(U673&lt;&gt;"",$AK673&amp;U673&amp;",","")</f>
        <v>1@B,</v>
      </c>
      <c r="AM673" s="78" t="str">
        <f ca="1">IF($A672="","",ABS(Z673)&amp;"@")</f>
        <v>1@</v>
      </c>
      <c r="AN673" s="427" t="str">
        <f t="shared" ca="1" si="216"/>
        <v/>
      </c>
      <c r="AO673" s="20"/>
      <c r="AP673" s="20"/>
      <c r="AQ673" s="20"/>
      <c r="AR673" s="20"/>
      <c r="AS673" s="20"/>
      <c r="AT673" s="66"/>
      <c r="AU673" s="20"/>
      <c r="AV673" s="20"/>
      <c r="AW673" s="20"/>
      <c r="AX673" s="20"/>
      <c r="AY673" s="20"/>
      <c r="AZ673" s="20"/>
      <c r="BA673" s="20"/>
      <c r="BB673" s="96">
        <f t="shared" ca="1" si="206"/>
        <v>10</v>
      </c>
      <c r="BC673" s="48"/>
      <c r="BD673" s="96"/>
      <c r="BE673" s="48"/>
      <c r="BG673" s="48"/>
      <c r="BH673" s="48"/>
      <c r="BI673" s="19"/>
      <c r="BJ673" s="19"/>
      <c r="BK673" s="19"/>
      <c r="BL673" s="48"/>
      <c r="BM673" s="61"/>
      <c r="BN673" s="48"/>
      <c r="BR673" s="48"/>
      <c r="BS673" s="48"/>
      <c r="BT673" s="48"/>
      <c r="BU673" s="48"/>
      <c r="BV673" s="48"/>
      <c r="BW673" s="48"/>
      <c r="BX673" s="48"/>
      <c r="BY673" s="49"/>
      <c r="BZ673" s="48"/>
      <c r="CA673" s="48"/>
      <c r="CB673" s="19"/>
      <c r="CC673" s="19"/>
      <c r="CD673" s="19"/>
      <c r="CE673" s="48"/>
      <c r="CF673" s="49"/>
      <c r="CG673" s="19"/>
      <c r="CH673" s="49"/>
      <c r="CI673" s="19"/>
      <c r="CJ673" s="19"/>
    </row>
    <row r="674" spans="1:88">
      <c r="A674" s="96">
        <f t="shared" ca="1" si="205"/>
        <v>20</v>
      </c>
      <c r="B674" s="23" t="str">
        <f ca="1">IF(A673="","",IF(AND(AL674="",AN674=""),"NB",AL674&amp;AN674))</f>
        <v>1@R,</v>
      </c>
      <c r="C674" s="6" t="str">
        <f t="shared" ca="1" si="208"/>
        <v/>
      </c>
      <c r="D674" s="56" t="str">
        <f ca="1">VLOOKUP($A674,$BC$5:$BN$45,8)</f>
        <v>B</v>
      </c>
      <c r="E674" s="344" t="str">
        <f t="shared" ca="1" si="217"/>
        <v>RRB</v>
      </c>
      <c r="F674" s="175">
        <v>1</v>
      </c>
      <c r="G674" s="459">
        <f ca="1">IF(G673&gt;=$AJ$3,1,IF(AND(J672="L",J673="L"),1,IF(I673="L",2,IF(I673="W",(2*G673-1),G673))))</f>
        <v>2</v>
      </c>
      <c r="H674" s="345" t="str">
        <f ca="1">IF($A673&lt;&gt;"",IF(OR($AH673&lt;&gt;0,$AI673&lt;&gt;0,E673="RRR"),"",IF(AND($D668="B",$D671="B"),"B",IF(AND($D670="B",$D672="B"),"B",IF(AND($D672=$D673,$D672="B"),"B","")))),"")</f>
        <v/>
      </c>
      <c r="I674" s="346" t="str">
        <f t="shared" ca="1" si="221"/>
        <v/>
      </c>
      <c r="J674" s="346">
        <f t="shared" ca="1" si="209"/>
        <v>0</v>
      </c>
      <c r="K674" s="343">
        <f t="shared" ca="1" si="218"/>
        <v>0</v>
      </c>
      <c r="L674" s="56" t="str">
        <f ca="1">VLOOKUP($A674,$BC$5:$BN$45,8)</f>
        <v>B</v>
      </c>
      <c r="M674" s="428">
        <f t="shared" ca="1" si="219"/>
        <v>2</v>
      </c>
      <c r="N674" s="175">
        <v>1</v>
      </c>
      <c r="O674" s="345" t="str">
        <f ca="1">IF($A673&lt;&gt;"",IF(OR($AH673&lt;&gt;0,$AI673&lt;&gt;0,E673="BBB",H674&lt;&gt;""),"",IF(AND($D668="R",$D671="R"),"R",IF(AND($D670="R",$D672="R"),"R",IF(AND($D672=$D673,$D672="R"),"R","")))),"")</f>
        <v>R</v>
      </c>
      <c r="P674" s="37" t="str">
        <f t="shared" ca="1" si="210"/>
        <v>L</v>
      </c>
      <c r="Q674" s="37">
        <f t="shared" ca="1" si="211"/>
        <v>-1</v>
      </c>
      <c r="R674" s="23">
        <f ca="1">IF($A674&lt;&gt;"",IF(OR($AH673&lt;&gt;0,$AI673&lt;&gt;0),"0",SUM(Q674:Q674)),0)</f>
        <v>-1</v>
      </c>
      <c r="S674" s="56" t="str">
        <f ca="1">VLOOKUP($A674,$BC$5:$BN$45,8)</f>
        <v>B</v>
      </c>
      <c r="T674" s="175">
        <v>1</v>
      </c>
      <c r="U674" s="345" t="str">
        <f ca="1">IF($A673&lt;&gt;"",IF(OR($AH673&lt;&gt;0,$AI673&lt;&gt;0,M673&gt;=$AJ$3),"",H674))</f>
        <v/>
      </c>
      <c r="V674" s="346" t="str">
        <f t="shared" ca="1" si="222"/>
        <v/>
      </c>
      <c r="W674" s="346">
        <f t="shared" ca="1" si="212"/>
        <v>0</v>
      </c>
      <c r="X674" s="343">
        <f t="shared" ca="1" si="220"/>
        <v>0</v>
      </c>
      <c r="Y674" s="56" t="str">
        <f ca="1">VLOOKUP($A674,$BC$5:$BN$45,8)</f>
        <v>B</v>
      </c>
      <c r="Z674" s="175">
        <v>1</v>
      </c>
      <c r="AA674" s="345" t="str">
        <f ca="1">IF($A673&lt;&gt;"",IF(OR($AH673&lt;&gt;0,$AI673&lt;&gt;0,U674&lt;&gt;""),"",O674))</f>
        <v>R</v>
      </c>
      <c r="AB674" s="37" t="str">
        <f t="shared" ca="1" si="213"/>
        <v>L</v>
      </c>
      <c r="AC674" s="37">
        <f t="shared" ca="1" si="214"/>
        <v>-1</v>
      </c>
      <c r="AD674" s="23">
        <f ca="1">IF($A674&lt;&gt;"",IF(OR($AH673&lt;&gt;0,$AI673&lt;&gt;0),"0",SUM(AC674:AC674)),0)</f>
        <v>-1</v>
      </c>
      <c r="AE674" s="90">
        <f ca="1">IF(A674&lt;&gt;"",W674+AC674,0)</f>
        <v>-1</v>
      </c>
      <c r="AF674" s="87">
        <f t="shared" ca="1" si="223"/>
        <v>-6</v>
      </c>
      <c r="AG674" s="95">
        <f>T675</f>
        <v>1</v>
      </c>
      <c r="AH674" s="89">
        <f ca="1">IF($A674&lt;&gt;"",IF(AH673&lt;&gt;0,AH673,IF(AF674&gt;=$AJ$1,"Profit Target",0)),0)</f>
        <v>0</v>
      </c>
      <c r="AI674" s="91">
        <f ca="1">IF($A674&lt;&gt;"",IF(AI673&lt;&gt;0,AI673,IF(AF674&lt;=$AJ$2,"Stop Loss",0)))</f>
        <v>0</v>
      </c>
      <c r="AJ674" s="89">
        <f t="shared" ca="1" si="215"/>
        <v>9</v>
      </c>
      <c r="AK674" s="78" t="str">
        <f ca="1">IF($A673="","",ABS(T674)&amp;"@")</f>
        <v>1@</v>
      </c>
      <c r="AL674" s="78" t="str">
        <f ca="1">IF(U674&lt;&gt;"",$AK674&amp;U674&amp;",","")</f>
        <v/>
      </c>
      <c r="AM674" s="78" t="str">
        <f ca="1">IF($A673="","",ABS(Z674)&amp;"@")</f>
        <v>1@</v>
      </c>
      <c r="AN674" s="427" t="str">
        <f t="shared" ca="1" si="216"/>
        <v>1@R,</v>
      </c>
      <c r="AO674" s="20"/>
      <c r="AP674" s="20"/>
      <c r="AQ674" s="20"/>
      <c r="AR674" s="20"/>
      <c r="AS674" s="20"/>
      <c r="AT674" s="66"/>
      <c r="AU674" s="20"/>
      <c r="AV674" s="20"/>
      <c r="AW674" s="20"/>
      <c r="AX674" s="20"/>
      <c r="AY674" s="20"/>
      <c r="AZ674" s="20"/>
      <c r="BA674" s="20"/>
      <c r="BB674" s="96">
        <f t="shared" ca="1" si="206"/>
        <v>8</v>
      </c>
      <c r="BC674" s="48"/>
      <c r="BD674" s="96"/>
      <c r="BE674" s="48"/>
      <c r="BG674" s="48"/>
      <c r="BH674" s="48"/>
      <c r="BI674" s="19"/>
      <c r="BJ674" s="19"/>
      <c r="BK674" s="19"/>
      <c r="BL674" s="48"/>
      <c r="BM674" s="61"/>
      <c r="BN674" s="48"/>
      <c r="BR674" s="48"/>
      <c r="BS674" s="48"/>
      <c r="BT674" s="48"/>
      <c r="BU674" s="48"/>
      <c r="BV674" s="48"/>
      <c r="BW674" s="48"/>
      <c r="BX674" s="48"/>
      <c r="BY674" s="49"/>
      <c r="BZ674" s="48"/>
      <c r="CA674" s="48"/>
      <c r="CB674" s="19"/>
      <c r="CC674" s="19"/>
      <c r="CD674" s="19"/>
      <c r="CE674" s="48"/>
      <c r="CF674" s="49"/>
      <c r="CG674" s="19"/>
      <c r="CH674" s="49"/>
      <c r="CI674" s="19"/>
      <c r="CJ674" s="19"/>
    </row>
    <row r="675" spans="1:88">
      <c r="A675" s="96">
        <f t="shared" ca="1" si="205"/>
        <v>23</v>
      </c>
      <c r="B675" s="23" t="str">
        <f ca="1">IF(A674="","",IF(AND(AL675="",AN675=""),"NB",AL675&amp;AN675))</f>
        <v>NB</v>
      </c>
      <c r="C675" s="6" t="str">
        <f t="shared" ca="1" si="208"/>
        <v/>
      </c>
      <c r="D675" s="56" t="str">
        <f ca="1">VLOOKUP($A675,$BC$5:$BN$45,8)</f>
        <v>R</v>
      </c>
      <c r="E675" s="344" t="str">
        <f t="shared" ca="1" si="217"/>
        <v>RBR</v>
      </c>
      <c r="F675" s="175">
        <v>1</v>
      </c>
      <c r="G675" s="459">
        <f ca="1">IF(G674&gt;=$AJ$3,1,IF(AND(J673="L",J674="L"),1,IF(I674="L",2,IF(I674="W",(2*G674-1),G674))))</f>
        <v>2</v>
      </c>
      <c r="H675" s="345" t="str">
        <f ca="1">IF($A674&lt;&gt;"",IF(OR($AH674&lt;&gt;0,$AI674&lt;&gt;0,E674="RRR"),"",IF(AND($D669="B",$D672="B"),"B",IF(AND($D671="B",$D673="B"),"B",IF(AND($D673=$D674,$D673="B"),"B","")))),"")</f>
        <v/>
      </c>
      <c r="I675" s="346" t="str">
        <f t="shared" ca="1" si="221"/>
        <v/>
      </c>
      <c r="J675" s="346">
        <f t="shared" ca="1" si="209"/>
        <v>0</v>
      </c>
      <c r="K675" s="343">
        <f t="shared" ca="1" si="218"/>
        <v>0</v>
      </c>
      <c r="L675" s="56" t="str">
        <f ca="1">VLOOKUP($A675,$BC$5:$BN$45,8)</f>
        <v>R</v>
      </c>
      <c r="M675" s="428">
        <f t="shared" ca="1" si="219"/>
        <v>2</v>
      </c>
      <c r="N675" s="175">
        <v>1</v>
      </c>
      <c r="O675" s="345" t="str">
        <f ca="1">IF($A674&lt;&gt;"",IF(OR($AH674&lt;&gt;0,$AI674&lt;&gt;0,E674="BBB",H675&lt;&gt;""),"",IF(AND($D669="R",$D672="R"),"R",IF(AND($D671="R",$D673="R"),"R",IF(AND($D673=$D674,$D673="R"),"R","")))),"")</f>
        <v/>
      </c>
      <c r="P675" s="37" t="str">
        <f t="shared" ca="1" si="210"/>
        <v/>
      </c>
      <c r="Q675" s="37">
        <f t="shared" ca="1" si="211"/>
        <v>0</v>
      </c>
      <c r="R675" s="23">
        <f ca="1">IF($A675&lt;&gt;"",IF(OR($AH674&lt;&gt;0,$AI674&lt;&gt;0),"0",SUM(Q675:Q675)),0)</f>
        <v>0</v>
      </c>
      <c r="S675" s="56" t="str">
        <f ca="1">VLOOKUP($A675,$BC$5:$BN$45,8)</f>
        <v>R</v>
      </c>
      <c r="T675" s="175">
        <v>1</v>
      </c>
      <c r="U675" s="345" t="str">
        <f ca="1">IF($A674&lt;&gt;"",IF(OR($AH674&lt;&gt;0,$AI674&lt;&gt;0,M674&gt;=$AJ$3),"",H675))</f>
        <v/>
      </c>
      <c r="V675" s="346" t="str">
        <f t="shared" ca="1" si="222"/>
        <v/>
      </c>
      <c r="W675" s="346">
        <f t="shared" ca="1" si="212"/>
        <v>0</v>
      </c>
      <c r="X675" s="343">
        <f t="shared" ca="1" si="220"/>
        <v>0</v>
      </c>
      <c r="Y675" s="56" t="str">
        <f ca="1">VLOOKUP($A675,$BC$5:$BN$45,8)</f>
        <v>R</v>
      </c>
      <c r="Z675" s="175">
        <v>1</v>
      </c>
      <c r="AA675" s="345" t="str">
        <f ca="1">IF($A674&lt;&gt;"",IF(OR($AH674&lt;&gt;0,$AI674&lt;&gt;0,U675&lt;&gt;""),"",O675))</f>
        <v/>
      </c>
      <c r="AB675" s="37" t="str">
        <f t="shared" ca="1" si="213"/>
        <v/>
      </c>
      <c r="AC675" s="37">
        <f t="shared" ca="1" si="214"/>
        <v>0</v>
      </c>
      <c r="AD675" s="23">
        <f ca="1">IF($A675&lt;&gt;"",IF(OR($AH674&lt;&gt;0,$AI674&lt;&gt;0),"0",SUM(AC675:AC675)),0)</f>
        <v>0</v>
      </c>
      <c r="AE675" s="90">
        <f ca="1">IF(A675&lt;&gt;"",W675+AC675,0)</f>
        <v>0</v>
      </c>
      <c r="AF675" s="87">
        <f t="shared" ca="1" si="223"/>
        <v>-6</v>
      </c>
      <c r="AG675" s="95">
        <f>T676</f>
        <v>1</v>
      </c>
      <c r="AH675" s="89">
        <f ca="1">IF($A675&lt;&gt;"",IF(AH674&lt;&gt;0,AH674,IF(AF675&gt;=$AJ$1,"Profit Target",0)),0)</f>
        <v>0</v>
      </c>
      <c r="AI675" s="91">
        <f ca="1">IF($A675&lt;&gt;"",IF(AI674&lt;&gt;0,AI674,IF(AF675&lt;=$AJ$2,"Stop Loss",0)))</f>
        <v>0</v>
      </c>
      <c r="AJ675" s="89">
        <f t="shared" ca="1" si="215"/>
        <v>9</v>
      </c>
      <c r="AK675" s="78" t="str">
        <f ca="1">IF($A674="","",ABS(T675)&amp;"@")</f>
        <v>1@</v>
      </c>
      <c r="AL675" s="78" t="str">
        <f ca="1">IF(U675&lt;&gt;"",$AK675&amp;U675&amp;",","")</f>
        <v/>
      </c>
      <c r="AM675" s="78" t="str">
        <f ca="1">IF($A674="","",ABS(Z675)&amp;"@")</f>
        <v>1@</v>
      </c>
      <c r="AN675" s="427" t="str">
        <f t="shared" ca="1" si="216"/>
        <v/>
      </c>
      <c r="AO675" s="20"/>
      <c r="AP675" s="20"/>
      <c r="AQ675" s="20"/>
      <c r="AR675" s="20"/>
      <c r="AS675" s="20"/>
      <c r="AT675" s="66"/>
      <c r="AU675" s="20"/>
      <c r="AV675" s="20"/>
      <c r="AW675" s="20"/>
      <c r="AX675" s="20"/>
      <c r="AY675" s="20"/>
      <c r="AZ675" s="20"/>
      <c r="BA675" s="20"/>
      <c r="BB675" s="96">
        <f t="shared" ca="1" si="206"/>
        <v>36</v>
      </c>
      <c r="BC675" s="48"/>
      <c r="BD675" s="96"/>
      <c r="BE675" s="48"/>
      <c r="BG675" s="48"/>
      <c r="BH675" s="48"/>
      <c r="BI675" s="19"/>
      <c r="BJ675" s="19"/>
      <c r="BK675" s="19"/>
      <c r="BL675" s="48"/>
      <c r="BM675" s="61"/>
      <c r="BN675" s="48"/>
      <c r="BR675" s="48"/>
      <c r="BS675" s="48"/>
      <c r="BT675" s="48"/>
      <c r="BU675" s="48"/>
      <c r="BV675" s="48"/>
      <c r="BW675" s="48"/>
      <c r="BX675" s="48"/>
      <c r="BY675" s="49"/>
      <c r="BZ675" s="48"/>
      <c r="CA675" s="48"/>
      <c r="CB675" s="19"/>
      <c r="CC675" s="19"/>
      <c r="CD675" s="19"/>
      <c r="CE675" s="48"/>
      <c r="CF675" s="49"/>
      <c r="CG675" s="19"/>
      <c r="CH675" s="49"/>
      <c r="CI675" s="19"/>
      <c r="CJ675" s="19"/>
    </row>
    <row r="676" spans="1:88">
      <c r="A676" s="96">
        <f t="shared" ca="1" si="205"/>
        <v>17</v>
      </c>
      <c r="B676" s="23" t="str">
        <f ca="1">IF(A675="","",IF(AND(AL676="",AN676=""),"NB",AL676&amp;AN676))</f>
        <v>NB</v>
      </c>
      <c r="C676" s="6" t="str">
        <f t="shared" ca="1" si="208"/>
        <v/>
      </c>
      <c r="D676" s="56" t="str">
        <f ca="1">VLOOKUP($A676,$BC$5:$BN$45,8)</f>
        <v>B</v>
      </c>
      <c r="E676" s="344" t="str">
        <f t="shared" ca="1" si="217"/>
        <v>BRB</v>
      </c>
      <c r="F676" s="175">
        <v>1</v>
      </c>
      <c r="G676" s="459">
        <f ca="1">IF(G675&gt;=$AJ$3,1,IF(AND(J674="L",J675="L"),1,IF(I675="L",2,IF(I675="W",(2*G675-1),G675))))</f>
        <v>2</v>
      </c>
      <c r="H676" s="345" t="str">
        <f ca="1">IF($A675&lt;&gt;"",IF(OR($AH675&lt;&gt;0,$AI675&lt;&gt;0,E675="RRR"),"",IF(AND($D670="B",$D673="B"),"B",IF(AND($D672="B",$D674="B"),"B",IF(AND($D674=$D675,$D674="B"),"B","")))),"")</f>
        <v/>
      </c>
      <c r="I676" s="346" t="str">
        <f t="shared" ca="1" si="221"/>
        <v/>
      </c>
      <c r="J676" s="346">
        <f t="shared" ca="1" si="209"/>
        <v>0</v>
      </c>
      <c r="K676" s="343">
        <f t="shared" ca="1" si="218"/>
        <v>0</v>
      </c>
      <c r="L676" s="56" t="str">
        <f ca="1">VLOOKUP($A676,$BC$5:$BN$45,8)</f>
        <v>B</v>
      </c>
      <c r="M676" s="428">
        <f t="shared" ca="1" si="219"/>
        <v>2</v>
      </c>
      <c r="N676" s="175">
        <v>1</v>
      </c>
      <c r="O676" s="345" t="str">
        <f ca="1">IF($A675&lt;&gt;"",IF(OR($AH675&lt;&gt;0,$AI675&lt;&gt;0,E675="BBB",H676&lt;&gt;""),"",IF(AND($D670="R",$D673="R"),"R",IF(AND($D672="R",$D674="R"),"R",IF(AND($D674=$D675,$D674="R"),"R","")))),"")</f>
        <v/>
      </c>
      <c r="P676" s="37" t="str">
        <f t="shared" ca="1" si="210"/>
        <v/>
      </c>
      <c r="Q676" s="37">
        <f t="shared" ca="1" si="211"/>
        <v>0</v>
      </c>
      <c r="R676" s="23">
        <f ca="1">IF($A676&lt;&gt;"",IF(OR($AH675&lt;&gt;0,$AI675&lt;&gt;0),"0",SUM(Q676:Q676)),0)</f>
        <v>0</v>
      </c>
      <c r="S676" s="56" t="str">
        <f ca="1">VLOOKUP($A676,$BC$5:$BN$45,8)</f>
        <v>B</v>
      </c>
      <c r="T676" s="175">
        <v>1</v>
      </c>
      <c r="U676" s="345" t="str">
        <f ca="1">IF($A675&lt;&gt;"",IF(OR($AH675&lt;&gt;0,$AI675&lt;&gt;0,M675&gt;=$AJ$3),"",H676))</f>
        <v/>
      </c>
      <c r="V676" s="346" t="str">
        <f t="shared" ca="1" si="222"/>
        <v/>
      </c>
      <c r="W676" s="346">
        <f t="shared" ca="1" si="212"/>
        <v>0</v>
      </c>
      <c r="X676" s="343">
        <f t="shared" ca="1" si="220"/>
        <v>0</v>
      </c>
      <c r="Y676" s="56" t="str">
        <f ca="1">VLOOKUP($A676,$BC$5:$BN$45,8)</f>
        <v>B</v>
      </c>
      <c r="Z676" s="175">
        <v>1</v>
      </c>
      <c r="AA676" s="345" t="str">
        <f ca="1">IF($A675&lt;&gt;"",IF(OR($AH675&lt;&gt;0,$AI675&lt;&gt;0,U676&lt;&gt;""),"",O676))</f>
        <v/>
      </c>
      <c r="AB676" s="37" t="str">
        <f t="shared" ca="1" si="213"/>
        <v/>
      </c>
      <c r="AC676" s="37">
        <f t="shared" ca="1" si="214"/>
        <v>0</v>
      </c>
      <c r="AD676" s="23">
        <f ca="1">IF($A676&lt;&gt;"",IF(OR($AH675&lt;&gt;0,$AI675&lt;&gt;0),"0",SUM(AC676:AC676)),0)</f>
        <v>0</v>
      </c>
      <c r="AE676" s="90">
        <f ca="1">IF(A676&lt;&gt;"",W676+AC676,0)</f>
        <v>0</v>
      </c>
      <c r="AF676" s="87">
        <f t="shared" ca="1" si="223"/>
        <v>-6</v>
      </c>
      <c r="AG676" s="95">
        <f>T677</f>
        <v>1</v>
      </c>
      <c r="AH676" s="89">
        <f ca="1">IF($A676&lt;&gt;"",IF(AH675&lt;&gt;0,AH675,IF(AF676&gt;=$AJ$1,"Profit Target",0)),0)</f>
        <v>0</v>
      </c>
      <c r="AI676" s="91">
        <f ca="1">IF($A676&lt;&gt;"",IF(AI675&lt;&gt;0,AI675,IF(AF676&lt;=$AJ$2,"Stop Loss",0)))</f>
        <v>0</v>
      </c>
      <c r="AJ676" s="89">
        <f t="shared" ca="1" si="215"/>
        <v>9</v>
      </c>
      <c r="AK676" s="78" t="str">
        <f ca="1">IF($A675="","",ABS(T676)&amp;"@")</f>
        <v>1@</v>
      </c>
      <c r="AL676" s="78" t="str">
        <f ca="1">IF(U676&lt;&gt;"",$AK676&amp;U676&amp;",","")</f>
        <v/>
      </c>
      <c r="AM676" s="78" t="str">
        <f ca="1">IF($A675="","",ABS(Z676)&amp;"@")</f>
        <v>1@</v>
      </c>
      <c r="AN676" s="427" t="str">
        <f t="shared" ca="1" si="216"/>
        <v/>
      </c>
      <c r="AO676" s="20"/>
      <c r="AP676" s="20"/>
      <c r="AQ676" s="20"/>
      <c r="AR676" s="20"/>
      <c r="AS676" s="20"/>
      <c r="AT676" s="66"/>
      <c r="AU676" s="20"/>
      <c r="AV676" s="20"/>
      <c r="AW676" s="20"/>
      <c r="AX676" s="20"/>
      <c r="AY676" s="20"/>
      <c r="AZ676" s="20"/>
      <c r="BA676" s="20"/>
      <c r="BB676" s="96">
        <f t="shared" ca="1" si="206"/>
        <v>19</v>
      </c>
      <c r="BC676" s="48"/>
      <c r="BD676" s="96"/>
      <c r="BE676" s="48"/>
      <c r="BG676" s="48"/>
      <c r="BH676" s="48"/>
      <c r="BI676" s="19"/>
      <c r="BJ676" s="19"/>
      <c r="BK676" s="19"/>
      <c r="BL676" s="48"/>
      <c r="BM676" s="61"/>
      <c r="BN676" s="48"/>
      <c r="BR676" s="48"/>
      <c r="BS676" s="48"/>
      <c r="BT676" s="48"/>
      <c r="BU676" s="48"/>
      <c r="BV676" s="48"/>
      <c r="BW676" s="48"/>
      <c r="BX676" s="48"/>
      <c r="BY676" s="49"/>
      <c r="BZ676" s="48"/>
      <c r="CA676" s="48"/>
      <c r="CB676" s="19"/>
      <c r="CC676" s="19"/>
      <c r="CD676" s="19"/>
      <c r="CE676" s="48"/>
      <c r="CF676" s="49"/>
      <c r="CG676" s="19"/>
      <c r="CH676" s="49"/>
      <c r="CI676" s="19"/>
      <c r="CJ676" s="19"/>
    </row>
    <row r="677" spans="1:88">
      <c r="A677" s="96">
        <f t="shared" ca="1" si="205"/>
        <v>1</v>
      </c>
      <c r="B677" s="23" t="str">
        <f ca="1">IF(A676="","",IF(AND(AL677="",AN677=""),"NB",AL677&amp;AN677))</f>
        <v>1@B,</v>
      </c>
      <c r="C677" s="6" t="str">
        <f t="shared" ca="1" si="208"/>
        <v/>
      </c>
      <c r="D677" s="56" t="str">
        <f ca="1">VLOOKUP($A677,$BC$5:$BN$45,8)</f>
        <v>R</v>
      </c>
      <c r="E677" s="344" t="str">
        <f t="shared" ca="1" si="217"/>
        <v>RBR</v>
      </c>
      <c r="F677" s="175">
        <v>1</v>
      </c>
      <c r="G677" s="459">
        <f ca="1">IF(G676&gt;=$AJ$3,1,IF(AND(J675="L",J676="L"),1,IF(I676="L",2,IF(I676="W",(2*G676-1),G676))))</f>
        <v>2</v>
      </c>
      <c r="H677" s="345" t="str">
        <f ca="1">IF($A676&lt;&gt;"",IF(OR($AH676&lt;&gt;0,$AI676&lt;&gt;0,E676="RRR"),"",IF(AND($D671="B",$D674="B"),"B",IF(AND($D673="B",$D675="B"),"B",IF(AND($D675=$D676,$D675="B"),"B","")))),"")</f>
        <v>B</v>
      </c>
      <c r="I677" s="346" t="str">
        <f t="shared" ca="1" si="221"/>
        <v>L</v>
      </c>
      <c r="J677" s="346">
        <f t="shared" ca="1" si="209"/>
        <v>-1</v>
      </c>
      <c r="K677" s="343">
        <f t="shared" ca="1" si="218"/>
        <v>-1</v>
      </c>
      <c r="L677" s="56" t="str">
        <f ca="1">VLOOKUP($A677,$BC$5:$BN$45,8)</f>
        <v>R</v>
      </c>
      <c r="M677" s="428">
        <f t="shared" ca="1" si="219"/>
        <v>3</v>
      </c>
      <c r="N677" s="175">
        <v>1</v>
      </c>
      <c r="O677" s="345" t="str">
        <f ca="1">IF($A676&lt;&gt;"",IF(OR($AH676&lt;&gt;0,$AI676&lt;&gt;0,E676="BBB",H677&lt;&gt;""),"",IF(AND($D671="R",$D674="R"),"R",IF(AND($D673="R",$D675="R"),"R",IF(AND($D675=$D676,$D675="R"),"R","")))),"")</f>
        <v/>
      </c>
      <c r="P677" s="37" t="str">
        <f t="shared" ca="1" si="210"/>
        <v/>
      </c>
      <c r="Q677" s="37">
        <f t="shared" ca="1" si="211"/>
        <v>0</v>
      </c>
      <c r="R677" s="23">
        <f ca="1">IF($A677&lt;&gt;"",IF(OR($AH676&lt;&gt;0,$AI676&lt;&gt;0),"0",SUM(Q677:Q677)),0)</f>
        <v>0</v>
      </c>
      <c r="S677" s="56" t="str">
        <f ca="1">VLOOKUP($A677,$BC$5:$BN$45,8)</f>
        <v>R</v>
      </c>
      <c r="T677" s="175">
        <v>1</v>
      </c>
      <c r="U677" s="345" t="str">
        <f ca="1">IF($A676&lt;&gt;"",IF(OR($AH676&lt;&gt;0,$AI676&lt;&gt;0,M676&gt;=$AJ$3),"",H677))</f>
        <v>B</v>
      </c>
      <c r="V677" s="346" t="str">
        <f t="shared" ca="1" si="222"/>
        <v>L</v>
      </c>
      <c r="W677" s="346">
        <f t="shared" ca="1" si="212"/>
        <v>-1</v>
      </c>
      <c r="X677" s="343">
        <f t="shared" ca="1" si="220"/>
        <v>-1</v>
      </c>
      <c r="Y677" s="56" t="str">
        <f ca="1">VLOOKUP($A677,$BC$5:$BN$45,8)</f>
        <v>R</v>
      </c>
      <c r="Z677" s="175">
        <v>1</v>
      </c>
      <c r="AA677" s="345" t="str">
        <f ca="1">IF($A676&lt;&gt;"",IF(OR($AH676&lt;&gt;0,$AI676&lt;&gt;0,U677&lt;&gt;""),"",O677))</f>
        <v/>
      </c>
      <c r="AB677" s="37" t="str">
        <f t="shared" ca="1" si="213"/>
        <v/>
      </c>
      <c r="AC677" s="37">
        <f t="shared" ca="1" si="214"/>
        <v>0</v>
      </c>
      <c r="AD677" s="23">
        <f ca="1">IF($A677&lt;&gt;"",IF(OR($AH676&lt;&gt;0,$AI676&lt;&gt;0),"0",SUM(AC677:AC677)),0)</f>
        <v>0</v>
      </c>
      <c r="AE677" s="90">
        <f ca="1">IF(A677&lt;&gt;"",W677+AC677,0)</f>
        <v>-1</v>
      </c>
      <c r="AF677" s="87">
        <f t="shared" ca="1" si="223"/>
        <v>-7</v>
      </c>
      <c r="AG677" s="95">
        <f>T678</f>
        <v>1</v>
      </c>
      <c r="AH677" s="89">
        <f ca="1">IF($A677&lt;&gt;"",IF(AH676&lt;&gt;0,AH676,IF(AF677&gt;=$AJ$1,"Profit Target",0)),0)</f>
        <v>0</v>
      </c>
      <c r="AI677" s="91">
        <f ca="1">IF($A677&lt;&gt;"",IF(AI676&lt;&gt;0,AI676,IF(AF677&lt;=$AJ$2,"Stop Loss",0)))</f>
        <v>0</v>
      </c>
      <c r="AJ677" s="89">
        <f t="shared" ca="1" si="215"/>
        <v>9</v>
      </c>
      <c r="AK677" s="78" t="str">
        <f ca="1">IF($A676="","",ABS(T677)&amp;"@")</f>
        <v>1@</v>
      </c>
      <c r="AL677" s="78" t="str">
        <f ca="1">IF(U677&lt;&gt;"",$AK677&amp;U677&amp;",","")</f>
        <v>1@B,</v>
      </c>
      <c r="AM677" s="78" t="str">
        <f ca="1">IF($A676="","",ABS(Z677)&amp;"@")</f>
        <v>1@</v>
      </c>
      <c r="AN677" s="427" t="str">
        <f t="shared" ca="1" si="216"/>
        <v/>
      </c>
      <c r="AO677" s="20"/>
      <c r="AP677" s="20"/>
      <c r="AQ677" s="20"/>
      <c r="AR677" s="20"/>
      <c r="AS677" s="20"/>
      <c r="AT677" s="66"/>
      <c r="AU677" s="20"/>
      <c r="AV677" s="20"/>
      <c r="AW677" s="20"/>
      <c r="AX677" s="20"/>
      <c r="AY677" s="20"/>
      <c r="AZ677" s="20"/>
      <c r="BA677" s="20"/>
      <c r="BB677" s="96">
        <f t="shared" ca="1" si="206"/>
        <v>30</v>
      </c>
      <c r="BC677" s="48"/>
      <c r="BD677" s="96"/>
      <c r="BE677" s="48"/>
      <c r="BG677" s="48"/>
      <c r="BH677" s="48"/>
      <c r="BI677" s="19"/>
      <c r="BJ677" s="19"/>
      <c r="BK677" s="19"/>
      <c r="BL677" s="48"/>
      <c r="BM677" s="61"/>
      <c r="BN677" s="48"/>
      <c r="BR677" s="48"/>
      <c r="BS677" s="48"/>
      <c r="BT677" s="48"/>
      <c r="BU677" s="48"/>
      <c r="BV677" s="48"/>
      <c r="BW677" s="48"/>
      <c r="BX677" s="48"/>
      <c r="BY677" s="49"/>
      <c r="BZ677" s="48"/>
      <c r="CA677" s="48"/>
      <c r="CB677" s="19"/>
      <c r="CC677" s="19"/>
      <c r="CD677" s="19"/>
      <c r="CE677" s="48"/>
      <c r="CF677" s="49"/>
      <c r="CG677" s="19"/>
      <c r="CH677" s="49"/>
      <c r="CI677" s="19"/>
      <c r="CJ677" s="19"/>
    </row>
    <row r="678" spans="1:88">
      <c r="A678" s="96">
        <f t="shared" ca="1" si="205"/>
        <v>34</v>
      </c>
      <c r="B678" s="23" t="str">
        <f ca="1">IF(A677="","",IF(AND(AL678="",AN678=""),"NB",AL678&amp;AN678))</f>
        <v>1@B,</v>
      </c>
      <c r="C678" s="6" t="str">
        <f t="shared" ca="1" si="208"/>
        <v/>
      </c>
      <c r="D678" s="56" t="str">
        <f ca="1">VLOOKUP($A678,$BC$5:$BN$45,8)</f>
        <v>R</v>
      </c>
      <c r="E678" s="344" t="str">
        <f t="shared" ca="1" si="217"/>
        <v>BRR</v>
      </c>
      <c r="F678" s="175">
        <v>1</v>
      </c>
      <c r="G678" s="459">
        <f ca="1">IF(G677&gt;=$AJ$3,1,IF(AND(J676="L",J677="L"),1,IF(I677="L",2,IF(I677="W",(2*G677-1),G677))))</f>
        <v>2</v>
      </c>
      <c r="H678" s="345" t="str">
        <f ca="1">IF($A677&lt;&gt;"",IF(OR($AH677&lt;&gt;0,$AI677&lt;&gt;0,E677="RRR"),"",IF(AND($D672="B",$D675="B"),"B",IF(AND($D674="B",$D676="B"),"B",IF(AND($D676=$D677,$D676="B"),"B","")))),"")</f>
        <v>B</v>
      </c>
      <c r="I678" s="346" t="str">
        <f t="shared" ca="1" si="221"/>
        <v>L</v>
      </c>
      <c r="J678" s="346">
        <f t="shared" ca="1" si="209"/>
        <v>-1</v>
      </c>
      <c r="K678" s="343">
        <f t="shared" ca="1" si="218"/>
        <v>-1</v>
      </c>
      <c r="L678" s="56" t="str">
        <f ca="1">VLOOKUP($A678,$BC$5:$BN$45,8)</f>
        <v>R</v>
      </c>
      <c r="M678" s="428">
        <f t="shared" ca="1" si="219"/>
        <v>4</v>
      </c>
      <c r="N678" s="175">
        <v>1</v>
      </c>
      <c r="O678" s="345" t="str">
        <f ca="1">IF($A677&lt;&gt;"",IF(OR($AH677&lt;&gt;0,$AI677&lt;&gt;0,E677="BBB",H678&lt;&gt;""),"",IF(AND($D672="R",$D675="R"),"R",IF(AND($D674="R",$D676="R"),"R",IF(AND($D676=$D677,$D676="R"),"R","")))),"")</f>
        <v/>
      </c>
      <c r="P678" s="37" t="str">
        <f t="shared" ca="1" si="210"/>
        <v/>
      </c>
      <c r="Q678" s="37">
        <f t="shared" ca="1" si="211"/>
        <v>0</v>
      </c>
      <c r="R678" s="23">
        <f ca="1">IF($A678&lt;&gt;"",IF(OR($AH677&lt;&gt;0,$AI677&lt;&gt;0),"0",SUM(Q678:Q678)),0)</f>
        <v>0</v>
      </c>
      <c r="S678" s="56" t="str">
        <f ca="1">VLOOKUP($A678,$BC$5:$BN$45,8)</f>
        <v>R</v>
      </c>
      <c r="T678" s="175">
        <v>1</v>
      </c>
      <c r="U678" s="345" t="str">
        <f ca="1">IF($A677&lt;&gt;"",IF(OR($AH677&lt;&gt;0,$AI677&lt;&gt;0,M677&gt;=$AJ$3),"",H678))</f>
        <v>B</v>
      </c>
      <c r="V678" s="346" t="str">
        <f t="shared" ca="1" si="222"/>
        <v>L</v>
      </c>
      <c r="W678" s="346">
        <f t="shared" ca="1" si="212"/>
        <v>-1</v>
      </c>
      <c r="X678" s="343">
        <f t="shared" ca="1" si="220"/>
        <v>-1</v>
      </c>
      <c r="Y678" s="56" t="str">
        <f ca="1">VLOOKUP($A678,$BC$5:$BN$45,8)</f>
        <v>R</v>
      </c>
      <c r="Z678" s="175">
        <v>1</v>
      </c>
      <c r="AA678" s="345" t="str">
        <f ca="1">IF($A677&lt;&gt;"",IF(OR($AH677&lt;&gt;0,$AI677&lt;&gt;0,U678&lt;&gt;""),"",O678))</f>
        <v/>
      </c>
      <c r="AB678" s="37" t="str">
        <f t="shared" ca="1" si="213"/>
        <v/>
      </c>
      <c r="AC678" s="37">
        <f t="shared" ca="1" si="214"/>
        <v>0</v>
      </c>
      <c r="AD678" s="23">
        <f ca="1">IF($A678&lt;&gt;"",IF(OR($AH677&lt;&gt;0,$AI677&lt;&gt;0),"0",SUM(AC678:AC678)),0)</f>
        <v>0</v>
      </c>
      <c r="AE678" s="90">
        <f ca="1">IF(A678&lt;&gt;"",W678+AC678,0)</f>
        <v>-1</v>
      </c>
      <c r="AF678" s="87">
        <f t="shared" ca="1" si="223"/>
        <v>-8</v>
      </c>
      <c r="AG678" s="95">
        <f>T679</f>
        <v>1</v>
      </c>
      <c r="AH678" s="89">
        <f ca="1">IF($A678&lt;&gt;"",IF(AH677&lt;&gt;0,AH677,IF(AF678&gt;=$AJ$1,"Profit Target",0)),0)</f>
        <v>0</v>
      </c>
      <c r="AI678" s="91">
        <f ca="1">IF($A678&lt;&gt;"",IF(AI677&lt;&gt;0,AI677,IF(AF678&lt;=$AJ$2,"Stop Loss",0)))</f>
        <v>0</v>
      </c>
      <c r="AJ678" s="89">
        <f t="shared" ca="1" si="215"/>
        <v>9</v>
      </c>
      <c r="AK678" s="78" t="str">
        <f ca="1">IF($A677="","",ABS(T678)&amp;"@")</f>
        <v>1@</v>
      </c>
      <c r="AL678" s="78" t="str">
        <f ca="1">IF(U678&lt;&gt;"",$AK678&amp;U678&amp;",","")</f>
        <v>1@B,</v>
      </c>
      <c r="AM678" s="78" t="str">
        <f ca="1">IF($A677="","",ABS(Z678)&amp;"@")</f>
        <v>1@</v>
      </c>
      <c r="AN678" s="427" t="str">
        <f t="shared" ca="1" si="216"/>
        <v/>
      </c>
      <c r="AO678" s="20"/>
      <c r="AP678" s="20"/>
      <c r="AQ678" s="20"/>
      <c r="AR678" s="20"/>
      <c r="AS678" s="20"/>
      <c r="AT678" s="66"/>
      <c r="AU678" s="20"/>
      <c r="AV678" s="20"/>
      <c r="AW678" s="20"/>
      <c r="AX678" s="20"/>
      <c r="AY678" s="20"/>
      <c r="AZ678" s="20"/>
      <c r="BA678" s="20"/>
      <c r="BB678" s="96">
        <f t="shared" ca="1" si="206"/>
        <v>12</v>
      </c>
      <c r="BC678" s="48"/>
      <c r="BD678" s="96"/>
      <c r="BE678" s="48"/>
      <c r="BG678" s="48"/>
      <c r="BH678" s="48"/>
      <c r="BI678" s="19"/>
      <c r="BJ678" s="19"/>
      <c r="BK678" s="19"/>
      <c r="BL678" s="48"/>
      <c r="BM678" s="61"/>
      <c r="BN678" s="48"/>
      <c r="BR678" s="48"/>
      <c r="BS678" s="48"/>
      <c r="BT678" s="48"/>
      <c r="BU678" s="48"/>
      <c r="BV678" s="48"/>
      <c r="BW678" s="48"/>
      <c r="BX678" s="48"/>
      <c r="BY678" s="49"/>
      <c r="BZ678" s="48"/>
      <c r="CA678" s="48"/>
      <c r="CB678" s="19"/>
      <c r="CC678" s="19"/>
      <c r="CD678" s="19"/>
      <c r="CE678" s="48"/>
      <c r="CF678" s="49"/>
      <c r="CG678" s="19"/>
      <c r="CH678" s="49"/>
      <c r="CI678" s="19"/>
      <c r="CJ678" s="19"/>
    </row>
    <row r="679" spans="1:88">
      <c r="A679" s="96">
        <f t="shared" ca="1" si="205"/>
        <v>35</v>
      </c>
      <c r="B679" s="23" t="str">
        <f ca="1">IF(A678="","",IF(AND(AL679="",AN679=""),"NB",AL679&amp;AN679))</f>
        <v>1@R,</v>
      </c>
      <c r="C679" s="6" t="str">
        <f t="shared" ca="1" si="208"/>
        <v/>
      </c>
      <c r="D679" s="56" t="str">
        <f ca="1">VLOOKUP($A679,$BC$5:$BN$45,8)</f>
        <v>B</v>
      </c>
      <c r="E679" s="344" t="str">
        <f t="shared" ca="1" si="217"/>
        <v>RRB</v>
      </c>
      <c r="F679" s="175">
        <v>1</v>
      </c>
      <c r="G679" s="459">
        <f ca="1">IF(G678&gt;=$AJ$3,1,IF(AND(J677="L",J678="L"),1,IF(I678="L",2,IF(I678="W",(2*G678-1),G678))))</f>
        <v>2</v>
      </c>
      <c r="H679" s="345" t="str">
        <f ca="1">IF($A678&lt;&gt;"",IF(OR($AH678&lt;&gt;0,$AI678&lt;&gt;0,E678="RRR"),"",IF(AND($D673="B",$D676="B"),"B",IF(AND($D675="B",$D677="B"),"B",IF(AND($D677=$D678,$D677="B"),"B","")))),"")</f>
        <v/>
      </c>
      <c r="I679" s="346" t="str">
        <f t="shared" ca="1" si="221"/>
        <v/>
      </c>
      <c r="J679" s="346">
        <f t="shared" ca="1" si="209"/>
        <v>0</v>
      </c>
      <c r="K679" s="343">
        <f t="shared" ca="1" si="218"/>
        <v>0</v>
      </c>
      <c r="L679" s="56" t="str">
        <f ca="1">VLOOKUP($A679,$BC$5:$BN$45,8)</f>
        <v>B</v>
      </c>
      <c r="M679" s="428">
        <f t="shared" ca="1" si="219"/>
        <v>4</v>
      </c>
      <c r="N679" s="175">
        <v>1</v>
      </c>
      <c r="O679" s="345" t="str">
        <f ca="1">IF($A678&lt;&gt;"",IF(OR($AH678&lt;&gt;0,$AI678&lt;&gt;0,E678="BBB",H679&lt;&gt;""),"",IF(AND($D673="R",$D676="R"),"R",IF(AND($D675="R",$D677="R"),"R",IF(AND($D677=$D678,$D677="R"),"R","")))),"")</f>
        <v>R</v>
      </c>
      <c r="P679" s="37" t="str">
        <f t="shared" ca="1" si="210"/>
        <v>L</v>
      </c>
      <c r="Q679" s="37">
        <f t="shared" ca="1" si="211"/>
        <v>-1</v>
      </c>
      <c r="R679" s="23">
        <f ca="1">IF($A679&lt;&gt;"",IF(OR($AH678&lt;&gt;0,$AI678&lt;&gt;0),"0",SUM(Q679:Q679)),0)</f>
        <v>-1</v>
      </c>
      <c r="S679" s="56" t="str">
        <f ca="1">VLOOKUP($A679,$BC$5:$BN$45,8)</f>
        <v>B</v>
      </c>
      <c r="T679" s="175">
        <v>1</v>
      </c>
      <c r="U679" s="345" t="str">
        <f ca="1">IF($A678&lt;&gt;"",IF(OR($AH678&lt;&gt;0,$AI678&lt;&gt;0,M678&gt;=$AJ$3),"",H679))</f>
        <v/>
      </c>
      <c r="V679" s="346" t="str">
        <f t="shared" ca="1" si="222"/>
        <v/>
      </c>
      <c r="W679" s="346">
        <f t="shared" ca="1" si="212"/>
        <v>0</v>
      </c>
      <c r="X679" s="343">
        <f t="shared" ca="1" si="220"/>
        <v>0</v>
      </c>
      <c r="Y679" s="56" t="str">
        <f ca="1">VLOOKUP($A679,$BC$5:$BN$45,8)</f>
        <v>B</v>
      </c>
      <c r="Z679" s="175">
        <v>1</v>
      </c>
      <c r="AA679" s="345" t="str">
        <f ca="1">IF($A678&lt;&gt;"",IF(OR($AH678&lt;&gt;0,$AI678&lt;&gt;0,U679&lt;&gt;""),"",O679))</f>
        <v>R</v>
      </c>
      <c r="AB679" s="37" t="str">
        <f t="shared" ca="1" si="213"/>
        <v>L</v>
      </c>
      <c r="AC679" s="37">
        <f t="shared" ca="1" si="214"/>
        <v>-1</v>
      </c>
      <c r="AD679" s="23">
        <f ca="1">IF($A679&lt;&gt;"",IF(OR($AH678&lt;&gt;0,$AI678&lt;&gt;0),"0",SUM(AC679:AC679)),0)</f>
        <v>-1</v>
      </c>
      <c r="AE679" s="90">
        <f ca="1">IF(A679&lt;&gt;"",W679+AC679,0)</f>
        <v>-1</v>
      </c>
      <c r="AF679" s="87">
        <f t="shared" ca="1" si="223"/>
        <v>-9</v>
      </c>
      <c r="AG679" s="95">
        <f>T680</f>
        <v>1</v>
      </c>
      <c r="AH679" s="89">
        <f ca="1">IF($A679&lt;&gt;"",IF(AH678&lt;&gt;0,AH678,IF(AF679&gt;=$AJ$1,"Profit Target",0)),0)</f>
        <v>0</v>
      </c>
      <c r="AI679" s="91">
        <f ca="1">IF($A679&lt;&gt;"",IF(AI678&lt;&gt;0,AI678,IF(AF679&lt;=$AJ$2,"Stop Loss",0)))</f>
        <v>0</v>
      </c>
      <c r="AJ679" s="89">
        <f t="shared" ca="1" si="215"/>
        <v>9</v>
      </c>
      <c r="AK679" s="78" t="str">
        <f ca="1">IF($A678="","",ABS(T679)&amp;"@")</f>
        <v>1@</v>
      </c>
      <c r="AL679" s="78" t="str">
        <f ca="1">IF(U679&lt;&gt;"",$AK679&amp;U679&amp;",","")</f>
        <v/>
      </c>
      <c r="AM679" s="78" t="str">
        <f ca="1">IF($A678="","",ABS(Z679)&amp;"@")</f>
        <v>1@</v>
      </c>
      <c r="AN679" s="427" t="str">
        <f t="shared" ca="1" si="216"/>
        <v>1@R,</v>
      </c>
      <c r="AO679" s="20"/>
      <c r="AP679" s="20"/>
      <c r="AQ679" s="20"/>
      <c r="AR679" s="20"/>
      <c r="AS679" s="20"/>
      <c r="AT679" s="66"/>
      <c r="AU679" s="20"/>
      <c r="AV679" s="20"/>
      <c r="AW679" s="20"/>
      <c r="AX679" s="20"/>
      <c r="AY679" s="20"/>
      <c r="AZ679" s="20"/>
      <c r="BA679" s="20"/>
      <c r="BB679" s="96">
        <f t="shared" ca="1" si="206"/>
        <v>7</v>
      </c>
      <c r="BC679" s="48"/>
      <c r="BD679" s="96"/>
      <c r="BE679" s="48"/>
      <c r="BG679" s="48"/>
      <c r="BH679" s="48"/>
      <c r="BI679" s="19"/>
      <c r="BJ679" s="19"/>
      <c r="BK679" s="19"/>
      <c r="BL679" s="48"/>
      <c r="BM679" s="61"/>
      <c r="BN679" s="48"/>
      <c r="BR679" s="48"/>
      <c r="BS679" s="48"/>
      <c r="BT679" s="48"/>
      <c r="BU679" s="48"/>
      <c r="BV679" s="48"/>
      <c r="BW679" s="48"/>
      <c r="BX679" s="48"/>
      <c r="BY679" s="49"/>
      <c r="BZ679" s="48"/>
      <c r="CA679" s="48"/>
      <c r="CB679" s="19"/>
      <c r="CC679" s="19"/>
      <c r="CD679" s="19"/>
      <c r="CE679" s="48"/>
      <c r="CF679" s="49"/>
      <c r="CG679" s="19"/>
      <c r="CH679" s="49"/>
      <c r="CI679" s="19"/>
      <c r="CJ679" s="19"/>
    </row>
    <row r="680" spans="1:88">
      <c r="A680" s="96">
        <f t="shared" ca="1" si="205"/>
        <v>31</v>
      </c>
      <c r="B680" s="23" t="str">
        <f ca="1">IF(A679="","",IF(AND(AL680="",AN680=""),"NB",AL680&amp;AN680))</f>
        <v>NB</v>
      </c>
      <c r="C680" s="6" t="str">
        <f t="shared" ca="1" si="208"/>
        <v/>
      </c>
      <c r="D680" s="56" t="str">
        <f ca="1">VLOOKUP($A680,$BC$5:$BN$45,8)</f>
        <v>B</v>
      </c>
      <c r="E680" s="344" t="str">
        <f t="shared" ca="1" si="217"/>
        <v>RBB</v>
      </c>
      <c r="F680" s="175">
        <v>1</v>
      </c>
      <c r="G680" s="459">
        <f ca="1">IF(G679&gt;=$AJ$3,1,IF(AND(J678="L",J679="L"),1,IF(I679="L",2,IF(I679="W",(2*G679-1),G679))))</f>
        <v>2</v>
      </c>
      <c r="H680" s="345" t="str">
        <f ca="1">IF($A679&lt;&gt;"",IF(OR($AH679&lt;&gt;0,$AI679&lt;&gt;0,E679="RRR"),"",IF(AND($D674="B",$D677="B"),"B",IF(AND($D676="B",$D678="B"),"B",IF(AND($D678=$D679,$D678="B"),"B","")))),"")</f>
        <v/>
      </c>
      <c r="I680" s="346" t="str">
        <f t="shared" ca="1" si="221"/>
        <v/>
      </c>
      <c r="J680" s="346">
        <f t="shared" ca="1" si="209"/>
        <v>0</v>
      </c>
      <c r="K680" s="343">
        <f t="shared" ca="1" si="218"/>
        <v>0</v>
      </c>
      <c r="L680" s="56" t="str">
        <f ca="1">VLOOKUP($A680,$BC$5:$BN$45,8)</f>
        <v>B</v>
      </c>
      <c r="M680" s="428">
        <f t="shared" ca="1" si="219"/>
        <v>4</v>
      </c>
      <c r="N680" s="175">
        <v>1</v>
      </c>
      <c r="O680" s="345" t="str">
        <f ca="1">IF($A679&lt;&gt;"",IF(OR($AH679&lt;&gt;0,$AI679&lt;&gt;0,E679="BBB",H680&lt;&gt;""),"",IF(AND($D674="R",$D677="R"),"R",IF(AND($D676="R",$D678="R"),"R",IF(AND($D678=$D679,$D678="R"),"R","")))),"")</f>
        <v/>
      </c>
      <c r="P680" s="37" t="str">
        <f t="shared" ca="1" si="210"/>
        <v/>
      </c>
      <c r="Q680" s="37">
        <f t="shared" ca="1" si="211"/>
        <v>0</v>
      </c>
      <c r="R680" s="23">
        <f ca="1">IF($A680&lt;&gt;"",IF(OR($AH679&lt;&gt;0,$AI679&lt;&gt;0),"0",SUM(Q680:Q680)),0)</f>
        <v>0</v>
      </c>
      <c r="S680" s="56" t="str">
        <f ca="1">VLOOKUP($A680,$BC$5:$BN$45,8)</f>
        <v>B</v>
      </c>
      <c r="T680" s="175">
        <v>1</v>
      </c>
      <c r="U680" s="345" t="str">
        <f ca="1">IF($A679&lt;&gt;"",IF(OR($AH679&lt;&gt;0,$AI679&lt;&gt;0,M679&gt;=$AJ$3),"",H680))</f>
        <v/>
      </c>
      <c r="V680" s="346" t="str">
        <f t="shared" ca="1" si="222"/>
        <v/>
      </c>
      <c r="W680" s="346">
        <f t="shared" ca="1" si="212"/>
        <v>0</v>
      </c>
      <c r="X680" s="343">
        <f t="shared" ca="1" si="220"/>
        <v>0</v>
      </c>
      <c r="Y680" s="56" t="str">
        <f ca="1">VLOOKUP($A680,$BC$5:$BN$45,8)</f>
        <v>B</v>
      </c>
      <c r="Z680" s="175">
        <v>1</v>
      </c>
      <c r="AA680" s="345" t="str">
        <f ca="1">IF($A679&lt;&gt;"",IF(OR($AH679&lt;&gt;0,$AI679&lt;&gt;0,U680&lt;&gt;""),"",O680))</f>
        <v/>
      </c>
      <c r="AB680" s="37" t="str">
        <f t="shared" ca="1" si="213"/>
        <v/>
      </c>
      <c r="AC680" s="37">
        <f t="shared" ca="1" si="214"/>
        <v>0</v>
      </c>
      <c r="AD680" s="23">
        <f ca="1">IF($A680&lt;&gt;"",IF(OR($AH679&lt;&gt;0,$AI679&lt;&gt;0),"0",SUM(AC680:AC680)),0)</f>
        <v>0</v>
      </c>
      <c r="AE680" s="90">
        <f ca="1">IF(A680&lt;&gt;"",W680+AC680,0)</f>
        <v>0</v>
      </c>
      <c r="AF680" s="172">
        <f t="shared" ca="1" si="223"/>
        <v>-9</v>
      </c>
      <c r="AG680" s="95">
        <f>T681</f>
        <v>1</v>
      </c>
      <c r="AH680" s="89">
        <f ca="1">IF($A680&lt;&gt;"",IF(AH679&lt;&gt;0,AH679,IF(AF680&gt;=$AJ$1,"Profit Target",0)),0)</f>
        <v>0</v>
      </c>
      <c r="AI680" s="91">
        <f ca="1">IF($A680&lt;&gt;"",IF(AI679&lt;&gt;0,AI679,IF(AF680&lt;=$AJ$2,"Stop Loss",0)))</f>
        <v>0</v>
      </c>
      <c r="AJ680" s="89">
        <f t="shared" ca="1" si="215"/>
        <v>9</v>
      </c>
      <c r="AK680" s="78" t="str">
        <f ca="1">IF($A679="","",ABS(T680)&amp;"@")</f>
        <v>1@</v>
      </c>
      <c r="AL680" s="78" t="str">
        <f ca="1">IF(U680&lt;&gt;"",$AK680&amp;U680&amp;",","")</f>
        <v/>
      </c>
      <c r="AM680" s="78" t="str">
        <f ca="1">IF($A679="","",ABS(Z680)&amp;"@")</f>
        <v>1@</v>
      </c>
      <c r="AN680" s="427" t="str">
        <f t="shared" ca="1" si="216"/>
        <v/>
      </c>
      <c r="AO680" s="20"/>
      <c r="AP680" s="20"/>
      <c r="AQ680" s="20"/>
      <c r="AR680" s="20"/>
      <c r="AS680" s="20"/>
      <c r="AT680" s="66"/>
      <c r="AU680" s="20"/>
      <c r="AV680" s="20"/>
      <c r="AW680" s="20"/>
      <c r="AX680" s="20"/>
      <c r="AY680" s="20"/>
      <c r="AZ680" s="20"/>
      <c r="BA680" s="20"/>
      <c r="BB680" s="96">
        <f t="shared" ca="1" si="206"/>
        <v>18</v>
      </c>
      <c r="BC680" s="48"/>
      <c r="BD680" s="96"/>
      <c r="BE680" s="48"/>
      <c r="BG680" s="48"/>
      <c r="BH680" s="48"/>
      <c r="BI680" s="19"/>
      <c r="BJ680" s="19"/>
      <c r="BK680" s="19"/>
      <c r="BL680" s="48"/>
      <c r="BM680" s="61"/>
      <c r="BN680" s="48"/>
      <c r="BR680" s="48"/>
      <c r="BS680" s="48"/>
      <c r="BT680" s="48"/>
      <c r="BU680" s="48"/>
      <c r="BV680" s="48"/>
      <c r="BW680" s="48"/>
      <c r="BX680" s="48"/>
      <c r="BY680" s="49"/>
      <c r="BZ680" s="48"/>
      <c r="CA680" s="48"/>
      <c r="CB680" s="19"/>
      <c r="CC680" s="19"/>
      <c r="CD680" s="19"/>
      <c r="CE680" s="48"/>
      <c r="CF680" s="49"/>
      <c r="CG680" s="19"/>
      <c r="CH680" s="49"/>
      <c r="CI680" s="19"/>
      <c r="CJ680" s="19"/>
    </row>
    <row r="681" spans="1:88">
      <c r="A681" s="96">
        <f t="shared" ca="1" si="205"/>
        <v>17</v>
      </c>
      <c r="B681" s="23" t="str">
        <f ca="1">IF(A680="","",IF(AND(AL681="",AN681=""),"NB",AL681&amp;AN681))</f>
        <v>1@B,</v>
      </c>
      <c r="C681" s="6" t="str">
        <f t="shared" ca="1" si="208"/>
        <v/>
      </c>
      <c r="D681" s="56" t="str">
        <f ca="1">VLOOKUP($A681,$BC$5:$BN$45,8)</f>
        <v>B</v>
      </c>
      <c r="E681" s="344" t="str">
        <f t="shared" ca="1" si="217"/>
        <v>BBB</v>
      </c>
      <c r="F681" s="175">
        <v>1</v>
      </c>
      <c r="G681" s="459">
        <f ca="1">IF(G680&gt;=$AJ$3,1,IF(AND(J679="L",J680="L"),1,IF(I680="L",2,IF(I680="W",(2*G680-1),G680))))</f>
        <v>2</v>
      </c>
      <c r="H681" s="345" t="str">
        <f ca="1">IF($A680&lt;&gt;"",IF(OR($AH680&lt;&gt;0,$AI680&lt;&gt;0,E680="RRR"),"",IF(AND($D675="B",$D678="B"),"B",IF(AND($D677="B",$D679="B"),"B",IF(AND($D679=$D680,$D679="B"),"B","")))),"")</f>
        <v>B</v>
      </c>
      <c r="I681" s="346" t="str">
        <f t="shared" ca="1" si="221"/>
        <v>W</v>
      </c>
      <c r="J681" s="346">
        <f t="shared" ca="1" si="209"/>
        <v>1</v>
      </c>
      <c r="K681" s="343">
        <f t="shared" ca="1" si="218"/>
        <v>1</v>
      </c>
      <c r="L681" s="56" t="str">
        <f ca="1">VLOOKUP($A681,$BC$5:$BN$45,8)</f>
        <v>B</v>
      </c>
      <c r="M681" s="428">
        <f t="shared" ca="1" si="219"/>
        <v>0</v>
      </c>
      <c r="N681" s="175">
        <v>1</v>
      </c>
      <c r="O681" s="345" t="str">
        <f ca="1">IF($A680&lt;&gt;"",IF(OR($AH680&lt;&gt;0,$AI680&lt;&gt;0,E680="BBB",H681&lt;&gt;""),"",IF(AND($D675="R",$D678="R"),"R",IF(AND($D677="R",$D679="R"),"R",IF(AND($D679=$D680,$D679="R"),"R","")))),"")</f>
        <v/>
      </c>
      <c r="P681" s="37" t="str">
        <f t="shared" ca="1" si="210"/>
        <v/>
      </c>
      <c r="Q681" s="37">
        <f t="shared" ca="1" si="211"/>
        <v>0</v>
      </c>
      <c r="R681" s="23">
        <f ca="1">IF($A681&lt;&gt;"",IF(OR($AH680&lt;&gt;0,$AI680&lt;&gt;0),"0",SUM(Q681:Q681)),0)</f>
        <v>0</v>
      </c>
      <c r="S681" s="56" t="str">
        <f ca="1">VLOOKUP($A681,$BC$5:$BN$45,8)</f>
        <v>B</v>
      </c>
      <c r="T681" s="175">
        <v>1</v>
      </c>
      <c r="U681" s="345" t="str">
        <f ca="1">IF($A680&lt;&gt;"",IF(OR($AH680&lt;&gt;0,$AI680&lt;&gt;0,M680&gt;=$AJ$3),"",H681))</f>
        <v>B</v>
      </c>
      <c r="V681" s="346" t="str">
        <f t="shared" ca="1" si="222"/>
        <v>W</v>
      </c>
      <c r="W681" s="346">
        <f t="shared" ca="1" si="212"/>
        <v>1</v>
      </c>
      <c r="X681" s="343">
        <f t="shared" ca="1" si="220"/>
        <v>1</v>
      </c>
      <c r="Y681" s="56" t="str">
        <f ca="1">VLOOKUP($A681,$BC$5:$BN$45,8)</f>
        <v>B</v>
      </c>
      <c r="Z681" s="175">
        <v>1</v>
      </c>
      <c r="AA681" s="345" t="str">
        <f ca="1">IF($A680&lt;&gt;"",IF(OR($AH680&lt;&gt;0,$AI680&lt;&gt;0,U681&lt;&gt;""),"",O681))</f>
        <v/>
      </c>
      <c r="AB681" s="37" t="str">
        <f t="shared" ca="1" si="213"/>
        <v/>
      </c>
      <c r="AC681" s="37">
        <f t="shared" ca="1" si="214"/>
        <v>0</v>
      </c>
      <c r="AD681" s="23">
        <f ca="1">IF($A681&lt;&gt;"",IF(OR($AH680&lt;&gt;0,$AI680&lt;&gt;0),"0",SUM(AC681:AC681)),0)</f>
        <v>0</v>
      </c>
      <c r="AE681" s="90">
        <f ca="1">IF(A681&lt;&gt;"",W681+AC681,0)</f>
        <v>1</v>
      </c>
      <c r="AF681" s="87">
        <f ca="1">IF($A681&lt;&gt;"",AE681+AF680,0)</f>
        <v>-8</v>
      </c>
      <c r="AG681" s="95">
        <f>T682</f>
        <v>1</v>
      </c>
      <c r="AH681" s="89">
        <f ca="1">IF($A681&lt;&gt;"",IF(AH680&lt;&gt;0,AH680,IF(AF681&gt;=$AJ$1,"Profit Target",0)),0)</f>
        <v>0</v>
      </c>
      <c r="AI681" s="91">
        <f ca="1">IF($A681&lt;&gt;"",IF(AI680&lt;&gt;0,AI680,IF(AF681&lt;=$AJ$2,"Stop Loss",0)))</f>
        <v>0</v>
      </c>
      <c r="AJ681" s="89">
        <f t="shared" ca="1" si="215"/>
        <v>9</v>
      </c>
      <c r="AK681" s="78" t="str">
        <f ca="1">IF($A680="","",ABS(T681)&amp;"@")</f>
        <v>1@</v>
      </c>
      <c r="AL681" s="78" t="str">
        <f ca="1">IF(U681&lt;&gt;"",$AK681&amp;U681&amp;",","")</f>
        <v>1@B,</v>
      </c>
      <c r="AM681" s="78" t="str">
        <f ca="1">IF($A680="","",ABS(Z681)&amp;"@")</f>
        <v>1@</v>
      </c>
      <c r="AN681" s="427" t="str">
        <f t="shared" ca="1" si="216"/>
        <v/>
      </c>
      <c r="AO681" s="20"/>
      <c r="AP681" s="20"/>
      <c r="AQ681" s="20"/>
      <c r="AR681" s="20"/>
      <c r="AS681" s="20"/>
      <c r="AT681" s="66"/>
      <c r="AU681" s="20"/>
      <c r="AV681" s="20"/>
      <c r="AW681" s="20"/>
      <c r="AX681" s="20"/>
      <c r="AY681" s="20"/>
      <c r="AZ681" s="20"/>
      <c r="BA681" s="20"/>
      <c r="BB681" s="96">
        <f t="shared" ca="1" si="206"/>
        <v>26</v>
      </c>
      <c r="BC681" s="48"/>
      <c r="BD681" s="96"/>
      <c r="BE681" s="48"/>
      <c r="BG681" s="48"/>
      <c r="BH681" s="48"/>
      <c r="BI681" s="19"/>
      <c r="BJ681" s="19"/>
      <c r="BK681" s="19"/>
      <c r="BL681" s="48"/>
      <c r="BM681" s="61"/>
      <c r="BN681" s="48"/>
      <c r="BR681" s="48"/>
      <c r="BS681" s="48"/>
      <c r="BT681" s="48"/>
      <c r="BU681" s="48"/>
      <c r="BV681" s="48"/>
      <c r="BW681" s="48"/>
      <c r="BX681" s="48"/>
      <c r="BY681" s="49"/>
      <c r="BZ681" s="48"/>
      <c r="CA681" s="48"/>
      <c r="CB681" s="19"/>
      <c r="CC681" s="19"/>
      <c r="CD681" s="19"/>
      <c r="CE681" s="48"/>
      <c r="CF681" s="49"/>
      <c r="CG681" s="19"/>
      <c r="CH681" s="49"/>
      <c r="CI681" s="19"/>
      <c r="CJ681" s="19"/>
    </row>
    <row r="682" spans="1:88">
      <c r="A682" s="96">
        <f t="shared" ca="1" si="205"/>
        <v>9</v>
      </c>
      <c r="B682" s="23" t="str">
        <f ca="1">IF(A681="","",IF(AND(AL682="",AN682=""),"NB",AL682&amp;AN682))</f>
        <v>1@B,</v>
      </c>
      <c r="C682" s="6" t="str">
        <f t="shared" ca="1" si="208"/>
        <v/>
      </c>
      <c r="D682" s="56" t="str">
        <f ca="1">VLOOKUP($A682,$BC$5:$BN$45,8)</f>
        <v>R</v>
      </c>
      <c r="E682" s="344" t="str">
        <f t="shared" ca="1" si="217"/>
        <v>BBR</v>
      </c>
      <c r="F682" s="175">
        <v>1</v>
      </c>
      <c r="G682" s="459">
        <f ca="1">IF(G681&gt;=$AJ$3,1,IF(AND(J680="L",J681="L"),1,IF(I681="L",2,IF(I681="W",(2*G681-1),G681))))</f>
        <v>3</v>
      </c>
      <c r="H682" s="345" t="str">
        <f ca="1">IF($A681&lt;&gt;"",IF(OR($AH681&lt;&gt;0,$AI681&lt;&gt;0,E681="RRR"),"",IF(AND($D676="B",$D679="B"),"B",IF(AND($D678="B",$D680="B"),"B",IF(AND($D680=$D681,$D680="B"),"B","")))),"")</f>
        <v>B</v>
      </c>
      <c r="I682" s="346" t="str">
        <f t="shared" ca="1" si="221"/>
        <v>L</v>
      </c>
      <c r="J682" s="346">
        <f t="shared" ca="1" si="209"/>
        <v>-1</v>
      </c>
      <c r="K682" s="343">
        <f t="shared" ca="1" si="218"/>
        <v>-1</v>
      </c>
      <c r="L682" s="56" t="str">
        <f ca="1">VLOOKUP($A682,$BC$5:$BN$45,8)</f>
        <v>R</v>
      </c>
      <c r="M682" s="428">
        <f t="shared" ca="1" si="219"/>
        <v>1</v>
      </c>
      <c r="N682" s="175">
        <v>1</v>
      </c>
      <c r="O682" s="345" t="str">
        <f ca="1">IF($A681&lt;&gt;"",IF(OR($AH681&lt;&gt;0,$AI681&lt;&gt;0,E681="BBB",H682&lt;&gt;""),"",IF(AND($D676="R",$D679="R"),"R",IF(AND($D678="R",$D680="R"),"R",IF(AND($D680=$D681,$D680="R"),"R","")))),"")</f>
        <v/>
      </c>
      <c r="P682" s="37" t="str">
        <f t="shared" ca="1" si="210"/>
        <v/>
      </c>
      <c r="Q682" s="37">
        <f t="shared" ca="1" si="211"/>
        <v>0</v>
      </c>
      <c r="R682" s="23">
        <f ca="1">IF($A682&lt;&gt;"",IF(OR($AH681&lt;&gt;0,$AI681&lt;&gt;0),"0",SUM(Q682:Q682)),0)</f>
        <v>0</v>
      </c>
      <c r="S682" s="56" t="str">
        <f ca="1">VLOOKUP($A682,$BC$5:$BN$45,8)</f>
        <v>R</v>
      </c>
      <c r="T682" s="175">
        <v>1</v>
      </c>
      <c r="U682" s="345" t="str">
        <f ca="1">IF($A681&lt;&gt;"",IF(OR($AH681&lt;&gt;0,$AI681&lt;&gt;0,M681&gt;=$AJ$3),"",H682))</f>
        <v>B</v>
      </c>
      <c r="V682" s="346" t="str">
        <f t="shared" ca="1" si="222"/>
        <v>L</v>
      </c>
      <c r="W682" s="346">
        <f t="shared" ca="1" si="212"/>
        <v>-1</v>
      </c>
      <c r="X682" s="343">
        <f t="shared" ca="1" si="220"/>
        <v>-1</v>
      </c>
      <c r="Y682" s="56" t="str">
        <f ca="1">VLOOKUP($A682,$BC$5:$BN$45,8)</f>
        <v>R</v>
      </c>
      <c r="Z682" s="175">
        <v>1</v>
      </c>
      <c r="AA682" s="345" t="str">
        <f ca="1">IF($A681&lt;&gt;"",IF(OR($AH681&lt;&gt;0,$AI681&lt;&gt;0,U682&lt;&gt;""),"",O682))</f>
        <v/>
      </c>
      <c r="AB682" s="37" t="str">
        <f t="shared" ca="1" si="213"/>
        <v/>
      </c>
      <c r="AC682" s="37">
        <f t="shared" ca="1" si="214"/>
        <v>0</v>
      </c>
      <c r="AD682" s="23">
        <f ca="1">IF($A682&lt;&gt;"",IF(OR($AH681&lt;&gt;0,$AI681&lt;&gt;0),"0",SUM(AC682:AC682)),0)</f>
        <v>0</v>
      </c>
      <c r="AE682" s="90">
        <f ca="1">IF(A682&lt;&gt;"",W682+AC682,0)</f>
        <v>-1</v>
      </c>
      <c r="AF682" s="87">
        <f t="shared" ref="AF682:AF698" ca="1" si="224">IF($A682&lt;&gt;"",AE682+AF681,0)</f>
        <v>-9</v>
      </c>
      <c r="AG682" s="95">
        <f>T683</f>
        <v>1</v>
      </c>
      <c r="AH682" s="89">
        <f ca="1">IF($A682&lt;&gt;"",IF(AH681&lt;&gt;0,AH681,IF(AF682&gt;=$AJ$1,"Profit Target",0)),0)</f>
        <v>0</v>
      </c>
      <c r="AI682" s="91">
        <f ca="1">IF($A682&lt;&gt;"",IF(AI681&lt;&gt;0,AI681,IF(AF682&lt;=$AJ$2,"Stop Loss",0)))</f>
        <v>0</v>
      </c>
      <c r="AJ682" s="89">
        <f t="shared" ca="1" si="215"/>
        <v>9</v>
      </c>
      <c r="AK682" s="78" t="str">
        <f ca="1">IF($A681="","",ABS(T682)&amp;"@")</f>
        <v>1@</v>
      </c>
      <c r="AL682" s="78" t="str">
        <f ca="1">IF(U682&lt;&gt;"",$AK682&amp;U682&amp;",","")</f>
        <v>1@B,</v>
      </c>
      <c r="AM682" s="78" t="str">
        <f ca="1">IF($A681="","",ABS(Z682)&amp;"@")</f>
        <v>1@</v>
      </c>
      <c r="AN682" s="427" t="str">
        <f t="shared" ca="1" si="216"/>
        <v/>
      </c>
      <c r="AO682" s="20"/>
      <c r="AP682" s="20"/>
      <c r="AQ682" s="20"/>
      <c r="AR682" s="20"/>
      <c r="AS682" s="20"/>
      <c r="AT682" s="66"/>
      <c r="AU682" s="20"/>
      <c r="AV682" s="20"/>
      <c r="AW682" s="20"/>
      <c r="AX682" s="20"/>
      <c r="AY682" s="20"/>
      <c r="AZ682" s="20"/>
      <c r="BA682" s="20"/>
      <c r="BB682" s="96">
        <f t="shared" ca="1" si="206"/>
        <v>27</v>
      </c>
      <c r="BC682" s="48"/>
      <c r="BD682" s="96"/>
      <c r="BE682" s="48"/>
      <c r="BG682" s="48"/>
      <c r="BH682" s="48"/>
      <c r="BI682" s="19"/>
      <c r="BJ682" s="19"/>
      <c r="BK682" s="19"/>
      <c r="BL682" s="48"/>
      <c r="BM682" s="61"/>
      <c r="BN682" s="48"/>
      <c r="BR682" s="48"/>
      <c r="BS682" s="48"/>
      <c r="BT682" s="48"/>
      <c r="BU682" s="48"/>
      <c r="BV682" s="48"/>
      <c r="BW682" s="48"/>
      <c r="BX682" s="48"/>
      <c r="BY682" s="49"/>
      <c r="BZ682" s="48"/>
      <c r="CA682" s="48"/>
      <c r="CB682" s="19"/>
      <c r="CC682" s="19"/>
      <c r="CD682" s="19"/>
      <c r="CE682" s="48"/>
      <c r="CF682" s="49"/>
      <c r="CG682" s="19"/>
      <c r="CH682" s="49"/>
      <c r="CI682" s="19"/>
      <c r="CJ682" s="19"/>
    </row>
    <row r="683" spans="1:88">
      <c r="A683" s="96">
        <f t="shared" ca="1" si="205"/>
        <v>23</v>
      </c>
      <c r="B683" s="23" t="str">
        <f ca="1">IF(A682="","",IF(AND(AL683="",AN683=""),"NB",AL683&amp;AN683))</f>
        <v>1@B,</v>
      </c>
      <c r="C683" s="6" t="str">
        <f t="shared" ca="1" si="208"/>
        <v/>
      </c>
      <c r="D683" s="56" t="str">
        <f ca="1">VLOOKUP($A683,$BC$5:$BN$45,8)</f>
        <v>R</v>
      </c>
      <c r="E683" s="344" t="str">
        <f t="shared" ca="1" si="217"/>
        <v>BRR</v>
      </c>
      <c r="F683" s="175">
        <v>1</v>
      </c>
      <c r="G683" s="459">
        <f ca="1">IF(G682&gt;=$AJ$3,1,IF(AND(J681="L",J682="L"),1,IF(I682="L",2,IF(I682="W",(2*G682-1),G682))))</f>
        <v>2</v>
      </c>
      <c r="H683" s="345" t="str">
        <f ca="1">IF($A682&lt;&gt;"",IF(OR($AH682&lt;&gt;0,$AI682&lt;&gt;0,E682="RRR"),"",IF(AND($D677="B",$D680="B"),"B",IF(AND($D679="B",$D681="B"),"B",IF(AND($D681=$D682,$D681="B"),"B","")))),"")</f>
        <v>B</v>
      </c>
      <c r="I683" s="346" t="str">
        <f t="shared" ca="1" si="221"/>
        <v>L</v>
      </c>
      <c r="J683" s="346">
        <f t="shared" ca="1" si="209"/>
        <v>-1</v>
      </c>
      <c r="K683" s="343">
        <f t="shared" ca="1" si="218"/>
        <v>-1</v>
      </c>
      <c r="L683" s="56" t="str">
        <f ca="1">VLOOKUP($A683,$BC$5:$BN$45,8)</f>
        <v>R</v>
      </c>
      <c r="M683" s="428">
        <f t="shared" ca="1" si="219"/>
        <v>2</v>
      </c>
      <c r="N683" s="175">
        <v>1</v>
      </c>
      <c r="O683" s="345" t="str">
        <f ca="1">IF($A682&lt;&gt;"",IF(OR($AH682&lt;&gt;0,$AI682&lt;&gt;0,E682="BBB",H683&lt;&gt;""),"",IF(AND($D677="R",$D680="R"),"R",IF(AND($D679="R",$D681="R"),"R",IF(AND($D681=$D682,$D681="R"),"R","")))),"")</f>
        <v/>
      </c>
      <c r="P683" s="37" t="str">
        <f t="shared" ca="1" si="210"/>
        <v/>
      </c>
      <c r="Q683" s="37">
        <f t="shared" ca="1" si="211"/>
        <v>0</v>
      </c>
      <c r="R683" s="23">
        <f ca="1">IF($A683&lt;&gt;"",IF(OR($AH682&lt;&gt;0,$AI682&lt;&gt;0),"0",SUM(Q683:Q683)),0)</f>
        <v>0</v>
      </c>
      <c r="S683" s="56" t="str">
        <f ca="1">VLOOKUP($A683,$BC$5:$BN$45,8)</f>
        <v>R</v>
      </c>
      <c r="T683" s="175">
        <v>1</v>
      </c>
      <c r="U683" s="345" t="str">
        <f ca="1">IF($A682&lt;&gt;"",IF(OR($AH682&lt;&gt;0,$AI682&lt;&gt;0,M682&gt;=$AJ$3),"",H683))</f>
        <v>B</v>
      </c>
      <c r="V683" s="346" t="str">
        <f t="shared" ca="1" si="222"/>
        <v>L</v>
      </c>
      <c r="W683" s="346">
        <f t="shared" ca="1" si="212"/>
        <v>-1</v>
      </c>
      <c r="X683" s="343">
        <f t="shared" ca="1" si="220"/>
        <v>-1</v>
      </c>
      <c r="Y683" s="56" t="str">
        <f ca="1">VLOOKUP($A683,$BC$5:$BN$45,8)</f>
        <v>R</v>
      </c>
      <c r="Z683" s="175">
        <v>1</v>
      </c>
      <c r="AA683" s="345" t="str">
        <f ca="1">IF($A682&lt;&gt;"",IF(OR($AH682&lt;&gt;0,$AI682&lt;&gt;0,U683&lt;&gt;""),"",O683))</f>
        <v/>
      </c>
      <c r="AB683" s="37" t="str">
        <f t="shared" ca="1" si="213"/>
        <v/>
      </c>
      <c r="AC683" s="37">
        <f t="shared" ca="1" si="214"/>
        <v>0</v>
      </c>
      <c r="AD683" s="23">
        <f ca="1">IF($A683&lt;&gt;"",IF(OR($AH682&lt;&gt;0,$AI682&lt;&gt;0),"0",SUM(AC683:AC683)),0)</f>
        <v>0</v>
      </c>
      <c r="AE683" s="90">
        <f ca="1">IF(A683&lt;&gt;"",W683+AC683,0)</f>
        <v>-1</v>
      </c>
      <c r="AF683" s="87">
        <f t="shared" ca="1" si="224"/>
        <v>-10</v>
      </c>
      <c r="AG683" s="95">
        <f>T684</f>
        <v>1</v>
      </c>
      <c r="AH683" s="89">
        <f ca="1">IF($A683&lt;&gt;"",IF(AH682&lt;&gt;0,AH682,IF(AF683&gt;=$AJ$1,"Profit Target",0)),0)</f>
        <v>0</v>
      </c>
      <c r="AI683" s="91">
        <f ca="1">IF($A683&lt;&gt;"",IF(AI682&lt;&gt;0,AI682,IF(AF683&lt;=$AJ$2,"Stop Loss",0)))</f>
        <v>0</v>
      </c>
      <c r="AJ683" s="89">
        <f t="shared" ca="1" si="215"/>
        <v>9</v>
      </c>
      <c r="AK683" s="78" t="str">
        <f ca="1">IF($A682="","",ABS(T683)&amp;"@")</f>
        <v>1@</v>
      </c>
      <c r="AL683" s="78" t="str">
        <f ca="1">IF(U683&lt;&gt;"",$AK683&amp;U683&amp;",","")</f>
        <v>1@B,</v>
      </c>
      <c r="AM683" s="78" t="str">
        <f ca="1">IF($A682="","",ABS(Z683)&amp;"@")</f>
        <v>1@</v>
      </c>
      <c r="AN683" s="427" t="str">
        <f t="shared" ca="1" si="216"/>
        <v/>
      </c>
      <c r="AO683" s="20"/>
      <c r="AP683" s="20"/>
      <c r="AQ683" s="20"/>
      <c r="AR683" s="20"/>
      <c r="AS683" s="20"/>
      <c r="AT683" s="66"/>
      <c r="AU683" s="20"/>
      <c r="AV683" s="20"/>
      <c r="AW683" s="20"/>
      <c r="AX683" s="20"/>
      <c r="AY683" s="20"/>
      <c r="AZ683" s="20"/>
      <c r="BA683" s="20"/>
      <c r="BB683" s="96">
        <f t="shared" ca="1" si="206"/>
        <v>12</v>
      </c>
      <c r="BC683" s="48"/>
      <c r="BD683" s="96"/>
      <c r="BE683" s="48"/>
      <c r="BG683" s="48"/>
      <c r="BH683" s="48"/>
      <c r="BI683" s="19"/>
      <c r="BJ683" s="19"/>
      <c r="BK683" s="19"/>
      <c r="BL683" s="48"/>
      <c r="BM683" s="61"/>
      <c r="BN683" s="48"/>
      <c r="BR683" s="48"/>
      <c r="BS683" s="48"/>
      <c r="BT683" s="48"/>
      <c r="BU683" s="48"/>
      <c r="BV683" s="48"/>
      <c r="BW683" s="48"/>
      <c r="BX683" s="48"/>
      <c r="BY683" s="49"/>
      <c r="BZ683" s="48"/>
      <c r="CA683" s="48"/>
      <c r="CB683" s="19"/>
      <c r="CC683" s="19"/>
      <c r="CD683" s="19"/>
      <c r="CE683" s="48"/>
      <c r="CF683" s="49"/>
      <c r="CG683" s="19"/>
      <c r="CH683" s="49"/>
      <c r="CI683" s="19"/>
      <c r="CJ683" s="19"/>
    </row>
    <row r="684" spans="1:88">
      <c r="A684" s="96">
        <f t="shared" ca="1" si="205"/>
        <v>18</v>
      </c>
      <c r="B684" s="23" t="str">
        <f ca="1">IF(A683="","",IF(AND(AL684="",AN684=""),"NB",AL684&amp;AN684))</f>
        <v>1@R,</v>
      </c>
      <c r="C684" s="6" t="str">
        <f t="shared" ca="1" si="208"/>
        <v/>
      </c>
      <c r="D684" s="56" t="str">
        <f ca="1">VLOOKUP($A684,$BC$5:$BN$45,8)</f>
        <v>R</v>
      </c>
      <c r="E684" s="344" t="str">
        <f t="shared" ca="1" si="217"/>
        <v>RRR</v>
      </c>
      <c r="F684" s="175">
        <v>1</v>
      </c>
      <c r="G684" s="459">
        <f ca="1">IF(G683&gt;=$AJ$3,1,IF(AND(J682="L",J683="L"),1,IF(I683="L",2,IF(I683="W",(2*G683-1),G683))))</f>
        <v>2</v>
      </c>
      <c r="H684" s="345" t="str">
        <f ca="1">IF($A683&lt;&gt;"",IF(OR($AH683&lt;&gt;0,$AI683&lt;&gt;0,E683="RRR"),"",IF(AND($D678="B",$D681="B"),"B",IF(AND($D680="B",$D682="B"),"B",IF(AND($D682=$D683,$D682="B"),"B","")))),"")</f>
        <v/>
      </c>
      <c r="I684" s="346" t="str">
        <f t="shared" ca="1" si="221"/>
        <v/>
      </c>
      <c r="J684" s="346">
        <f t="shared" ca="1" si="209"/>
        <v>0</v>
      </c>
      <c r="K684" s="343">
        <f t="shared" ca="1" si="218"/>
        <v>0</v>
      </c>
      <c r="L684" s="56" t="str">
        <f ca="1">VLOOKUP($A684,$BC$5:$BN$45,8)</f>
        <v>R</v>
      </c>
      <c r="M684" s="428">
        <f t="shared" ca="1" si="219"/>
        <v>2</v>
      </c>
      <c r="N684" s="175">
        <v>1</v>
      </c>
      <c r="O684" s="345" t="str">
        <f ca="1">IF($A683&lt;&gt;"",IF(OR($AH683&lt;&gt;0,$AI683&lt;&gt;0,E683="BBB",H684&lt;&gt;""),"",IF(AND($D678="R",$D681="R"),"R",IF(AND($D680="R",$D682="R"),"R",IF(AND($D682=$D683,$D682="R"),"R","")))),"")</f>
        <v>R</v>
      </c>
      <c r="P684" s="37" t="str">
        <f t="shared" ca="1" si="210"/>
        <v>W</v>
      </c>
      <c r="Q684" s="37">
        <f t="shared" ca="1" si="211"/>
        <v>1</v>
      </c>
      <c r="R684" s="23">
        <f ca="1">IF($A684&lt;&gt;"",IF(OR($AH683&lt;&gt;0,$AI683&lt;&gt;0),"0",SUM(Q684:Q684)),0)</f>
        <v>1</v>
      </c>
      <c r="S684" s="56" t="str">
        <f ca="1">VLOOKUP($A684,$BC$5:$BN$45,8)</f>
        <v>R</v>
      </c>
      <c r="T684" s="175">
        <v>1</v>
      </c>
      <c r="U684" s="345" t="str">
        <f ca="1">IF($A683&lt;&gt;"",IF(OR($AH683&lt;&gt;0,$AI683&lt;&gt;0,M683&gt;=$AJ$3),"",H684))</f>
        <v/>
      </c>
      <c r="V684" s="346" t="str">
        <f t="shared" ca="1" si="222"/>
        <v/>
      </c>
      <c r="W684" s="346">
        <f t="shared" ca="1" si="212"/>
        <v>0</v>
      </c>
      <c r="X684" s="343">
        <f t="shared" ca="1" si="220"/>
        <v>0</v>
      </c>
      <c r="Y684" s="56" t="str">
        <f ca="1">VLOOKUP($A684,$BC$5:$BN$45,8)</f>
        <v>R</v>
      </c>
      <c r="Z684" s="175">
        <v>1</v>
      </c>
      <c r="AA684" s="345" t="str">
        <f ca="1">IF($A683&lt;&gt;"",IF(OR($AH683&lt;&gt;0,$AI683&lt;&gt;0,U684&lt;&gt;""),"",O684))</f>
        <v>R</v>
      </c>
      <c r="AB684" s="37" t="str">
        <f t="shared" ca="1" si="213"/>
        <v>W</v>
      </c>
      <c r="AC684" s="37">
        <f t="shared" ca="1" si="214"/>
        <v>1</v>
      </c>
      <c r="AD684" s="23">
        <f ca="1">IF($A684&lt;&gt;"",IF(OR($AH683&lt;&gt;0,$AI683&lt;&gt;0),"0",SUM(AC684:AC684)),0)</f>
        <v>1</v>
      </c>
      <c r="AE684" s="90">
        <f ca="1">IF(A684&lt;&gt;"",W684+AC684,0)</f>
        <v>1</v>
      </c>
      <c r="AF684" s="87">
        <f t="shared" ca="1" si="224"/>
        <v>-9</v>
      </c>
      <c r="AG684" s="95">
        <f>T685</f>
        <v>1</v>
      </c>
      <c r="AH684" s="89">
        <f ca="1">IF($A684&lt;&gt;"",IF(AH683&lt;&gt;0,AH683,IF(AF684&gt;=$AJ$1,"Profit Target",0)),0)</f>
        <v>0</v>
      </c>
      <c r="AI684" s="91">
        <f ca="1">IF($A684&lt;&gt;"",IF(AI683&lt;&gt;0,AI683,IF(AF684&lt;=$AJ$2,"Stop Loss",0)))</f>
        <v>0</v>
      </c>
      <c r="AJ684" s="89">
        <f t="shared" ca="1" si="215"/>
        <v>9</v>
      </c>
      <c r="AK684" s="78" t="str">
        <f ca="1">IF($A683="","",ABS(T684)&amp;"@")</f>
        <v>1@</v>
      </c>
      <c r="AL684" s="78" t="str">
        <f ca="1">IF(U684&lt;&gt;"",$AK684&amp;U684&amp;",","")</f>
        <v/>
      </c>
      <c r="AM684" s="78" t="str">
        <f ca="1">IF($A683="","",ABS(Z684)&amp;"@")</f>
        <v>1@</v>
      </c>
      <c r="AN684" s="427" t="str">
        <f t="shared" ca="1" si="216"/>
        <v>1@R,</v>
      </c>
      <c r="AO684" s="20"/>
      <c r="AP684" s="20"/>
      <c r="AQ684" s="20"/>
      <c r="AR684" s="20"/>
      <c r="AS684" s="20"/>
      <c r="AT684" s="66"/>
      <c r="AU684" s="20"/>
      <c r="AV684" s="20"/>
      <c r="AW684" s="20"/>
      <c r="AX684" s="20"/>
      <c r="AY684" s="20"/>
      <c r="AZ684" s="20"/>
      <c r="BA684" s="20"/>
      <c r="BB684" s="96">
        <f t="shared" ca="1" si="206"/>
        <v>30</v>
      </c>
      <c r="BC684" s="48"/>
      <c r="BD684" s="96"/>
      <c r="BE684" s="48"/>
      <c r="BG684" s="48"/>
      <c r="BH684" s="48"/>
      <c r="BI684" s="19"/>
      <c r="BJ684" s="19"/>
      <c r="BK684" s="19"/>
      <c r="BL684" s="48"/>
      <c r="BM684" s="61"/>
      <c r="BN684" s="48"/>
      <c r="BR684" s="48"/>
      <c r="BS684" s="48"/>
      <c r="BT684" s="48"/>
      <c r="BU684" s="48"/>
      <c r="BV684" s="48"/>
      <c r="BW684" s="48"/>
      <c r="BX684" s="48"/>
      <c r="BY684" s="49"/>
      <c r="BZ684" s="48"/>
      <c r="CA684" s="48"/>
      <c r="CB684" s="19"/>
      <c r="CC684" s="19"/>
      <c r="CD684" s="19"/>
      <c r="CE684" s="48"/>
      <c r="CF684" s="49"/>
      <c r="CG684" s="19"/>
      <c r="CH684" s="49"/>
      <c r="CI684" s="19"/>
      <c r="CJ684" s="19"/>
    </row>
    <row r="685" spans="1:88">
      <c r="A685" s="96">
        <f t="shared" ca="1" si="205"/>
        <v>7</v>
      </c>
      <c r="B685" s="23" t="str">
        <f ca="1">IF(A684="","",IF(AND(AL685="",AN685=""),"NB",AL685&amp;AN685))</f>
        <v>1@R,</v>
      </c>
      <c r="C685" s="6" t="str">
        <f t="shared" ca="1" si="208"/>
        <v/>
      </c>
      <c r="D685" s="56" t="str">
        <f ca="1">VLOOKUP($A685,$BC$5:$BN$45,8)</f>
        <v>R</v>
      </c>
      <c r="E685" s="344" t="str">
        <f t="shared" ca="1" si="217"/>
        <v>RRR</v>
      </c>
      <c r="F685" s="175">
        <v>1</v>
      </c>
      <c r="G685" s="459">
        <f ca="1">IF(G684&gt;=$AJ$3,1,IF(AND(J683="L",J684="L"),1,IF(I684="L",2,IF(I684="W",(2*G684-1),G684))))</f>
        <v>2</v>
      </c>
      <c r="H685" s="345" t="str">
        <f ca="1">IF($A684&lt;&gt;"",IF(OR($AH684&lt;&gt;0,$AI684&lt;&gt;0,E684="RRR"),"",IF(AND($D679="B",$D682="B"),"B",IF(AND($D681="B",$D683="B"),"B",IF(AND($D683=$D684,$D683="B"),"B","")))),"")</f>
        <v/>
      </c>
      <c r="I685" s="346" t="str">
        <f t="shared" ca="1" si="221"/>
        <v/>
      </c>
      <c r="J685" s="346">
        <f t="shared" ca="1" si="209"/>
        <v>0</v>
      </c>
      <c r="K685" s="343">
        <f t="shared" ca="1" si="218"/>
        <v>0</v>
      </c>
      <c r="L685" s="56" t="str">
        <f ca="1">VLOOKUP($A685,$BC$5:$BN$45,8)</f>
        <v>R</v>
      </c>
      <c r="M685" s="428">
        <f t="shared" ca="1" si="219"/>
        <v>2</v>
      </c>
      <c r="N685" s="175">
        <v>1</v>
      </c>
      <c r="O685" s="345" t="str">
        <f ca="1">IF($A684&lt;&gt;"",IF(OR($AH684&lt;&gt;0,$AI684&lt;&gt;0,E684="BBB",H685&lt;&gt;""),"",IF(AND($D679="R",$D682="R"),"R",IF(AND($D681="R",$D683="R"),"R",IF(AND($D683=$D684,$D683="R"),"R","")))),"")</f>
        <v>R</v>
      </c>
      <c r="P685" s="37" t="str">
        <f t="shared" ca="1" si="210"/>
        <v>W</v>
      </c>
      <c r="Q685" s="37">
        <f t="shared" ca="1" si="211"/>
        <v>1</v>
      </c>
      <c r="R685" s="23">
        <f ca="1">IF($A685&lt;&gt;"",IF(OR($AH684&lt;&gt;0,$AI684&lt;&gt;0),"0",SUM(Q685:Q685)),0)</f>
        <v>1</v>
      </c>
      <c r="S685" s="56" t="str">
        <f ca="1">VLOOKUP($A685,$BC$5:$BN$45,8)</f>
        <v>R</v>
      </c>
      <c r="T685" s="175">
        <v>1</v>
      </c>
      <c r="U685" s="345" t="str">
        <f ca="1">IF($A684&lt;&gt;"",IF(OR($AH684&lt;&gt;0,$AI684&lt;&gt;0,M684&gt;=$AJ$3),"",H685))</f>
        <v/>
      </c>
      <c r="V685" s="346" t="str">
        <f t="shared" ca="1" si="222"/>
        <v/>
      </c>
      <c r="W685" s="346">
        <f t="shared" ca="1" si="212"/>
        <v>0</v>
      </c>
      <c r="X685" s="343">
        <f t="shared" ca="1" si="220"/>
        <v>0</v>
      </c>
      <c r="Y685" s="56" t="str">
        <f ca="1">VLOOKUP($A685,$BC$5:$BN$45,8)</f>
        <v>R</v>
      </c>
      <c r="Z685" s="175">
        <v>1</v>
      </c>
      <c r="AA685" s="345" t="str">
        <f ca="1">IF($A684&lt;&gt;"",IF(OR($AH684&lt;&gt;0,$AI684&lt;&gt;0,U685&lt;&gt;""),"",O685))</f>
        <v>R</v>
      </c>
      <c r="AB685" s="37" t="str">
        <f t="shared" ca="1" si="213"/>
        <v>W</v>
      </c>
      <c r="AC685" s="37">
        <f t="shared" ca="1" si="214"/>
        <v>1</v>
      </c>
      <c r="AD685" s="23">
        <f ca="1">IF($A685&lt;&gt;"",IF(OR($AH684&lt;&gt;0,$AI684&lt;&gt;0),"0",SUM(AC685:AC685)),0)</f>
        <v>1</v>
      </c>
      <c r="AE685" s="90">
        <f ca="1">IF(A685&lt;&gt;"",W685+AC685,0)</f>
        <v>1</v>
      </c>
      <c r="AF685" s="87">
        <f t="shared" ca="1" si="224"/>
        <v>-8</v>
      </c>
      <c r="AG685" s="95">
        <f>T686</f>
        <v>1</v>
      </c>
      <c r="AH685" s="89">
        <f ca="1">IF($A685&lt;&gt;"",IF(AH684&lt;&gt;0,AH684,IF(AF685&gt;=$AJ$1,"Profit Target",0)),0)</f>
        <v>0</v>
      </c>
      <c r="AI685" s="91">
        <f ca="1">IF($A685&lt;&gt;"",IF(AI684&lt;&gt;0,AI684,IF(AF685&lt;=$AJ$2,"Stop Loss",0)))</f>
        <v>0</v>
      </c>
      <c r="AJ685" s="89">
        <f t="shared" ca="1" si="215"/>
        <v>9</v>
      </c>
      <c r="AK685" s="78" t="str">
        <f ca="1">IF($A684="","",ABS(T685)&amp;"@")</f>
        <v>1@</v>
      </c>
      <c r="AL685" s="78" t="str">
        <f ca="1">IF(U685&lt;&gt;"",$AK685&amp;U685&amp;",","")</f>
        <v/>
      </c>
      <c r="AM685" s="78" t="str">
        <f ca="1">IF($A684="","",ABS(Z685)&amp;"@")</f>
        <v>1@</v>
      </c>
      <c r="AN685" s="427" t="str">
        <f t="shared" ca="1" si="216"/>
        <v>1@R,</v>
      </c>
      <c r="AO685" s="20"/>
      <c r="AP685" s="20"/>
      <c r="AQ685" s="20"/>
      <c r="AR685" s="20"/>
      <c r="AS685" s="20"/>
      <c r="AT685" s="66"/>
      <c r="AU685" s="20"/>
      <c r="AV685" s="20"/>
      <c r="AW685" s="20"/>
      <c r="AX685" s="20"/>
      <c r="AY685" s="20"/>
      <c r="AZ685" s="20"/>
      <c r="BA685" s="20"/>
      <c r="BB685" s="96">
        <f t="shared" ca="1" si="206"/>
        <v>2</v>
      </c>
      <c r="BC685" s="48"/>
      <c r="BD685" s="96"/>
      <c r="BE685" s="48"/>
      <c r="BG685" s="48"/>
      <c r="BH685" s="48"/>
      <c r="BI685" s="19"/>
      <c r="BJ685" s="19"/>
      <c r="BK685" s="19"/>
      <c r="BL685" s="48"/>
      <c r="BM685" s="61"/>
      <c r="BN685" s="48"/>
      <c r="BR685" s="48"/>
      <c r="BS685" s="48"/>
      <c r="BT685" s="48"/>
      <c r="BU685" s="48"/>
      <c r="BV685" s="48"/>
      <c r="BW685" s="48"/>
      <c r="BX685" s="48"/>
      <c r="BY685" s="49"/>
      <c r="BZ685" s="48"/>
      <c r="CA685" s="48"/>
      <c r="CB685" s="19"/>
      <c r="CC685" s="19"/>
      <c r="CD685" s="19"/>
      <c r="CE685" s="48"/>
      <c r="CF685" s="49"/>
      <c r="CG685" s="19"/>
      <c r="CH685" s="49"/>
      <c r="CI685" s="19"/>
      <c r="CJ685" s="19"/>
    </row>
    <row r="686" spans="1:88">
      <c r="A686" s="96">
        <f t="shared" ca="1" si="205"/>
        <v>30</v>
      </c>
      <c r="B686" s="23" t="str">
        <f ca="1">IF(A685="","",IF(AND(AL686="",AN686=""),"NB",AL686&amp;AN686))</f>
        <v>1@R,</v>
      </c>
      <c r="C686" s="6" t="str">
        <f t="shared" ca="1" si="208"/>
        <v/>
      </c>
      <c r="D686" s="56" t="str">
        <f ca="1">VLOOKUP($A686,$BC$5:$BN$45,8)</f>
        <v>R</v>
      </c>
      <c r="E686" s="344" t="str">
        <f t="shared" ca="1" si="217"/>
        <v>RRR</v>
      </c>
      <c r="F686" s="175">
        <v>1</v>
      </c>
      <c r="G686" s="459">
        <f ca="1">IF(G685&gt;=$AJ$3,1,IF(AND(J684="L",J685="L"),1,IF(I685="L",2,IF(I685="W",(2*G685-1),G685))))</f>
        <v>2</v>
      </c>
      <c r="H686" s="345" t="str">
        <f ca="1">IF($A685&lt;&gt;"",IF(OR($AH685&lt;&gt;0,$AI685&lt;&gt;0,E685="RRR"),"",IF(AND($D680="B",$D683="B"),"B",IF(AND($D682="B",$D684="B"),"B",IF(AND($D684=$D685,$D684="B"),"B","")))),"")</f>
        <v/>
      </c>
      <c r="I686" s="346" t="str">
        <f t="shared" ca="1" si="221"/>
        <v/>
      </c>
      <c r="J686" s="346">
        <f t="shared" ca="1" si="209"/>
        <v>0</v>
      </c>
      <c r="K686" s="343">
        <f t="shared" ca="1" si="218"/>
        <v>0</v>
      </c>
      <c r="L686" s="56" t="str">
        <f ca="1">VLOOKUP($A686,$BC$5:$BN$45,8)</f>
        <v>R</v>
      </c>
      <c r="M686" s="428">
        <f t="shared" ca="1" si="219"/>
        <v>2</v>
      </c>
      <c r="N686" s="175">
        <v>1</v>
      </c>
      <c r="O686" s="345" t="str">
        <f ca="1">IF($A685&lt;&gt;"",IF(OR($AH685&lt;&gt;0,$AI685&lt;&gt;0,E685="BBB",H686&lt;&gt;""),"",IF(AND($D680="R",$D683="R"),"R",IF(AND($D682="R",$D684="R"),"R",IF(AND($D684=$D685,$D684="R"),"R","")))),"")</f>
        <v>R</v>
      </c>
      <c r="P686" s="37" t="str">
        <f t="shared" ca="1" si="210"/>
        <v>W</v>
      </c>
      <c r="Q686" s="37">
        <f t="shared" ca="1" si="211"/>
        <v>1</v>
      </c>
      <c r="R686" s="23">
        <f ca="1">IF($A686&lt;&gt;"",IF(OR($AH685&lt;&gt;0,$AI685&lt;&gt;0),"0",SUM(Q686:Q686)),0)</f>
        <v>1</v>
      </c>
      <c r="S686" s="56" t="str">
        <f ca="1">VLOOKUP($A686,$BC$5:$BN$45,8)</f>
        <v>R</v>
      </c>
      <c r="T686" s="175">
        <v>1</v>
      </c>
      <c r="U686" s="345" t="str">
        <f ca="1">IF($A685&lt;&gt;"",IF(OR($AH685&lt;&gt;0,$AI685&lt;&gt;0,M685&gt;=$AJ$3),"",H686))</f>
        <v/>
      </c>
      <c r="V686" s="346" t="str">
        <f t="shared" ca="1" si="222"/>
        <v/>
      </c>
      <c r="W686" s="346">
        <f t="shared" ca="1" si="212"/>
        <v>0</v>
      </c>
      <c r="X686" s="343">
        <f t="shared" ca="1" si="220"/>
        <v>0</v>
      </c>
      <c r="Y686" s="56" t="str">
        <f ca="1">VLOOKUP($A686,$BC$5:$BN$45,8)</f>
        <v>R</v>
      </c>
      <c r="Z686" s="175">
        <v>1</v>
      </c>
      <c r="AA686" s="345" t="str">
        <f ca="1">IF($A685&lt;&gt;"",IF(OR($AH685&lt;&gt;0,$AI685&lt;&gt;0,U686&lt;&gt;""),"",O686))</f>
        <v>R</v>
      </c>
      <c r="AB686" s="37" t="str">
        <f t="shared" ca="1" si="213"/>
        <v>W</v>
      </c>
      <c r="AC686" s="37">
        <f t="shared" ca="1" si="214"/>
        <v>1</v>
      </c>
      <c r="AD686" s="23">
        <f ca="1">IF($A686&lt;&gt;"",IF(OR($AH685&lt;&gt;0,$AI685&lt;&gt;0),"0",SUM(AC686:AC686)),0)</f>
        <v>1</v>
      </c>
      <c r="AE686" s="90">
        <f ca="1">IF(A686&lt;&gt;"",W686+AC686,0)</f>
        <v>1</v>
      </c>
      <c r="AF686" s="87">
        <f t="shared" ca="1" si="224"/>
        <v>-7</v>
      </c>
      <c r="AG686" s="95">
        <f>T687</f>
        <v>1</v>
      </c>
      <c r="AH686" s="89">
        <f ca="1">IF($A686&lt;&gt;"",IF(AH685&lt;&gt;0,AH685,IF(AF686&gt;=$AJ$1,"Profit Target",0)),0)</f>
        <v>0</v>
      </c>
      <c r="AI686" s="91">
        <f ca="1">IF($A686&lt;&gt;"",IF(AI685&lt;&gt;0,AI685,IF(AF686&lt;=$AJ$2,"Stop Loss",0)))</f>
        <v>0</v>
      </c>
      <c r="AJ686" s="89">
        <f t="shared" ca="1" si="215"/>
        <v>9</v>
      </c>
      <c r="AK686" s="78" t="str">
        <f ca="1">IF($A685="","",ABS(T686)&amp;"@")</f>
        <v>1@</v>
      </c>
      <c r="AL686" s="78" t="str">
        <f ca="1">IF(U686&lt;&gt;"",$AK686&amp;U686&amp;",","")</f>
        <v/>
      </c>
      <c r="AM686" s="78" t="str">
        <f ca="1">IF($A685="","",ABS(Z686)&amp;"@")</f>
        <v>1@</v>
      </c>
      <c r="AN686" s="427" t="str">
        <f t="shared" ca="1" si="216"/>
        <v>1@R,</v>
      </c>
      <c r="AO686" s="20"/>
      <c r="AP686" s="20"/>
      <c r="AQ686" s="20"/>
      <c r="AR686" s="20"/>
      <c r="AS686" s="20"/>
      <c r="AT686" s="66"/>
      <c r="AU686" s="20"/>
      <c r="AV686" s="20"/>
      <c r="AW686" s="20"/>
      <c r="AX686" s="20"/>
      <c r="AY686" s="20"/>
      <c r="AZ686" s="20"/>
      <c r="BA686" s="20"/>
      <c r="BB686" s="96">
        <f t="shared" ca="1" si="206"/>
        <v>2</v>
      </c>
      <c r="BC686" s="48"/>
      <c r="BD686" s="96"/>
      <c r="BE686" s="48"/>
      <c r="BG686" s="48"/>
      <c r="BH686" s="48"/>
      <c r="BI686" s="19"/>
      <c r="BJ686" s="19"/>
      <c r="BK686" s="19"/>
      <c r="BL686" s="48"/>
      <c r="BM686" s="61"/>
      <c r="BN686" s="48"/>
      <c r="BR686" s="48"/>
      <c r="BS686" s="48"/>
      <c r="BT686" s="48"/>
      <c r="BU686" s="48"/>
      <c r="BV686" s="48"/>
      <c r="BW686" s="48"/>
      <c r="BX686" s="48"/>
      <c r="BY686" s="49"/>
      <c r="BZ686" s="48"/>
      <c r="CA686" s="48"/>
      <c r="CB686" s="19"/>
      <c r="CC686" s="19"/>
      <c r="CD686" s="19"/>
      <c r="CE686" s="48"/>
      <c r="CF686" s="49"/>
      <c r="CG686" s="19"/>
      <c r="CH686" s="49"/>
      <c r="CI686" s="19"/>
      <c r="CJ686" s="19"/>
    </row>
    <row r="687" spans="1:88">
      <c r="A687" s="96">
        <f t="shared" ca="1" si="205"/>
        <v>25</v>
      </c>
      <c r="B687" s="23" t="str">
        <f ca="1">IF(A686="","",IF(AND(AL687="",AN687=""),"NB",AL687&amp;AN687))</f>
        <v>1@R,</v>
      </c>
      <c r="C687" s="6" t="str">
        <f t="shared" ca="1" si="208"/>
        <v/>
      </c>
      <c r="D687" s="56" t="str">
        <f ca="1">VLOOKUP($A687,$BC$5:$BN$45,8)</f>
        <v>R</v>
      </c>
      <c r="E687" s="344" t="str">
        <f t="shared" ca="1" si="217"/>
        <v>RRR</v>
      </c>
      <c r="F687" s="175">
        <v>1</v>
      </c>
      <c r="G687" s="459">
        <f ca="1">IF(G686&gt;=$AJ$3,1,IF(AND(J685="L",J686="L"),1,IF(I686="L",2,IF(I686="W",(2*G686-1),G686))))</f>
        <v>2</v>
      </c>
      <c r="H687" s="345" t="str">
        <f ca="1">IF($A686&lt;&gt;"",IF(OR($AH686&lt;&gt;0,$AI686&lt;&gt;0,E686="RRR"),"",IF(AND($D681="B",$D684="B"),"B",IF(AND($D683="B",$D685="B"),"B",IF(AND($D685=$D686,$D685="B"),"B","")))),"")</f>
        <v/>
      </c>
      <c r="I687" s="346" t="str">
        <f t="shared" ca="1" si="221"/>
        <v/>
      </c>
      <c r="J687" s="346">
        <f t="shared" ca="1" si="209"/>
        <v>0</v>
      </c>
      <c r="K687" s="343">
        <f t="shared" ca="1" si="218"/>
        <v>0</v>
      </c>
      <c r="L687" s="56" t="str">
        <f ca="1">VLOOKUP($A687,$BC$5:$BN$45,8)</f>
        <v>R</v>
      </c>
      <c r="M687" s="428">
        <f t="shared" ca="1" si="219"/>
        <v>2</v>
      </c>
      <c r="N687" s="175">
        <v>1</v>
      </c>
      <c r="O687" s="345" t="str">
        <f ca="1">IF($A686&lt;&gt;"",IF(OR($AH686&lt;&gt;0,$AI686&lt;&gt;0,E686="BBB",H687&lt;&gt;""),"",IF(AND($D681="R",$D684="R"),"R",IF(AND($D683="R",$D685="R"),"R",IF(AND($D685=$D686,$D685="R"),"R","")))),"")</f>
        <v>R</v>
      </c>
      <c r="P687" s="37" t="str">
        <f t="shared" ca="1" si="210"/>
        <v>W</v>
      </c>
      <c r="Q687" s="37">
        <f t="shared" ca="1" si="211"/>
        <v>1</v>
      </c>
      <c r="R687" s="23">
        <f ca="1">IF($A687&lt;&gt;"",IF(OR($AH686&lt;&gt;0,$AI686&lt;&gt;0),"0",SUM(Q687:Q687)),0)</f>
        <v>1</v>
      </c>
      <c r="S687" s="56" t="str">
        <f ca="1">VLOOKUP($A687,$BC$5:$BN$45,8)</f>
        <v>R</v>
      </c>
      <c r="T687" s="175">
        <v>1</v>
      </c>
      <c r="U687" s="345" t="str">
        <f ca="1">IF($A686&lt;&gt;"",IF(OR($AH686&lt;&gt;0,$AI686&lt;&gt;0,M686&gt;=$AJ$3),"",H687))</f>
        <v/>
      </c>
      <c r="V687" s="346" t="str">
        <f t="shared" ca="1" si="222"/>
        <v/>
      </c>
      <c r="W687" s="346">
        <f t="shared" ca="1" si="212"/>
        <v>0</v>
      </c>
      <c r="X687" s="343">
        <f t="shared" ca="1" si="220"/>
        <v>0</v>
      </c>
      <c r="Y687" s="56" t="str">
        <f ca="1">VLOOKUP($A687,$BC$5:$BN$45,8)</f>
        <v>R</v>
      </c>
      <c r="Z687" s="175">
        <v>1</v>
      </c>
      <c r="AA687" s="345" t="str">
        <f ca="1">IF($A686&lt;&gt;"",IF(OR($AH686&lt;&gt;0,$AI686&lt;&gt;0,U687&lt;&gt;""),"",O687))</f>
        <v>R</v>
      </c>
      <c r="AB687" s="37" t="str">
        <f t="shared" ca="1" si="213"/>
        <v>W</v>
      </c>
      <c r="AC687" s="37">
        <f t="shared" ca="1" si="214"/>
        <v>1</v>
      </c>
      <c r="AD687" s="23">
        <f ca="1">IF($A687&lt;&gt;"",IF(OR($AH686&lt;&gt;0,$AI686&lt;&gt;0),"0",SUM(AC687:AC687)),0)</f>
        <v>1</v>
      </c>
      <c r="AE687" s="90">
        <f ca="1">IF(A687&lt;&gt;"",W687+AC687,0)</f>
        <v>1</v>
      </c>
      <c r="AF687" s="87">
        <f t="shared" ca="1" si="224"/>
        <v>-6</v>
      </c>
      <c r="AG687" s="95">
        <f>T688</f>
        <v>1</v>
      </c>
      <c r="AH687" s="89">
        <f ca="1">IF($A687&lt;&gt;"",IF(AH686&lt;&gt;0,AH686,IF(AF687&gt;=$AJ$1,"Profit Target",0)),0)</f>
        <v>0</v>
      </c>
      <c r="AI687" s="91">
        <f ca="1">IF($A687&lt;&gt;"",IF(AI686&lt;&gt;0,AI686,IF(AF687&lt;=$AJ$2,"Stop Loss",0)))</f>
        <v>0</v>
      </c>
      <c r="AJ687" s="89">
        <f t="shared" ca="1" si="215"/>
        <v>9</v>
      </c>
      <c r="AK687" s="78" t="str">
        <f ca="1">IF($A686="","",ABS(T687)&amp;"@")</f>
        <v>1@</v>
      </c>
      <c r="AL687" s="78" t="str">
        <f ca="1">IF(U687&lt;&gt;"",$AK687&amp;U687&amp;",","")</f>
        <v/>
      </c>
      <c r="AM687" s="78" t="str">
        <f ca="1">IF($A686="","",ABS(Z687)&amp;"@")</f>
        <v>1@</v>
      </c>
      <c r="AN687" s="427" t="str">
        <f t="shared" ca="1" si="216"/>
        <v>1@R,</v>
      </c>
      <c r="AO687" s="20"/>
      <c r="AP687" s="20"/>
      <c r="AQ687" s="20"/>
      <c r="AR687" s="20"/>
      <c r="AS687" s="20"/>
      <c r="AT687" s="66"/>
      <c r="AU687" s="20"/>
      <c r="AV687" s="20"/>
      <c r="AW687" s="20"/>
      <c r="AX687" s="20"/>
      <c r="AY687" s="20"/>
      <c r="AZ687" s="20"/>
      <c r="BA687" s="20"/>
      <c r="BB687" s="96">
        <f t="shared" ca="1" si="206"/>
        <v>10</v>
      </c>
      <c r="BC687" s="48"/>
      <c r="BD687" s="96"/>
      <c r="BE687" s="48"/>
      <c r="BG687" s="48"/>
      <c r="BH687" s="48"/>
      <c r="BI687" s="19"/>
      <c r="BJ687" s="19"/>
      <c r="BK687" s="19"/>
      <c r="BL687" s="48"/>
      <c r="BM687" s="61"/>
      <c r="BN687" s="48"/>
      <c r="BR687" s="48"/>
      <c r="BS687" s="48"/>
      <c r="BT687" s="48"/>
      <c r="BU687" s="48"/>
      <c r="BV687" s="48"/>
      <c r="BW687" s="48"/>
      <c r="BX687" s="48"/>
      <c r="BY687" s="49"/>
      <c r="BZ687" s="48"/>
      <c r="CA687" s="48"/>
      <c r="CB687" s="19"/>
      <c r="CC687" s="19"/>
      <c r="CD687" s="19"/>
      <c r="CE687" s="48"/>
      <c r="CF687" s="49"/>
      <c r="CG687" s="19"/>
      <c r="CH687" s="49"/>
      <c r="CI687" s="19"/>
      <c r="CJ687" s="19"/>
    </row>
    <row r="688" spans="1:88">
      <c r="A688" s="96">
        <f t="shared" ca="1" si="205"/>
        <v>25</v>
      </c>
      <c r="B688" s="23" t="str">
        <f ca="1">IF(A687="","",IF(AND(AL688="",AN688=""),"NB",AL688&amp;AN688))</f>
        <v>1@R,</v>
      </c>
      <c r="C688" s="6" t="str">
        <f t="shared" ca="1" si="208"/>
        <v/>
      </c>
      <c r="D688" s="56" t="str">
        <f ca="1">VLOOKUP($A688,$BC$5:$BN$45,8)</f>
        <v>R</v>
      </c>
      <c r="E688" s="344" t="str">
        <f t="shared" ca="1" si="217"/>
        <v>RRR</v>
      </c>
      <c r="F688" s="175">
        <v>1</v>
      </c>
      <c r="G688" s="459">
        <f ca="1">IF(G687&gt;=$AJ$3,1,IF(AND(J686="L",J687="L"),1,IF(I687="L",2,IF(I687="W",(2*G687-1),G687))))</f>
        <v>2</v>
      </c>
      <c r="H688" s="345" t="str">
        <f ca="1">IF($A687&lt;&gt;"",IF(OR($AH687&lt;&gt;0,$AI687&lt;&gt;0,E687="RRR"),"",IF(AND($D682="B",$D685="B"),"B",IF(AND($D684="B",$D686="B"),"B",IF(AND($D686=$D687,$D686="B"),"B","")))),"")</f>
        <v/>
      </c>
      <c r="I688" s="346" t="str">
        <f t="shared" ca="1" si="221"/>
        <v/>
      </c>
      <c r="J688" s="346">
        <f t="shared" ca="1" si="209"/>
        <v>0</v>
      </c>
      <c r="K688" s="343">
        <f t="shared" ca="1" si="218"/>
        <v>0</v>
      </c>
      <c r="L688" s="56" t="str">
        <f ca="1">VLOOKUP($A688,$BC$5:$BN$45,8)</f>
        <v>R</v>
      </c>
      <c r="M688" s="428">
        <f t="shared" ca="1" si="219"/>
        <v>2</v>
      </c>
      <c r="N688" s="175">
        <v>1</v>
      </c>
      <c r="O688" s="345" t="str">
        <f ca="1">IF($A687&lt;&gt;"",IF(OR($AH687&lt;&gt;0,$AI687&lt;&gt;0,E687="BBB",H688&lt;&gt;""),"",IF(AND($D682="R",$D685="R"),"R",IF(AND($D684="R",$D686="R"),"R",IF(AND($D686=$D687,$D686="R"),"R","")))),"")</f>
        <v>R</v>
      </c>
      <c r="P688" s="37" t="str">
        <f t="shared" ca="1" si="210"/>
        <v>W</v>
      </c>
      <c r="Q688" s="37">
        <f t="shared" ca="1" si="211"/>
        <v>1</v>
      </c>
      <c r="R688" s="23">
        <f ca="1">IF($A688&lt;&gt;"",IF(OR($AH687&lt;&gt;0,$AI687&lt;&gt;0),"0",SUM(Q688:Q688)),0)</f>
        <v>1</v>
      </c>
      <c r="S688" s="56" t="str">
        <f ca="1">VLOOKUP($A688,$BC$5:$BN$45,8)</f>
        <v>R</v>
      </c>
      <c r="T688" s="175">
        <v>1</v>
      </c>
      <c r="U688" s="345" t="str">
        <f ca="1">IF($A687&lt;&gt;"",IF(OR($AH687&lt;&gt;0,$AI687&lt;&gt;0,M687&gt;=$AJ$3),"",H688))</f>
        <v/>
      </c>
      <c r="V688" s="346" t="str">
        <f t="shared" ca="1" si="222"/>
        <v/>
      </c>
      <c r="W688" s="346">
        <f t="shared" ca="1" si="212"/>
        <v>0</v>
      </c>
      <c r="X688" s="343">
        <f t="shared" ca="1" si="220"/>
        <v>0</v>
      </c>
      <c r="Y688" s="56" t="str">
        <f ca="1">VLOOKUP($A688,$BC$5:$BN$45,8)</f>
        <v>R</v>
      </c>
      <c r="Z688" s="175">
        <v>1</v>
      </c>
      <c r="AA688" s="345" t="str">
        <f ca="1">IF($A687&lt;&gt;"",IF(OR($AH687&lt;&gt;0,$AI687&lt;&gt;0,U688&lt;&gt;""),"",O688))</f>
        <v>R</v>
      </c>
      <c r="AB688" s="37" t="str">
        <f t="shared" ca="1" si="213"/>
        <v>W</v>
      </c>
      <c r="AC688" s="37">
        <f t="shared" ca="1" si="214"/>
        <v>1</v>
      </c>
      <c r="AD688" s="23">
        <f ca="1">IF($A688&lt;&gt;"",IF(OR($AH687&lt;&gt;0,$AI687&lt;&gt;0),"0",SUM(AC688:AC688)),0)</f>
        <v>1</v>
      </c>
      <c r="AE688" s="90">
        <f ca="1">IF(A688&lt;&gt;"",W688+AC688,0)</f>
        <v>1</v>
      </c>
      <c r="AF688" s="87">
        <f t="shared" ca="1" si="224"/>
        <v>-5</v>
      </c>
      <c r="AG688" s="95">
        <f>T689</f>
        <v>1</v>
      </c>
      <c r="AH688" s="89">
        <f ca="1">IF($A688&lt;&gt;"",IF(AH687&lt;&gt;0,AH687,IF(AF688&gt;=$AJ$1,"Profit Target",0)),0)</f>
        <v>0</v>
      </c>
      <c r="AI688" s="91">
        <f ca="1">IF($A688&lt;&gt;"",IF(AI687&lt;&gt;0,AI687,IF(AF688&lt;=$AJ$2,"Stop Loss",0)))</f>
        <v>0</v>
      </c>
      <c r="AJ688" s="89">
        <f t="shared" ca="1" si="215"/>
        <v>9</v>
      </c>
      <c r="AK688" s="78" t="str">
        <f ca="1">IF($A687="","",ABS(T688)&amp;"@")</f>
        <v>1@</v>
      </c>
      <c r="AL688" s="78" t="str">
        <f ca="1">IF(U688&lt;&gt;"",$AK688&amp;U688&amp;",","")</f>
        <v/>
      </c>
      <c r="AM688" s="78" t="str">
        <f ca="1">IF($A687="","",ABS(Z688)&amp;"@")</f>
        <v>1@</v>
      </c>
      <c r="AN688" s="427" t="str">
        <f t="shared" ca="1" si="216"/>
        <v>1@R,</v>
      </c>
      <c r="AO688" s="20"/>
      <c r="AP688" s="20"/>
      <c r="AQ688" s="20"/>
      <c r="AR688" s="20"/>
      <c r="AS688" s="20"/>
      <c r="AT688" s="66"/>
      <c r="AU688" s="20"/>
      <c r="AV688" s="20"/>
      <c r="AW688" s="20"/>
      <c r="AX688" s="20"/>
      <c r="AY688" s="20"/>
      <c r="AZ688" s="20"/>
      <c r="BA688" s="20"/>
      <c r="BB688" s="96">
        <f t="shared" ca="1" si="206"/>
        <v>35</v>
      </c>
      <c r="BC688" s="48"/>
      <c r="BD688" s="96"/>
      <c r="BE688" s="48"/>
      <c r="BG688" s="48"/>
      <c r="BH688" s="48"/>
      <c r="BI688" s="19"/>
      <c r="BJ688" s="19"/>
      <c r="BK688" s="19"/>
      <c r="BL688" s="48"/>
      <c r="BM688" s="61"/>
      <c r="BN688" s="48"/>
      <c r="BR688" s="48"/>
      <c r="BS688" s="48"/>
      <c r="BT688" s="48"/>
      <c r="BU688" s="48"/>
      <c r="BV688" s="48"/>
      <c r="BW688" s="48"/>
      <c r="BX688" s="48"/>
      <c r="BY688" s="49"/>
      <c r="BZ688" s="48"/>
      <c r="CA688" s="48"/>
      <c r="CB688" s="19"/>
      <c r="CC688" s="19"/>
      <c r="CD688" s="19"/>
      <c r="CE688" s="48"/>
      <c r="CF688" s="49"/>
      <c r="CG688" s="19"/>
      <c r="CH688" s="49"/>
      <c r="CI688" s="19"/>
      <c r="CJ688" s="19"/>
    </row>
    <row r="689" spans="1:88">
      <c r="A689" s="96">
        <f t="shared" ca="1" si="205"/>
        <v>11</v>
      </c>
      <c r="B689" s="23" t="str">
        <f ca="1">IF(A688="","",IF(AND(AL689="",AN689=""),"NB",AL689&amp;AN689))</f>
        <v>1@R,</v>
      </c>
      <c r="C689" s="6" t="str">
        <f t="shared" ca="1" si="208"/>
        <v/>
      </c>
      <c r="D689" s="56" t="str">
        <f ca="1">VLOOKUP($A689,$BC$5:$BN$45,8)</f>
        <v>B</v>
      </c>
      <c r="E689" s="344" t="str">
        <f t="shared" ca="1" si="217"/>
        <v>RRB</v>
      </c>
      <c r="F689" s="175">
        <v>1</v>
      </c>
      <c r="G689" s="459">
        <f ca="1">IF(G688&gt;=$AJ$3,1,IF(AND(J687="L",J688="L"),1,IF(I688="L",2,IF(I688="W",(2*G688-1),G688))))</f>
        <v>2</v>
      </c>
      <c r="H689" s="345" t="str">
        <f ca="1">IF($A688&lt;&gt;"",IF(OR($AH688&lt;&gt;0,$AI688&lt;&gt;0,E688="RRR"),"",IF(AND($D683="B",$D686="B"),"B",IF(AND($D685="B",$D687="B"),"B",IF(AND($D687=$D688,$D687="B"),"B","")))),"")</f>
        <v/>
      </c>
      <c r="I689" s="346" t="str">
        <f t="shared" ca="1" si="221"/>
        <v/>
      </c>
      <c r="J689" s="346">
        <f t="shared" ca="1" si="209"/>
        <v>0</v>
      </c>
      <c r="K689" s="343">
        <f t="shared" ca="1" si="218"/>
        <v>0</v>
      </c>
      <c r="L689" s="56" t="str">
        <f ca="1">VLOOKUP($A689,$BC$5:$BN$45,8)</f>
        <v>B</v>
      </c>
      <c r="M689" s="428">
        <f t="shared" ca="1" si="219"/>
        <v>2</v>
      </c>
      <c r="N689" s="175">
        <v>1</v>
      </c>
      <c r="O689" s="345" t="str">
        <f ca="1">IF($A688&lt;&gt;"",IF(OR($AH688&lt;&gt;0,$AI688&lt;&gt;0,E688="BBB",H689&lt;&gt;""),"",IF(AND($D683="R",$D686="R"),"R",IF(AND($D685="R",$D687="R"),"R",IF(AND($D687=$D688,$D687="R"),"R","")))),"")</f>
        <v>R</v>
      </c>
      <c r="P689" s="37" t="str">
        <f t="shared" ca="1" si="210"/>
        <v>L</v>
      </c>
      <c r="Q689" s="37">
        <f t="shared" ca="1" si="211"/>
        <v>-1</v>
      </c>
      <c r="R689" s="23">
        <f ca="1">IF($A689&lt;&gt;"",IF(OR($AH688&lt;&gt;0,$AI688&lt;&gt;0),"0",SUM(Q689:Q689)),0)</f>
        <v>-1</v>
      </c>
      <c r="S689" s="56" t="str">
        <f ca="1">VLOOKUP($A689,$BC$5:$BN$45,8)</f>
        <v>B</v>
      </c>
      <c r="T689" s="175">
        <v>1</v>
      </c>
      <c r="U689" s="345" t="str">
        <f ca="1">IF($A688&lt;&gt;"",IF(OR($AH688&lt;&gt;0,$AI688&lt;&gt;0,M688&gt;=$AJ$3),"",H689))</f>
        <v/>
      </c>
      <c r="V689" s="346" t="str">
        <f t="shared" ca="1" si="222"/>
        <v/>
      </c>
      <c r="W689" s="346">
        <f t="shared" ca="1" si="212"/>
        <v>0</v>
      </c>
      <c r="X689" s="343">
        <f t="shared" ca="1" si="220"/>
        <v>0</v>
      </c>
      <c r="Y689" s="56" t="str">
        <f ca="1">VLOOKUP($A689,$BC$5:$BN$45,8)</f>
        <v>B</v>
      </c>
      <c r="Z689" s="175">
        <v>1</v>
      </c>
      <c r="AA689" s="345" t="str">
        <f ca="1">IF($A688&lt;&gt;"",IF(OR($AH688&lt;&gt;0,$AI688&lt;&gt;0,U689&lt;&gt;""),"",O689))</f>
        <v>R</v>
      </c>
      <c r="AB689" s="37" t="str">
        <f t="shared" ca="1" si="213"/>
        <v>L</v>
      </c>
      <c r="AC689" s="37">
        <f t="shared" ca="1" si="214"/>
        <v>-1</v>
      </c>
      <c r="AD689" s="23">
        <f ca="1">IF($A689&lt;&gt;"",IF(OR($AH688&lt;&gt;0,$AI688&lt;&gt;0),"0",SUM(AC689:AC689)),0)</f>
        <v>-1</v>
      </c>
      <c r="AE689" s="90">
        <f ca="1">IF(A689&lt;&gt;"",W689+AC689,0)</f>
        <v>-1</v>
      </c>
      <c r="AF689" s="87">
        <f t="shared" ca="1" si="224"/>
        <v>-6</v>
      </c>
      <c r="AG689" s="95">
        <f>T690</f>
        <v>1</v>
      </c>
      <c r="AH689" s="89">
        <f ca="1">IF($A689&lt;&gt;"",IF(AH688&lt;&gt;0,AH688,IF(AF689&gt;=$AJ$1,"Profit Target",0)),0)</f>
        <v>0</v>
      </c>
      <c r="AI689" s="91">
        <f ca="1">IF($A689&lt;&gt;"",IF(AI688&lt;&gt;0,AI688,IF(AF689&lt;=$AJ$2,"Stop Loss",0)))</f>
        <v>0</v>
      </c>
      <c r="AJ689" s="89">
        <f t="shared" ca="1" si="215"/>
        <v>9</v>
      </c>
      <c r="AK689" s="78" t="str">
        <f ca="1">IF($A688="","",ABS(T689)&amp;"@")</f>
        <v>1@</v>
      </c>
      <c r="AL689" s="78" t="str">
        <f ca="1">IF(U689&lt;&gt;"",$AK689&amp;U689&amp;",","")</f>
        <v/>
      </c>
      <c r="AM689" s="78" t="str">
        <f ca="1">IF($A688="","",ABS(Z689)&amp;"@")</f>
        <v>1@</v>
      </c>
      <c r="AN689" s="427" t="str">
        <f t="shared" ca="1" si="216"/>
        <v>1@R,</v>
      </c>
      <c r="AO689" s="20"/>
      <c r="AP689" s="20"/>
      <c r="AQ689" s="20"/>
      <c r="AR689" s="20"/>
      <c r="AS689" s="20"/>
      <c r="AT689" s="66"/>
      <c r="AU689" s="20"/>
      <c r="AV689" s="20"/>
      <c r="AW689" s="20"/>
      <c r="AX689" s="20"/>
      <c r="AY689" s="20"/>
      <c r="AZ689" s="20"/>
      <c r="BA689" s="20"/>
      <c r="BB689" s="96">
        <f t="shared" ca="1" si="206"/>
        <v>2</v>
      </c>
      <c r="BC689" s="48"/>
      <c r="BD689" s="96"/>
      <c r="BE689" s="48"/>
      <c r="BG689" s="48"/>
      <c r="BH689" s="48"/>
      <c r="BI689" s="19"/>
      <c r="BJ689" s="19"/>
      <c r="BK689" s="19"/>
      <c r="BL689" s="48"/>
      <c r="BM689" s="61"/>
      <c r="BN689" s="48"/>
      <c r="BR689" s="48"/>
      <c r="BS689" s="48"/>
      <c r="BT689" s="48"/>
      <c r="BU689" s="48"/>
      <c r="BV689" s="48"/>
      <c r="BW689" s="48"/>
      <c r="BX689" s="48"/>
      <c r="BY689" s="49"/>
      <c r="BZ689" s="48"/>
      <c r="CA689" s="48"/>
      <c r="CB689" s="19"/>
      <c r="CC689" s="19"/>
      <c r="CD689" s="19"/>
      <c r="CE689" s="48"/>
      <c r="CF689" s="49"/>
      <c r="CG689" s="19"/>
      <c r="CH689" s="49"/>
      <c r="CI689" s="19"/>
      <c r="CJ689" s="19"/>
    </row>
    <row r="690" spans="1:88">
      <c r="A690" s="96">
        <f t="shared" ca="1" si="205"/>
        <v>9</v>
      </c>
      <c r="B690" s="23" t="str">
        <f ca="1">IF(A689="","",IF(AND(AL690="",AN690=""),"NB",AL690&amp;AN690))</f>
        <v>1@R,</v>
      </c>
      <c r="C690" s="6" t="str">
        <f t="shared" ca="1" si="208"/>
        <v/>
      </c>
      <c r="D690" s="56" t="str">
        <f ca="1">VLOOKUP($A690,$BC$5:$BN$45,8)</f>
        <v>R</v>
      </c>
      <c r="E690" s="344" t="str">
        <f t="shared" ca="1" si="217"/>
        <v>RBR</v>
      </c>
      <c r="F690" s="175">
        <v>1</v>
      </c>
      <c r="G690" s="459">
        <f ca="1">IF(G689&gt;=$AJ$3,1,IF(AND(J688="L",J689="L"),1,IF(I689="L",2,IF(I689="W",(2*G689-1),G689))))</f>
        <v>2</v>
      </c>
      <c r="H690" s="345" t="str">
        <f ca="1">IF($A689&lt;&gt;"",IF(OR($AH689&lt;&gt;0,$AI689&lt;&gt;0,E689="RRR"),"",IF(AND($D684="B",$D687="B"),"B",IF(AND($D686="B",$D688="B"),"B",IF(AND($D688=$D689,$D688="B"),"B","")))),"")</f>
        <v/>
      </c>
      <c r="I690" s="346" t="str">
        <f t="shared" ca="1" si="221"/>
        <v/>
      </c>
      <c r="J690" s="346">
        <f t="shared" ca="1" si="209"/>
        <v>0</v>
      </c>
      <c r="K690" s="343">
        <f t="shared" ca="1" si="218"/>
        <v>0</v>
      </c>
      <c r="L690" s="56" t="str">
        <f ca="1">VLOOKUP($A690,$BC$5:$BN$45,8)</f>
        <v>R</v>
      </c>
      <c r="M690" s="428">
        <f t="shared" ca="1" si="219"/>
        <v>2</v>
      </c>
      <c r="N690" s="175">
        <v>1</v>
      </c>
      <c r="O690" s="345" t="str">
        <f ca="1">IF($A689&lt;&gt;"",IF(OR($AH689&lt;&gt;0,$AI689&lt;&gt;0,E689="BBB",H690&lt;&gt;""),"",IF(AND($D684="R",$D687="R"),"R",IF(AND($D686="R",$D688="R"),"R",IF(AND($D688=$D689,$D688="R"),"R","")))),"")</f>
        <v>R</v>
      </c>
      <c r="P690" s="37" t="str">
        <f t="shared" ca="1" si="210"/>
        <v>W</v>
      </c>
      <c r="Q690" s="37">
        <f t="shared" ca="1" si="211"/>
        <v>1</v>
      </c>
      <c r="R690" s="23">
        <f ca="1">IF($A690&lt;&gt;"",IF(OR($AH689&lt;&gt;0,$AI689&lt;&gt;0),"0",SUM(Q690:Q690)),0)</f>
        <v>1</v>
      </c>
      <c r="S690" s="56" t="str">
        <f ca="1">VLOOKUP($A690,$BC$5:$BN$45,8)</f>
        <v>R</v>
      </c>
      <c r="T690" s="175">
        <v>1</v>
      </c>
      <c r="U690" s="345" t="str">
        <f ca="1">IF($A689&lt;&gt;"",IF(OR($AH689&lt;&gt;0,$AI689&lt;&gt;0,M689&gt;=$AJ$3),"",H690))</f>
        <v/>
      </c>
      <c r="V690" s="346" t="str">
        <f t="shared" ca="1" si="222"/>
        <v/>
      </c>
      <c r="W690" s="346">
        <f t="shared" ca="1" si="212"/>
        <v>0</v>
      </c>
      <c r="X690" s="343">
        <f t="shared" ca="1" si="220"/>
        <v>0</v>
      </c>
      <c r="Y690" s="56" t="str">
        <f ca="1">VLOOKUP($A690,$BC$5:$BN$45,8)</f>
        <v>R</v>
      </c>
      <c r="Z690" s="175">
        <v>1</v>
      </c>
      <c r="AA690" s="345" t="str">
        <f ca="1">IF($A689&lt;&gt;"",IF(OR($AH689&lt;&gt;0,$AI689&lt;&gt;0,U690&lt;&gt;""),"",O690))</f>
        <v>R</v>
      </c>
      <c r="AB690" s="37" t="str">
        <f t="shared" ca="1" si="213"/>
        <v>W</v>
      </c>
      <c r="AC690" s="37">
        <f t="shared" ca="1" si="214"/>
        <v>1</v>
      </c>
      <c r="AD690" s="23">
        <f ca="1">IF($A690&lt;&gt;"",IF(OR($AH689&lt;&gt;0,$AI689&lt;&gt;0),"0",SUM(AC690:AC690)),0)</f>
        <v>1</v>
      </c>
      <c r="AE690" s="90">
        <f ca="1">IF(A690&lt;&gt;"",W690+AC690,0)</f>
        <v>1</v>
      </c>
      <c r="AF690" s="87">
        <f t="shared" ca="1" si="224"/>
        <v>-5</v>
      </c>
      <c r="AG690" s="95">
        <f>T691</f>
        <v>1</v>
      </c>
      <c r="AH690" s="89">
        <f ca="1">IF($A690&lt;&gt;"",IF(AH689&lt;&gt;0,AH689,IF(AF690&gt;=$AJ$1,"Profit Target",0)),0)</f>
        <v>0</v>
      </c>
      <c r="AI690" s="91">
        <f ca="1">IF($A690&lt;&gt;"",IF(AI689&lt;&gt;0,AI689,IF(AF690&lt;=$AJ$2,"Stop Loss",0)))</f>
        <v>0</v>
      </c>
      <c r="AJ690" s="89">
        <f t="shared" ca="1" si="215"/>
        <v>9</v>
      </c>
      <c r="AK690" s="78" t="str">
        <f ca="1">IF($A689="","",ABS(T690)&amp;"@")</f>
        <v>1@</v>
      </c>
      <c r="AL690" s="78" t="str">
        <f ca="1">IF(U690&lt;&gt;"",$AK690&amp;U690&amp;",","")</f>
        <v/>
      </c>
      <c r="AM690" s="78" t="str">
        <f ca="1">IF($A689="","",ABS(Z690)&amp;"@")</f>
        <v>1@</v>
      </c>
      <c r="AN690" s="427" t="str">
        <f t="shared" ca="1" si="216"/>
        <v>1@R,</v>
      </c>
      <c r="AO690" s="20"/>
      <c r="AP690" s="20"/>
      <c r="AQ690" s="20"/>
      <c r="AR690" s="20"/>
      <c r="AS690" s="20"/>
      <c r="AT690" s="66"/>
      <c r="AU690" s="20"/>
      <c r="AV690" s="20"/>
      <c r="AW690" s="20"/>
      <c r="AX690" s="20"/>
      <c r="AY690" s="20"/>
      <c r="AZ690" s="20"/>
      <c r="BA690" s="20"/>
      <c r="BB690" s="96">
        <f t="shared" ca="1" si="206"/>
        <v>2</v>
      </c>
      <c r="BC690" s="48"/>
      <c r="BD690" s="96"/>
      <c r="BE690" s="48"/>
      <c r="BG690" s="48"/>
      <c r="BH690" s="48"/>
      <c r="BI690" s="19"/>
      <c r="BJ690" s="19"/>
      <c r="BK690" s="19"/>
      <c r="BL690" s="48"/>
      <c r="BM690" s="61"/>
      <c r="BN690" s="48"/>
      <c r="BR690" s="48"/>
      <c r="BS690" s="48"/>
      <c r="BT690" s="48"/>
      <c r="BU690" s="48"/>
      <c r="BV690" s="48"/>
      <c r="BW690" s="48"/>
      <c r="BX690" s="48"/>
      <c r="BY690" s="49"/>
      <c r="BZ690" s="48"/>
      <c r="CA690" s="48"/>
      <c r="CB690" s="19"/>
      <c r="CC690" s="19"/>
      <c r="CD690" s="19"/>
      <c r="CE690" s="48"/>
      <c r="CF690" s="49"/>
      <c r="CG690" s="19"/>
      <c r="CH690" s="49"/>
      <c r="CI690" s="19"/>
      <c r="CJ690" s="19"/>
    </row>
    <row r="691" spans="1:88">
      <c r="A691" s="96">
        <f t="shared" ca="1" si="205"/>
        <v>24</v>
      </c>
      <c r="B691" s="23" t="str">
        <f ca="1">IF(A690="","",IF(AND(AL691="",AN691=""),"NB",AL691&amp;AN691))</f>
        <v>1@R,</v>
      </c>
      <c r="C691" s="6" t="str">
        <f t="shared" ca="1" si="208"/>
        <v/>
      </c>
      <c r="D691" s="56" t="str">
        <f ca="1">VLOOKUP($A691,$BC$5:$BN$45,8)</f>
        <v>B</v>
      </c>
      <c r="E691" s="344" t="str">
        <f t="shared" ca="1" si="217"/>
        <v>BRB</v>
      </c>
      <c r="F691" s="175">
        <v>1</v>
      </c>
      <c r="G691" s="459">
        <f ca="1">IF(G690&gt;=$AJ$3,1,IF(AND(J689="L",J690="L"),1,IF(I690="L",2,IF(I690="W",(2*G690-1),G690))))</f>
        <v>2</v>
      </c>
      <c r="H691" s="345" t="str">
        <f ca="1">IF($A690&lt;&gt;"",IF(OR($AH690&lt;&gt;0,$AI690&lt;&gt;0,E690="RRR"),"",IF(AND($D685="B",$D688="B"),"B",IF(AND($D687="B",$D689="B"),"B",IF(AND($D689=$D690,$D689="B"),"B","")))),"")</f>
        <v/>
      </c>
      <c r="I691" s="346" t="str">
        <f t="shared" ca="1" si="221"/>
        <v/>
      </c>
      <c r="J691" s="346">
        <f t="shared" ca="1" si="209"/>
        <v>0</v>
      </c>
      <c r="K691" s="343">
        <f t="shared" ca="1" si="218"/>
        <v>0</v>
      </c>
      <c r="L691" s="56" t="str">
        <f ca="1">VLOOKUP($A691,$BC$5:$BN$45,8)</f>
        <v>B</v>
      </c>
      <c r="M691" s="428">
        <f t="shared" ca="1" si="219"/>
        <v>2</v>
      </c>
      <c r="N691" s="175">
        <v>1</v>
      </c>
      <c r="O691" s="345" t="str">
        <f ca="1">IF($A690&lt;&gt;"",IF(OR($AH690&lt;&gt;0,$AI690&lt;&gt;0,E690="BBB",H691&lt;&gt;""),"",IF(AND($D685="R",$D688="R"),"R",IF(AND($D687="R",$D689="R"),"R",IF(AND($D689=$D690,$D689="R"),"R","")))),"")</f>
        <v>R</v>
      </c>
      <c r="P691" s="37" t="str">
        <f t="shared" ca="1" si="210"/>
        <v>L</v>
      </c>
      <c r="Q691" s="37">
        <f t="shared" ca="1" si="211"/>
        <v>-1</v>
      </c>
      <c r="R691" s="23">
        <f ca="1">IF($A691&lt;&gt;"",IF(OR($AH690&lt;&gt;0,$AI690&lt;&gt;0),"0",SUM(Q691:Q691)),0)</f>
        <v>-1</v>
      </c>
      <c r="S691" s="56" t="str">
        <f ca="1">VLOOKUP($A691,$BC$5:$BN$45,8)</f>
        <v>B</v>
      </c>
      <c r="T691" s="175">
        <v>1</v>
      </c>
      <c r="U691" s="345" t="str">
        <f ca="1">IF($A690&lt;&gt;"",IF(OR($AH690&lt;&gt;0,$AI690&lt;&gt;0,M690&gt;=$AJ$3),"",H691))</f>
        <v/>
      </c>
      <c r="V691" s="346" t="str">
        <f t="shared" ca="1" si="222"/>
        <v/>
      </c>
      <c r="W691" s="346">
        <f t="shared" ca="1" si="212"/>
        <v>0</v>
      </c>
      <c r="X691" s="343">
        <f t="shared" ca="1" si="220"/>
        <v>0</v>
      </c>
      <c r="Y691" s="56" t="str">
        <f ca="1">VLOOKUP($A691,$BC$5:$BN$45,8)</f>
        <v>B</v>
      </c>
      <c r="Z691" s="175">
        <v>1</v>
      </c>
      <c r="AA691" s="345" t="str">
        <f ca="1">IF($A690&lt;&gt;"",IF(OR($AH690&lt;&gt;0,$AI690&lt;&gt;0,U691&lt;&gt;""),"",O691))</f>
        <v>R</v>
      </c>
      <c r="AB691" s="37" t="str">
        <f t="shared" ca="1" si="213"/>
        <v>L</v>
      </c>
      <c r="AC691" s="37">
        <f t="shared" ca="1" si="214"/>
        <v>-1</v>
      </c>
      <c r="AD691" s="23">
        <f ca="1">IF($A691&lt;&gt;"",IF(OR($AH690&lt;&gt;0,$AI690&lt;&gt;0),"0",SUM(AC691:AC691)),0)</f>
        <v>-1</v>
      </c>
      <c r="AE691" s="90">
        <f ca="1">IF(A691&lt;&gt;"",W691+AC691,0)</f>
        <v>-1</v>
      </c>
      <c r="AF691" s="87">
        <f t="shared" ca="1" si="224"/>
        <v>-6</v>
      </c>
      <c r="AG691" s="95">
        <f>T692</f>
        <v>1</v>
      </c>
      <c r="AH691" s="89">
        <f ca="1">IF($A691&lt;&gt;"",IF(AH690&lt;&gt;0,AH690,IF(AF691&gt;=$AJ$1,"Profit Target",0)),0)</f>
        <v>0</v>
      </c>
      <c r="AI691" s="91">
        <f ca="1">IF($A691&lt;&gt;"",IF(AI690&lt;&gt;0,AI690,IF(AF691&lt;=$AJ$2,"Stop Loss",0)))</f>
        <v>0</v>
      </c>
      <c r="AJ691" s="89">
        <f t="shared" ca="1" si="215"/>
        <v>9</v>
      </c>
      <c r="AK691" s="78" t="str">
        <f ca="1">IF($A690="","",ABS(T691)&amp;"@")</f>
        <v>1@</v>
      </c>
      <c r="AL691" s="78" t="str">
        <f ca="1">IF(U691&lt;&gt;"",$AK691&amp;U691&amp;",","")</f>
        <v/>
      </c>
      <c r="AM691" s="78" t="str">
        <f ca="1">IF($A690="","",ABS(Z691)&amp;"@")</f>
        <v>1@</v>
      </c>
      <c r="AN691" s="427" t="str">
        <f t="shared" ca="1" si="216"/>
        <v>1@R,</v>
      </c>
      <c r="AO691" s="20"/>
      <c r="AP691" s="20"/>
      <c r="AQ691" s="20"/>
      <c r="AR691" s="20"/>
      <c r="AS691" s="20"/>
      <c r="AT691" s="66"/>
      <c r="AU691" s="20"/>
      <c r="AV691" s="20"/>
      <c r="AW691" s="20"/>
      <c r="AX691" s="20"/>
      <c r="AY691" s="20"/>
      <c r="AZ691" s="20"/>
      <c r="BA691" s="20"/>
      <c r="BB691" s="96">
        <f t="shared" ca="1" si="206"/>
        <v>16</v>
      </c>
      <c r="BC691" s="48"/>
      <c r="BD691" s="96"/>
      <c r="BE691" s="48"/>
      <c r="BG691" s="48"/>
      <c r="BH691" s="48"/>
      <c r="BI691" s="19"/>
      <c r="BJ691" s="19"/>
      <c r="BK691" s="19"/>
      <c r="BL691" s="48"/>
      <c r="BM691" s="61"/>
      <c r="BN691" s="48"/>
      <c r="BR691" s="48"/>
      <c r="BS691" s="48"/>
      <c r="BT691" s="48"/>
      <c r="BU691" s="48"/>
      <c r="BV691" s="48"/>
      <c r="BW691" s="48"/>
      <c r="BX691" s="48"/>
      <c r="BY691" s="49"/>
      <c r="BZ691" s="48"/>
      <c r="CA691" s="48"/>
      <c r="CB691" s="19"/>
      <c r="CC691" s="19"/>
      <c r="CD691" s="19"/>
      <c r="CE691" s="48"/>
      <c r="CF691" s="49"/>
      <c r="CG691" s="19"/>
      <c r="CH691" s="49"/>
      <c r="CI691" s="19"/>
      <c r="CJ691" s="19"/>
    </row>
    <row r="692" spans="1:88">
      <c r="A692" s="96">
        <f t="shared" ca="1" si="205"/>
        <v>9</v>
      </c>
      <c r="B692" s="23" t="str">
        <f ca="1">IF(A691="","",IF(AND(AL692="",AN692=""),"NB",AL692&amp;AN692))</f>
        <v>1@R,</v>
      </c>
      <c r="C692" s="6" t="str">
        <f t="shared" ca="1" si="208"/>
        <v/>
      </c>
      <c r="D692" s="56" t="str">
        <f ca="1">VLOOKUP($A692,$BC$5:$BN$45,8)</f>
        <v>R</v>
      </c>
      <c r="E692" s="344" t="str">
        <f t="shared" ca="1" si="217"/>
        <v>RBR</v>
      </c>
      <c r="F692" s="175">
        <v>1</v>
      </c>
      <c r="G692" s="459">
        <f ca="1">IF(G691&gt;=$AJ$3,1,IF(AND(J690="L",J691="L"),1,IF(I691="L",2,IF(I691="W",(2*G691-1),G691))))</f>
        <v>2</v>
      </c>
      <c r="H692" s="345" t="str">
        <f ca="1">IF($A691&lt;&gt;"",IF(OR($AH691&lt;&gt;0,$AI691&lt;&gt;0,E691="RRR"),"",IF(AND($D686="B",$D689="B"),"B",IF(AND($D688="B",$D690="B"),"B",IF(AND($D690=$D691,$D690="B"),"B","")))),"")</f>
        <v/>
      </c>
      <c r="I692" s="346" t="str">
        <f t="shared" ca="1" si="221"/>
        <v/>
      </c>
      <c r="J692" s="346">
        <f t="shared" ca="1" si="209"/>
        <v>0</v>
      </c>
      <c r="K692" s="343">
        <f t="shared" ca="1" si="218"/>
        <v>0</v>
      </c>
      <c r="L692" s="56" t="str">
        <f ca="1">VLOOKUP($A692,$BC$5:$BN$45,8)</f>
        <v>R</v>
      </c>
      <c r="M692" s="428">
        <f t="shared" ca="1" si="219"/>
        <v>2</v>
      </c>
      <c r="N692" s="175">
        <v>1</v>
      </c>
      <c r="O692" s="345" t="str">
        <f ca="1">IF($A691&lt;&gt;"",IF(OR($AH691&lt;&gt;0,$AI691&lt;&gt;0,E691="BBB",H692&lt;&gt;""),"",IF(AND($D686="R",$D689="R"),"R",IF(AND($D688="R",$D690="R"),"R",IF(AND($D690=$D691,$D690="R"),"R","")))),"")</f>
        <v>R</v>
      </c>
      <c r="P692" s="37" t="str">
        <f t="shared" ca="1" si="210"/>
        <v>W</v>
      </c>
      <c r="Q692" s="37">
        <f t="shared" ca="1" si="211"/>
        <v>1</v>
      </c>
      <c r="R692" s="23">
        <f ca="1">IF($A692&lt;&gt;"",IF(OR($AH691&lt;&gt;0,$AI691&lt;&gt;0),"0",SUM(Q692:Q692)),0)</f>
        <v>1</v>
      </c>
      <c r="S692" s="56" t="str">
        <f ca="1">VLOOKUP($A692,$BC$5:$BN$45,8)</f>
        <v>R</v>
      </c>
      <c r="T692" s="175">
        <v>1</v>
      </c>
      <c r="U692" s="345" t="str">
        <f ca="1">IF($A691&lt;&gt;"",IF(OR($AH691&lt;&gt;0,$AI691&lt;&gt;0,M691&gt;=$AJ$3),"",H692))</f>
        <v/>
      </c>
      <c r="V692" s="346" t="str">
        <f t="shared" ca="1" si="222"/>
        <v/>
      </c>
      <c r="W692" s="346">
        <f t="shared" ca="1" si="212"/>
        <v>0</v>
      </c>
      <c r="X692" s="343">
        <f t="shared" ca="1" si="220"/>
        <v>0</v>
      </c>
      <c r="Y692" s="56" t="str">
        <f ca="1">VLOOKUP($A692,$BC$5:$BN$45,8)</f>
        <v>R</v>
      </c>
      <c r="Z692" s="175">
        <v>1</v>
      </c>
      <c r="AA692" s="345" t="str">
        <f ca="1">IF($A691&lt;&gt;"",IF(OR($AH691&lt;&gt;0,$AI691&lt;&gt;0,U692&lt;&gt;""),"",O692))</f>
        <v>R</v>
      </c>
      <c r="AB692" s="37" t="str">
        <f t="shared" ca="1" si="213"/>
        <v>W</v>
      </c>
      <c r="AC692" s="37">
        <f t="shared" ca="1" si="214"/>
        <v>1</v>
      </c>
      <c r="AD692" s="23">
        <f ca="1">IF($A692&lt;&gt;"",IF(OR($AH691&lt;&gt;0,$AI691&lt;&gt;0),"0",SUM(AC692:AC692)),0)</f>
        <v>1</v>
      </c>
      <c r="AE692" s="90">
        <f ca="1">IF(A692&lt;&gt;"",W692+AC692,0)</f>
        <v>1</v>
      </c>
      <c r="AF692" s="87">
        <f t="shared" ca="1" si="224"/>
        <v>-5</v>
      </c>
      <c r="AG692" s="95">
        <f>T693</f>
        <v>1</v>
      </c>
      <c r="AH692" s="89">
        <f ca="1">IF($A692&lt;&gt;"",IF(AH691&lt;&gt;0,AH691,IF(AF692&gt;=$AJ$1,"Profit Target",0)),0)</f>
        <v>0</v>
      </c>
      <c r="AI692" s="91">
        <f ca="1">IF($A692&lt;&gt;"",IF(AI691&lt;&gt;0,AI691,IF(AF692&lt;=$AJ$2,"Stop Loss",0)))</f>
        <v>0</v>
      </c>
      <c r="AJ692" s="89">
        <f t="shared" ca="1" si="215"/>
        <v>9</v>
      </c>
      <c r="AK692" s="78" t="str">
        <f ca="1">IF($A691="","",ABS(T692)&amp;"@")</f>
        <v>1@</v>
      </c>
      <c r="AL692" s="78" t="str">
        <f ca="1">IF(U692&lt;&gt;"",$AK692&amp;U692&amp;",","")</f>
        <v/>
      </c>
      <c r="AM692" s="78" t="str">
        <f ca="1">IF($A691="","",ABS(Z692)&amp;"@")</f>
        <v>1@</v>
      </c>
      <c r="AN692" s="427" t="str">
        <f t="shared" ca="1" si="216"/>
        <v>1@R,</v>
      </c>
      <c r="AO692" s="20"/>
      <c r="AP692" s="20"/>
      <c r="AQ692" s="20"/>
      <c r="AR692" s="20"/>
      <c r="AS692" s="20"/>
      <c r="AT692" s="66"/>
      <c r="AU692" s="20"/>
      <c r="AV692" s="20"/>
      <c r="AW692" s="20"/>
      <c r="AX692" s="20"/>
      <c r="AY692" s="20"/>
      <c r="AZ692" s="20"/>
      <c r="BA692" s="20"/>
      <c r="BB692" s="96">
        <f t="shared" ca="1" si="206"/>
        <v>8</v>
      </c>
      <c r="BC692" s="48"/>
      <c r="BD692" s="96"/>
      <c r="BE692" s="48"/>
      <c r="BG692" s="48"/>
      <c r="BH692" s="48"/>
      <c r="BI692" s="19"/>
      <c r="BJ692" s="19"/>
      <c r="BK692" s="19"/>
      <c r="BL692" s="48"/>
      <c r="BM692" s="61"/>
      <c r="BN692" s="48"/>
      <c r="BR692" s="48"/>
      <c r="BS692" s="48"/>
      <c r="BT692" s="48"/>
      <c r="BU692" s="48"/>
      <c r="BV692" s="48"/>
      <c r="BW692" s="48"/>
      <c r="BX692" s="48"/>
      <c r="BY692" s="49"/>
      <c r="BZ692" s="48"/>
      <c r="CA692" s="48"/>
      <c r="CB692" s="19"/>
      <c r="CC692" s="19"/>
      <c r="CD692" s="19"/>
      <c r="CE692" s="48"/>
      <c r="CF692" s="49"/>
      <c r="CG692" s="19"/>
      <c r="CH692" s="49"/>
      <c r="CI692" s="19"/>
      <c r="CJ692" s="19"/>
    </row>
    <row r="693" spans="1:88">
      <c r="A693" s="96">
        <f t="shared" ca="1" si="205"/>
        <v>25</v>
      </c>
      <c r="B693" s="23" t="str">
        <f ca="1">IF(A692="","",IF(AND(AL693="",AN693=""),"NB",AL693&amp;AN693))</f>
        <v>1@B,</v>
      </c>
      <c r="C693" s="6" t="str">
        <f t="shared" ca="1" si="208"/>
        <v/>
      </c>
      <c r="D693" s="56" t="str">
        <f ca="1">VLOOKUP($A693,$BC$5:$BN$45,8)</f>
        <v>R</v>
      </c>
      <c r="E693" s="344" t="str">
        <f t="shared" ca="1" si="217"/>
        <v>BRR</v>
      </c>
      <c r="F693" s="175">
        <v>1</v>
      </c>
      <c r="G693" s="459">
        <f ca="1">IF(G692&gt;=$AJ$3,1,IF(AND(J691="L",J692="L"),1,IF(I692="L",2,IF(I692="W",(2*G692-1),G692))))</f>
        <v>2</v>
      </c>
      <c r="H693" s="345" t="str">
        <f ca="1">IF($A692&lt;&gt;"",IF(OR($AH692&lt;&gt;0,$AI692&lt;&gt;0,E692="RRR"),"",IF(AND($D687="B",$D690="B"),"B",IF(AND($D689="B",$D691="B"),"B",IF(AND($D691=$D692,$D691="B"),"B","")))),"")</f>
        <v>B</v>
      </c>
      <c r="I693" s="346" t="str">
        <f t="shared" ca="1" si="221"/>
        <v>L</v>
      </c>
      <c r="J693" s="346">
        <f t="shared" ca="1" si="209"/>
        <v>-1</v>
      </c>
      <c r="K693" s="343">
        <f t="shared" ca="1" si="218"/>
        <v>-1</v>
      </c>
      <c r="L693" s="56" t="str">
        <f ca="1">VLOOKUP($A693,$BC$5:$BN$45,8)</f>
        <v>R</v>
      </c>
      <c r="M693" s="428">
        <f t="shared" ca="1" si="219"/>
        <v>3</v>
      </c>
      <c r="N693" s="175">
        <v>1</v>
      </c>
      <c r="O693" s="345" t="str">
        <f ca="1">IF($A692&lt;&gt;"",IF(OR($AH692&lt;&gt;0,$AI692&lt;&gt;0,E692="BBB",H693&lt;&gt;""),"",IF(AND($D687="R",$D690="R"),"R",IF(AND($D689="R",$D691="R"),"R",IF(AND($D691=$D692,$D691="R"),"R","")))),"")</f>
        <v/>
      </c>
      <c r="P693" s="37" t="str">
        <f t="shared" ca="1" si="210"/>
        <v/>
      </c>
      <c r="Q693" s="37">
        <f t="shared" ca="1" si="211"/>
        <v>0</v>
      </c>
      <c r="R693" s="23">
        <f ca="1">IF($A693&lt;&gt;"",IF(OR($AH692&lt;&gt;0,$AI692&lt;&gt;0),"0",SUM(Q693:Q693)),0)</f>
        <v>0</v>
      </c>
      <c r="S693" s="56" t="str">
        <f ca="1">VLOOKUP($A693,$BC$5:$BN$45,8)</f>
        <v>R</v>
      </c>
      <c r="T693" s="175">
        <v>1</v>
      </c>
      <c r="U693" s="345" t="str">
        <f ca="1">IF($A692&lt;&gt;"",IF(OR($AH692&lt;&gt;0,$AI692&lt;&gt;0,M692&gt;=$AJ$3),"",H693))</f>
        <v>B</v>
      </c>
      <c r="V693" s="346" t="str">
        <f t="shared" ca="1" si="222"/>
        <v>L</v>
      </c>
      <c r="W693" s="346">
        <f t="shared" ca="1" si="212"/>
        <v>-1</v>
      </c>
      <c r="X693" s="343">
        <f t="shared" ca="1" si="220"/>
        <v>-1</v>
      </c>
      <c r="Y693" s="56" t="str">
        <f ca="1">VLOOKUP($A693,$BC$5:$BN$45,8)</f>
        <v>R</v>
      </c>
      <c r="Z693" s="175">
        <v>1</v>
      </c>
      <c r="AA693" s="345" t="str">
        <f ca="1">IF($A692&lt;&gt;"",IF(OR($AH692&lt;&gt;0,$AI692&lt;&gt;0,U693&lt;&gt;""),"",O693))</f>
        <v/>
      </c>
      <c r="AB693" s="37" t="str">
        <f t="shared" ca="1" si="213"/>
        <v/>
      </c>
      <c r="AC693" s="37">
        <f t="shared" ca="1" si="214"/>
        <v>0</v>
      </c>
      <c r="AD693" s="23">
        <f ca="1">IF($A693&lt;&gt;"",IF(OR($AH692&lt;&gt;0,$AI692&lt;&gt;0),"0",SUM(AC693:AC693)),0)</f>
        <v>0</v>
      </c>
      <c r="AE693" s="90">
        <f ca="1">IF(A693&lt;&gt;"",W693+AC693,0)</f>
        <v>-1</v>
      </c>
      <c r="AF693" s="87">
        <f t="shared" ca="1" si="224"/>
        <v>-6</v>
      </c>
      <c r="AG693" s="95">
        <f>T694</f>
        <v>1</v>
      </c>
      <c r="AH693" s="89">
        <f ca="1">IF($A693&lt;&gt;"",IF(AH692&lt;&gt;0,AH692,IF(AF693&gt;=$AJ$1,"Profit Target",0)),0)</f>
        <v>0</v>
      </c>
      <c r="AI693" s="91">
        <f ca="1">IF($A693&lt;&gt;"",IF(AI692&lt;&gt;0,AI692,IF(AF693&lt;=$AJ$2,"Stop Loss",0)))</f>
        <v>0</v>
      </c>
      <c r="AJ693" s="89">
        <f t="shared" ca="1" si="215"/>
        <v>9</v>
      </c>
      <c r="AK693" s="78" t="str">
        <f ca="1">IF($A692="","",ABS(T693)&amp;"@")</f>
        <v>1@</v>
      </c>
      <c r="AL693" s="78" t="str">
        <f ca="1">IF(U693&lt;&gt;"",$AK693&amp;U693&amp;",","")</f>
        <v>1@B,</v>
      </c>
      <c r="AM693" s="78" t="str">
        <f ca="1">IF($A692="","",ABS(Z693)&amp;"@")</f>
        <v>1@</v>
      </c>
      <c r="AN693" s="427" t="str">
        <f t="shared" ca="1" si="216"/>
        <v/>
      </c>
      <c r="AO693" s="20"/>
      <c r="AP693" s="20"/>
      <c r="AQ693" s="20"/>
      <c r="AR693" s="20"/>
      <c r="AS693" s="20"/>
      <c r="AT693" s="66"/>
      <c r="AU693" s="20"/>
      <c r="AV693" s="20"/>
      <c r="AW693" s="20"/>
      <c r="AX693" s="20"/>
      <c r="AY693" s="20"/>
      <c r="AZ693" s="20"/>
      <c r="BA693" s="20"/>
      <c r="BB693" s="96">
        <f t="shared" ca="1" si="206"/>
        <v>26</v>
      </c>
      <c r="BC693" s="48"/>
      <c r="BD693" s="96"/>
      <c r="BE693" s="48"/>
      <c r="BG693" s="48"/>
      <c r="BH693" s="48"/>
      <c r="BI693" s="19"/>
      <c r="BJ693" s="19"/>
      <c r="BK693" s="19"/>
      <c r="BL693" s="48"/>
      <c r="BM693" s="61"/>
      <c r="BN693" s="48"/>
      <c r="BR693" s="48"/>
      <c r="BS693" s="48"/>
      <c r="BT693" s="48"/>
      <c r="BU693" s="48"/>
      <c r="BV693" s="48"/>
      <c r="BW693" s="48"/>
      <c r="BX693" s="48"/>
      <c r="BY693" s="49"/>
      <c r="BZ693" s="48"/>
      <c r="CA693" s="48"/>
      <c r="CB693" s="19"/>
      <c r="CC693" s="19"/>
      <c r="CD693" s="19"/>
      <c r="CE693" s="48"/>
      <c r="CF693" s="49"/>
      <c r="CG693" s="19"/>
      <c r="CH693" s="49"/>
      <c r="CI693" s="19"/>
      <c r="CJ693" s="19"/>
    </row>
    <row r="694" spans="1:88">
      <c r="A694" s="96">
        <f t="shared" ca="1" si="205"/>
        <v>26</v>
      </c>
      <c r="B694" s="23" t="str">
        <f ca="1">IF(A693="","",IF(AND(AL694="",AN694=""),"NB",AL694&amp;AN694))</f>
        <v>1@R,</v>
      </c>
      <c r="C694" s="6" t="str">
        <f t="shared" ca="1" si="208"/>
        <v/>
      </c>
      <c r="D694" s="56" t="str">
        <f ca="1">VLOOKUP($A694,$BC$5:$BN$45,8)</f>
        <v>B</v>
      </c>
      <c r="E694" s="344" t="str">
        <f t="shared" ca="1" si="217"/>
        <v>RRB</v>
      </c>
      <c r="F694" s="175">
        <v>1</v>
      </c>
      <c r="G694" s="459">
        <f ca="1">IF(G693&gt;=$AJ$3,1,IF(AND(J692="L",J693="L"),1,IF(I693="L",2,IF(I693="W",(2*G693-1),G693))))</f>
        <v>2</v>
      </c>
      <c r="H694" s="345" t="str">
        <f ca="1">IF($A693&lt;&gt;"",IF(OR($AH693&lt;&gt;0,$AI693&lt;&gt;0,E693="RRR"),"",IF(AND($D688="B",$D691="B"),"B",IF(AND($D690="B",$D692="B"),"B",IF(AND($D692=$D693,$D692="B"),"B","")))),"")</f>
        <v/>
      </c>
      <c r="I694" s="346" t="str">
        <f t="shared" ca="1" si="221"/>
        <v/>
      </c>
      <c r="J694" s="346">
        <f t="shared" ca="1" si="209"/>
        <v>0</v>
      </c>
      <c r="K694" s="343">
        <f t="shared" ca="1" si="218"/>
        <v>0</v>
      </c>
      <c r="L694" s="56" t="str">
        <f ca="1">VLOOKUP($A694,$BC$5:$BN$45,8)</f>
        <v>B</v>
      </c>
      <c r="M694" s="428">
        <f t="shared" ca="1" si="219"/>
        <v>3</v>
      </c>
      <c r="N694" s="175">
        <v>1</v>
      </c>
      <c r="O694" s="345" t="str">
        <f ca="1">IF($A693&lt;&gt;"",IF(OR($AH693&lt;&gt;0,$AI693&lt;&gt;0,E693="BBB",H694&lt;&gt;""),"",IF(AND($D688="R",$D691="R"),"R",IF(AND($D690="R",$D692="R"),"R",IF(AND($D692=$D693,$D692="R"),"R","")))),"")</f>
        <v>R</v>
      </c>
      <c r="P694" s="37" t="str">
        <f t="shared" ca="1" si="210"/>
        <v>L</v>
      </c>
      <c r="Q694" s="37">
        <f t="shared" ca="1" si="211"/>
        <v>-1</v>
      </c>
      <c r="R694" s="23">
        <f ca="1">IF($A694&lt;&gt;"",IF(OR($AH693&lt;&gt;0,$AI693&lt;&gt;0),"0",SUM(Q694:Q694)),0)</f>
        <v>-1</v>
      </c>
      <c r="S694" s="56" t="str">
        <f ca="1">VLOOKUP($A694,$BC$5:$BN$45,8)</f>
        <v>B</v>
      </c>
      <c r="T694" s="175">
        <v>1</v>
      </c>
      <c r="U694" s="345" t="str">
        <f ca="1">IF($A693&lt;&gt;"",IF(OR($AH693&lt;&gt;0,$AI693&lt;&gt;0,M693&gt;=$AJ$3),"",H694))</f>
        <v/>
      </c>
      <c r="V694" s="346" t="str">
        <f t="shared" ca="1" si="222"/>
        <v/>
      </c>
      <c r="W694" s="346">
        <f t="shared" ca="1" si="212"/>
        <v>0</v>
      </c>
      <c r="X694" s="343">
        <f t="shared" ca="1" si="220"/>
        <v>0</v>
      </c>
      <c r="Y694" s="56" t="str">
        <f ca="1">VLOOKUP($A694,$BC$5:$BN$45,8)</f>
        <v>B</v>
      </c>
      <c r="Z694" s="175">
        <v>1</v>
      </c>
      <c r="AA694" s="345" t="str">
        <f ca="1">IF($A693&lt;&gt;"",IF(OR($AH693&lt;&gt;0,$AI693&lt;&gt;0,U694&lt;&gt;""),"",O694))</f>
        <v>R</v>
      </c>
      <c r="AB694" s="37" t="str">
        <f t="shared" ca="1" si="213"/>
        <v>L</v>
      </c>
      <c r="AC694" s="37">
        <f t="shared" ca="1" si="214"/>
        <v>-1</v>
      </c>
      <c r="AD694" s="23">
        <f ca="1">IF($A694&lt;&gt;"",IF(OR($AH693&lt;&gt;0,$AI693&lt;&gt;0),"0",SUM(AC694:AC694)),0)</f>
        <v>-1</v>
      </c>
      <c r="AE694" s="90">
        <f ca="1">IF(A694&lt;&gt;"",W694+AC694,0)</f>
        <v>-1</v>
      </c>
      <c r="AF694" s="87">
        <f t="shared" ca="1" si="224"/>
        <v>-7</v>
      </c>
      <c r="AG694" s="95">
        <f>T695</f>
        <v>1</v>
      </c>
      <c r="AH694" s="89">
        <f ca="1">IF($A694&lt;&gt;"",IF(AH693&lt;&gt;0,AH693,IF(AF694&gt;=$AJ$1,"Profit Target",0)),0)</f>
        <v>0</v>
      </c>
      <c r="AI694" s="91">
        <f ca="1">IF($A694&lt;&gt;"",IF(AI693&lt;&gt;0,AI693,IF(AF694&lt;=$AJ$2,"Stop Loss",0)))</f>
        <v>0</v>
      </c>
      <c r="AJ694" s="89">
        <f t="shared" ca="1" si="215"/>
        <v>9</v>
      </c>
      <c r="AK694" s="78" t="str">
        <f ca="1">IF($A693="","",ABS(T694)&amp;"@")</f>
        <v>1@</v>
      </c>
      <c r="AL694" s="78" t="str">
        <f ca="1">IF(U694&lt;&gt;"",$AK694&amp;U694&amp;",","")</f>
        <v/>
      </c>
      <c r="AM694" s="78" t="str">
        <f ca="1">IF($A693="","",ABS(Z694)&amp;"@")</f>
        <v>1@</v>
      </c>
      <c r="AN694" s="427" t="str">
        <f t="shared" ca="1" si="216"/>
        <v>1@R,</v>
      </c>
      <c r="AO694" s="20"/>
      <c r="AP694" s="20"/>
      <c r="AQ694" s="20"/>
      <c r="AR694" s="20"/>
      <c r="AS694" s="20"/>
      <c r="AT694" s="66"/>
      <c r="AU694" s="20"/>
      <c r="AV694" s="20"/>
      <c r="AW694" s="20"/>
      <c r="AX694" s="20"/>
      <c r="AY694" s="20"/>
      <c r="AZ694" s="20"/>
      <c r="BA694" s="20"/>
      <c r="BB694" s="96">
        <f t="shared" ca="1" si="206"/>
        <v>11</v>
      </c>
      <c r="BC694" s="48"/>
      <c r="BD694" s="96"/>
      <c r="BE694" s="48"/>
      <c r="BG694" s="48"/>
      <c r="BH694" s="48"/>
      <c r="BI694" s="19"/>
      <c r="BJ694" s="19"/>
      <c r="BK694" s="19"/>
      <c r="BL694" s="48"/>
      <c r="BM694" s="61"/>
      <c r="BN694" s="48"/>
      <c r="BR694" s="48"/>
      <c r="BS694" s="48"/>
      <c r="BT694" s="48"/>
      <c r="BU694" s="48"/>
      <c r="BV694" s="48"/>
      <c r="BW694" s="48"/>
      <c r="BX694" s="48"/>
      <c r="BY694" s="49"/>
      <c r="BZ694" s="48"/>
      <c r="CA694" s="48"/>
      <c r="CB694" s="19"/>
      <c r="CC694" s="19"/>
      <c r="CD694" s="19"/>
      <c r="CE694" s="48"/>
      <c r="CF694" s="49"/>
      <c r="CG694" s="19"/>
      <c r="CH694" s="49"/>
      <c r="CI694" s="19"/>
      <c r="CJ694" s="19"/>
    </row>
    <row r="695" spans="1:88">
      <c r="A695" s="96">
        <f t="shared" ca="1" si="205"/>
        <v>2</v>
      </c>
      <c r="B695" s="23" t="str">
        <f ca="1">IF(A694="","",IF(AND(AL695="",AN695=""),"NB",AL695&amp;AN695))</f>
        <v>NB</v>
      </c>
      <c r="C695" s="6" t="str">
        <f t="shared" ca="1" si="208"/>
        <v/>
      </c>
      <c r="D695" s="56" t="str">
        <f ca="1">VLOOKUP($A695,$BC$5:$BN$45,8)</f>
        <v>B</v>
      </c>
      <c r="E695" s="344" t="str">
        <f t="shared" ca="1" si="217"/>
        <v>RBB</v>
      </c>
      <c r="F695" s="175">
        <v>1</v>
      </c>
      <c r="G695" s="459">
        <f ca="1">IF(G694&gt;=$AJ$3,1,IF(AND(J693="L",J694="L"),1,IF(I694="L",2,IF(I694="W",(2*G694-1),G694))))</f>
        <v>2</v>
      </c>
      <c r="H695" s="345" t="str">
        <f ca="1">IF($A694&lt;&gt;"",IF(OR($AH694&lt;&gt;0,$AI694&lt;&gt;0,E694="RRR"),"",IF(AND($D689="B",$D692="B"),"B",IF(AND($D691="B",$D693="B"),"B",IF(AND($D693=$D694,$D693="B"),"B","")))),"")</f>
        <v/>
      </c>
      <c r="I695" s="346" t="str">
        <f t="shared" ca="1" si="221"/>
        <v/>
      </c>
      <c r="J695" s="346">
        <f t="shared" ca="1" si="209"/>
        <v>0</v>
      </c>
      <c r="K695" s="343">
        <f t="shared" ca="1" si="218"/>
        <v>0</v>
      </c>
      <c r="L695" s="56" t="str">
        <f ca="1">VLOOKUP($A695,$BC$5:$BN$45,8)</f>
        <v>B</v>
      </c>
      <c r="M695" s="428">
        <f t="shared" ca="1" si="219"/>
        <v>3</v>
      </c>
      <c r="N695" s="175">
        <v>1</v>
      </c>
      <c r="O695" s="345" t="str">
        <f ca="1">IF($A694&lt;&gt;"",IF(OR($AH694&lt;&gt;0,$AI694&lt;&gt;0,E694="BBB",H695&lt;&gt;""),"",IF(AND($D689="R",$D692="R"),"R",IF(AND($D691="R",$D693="R"),"R",IF(AND($D693=$D694,$D693="R"),"R","")))),"")</f>
        <v/>
      </c>
      <c r="P695" s="37" t="str">
        <f t="shared" ca="1" si="210"/>
        <v/>
      </c>
      <c r="Q695" s="37">
        <f t="shared" ca="1" si="211"/>
        <v>0</v>
      </c>
      <c r="R695" s="23">
        <f ca="1">IF($A695&lt;&gt;"",IF(OR($AH694&lt;&gt;0,$AI694&lt;&gt;0),"0",SUM(Q695:Q695)),0)</f>
        <v>0</v>
      </c>
      <c r="S695" s="56" t="str">
        <f ca="1">VLOOKUP($A695,$BC$5:$BN$45,8)</f>
        <v>B</v>
      </c>
      <c r="T695" s="175">
        <v>1</v>
      </c>
      <c r="U695" s="345" t="str">
        <f ca="1">IF($A694&lt;&gt;"",IF(OR($AH694&lt;&gt;0,$AI694&lt;&gt;0,M694&gt;=$AJ$3),"",H695))</f>
        <v/>
      </c>
      <c r="V695" s="346" t="str">
        <f t="shared" ca="1" si="222"/>
        <v/>
      </c>
      <c r="W695" s="346">
        <f t="shared" ca="1" si="212"/>
        <v>0</v>
      </c>
      <c r="X695" s="343">
        <f t="shared" ca="1" si="220"/>
        <v>0</v>
      </c>
      <c r="Y695" s="56" t="str">
        <f ca="1">VLOOKUP($A695,$BC$5:$BN$45,8)</f>
        <v>B</v>
      </c>
      <c r="Z695" s="175">
        <v>1</v>
      </c>
      <c r="AA695" s="345" t="str">
        <f ca="1">IF($A694&lt;&gt;"",IF(OR($AH694&lt;&gt;0,$AI694&lt;&gt;0,U695&lt;&gt;""),"",O695))</f>
        <v/>
      </c>
      <c r="AB695" s="37" t="str">
        <f t="shared" ca="1" si="213"/>
        <v/>
      </c>
      <c r="AC695" s="37">
        <f t="shared" ca="1" si="214"/>
        <v>0</v>
      </c>
      <c r="AD695" s="23">
        <f ca="1">IF($A695&lt;&gt;"",IF(OR($AH694&lt;&gt;0,$AI694&lt;&gt;0),"0",SUM(AC695:AC695)),0)</f>
        <v>0</v>
      </c>
      <c r="AE695" s="90">
        <f ca="1">IF(A695&lt;&gt;"",W695+AC695,0)</f>
        <v>0</v>
      </c>
      <c r="AF695" s="87">
        <f t="shared" ca="1" si="224"/>
        <v>-7</v>
      </c>
      <c r="AG695" s="95">
        <f>T696</f>
        <v>1</v>
      </c>
      <c r="AH695" s="89">
        <f ca="1">IF($A695&lt;&gt;"",IF(AH694&lt;&gt;0,AH694,IF(AF695&gt;=$AJ$1,"Profit Target",0)),0)</f>
        <v>0</v>
      </c>
      <c r="AI695" s="91">
        <f ca="1">IF($A695&lt;&gt;"",IF(AI694&lt;&gt;0,AI694,IF(AF695&lt;=$AJ$2,"Stop Loss",0)))</f>
        <v>0</v>
      </c>
      <c r="AJ695" s="89">
        <f t="shared" ca="1" si="215"/>
        <v>9</v>
      </c>
      <c r="AK695" s="78" t="str">
        <f ca="1">IF($A694="","",ABS(T695)&amp;"@")</f>
        <v>1@</v>
      </c>
      <c r="AL695" s="78" t="str">
        <f ca="1">IF(U695&lt;&gt;"",$AK695&amp;U695&amp;",","")</f>
        <v/>
      </c>
      <c r="AM695" s="78" t="str">
        <f ca="1">IF($A694="","",ABS(Z695)&amp;"@")</f>
        <v>1@</v>
      </c>
      <c r="AN695" s="427" t="str">
        <f t="shared" ca="1" si="216"/>
        <v/>
      </c>
      <c r="AO695" s="20"/>
      <c r="AP695" s="20"/>
      <c r="AQ695" s="20"/>
      <c r="AR695" s="20"/>
      <c r="AS695" s="20"/>
      <c r="AT695" s="66"/>
      <c r="AU695" s="20"/>
      <c r="AV695" s="20"/>
      <c r="AW695" s="20"/>
      <c r="AX695" s="20"/>
      <c r="AY695" s="20"/>
      <c r="AZ695" s="20"/>
      <c r="BA695" s="20"/>
      <c r="BB695" s="96">
        <f t="shared" ca="1" si="206"/>
        <v>20</v>
      </c>
      <c r="BC695" s="48"/>
      <c r="BD695" s="96"/>
      <c r="BE695" s="48"/>
      <c r="BG695" s="48"/>
      <c r="BH695" s="48"/>
      <c r="BI695" s="19"/>
      <c r="BJ695" s="19"/>
      <c r="BK695" s="19"/>
      <c r="BL695" s="48"/>
      <c r="BM695" s="61"/>
      <c r="BN695" s="48"/>
      <c r="BR695" s="48"/>
      <c r="BS695" s="48"/>
      <c r="BT695" s="48"/>
      <c r="BU695" s="48"/>
      <c r="BV695" s="48"/>
      <c r="BW695" s="48"/>
      <c r="BX695" s="48"/>
      <c r="BY695" s="49"/>
      <c r="BZ695" s="48"/>
      <c r="CA695" s="48"/>
      <c r="CB695" s="19"/>
      <c r="CC695" s="19"/>
      <c r="CD695" s="19"/>
      <c r="CE695" s="48"/>
      <c r="CF695" s="49"/>
      <c r="CG695" s="19"/>
      <c r="CH695" s="49"/>
      <c r="CI695" s="19"/>
      <c r="CJ695" s="19"/>
    </row>
    <row r="696" spans="1:88">
      <c r="A696" s="96">
        <f t="shared" ca="1" si="205"/>
        <v>2</v>
      </c>
      <c r="B696" s="23" t="str">
        <f ca="1">IF(A695="","",IF(AND(AL696="",AN696=""),"NB",AL696&amp;AN696))</f>
        <v>1@B,</v>
      </c>
      <c r="C696" s="6" t="str">
        <f t="shared" ca="1" si="208"/>
        <v/>
      </c>
      <c r="D696" s="56" t="str">
        <f ca="1">VLOOKUP($A696,$BC$5:$BN$45,8)</f>
        <v>B</v>
      </c>
      <c r="E696" s="344" t="str">
        <f t="shared" ca="1" si="217"/>
        <v>BBB</v>
      </c>
      <c r="F696" s="175">
        <v>1</v>
      </c>
      <c r="G696" s="459">
        <f ca="1">IF(G695&gt;=$AJ$3,1,IF(AND(J694="L",J695="L"),1,IF(I695="L",2,IF(I695="W",(2*G695-1),G695))))</f>
        <v>2</v>
      </c>
      <c r="H696" s="345" t="str">
        <f ca="1">IF($A695&lt;&gt;"",IF(OR($AH695&lt;&gt;0,$AI695&lt;&gt;0,E695="RRR"),"",IF(AND($D690="B",$D693="B"),"B",IF(AND($D692="B",$D694="B"),"B",IF(AND($D694=$D695,$D694="B"),"B","")))),"")</f>
        <v>B</v>
      </c>
      <c r="I696" s="346" t="str">
        <f t="shared" ca="1" si="221"/>
        <v>W</v>
      </c>
      <c r="J696" s="346">
        <f t="shared" ca="1" si="209"/>
        <v>1</v>
      </c>
      <c r="K696" s="343">
        <f t="shared" ca="1" si="218"/>
        <v>1</v>
      </c>
      <c r="L696" s="56" t="str">
        <f ca="1">VLOOKUP($A696,$BC$5:$BN$45,8)</f>
        <v>B</v>
      </c>
      <c r="M696" s="428">
        <f t="shared" ca="1" si="219"/>
        <v>0</v>
      </c>
      <c r="N696" s="175">
        <v>1</v>
      </c>
      <c r="O696" s="345" t="str">
        <f ca="1">IF($A695&lt;&gt;"",IF(OR($AH695&lt;&gt;0,$AI695&lt;&gt;0,E695="BBB",H696&lt;&gt;""),"",IF(AND($D690="R",$D693="R"),"R",IF(AND($D692="R",$D694="R"),"R",IF(AND($D694=$D695,$D694="R"),"R","")))),"")</f>
        <v/>
      </c>
      <c r="P696" s="37" t="str">
        <f t="shared" ca="1" si="210"/>
        <v/>
      </c>
      <c r="Q696" s="37">
        <f t="shared" ca="1" si="211"/>
        <v>0</v>
      </c>
      <c r="R696" s="23">
        <f ca="1">IF($A696&lt;&gt;"",IF(OR($AH695&lt;&gt;0,$AI695&lt;&gt;0),"0",SUM(Q696:Q696)),0)</f>
        <v>0</v>
      </c>
      <c r="S696" s="56" t="str">
        <f ca="1">VLOOKUP($A696,$BC$5:$BN$45,8)</f>
        <v>B</v>
      </c>
      <c r="T696" s="175">
        <v>1</v>
      </c>
      <c r="U696" s="345" t="str">
        <f ca="1">IF($A695&lt;&gt;"",IF(OR($AH695&lt;&gt;0,$AI695&lt;&gt;0,M695&gt;=$AJ$3),"",H696))</f>
        <v>B</v>
      </c>
      <c r="V696" s="346" t="str">
        <f t="shared" ca="1" si="222"/>
        <v>W</v>
      </c>
      <c r="W696" s="346">
        <f t="shared" ca="1" si="212"/>
        <v>1</v>
      </c>
      <c r="X696" s="343">
        <f t="shared" ca="1" si="220"/>
        <v>1</v>
      </c>
      <c r="Y696" s="56" t="str">
        <f ca="1">VLOOKUP($A696,$BC$5:$BN$45,8)</f>
        <v>B</v>
      </c>
      <c r="Z696" s="175">
        <v>1</v>
      </c>
      <c r="AA696" s="345" t="str">
        <f ca="1">IF($A695&lt;&gt;"",IF(OR($AH695&lt;&gt;0,$AI695&lt;&gt;0,U696&lt;&gt;""),"",O696))</f>
        <v/>
      </c>
      <c r="AB696" s="37" t="str">
        <f t="shared" ca="1" si="213"/>
        <v/>
      </c>
      <c r="AC696" s="37">
        <f t="shared" ca="1" si="214"/>
        <v>0</v>
      </c>
      <c r="AD696" s="23">
        <f ca="1">IF($A696&lt;&gt;"",IF(OR($AH695&lt;&gt;0,$AI695&lt;&gt;0),"0",SUM(AC696:AC696)),0)</f>
        <v>0</v>
      </c>
      <c r="AE696" s="90">
        <f ca="1">IF(A696&lt;&gt;"",W696+AC696,0)</f>
        <v>1</v>
      </c>
      <c r="AF696" s="87">
        <f t="shared" ca="1" si="224"/>
        <v>-6</v>
      </c>
      <c r="AG696" s="95">
        <f>T697</f>
        <v>1</v>
      </c>
      <c r="AH696" s="89">
        <f ca="1">IF($A696&lt;&gt;"",IF(AH695&lt;&gt;0,AH695,IF(AF696&gt;=$AJ$1,"Profit Target",0)),0)</f>
        <v>0</v>
      </c>
      <c r="AI696" s="91">
        <f ca="1">IF($A696&lt;&gt;"",IF(AI695&lt;&gt;0,AI695,IF(AF696&lt;=$AJ$2,"Stop Loss",0)))</f>
        <v>0</v>
      </c>
      <c r="AJ696" s="89">
        <f t="shared" ca="1" si="215"/>
        <v>9</v>
      </c>
      <c r="AK696" s="78" t="str">
        <f ca="1">IF($A695="","",ABS(T696)&amp;"@")</f>
        <v>1@</v>
      </c>
      <c r="AL696" s="78" t="str">
        <f ca="1">IF(U696&lt;&gt;"",$AK696&amp;U696&amp;",","")</f>
        <v>1@B,</v>
      </c>
      <c r="AM696" s="78" t="str">
        <f ca="1">IF($A695="","",ABS(Z696)&amp;"@")</f>
        <v>1@</v>
      </c>
      <c r="AN696" s="427" t="str">
        <f t="shared" ca="1" si="216"/>
        <v/>
      </c>
      <c r="AO696" s="20"/>
      <c r="AP696" s="20"/>
      <c r="AQ696" s="20"/>
      <c r="AR696" s="20"/>
      <c r="AS696" s="20"/>
      <c r="AT696" s="66"/>
      <c r="AU696" s="20"/>
      <c r="AV696" s="20"/>
      <c r="AW696" s="20"/>
      <c r="AX696" s="20"/>
      <c r="AY696" s="20"/>
      <c r="AZ696" s="20"/>
      <c r="BA696" s="20"/>
      <c r="BB696" s="96">
        <f t="shared" ca="1" si="206"/>
        <v>6</v>
      </c>
      <c r="BC696" s="48"/>
      <c r="BD696" s="96"/>
      <c r="BE696" s="48"/>
      <c r="BG696" s="48"/>
      <c r="BH696" s="48"/>
      <c r="BI696" s="19"/>
      <c r="BJ696" s="19"/>
      <c r="BK696" s="19"/>
      <c r="BL696" s="48"/>
      <c r="BM696" s="61"/>
      <c r="BN696" s="48"/>
      <c r="BR696" s="48"/>
      <c r="BS696" s="48"/>
      <c r="BT696" s="48"/>
      <c r="BU696" s="48"/>
      <c r="BV696" s="48"/>
      <c r="BW696" s="48"/>
      <c r="BX696" s="48"/>
      <c r="BY696" s="49"/>
      <c r="BZ696" s="48"/>
      <c r="CA696" s="48"/>
      <c r="CB696" s="19"/>
      <c r="CC696" s="19"/>
      <c r="CD696" s="19"/>
      <c r="CE696" s="48"/>
      <c r="CF696" s="49"/>
      <c r="CG696" s="19"/>
      <c r="CH696" s="49"/>
      <c r="CI696" s="19"/>
      <c r="CJ696" s="19"/>
    </row>
    <row r="697" spans="1:88">
      <c r="A697" s="96">
        <f t="shared" ca="1" si="205"/>
        <v>31</v>
      </c>
      <c r="B697" s="23" t="str">
        <f ca="1">IF(A696="","",IF(AND(AL697="",AN697=""),"NB",AL697&amp;AN697))</f>
        <v>1@B,</v>
      </c>
      <c r="C697" s="6" t="str">
        <f t="shared" ca="1" si="208"/>
        <v/>
      </c>
      <c r="D697" s="56" t="str">
        <f ca="1">VLOOKUP($A697,$BC$5:$BN$45,8)</f>
        <v>B</v>
      </c>
      <c r="E697" s="344" t="str">
        <f t="shared" ca="1" si="217"/>
        <v>BBB</v>
      </c>
      <c r="F697" s="175">
        <v>1</v>
      </c>
      <c r="G697" s="459">
        <f ca="1">IF(G696&gt;=$AJ$3,1,IF(AND(J695="L",J696="L"),1,IF(I696="L",2,IF(I696="W",(2*G696-1),G696))))</f>
        <v>3</v>
      </c>
      <c r="H697" s="345" t="str">
        <f ca="1">IF($A696&lt;&gt;"",IF(OR($AH696&lt;&gt;0,$AI696&lt;&gt;0,E696="RRR"),"",IF(AND($D691="B",$D694="B"),"B",IF(AND($D693="B",$D695="B"),"B",IF(AND($D695=$D696,$D695="B"),"B","")))),"")</f>
        <v>B</v>
      </c>
      <c r="I697" s="346" t="str">
        <f t="shared" ca="1" si="221"/>
        <v>W</v>
      </c>
      <c r="J697" s="346">
        <f t="shared" ca="1" si="209"/>
        <v>1</v>
      </c>
      <c r="K697" s="343">
        <f t="shared" ca="1" si="218"/>
        <v>1</v>
      </c>
      <c r="L697" s="56" t="str">
        <f ca="1">VLOOKUP($A697,$BC$5:$BN$45,8)</f>
        <v>B</v>
      </c>
      <c r="M697" s="428">
        <f t="shared" ca="1" si="219"/>
        <v>0</v>
      </c>
      <c r="N697" s="175">
        <v>1</v>
      </c>
      <c r="O697" s="345" t="str">
        <f ca="1">IF($A696&lt;&gt;"",IF(OR($AH696&lt;&gt;0,$AI696&lt;&gt;0,E696="BBB",H697&lt;&gt;""),"",IF(AND($D691="R",$D694="R"),"R",IF(AND($D693="R",$D695="R"),"R",IF(AND($D695=$D696,$D695="R"),"R","")))),"")</f>
        <v/>
      </c>
      <c r="P697" s="37" t="str">
        <f t="shared" ca="1" si="210"/>
        <v/>
      </c>
      <c r="Q697" s="37">
        <f t="shared" ca="1" si="211"/>
        <v>0</v>
      </c>
      <c r="R697" s="23">
        <f ca="1">IF($A697&lt;&gt;"",IF(OR($AH696&lt;&gt;0,$AI696&lt;&gt;0),"0",SUM(Q697:Q697)),0)</f>
        <v>0</v>
      </c>
      <c r="S697" s="56" t="str">
        <f ca="1">VLOOKUP($A697,$BC$5:$BN$45,8)</f>
        <v>B</v>
      </c>
      <c r="T697" s="175">
        <v>1</v>
      </c>
      <c r="U697" s="345" t="str">
        <f ca="1">IF($A696&lt;&gt;"",IF(OR($AH696&lt;&gt;0,$AI696&lt;&gt;0,M696&gt;=$AJ$3),"",H697))</f>
        <v>B</v>
      </c>
      <c r="V697" s="346" t="str">
        <f t="shared" ca="1" si="222"/>
        <v>W</v>
      </c>
      <c r="W697" s="346">
        <f t="shared" ca="1" si="212"/>
        <v>1</v>
      </c>
      <c r="X697" s="343">
        <f t="shared" ca="1" si="220"/>
        <v>1</v>
      </c>
      <c r="Y697" s="56" t="str">
        <f ca="1">VLOOKUP($A697,$BC$5:$BN$45,8)</f>
        <v>B</v>
      </c>
      <c r="Z697" s="175">
        <v>1</v>
      </c>
      <c r="AA697" s="345" t="str">
        <f ca="1">IF($A696&lt;&gt;"",IF(OR($AH696&lt;&gt;0,$AI696&lt;&gt;0,U697&lt;&gt;""),"",O697))</f>
        <v/>
      </c>
      <c r="AB697" s="37" t="str">
        <f t="shared" ca="1" si="213"/>
        <v/>
      </c>
      <c r="AC697" s="37">
        <f t="shared" ca="1" si="214"/>
        <v>0</v>
      </c>
      <c r="AD697" s="23">
        <f ca="1">IF($A697&lt;&gt;"",IF(OR($AH696&lt;&gt;0,$AI696&lt;&gt;0),"0",SUM(AC697:AC697)),0)</f>
        <v>0</v>
      </c>
      <c r="AE697" s="90">
        <f ca="1">IF(A697&lt;&gt;"",W697+AC697,0)</f>
        <v>1</v>
      </c>
      <c r="AF697" s="87">
        <f t="shared" ca="1" si="224"/>
        <v>-5</v>
      </c>
      <c r="AG697" s="95">
        <f>T698</f>
        <v>1</v>
      </c>
      <c r="AH697" s="89">
        <f ca="1">IF($A697&lt;&gt;"",IF(AH696&lt;&gt;0,AH696,IF(AF697&gt;=$AJ$1,"Profit Target",0)),0)</f>
        <v>0</v>
      </c>
      <c r="AI697" s="91">
        <f ca="1">IF($A697&lt;&gt;"",IF(AI696&lt;&gt;0,AI696,IF(AF697&lt;=$AJ$2,"Stop Loss",0)))</f>
        <v>0</v>
      </c>
      <c r="AJ697" s="89">
        <f t="shared" ca="1" si="215"/>
        <v>9</v>
      </c>
      <c r="AK697" s="78" t="str">
        <f ca="1">IF($A696="","",ABS(T697)&amp;"@")</f>
        <v>1@</v>
      </c>
      <c r="AL697" s="78" t="str">
        <f ca="1">IF(U697&lt;&gt;"",$AK697&amp;U697&amp;",","")</f>
        <v>1@B,</v>
      </c>
      <c r="AM697" s="78" t="str">
        <f ca="1">IF($A696="","",ABS(Z697)&amp;"@")</f>
        <v>1@</v>
      </c>
      <c r="AN697" s="427" t="str">
        <f t="shared" ca="1" si="216"/>
        <v/>
      </c>
      <c r="AO697" s="20"/>
      <c r="AP697" s="20"/>
      <c r="AQ697" s="20"/>
      <c r="AR697" s="20"/>
      <c r="AS697" s="20"/>
      <c r="AT697" s="66"/>
      <c r="AU697" s="20"/>
      <c r="AV697" s="20"/>
      <c r="AW697" s="20"/>
      <c r="AX697" s="20"/>
      <c r="AY697" s="20"/>
      <c r="AZ697" s="20"/>
      <c r="BA697" s="20"/>
      <c r="BB697" s="96">
        <f t="shared" ca="1" si="206"/>
        <v>35</v>
      </c>
      <c r="BC697" s="48"/>
      <c r="BD697" s="96"/>
      <c r="BE697" s="48"/>
      <c r="BG697" s="48"/>
      <c r="BH697" s="48"/>
      <c r="BI697" s="19"/>
      <c r="BJ697" s="19"/>
      <c r="BK697" s="19"/>
      <c r="BL697" s="48"/>
      <c r="BM697" s="61"/>
      <c r="BN697" s="48"/>
      <c r="BR697" s="48"/>
      <c r="BS697" s="48"/>
      <c r="BT697" s="48"/>
      <c r="BU697" s="48"/>
      <c r="BV697" s="48"/>
      <c r="BW697" s="48"/>
      <c r="BX697" s="48"/>
      <c r="BY697" s="49"/>
      <c r="BZ697" s="48"/>
      <c r="CA697" s="48"/>
      <c r="CB697" s="19"/>
      <c r="CC697" s="19"/>
      <c r="CD697" s="19"/>
      <c r="CE697" s="48"/>
      <c r="CF697" s="49"/>
      <c r="CG697" s="19"/>
      <c r="CH697" s="49"/>
      <c r="CI697" s="19"/>
      <c r="CJ697" s="19"/>
    </row>
    <row r="698" spans="1:88">
      <c r="A698" s="96">
        <f t="shared" ca="1" si="205"/>
        <v>28</v>
      </c>
      <c r="B698" s="23" t="str">
        <f ca="1">IF(A697="","",IF(AND(AL698="",AN698=""),"NB",AL698&amp;AN698))</f>
        <v>1@B,</v>
      </c>
      <c r="C698" s="6" t="str">
        <f t="shared" ca="1" si="208"/>
        <v/>
      </c>
      <c r="D698" s="56" t="str">
        <f ca="1">VLOOKUP($A698,$BC$5:$BN$45,8)</f>
        <v>B</v>
      </c>
      <c r="E698" s="344" t="str">
        <f t="shared" ca="1" si="217"/>
        <v>BBB</v>
      </c>
      <c r="F698" s="175">
        <v>1</v>
      </c>
      <c r="G698" s="459">
        <f ca="1">IF(G697&gt;=$AJ$3,1,IF(AND(J696="L",J697="L"),1,IF(I697="L",2,IF(I697="W",(2*G697-1),G697))))</f>
        <v>5</v>
      </c>
      <c r="H698" s="345" t="str">
        <f ca="1">IF($A697&lt;&gt;"",IF(OR($AH697&lt;&gt;0,$AI697&lt;&gt;0,E697="RRR"),"",IF(AND($D692="B",$D695="B"),"B",IF(AND($D694="B",$D696="B"),"B",IF(AND($D696=$D697,$D696="B"),"B","")))),"")</f>
        <v>B</v>
      </c>
      <c r="I698" s="346" t="str">
        <f t="shared" ca="1" si="221"/>
        <v>W</v>
      </c>
      <c r="J698" s="346">
        <f t="shared" ca="1" si="209"/>
        <v>1</v>
      </c>
      <c r="K698" s="343">
        <f t="shared" ca="1" si="218"/>
        <v>1</v>
      </c>
      <c r="L698" s="56" t="str">
        <f ca="1">VLOOKUP($A698,$BC$5:$BN$45,8)</f>
        <v>B</v>
      </c>
      <c r="M698" s="428">
        <f t="shared" ca="1" si="219"/>
        <v>0</v>
      </c>
      <c r="N698" s="175">
        <v>1</v>
      </c>
      <c r="O698" s="345" t="str">
        <f ca="1">IF($A697&lt;&gt;"",IF(OR($AH697&lt;&gt;0,$AI697&lt;&gt;0,E697="BBB",H698&lt;&gt;""),"",IF(AND($D692="R",$D695="R"),"R",IF(AND($D694="R",$D696="R"),"R",IF(AND($D696=$D697,$D696="R"),"R","")))),"")</f>
        <v/>
      </c>
      <c r="P698" s="37" t="str">
        <f t="shared" ca="1" si="210"/>
        <v/>
      </c>
      <c r="Q698" s="37">
        <f t="shared" ca="1" si="211"/>
        <v>0</v>
      </c>
      <c r="R698" s="23">
        <f ca="1">IF($A698&lt;&gt;"",IF(OR($AH697&lt;&gt;0,$AI697&lt;&gt;0),"0",SUM(Q698:Q698)),0)</f>
        <v>0</v>
      </c>
      <c r="S698" s="56" t="str">
        <f ca="1">VLOOKUP($A698,$BC$5:$BN$45,8)</f>
        <v>B</v>
      </c>
      <c r="T698" s="175">
        <v>1</v>
      </c>
      <c r="U698" s="345" t="str">
        <f ca="1">IF($A697&lt;&gt;"",IF(OR($AH697&lt;&gt;0,$AI697&lt;&gt;0,M697&gt;=$AJ$3),"",H698))</f>
        <v>B</v>
      </c>
      <c r="V698" s="346" t="str">
        <f t="shared" ca="1" si="222"/>
        <v>W</v>
      </c>
      <c r="W698" s="346">
        <f t="shared" ca="1" si="212"/>
        <v>1</v>
      </c>
      <c r="X698" s="343">
        <f t="shared" ca="1" si="220"/>
        <v>1</v>
      </c>
      <c r="Y698" s="56" t="str">
        <f ca="1">VLOOKUP($A698,$BC$5:$BN$45,8)</f>
        <v>B</v>
      </c>
      <c r="Z698" s="175">
        <v>1</v>
      </c>
      <c r="AA698" s="345" t="str">
        <f ca="1">IF($A697&lt;&gt;"",IF(OR($AH697&lt;&gt;0,$AI697&lt;&gt;0,U698&lt;&gt;""),"",O698))</f>
        <v/>
      </c>
      <c r="AB698" s="37" t="str">
        <f t="shared" ca="1" si="213"/>
        <v/>
      </c>
      <c r="AC698" s="37">
        <f t="shared" ca="1" si="214"/>
        <v>0</v>
      </c>
      <c r="AD698" s="23">
        <f ca="1">IF($A698&lt;&gt;"",IF(OR($AH697&lt;&gt;0,$AI697&lt;&gt;0),"0",SUM(AC698:AC698)),0)</f>
        <v>0</v>
      </c>
      <c r="AE698" s="90">
        <f ca="1">IF(A698&lt;&gt;"",W698+AC698,0)</f>
        <v>1</v>
      </c>
      <c r="AF698" s="172">
        <f t="shared" ca="1" si="224"/>
        <v>-4</v>
      </c>
      <c r="AG698" s="95">
        <f>T699</f>
        <v>1</v>
      </c>
      <c r="AH698" s="89">
        <f ca="1">IF($A698&lt;&gt;"",IF(AH697&lt;&gt;0,AH697,IF(AF698&gt;=$AJ$1,"Profit Target",0)),0)</f>
        <v>0</v>
      </c>
      <c r="AI698" s="91">
        <f ca="1">IF($A698&lt;&gt;"",IF(AI697&lt;&gt;0,AI697,IF(AF698&lt;=$AJ$2,"Stop Loss",0)))</f>
        <v>0</v>
      </c>
      <c r="AJ698" s="89">
        <f t="shared" ca="1" si="215"/>
        <v>9</v>
      </c>
      <c r="AK698" s="78" t="str">
        <f ca="1">IF($A697="","",ABS(T698)&amp;"@")</f>
        <v>1@</v>
      </c>
      <c r="AL698" s="78" t="str">
        <f ca="1">IF(U698&lt;&gt;"",$AK698&amp;U698&amp;",","")</f>
        <v>1@B,</v>
      </c>
      <c r="AM698" s="78" t="str">
        <f ca="1">IF($A697="","",ABS(Z698)&amp;"@")</f>
        <v>1@</v>
      </c>
      <c r="AN698" s="427" t="str">
        <f t="shared" ca="1" si="216"/>
        <v/>
      </c>
      <c r="AO698" s="20"/>
      <c r="AP698" s="20"/>
      <c r="AQ698" s="20"/>
      <c r="AR698" s="20"/>
      <c r="AS698" s="20"/>
      <c r="AT698" s="66"/>
      <c r="AU698" s="20"/>
      <c r="AV698" s="20"/>
      <c r="AW698" s="20"/>
      <c r="AX698" s="20"/>
      <c r="AY698" s="20"/>
      <c r="AZ698" s="20"/>
      <c r="BA698" s="20"/>
      <c r="BB698" s="96">
        <f t="shared" ca="1" si="206"/>
        <v>33</v>
      </c>
      <c r="BC698" s="48"/>
      <c r="BD698" s="96"/>
      <c r="BE698" s="48"/>
      <c r="BG698" s="48"/>
      <c r="BH698" s="48"/>
      <c r="BI698" s="19"/>
      <c r="BJ698" s="19"/>
      <c r="BK698" s="19"/>
      <c r="BL698" s="48"/>
      <c r="BM698" s="61"/>
      <c r="BN698" s="48"/>
      <c r="BR698" s="48"/>
      <c r="BS698" s="48"/>
      <c r="BT698" s="48"/>
      <c r="BU698" s="48"/>
      <c r="BV698" s="48"/>
      <c r="BW698" s="48"/>
      <c r="BX698" s="48"/>
      <c r="BY698" s="49"/>
      <c r="BZ698" s="48"/>
      <c r="CA698" s="48"/>
      <c r="CB698" s="19"/>
      <c r="CC698" s="19"/>
      <c r="CD698" s="19"/>
      <c r="CE698" s="48"/>
      <c r="CF698" s="49"/>
      <c r="CG698" s="19"/>
      <c r="CH698" s="49"/>
      <c r="CI698" s="19"/>
      <c r="CJ698" s="19"/>
    </row>
    <row r="699" spans="1:88">
      <c r="A699" s="96">
        <f t="shared" ca="1" si="205"/>
        <v>2</v>
      </c>
      <c r="B699" s="23" t="str">
        <f ca="1">IF(A698="","",IF(AND(AL699="",AN699=""),"NB",AL699&amp;AN699))</f>
        <v>1@B,</v>
      </c>
      <c r="C699" s="6" t="str">
        <f t="shared" ca="1" si="208"/>
        <v/>
      </c>
      <c r="D699" s="56" t="str">
        <f ca="1">VLOOKUP($A699,$BC$5:$BN$45,8)</f>
        <v>B</v>
      </c>
      <c r="E699" s="344" t="str">
        <f t="shared" ca="1" si="217"/>
        <v>BBB</v>
      </c>
      <c r="F699" s="175">
        <v>1</v>
      </c>
      <c r="G699" s="459">
        <f ca="1">IF(G698&gt;=$AJ$3,1,IF(AND(J697="L",J698="L"),1,IF(I698="L",2,IF(I698="W",(2*G698-1),G698))))</f>
        <v>9</v>
      </c>
      <c r="H699" s="345" t="str">
        <f ca="1">IF($A698&lt;&gt;"",IF(OR($AH698&lt;&gt;0,$AI698&lt;&gt;0,E698="RRR"),"",IF(AND($D693="B",$D696="B"),"B",IF(AND($D695="B",$D697="B"),"B",IF(AND($D697=$D698,$D697="B"),"B","")))),"")</f>
        <v>B</v>
      </c>
      <c r="I699" s="346" t="str">
        <f t="shared" ca="1" si="221"/>
        <v>W</v>
      </c>
      <c r="J699" s="346">
        <f t="shared" ca="1" si="209"/>
        <v>1</v>
      </c>
      <c r="K699" s="343">
        <f t="shared" ca="1" si="218"/>
        <v>1</v>
      </c>
      <c r="L699" s="56" t="str">
        <f ca="1">VLOOKUP($A699,$BC$5:$BN$45,8)</f>
        <v>B</v>
      </c>
      <c r="M699" s="428">
        <f t="shared" ca="1" si="219"/>
        <v>0</v>
      </c>
      <c r="N699" s="175">
        <v>1</v>
      </c>
      <c r="O699" s="345" t="str">
        <f ca="1">IF($A698&lt;&gt;"",IF(OR($AH698&lt;&gt;0,$AI698&lt;&gt;0,E698="BBB",H699&lt;&gt;""),"",IF(AND($D693="R",$D696="R"),"R",IF(AND($D695="R",$D697="R"),"R",IF(AND($D697=$D698,$D697="R"),"R","")))),"")</f>
        <v/>
      </c>
      <c r="P699" s="37" t="str">
        <f t="shared" ca="1" si="210"/>
        <v/>
      </c>
      <c r="Q699" s="37">
        <f t="shared" ca="1" si="211"/>
        <v>0</v>
      </c>
      <c r="R699" s="23">
        <f ca="1">IF($A699&lt;&gt;"",IF(OR($AH698&lt;&gt;0,$AI698&lt;&gt;0),"0",SUM(Q699:Q699)),0)</f>
        <v>0</v>
      </c>
      <c r="S699" s="56" t="str">
        <f ca="1">VLOOKUP($A699,$BC$5:$BN$45,8)</f>
        <v>B</v>
      </c>
      <c r="T699" s="175">
        <v>1</v>
      </c>
      <c r="U699" s="345" t="str">
        <f ca="1">IF($A698&lt;&gt;"",IF(OR($AH698&lt;&gt;0,$AI698&lt;&gt;0,M698&gt;=$AJ$3),"",H699))</f>
        <v>B</v>
      </c>
      <c r="V699" s="346" t="str">
        <f t="shared" ca="1" si="222"/>
        <v>W</v>
      </c>
      <c r="W699" s="346">
        <f t="shared" ca="1" si="212"/>
        <v>1</v>
      </c>
      <c r="X699" s="343">
        <f t="shared" ca="1" si="220"/>
        <v>1</v>
      </c>
      <c r="Y699" s="56" t="str">
        <f ca="1">VLOOKUP($A699,$BC$5:$BN$45,8)</f>
        <v>B</v>
      </c>
      <c r="Z699" s="175">
        <v>1</v>
      </c>
      <c r="AA699" s="345" t="str">
        <f ca="1">IF($A698&lt;&gt;"",IF(OR($AH698&lt;&gt;0,$AI698&lt;&gt;0,U699&lt;&gt;""),"",O699))</f>
        <v/>
      </c>
      <c r="AB699" s="37" t="str">
        <f t="shared" ca="1" si="213"/>
        <v/>
      </c>
      <c r="AC699" s="37">
        <f t="shared" ca="1" si="214"/>
        <v>0</v>
      </c>
      <c r="AD699" s="23">
        <f ca="1">IF($A699&lt;&gt;"",IF(OR($AH698&lt;&gt;0,$AI698&lt;&gt;0),"0",SUM(AC699:AC699)),0)</f>
        <v>0</v>
      </c>
      <c r="AE699" s="90">
        <f ca="1">IF(A699&lt;&gt;"",W699+AC699,0)</f>
        <v>1</v>
      </c>
      <c r="AF699" s="87">
        <f ca="1">IF($A699&lt;&gt;"",AE699+AF698,0)</f>
        <v>-3</v>
      </c>
      <c r="AG699" s="95">
        <f>T700</f>
        <v>1</v>
      </c>
      <c r="AH699" s="89">
        <f ca="1">IF($A699&lt;&gt;"",IF(AH698&lt;&gt;0,AH698,IF(AF699&gt;=$AJ$1,"Profit Target",0)),0)</f>
        <v>0</v>
      </c>
      <c r="AI699" s="91">
        <f ca="1">IF($A699&lt;&gt;"",IF(AI698&lt;&gt;0,AI698,IF(AF699&lt;=$AJ$2,"Stop Loss",0)))</f>
        <v>0</v>
      </c>
      <c r="AJ699" s="89">
        <f t="shared" ca="1" si="215"/>
        <v>9</v>
      </c>
      <c r="AK699" s="78" t="str">
        <f ca="1">IF($A698="","",ABS(T699)&amp;"@")</f>
        <v>1@</v>
      </c>
      <c r="AL699" s="78" t="str">
        <f ca="1">IF(U699&lt;&gt;"",$AK699&amp;U699&amp;",","")</f>
        <v>1@B,</v>
      </c>
      <c r="AM699" s="78" t="str">
        <f ca="1">IF($A698="","",ABS(Z699)&amp;"@")</f>
        <v>1@</v>
      </c>
      <c r="AN699" s="427" t="str">
        <f t="shared" ca="1" si="216"/>
        <v/>
      </c>
      <c r="AO699" s="20"/>
      <c r="AP699" s="20"/>
      <c r="AQ699" s="20"/>
      <c r="AR699" s="20"/>
      <c r="AS699" s="20"/>
      <c r="AT699" s="66"/>
      <c r="AU699" s="20"/>
      <c r="AV699" s="20"/>
      <c r="AW699" s="20"/>
      <c r="AX699" s="20"/>
      <c r="AY699" s="20"/>
      <c r="AZ699" s="20"/>
      <c r="BA699" s="20"/>
      <c r="BB699" s="96">
        <f t="shared" ca="1" si="206"/>
        <v>19</v>
      </c>
      <c r="BC699" s="48"/>
      <c r="BD699" s="96"/>
      <c r="BE699" s="48"/>
      <c r="BG699" s="48"/>
      <c r="BH699" s="48"/>
      <c r="BI699" s="19"/>
      <c r="BJ699" s="19"/>
      <c r="BK699" s="19"/>
      <c r="BL699" s="48"/>
      <c r="BM699" s="61"/>
      <c r="BN699" s="48"/>
      <c r="BR699" s="48"/>
      <c r="BS699" s="48"/>
      <c r="BT699" s="48"/>
      <c r="BU699" s="48"/>
      <c r="BV699" s="48"/>
      <c r="BW699" s="48"/>
      <c r="BX699" s="48"/>
      <c r="BY699" s="49"/>
      <c r="BZ699" s="48"/>
      <c r="CA699" s="48"/>
      <c r="CB699" s="19"/>
      <c r="CC699" s="19"/>
      <c r="CD699" s="19"/>
      <c r="CE699" s="48"/>
      <c r="CF699" s="49"/>
      <c r="CG699" s="19"/>
      <c r="CH699" s="49"/>
      <c r="CI699" s="19"/>
      <c r="CJ699" s="19"/>
    </row>
    <row r="700" spans="1:88">
      <c r="A700" s="96">
        <f t="shared" ca="1" si="205"/>
        <v>18</v>
      </c>
      <c r="B700" s="23" t="str">
        <f ca="1">IF(A699="","",IF(AND(AL700="",AN700=""),"NB",AL700&amp;AN700))</f>
        <v>1@B,</v>
      </c>
      <c r="C700" s="6" t="str">
        <f t="shared" ca="1" si="208"/>
        <v/>
      </c>
      <c r="D700" s="56" t="str">
        <f ca="1">VLOOKUP($A700,$BC$5:$BN$45,8)</f>
        <v>R</v>
      </c>
      <c r="E700" s="344" t="str">
        <f t="shared" ca="1" si="217"/>
        <v>BBR</v>
      </c>
      <c r="F700" s="175">
        <v>1</v>
      </c>
      <c r="G700" s="459">
        <f ca="1">IF(G699&gt;=$AJ$3,1,IF(AND(J698="L",J699="L"),1,IF(I699="L",2,IF(I699="W",(2*G699-1),G699))))</f>
        <v>17</v>
      </c>
      <c r="H700" s="345" t="str">
        <f ca="1">IF($A699&lt;&gt;"",IF(OR($AH699&lt;&gt;0,$AI699&lt;&gt;0,E699="RRR"),"",IF(AND($D694="B",$D697="B"),"B",IF(AND($D696="B",$D698="B"),"B",IF(AND($D698=$D699,$D698="B"),"B","")))),"")</f>
        <v>B</v>
      </c>
      <c r="I700" s="346" t="str">
        <f t="shared" ca="1" si="221"/>
        <v>L</v>
      </c>
      <c r="J700" s="346">
        <f t="shared" ca="1" si="209"/>
        <v>-1</v>
      </c>
      <c r="K700" s="343">
        <f t="shared" ca="1" si="218"/>
        <v>-1</v>
      </c>
      <c r="L700" s="56" t="str">
        <f ca="1">VLOOKUP($A700,$BC$5:$BN$45,8)</f>
        <v>R</v>
      </c>
      <c r="M700" s="428">
        <f t="shared" ca="1" si="219"/>
        <v>1</v>
      </c>
      <c r="N700" s="175">
        <v>1</v>
      </c>
      <c r="O700" s="345" t="str">
        <f ca="1">IF($A699&lt;&gt;"",IF(OR($AH699&lt;&gt;0,$AI699&lt;&gt;0,E699="BBB",H700&lt;&gt;""),"",IF(AND($D694="R",$D697="R"),"R",IF(AND($D696="R",$D698="R"),"R",IF(AND($D698=$D699,$D698="R"),"R","")))),"")</f>
        <v/>
      </c>
      <c r="P700" s="37" t="str">
        <f t="shared" ca="1" si="210"/>
        <v/>
      </c>
      <c r="Q700" s="37">
        <f t="shared" ca="1" si="211"/>
        <v>0</v>
      </c>
      <c r="R700" s="23">
        <f ca="1">IF($A700&lt;&gt;"",IF(OR($AH699&lt;&gt;0,$AI699&lt;&gt;0),"0",SUM(Q700:Q700)),0)</f>
        <v>0</v>
      </c>
      <c r="S700" s="56" t="str">
        <f ca="1">VLOOKUP($A700,$BC$5:$BN$45,8)</f>
        <v>R</v>
      </c>
      <c r="T700" s="175">
        <v>1</v>
      </c>
      <c r="U700" s="345" t="str">
        <f ca="1">IF($A699&lt;&gt;"",IF(OR($AH699&lt;&gt;0,$AI699&lt;&gt;0,M699&gt;=$AJ$3),"",H700))</f>
        <v>B</v>
      </c>
      <c r="V700" s="346" t="str">
        <f t="shared" ca="1" si="222"/>
        <v>L</v>
      </c>
      <c r="W700" s="346">
        <f t="shared" ca="1" si="212"/>
        <v>-1</v>
      </c>
      <c r="X700" s="343">
        <f t="shared" ca="1" si="220"/>
        <v>-1</v>
      </c>
      <c r="Y700" s="56" t="str">
        <f ca="1">VLOOKUP($A700,$BC$5:$BN$45,8)</f>
        <v>R</v>
      </c>
      <c r="Z700" s="175">
        <v>1</v>
      </c>
      <c r="AA700" s="345" t="str">
        <f ca="1">IF($A699&lt;&gt;"",IF(OR($AH699&lt;&gt;0,$AI699&lt;&gt;0,U700&lt;&gt;""),"",O700))</f>
        <v/>
      </c>
      <c r="AB700" s="37" t="str">
        <f t="shared" ca="1" si="213"/>
        <v/>
      </c>
      <c r="AC700" s="37">
        <f t="shared" ca="1" si="214"/>
        <v>0</v>
      </c>
      <c r="AD700" s="23">
        <f ca="1">IF($A700&lt;&gt;"",IF(OR($AH699&lt;&gt;0,$AI699&lt;&gt;0),"0",SUM(AC700:AC700)),0)</f>
        <v>0</v>
      </c>
      <c r="AE700" s="90">
        <f ca="1">IF(A700&lt;&gt;"",W700+AC700,0)</f>
        <v>-1</v>
      </c>
      <c r="AF700" s="87">
        <f t="shared" ref="AF700:AF716" ca="1" si="225">IF($A700&lt;&gt;"",AE700+AF699,0)</f>
        <v>-4</v>
      </c>
      <c r="AG700" s="95">
        <f>T701</f>
        <v>1</v>
      </c>
      <c r="AH700" s="89">
        <f ca="1">IF($A700&lt;&gt;"",IF(AH699&lt;&gt;0,AH699,IF(AF700&gt;=$AJ$1,"Profit Target",0)),0)</f>
        <v>0</v>
      </c>
      <c r="AI700" s="91">
        <f ca="1">IF($A700&lt;&gt;"",IF(AI699&lt;&gt;0,AI699,IF(AF700&lt;=$AJ$2,"Stop Loss",0)))</f>
        <v>0</v>
      </c>
      <c r="AJ700" s="89">
        <f t="shared" ca="1" si="215"/>
        <v>9</v>
      </c>
      <c r="AK700" s="78" t="str">
        <f ca="1">IF($A699="","",ABS(T700)&amp;"@")</f>
        <v>1@</v>
      </c>
      <c r="AL700" s="78" t="str">
        <f ca="1">IF(U700&lt;&gt;"",$AK700&amp;U700&amp;",","")</f>
        <v>1@B,</v>
      </c>
      <c r="AM700" s="78" t="str">
        <f ca="1">IF($A699="","",ABS(Z700)&amp;"@")</f>
        <v>1@</v>
      </c>
      <c r="AN700" s="427" t="str">
        <f t="shared" ca="1" si="216"/>
        <v/>
      </c>
      <c r="AO700" s="20"/>
      <c r="AP700" s="20"/>
      <c r="AQ700" s="20"/>
      <c r="AR700" s="20"/>
      <c r="AS700" s="20"/>
      <c r="AT700" s="66"/>
      <c r="AU700" s="20"/>
      <c r="AV700" s="20"/>
      <c r="AW700" s="20"/>
      <c r="AX700" s="20"/>
      <c r="AY700" s="20"/>
      <c r="AZ700" s="20"/>
      <c r="BA700" s="20"/>
      <c r="BB700" s="96">
        <f t="shared" ca="1" si="206"/>
        <v>3</v>
      </c>
      <c r="BC700" s="48"/>
      <c r="BD700" s="96"/>
      <c r="BE700" s="48"/>
      <c r="BG700" s="48"/>
      <c r="BH700" s="48"/>
      <c r="BI700" s="19"/>
      <c r="BJ700" s="19"/>
      <c r="BK700" s="19"/>
      <c r="BL700" s="48"/>
      <c r="BM700" s="61"/>
      <c r="BN700" s="48"/>
      <c r="BR700" s="48"/>
      <c r="BS700" s="48"/>
      <c r="BT700" s="48"/>
      <c r="BU700" s="48"/>
      <c r="BV700" s="48"/>
      <c r="BW700" s="48"/>
      <c r="BX700" s="48"/>
      <c r="BY700" s="49"/>
      <c r="BZ700" s="48"/>
      <c r="CA700" s="48"/>
      <c r="CB700" s="19"/>
      <c r="CC700" s="19"/>
      <c r="CD700" s="19"/>
      <c r="CE700" s="48"/>
      <c r="CF700" s="49"/>
      <c r="CG700" s="19"/>
      <c r="CH700" s="49"/>
      <c r="CI700" s="19"/>
      <c r="CJ700" s="19"/>
    </row>
    <row r="701" spans="1:88">
      <c r="A701" s="96">
        <f t="shared" ca="1" si="205"/>
        <v>23</v>
      </c>
      <c r="B701" s="23" t="str">
        <f ca="1">IF(A700="","",IF(AND(AL701="",AN701=""),"NB",AL701&amp;AN701))</f>
        <v>1@B,</v>
      </c>
      <c r="C701" s="6" t="str">
        <f t="shared" ca="1" si="208"/>
        <v/>
      </c>
      <c r="D701" s="56" t="str">
        <f ca="1">VLOOKUP($A701,$BC$5:$BN$45,8)</f>
        <v>R</v>
      </c>
      <c r="E701" s="344" t="str">
        <f t="shared" ca="1" si="217"/>
        <v>BRR</v>
      </c>
      <c r="F701" s="175">
        <v>1</v>
      </c>
      <c r="G701" s="459">
        <f ca="1">IF(G700&gt;=$AJ$3,1,IF(AND(J699="L",J700="L"),1,IF(I700="L",2,IF(I700="W",(2*G700-1),G700))))</f>
        <v>2</v>
      </c>
      <c r="H701" s="345" t="str">
        <f ca="1">IF($A700&lt;&gt;"",IF(OR($AH700&lt;&gt;0,$AI700&lt;&gt;0,E700="RRR"),"",IF(AND($D695="B",$D698="B"),"B",IF(AND($D697="B",$D699="B"),"B",IF(AND($D699=$D700,$D699="B"),"B","")))),"")</f>
        <v>B</v>
      </c>
      <c r="I701" s="346" t="str">
        <f t="shared" ca="1" si="221"/>
        <v>L</v>
      </c>
      <c r="J701" s="346">
        <f t="shared" ca="1" si="209"/>
        <v>-1</v>
      </c>
      <c r="K701" s="343">
        <f t="shared" ca="1" si="218"/>
        <v>-1</v>
      </c>
      <c r="L701" s="56" t="str">
        <f ca="1">VLOOKUP($A701,$BC$5:$BN$45,8)</f>
        <v>R</v>
      </c>
      <c r="M701" s="428">
        <f t="shared" ca="1" si="219"/>
        <v>2</v>
      </c>
      <c r="N701" s="175">
        <v>1</v>
      </c>
      <c r="O701" s="345" t="str">
        <f ca="1">IF($A700&lt;&gt;"",IF(OR($AH700&lt;&gt;0,$AI700&lt;&gt;0,E700="BBB",H701&lt;&gt;""),"",IF(AND($D695="R",$D698="R"),"R",IF(AND($D697="R",$D699="R"),"R",IF(AND($D699=$D700,$D699="R"),"R","")))),"")</f>
        <v/>
      </c>
      <c r="P701" s="37" t="str">
        <f t="shared" ca="1" si="210"/>
        <v/>
      </c>
      <c r="Q701" s="37">
        <f t="shared" ca="1" si="211"/>
        <v>0</v>
      </c>
      <c r="R701" s="23">
        <f ca="1">IF($A701&lt;&gt;"",IF(OR($AH700&lt;&gt;0,$AI700&lt;&gt;0),"0",SUM(Q701:Q701)),0)</f>
        <v>0</v>
      </c>
      <c r="S701" s="56" t="str">
        <f ca="1">VLOOKUP($A701,$BC$5:$BN$45,8)</f>
        <v>R</v>
      </c>
      <c r="T701" s="175">
        <v>1</v>
      </c>
      <c r="U701" s="345" t="str">
        <f ca="1">IF($A700&lt;&gt;"",IF(OR($AH700&lt;&gt;0,$AI700&lt;&gt;0,M700&gt;=$AJ$3),"",H701))</f>
        <v>B</v>
      </c>
      <c r="V701" s="346" t="str">
        <f t="shared" ca="1" si="222"/>
        <v>L</v>
      </c>
      <c r="W701" s="346">
        <f t="shared" ca="1" si="212"/>
        <v>-1</v>
      </c>
      <c r="X701" s="343">
        <f t="shared" ca="1" si="220"/>
        <v>-1</v>
      </c>
      <c r="Y701" s="56" t="str">
        <f ca="1">VLOOKUP($A701,$BC$5:$BN$45,8)</f>
        <v>R</v>
      </c>
      <c r="Z701" s="175">
        <v>1</v>
      </c>
      <c r="AA701" s="345" t="str">
        <f ca="1">IF($A700&lt;&gt;"",IF(OR($AH700&lt;&gt;0,$AI700&lt;&gt;0,U701&lt;&gt;""),"",O701))</f>
        <v/>
      </c>
      <c r="AB701" s="37" t="str">
        <f t="shared" ca="1" si="213"/>
        <v/>
      </c>
      <c r="AC701" s="37">
        <f t="shared" ca="1" si="214"/>
        <v>0</v>
      </c>
      <c r="AD701" s="23">
        <f ca="1">IF($A701&lt;&gt;"",IF(OR($AH700&lt;&gt;0,$AI700&lt;&gt;0),"0",SUM(AC701:AC701)),0)</f>
        <v>0</v>
      </c>
      <c r="AE701" s="90">
        <f ca="1">IF(A701&lt;&gt;"",W701+AC701,0)</f>
        <v>-1</v>
      </c>
      <c r="AF701" s="87">
        <f t="shared" ca="1" si="225"/>
        <v>-5</v>
      </c>
      <c r="AG701" s="95">
        <f>T702</f>
        <v>1</v>
      </c>
      <c r="AH701" s="89">
        <f ca="1">IF($A701&lt;&gt;"",IF(AH700&lt;&gt;0,AH700,IF(AF701&gt;=$AJ$1,"Profit Target",0)),0)</f>
        <v>0</v>
      </c>
      <c r="AI701" s="91">
        <f ca="1">IF($A701&lt;&gt;"",IF(AI700&lt;&gt;0,AI700,IF(AF701&lt;=$AJ$2,"Stop Loss",0)))</f>
        <v>0</v>
      </c>
      <c r="AJ701" s="89">
        <f t="shared" ca="1" si="215"/>
        <v>9</v>
      </c>
      <c r="AK701" s="78" t="str">
        <f ca="1">IF($A700="","",ABS(T701)&amp;"@")</f>
        <v>1@</v>
      </c>
      <c r="AL701" s="78" t="str">
        <f ca="1">IF(U701&lt;&gt;"",$AK701&amp;U701&amp;",","")</f>
        <v>1@B,</v>
      </c>
      <c r="AM701" s="78" t="str">
        <f ca="1">IF($A700="","",ABS(Z701)&amp;"@")</f>
        <v>1@</v>
      </c>
      <c r="AN701" s="427" t="str">
        <f t="shared" ca="1" si="216"/>
        <v/>
      </c>
      <c r="AO701" s="20"/>
      <c r="AP701" s="20"/>
      <c r="AQ701" s="20"/>
      <c r="AR701" s="20"/>
      <c r="AS701" s="20"/>
      <c r="AT701" s="66"/>
      <c r="AU701" s="20"/>
      <c r="AV701" s="20"/>
      <c r="AW701" s="20"/>
      <c r="AX701" s="20"/>
      <c r="AY701" s="20"/>
      <c r="AZ701" s="20"/>
      <c r="BA701" s="20"/>
      <c r="BB701" s="96">
        <f t="shared" ca="1" si="206"/>
        <v>5</v>
      </c>
      <c r="BC701" s="48"/>
      <c r="BD701" s="96"/>
      <c r="BE701" s="48"/>
      <c r="BG701" s="48"/>
      <c r="BH701" s="48"/>
      <c r="BI701" s="19"/>
      <c r="BJ701" s="19"/>
      <c r="BK701" s="19"/>
      <c r="BL701" s="48"/>
      <c r="BM701" s="61"/>
      <c r="BN701" s="48"/>
      <c r="BR701" s="48"/>
      <c r="BS701" s="48"/>
      <c r="BT701" s="48"/>
      <c r="BU701" s="48"/>
      <c r="BV701" s="48"/>
      <c r="BW701" s="48"/>
      <c r="BX701" s="48"/>
      <c r="BY701" s="49"/>
      <c r="BZ701" s="48"/>
      <c r="CA701" s="48"/>
      <c r="CB701" s="19"/>
      <c r="CC701" s="19"/>
      <c r="CD701" s="19"/>
      <c r="CE701" s="48"/>
      <c r="CF701" s="49"/>
      <c r="CG701" s="19"/>
      <c r="CH701" s="49"/>
      <c r="CI701" s="19"/>
      <c r="CJ701" s="19"/>
    </row>
    <row r="702" spans="1:88">
      <c r="A702" s="96">
        <f t="shared" ca="1" si="205"/>
        <v>15</v>
      </c>
      <c r="B702" s="23" t="str">
        <f ca="1">IF(A701="","",IF(AND(AL702="",AN702=""),"NB",AL702&amp;AN702))</f>
        <v>1@B,</v>
      </c>
      <c r="C702" s="6" t="str">
        <f t="shared" ca="1" si="208"/>
        <v/>
      </c>
      <c r="D702" s="56" t="str">
        <f ca="1">VLOOKUP($A702,$BC$5:$BN$45,8)</f>
        <v>B</v>
      </c>
      <c r="E702" s="344" t="str">
        <f t="shared" ca="1" si="217"/>
        <v>RRB</v>
      </c>
      <c r="F702" s="175">
        <v>1</v>
      </c>
      <c r="G702" s="459">
        <f ca="1">IF(G701&gt;=$AJ$3,1,IF(AND(J700="L",J701="L"),1,IF(I701="L",2,IF(I701="W",(2*G701-1),G701))))</f>
        <v>2</v>
      </c>
      <c r="H702" s="345" t="str">
        <f ca="1">IF($A701&lt;&gt;"",IF(OR($AH701&lt;&gt;0,$AI701&lt;&gt;0,E701="RRR"),"",IF(AND($D696="B",$D699="B"),"B",IF(AND($D698="B",$D700="B"),"B",IF(AND($D700=$D701,$D700="B"),"B","")))),"")</f>
        <v>B</v>
      </c>
      <c r="I702" s="346" t="str">
        <f t="shared" ca="1" si="221"/>
        <v>W</v>
      </c>
      <c r="J702" s="346">
        <f t="shared" ca="1" si="209"/>
        <v>1</v>
      </c>
      <c r="K702" s="343">
        <f t="shared" ca="1" si="218"/>
        <v>1</v>
      </c>
      <c r="L702" s="56" t="str">
        <f ca="1">VLOOKUP($A702,$BC$5:$BN$45,8)</f>
        <v>B</v>
      </c>
      <c r="M702" s="428">
        <f t="shared" ca="1" si="219"/>
        <v>0</v>
      </c>
      <c r="N702" s="175">
        <v>1</v>
      </c>
      <c r="O702" s="345" t="str">
        <f ca="1">IF($A701&lt;&gt;"",IF(OR($AH701&lt;&gt;0,$AI701&lt;&gt;0,E701="BBB",H702&lt;&gt;""),"",IF(AND($D696="R",$D699="R"),"R",IF(AND($D698="R",$D700="R"),"R",IF(AND($D700=$D701,$D700="R"),"R","")))),"")</f>
        <v/>
      </c>
      <c r="P702" s="37" t="str">
        <f t="shared" ca="1" si="210"/>
        <v/>
      </c>
      <c r="Q702" s="37">
        <f t="shared" ca="1" si="211"/>
        <v>0</v>
      </c>
      <c r="R702" s="23">
        <f ca="1">IF($A702&lt;&gt;"",IF(OR($AH701&lt;&gt;0,$AI701&lt;&gt;0),"0",SUM(Q702:Q702)),0)</f>
        <v>0</v>
      </c>
      <c r="S702" s="56" t="str">
        <f ca="1">VLOOKUP($A702,$BC$5:$BN$45,8)</f>
        <v>B</v>
      </c>
      <c r="T702" s="175">
        <v>1</v>
      </c>
      <c r="U702" s="345" t="str">
        <f ca="1">IF($A701&lt;&gt;"",IF(OR($AH701&lt;&gt;0,$AI701&lt;&gt;0,M701&gt;=$AJ$3),"",H702))</f>
        <v>B</v>
      </c>
      <c r="V702" s="346" t="str">
        <f t="shared" ca="1" si="222"/>
        <v>W</v>
      </c>
      <c r="W702" s="346">
        <f t="shared" ca="1" si="212"/>
        <v>1</v>
      </c>
      <c r="X702" s="343">
        <f t="shared" ca="1" si="220"/>
        <v>1</v>
      </c>
      <c r="Y702" s="56" t="str">
        <f ca="1">VLOOKUP($A702,$BC$5:$BN$45,8)</f>
        <v>B</v>
      </c>
      <c r="Z702" s="175">
        <v>1</v>
      </c>
      <c r="AA702" s="345" t="str">
        <f ca="1">IF($A701&lt;&gt;"",IF(OR($AH701&lt;&gt;0,$AI701&lt;&gt;0,U702&lt;&gt;""),"",O702))</f>
        <v/>
      </c>
      <c r="AB702" s="37" t="str">
        <f t="shared" ca="1" si="213"/>
        <v/>
      </c>
      <c r="AC702" s="37">
        <f t="shared" ca="1" si="214"/>
        <v>0</v>
      </c>
      <c r="AD702" s="23">
        <f ca="1">IF($A702&lt;&gt;"",IF(OR($AH701&lt;&gt;0,$AI701&lt;&gt;0),"0",SUM(AC702:AC702)),0)</f>
        <v>0</v>
      </c>
      <c r="AE702" s="90">
        <f ca="1">IF(A702&lt;&gt;"",W702+AC702,0)</f>
        <v>1</v>
      </c>
      <c r="AF702" s="87">
        <f t="shared" ca="1" si="225"/>
        <v>-4</v>
      </c>
      <c r="AG702" s="95">
        <f>T703</f>
        <v>1</v>
      </c>
      <c r="AH702" s="89">
        <f ca="1">IF($A702&lt;&gt;"",IF(AH701&lt;&gt;0,AH701,IF(AF702&gt;=$AJ$1,"Profit Target",0)),0)</f>
        <v>0</v>
      </c>
      <c r="AI702" s="91">
        <f ca="1">IF($A702&lt;&gt;"",IF(AI701&lt;&gt;0,AI701,IF(AF702&lt;=$AJ$2,"Stop Loss",0)))</f>
        <v>0</v>
      </c>
      <c r="AJ702" s="89">
        <f t="shared" ca="1" si="215"/>
        <v>9</v>
      </c>
      <c r="AK702" s="78" t="str">
        <f ca="1">IF($A701="","",ABS(T702)&amp;"@")</f>
        <v>1@</v>
      </c>
      <c r="AL702" s="78" t="str">
        <f ca="1">IF(U702&lt;&gt;"",$AK702&amp;U702&amp;",","")</f>
        <v>1@B,</v>
      </c>
      <c r="AM702" s="78" t="str">
        <f ca="1">IF($A701="","",ABS(Z702)&amp;"@")</f>
        <v>1@</v>
      </c>
      <c r="AN702" s="427" t="str">
        <f t="shared" ca="1" si="216"/>
        <v/>
      </c>
      <c r="AO702" s="20"/>
      <c r="AP702" s="20"/>
      <c r="AQ702" s="20"/>
      <c r="AR702" s="20"/>
      <c r="AS702" s="20"/>
      <c r="AT702" s="66"/>
      <c r="AU702" s="20"/>
      <c r="AV702" s="20"/>
      <c r="AW702" s="20"/>
      <c r="AX702" s="20"/>
      <c r="AY702" s="20"/>
      <c r="AZ702" s="20"/>
      <c r="BA702" s="20"/>
      <c r="BB702" s="96">
        <f t="shared" ca="1" si="206"/>
        <v>32</v>
      </c>
      <c r="BC702" s="48"/>
      <c r="BD702" s="96"/>
      <c r="BE702" s="48"/>
      <c r="BG702" s="48"/>
      <c r="BH702" s="48"/>
      <c r="BI702" s="19"/>
      <c r="BJ702" s="19"/>
      <c r="BK702" s="19"/>
      <c r="BL702" s="48"/>
      <c r="BM702" s="61"/>
      <c r="BN702" s="48"/>
      <c r="BR702" s="48"/>
      <c r="BS702" s="48"/>
      <c r="BT702" s="48"/>
      <c r="BU702" s="48"/>
      <c r="BV702" s="48"/>
      <c r="BW702" s="48"/>
      <c r="BX702" s="48"/>
      <c r="BY702" s="49"/>
      <c r="BZ702" s="48"/>
      <c r="CA702" s="48"/>
      <c r="CB702" s="19"/>
      <c r="CC702" s="19"/>
      <c r="CD702" s="19"/>
      <c r="CE702" s="48"/>
      <c r="CF702" s="49"/>
      <c r="CG702" s="19"/>
      <c r="CH702" s="49"/>
      <c r="CI702" s="19"/>
      <c r="CJ702" s="19"/>
    </row>
    <row r="703" spans="1:88">
      <c r="A703" s="96">
        <f t="shared" ca="1" si="205"/>
        <v>35</v>
      </c>
      <c r="B703" s="23" t="str">
        <f ca="1">IF(A702="","",IF(AND(AL703="",AN703=""),"NB",AL703&amp;AN703))</f>
        <v>NB</v>
      </c>
      <c r="C703" s="6" t="str">
        <f t="shared" ca="1" si="208"/>
        <v/>
      </c>
      <c r="D703" s="56" t="str">
        <f ca="1">VLOOKUP($A703,$BC$5:$BN$45,8)</f>
        <v>B</v>
      </c>
      <c r="E703" s="344" t="str">
        <f t="shared" ca="1" si="217"/>
        <v>RBB</v>
      </c>
      <c r="F703" s="175">
        <v>1</v>
      </c>
      <c r="G703" s="459">
        <f ca="1">IF(G702&gt;=$AJ$3,1,IF(AND(J701="L",J702="L"),1,IF(I702="L",2,IF(I702="W",(2*G702-1),G702))))</f>
        <v>3</v>
      </c>
      <c r="H703" s="345" t="str">
        <f ca="1">IF($A702&lt;&gt;"",IF(OR($AH702&lt;&gt;0,$AI702&lt;&gt;0,E702="RRR"),"",IF(AND($D697="B",$D700="B"),"B",IF(AND($D699="B",$D701="B"),"B",IF(AND($D701=$D702,$D701="B"),"B","")))),"")</f>
        <v/>
      </c>
      <c r="I703" s="346" t="str">
        <f t="shared" ca="1" si="221"/>
        <v/>
      </c>
      <c r="J703" s="346">
        <f t="shared" ca="1" si="209"/>
        <v>0</v>
      </c>
      <c r="K703" s="343">
        <f t="shared" ca="1" si="218"/>
        <v>0</v>
      </c>
      <c r="L703" s="56" t="str">
        <f ca="1">VLOOKUP($A703,$BC$5:$BN$45,8)</f>
        <v>B</v>
      </c>
      <c r="M703" s="428">
        <f t="shared" ca="1" si="219"/>
        <v>0</v>
      </c>
      <c r="N703" s="175">
        <v>1</v>
      </c>
      <c r="O703" s="345" t="str">
        <f ca="1">IF($A702&lt;&gt;"",IF(OR($AH702&lt;&gt;0,$AI702&lt;&gt;0,E702="BBB",H703&lt;&gt;""),"",IF(AND($D697="R",$D700="R"),"R",IF(AND($D699="R",$D701="R"),"R",IF(AND($D701=$D702,$D701="R"),"R","")))),"")</f>
        <v/>
      </c>
      <c r="P703" s="37" t="str">
        <f t="shared" ca="1" si="210"/>
        <v/>
      </c>
      <c r="Q703" s="37">
        <f t="shared" ca="1" si="211"/>
        <v>0</v>
      </c>
      <c r="R703" s="23">
        <f ca="1">IF($A703&lt;&gt;"",IF(OR($AH702&lt;&gt;0,$AI702&lt;&gt;0),"0",SUM(Q703:Q703)),0)</f>
        <v>0</v>
      </c>
      <c r="S703" s="56" t="str">
        <f ca="1">VLOOKUP($A703,$BC$5:$BN$45,8)</f>
        <v>B</v>
      </c>
      <c r="T703" s="175">
        <v>1</v>
      </c>
      <c r="U703" s="345" t="str">
        <f ca="1">IF($A702&lt;&gt;"",IF(OR($AH702&lt;&gt;0,$AI702&lt;&gt;0,M702&gt;=$AJ$3),"",H703))</f>
        <v/>
      </c>
      <c r="V703" s="346" t="str">
        <f t="shared" ca="1" si="222"/>
        <v/>
      </c>
      <c r="W703" s="346">
        <f t="shared" ca="1" si="212"/>
        <v>0</v>
      </c>
      <c r="X703" s="343">
        <f t="shared" ca="1" si="220"/>
        <v>0</v>
      </c>
      <c r="Y703" s="56" t="str">
        <f ca="1">VLOOKUP($A703,$BC$5:$BN$45,8)</f>
        <v>B</v>
      </c>
      <c r="Z703" s="175">
        <v>1</v>
      </c>
      <c r="AA703" s="345" t="str">
        <f ca="1">IF($A702&lt;&gt;"",IF(OR($AH702&lt;&gt;0,$AI702&lt;&gt;0,U703&lt;&gt;""),"",O703))</f>
        <v/>
      </c>
      <c r="AB703" s="37" t="str">
        <f t="shared" ca="1" si="213"/>
        <v/>
      </c>
      <c r="AC703" s="37">
        <f t="shared" ca="1" si="214"/>
        <v>0</v>
      </c>
      <c r="AD703" s="23">
        <f ca="1">IF($A703&lt;&gt;"",IF(OR($AH702&lt;&gt;0,$AI702&lt;&gt;0),"0",SUM(AC703:AC703)),0)</f>
        <v>0</v>
      </c>
      <c r="AE703" s="90">
        <f ca="1">IF(A703&lt;&gt;"",W703+AC703,0)</f>
        <v>0</v>
      </c>
      <c r="AF703" s="87">
        <f t="shared" ca="1" si="225"/>
        <v>-4</v>
      </c>
      <c r="AG703" s="95">
        <f>T704</f>
        <v>1</v>
      </c>
      <c r="AH703" s="89">
        <f ca="1">IF($A703&lt;&gt;"",IF(AH702&lt;&gt;0,AH702,IF(AF703&gt;=$AJ$1,"Profit Target",0)),0)</f>
        <v>0</v>
      </c>
      <c r="AI703" s="91">
        <f ca="1">IF($A703&lt;&gt;"",IF(AI702&lt;&gt;0,AI702,IF(AF703&lt;=$AJ$2,"Stop Loss",0)))</f>
        <v>0</v>
      </c>
      <c r="AJ703" s="89">
        <f t="shared" ca="1" si="215"/>
        <v>9</v>
      </c>
      <c r="AK703" s="78" t="str">
        <f ca="1">IF($A702="","",ABS(T703)&amp;"@")</f>
        <v>1@</v>
      </c>
      <c r="AL703" s="78" t="str">
        <f ca="1">IF(U703&lt;&gt;"",$AK703&amp;U703&amp;",","")</f>
        <v/>
      </c>
      <c r="AM703" s="78" t="str">
        <f ca="1">IF($A702="","",ABS(Z703)&amp;"@")</f>
        <v>1@</v>
      </c>
      <c r="AN703" s="427" t="str">
        <f t="shared" ca="1" si="216"/>
        <v/>
      </c>
      <c r="AO703" s="20"/>
      <c r="AP703" s="20"/>
      <c r="AQ703" s="20"/>
      <c r="AR703" s="20"/>
      <c r="AS703" s="20"/>
      <c r="AT703" s="66"/>
      <c r="AU703" s="20"/>
      <c r="AV703" s="20"/>
      <c r="AW703" s="20"/>
      <c r="AX703" s="20"/>
      <c r="AY703" s="20"/>
      <c r="AZ703" s="20"/>
      <c r="BA703" s="20"/>
      <c r="BB703" s="96">
        <f t="shared" ca="1" si="206"/>
        <v>33</v>
      </c>
      <c r="BC703" s="48"/>
      <c r="BD703" s="96"/>
      <c r="BE703" s="48"/>
      <c r="BG703" s="48"/>
      <c r="BH703" s="48"/>
      <c r="BI703" s="19"/>
      <c r="BJ703" s="19"/>
      <c r="BK703" s="19"/>
      <c r="BL703" s="48"/>
      <c r="BM703" s="61"/>
      <c r="BN703" s="48"/>
      <c r="BR703" s="48"/>
      <c r="BS703" s="48"/>
      <c r="BT703" s="48"/>
      <c r="BU703" s="48"/>
      <c r="BV703" s="48"/>
      <c r="BW703" s="48"/>
      <c r="BX703" s="48"/>
      <c r="BY703" s="49"/>
      <c r="BZ703" s="48"/>
      <c r="CA703" s="48"/>
      <c r="CB703" s="19"/>
      <c r="CC703" s="19"/>
      <c r="CD703" s="19"/>
      <c r="CE703" s="48"/>
      <c r="CF703" s="49"/>
      <c r="CG703" s="19"/>
      <c r="CH703" s="49"/>
      <c r="CI703" s="19"/>
      <c r="CJ703" s="19"/>
    </row>
    <row r="704" spans="1:88">
      <c r="A704" s="96">
        <f t="shared" ca="1" si="205"/>
        <v>15</v>
      </c>
      <c r="B704" s="23" t="str">
        <f ca="1">IF(A703="","",IF(AND(AL704="",AN704=""),"NB",AL704&amp;AN704))</f>
        <v>1@B,</v>
      </c>
      <c r="C704" s="6" t="str">
        <f t="shared" ca="1" si="208"/>
        <v/>
      </c>
      <c r="D704" s="56" t="str">
        <f ca="1">VLOOKUP($A704,$BC$5:$BN$45,8)</f>
        <v>B</v>
      </c>
      <c r="E704" s="344" t="str">
        <f t="shared" ca="1" si="217"/>
        <v>BBB</v>
      </c>
      <c r="F704" s="175">
        <v>1</v>
      </c>
      <c r="G704" s="459">
        <f ca="1">IF(G703&gt;=$AJ$3,1,IF(AND(J702="L",J703="L"),1,IF(I703="L",2,IF(I703="W",(2*G703-1),G703))))</f>
        <v>3</v>
      </c>
      <c r="H704" s="345" t="str">
        <f ca="1">IF($A703&lt;&gt;"",IF(OR($AH703&lt;&gt;0,$AI703&lt;&gt;0,E703="RRR"),"",IF(AND($D698="B",$D701="B"),"B",IF(AND($D700="B",$D702="B"),"B",IF(AND($D702=$D703,$D702="B"),"B","")))),"")</f>
        <v>B</v>
      </c>
      <c r="I704" s="346" t="str">
        <f t="shared" ca="1" si="221"/>
        <v>W</v>
      </c>
      <c r="J704" s="346">
        <f t="shared" ca="1" si="209"/>
        <v>1</v>
      </c>
      <c r="K704" s="343">
        <f t="shared" ca="1" si="218"/>
        <v>1</v>
      </c>
      <c r="L704" s="56" t="str">
        <f ca="1">VLOOKUP($A704,$BC$5:$BN$45,8)</f>
        <v>B</v>
      </c>
      <c r="M704" s="428">
        <f t="shared" ca="1" si="219"/>
        <v>0</v>
      </c>
      <c r="N704" s="175">
        <v>1</v>
      </c>
      <c r="O704" s="345" t="str">
        <f ca="1">IF($A703&lt;&gt;"",IF(OR($AH703&lt;&gt;0,$AI703&lt;&gt;0,E703="BBB",H704&lt;&gt;""),"",IF(AND($D698="R",$D701="R"),"R",IF(AND($D700="R",$D702="R"),"R",IF(AND($D702=$D703,$D702="R"),"R","")))),"")</f>
        <v/>
      </c>
      <c r="P704" s="37" t="str">
        <f t="shared" ca="1" si="210"/>
        <v/>
      </c>
      <c r="Q704" s="37">
        <f t="shared" ca="1" si="211"/>
        <v>0</v>
      </c>
      <c r="R704" s="23">
        <f ca="1">IF($A704&lt;&gt;"",IF(OR($AH703&lt;&gt;0,$AI703&lt;&gt;0),"0",SUM(Q704:Q704)),0)</f>
        <v>0</v>
      </c>
      <c r="S704" s="56" t="str">
        <f ca="1">VLOOKUP($A704,$BC$5:$BN$45,8)</f>
        <v>B</v>
      </c>
      <c r="T704" s="175">
        <v>1</v>
      </c>
      <c r="U704" s="345" t="str">
        <f ca="1">IF($A703&lt;&gt;"",IF(OR($AH703&lt;&gt;0,$AI703&lt;&gt;0,M703&gt;=$AJ$3),"",H704))</f>
        <v>B</v>
      </c>
      <c r="V704" s="346" t="str">
        <f t="shared" ca="1" si="222"/>
        <v>W</v>
      </c>
      <c r="W704" s="346">
        <f t="shared" ca="1" si="212"/>
        <v>1</v>
      </c>
      <c r="X704" s="343">
        <f t="shared" ca="1" si="220"/>
        <v>1</v>
      </c>
      <c r="Y704" s="56" t="str">
        <f ca="1">VLOOKUP($A704,$BC$5:$BN$45,8)</f>
        <v>B</v>
      </c>
      <c r="Z704" s="175">
        <v>1</v>
      </c>
      <c r="AA704" s="345" t="str">
        <f ca="1">IF($A703&lt;&gt;"",IF(OR($AH703&lt;&gt;0,$AI703&lt;&gt;0,U704&lt;&gt;""),"",O704))</f>
        <v/>
      </c>
      <c r="AB704" s="37" t="str">
        <f t="shared" ca="1" si="213"/>
        <v/>
      </c>
      <c r="AC704" s="37">
        <f t="shared" ca="1" si="214"/>
        <v>0</v>
      </c>
      <c r="AD704" s="23">
        <f ca="1">IF($A704&lt;&gt;"",IF(OR($AH703&lt;&gt;0,$AI703&lt;&gt;0),"0",SUM(AC704:AC704)),0)</f>
        <v>0</v>
      </c>
      <c r="AE704" s="90">
        <f ca="1">IF(A704&lt;&gt;"",W704+AC704,0)</f>
        <v>1</v>
      </c>
      <c r="AF704" s="87">
        <f t="shared" ca="1" si="225"/>
        <v>-3</v>
      </c>
      <c r="AG704" s="95">
        <f>T705</f>
        <v>1</v>
      </c>
      <c r="AH704" s="89">
        <f ca="1">IF($A704&lt;&gt;"",IF(AH703&lt;&gt;0,AH703,IF(AF704&gt;=$AJ$1,"Profit Target",0)),0)</f>
        <v>0</v>
      </c>
      <c r="AI704" s="91">
        <f ca="1">IF($A704&lt;&gt;"",IF(AI703&lt;&gt;0,AI703,IF(AF704&lt;=$AJ$2,"Stop Loss",0)))</f>
        <v>0</v>
      </c>
      <c r="AJ704" s="89">
        <f t="shared" ca="1" si="215"/>
        <v>9</v>
      </c>
      <c r="AK704" s="78" t="str">
        <f ca="1">IF($A703="","",ABS(T704)&amp;"@")</f>
        <v>1@</v>
      </c>
      <c r="AL704" s="78" t="str">
        <f ca="1">IF(U704&lt;&gt;"",$AK704&amp;U704&amp;",","")</f>
        <v>1@B,</v>
      </c>
      <c r="AM704" s="78" t="str">
        <f ca="1">IF($A703="","",ABS(Z704)&amp;"@")</f>
        <v>1@</v>
      </c>
      <c r="AN704" s="427" t="str">
        <f t="shared" ca="1" si="216"/>
        <v/>
      </c>
      <c r="AO704" s="20"/>
      <c r="AP704" s="20"/>
      <c r="AQ704" s="20"/>
      <c r="AR704" s="20"/>
      <c r="AS704" s="20"/>
      <c r="AT704" s="66"/>
      <c r="AU704" s="20"/>
      <c r="AV704" s="20"/>
      <c r="AW704" s="20"/>
      <c r="AX704" s="20"/>
      <c r="AY704" s="20"/>
      <c r="AZ704" s="20"/>
      <c r="BA704" s="20"/>
      <c r="BB704" s="96">
        <f t="shared" ca="1" si="206"/>
        <v>26</v>
      </c>
      <c r="BC704" s="48"/>
      <c r="BD704" s="96"/>
      <c r="BE704" s="48"/>
      <c r="BG704" s="48"/>
      <c r="BH704" s="48"/>
      <c r="BI704" s="19"/>
      <c r="BJ704" s="19"/>
      <c r="BK704" s="19"/>
      <c r="BL704" s="48"/>
      <c r="BM704" s="61"/>
      <c r="BN704" s="48"/>
      <c r="BR704" s="48"/>
      <c r="BS704" s="48"/>
      <c r="BT704" s="48"/>
      <c r="BU704" s="48"/>
      <c r="BV704" s="48"/>
      <c r="BW704" s="48"/>
      <c r="BX704" s="48"/>
      <c r="BY704" s="49"/>
      <c r="BZ704" s="48"/>
      <c r="CA704" s="48"/>
      <c r="CB704" s="19"/>
      <c r="CC704" s="19"/>
      <c r="CD704" s="19"/>
      <c r="CE704" s="48"/>
      <c r="CF704" s="49"/>
      <c r="CG704" s="19"/>
      <c r="CH704" s="49"/>
      <c r="CI704" s="19"/>
      <c r="CJ704" s="19"/>
    </row>
    <row r="705" spans="1:88">
      <c r="A705" s="96">
        <f t="shared" ca="1" si="205"/>
        <v>9</v>
      </c>
      <c r="B705" s="23" t="str">
        <f ca="1">IF(A704="","",IF(AND(AL705="",AN705=""),"NB",AL705&amp;AN705))</f>
        <v>1@B,</v>
      </c>
      <c r="C705" s="6" t="str">
        <f t="shared" ca="1" si="208"/>
        <v/>
      </c>
      <c r="D705" s="56" t="str">
        <f ca="1">VLOOKUP($A705,$BC$5:$BN$45,8)</f>
        <v>R</v>
      </c>
      <c r="E705" s="344" t="str">
        <f t="shared" ca="1" si="217"/>
        <v>BBR</v>
      </c>
      <c r="F705" s="175">
        <v>1</v>
      </c>
      <c r="G705" s="459">
        <f ca="1">IF(G704&gt;=$AJ$3,1,IF(AND(J703="L",J704="L"),1,IF(I704="L",2,IF(I704="W",(2*G704-1),G704))))</f>
        <v>5</v>
      </c>
      <c r="H705" s="345" t="str">
        <f ca="1">IF($A704&lt;&gt;"",IF(OR($AH704&lt;&gt;0,$AI704&lt;&gt;0,E704="RRR"),"",IF(AND($D699="B",$D702="B"),"B",IF(AND($D701="B",$D703="B"),"B",IF(AND($D703=$D704,$D703="B"),"B","")))),"")</f>
        <v>B</v>
      </c>
      <c r="I705" s="346" t="str">
        <f t="shared" ca="1" si="221"/>
        <v>L</v>
      </c>
      <c r="J705" s="346">
        <f t="shared" ca="1" si="209"/>
        <v>-1</v>
      </c>
      <c r="K705" s="343">
        <f t="shared" ca="1" si="218"/>
        <v>-1</v>
      </c>
      <c r="L705" s="56" t="str">
        <f ca="1">VLOOKUP($A705,$BC$5:$BN$45,8)</f>
        <v>R</v>
      </c>
      <c r="M705" s="428">
        <f t="shared" ca="1" si="219"/>
        <v>1</v>
      </c>
      <c r="N705" s="175">
        <v>1</v>
      </c>
      <c r="O705" s="345" t="str">
        <f ca="1">IF($A704&lt;&gt;"",IF(OR($AH704&lt;&gt;0,$AI704&lt;&gt;0,E704="BBB",H705&lt;&gt;""),"",IF(AND($D699="R",$D702="R"),"R",IF(AND($D701="R",$D703="R"),"R",IF(AND($D703=$D704,$D703="R"),"R","")))),"")</f>
        <v/>
      </c>
      <c r="P705" s="37" t="str">
        <f t="shared" ca="1" si="210"/>
        <v/>
      </c>
      <c r="Q705" s="37">
        <f t="shared" ca="1" si="211"/>
        <v>0</v>
      </c>
      <c r="R705" s="23">
        <f ca="1">IF($A705&lt;&gt;"",IF(OR($AH704&lt;&gt;0,$AI704&lt;&gt;0),"0",SUM(Q705:Q705)),0)</f>
        <v>0</v>
      </c>
      <c r="S705" s="56" t="str">
        <f ca="1">VLOOKUP($A705,$BC$5:$BN$45,8)</f>
        <v>R</v>
      </c>
      <c r="T705" s="175">
        <v>1</v>
      </c>
      <c r="U705" s="345" t="str">
        <f ca="1">IF($A704&lt;&gt;"",IF(OR($AH704&lt;&gt;0,$AI704&lt;&gt;0,M704&gt;=$AJ$3),"",H705))</f>
        <v>B</v>
      </c>
      <c r="V705" s="346" t="str">
        <f t="shared" ca="1" si="222"/>
        <v>L</v>
      </c>
      <c r="W705" s="346">
        <f t="shared" ca="1" si="212"/>
        <v>-1</v>
      </c>
      <c r="X705" s="343">
        <f t="shared" ca="1" si="220"/>
        <v>-1</v>
      </c>
      <c r="Y705" s="56" t="str">
        <f ca="1">VLOOKUP($A705,$BC$5:$BN$45,8)</f>
        <v>R</v>
      </c>
      <c r="Z705" s="175">
        <v>1</v>
      </c>
      <c r="AA705" s="345" t="str">
        <f ca="1">IF($A704&lt;&gt;"",IF(OR($AH704&lt;&gt;0,$AI704&lt;&gt;0,U705&lt;&gt;""),"",O705))</f>
        <v/>
      </c>
      <c r="AB705" s="37" t="str">
        <f t="shared" ca="1" si="213"/>
        <v/>
      </c>
      <c r="AC705" s="37">
        <f t="shared" ca="1" si="214"/>
        <v>0</v>
      </c>
      <c r="AD705" s="23">
        <f ca="1">IF($A705&lt;&gt;"",IF(OR($AH704&lt;&gt;0,$AI704&lt;&gt;0),"0",SUM(AC705:AC705)),0)</f>
        <v>0</v>
      </c>
      <c r="AE705" s="90">
        <f ca="1">IF(A705&lt;&gt;"",W705+AC705,0)</f>
        <v>-1</v>
      </c>
      <c r="AF705" s="87">
        <f t="shared" ca="1" si="225"/>
        <v>-4</v>
      </c>
      <c r="AG705" s="95">
        <f>T706</f>
        <v>1</v>
      </c>
      <c r="AH705" s="89">
        <f ca="1">IF($A705&lt;&gt;"",IF(AH704&lt;&gt;0,AH704,IF(AF705&gt;=$AJ$1,"Profit Target",0)),0)</f>
        <v>0</v>
      </c>
      <c r="AI705" s="91">
        <f ca="1">IF($A705&lt;&gt;"",IF(AI704&lt;&gt;0,AI704,IF(AF705&lt;=$AJ$2,"Stop Loss",0)))</f>
        <v>0</v>
      </c>
      <c r="AJ705" s="89">
        <f t="shared" ca="1" si="215"/>
        <v>9</v>
      </c>
      <c r="AK705" s="78" t="str">
        <f ca="1">IF($A704="","",ABS(T705)&amp;"@")</f>
        <v>1@</v>
      </c>
      <c r="AL705" s="78" t="str">
        <f ca="1">IF(U705&lt;&gt;"",$AK705&amp;U705&amp;",","")</f>
        <v>1@B,</v>
      </c>
      <c r="AM705" s="78" t="str">
        <f ca="1">IF($A704="","",ABS(Z705)&amp;"@")</f>
        <v>1@</v>
      </c>
      <c r="AN705" s="427" t="str">
        <f t="shared" ca="1" si="216"/>
        <v/>
      </c>
      <c r="AO705" s="20"/>
      <c r="AP705" s="20"/>
      <c r="AQ705" s="20"/>
      <c r="AR705" s="20"/>
      <c r="AS705" s="20"/>
      <c r="AT705" s="66"/>
      <c r="AU705" s="20"/>
      <c r="AV705" s="20"/>
      <c r="AW705" s="20"/>
      <c r="AX705" s="20"/>
      <c r="AY705" s="20"/>
      <c r="AZ705" s="20"/>
      <c r="BA705" s="20"/>
      <c r="BB705" s="96">
        <f t="shared" ca="1" si="206"/>
        <v>25</v>
      </c>
      <c r="BC705" s="48"/>
      <c r="BD705" s="96"/>
      <c r="BE705" s="48"/>
      <c r="BG705" s="48"/>
      <c r="BH705" s="48"/>
      <c r="BI705" s="19"/>
      <c r="BJ705" s="19"/>
      <c r="BK705" s="19"/>
      <c r="BL705" s="48"/>
      <c r="BM705" s="61"/>
      <c r="BN705" s="48"/>
      <c r="BR705" s="48"/>
      <c r="BS705" s="48"/>
      <c r="BT705" s="48"/>
      <c r="BU705" s="48"/>
      <c r="BV705" s="48"/>
      <c r="BW705" s="48"/>
      <c r="BX705" s="48"/>
      <c r="BY705" s="49"/>
      <c r="BZ705" s="48"/>
      <c r="CA705" s="48"/>
      <c r="CB705" s="19"/>
      <c r="CC705" s="19"/>
      <c r="CD705" s="19"/>
      <c r="CE705" s="48"/>
      <c r="CF705" s="49"/>
      <c r="CG705" s="19"/>
      <c r="CH705" s="49"/>
      <c r="CI705" s="19"/>
      <c r="CJ705" s="19"/>
    </row>
    <row r="706" spans="1:88">
      <c r="A706" s="96">
        <f t="shared" ca="1" si="205"/>
        <v>36</v>
      </c>
      <c r="B706" s="23" t="str">
        <f ca="1">IF(A705="","",IF(AND(AL706="",AN706=""),"NB",AL706&amp;AN706))</f>
        <v>1@B,</v>
      </c>
      <c r="C706" s="6" t="str">
        <f t="shared" ca="1" si="208"/>
        <v/>
      </c>
      <c r="D706" s="56" t="str">
        <f ca="1">VLOOKUP($A706,$BC$5:$BN$45,8)</f>
        <v>R</v>
      </c>
      <c r="E706" s="344" t="str">
        <f t="shared" ca="1" si="217"/>
        <v>BRR</v>
      </c>
      <c r="F706" s="175">
        <v>1</v>
      </c>
      <c r="G706" s="459">
        <f ca="1">IF(G705&gt;=$AJ$3,1,IF(AND(J704="L",J705="L"),1,IF(I705="L",2,IF(I705="W",(2*G705-1),G705))))</f>
        <v>2</v>
      </c>
      <c r="H706" s="345" t="str">
        <f ca="1">IF($A705&lt;&gt;"",IF(OR($AH705&lt;&gt;0,$AI705&lt;&gt;0,E705="RRR"),"",IF(AND($D700="B",$D703="B"),"B",IF(AND($D702="B",$D704="B"),"B",IF(AND($D704=$D705,$D704="B"),"B","")))),"")</f>
        <v>B</v>
      </c>
      <c r="I706" s="346" t="str">
        <f t="shared" ca="1" si="221"/>
        <v>L</v>
      </c>
      <c r="J706" s="346">
        <f t="shared" ca="1" si="209"/>
        <v>-1</v>
      </c>
      <c r="K706" s="343">
        <f t="shared" ca="1" si="218"/>
        <v>-1</v>
      </c>
      <c r="L706" s="56" t="str">
        <f ca="1">VLOOKUP($A706,$BC$5:$BN$45,8)</f>
        <v>R</v>
      </c>
      <c r="M706" s="428">
        <f t="shared" ca="1" si="219"/>
        <v>2</v>
      </c>
      <c r="N706" s="175">
        <v>1</v>
      </c>
      <c r="O706" s="345" t="str">
        <f ca="1">IF($A705&lt;&gt;"",IF(OR($AH705&lt;&gt;0,$AI705&lt;&gt;0,E705="BBB",H706&lt;&gt;""),"",IF(AND($D700="R",$D703="R"),"R",IF(AND($D702="R",$D704="R"),"R",IF(AND($D704=$D705,$D704="R"),"R","")))),"")</f>
        <v/>
      </c>
      <c r="P706" s="37" t="str">
        <f t="shared" ca="1" si="210"/>
        <v/>
      </c>
      <c r="Q706" s="37">
        <f t="shared" ca="1" si="211"/>
        <v>0</v>
      </c>
      <c r="R706" s="23">
        <f ca="1">IF($A706&lt;&gt;"",IF(OR($AH705&lt;&gt;0,$AI705&lt;&gt;0),"0",SUM(Q706:Q706)),0)</f>
        <v>0</v>
      </c>
      <c r="S706" s="56" t="str">
        <f ca="1">VLOOKUP($A706,$BC$5:$BN$45,8)</f>
        <v>R</v>
      </c>
      <c r="T706" s="175">
        <v>1</v>
      </c>
      <c r="U706" s="345" t="str">
        <f ca="1">IF($A705&lt;&gt;"",IF(OR($AH705&lt;&gt;0,$AI705&lt;&gt;0,M705&gt;=$AJ$3),"",H706))</f>
        <v>B</v>
      </c>
      <c r="V706" s="346" t="str">
        <f t="shared" ca="1" si="222"/>
        <v>L</v>
      </c>
      <c r="W706" s="346">
        <f t="shared" ca="1" si="212"/>
        <v>-1</v>
      </c>
      <c r="X706" s="343">
        <f t="shared" ca="1" si="220"/>
        <v>-1</v>
      </c>
      <c r="Y706" s="56" t="str">
        <f ca="1">VLOOKUP($A706,$BC$5:$BN$45,8)</f>
        <v>R</v>
      </c>
      <c r="Z706" s="175">
        <v>1</v>
      </c>
      <c r="AA706" s="345" t="str">
        <f ca="1">IF($A705&lt;&gt;"",IF(OR($AH705&lt;&gt;0,$AI705&lt;&gt;0,U706&lt;&gt;""),"",O706))</f>
        <v/>
      </c>
      <c r="AB706" s="37" t="str">
        <f t="shared" ca="1" si="213"/>
        <v/>
      </c>
      <c r="AC706" s="37">
        <f t="shared" ca="1" si="214"/>
        <v>0</v>
      </c>
      <c r="AD706" s="23">
        <f ca="1">IF($A706&lt;&gt;"",IF(OR($AH705&lt;&gt;0,$AI705&lt;&gt;0),"0",SUM(AC706:AC706)),0)</f>
        <v>0</v>
      </c>
      <c r="AE706" s="90">
        <f ca="1">IF(A706&lt;&gt;"",W706+AC706,0)</f>
        <v>-1</v>
      </c>
      <c r="AF706" s="87">
        <f t="shared" ca="1" si="225"/>
        <v>-5</v>
      </c>
      <c r="AG706" s="95">
        <f>T707</f>
        <v>1</v>
      </c>
      <c r="AH706" s="89">
        <f ca="1">IF($A706&lt;&gt;"",IF(AH705&lt;&gt;0,AH705,IF(AF706&gt;=$AJ$1,"Profit Target",0)),0)</f>
        <v>0</v>
      </c>
      <c r="AI706" s="91">
        <f ca="1">IF($A706&lt;&gt;"",IF(AI705&lt;&gt;0,AI705,IF(AF706&lt;=$AJ$2,"Stop Loss",0)))</f>
        <v>0</v>
      </c>
      <c r="AJ706" s="89">
        <f t="shared" ca="1" si="215"/>
        <v>9</v>
      </c>
      <c r="AK706" s="78" t="str">
        <f ca="1">IF($A705="","",ABS(T706)&amp;"@")</f>
        <v>1@</v>
      </c>
      <c r="AL706" s="78" t="str">
        <f ca="1">IF(U706&lt;&gt;"",$AK706&amp;U706&amp;",","")</f>
        <v>1@B,</v>
      </c>
      <c r="AM706" s="78" t="str">
        <f ca="1">IF($A705="","",ABS(Z706)&amp;"@")</f>
        <v>1@</v>
      </c>
      <c r="AN706" s="427" t="str">
        <f t="shared" ca="1" si="216"/>
        <v/>
      </c>
      <c r="AO706" s="20"/>
      <c r="AP706" s="20"/>
      <c r="AQ706" s="20"/>
      <c r="AR706" s="20"/>
      <c r="AS706" s="20"/>
      <c r="AT706" s="66"/>
      <c r="AU706" s="20"/>
      <c r="AV706" s="20"/>
      <c r="AW706" s="20"/>
      <c r="AX706" s="20"/>
      <c r="AY706" s="20"/>
      <c r="AZ706" s="20"/>
      <c r="BA706" s="20"/>
      <c r="BB706" s="96">
        <f t="shared" ca="1" si="206"/>
        <v>26</v>
      </c>
      <c r="BC706" s="48"/>
      <c r="BD706" s="96"/>
      <c r="BE706" s="48"/>
      <c r="BG706" s="48"/>
      <c r="BH706" s="48"/>
      <c r="BI706" s="19"/>
      <c r="BJ706" s="19"/>
      <c r="BK706" s="19"/>
      <c r="BL706" s="48"/>
      <c r="BM706" s="61"/>
      <c r="BN706" s="48"/>
      <c r="BR706" s="48"/>
      <c r="BS706" s="48"/>
      <c r="BT706" s="48"/>
      <c r="BU706" s="48"/>
      <c r="BV706" s="48"/>
      <c r="BW706" s="48"/>
      <c r="BX706" s="48"/>
      <c r="BY706" s="49"/>
      <c r="BZ706" s="48"/>
      <c r="CA706" s="48"/>
      <c r="CB706" s="19"/>
      <c r="CC706" s="19"/>
      <c r="CD706" s="19"/>
      <c r="CE706" s="48"/>
      <c r="CF706" s="49"/>
      <c r="CG706" s="19"/>
      <c r="CH706" s="49"/>
      <c r="CI706" s="19"/>
      <c r="CJ706" s="19"/>
    </row>
    <row r="707" spans="1:88">
      <c r="A707" s="96">
        <f t="shared" ca="1" si="205"/>
        <v>20</v>
      </c>
      <c r="B707" s="23" t="str">
        <f ca="1">IF(A706="","",IF(AND(AL707="",AN707=""),"NB",AL707&amp;AN707))</f>
        <v>1@R,</v>
      </c>
      <c r="C707" s="6" t="str">
        <f t="shared" ca="1" si="208"/>
        <v/>
      </c>
      <c r="D707" s="56" t="str">
        <f ca="1">VLOOKUP($A707,$BC$5:$BN$45,8)</f>
        <v>B</v>
      </c>
      <c r="E707" s="344" t="str">
        <f t="shared" ca="1" si="217"/>
        <v>RRB</v>
      </c>
      <c r="F707" s="175">
        <v>1</v>
      </c>
      <c r="G707" s="459">
        <f ca="1">IF(G706&gt;=$AJ$3,1,IF(AND(J705="L",J706="L"),1,IF(I706="L",2,IF(I706="W",(2*G706-1),G706))))</f>
        <v>2</v>
      </c>
      <c r="H707" s="345" t="str">
        <f ca="1">IF($A706&lt;&gt;"",IF(OR($AH706&lt;&gt;0,$AI706&lt;&gt;0,E706="RRR"),"",IF(AND($D701="B",$D704="B"),"B",IF(AND($D703="B",$D705="B"),"B",IF(AND($D705=$D706,$D705="B"),"B","")))),"")</f>
        <v/>
      </c>
      <c r="I707" s="346" t="str">
        <f t="shared" ca="1" si="221"/>
        <v/>
      </c>
      <c r="J707" s="346">
        <f t="shared" ca="1" si="209"/>
        <v>0</v>
      </c>
      <c r="K707" s="343">
        <f t="shared" ca="1" si="218"/>
        <v>0</v>
      </c>
      <c r="L707" s="56" t="str">
        <f ca="1">VLOOKUP($A707,$BC$5:$BN$45,8)</f>
        <v>B</v>
      </c>
      <c r="M707" s="428">
        <f t="shared" ca="1" si="219"/>
        <v>2</v>
      </c>
      <c r="N707" s="175">
        <v>1</v>
      </c>
      <c r="O707" s="345" t="str">
        <f ca="1">IF($A706&lt;&gt;"",IF(OR($AH706&lt;&gt;0,$AI706&lt;&gt;0,E706="BBB",H707&lt;&gt;""),"",IF(AND($D701="R",$D704="R"),"R",IF(AND($D703="R",$D705="R"),"R",IF(AND($D705=$D706,$D705="R"),"R","")))),"")</f>
        <v>R</v>
      </c>
      <c r="P707" s="37" t="str">
        <f t="shared" ca="1" si="210"/>
        <v>L</v>
      </c>
      <c r="Q707" s="37">
        <f t="shared" ca="1" si="211"/>
        <v>-1</v>
      </c>
      <c r="R707" s="23">
        <f ca="1">IF($A707&lt;&gt;"",IF(OR($AH706&lt;&gt;0,$AI706&lt;&gt;0),"0",SUM(Q707:Q707)),0)</f>
        <v>-1</v>
      </c>
      <c r="S707" s="56" t="str">
        <f ca="1">VLOOKUP($A707,$BC$5:$BN$45,8)</f>
        <v>B</v>
      </c>
      <c r="T707" s="175">
        <v>1</v>
      </c>
      <c r="U707" s="345" t="str">
        <f ca="1">IF($A706&lt;&gt;"",IF(OR($AH706&lt;&gt;0,$AI706&lt;&gt;0,M706&gt;=$AJ$3),"",H707))</f>
        <v/>
      </c>
      <c r="V707" s="346" t="str">
        <f t="shared" ca="1" si="222"/>
        <v/>
      </c>
      <c r="W707" s="346">
        <f t="shared" ca="1" si="212"/>
        <v>0</v>
      </c>
      <c r="X707" s="343">
        <f t="shared" ca="1" si="220"/>
        <v>0</v>
      </c>
      <c r="Y707" s="56" t="str">
        <f ca="1">VLOOKUP($A707,$BC$5:$BN$45,8)</f>
        <v>B</v>
      </c>
      <c r="Z707" s="175">
        <v>1</v>
      </c>
      <c r="AA707" s="345" t="str">
        <f ca="1">IF($A706&lt;&gt;"",IF(OR($AH706&lt;&gt;0,$AI706&lt;&gt;0,U707&lt;&gt;""),"",O707))</f>
        <v>R</v>
      </c>
      <c r="AB707" s="37" t="str">
        <f t="shared" ca="1" si="213"/>
        <v>L</v>
      </c>
      <c r="AC707" s="37">
        <f t="shared" ca="1" si="214"/>
        <v>-1</v>
      </c>
      <c r="AD707" s="23">
        <f ca="1">IF($A707&lt;&gt;"",IF(OR($AH706&lt;&gt;0,$AI706&lt;&gt;0),"0",SUM(AC707:AC707)),0)</f>
        <v>-1</v>
      </c>
      <c r="AE707" s="90">
        <f ca="1">IF(A707&lt;&gt;"",W707+AC707,0)</f>
        <v>-1</v>
      </c>
      <c r="AF707" s="87">
        <f t="shared" ca="1" si="225"/>
        <v>-6</v>
      </c>
      <c r="AG707" s="95">
        <f>T708</f>
        <v>1</v>
      </c>
      <c r="AH707" s="89">
        <f ca="1">IF($A707&lt;&gt;"",IF(AH706&lt;&gt;0,AH706,IF(AF707&gt;=$AJ$1,"Profit Target",0)),0)</f>
        <v>0</v>
      </c>
      <c r="AI707" s="91">
        <f ca="1">IF($A707&lt;&gt;"",IF(AI706&lt;&gt;0,AI706,IF(AF707&lt;=$AJ$2,"Stop Loss",0)))</f>
        <v>0</v>
      </c>
      <c r="AJ707" s="89">
        <f t="shared" ca="1" si="215"/>
        <v>9</v>
      </c>
      <c r="AK707" s="78" t="str">
        <f ca="1">IF($A706="","",ABS(T707)&amp;"@")</f>
        <v>1@</v>
      </c>
      <c r="AL707" s="78" t="str">
        <f ca="1">IF(U707&lt;&gt;"",$AK707&amp;U707&amp;",","")</f>
        <v/>
      </c>
      <c r="AM707" s="78" t="str">
        <f ca="1">IF($A706="","",ABS(Z707)&amp;"@")</f>
        <v>1@</v>
      </c>
      <c r="AN707" s="427" t="str">
        <f t="shared" ca="1" si="216"/>
        <v>1@R,</v>
      </c>
      <c r="AO707" s="20"/>
      <c r="AP707" s="20"/>
      <c r="AQ707" s="20"/>
      <c r="AR707" s="20"/>
      <c r="AS707" s="20"/>
      <c r="AT707" s="66"/>
      <c r="AU707" s="20"/>
      <c r="AV707" s="20"/>
      <c r="AW707" s="20"/>
      <c r="AX707" s="20"/>
      <c r="AY707" s="20"/>
      <c r="AZ707" s="20"/>
      <c r="BA707" s="20"/>
      <c r="BB707" s="96">
        <f t="shared" ca="1" si="206"/>
        <v>16</v>
      </c>
      <c r="BC707" s="48"/>
      <c r="BD707" s="96"/>
      <c r="BE707" s="48"/>
      <c r="BG707" s="48"/>
      <c r="BH707" s="48"/>
      <c r="BI707" s="19"/>
      <c r="BJ707" s="19"/>
      <c r="BK707" s="19"/>
      <c r="BL707" s="48"/>
      <c r="BM707" s="61"/>
      <c r="BN707" s="48"/>
      <c r="BR707" s="48"/>
      <c r="BS707" s="48"/>
      <c r="BT707" s="48"/>
      <c r="BU707" s="48"/>
      <c r="BV707" s="48"/>
      <c r="BW707" s="48"/>
      <c r="BX707" s="48"/>
      <c r="BY707" s="49"/>
      <c r="BZ707" s="48"/>
      <c r="CA707" s="48"/>
      <c r="CB707" s="19"/>
      <c r="CC707" s="19"/>
      <c r="CD707" s="19"/>
      <c r="CE707" s="48"/>
      <c r="CF707" s="49"/>
      <c r="CG707" s="19"/>
      <c r="CH707" s="49"/>
      <c r="CI707" s="19"/>
      <c r="CJ707" s="19"/>
    </row>
    <row r="708" spans="1:88">
      <c r="A708" s="96">
        <f t="shared" ca="1" si="205"/>
        <v>25</v>
      </c>
      <c r="B708" s="23" t="str">
        <f ca="1">IF(A707="","",IF(AND(AL708="",AN708=""),"NB",AL708&amp;AN708))</f>
        <v>NB</v>
      </c>
      <c r="C708" s="6" t="str">
        <f t="shared" ca="1" si="208"/>
        <v/>
      </c>
      <c r="D708" s="56" t="str">
        <f ca="1">VLOOKUP($A708,$BC$5:$BN$45,8)</f>
        <v>R</v>
      </c>
      <c r="E708" s="344" t="str">
        <f t="shared" ca="1" si="217"/>
        <v>RBR</v>
      </c>
      <c r="F708" s="175">
        <v>1</v>
      </c>
      <c r="G708" s="459">
        <f ca="1">IF(G707&gt;=$AJ$3,1,IF(AND(J706="L",J707="L"),1,IF(I707="L",2,IF(I707="W",(2*G707-1),G707))))</f>
        <v>2</v>
      </c>
      <c r="H708" s="345" t="str">
        <f ca="1">IF($A707&lt;&gt;"",IF(OR($AH707&lt;&gt;0,$AI707&lt;&gt;0,E707="RRR"),"",IF(AND($D702="B",$D705="B"),"B",IF(AND($D704="B",$D706="B"),"B",IF(AND($D706=$D707,$D706="B"),"B","")))),"")</f>
        <v/>
      </c>
      <c r="I708" s="346" t="str">
        <f t="shared" ca="1" si="221"/>
        <v/>
      </c>
      <c r="J708" s="346">
        <f t="shared" ca="1" si="209"/>
        <v>0</v>
      </c>
      <c r="K708" s="343">
        <f t="shared" ca="1" si="218"/>
        <v>0</v>
      </c>
      <c r="L708" s="56" t="str">
        <f ca="1">VLOOKUP($A708,$BC$5:$BN$45,8)</f>
        <v>R</v>
      </c>
      <c r="M708" s="428">
        <f t="shared" ca="1" si="219"/>
        <v>2</v>
      </c>
      <c r="N708" s="175">
        <v>1</v>
      </c>
      <c r="O708" s="345" t="str">
        <f ca="1">IF($A707&lt;&gt;"",IF(OR($AH707&lt;&gt;0,$AI707&lt;&gt;0,E707="BBB",H708&lt;&gt;""),"",IF(AND($D702="R",$D705="R"),"R",IF(AND($D704="R",$D706="R"),"R",IF(AND($D706=$D707,$D706="R"),"R","")))),"")</f>
        <v/>
      </c>
      <c r="P708" s="37" t="str">
        <f t="shared" ca="1" si="210"/>
        <v/>
      </c>
      <c r="Q708" s="37">
        <f t="shared" ca="1" si="211"/>
        <v>0</v>
      </c>
      <c r="R708" s="23">
        <f ca="1">IF($A708&lt;&gt;"",IF(OR($AH707&lt;&gt;0,$AI707&lt;&gt;0),"0",SUM(Q708:Q708)),0)</f>
        <v>0</v>
      </c>
      <c r="S708" s="56" t="str">
        <f ca="1">VLOOKUP($A708,$BC$5:$BN$45,8)</f>
        <v>R</v>
      </c>
      <c r="T708" s="175">
        <v>1</v>
      </c>
      <c r="U708" s="345" t="str">
        <f ca="1">IF($A707&lt;&gt;"",IF(OR($AH707&lt;&gt;0,$AI707&lt;&gt;0,M707&gt;=$AJ$3),"",H708))</f>
        <v/>
      </c>
      <c r="V708" s="346" t="str">
        <f t="shared" ca="1" si="222"/>
        <v/>
      </c>
      <c r="W708" s="346">
        <f t="shared" ca="1" si="212"/>
        <v>0</v>
      </c>
      <c r="X708" s="343">
        <f t="shared" ca="1" si="220"/>
        <v>0</v>
      </c>
      <c r="Y708" s="56" t="str">
        <f ca="1">VLOOKUP($A708,$BC$5:$BN$45,8)</f>
        <v>R</v>
      </c>
      <c r="Z708" s="175">
        <v>1</v>
      </c>
      <c r="AA708" s="345" t="str">
        <f ca="1">IF($A707&lt;&gt;"",IF(OR($AH707&lt;&gt;0,$AI707&lt;&gt;0,U708&lt;&gt;""),"",O708))</f>
        <v/>
      </c>
      <c r="AB708" s="37" t="str">
        <f t="shared" ca="1" si="213"/>
        <v/>
      </c>
      <c r="AC708" s="37">
        <f t="shared" ca="1" si="214"/>
        <v>0</v>
      </c>
      <c r="AD708" s="23">
        <f ca="1">IF($A708&lt;&gt;"",IF(OR($AH707&lt;&gt;0,$AI707&lt;&gt;0),"0",SUM(AC708:AC708)),0)</f>
        <v>0</v>
      </c>
      <c r="AE708" s="90">
        <f ca="1">IF(A708&lt;&gt;"",W708+AC708,0)</f>
        <v>0</v>
      </c>
      <c r="AF708" s="87">
        <f t="shared" ca="1" si="225"/>
        <v>-6</v>
      </c>
      <c r="AG708" s="95">
        <f>T709</f>
        <v>1</v>
      </c>
      <c r="AH708" s="89">
        <f ca="1">IF($A708&lt;&gt;"",IF(AH707&lt;&gt;0,AH707,IF(AF708&gt;=$AJ$1,"Profit Target",0)),0)</f>
        <v>0</v>
      </c>
      <c r="AI708" s="91">
        <f ca="1">IF($A708&lt;&gt;"",IF(AI707&lt;&gt;0,AI707,IF(AF708&lt;=$AJ$2,"Stop Loss",0)))</f>
        <v>0</v>
      </c>
      <c r="AJ708" s="89">
        <f t="shared" ca="1" si="215"/>
        <v>9</v>
      </c>
      <c r="AK708" s="78" t="str">
        <f ca="1">IF($A707="","",ABS(T708)&amp;"@")</f>
        <v>1@</v>
      </c>
      <c r="AL708" s="78" t="str">
        <f ca="1">IF(U708&lt;&gt;"",$AK708&amp;U708&amp;",","")</f>
        <v/>
      </c>
      <c r="AM708" s="78" t="str">
        <f ca="1">IF($A707="","",ABS(Z708)&amp;"@")</f>
        <v>1@</v>
      </c>
      <c r="AN708" s="427" t="str">
        <f t="shared" ca="1" si="216"/>
        <v/>
      </c>
      <c r="AO708" s="20"/>
      <c r="AP708" s="20"/>
      <c r="AQ708" s="20"/>
      <c r="AR708" s="20"/>
      <c r="AS708" s="20"/>
      <c r="AT708" s="66"/>
      <c r="AU708" s="20"/>
      <c r="AV708" s="20"/>
      <c r="AW708" s="20"/>
      <c r="AX708" s="20"/>
      <c r="AY708" s="20"/>
      <c r="AZ708" s="20"/>
      <c r="BA708" s="20"/>
      <c r="BB708" s="96">
        <f t="shared" ca="1" si="206"/>
        <v>25</v>
      </c>
      <c r="BC708" s="48"/>
      <c r="BD708" s="96"/>
      <c r="BE708" s="48"/>
      <c r="BG708" s="48"/>
      <c r="BH708" s="48"/>
      <c r="BI708" s="19"/>
      <c r="BJ708" s="19"/>
      <c r="BK708" s="19"/>
      <c r="BL708" s="48"/>
      <c r="BM708" s="61"/>
      <c r="BN708" s="48"/>
      <c r="BR708" s="48"/>
      <c r="BS708" s="48"/>
      <c r="BT708" s="48"/>
      <c r="BU708" s="48"/>
      <c r="BV708" s="48"/>
      <c r="BW708" s="48"/>
      <c r="BX708" s="48"/>
      <c r="BY708" s="49"/>
      <c r="BZ708" s="48"/>
      <c r="CA708" s="48"/>
      <c r="CB708" s="19"/>
      <c r="CC708" s="19"/>
      <c r="CD708" s="19"/>
      <c r="CE708" s="48"/>
      <c r="CF708" s="49"/>
      <c r="CG708" s="19"/>
      <c r="CH708" s="49"/>
      <c r="CI708" s="19"/>
      <c r="CJ708" s="19"/>
    </row>
    <row r="709" spans="1:88">
      <c r="A709" s="96">
        <f t="shared" ref="A709:A772" ca="1" si="226">IF($A$2="no",INT(RAND()*36+1),INT(RAND()*37))</f>
        <v>33</v>
      </c>
      <c r="B709" s="23" t="str">
        <f ca="1">IF(A708="","",IF(AND(AL709="",AN709=""),"NB",AL709&amp;AN709))</f>
        <v>NB</v>
      </c>
      <c r="C709" s="6" t="str">
        <f t="shared" ca="1" si="208"/>
        <v/>
      </c>
      <c r="D709" s="56" t="str">
        <f ca="1">VLOOKUP($A709,$BC$5:$BN$45,8)</f>
        <v>B</v>
      </c>
      <c r="E709" s="344" t="str">
        <f t="shared" ca="1" si="217"/>
        <v>BRB</v>
      </c>
      <c r="F709" s="175">
        <v>1</v>
      </c>
      <c r="G709" s="459">
        <f ca="1">IF(G708&gt;=$AJ$3,1,IF(AND(J707="L",J708="L"),1,IF(I708="L",2,IF(I708="W",(2*G708-1),G708))))</f>
        <v>2</v>
      </c>
      <c r="H709" s="345" t="str">
        <f ca="1">IF($A708&lt;&gt;"",IF(OR($AH708&lt;&gt;0,$AI708&lt;&gt;0,E708="RRR"),"",IF(AND($D703="B",$D706="B"),"B",IF(AND($D705="B",$D707="B"),"B",IF(AND($D707=$D708,$D707="B"),"B","")))),"")</f>
        <v/>
      </c>
      <c r="I709" s="346" t="str">
        <f t="shared" ca="1" si="221"/>
        <v/>
      </c>
      <c r="J709" s="346">
        <f t="shared" ca="1" si="209"/>
        <v>0</v>
      </c>
      <c r="K709" s="343">
        <f t="shared" ca="1" si="218"/>
        <v>0</v>
      </c>
      <c r="L709" s="56" t="str">
        <f ca="1">VLOOKUP($A709,$BC$5:$BN$45,8)</f>
        <v>B</v>
      </c>
      <c r="M709" s="428">
        <f t="shared" ca="1" si="219"/>
        <v>2</v>
      </c>
      <c r="N709" s="175">
        <v>1</v>
      </c>
      <c r="O709" s="345" t="str">
        <f ca="1">IF($A708&lt;&gt;"",IF(OR($AH708&lt;&gt;0,$AI708&lt;&gt;0,E708="BBB",H709&lt;&gt;""),"",IF(AND($D703="R",$D706="R"),"R",IF(AND($D705="R",$D707="R"),"R",IF(AND($D707=$D708,$D707="R"),"R","")))),"")</f>
        <v/>
      </c>
      <c r="P709" s="37" t="str">
        <f t="shared" ca="1" si="210"/>
        <v/>
      </c>
      <c r="Q709" s="37">
        <f t="shared" ca="1" si="211"/>
        <v>0</v>
      </c>
      <c r="R709" s="23">
        <f ca="1">IF($A709&lt;&gt;"",IF(OR($AH708&lt;&gt;0,$AI708&lt;&gt;0),"0",SUM(Q709:Q709)),0)</f>
        <v>0</v>
      </c>
      <c r="S709" s="56" t="str">
        <f ca="1">VLOOKUP($A709,$BC$5:$BN$45,8)</f>
        <v>B</v>
      </c>
      <c r="T709" s="175">
        <v>1</v>
      </c>
      <c r="U709" s="345" t="str">
        <f ca="1">IF($A708&lt;&gt;"",IF(OR($AH708&lt;&gt;0,$AI708&lt;&gt;0,M708&gt;=$AJ$3),"",H709))</f>
        <v/>
      </c>
      <c r="V709" s="346" t="str">
        <f t="shared" ca="1" si="222"/>
        <v/>
      </c>
      <c r="W709" s="346">
        <f t="shared" ca="1" si="212"/>
        <v>0</v>
      </c>
      <c r="X709" s="343">
        <f t="shared" ca="1" si="220"/>
        <v>0</v>
      </c>
      <c r="Y709" s="56" t="str">
        <f ca="1">VLOOKUP($A709,$BC$5:$BN$45,8)</f>
        <v>B</v>
      </c>
      <c r="Z709" s="175">
        <v>1</v>
      </c>
      <c r="AA709" s="345" t="str">
        <f ca="1">IF($A708&lt;&gt;"",IF(OR($AH708&lt;&gt;0,$AI708&lt;&gt;0,U709&lt;&gt;""),"",O709))</f>
        <v/>
      </c>
      <c r="AB709" s="37" t="str">
        <f t="shared" ca="1" si="213"/>
        <v/>
      </c>
      <c r="AC709" s="37">
        <f t="shared" ca="1" si="214"/>
        <v>0</v>
      </c>
      <c r="AD709" s="23">
        <f ca="1">IF($A709&lt;&gt;"",IF(OR($AH708&lt;&gt;0,$AI708&lt;&gt;0),"0",SUM(AC709:AC709)),0)</f>
        <v>0</v>
      </c>
      <c r="AE709" s="90">
        <f ca="1">IF(A709&lt;&gt;"",W709+AC709,0)</f>
        <v>0</v>
      </c>
      <c r="AF709" s="87">
        <f t="shared" ca="1" si="225"/>
        <v>-6</v>
      </c>
      <c r="AG709" s="95">
        <f>T710</f>
        <v>1</v>
      </c>
      <c r="AH709" s="89">
        <f ca="1">IF($A709&lt;&gt;"",IF(AH708&lt;&gt;0,AH708,IF(AF709&gt;=$AJ$1,"Profit Target",0)),0)</f>
        <v>0</v>
      </c>
      <c r="AI709" s="91">
        <f ca="1">IF($A709&lt;&gt;"",IF(AI708&lt;&gt;0,AI708,IF(AF709&lt;=$AJ$2,"Stop Loss",0)))</f>
        <v>0</v>
      </c>
      <c r="AJ709" s="89">
        <f t="shared" ca="1" si="215"/>
        <v>9</v>
      </c>
      <c r="AK709" s="78" t="str">
        <f ca="1">IF($A708="","",ABS(T709)&amp;"@")</f>
        <v>1@</v>
      </c>
      <c r="AL709" s="78" t="str">
        <f ca="1">IF(U709&lt;&gt;"",$AK709&amp;U709&amp;",","")</f>
        <v/>
      </c>
      <c r="AM709" s="78" t="str">
        <f ca="1">IF($A708="","",ABS(Z709)&amp;"@")</f>
        <v>1@</v>
      </c>
      <c r="AN709" s="427" t="str">
        <f t="shared" ca="1" si="216"/>
        <v/>
      </c>
      <c r="AO709" s="20"/>
      <c r="AP709" s="20"/>
      <c r="AQ709" s="20"/>
      <c r="AR709" s="20"/>
      <c r="AS709" s="20"/>
      <c r="AT709" s="66"/>
      <c r="AU709" s="20"/>
      <c r="AV709" s="20"/>
      <c r="AW709" s="20"/>
      <c r="AX709" s="20"/>
      <c r="AY709" s="20"/>
      <c r="AZ709" s="20"/>
      <c r="BA709" s="20"/>
      <c r="BB709" s="96">
        <f t="shared" ref="BB709:BB772" ca="1" si="227">IF($A$2="no",INT(RAND()*36+1),INT(RAND()*37))</f>
        <v>4</v>
      </c>
      <c r="BC709" s="48"/>
      <c r="BD709" s="96"/>
      <c r="BE709" s="48"/>
      <c r="BG709" s="48"/>
      <c r="BH709" s="48"/>
      <c r="BI709" s="19"/>
      <c r="BJ709" s="19"/>
      <c r="BK709" s="19"/>
      <c r="BL709" s="48"/>
      <c r="BM709" s="61"/>
      <c r="BN709" s="48"/>
      <c r="BR709" s="48"/>
      <c r="BS709" s="48"/>
      <c r="BT709" s="48"/>
      <c r="BU709" s="48"/>
      <c r="BV709" s="48"/>
      <c r="BW709" s="48"/>
      <c r="BX709" s="48"/>
      <c r="BY709" s="49"/>
      <c r="BZ709" s="48"/>
      <c r="CA709" s="48"/>
      <c r="CB709" s="19"/>
      <c r="CC709" s="19"/>
      <c r="CD709" s="19"/>
      <c r="CE709" s="48"/>
      <c r="CF709" s="49"/>
      <c r="CG709" s="19"/>
      <c r="CH709" s="49"/>
      <c r="CI709" s="19"/>
      <c r="CJ709" s="19"/>
    </row>
    <row r="710" spans="1:88">
      <c r="A710" s="96">
        <f t="shared" ca="1" si="226"/>
        <v>11</v>
      </c>
      <c r="B710" s="23" t="str">
        <f ca="1">IF(A709="","",IF(AND(AL710="",AN710=""),"NB",AL710&amp;AN710))</f>
        <v>1@B,</v>
      </c>
      <c r="C710" s="6" t="str">
        <f t="shared" ca="1" si="208"/>
        <v/>
      </c>
      <c r="D710" s="56" t="str">
        <f ca="1">VLOOKUP($A710,$BC$5:$BN$45,8)</f>
        <v>B</v>
      </c>
      <c r="E710" s="344" t="str">
        <f t="shared" ca="1" si="217"/>
        <v>RBB</v>
      </c>
      <c r="F710" s="175">
        <v>1</v>
      </c>
      <c r="G710" s="459">
        <f ca="1">IF(G709&gt;=$AJ$3,1,IF(AND(J708="L",J709="L"),1,IF(I709="L",2,IF(I709="W",(2*G709-1),G709))))</f>
        <v>2</v>
      </c>
      <c r="H710" s="345" t="str">
        <f ca="1">IF($A709&lt;&gt;"",IF(OR($AH709&lt;&gt;0,$AI709&lt;&gt;0,E709="RRR"),"",IF(AND($D704="B",$D707="B"),"B",IF(AND($D706="B",$D708="B"),"B",IF(AND($D708=$D709,$D708="B"),"B","")))),"")</f>
        <v>B</v>
      </c>
      <c r="I710" s="346" t="str">
        <f t="shared" ca="1" si="221"/>
        <v>W</v>
      </c>
      <c r="J710" s="346">
        <f t="shared" ca="1" si="209"/>
        <v>1</v>
      </c>
      <c r="K710" s="343">
        <f t="shared" ca="1" si="218"/>
        <v>1</v>
      </c>
      <c r="L710" s="56" t="str">
        <f ca="1">VLOOKUP($A710,$BC$5:$BN$45,8)</f>
        <v>B</v>
      </c>
      <c r="M710" s="428">
        <f t="shared" ca="1" si="219"/>
        <v>0</v>
      </c>
      <c r="N710" s="175">
        <v>1</v>
      </c>
      <c r="O710" s="345" t="str">
        <f ca="1">IF($A709&lt;&gt;"",IF(OR($AH709&lt;&gt;0,$AI709&lt;&gt;0,E709="BBB",H710&lt;&gt;""),"",IF(AND($D704="R",$D707="R"),"R",IF(AND($D706="R",$D708="R"),"R",IF(AND($D708=$D709,$D708="R"),"R","")))),"")</f>
        <v/>
      </c>
      <c r="P710" s="37" t="str">
        <f t="shared" ca="1" si="210"/>
        <v/>
      </c>
      <c r="Q710" s="37">
        <f t="shared" ca="1" si="211"/>
        <v>0</v>
      </c>
      <c r="R710" s="23">
        <f ca="1">IF($A710&lt;&gt;"",IF(OR($AH709&lt;&gt;0,$AI709&lt;&gt;0),"0",SUM(Q710:Q710)),0)</f>
        <v>0</v>
      </c>
      <c r="S710" s="56" t="str">
        <f ca="1">VLOOKUP($A710,$BC$5:$BN$45,8)</f>
        <v>B</v>
      </c>
      <c r="T710" s="175">
        <v>1</v>
      </c>
      <c r="U710" s="345" t="str">
        <f ca="1">IF($A709&lt;&gt;"",IF(OR($AH709&lt;&gt;0,$AI709&lt;&gt;0,M709&gt;=$AJ$3),"",H710))</f>
        <v>B</v>
      </c>
      <c r="V710" s="346" t="str">
        <f t="shared" ca="1" si="222"/>
        <v>W</v>
      </c>
      <c r="W710" s="346">
        <f t="shared" ca="1" si="212"/>
        <v>1</v>
      </c>
      <c r="X710" s="343">
        <f t="shared" ca="1" si="220"/>
        <v>1</v>
      </c>
      <c r="Y710" s="56" t="str">
        <f ca="1">VLOOKUP($A710,$BC$5:$BN$45,8)</f>
        <v>B</v>
      </c>
      <c r="Z710" s="175">
        <v>1</v>
      </c>
      <c r="AA710" s="345" t="str">
        <f ca="1">IF($A709&lt;&gt;"",IF(OR($AH709&lt;&gt;0,$AI709&lt;&gt;0,U710&lt;&gt;""),"",O710))</f>
        <v/>
      </c>
      <c r="AB710" s="37" t="str">
        <f t="shared" ca="1" si="213"/>
        <v/>
      </c>
      <c r="AC710" s="37">
        <f t="shared" ca="1" si="214"/>
        <v>0</v>
      </c>
      <c r="AD710" s="23">
        <f ca="1">IF($A710&lt;&gt;"",IF(OR($AH709&lt;&gt;0,$AI709&lt;&gt;0),"0",SUM(AC710:AC710)),0)</f>
        <v>0</v>
      </c>
      <c r="AE710" s="90">
        <f ca="1">IF(A710&lt;&gt;"",W710+AC710,0)</f>
        <v>1</v>
      </c>
      <c r="AF710" s="87">
        <f t="shared" ca="1" si="225"/>
        <v>-5</v>
      </c>
      <c r="AG710" s="95">
        <f>T711</f>
        <v>1</v>
      </c>
      <c r="AH710" s="89">
        <f ca="1">IF($A710&lt;&gt;"",IF(AH709&lt;&gt;0,AH709,IF(AF710&gt;=$AJ$1,"Profit Target",0)),0)</f>
        <v>0</v>
      </c>
      <c r="AI710" s="91">
        <f ca="1">IF($A710&lt;&gt;"",IF(AI709&lt;&gt;0,AI709,IF(AF710&lt;=$AJ$2,"Stop Loss",0)))</f>
        <v>0</v>
      </c>
      <c r="AJ710" s="89">
        <f t="shared" ca="1" si="215"/>
        <v>9</v>
      </c>
      <c r="AK710" s="78" t="str">
        <f ca="1">IF($A709="","",ABS(T710)&amp;"@")</f>
        <v>1@</v>
      </c>
      <c r="AL710" s="78" t="str">
        <f ca="1">IF(U710&lt;&gt;"",$AK710&amp;U710&amp;",","")</f>
        <v>1@B,</v>
      </c>
      <c r="AM710" s="78" t="str">
        <f ca="1">IF($A709="","",ABS(Z710)&amp;"@")</f>
        <v>1@</v>
      </c>
      <c r="AN710" s="427" t="str">
        <f t="shared" ca="1" si="216"/>
        <v/>
      </c>
      <c r="AO710" s="20"/>
      <c r="AP710" s="20"/>
      <c r="AQ710" s="20"/>
      <c r="AR710" s="20"/>
      <c r="AS710" s="20"/>
      <c r="AT710" s="66"/>
      <c r="AU710" s="20"/>
      <c r="AV710" s="20"/>
      <c r="AW710" s="20"/>
      <c r="AX710" s="20"/>
      <c r="AY710" s="20"/>
      <c r="AZ710" s="20"/>
      <c r="BA710" s="20"/>
      <c r="BB710" s="96">
        <f t="shared" ca="1" si="227"/>
        <v>34</v>
      </c>
      <c r="BC710" s="48"/>
      <c r="BD710" s="96"/>
      <c r="BE710" s="48"/>
      <c r="BG710" s="48"/>
      <c r="BH710" s="48"/>
      <c r="BI710" s="19"/>
      <c r="BJ710" s="19"/>
      <c r="BK710" s="19"/>
      <c r="BL710" s="48"/>
      <c r="BM710" s="61"/>
      <c r="BN710" s="48"/>
      <c r="BR710" s="48"/>
      <c r="BS710" s="48"/>
      <c r="BT710" s="48"/>
      <c r="BU710" s="48"/>
      <c r="BV710" s="48"/>
      <c r="BW710" s="48"/>
      <c r="BX710" s="48"/>
      <c r="BY710" s="49"/>
      <c r="BZ710" s="48"/>
      <c r="CA710" s="48"/>
      <c r="CB710" s="19"/>
      <c r="CC710" s="19"/>
      <c r="CD710" s="19"/>
      <c r="CE710" s="48"/>
      <c r="CF710" s="49"/>
      <c r="CG710" s="19"/>
      <c r="CH710" s="49"/>
      <c r="CI710" s="19"/>
      <c r="CJ710" s="19"/>
    </row>
    <row r="711" spans="1:88">
      <c r="A711" s="96">
        <f t="shared" ca="1" si="226"/>
        <v>31</v>
      </c>
      <c r="B711" s="23" t="str">
        <f ca="1">IF(A710="","",IF(AND(AL711="",AN711=""),"NB",AL711&amp;AN711))</f>
        <v>1@B,</v>
      </c>
      <c r="C711" s="6" t="str">
        <f t="shared" ref="C711:C774" ca="1" si="228">IF(AH711="Profit Target","profit target",IF(AI711="Stop Loss","stop loss",""))</f>
        <v/>
      </c>
      <c r="D711" s="56" t="str">
        <f ca="1">VLOOKUP($A711,$BC$5:$BN$45,8)</f>
        <v>B</v>
      </c>
      <c r="E711" s="344" t="str">
        <f t="shared" ca="1" si="217"/>
        <v>BBB</v>
      </c>
      <c r="F711" s="175">
        <v>1</v>
      </c>
      <c r="G711" s="459">
        <f ca="1">IF(G710&gt;=$AJ$3,1,IF(AND(J709="L",J710="L"),1,IF(I710="L",2,IF(I710="W",(2*G710-1),G710))))</f>
        <v>3</v>
      </c>
      <c r="H711" s="345" t="str">
        <f ca="1">IF($A710&lt;&gt;"",IF(OR($AH710&lt;&gt;0,$AI710&lt;&gt;0,E710="RRR"),"",IF(AND($D705="B",$D708="B"),"B",IF(AND($D707="B",$D709="B"),"B",IF(AND($D709=$D710,$D709="B"),"B","")))),"")</f>
        <v>B</v>
      </c>
      <c r="I711" s="346" t="str">
        <f t="shared" ca="1" si="221"/>
        <v>W</v>
      </c>
      <c r="J711" s="346">
        <f t="shared" ref="J711:J774" ca="1" si="229">IF(H711&lt;&gt;"",IF(H711=$D711,1*$F711,-1*$F711),0)</f>
        <v>1</v>
      </c>
      <c r="K711" s="343">
        <f t="shared" ca="1" si="218"/>
        <v>1</v>
      </c>
      <c r="L711" s="56" t="str">
        <f ca="1">VLOOKUP($A711,$BC$5:$BN$45,8)</f>
        <v>B</v>
      </c>
      <c r="M711" s="428">
        <f t="shared" ca="1" si="219"/>
        <v>0</v>
      </c>
      <c r="N711" s="175">
        <v>1</v>
      </c>
      <c r="O711" s="345" t="str">
        <f ca="1">IF($A710&lt;&gt;"",IF(OR($AH710&lt;&gt;0,$AI710&lt;&gt;0,E710="BBB",H711&lt;&gt;""),"",IF(AND($D705="R",$D708="R"),"R",IF(AND($D707="R",$D709="R"),"R",IF(AND($D709=$D710,$D709="R"),"R","")))),"")</f>
        <v/>
      </c>
      <c r="P711" s="37" t="str">
        <f t="shared" ref="P711:P774" ca="1" si="230">IF(ABS(R711)=0,"",IF($A711=0,"L",IF(R711&gt;0,"W",IF(R711&lt;0,"L",""))))</f>
        <v/>
      </c>
      <c r="Q711" s="37">
        <f t="shared" ref="Q711:Q774" ca="1" si="231">IF(O711&lt;&gt;"",IF(O711=$S711,1*$T711,-1*$T711),0)</f>
        <v>0</v>
      </c>
      <c r="R711" s="23">
        <f ca="1">IF($A711&lt;&gt;"",IF(OR($AH710&lt;&gt;0,$AI710&lt;&gt;0),"0",SUM(Q711:Q711)),0)</f>
        <v>0</v>
      </c>
      <c r="S711" s="56" t="str">
        <f ca="1">VLOOKUP($A711,$BC$5:$BN$45,8)</f>
        <v>B</v>
      </c>
      <c r="T711" s="175">
        <v>1</v>
      </c>
      <c r="U711" s="345" t="str">
        <f ca="1">IF($A710&lt;&gt;"",IF(OR($AH710&lt;&gt;0,$AI710&lt;&gt;0,M710&gt;=$AJ$3),"",H711))</f>
        <v>B</v>
      </c>
      <c r="V711" s="346" t="str">
        <f t="shared" ca="1" si="222"/>
        <v>W</v>
      </c>
      <c r="W711" s="346">
        <f t="shared" ref="W711:W774" ca="1" si="232">IF(U711&lt;&gt;"",IF(U711=$D711,1*$F711,-1*$F711),0)</f>
        <v>1</v>
      </c>
      <c r="X711" s="343">
        <f t="shared" ca="1" si="220"/>
        <v>1</v>
      </c>
      <c r="Y711" s="56" t="str">
        <f ca="1">VLOOKUP($A711,$BC$5:$BN$45,8)</f>
        <v>B</v>
      </c>
      <c r="Z711" s="175">
        <v>1</v>
      </c>
      <c r="AA711" s="345" t="str">
        <f ca="1">IF($A710&lt;&gt;"",IF(OR($AH710&lt;&gt;0,$AI710&lt;&gt;0,U711&lt;&gt;""),"",O711))</f>
        <v/>
      </c>
      <c r="AB711" s="37" t="str">
        <f t="shared" ref="AB711:AB774" ca="1" si="233">IF(ABS(AD711)=0,"",IF($A711=0,"L",IF(AD711&gt;0,"W",IF(AD711&lt;0,"L",""))))</f>
        <v/>
      </c>
      <c r="AC711" s="37">
        <f t="shared" ref="AC711:AC774" ca="1" si="234">IF(AA711&lt;&gt;"",IF(AA711=$S711,1*$T711,-1*$T711),0)</f>
        <v>0</v>
      </c>
      <c r="AD711" s="23">
        <f ca="1">IF($A711&lt;&gt;"",IF(OR($AH710&lt;&gt;0,$AI710&lt;&gt;0),"0",SUM(AC711:AC711)),0)</f>
        <v>0</v>
      </c>
      <c r="AE711" s="90">
        <f ca="1">IF(A711&lt;&gt;"",W711+AC711,0)</f>
        <v>1</v>
      </c>
      <c r="AF711" s="87">
        <f t="shared" ca="1" si="225"/>
        <v>-4</v>
      </c>
      <c r="AG711" s="95">
        <f>T712</f>
        <v>1</v>
      </c>
      <c r="AH711" s="89">
        <f ca="1">IF($A711&lt;&gt;"",IF(AH710&lt;&gt;0,AH710,IF(AF711&gt;=$AJ$1,"Profit Target",0)),0)</f>
        <v>0</v>
      </c>
      <c r="AI711" s="91">
        <f ca="1">IF($A711&lt;&gt;"",IF(AI710&lt;&gt;0,AI710,IF(AF711&lt;=$AJ$2,"Stop Loss",0)))</f>
        <v>0</v>
      </c>
      <c r="AJ711" s="89">
        <f t="shared" ref="AJ711:AJ774" ca="1" si="235">IF(AF711&gt;AJ710,AF711,AJ710)</f>
        <v>9</v>
      </c>
      <c r="AK711" s="78" t="str">
        <f ca="1">IF($A710="","",ABS(T711)&amp;"@")</f>
        <v>1@</v>
      </c>
      <c r="AL711" s="78" t="str">
        <f ca="1">IF(U711&lt;&gt;"",$AK711&amp;U711&amp;",","")</f>
        <v>1@B,</v>
      </c>
      <c r="AM711" s="78" t="str">
        <f ca="1">IF($A710="","",ABS(Z711)&amp;"@")</f>
        <v>1@</v>
      </c>
      <c r="AN711" s="427" t="str">
        <f t="shared" ref="AN711:AN774" ca="1" si="236">IF(AA711&lt;&gt;"",$AM711&amp;AA711&amp;",","")</f>
        <v/>
      </c>
      <c r="AO711" s="20"/>
      <c r="AP711" s="20"/>
      <c r="AQ711" s="20"/>
      <c r="AR711" s="20"/>
      <c r="AS711" s="20"/>
      <c r="AT711" s="66"/>
      <c r="AU711" s="20"/>
      <c r="AV711" s="20"/>
      <c r="AW711" s="20"/>
      <c r="AX711" s="20"/>
      <c r="AY711" s="20"/>
      <c r="AZ711" s="20"/>
      <c r="BA711" s="20"/>
      <c r="BB711" s="96">
        <f t="shared" ca="1" si="227"/>
        <v>26</v>
      </c>
      <c r="BC711" s="48"/>
      <c r="BD711" s="96"/>
      <c r="BE711" s="48"/>
      <c r="BG711" s="48"/>
      <c r="BH711" s="48"/>
      <c r="BI711" s="19"/>
      <c r="BJ711" s="19"/>
      <c r="BK711" s="19"/>
      <c r="BL711" s="48"/>
      <c r="BM711" s="61"/>
      <c r="BN711" s="48"/>
      <c r="BR711" s="48"/>
      <c r="BS711" s="48"/>
      <c r="BT711" s="48"/>
      <c r="BU711" s="48"/>
      <c r="BV711" s="48"/>
      <c r="BW711" s="48"/>
      <c r="BX711" s="48"/>
      <c r="BY711" s="49"/>
      <c r="BZ711" s="48"/>
      <c r="CA711" s="48"/>
      <c r="CB711" s="19"/>
      <c r="CC711" s="19"/>
      <c r="CD711" s="19"/>
      <c r="CE711" s="48"/>
      <c r="CF711" s="49"/>
      <c r="CG711" s="19"/>
      <c r="CH711" s="49"/>
      <c r="CI711" s="19"/>
      <c r="CJ711" s="19"/>
    </row>
    <row r="712" spans="1:88">
      <c r="A712" s="96">
        <f t="shared" ca="1" si="226"/>
        <v>3</v>
      </c>
      <c r="B712" s="23" t="str">
        <f ca="1">IF(A711="","",IF(AND(AL712="",AN712=""),"NB",AL712&amp;AN712))</f>
        <v>1@B,</v>
      </c>
      <c r="C712" s="6" t="str">
        <f t="shared" ca="1" si="228"/>
        <v/>
      </c>
      <c r="D712" s="56" t="str">
        <f ca="1">VLOOKUP($A712,$BC$5:$BN$45,8)</f>
        <v>R</v>
      </c>
      <c r="E712" s="344" t="str">
        <f t="shared" ref="E712:E775" ca="1" si="237">D710&amp;D711&amp;D712</f>
        <v>BBR</v>
      </c>
      <c r="F712" s="175">
        <v>1</v>
      </c>
      <c r="G712" s="459">
        <f ca="1">IF(G711&gt;=$AJ$3,1,IF(AND(J710="L",J711="L"),1,IF(I711="L",2,IF(I711="W",(2*G711-1),G711))))</f>
        <v>5</v>
      </c>
      <c r="H712" s="345" t="str">
        <f ca="1">IF($A711&lt;&gt;"",IF(OR($AH711&lt;&gt;0,$AI711&lt;&gt;0,E711="RRR"),"",IF(AND($D706="B",$D709="B"),"B",IF(AND($D708="B",$D710="B"),"B",IF(AND($D710=$D711,$D710="B"),"B","")))),"")</f>
        <v>B</v>
      </c>
      <c r="I712" s="346" t="str">
        <f t="shared" ca="1" si="221"/>
        <v>L</v>
      </c>
      <c r="J712" s="346">
        <f t="shared" ca="1" si="229"/>
        <v>-1</v>
      </c>
      <c r="K712" s="343">
        <f t="shared" ref="K712:K775" ca="1" si="238">IF($A712&lt;&gt;"",SUM(J712:J712),0)</f>
        <v>-1</v>
      </c>
      <c r="L712" s="56" t="str">
        <f ca="1">VLOOKUP($A712,$BC$5:$BN$45,8)</f>
        <v>R</v>
      </c>
      <c r="M712" s="428">
        <f t="shared" ref="M712:M775" ca="1" si="239">IF(J712&gt;0,0,IF(J712&lt;0,M711+1,M711))</f>
        <v>1</v>
      </c>
      <c r="N712" s="175">
        <v>1</v>
      </c>
      <c r="O712" s="345" t="str">
        <f ca="1">IF($A711&lt;&gt;"",IF(OR($AH711&lt;&gt;0,$AI711&lt;&gt;0,E711="BBB",H712&lt;&gt;""),"",IF(AND($D706="R",$D709="R"),"R",IF(AND($D708="R",$D710="R"),"R",IF(AND($D710=$D711,$D710="R"),"R","")))),"")</f>
        <v/>
      </c>
      <c r="P712" s="37" t="str">
        <f t="shared" ca="1" si="230"/>
        <v/>
      </c>
      <c r="Q712" s="37">
        <f t="shared" ca="1" si="231"/>
        <v>0</v>
      </c>
      <c r="R712" s="23">
        <f ca="1">IF($A712&lt;&gt;"",IF(OR($AH711&lt;&gt;0,$AI711&lt;&gt;0),"0",SUM(Q712:Q712)),0)</f>
        <v>0</v>
      </c>
      <c r="S712" s="56" t="str">
        <f ca="1">VLOOKUP($A712,$BC$5:$BN$45,8)</f>
        <v>R</v>
      </c>
      <c r="T712" s="175">
        <v>1</v>
      </c>
      <c r="U712" s="345" t="str">
        <f ca="1">IF($A711&lt;&gt;"",IF(OR($AH711&lt;&gt;0,$AI711&lt;&gt;0,M711&gt;=$AJ$3),"",H712))</f>
        <v>B</v>
      </c>
      <c r="V712" s="346" t="str">
        <f t="shared" ca="1" si="222"/>
        <v>L</v>
      </c>
      <c r="W712" s="346">
        <f t="shared" ca="1" si="232"/>
        <v>-1</v>
      </c>
      <c r="X712" s="343">
        <f t="shared" ref="X712:X775" ca="1" si="240">IF($A712&lt;&gt;"",SUM(W712:W712),0)</f>
        <v>-1</v>
      </c>
      <c r="Y712" s="56" t="str">
        <f ca="1">VLOOKUP($A712,$BC$5:$BN$45,8)</f>
        <v>R</v>
      </c>
      <c r="Z712" s="175">
        <v>1</v>
      </c>
      <c r="AA712" s="345" t="str">
        <f ca="1">IF($A711&lt;&gt;"",IF(OR($AH711&lt;&gt;0,$AI711&lt;&gt;0,U712&lt;&gt;""),"",O712))</f>
        <v/>
      </c>
      <c r="AB712" s="37" t="str">
        <f t="shared" ca="1" si="233"/>
        <v/>
      </c>
      <c r="AC712" s="37">
        <f t="shared" ca="1" si="234"/>
        <v>0</v>
      </c>
      <c r="AD712" s="23">
        <f ca="1">IF($A712&lt;&gt;"",IF(OR($AH711&lt;&gt;0,$AI711&lt;&gt;0),"0",SUM(AC712:AC712)),0)</f>
        <v>0</v>
      </c>
      <c r="AE712" s="90">
        <f ca="1">IF(A712&lt;&gt;"",W712+AC712,0)</f>
        <v>-1</v>
      </c>
      <c r="AF712" s="87">
        <f t="shared" ca="1" si="225"/>
        <v>-5</v>
      </c>
      <c r="AG712" s="95">
        <f>T713</f>
        <v>1</v>
      </c>
      <c r="AH712" s="89">
        <f ca="1">IF($A712&lt;&gt;"",IF(AH711&lt;&gt;0,AH711,IF(AF712&gt;=$AJ$1,"Profit Target",0)),0)</f>
        <v>0</v>
      </c>
      <c r="AI712" s="91">
        <f ca="1">IF($A712&lt;&gt;"",IF(AI711&lt;&gt;0,AI711,IF(AF712&lt;=$AJ$2,"Stop Loss",0)))</f>
        <v>0</v>
      </c>
      <c r="AJ712" s="89">
        <f t="shared" ca="1" si="235"/>
        <v>9</v>
      </c>
      <c r="AK712" s="78" t="str">
        <f ca="1">IF($A711="","",ABS(T712)&amp;"@")</f>
        <v>1@</v>
      </c>
      <c r="AL712" s="78" t="str">
        <f ca="1">IF(U712&lt;&gt;"",$AK712&amp;U712&amp;",","")</f>
        <v>1@B,</v>
      </c>
      <c r="AM712" s="78" t="str">
        <f ca="1">IF($A711="","",ABS(Z712)&amp;"@")</f>
        <v>1@</v>
      </c>
      <c r="AN712" s="427" t="str">
        <f t="shared" ca="1" si="236"/>
        <v/>
      </c>
      <c r="AO712" s="20"/>
      <c r="AP712" s="20"/>
      <c r="AQ712" s="20"/>
      <c r="AR712" s="20"/>
      <c r="AS712" s="20"/>
      <c r="AT712" s="66"/>
      <c r="AU712" s="20"/>
      <c r="AV712" s="20"/>
      <c r="AW712" s="20"/>
      <c r="AX712" s="20"/>
      <c r="AY712" s="20"/>
      <c r="AZ712" s="20"/>
      <c r="BA712" s="20"/>
      <c r="BB712" s="96">
        <f t="shared" ca="1" si="227"/>
        <v>20</v>
      </c>
      <c r="BC712" s="48"/>
      <c r="BD712" s="96"/>
      <c r="BE712" s="48"/>
      <c r="BG712" s="48"/>
      <c r="BH712" s="48"/>
      <c r="BI712" s="19"/>
      <c r="BJ712" s="19"/>
      <c r="BK712" s="19"/>
      <c r="BL712" s="48"/>
      <c r="BM712" s="61"/>
      <c r="BN712" s="48"/>
      <c r="BR712" s="48"/>
      <c r="BS712" s="48"/>
      <c r="BT712" s="48"/>
      <c r="BU712" s="48"/>
      <c r="BV712" s="48"/>
      <c r="BW712" s="48"/>
      <c r="BX712" s="48"/>
      <c r="BY712" s="49"/>
      <c r="BZ712" s="48"/>
      <c r="CA712" s="48"/>
      <c r="CB712" s="19"/>
      <c r="CC712" s="19"/>
      <c r="CD712" s="19"/>
      <c r="CE712" s="48"/>
      <c r="CF712" s="49"/>
      <c r="CG712" s="19"/>
      <c r="CH712" s="49"/>
      <c r="CI712" s="19"/>
      <c r="CJ712" s="19"/>
    </row>
    <row r="713" spans="1:88">
      <c r="A713" s="96">
        <f t="shared" ca="1" si="226"/>
        <v>21</v>
      </c>
      <c r="B713" s="23" t="str">
        <f ca="1">IF(A712="","",IF(AND(AL713="",AN713=""),"NB",AL713&amp;AN713))</f>
        <v>1@B,</v>
      </c>
      <c r="C713" s="6" t="str">
        <f t="shared" ca="1" si="228"/>
        <v/>
      </c>
      <c r="D713" s="56" t="str">
        <f ca="1">VLOOKUP($A713,$BC$5:$BN$45,8)</f>
        <v>R</v>
      </c>
      <c r="E713" s="344" t="str">
        <f t="shared" ca="1" si="237"/>
        <v>BRR</v>
      </c>
      <c r="F713" s="175">
        <v>1</v>
      </c>
      <c r="G713" s="459">
        <f ca="1">IF(G712&gt;=$AJ$3,1,IF(AND(J711="L",J712="L"),1,IF(I712="L",2,IF(I712="W",(2*G712-1),G712))))</f>
        <v>2</v>
      </c>
      <c r="H713" s="345" t="str">
        <f ca="1">IF($A712&lt;&gt;"",IF(OR($AH712&lt;&gt;0,$AI712&lt;&gt;0,E712="RRR"),"",IF(AND($D707="B",$D710="B"),"B",IF(AND($D709="B",$D711="B"),"B",IF(AND($D711=$D712,$D711="B"),"B","")))),"")</f>
        <v>B</v>
      </c>
      <c r="I713" s="346" t="str">
        <f t="shared" ref="I713:I776" ca="1" si="241">IF(ABS(K713)=0,"",IF($A713=0,"L",IF(K713&gt;0,"W",IF(K713&lt;0,"L",""))))</f>
        <v>L</v>
      </c>
      <c r="J713" s="346">
        <f t="shared" ca="1" si="229"/>
        <v>-1</v>
      </c>
      <c r="K713" s="343">
        <f t="shared" ca="1" si="238"/>
        <v>-1</v>
      </c>
      <c r="L713" s="56" t="str">
        <f ca="1">VLOOKUP($A713,$BC$5:$BN$45,8)</f>
        <v>R</v>
      </c>
      <c r="M713" s="428">
        <f t="shared" ca="1" si="239"/>
        <v>2</v>
      </c>
      <c r="N713" s="175">
        <v>1</v>
      </c>
      <c r="O713" s="345" t="str">
        <f ca="1">IF($A712&lt;&gt;"",IF(OR($AH712&lt;&gt;0,$AI712&lt;&gt;0,E712="BBB",H713&lt;&gt;""),"",IF(AND($D707="R",$D710="R"),"R",IF(AND($D709="R",$D711="R"),"R",IF(AND($D711=$D712,$D711="R"),"R","")))),"")</f>
        <v/>
      </c>
      <c r="P713" s="37" t="str">
        <f t="shared" ca="1" si="230"/>
        <v/>
      </c>
      <c r="Q713" s="37">
        <f t="shared" ca="1" si="231"/>
        <v>0</v>
      </c>
      <c r="R713" s="23">
        <f ca="1">IF($A713&lt;&gt;"",IF(OR($AH712&lt;&gt;0,$AI712&lt;&gt;0),"0",SUM(Q713:Q713)),0)</f>
        <v>0</v>
      </c>
      <c r="S713" s="56" t="str">
        <f ca="1">VLOOKUP($A713,$BC$5:$BN$45,8)</f>
        <v>R</v>
      </c>
      <c r="T713" s="175">
        <v>1</v>
      </c>
      <c r="U713" s="345" t="str">
        <f ca="1">IF($A712&lt;&gt;"",IF(OR($AH712&lt;&gt;0,$AI712&lt;&gt;0,M712&gt;=$AJ$3),"",H713))</f>
        <v>B</v>
      </c>
      <c r="V713" s="346" t="str">
        <f t="shared" ref="V713:V776" ca="1" si="242">IF(ABS(X713)=0,"",IF($A713=0,"L",IF(X713&gt;0,"W",IF(X713&lt;0,"L",""))))</f>
        <v>L</v>
      </c>
      <c r="W713" s="346">
        <f t="shared" ca="1" si="232"/>
        <v>-1</v>
      </c>
      <c r="X713" s="343">
        <f t="shared" ca="1" si="240"/>
        <v>-1</v>
      </c>
      <c r="Y713" s="56" t="str">
        <f ca="1">VLOOKUP($A713,$BC$5:$BN$45,8)</f>
        <v>R</v>
      </c>
      <c r="Z713" s="175">
        <v>1</v>
      </c>
      <c r="AA713" s="345" t="str">
        <f ca="1">IF($A712&lt;&gt;"",IF(OR($AH712&lt;&gt;0,$AI712&lt;&gt;0,U713&lt;&gt;""),"",O713))</f>
        <v/>
      </c>
      <c r="AB713" s="37" t="str">
        <f t="shared" ca="1" si="233"/>
        <v/>
      </c>
      <c r="AC713" s="37">
        <f t="shared" ca="1" si="234"/>
        <v>0</v>
      </c>
      <c r="AD713" s="23">
        <f ca="1">IF($A713&lt;&gt;"",IF(OR($AH712&lt;&gt;0,$AI712&lt;&gt;0),"0",SUM(AC713:AC713)),0)</f>
        <v>0</v>
      </c>
      <c r="AE713" s="90">
        <f ca="1">IF(A713&lt;&gt;"",W713+AC713,0)</f>
        <v>-1</v>
      </c>
      <c r="AF713" s="87">
        <f t="shared" ca="1" si="225"/>
        <v>-6</v>
      </c>
      <c r="AG713" s="95">
        <f>T714</f>
        <v>1</v>
      </c>
      <c r="AH713" s="89">
        <f ca="1">IF($A713&lt;&gt;"",IF(AH712&lt;&gt;0,AH712,IF(AF713&gt;=$AJ$1,"Profit Target",0)),0)</f>
        <v>0</v>
      </c>
      <c r="AI713" s="91">
        <f ca="1">IF($A713&lt;&gt;"",IF(AI712&lt;&gt;0,AI712,IF(AF713&lt;=$AJ$2,"Stop Loss",0)))</f>
        <v>0</v>
      </c>
      <c r="AJ713" s="89">
        <f t="shared" ca="1" si="235"/>
        <v>9</v>
      </c>
      <c r="AK713" s="78" t="str">
        <f ca="1">IF($A712="","",ABS(T713)&amp;"@")</f>
        <v>1@</v>
      </c>
      <c r="AL713" s="78" t="str">
        <f ca="1">IF(U713&lt;&gt;"",$AK713&amp;U713&amp;",","")</f>
        <v>1@B,</v>
      </c>
      <c r="AM713" s="78" t="str">
        <f ca="1">IF($A712="","",ABS(Z713)&amp;"@")</f>
        <v>1@</v>
      </c>
      <c r="AN713" s="427" t="str">
        <f t="shared" ca="1" si="236"/>
        <v/>
      </c>
      <c r="AO713" s="20"/>
      <c r="AP713" s="20"/>
      <c r="AQ713" s="20"/>
      <c r="AR713" s="20"/>
      <c r="AS713" s="20"/>
      <c r="AT713" s="66"/>
      <c r="AU713" s="20"/>
      <c r="AV713" s="20"/>
      <c r="AW713" s="20"/>
      <c r="AX713" s="20"/>
      <c r="AY713" s="20"/>
      <c r="AZ713" s="20"/>
      <c r="BA713" s="20"/>
      <c r="BB713" s="96">
        <f t="shared" ca="1" si="227"/>
        <v>22</v>
      </c>
      <c r="BC713" s="48"/>
      <c r="BD713" s="96"/>
      <c r="BE713" s="48"/>
      <c r="BG713" s="48"/>
      <c r="BH713" s="48"/>
      <c r="BI713" s="19"/>
      <c r="BJ713" s="19"/>
      <c r="BK713" s="19"/>
      <c r="BL713" s="48"/>
      <c r="BM713" s="61"/>
      <c r="BN713" s="48"/>
      <c r="BR713" s="48"/>
      <c r="BS713" s="48"/>
      <c r="BT713" s="48"/>
      <c r="BU713" s="48"/>
      <c r="BV713" s="48"/>
      <c r="BW713" s="48"/>
      <c r="BX713" s="48"/>
      <c r="BY713" s="49"/>
      <c r="BZ713" s="48"/>
      <c r="CA713" s="48"/>
      <c r="CB713" s="19"/>
      <c r="CC713" s="19"/>
      <c r="CD713" s="19"/>
      <c r="CE713" s="48"/>
      <c r="CF713" s="49"/>
      <c r="CG713" s="19"/>
      <c r="CH713" s="49"/>
      <c r="CI713" s="19"/>
      <c r="CJ713" s="19"/>
    </row>
    <row r="714" spans="1:88">
      <c r="A714" s="96">
        <f t="shared" ca="1" si="226"/>
        <v>32</v>
      </c>
      <c r="B714" s="23" t="str">
        <f ca="1">IF(A713="","",IF(AND(AL714="",AN714=""),"NB",AL714&amp;AN714))</f>
        <v>1@R,</v>
      </c>
      <c r="C714" s="6" t="str">
        <f t="shared" ca="1" si="228"/>
        <v/>
      </c>
      <c r="D714" s="56" t="str">
        <f ca="1">VLOOKUP($A714,$BC$5:$BN$45,8)</f>
        <v>R</v>
      </c>
      <c r="E714" s="344" t="str">
        <f t="shared" ca="1" si="237"/>
        <v>RRR</v>
      </c>
      <c r="F714" s="175">
        <v>1</v>
      </c>
      <c r="G714" s="459">
        <f ca="1">IF(G713&gt;=$AJ$3,1,IF(AND(J712="L",J713="L"),1,IF(I713="L",2,IF(I713="W",(2*G713-1),G713))))</f>
        <v>2</v>
      </c>
      <c r="H714" s="345" t="str">
        <f ca="1">IF($A713&lt;&gt;"",IF(OR($AH713&lt;&gt;0,$AI713&lt;&gt;0,E713="RRR"),"",IF(AND($D708="B",$D711="B"),"B",IF(AND($D710="B",$D712="B"),"B",IF(AND($D712=$D713,$D712="B"),"B","")))),"")</f>
        <v/>
      </c>
      <c r="I714" s="346" t="str">
        <f t="shared" ca="1" si="241"/>
        <v/>
      </c>
      <c r="J714" s="346">
        <f t="shared" ca="1" si="229"/>
        <v>0</v>
      </c>
      <c r="K714" s="343">
        <f t="shared" ca="1" si="238"/>
        <v>0</v>
      </c>
      <c r="L714" s="56" t="str">
        <f ca="1">VLOOKUP($A714,$BC$5:$BN$45,8)</f>
        <v>R</v>
      </c>
      <c r="M714" s="428">
        <f t="shared" ca="1" si="239"/>
        <v>2</v>
      </c>
      <c r="N714" s="175">
        <v>1</v>
      </c>
      <c r="O714" s="345" t="str">
        <f ca="1">IF($A713&lt;&gt;"",IF(OR($AH713&lt;&gt;0,$AI713&lt;&gt;0,E713="BBB",H714&lt;&gt;""),"",IF(AND($D708="R",$D711="R"),"R",IF(AND($D710="R",$D712="R"),"R",IF(AND($D712=$D713,$D712="R"),"R","")))),"")</f>
        <v>R</v>
      </c>
      <c r="P714" s="37" t="str">
        <f t="shared" ca="1" si="230"/>
        <v>W</v>
      </c>
      <c r="Q714" s="37">
        <f t="shared" ca="1" si="231"/>
        <v>1</v>
      </c>
      <c r="R714" s="23">
        <f ca="1">IF($A714&lt;&gt;"",IF(OR($AH713&lt;&gt;0,$AI713&lt;&gt;0),"0",SUM(Q714:Q714)),0)</f>
        <v>1</v>
      </c>
      <c r="S714" s="56" t="str">
        <f ca="1">VLOOKUP($A714,$BC$5:$BN$45,8)</f>
        <v>R</v>
      </c>
      <c r="T714" s="175">
        <v>1</v>
      </c>
      <c r="U714" s="345" t="str">
        <f ca="1">IF($A713&lt;&gt;"",IF(OR($AH713&lt;&gt;0,$AI713&lt;&gt;0,M713&gt;=$AJ$3),"",H714))</f>
        <v/>
      </c>
      <c r="V714" s="346" t="str">
        <f t="shared" ca="1" si="242"/>
        <v/>
      </c>
      <c r="W714" s="346">
        <f t="shared" ca="1" si="232"/>
        <v>0</v>
      </c>
      <c r="X714" s="343">
        <f t="shared" ca="1" si="240"/>
        <v>0</v>
      </c>
      <c r="Y714" s="56" t="str">
        <f ca="1">VLOOKUP($A714,$BC$5:$BN$45,8)</f>
        <v>R</v>
      </c>
      <c r="Z714" s="175">
        <v>1</v>
      </c>
      <c r="AA714" s="345" t="str">
        <f ca="1">IF($A713&lt;&gt;"",IF(OR($AH713&lt;&gt;0,$AI713&lt;&gt;0,U714&lt;&gt;""),"",O714))</f>
        <v>R</v>
      </c>
      <c r="AB714" s="37" t="str">
        <f t="shared" ca="1" si="233"/>
        <v>W</v>
      </c>
      <c r="AC714" s="37">
        <f t="shared" ca="1" si="234"/>
        <v>1</v>
      </c>
      <c r="AD714" s="23">
        <f ca="1">IF($A714&lt;&gt;"",IF(OR($AH713&lt;&gt;0,$AI713&lt;&gt;0),"0",SUM(AC714:AC714)),0)</f>
        <v>1</v>
      </c>
      <c r="AE714" s="90">
        <f ca="1">IF(A714&lt;&gt;"",W714+AC714,0)</f>
        <v>1</v>
      </c>
      <c r="AF714" s="87">
        <f t="shared" ca="1" si="225"/>
        <v>-5</v>
      </c>
      <c r="AG714" s="95">
        <f>T715</f>
        <v>1</v>
      </c>
      <c r="AH714" s="89">
        <f ca="1">IF($A714&lt;&gt;"",IF(AH713&lt;&gt;0,AH713,IF(AF714&gt;=$AJ$1,"Profit Target",0)),0)</f>
        <v>0</v>
      </c>
      <c r="AI714" s="91">
        <f ca="1">IF($A714&lt;&gt;"",IF(AI713&lt;&gt;0,AI713,IF(AF714&lt;=$AJ$2,"Stop Loss",0)))</f>
        <v>0</v>
      </c>
      <c r="AJ714" s="89">
        <f t="shared" ca="1" si="235"/>
        <v>9</v>
      </c>
      <c r="AK714" s="78" t="str">
        <f ca="1">IF($A713="","",ABS(T714)&amp;"@")</f>
        <v>1@</v>
      </c>
      <c r="AL714" s="78" t="str">
        <f ca="1">IF(U714&lt;&gt;"",$AK714&amp;U714&amp;",","")</f>
        <v/>
      </c>
      <c r="AM714" s="78" t="str">
        <f ca="1">IF($A713="","",ABS(Z714)&amp;"@")</f>
        <v>1@</v>
      </c>
      <c r="AN714" s="427" t="str">
        <f t="shared" ca="1" si="236"/>
        <v>1@R,</v>
      </c>
      <c r="AO714" s="20"/>
      <c r="AP714" s="20"/>
      <c r="AQ714" s="20"/>
      <c r="AR714" s="20"/>
      <c r="AS714" s="20"/>
      <c r="AT714" s="66"/>
      <c r="AU714" s="20"/>
      <c r="AV714" s="20"/>
      <c r="AW714" s="20"/>
      <c r="AX714" s="20"/>
      <c r="AY714" s="20"/>
      <c r="AZ714" s="20"/>
      <c r="BA714" s="20"/>
      <c r="BB714" s="96">
        <f t="shared" ca="1" si="227"/>
        <v>25</v>
      </c>
      <c r="BC714" s="48"/>
      <c r="BD714" s="96"/>
      <c r="BE714" s="48"/>
      <c r="BG714" s="48"/>
      <c r="BH714" s="48"/>
      <c r="BI714" s="19"/>
      <c r="BJ714" s="19"/>
      <c r="BK714" s="19"/>
      <c r="BL714" s="48"/>
      <c r="BM714" s="61"/>
      <c r="BN714" s="48"/>
      <c r="BR714" s="48"/>
      <c r="BS714" s="48"/>
      <c r="BT714" s="48"/>
      <c r="BU714" s="48"/>
      <c r="BV714" s="48"/>
      <c r="BW714" s="48"/>
      <c r="BX714" s="48"/>
      <c r="BY714" s="49"/>
      <c r="BZ714" s="48"/>
      <c r="CA714" s="48"/>
      <c r="CB714" s="19"/>
      <c r="CC714" s="19"/>
      <c r="CD714" s="19"/>
      <c r="CE714" s="48"/>
      <c r="CF714" s="49"/>
      <c r="CG714" s="19"/>
      <c r="CH714" s="49"/>
      <c r="CI714" s="19"/>
      <c r="CJ714" s="19"/>
    </row>
    <row r="715" spans="1:88">
      <c r="A715" s="96">
        <f t="shared" ca="1" si="226"/>
        <v>18</v>
      </c>
      <c r="B715" s="23" t="str">
        <f ca="1">IF(A714="","",IF(AND(AL715="",AN715=""),"NB",AL715&amp;AN715))</f>
        <v>1@R,</v>
      </c>
      <c r="C715" s="6" t="str">
        <f t="shared" ca="1" si="228"/>
        <v/>
      </c>
      <c r="D715" s="56" t="str">
        <f ca="1">VLOOKUP($A715,$BC$5:$BN$45,8)</f>
        <v>R</v>
      </c>
      <c r="E715" s="344" t="str">
        <f t="shared" ca="1" si="237"/>
        <v>RRR</v>
      </c>
      <c r="F715" s="175">
        <v>1</v>
      </c>
      <c r="G715" s="459">
        <f ca="1">IF(G714&gt;=$AJ$3,1,IF(AND(J713="L",J714="L"),1,IF(I714="L",2,IF(I714="W",(2*G714-1),G714))))</f>
        <v>2</v>
      </c>
      <c r="H715" s="345" t="str">
        <f ca="1">IF($A714&lt;&gt;"",IF(OR($AH714&lt;&gt;0,$AI714&lt;&gt;0,E714="RRR"),"",IF(AND($D709="B",$D712="B"),"B",IF(AND($D711="B",$D713="B"),"B",IF(AND($D713=$D714,$D713="B"),"B","")))),"")</f>
        <v/>
      </c>
      <c r="I715" s="346" t="str">
        <f t="shared" ca="1" si="241"/>
        <v/>
      </c>
      <c r="J715" s="346">
        <f t="shared" ca="1" si="229"/>
        <v>0</v>
      </c>
      <c r="K715" s="343">
        <f t="shared" ca="1" si="238"/>
        <v>0</v>
      </c>
      <c r="L715" s="56" t="str">
        <f ca="1">VLOOKUP($A715,$BC$5:$BN$45,8)</f>
        <v>R</v>
      </c>
      <c r="M715" s="428">
        <f t="shared" ca="1" si="239"/>
        <v>2</v>
      </c>
      <c r="N715" s="175">
        <v>1</v>
      </c>
      <c r="O715" s="345" t="str">
        <f ca="1">IF($A714&lt;&gt;"",IF(OR($AH714&lt;&gt;0,$AI714&lt;&gt;0,E714="BBB",H715&lt;&gt;""),"",IF(AND($D709="R",$D712="R"),"R",IF(AND($D711="R",$D713="R"),"R",IF(AND($D713=$D714,$D713="R"),"R","")))),"")</f>
        <v>R</v>
      </c>
      <c r="P715" s="37" t="str">
        <f t="shared" ca="1" si="230"/>
        <v>W</v>
      </c>
      <c r="Q715" s="37">
        <f t="shared" ca="1" si="231"/>
        <v>1</v>
      </c>
      <c r="R715" s="23">
        <f ca="1">IF($A715&lt;&gt;"",IF(OR($AH714&lt;&gt;0,$AI714&lt;&gt;0),"0",SUM(Q715:Q715)),0)</f>
        <v>1</v>
      </c>
      <c r="S715" s="56" t="str">
        <f ca="1">VLOOKUP($A715,$BC$5:$BN$45,8)</f>
        <v>R</v>
      </c>
      <c r="T715" s="175">
        <v>1</v>
      </c>
      <c r="U715" s="345" t="str">
        <f ca="1">IF($A714&lt;&gt;"",IF(OR($AH714&lt;&gt;0,$AI714&lt;&gt;0,M714&gt;=$AJ$3),"",H715))</f>
        <v/>
      </c>
      <c r="V715" s="346" t="str">
        <f t="shared" ca="1" si="242"/>
        <v/>
      </c>
      <c r="W715" s="346">
        <f t="shared" ca="1" si="232"/>
        <v>0</v>
      </c>
      <c r="X715" s="343">
        <f t="shared" ca="1" si="240"/>
        <v>0</v>
      </c>
      <c r="Y715" s="56" t="str">
        <f ca="1">VLOOKUP($A715,$BC$5:$BN$45,8)</f>
        <v>R</v>
      </c>
      <c r="Z715" s="175">
        <v>1</v>
      </c>
      <c r="AA715" s="345" t="str">
        <f ca="1">IF($A714&lt;&gt;"",IF(OR($AH714&lt;&gt;0,$AI714&lt;&gt;0,U715&lt;&gt;""),"",O715))</f>
        <v>R</v>
      </c>
      <c r="AB715" s="37" t="str">
        <f t="shared" ca="1" si="233"/>
        <v>W</v>
      </c>
      <c r="AC715" s="37">
        <f t="shared" ca="1" si="234"/>
        <v>1</v>
      </c>
      <c r="AD715" s="23">
        <f ca="1">IF($A715&lt;&gt;"",IF(OR($AH714&lt;&gt;0,$AI714&lt;&gt;0),"0",SUM(AC715:AC715)),0)</f>
        <v>1</v>
      </c>
      <c r="AE715" s="90">
        <f ca="1">IF(A715&lt;&gt;"",W715+AC715,0)</f>
        <v>1</v>
      </c>
      <c r="AF715" s="87">
        <f t="shared" ca="1" si="225"/>
        <v>-4</v>
      </c>
      <c r="AG715" s="95">
        <f>T716</f>
        <v>1</v>
      </c>
      <c r="AH715" s="89">
        <f ca="1">IF($A715&lt;&gt;"",IF(AH714&lt;&gt;0,AH714,IF(AF715&gt;=$AJ$1,"Profit Target",0)),0)</f>
        <v>0</v>
      </c>
      <c r="AI715" s="91">
        <f ca="1">IF($A715&lt;&gt;"",IF(AI714&lt;&gt;0,AI714,IF(AF715&lt;=$AJ$2,"Stop Loss",0)))</f>
        <v>0</v>
      </c>
      <c r="AJ715" s="89">
        <f t="shared" ca="1" si="235"/>
        <v>9</v>
      </c>
      <c r="AK715" s="78" t="str">
        <f ca="1">IF($A714="","",ABS(T715)&amp;"@")</f>
        <v>1@</v>
      </c>
      <c r="AL715" s="78" t="str">
        <f ca="1">IF(U715&lt;&gt;"",$AK715&amp;U715&amp;",","")</f>
        <v/>
      </c>
      <c r="AM715" s="78" t="str">
        <f ca="1">IF($A714="","",ABS(Z715)&amp;"@")</f>
        <v>1@</v>
      </c>
      <c r="AN715" s="427" t="str">
        <f t="shared" ca="1" si="236"/>
        <v>1@R,</v>
      </c>
      <c r="AO715" s="20"/>
      <c r="AP715" s="20"/>
      <c r="AQ715" s="20"/>
      <c r="AR715" s="20"/>
      <c r="AS715" s="20"/>
      <c r="AT715" s="66"/>
      <c r="AU715" s="20"/>
      <c r="AV715" s="20"/>
      <c r="AW715" s="20"/>
      <c r="AX715" s="20"/>
      <c r="AY715" s="20"/>
      <c r="AZ715" s="20"/>
      <c r="BA715" s="20"/>
      <c r="BB715" s="96">
        <f t="shared" ca="1" si="227"/>
        <v>20</v>
      </c>
      <c r="BC715" s="48"/>
      <c r="BD715" s="96"/>
      <c r="BE715" s="48"/>
      <c r="BG715" s="48"/>
      <c r="BH715" s="48"/>
      <c r="BI715" s="19"/>
      <c r="BJ715" s="19"/>
      <c r="BK715" s="19"/>
      <c r="BL715" s="48"/>
      <c r="BM715" s="61"/>
      <c r="BN715" s="48"/>
      <c r="BR715" s="48"/>
      <c r="BS715" s="48"/>
      <c r="BT715" s="48"/>
      <c r="BU715" s="48"/>
      <c r="BV715" s="48"/>
      <c r="BW715" s="48"/>
      <c r="BX715" s="48"/>
      <c r="BY715" s="49"/>
      <c r="BZ715" s="48"/>
      <c r="CA715" s="48"/>
      <c r="CB715" s="19"/>
      <c r="CC715" s="19"/>
      <c r="CD715" s="19"/>
      <c r="CE715" s="48"/>
      <c r="CF715" s="49"/>
      <c r="CG715" s="19"/>
      <c r="CH715" s="49"/>
      <c r="CI715" s="19"/>
      <c r="CJ715" s="19"/>
    </row>
    <row r="716" spans="1:88">
      <c r="A716" s="96">
        <f t="shared" ca="1" si="226"/>
        <v>21</v>
      </c>
      <c r="B716" s="23" t="str">
        <f ca="1">IF(A715="","",IF(AND(AL716="",AN716=""),"NB",AL716&amp;AN716))</f>
        <v>1@R,</v>
      </c>
      <c r="C716" s="6" t="str">
        <f t="shared" ca="1" si="228"/>
        <v/>
      </c>
      <c r="D716" s="56" t="str">
        <f ca="1">VLOOKUP($A716,$BC$5:$BN$45,8)</f>
        <v>R</v>
      </c>
      <c r="E716" s="344" t="str">
        <f t="shared" ca="1" si="237"/>
        <v>RRR</v>
      </c>
      <c r="F716" s="175">
        <v>1</v>
      </c>
      <c r="G716" s="459">
        <f ca="1">IF(G715&gt;=$AJ$3,1,IF(AND(J714="L",J715="L"),1,IF(I715="L",2,IF(I715="W",(2*G715-1),G715))))</f>
        <v>2</v>
      </c>
      <c r="H716" s="345" t="str">
        <f ca="1">IF($A715&lt;&gt;"",IF(OR($AH715&lt;&gt;0,$AI715&lt;&gt;0,E715="RRR"),"",IF(AND($D710="B",$D713="B"),"B",IF(AND($D712="B",$D714="B"),"B",IF(AND($D714=$D715,$D714="B"),"B","")))),"")</f>
        <v/>
      </c>
      <c r="I716" s="346" t="str">
        <f t="shared" ca="1" si="241"/>
        <v/>
      </c>
      <c r="J716" s="346">
        <f t="shared" ca="1" si="229"/>
        <v>0</v>
      </c>
      <c r="K716" s="343">
        <f t="shared" ca="1" si="238"/>
        <v>0</v>
      </c>
      <c r="L716" s="56" t="str">
        <f ca="1">VLOOKUP($A716,$BC$5:$BN$45,8)</f>
        <v>R</v>
      </c>
      <c r="M716" s="428">
        <f t="shared" ca="1" si="239"/>
        <v>2</v>
      </c>
      <c r="N716" s="175">
        <v>1</v>
      </c>
      <c r="O716" s="345" t="str">
        <f ca="1">IF($A715&lt;&gt;"",IF(OR($AH715&lt;&gt;0,$AI715&lt;&gt;0,E715="BBB",H716&lt;&gt;""),"",IF(AND($D710="R",$D713="R"),"R",IF(AND($D712="R",$D714="R"),"R",IF(AND($D714=$D715,$D714="R"),"R","")))),"")</f>
        <v>R</v>
      </c>
      <c r="P716" s="37" t="str">
        <f t="shared" ca="1" si="230"/>
        <v>W</v>
      </c>
      <c r="Q716" s="37">
        <f t="shared" ca="1" si="231"/>
        <v>1</v>
      </c>
      <c r="R716" s="23">
        <f ca="1">IF($A716&lt;&gt;"",IF(OR($AH715&lt;&gt;0,$AI715&lt;&gt;0),"0",SUM(Q716:Q716)),0)</f>
        <v>1</v>
      </c>
      <c r="S716" s="56" t="str">
        <f ca="1">VLOOKUP($A716,$BC$5:$BN$45,8)</f>
        <v>R</v>
      </c>
      <c r="T716" s="175">
        <v>1</v>
      </c>
      <c r="U716" s="345" t="str">
        <f ca="1">IF($A715&lt;&gt;"",IF(OR($AH715&lt;&gt;0,$AI715&lt;&gt;0,M715&gt;=$AJ$3),"",H716))</f>
        <v/>
      </c>
      <c r="V716" s="346" t="str">
        <f t="shared" ca="1" si="242"/>
        <v/>
      </c>
      <c r="W716" s="346">
        <f t="shared" ca="1" si="232"/>
        <v>0</v>
      </c>
      <c r="X716" s="343">
        <f t="shared" ca="1" si="240"/>
        <v>0</v>
      </c>
      <c r="Y716" s="56" t="str">
        <f ca="1">VLOOKUP($A716,$BC$5:$BN$45,8)</f>
        <v>R</v>
      </c>
      <c r="Z716" s="175">
        <v>1</v>
      </c>
      <c r="AA716" s="345" t="str">
        <f ca="1">IF($A715&lt;&gt;"",IF(OR($AH715&lt;&gt;0,$AI715&lt;&gt;0,U716&lt;&gt;""),"",O716))</f>
        <v>R</v>
      </c>
      <c r="AB716" s="37" t="str">
        <f t="shared" ca="1" si="233"/>
        <v>W</v>
      </c>
      <c r="AC716" s="37">
        <f t="shared" ca="1" si="234"/>
        <v>1</v>
      </c>
      <c r="AD716" s="23">
        <f ca="1">IF($A716&lt;&gt;"",IF(OR($AH715&lt;&gt;0,$AI715&lt;&gt;0),"0",SUM(AC716:AC716)),0)</f>
        <v>1</v>
      </c>
      <c r="AE716" s="90">
        <f ca="1">IF(A716&lt;&gt;"",W716+AC716,0)</f>
        <v>1</v>
      </c>
      <c r="AF716" s="172">
        <f t="shared" ca="1" si="225"/>
        <v>-3</v>
      </c>
      <c r="AG716" s="95">
        <f>T717</f>
        <v>1</v>
      </c>
      <c r="AH716" s="89">
        <f ca="1">IF($A716&lt;&gt;"",IF(AH715&lt;&gt;0,AH715,IF(AF716&gt;=$AJ$1,"Profit Target",0)),0)</f>
        <v>0</v>
      </c>
      <c r="AI716" s="91">
        <f ca="1">IF($A716&lt;&gt;"",IF(AI715&lt;&gt;0,AI715,IF(AF716&lt;=$AJ$2,"Stop Loss",0)))</f>
        <v>0</v>
      </c>
      <c r="AJ716" s="89">
        <f t="shared" ca="1" si="235"/>
        <v>9</v>
      </c>
      <c r="AK716" s="78" t="str">
        <f ca="1">IF($A715="","",ABS(T716)&amp;"@")</f>
        <v>1@</v>
      </c>
      <c r="AL716" s="78" t="str">
        <f ca="1">IF(U716&lt;&gt;"",$AK716&amp;U716&amp;",","")</f>
        <v/>
      </c>
      <c r="AM716" s="78" t="str">
        <f ca="1">IF($A715="","",ABS(Z716)&amp;"@")</f>
        <v>1@</v>
      </c>
      <c r="AN716" s="427" t="str">
        <f t="shared" ca="1" si="236"/>
        <v>1@R,</v>
      </c>
      <c r="AO716" s="20"/>
      <c r="AP716" s="20"/>
      <c r="AQ716" s="20"/>
      <c r="AR716" s="20"/>
      <c r="AS716" s="20"/>
      <c r="AT716" s="66"/>
      <c r="AU716" s="20"/>
      <c r="AV716" s="20"/>
      <c r="AW716" s="20"/>
      <c r="AX716" s="20"/>
      <c r="AY716" s="20"/>
      <c r="AZ716" s="20"/>
      <c r="BA716" s="20"/>
      <c r="BB716" s="96">
        <f t="shared" ca="1" si="227"/>
        <v>22</v>
      </c>
      <c r="BC716" s="48"/>
      <c r="BD716" s="96"/>
      <c r="BE716" s="48"/>
      <c r="BG716" s="48"/>
      <c r="BH716" s="48"/>
      <c r="BI716" s="19"/>
      <c r="BJ716" s="19"/>
      <c r="BK716" s="19"/>
      <c r="BL716" s="48"/>
      <c r="BM716" s="61"/>
      <c r="BN716" s="48"/>
      <c r="BR716" s="48"/>
      <c r="BS716" s="48"/>
      <c r="BT716" s="48"/>
      <c r="BU716" s="48"/>
      <c r="BV716" s="48"/>
      <c r="BW716" s="48"/>
      <c r="BX716" s="48"/>
      <c r="BY716" s="49"/>
      <c r="BZ716" s="48"/>
      <c r="CA716" s="48"/>
      <c r="CB716" s="19"/>
      <c r="CC716" s="19"/>
      <c r="CD716" s="19"/>
      <c r="CE716" s="48"/>
      <c r="CF716" s="49"/>
      <c r="CG716" s="19"/>
      <c r="CH716" s="49"/>
      <c r="CI716" s="19"/>
      <c r="CJ716" s="19"/>
    </row>
    <row r="717" spans="1:88">
      <c r="A717" s="96">
        <f t="shared" ca="1" si="226"/>
        <v>26</v>
      </c>
      <c r="B717" s="23" t="str">
        <f ca="1">IF(A716="","",IF(AND(AL717="",AN717=""),"NB",AL717&amp;AN717))</f>
        <v>1@R,</v>
      </c>
      <c r="C717" s="6" t="str">
        <f t="shared" ca="1" si="228"/>
        <v/>
      </c>
      <c r="D717" s="56" t="str">
        <f ca="1">VLOOKUP($A717,$BC$5:$BN$45,8)</f>
        <v>B</v>
      </c>
      <c r="E717" s="344" t="str">
        <f t="shared" ca="1" si="237"/>
        <v>RRB</v>
      </c>
      <c r="F717" s="175">
        <v>1</v>
      </c>
      <c r="G717" s="459">
        <f ca="1">IF(G716&gt;=$AJ$3,1,IF(AND(J715="L",J716="L"),1,IF(I716="L",2,IF(I716="W",(2*G716-1),G716))))</f>
        <v>2</v>
      </c>
      <c r="H717" s="345" t="str">
        <f ca="1">IF($A716&lt;&gt;"",IF(OR($AH716&lt;&gt;0,$AI716&lt;&gt;0,E716="RRR"),"",IF(AND($D711="B",$D714="B"),"B",IF(AND($D713="B",$D715="B"),"B",IF(AND($D715=$D716,$D715="B"),"B","")))),"")</f>
        <v/>
      </c>
      <c r="I717" s="346" t="str">
        <f t="shared" ca="1" si="241"/>
        <v/>
      </c>
      <c r="J717" s="346">
        <f t="shared" ca="1" si="229"/>
        <v>0</v>
      </c>
      <c r="K717" s="343">
        <f t="shared" ca="1" si="238"/>
        <v>0</v>
      </c>
      <c r="L717" s="56" t="str">
        <f ca="1">VLOOKUP($A717,$BC$5:$BN$45,8)</f>
        <v>B</v>
      </c>
      <c r="M717" s="428">
        <f t="shared" ca="1" si="239"/>
        <v>2</v>
      </c>
      <c r="N717" s="175">
        <v>1</v>
      </c>
      <c r="O717" s="345" t="str">
        <f ca="1">IF($A716&lt;&gt;"",IF(OR($AH716&lt;&gt;0,$AI716&lt;&gt;0,E716="BBB",H717&lt;&gt;""),"",IF(AND($D711="R",$D714="R"),"R",IF(AND($D713="R",$D715="R"),"R",IF(AND($D715=$D716,$D715="R"),"R","")))),"")</f>
        <v>R</v>
      </c>
      <c r="P717" s="37" t="str">
        <f t="shared" ca="1" si="230"/>
        <v>L</v>
      </c>
      <c r="Q717" s="37">
        <f t="shared" ca="1" si="231"/>
        <v>-1</v>
      </c>
      <c r="R717" s="23">
        <f ca="1">IF($A717&lt;&gt;"",IF(OR($AH716&lt;&gt;0,$AI716&lt;&gt;0),"0",SUM(Q717:Q717)),0)</f>
        <v>-1</v>
      </c>
      <c r="S717" s="56" t="str">
        <f ca="1">VLOOKUP($A717,$BC$5:$BN$45,8)</f>
        <v>B</v>
      </c>
      <c r="T717" s="175">
        <v>1</v>
      </c>
      <c r="U717" s="345" t="str">
        <f ca="1">IF($A716&lt;&gt;"",IF(OR($AH716&lt;&gt;0,$AI716&lt;&gt;0,M716&gt;=$AJ$3),"",H717))</f>
        <v/>
      </c>
      <c r="V717" s="346" t="str">
        <f t="shared" ca="1" si="242"/>
        <v/>
      </c>
      <c r="W717" s="346">
        <f t="shared" ca="1" si="232"/>
        <v>0</v>
      </c>
      <c r="X717" s="343">
        <f t="shared" ca="1" si="240"/>
        <v>0</v>
      </c>
      <c r="Y717" s="56" t="str">
        <f ca="1">VLOOKUP($A717,$BC$5:$BN$45,8)</f>
        <v>B</v>
      </c>
      <c r="Z717" s="175">
        <v>1</v>
      </c>
      <c r="AA717" s="345" t="str">
        <f ca="1">IF($A716&lt;&gt;"",IF(OR($AH716&lt;&gt;0,$AI716&lt;&gt;0,U717&lt;&gt;""),"",O717))</f>
        <v>R</v>
      </c>
      <c r="AB717" s="37" t="str">
        <f t="shared" ca="1" si="233"/>
        <v>L</v>
      </c>
      <c r="AC717" s="37">
        <f t="shared" ca="1" si="234"/>
        <v>-1</v>
      </c>
      <c r="AD717" s="23">
        <f ca="1">IF($A717&lt;&gt;"",IF(OR($AH716&lt;&gt;0,$AI716&lt;&gt;0),"0",SUM(AC717:AC717)),0)</f>
        <v>-1</v>
      </c>
      <c r="AE717" s="90">
        <f ca="1">IF(A717&lt;&gt;"",W717+AC717,0)</f>
        <v>-1</v>
      </c>
      <c r="AF717" s="87">
        <f ca="1">IF($A717&lt;&gt;"",AE717+AF716,0)</f>
        <v>-4</v>
      </c>
      <c r="AG717" s="95">
        <f>T718</f>
        <v>1</v>
      </c>
      <c r="AH717" s="89">
        <f ca="1">IF($A717&lt;&gt;"",IF(AH716&lt;&gt;0,AH716,IF(AF717&gt;=$AJ$1,"Profit Target",0)),0)</f>
        <v>0</v>
      </c>
      <c r="AI717" s="91">
        <f ca="1">IF($A717&lt;&gt;"",IF(AI716&lt;&gt;0,AI716,IF(AF717&lt;=$AJ$2,"Stop Loss",0)))</f>
        <v>0</v>
      </c>
      <c r="AJ717" s="89">
        <f t="shared" ca="1" si="235"/>
        <v>9</v>
      </c>
      <c r="AK717" s="78" t="str">
        <f ca="1">IF($A716="","",ABS(T717)&amp;"@")</f>
        <v>1@</v>
      </c>
      <c r="AL717" s="78" t="str">
        <f ca="1">IF(U717&lt;&gt;"",$AK717&amp;U717&amp;",","")</f>
        <v/>
      </c>
      <c r="AM717" s="78" t="str">
        <f ca="1">IF($A716="","",ABS(Z717)&amp;"@")</f>
        <v>1@</v>
      </c>
      <c r="AN717" s="427" t="str">
        <f t="shared" ca="1" si="236"/>
        <v>1@R,</v>
      </c>
      <c r="AO717" s="20"/>
      <c r="AP717" s="20"/>
      <c r="AQ717" s="20"/>
      <c r="AR717" s="20"/>
      <c r="AS717" s="20"/>
      <c r="AT717" s="66"/>
      <c r="AU717" s="20"/>
      <c r="AV717" s="20"/>
      <c r="AW717" s="20"/>
      <c r="AX717" s="20"/>
      <c r="AY717" s="20"/>
      <c r="AZ717" s="20"/>
      <c r="BA717" s="20"/>
      <c r="BB717" s="96">
        <f t="shared" ca="1" si="227"/>
        <v>30</v>
      </c>
      <c r="BC717" s="48"/>
      <c r="BD717" s="96"/>
      <c r="BE717" s="48"/>
      <c r="BG717" s="48"/>
      <c r="BH717" s="48"/>
      <c r="BI717" s="19"/>
      <c r="BJ717" s="19"/>
      <c r="BK717" s="19"/>
      <c r="BL717" s="48"/>
      <c r="BM717" s="61"/>
      <c r="BN717" s="48"/>
      <c r="BR717" s="48"/>
      <c r="BS717" s="48"/>
      <c r="BT717" s="48"/>
      <c r="BU717" s="48"/>
      <c r="BV717" s="48"/>
      <c r="BW717" s="48"/>
      <c r="BX717" s="48"/>
      <c r="BY717" s="49"/>
      <c r="BZ717" s="48"/>
      <c r="CA717" s="48"/>
      <c r="CB717" s="19"/>
      <c r="CC717" s="19"/>
      <c r="CD717" s="19"/>
      <c r="CE717" s="48"/>
      <c r="CF717" s="49"/>
      <c r="CG717" s="19"/>
      <c r="CH717" s="49"/>
      <c r="CI717" s="19"/>
      <c r="CJ717" s="19"/>
    </row>
    <row r="718" spans="1:88">
      <c r="A718" s="96">
        <f t="shared" ca="1" si="226"/>
        <v>13</v>
      </c>
      <c r="B718" s="23" t="str">
        <f ca="1">IF(A717="","",IF(AND(AL718="",AN718=""),"NB",AL718&amp;AN718))</f>
        <v>1@R,</v>
      </c>
      <c r="C718" s="6" t="str">
        <f t="shared" ca="1" si="228"/>
        <v/>
      </c>
      <c r="D718" s="56" t="str">
        <f ca="1">VLOOKUP($A718,$BC$5:$BN$45,8)</f>
        <v>B</v>
      </c>
      <c r="E718" s="344" t="str">
        <f t="shared" ca="1" si="237"/>
        <v>RBB</v>
      </c>
      <c r="F718" s="175">
        <v>1</v>
      </c>
      <c r="G718" s="459">
        <f ca="1">IF(G717&gt;=$AJ$3,1,IF(AND(J716="L",J717="L"),1,IF(I717="L",2,IF(I717="W",(2*G717-1),G717))))</f>
        <v>2</v>
      </c>
      <c r="H718" s="345" t="str">
        <f ca="1">IF($A717&lt;&gt;"",IF(OR($AH717&lt;&gt;0,$AI717&lt;&gt;0,E717="RRR"),"",IF(AND($D712="B",$D715="B"),"B",IF(AND($D714="B",$D716="B"),"B",IF(AND($D716=$D717,$D716="B"),"B","")))),"")</f>
        <v/>
      </c>
      <c r="I718" s="346" t="str">
        <f t="shared" ca="1" si="241"/>
        <v/>
      </c>
      <c r="J718" s="346">
        <f t="shared" ca="1" si="229"/>
        <v>0</v>
      </c>
      <c r="K718" s="343">
        <f t="shared" ca="1" si="238"/>
        <v>0</v>
      </c>
      <c r="L718" s="56" t="str">
        <f ca="1">VLOOKUP($A718,$BC$5:$BN$45,8)</f>
        <v>B</v>
      </c>
      <c r="M718" s="428">
        <f t="shared" ca="1" si="239"/>
        <v>2</v>
      </c>
      <c r="N718" s="175">
        <v>1</v>
      </c>
      <c r="O718" s="345" t="str">
        <f ca="1">IF($A717&lt;&gt;"",IF(OR($AH717&lt;&gt;0,$AI717&lt;&gt;0,E717="BBB",H718&lt;&gt;""),"",IF(AND($D712="R",$D715="R"),"R",IF(AND($D714="R",$D716="R"),"R",IF(AND($D716=$D717,$D716="R"),"R","")))),"")</f>
        <v>R</v>
      </c>
      <c r="P718" s="37" t="str">
        <f t="shared" ca="1" si="230"/>
        <v>L</v>
      </c>
      <c r="Q718" s="37">
        <f t="shared" ca="1" si="231"/>
        <v>-1</v>
      </c>
      <c r="R718" s="23">
        <f ca="1">IF($A718&lt;&gt;"",IF(OR($AH717&lt;&gt;0,$AI717&lt;&gt;0),"0",SUM(Q718:Q718)),0)</f>
        <v>-1</v>
      </c>
      <c r="S718" s="56" t="str">
        <f ca="1">VLOOKUP($A718,$BC$5:$BN$45,8)</f>
        <v>B</v>
      </c>
      <c r="T718" s="175">
        <v>1</v>
      </c>
      <c r="U718" s="345" t="str">
        <f ca="1">IF($A717&lt;&gt;"",IF(OR($AH717&lt;&gt;0,$AI717&lt;&gt;0,M717&gt;=$AJ$3),"",H718))</f>
        <v/>
      </c>
      <c r="V718" s="346" t="str">
        <f t="shared" ca="1" si="242"/>
        <v/>
      </c>
      <c r="W718" s="346">
        <f t="shared" ca="1" si="232"/>
        <v>0</v>
      </c>
      <c r="X718" s="343">
        <f t="shared" ca="1" si="240"/>
        <v>0</v>
      </c>
      <c r="Y718" s="56" t="str">
        <f ca="1">VLOOKUP($A718,$BC$5:$BN$45,8)</f>
        <v>B</v>
      </c>
      <c r="Z718" s="175">
        <v>1</v>
      </c>
      <c r="AA718" s="345" t="str">
        <f ca="1">IF($A717&lt;&gt;"",IF(OR($AH717&lt;&gt;0,$AI717&lt;&gt;0,U718&lt;&gt;""),"",O718))</f>
        <v>R</v>
      </c>
      <c r="AB718" s="37" t="str">
        <f t="shared" ca="1" si="233"/>
        <v>L</v>
      </c>
      <c r="AC718" s="37">
        <f t="shared" ca="1" si="234"/>
        <v>-1</v>
      </c>
      <c r="AD718" s="23">
        <f ca="1">IF($A718&lt;&gt;"",IF(OR($AH717&lt;&gt;0,$AI717&lt;&gt;0),"0",SUM(AC718:AC718)),0)</f>
        <v>-1</v>
      </c>
      <c r="AE718" s="90">
        <f ca="1">IF(A718&lt;&gt;"",W718+AC718,0)</f>
        <v>-1</v>
      </c>
      <c r="AF718" s="87">
        <f t="shared" ref="AF718:AF743" ca="1" si="243">IF($A718&lt;&gt;"",AE718+AF717,0)</f>
        <v>-5</v>
      </c>
      <c r="AG718" s="95">
        <f>T719</f>
        <v>1</v>
      </c>
      <c r="AH718" s="89">
        <f ca="1">IF($A718&lt;&gt;"",IF(AH717&lt;&gt;0,AH717,IF(AF718&gt;=$AJ$1,"Profit Target",0)),0)</f>
        <v>0</v>
      </c>
      <c r="AI718" s="91">
        <f ca="1">IF($A718&lt;&gt;"",IF(AI717&lt;&gt;0,AI717,IF(AF718&lt;=$AJ$2,"Stop Loss",0)))</f>
        <v>0</v>
      </c>
      <c r="AJ718" s="89">
        <f t="shared" ca="1" si="235"/>
        <v>9</v>
      </c>
      <c r="AK718" s="78" t="str">
        <f ca="1">IF($A717="","",ABS(T718)&amp;"@")</f>
        <v>1@</v>
      </c>
      <c r="AL718" s="78" t="str">
        <f ca="1">IF(U718&lt;&gt;"",$AK718&amp;U718&amp;",","")</f>
        <v/>
      </c>
      <c r="AM718" s="78" t="str">
        <f ca="1">IF($A717="","",ABS(Z718)&amp;"@")</f>
        <v>1@</v>
      </c>
      <c r="AN718" s="427" t="str">
        <f t="shared" ca="1" si="236"/>
        <v>1@R,</v>
      </c>
      <c r="AO718" s="20"/>
      <c r="AP718" s="20"/>
      <c r="AQ718" s="20"/>
      <c r="AR718" s="20"/>
      <c r="AS718" s="20"/>
      <c r="AT718" s="66"/>
      <c r="AU718" s="20"/>
      <c r="AV718" s="20"/>
      <c r="AW718" s="20"/>
      <c r="AX718" s="20"/>
      <c r="AY718" s="20"/>
      <c r="AZ718" s="20"/>
      <c r="BA718" s="20"/>
      <c r="BB718" s="96">
        <f t="shared" ca="1" si="227"/>
        <v>6</v>
      </c>
      <c r="BC718" s="48"/>
      <c r="BD718" s="96"/>
      <c r="BE718" s="48"/>
      <c r="BG718" s="48"/>
      <c r="BH718" s="48"/>
      <c r="BI718" s="19"/>
      <c r="BJ718" s="19"/>
      <c r="BK718" s="19"/>
      <c r="BL718" s="48"/>
      <c r="BM718" s="61"/>
      <c r="BN718" s="48"/>
      <c r="BR718" s="48"/>
      <c r="BS718" s="48"/>
      <c r="BT718" s="48"/>
      <c r="BU718" s="48"/>
      <c r="BV718" s="48"/>
      <c r="BW718" s="48"/>
      <c r="BX718" s="48"/>
      <c r="BY718" s="49"/>
      <c r="BZ718" s="48"/>
      <c r="CA718" s="48"/>
      <c r="CB718" s="19"/>
      <c r="CC718" s="19"/>
      <c r="CD718" s="19"/>
      <c r="CE718" s="48"/>
      <c r="CF718" s="49"/>
      <c r="CG718" s="19"/>
      <c r="CH718" s="49"/>
      <c r="CI718" s="19"/>
      <c r="CJ718" s="19"/>
    </row>
    <row r="719" spans="1:88">
      <c r="A719" s="96">
        <f t="shared" ca="1" si="226"/>
        <v>5</v>
      </c>
      <c r="B719" s="23" t="str">
        <f ca="1">IF(A718="","",IF(AND(AL719="",AN719=""),"NB",AL719&amp;AN719))</f>
        <v>1@B,</v>
      </c>
      <c r="C719" s="6" t="str">
        <f t="shared" ca="1" si="228"/>
        <v/>
      </c>
      <c r="D719" s="56" t="str">
        <f ca="1">VLOOKUP($A719,$BC$5:$BN$45,8)</f>
        <v>R</v>
      </c>
      <c r="E719" s="344" t="str">
        <f t="shared" ca="1" si="237"/>
        <v>BBR</v>
      </c>
      <c r="F719" s="175">
        <v>1</v>
      </c>
      <c r="G719" s="459">
        <f ca="1">IF(G718&gt;=$AJ$3,1,IF(AND(J717="L",J718="L"),1,IF(I718="L",2,IF(I718="W",(2*G718-1),G718))))</f>
        <v>2</v>
      </c>
      <c r="H719" s="345" t="str">
        <f ca="1">IF($A718&lt;&gt;"",IF(OR($AH718&lt;&gt;0,$AI718&lt;&gt;0,E718="RRR"),"",IF(AND($D713="B",$D716="B"),"B",IF(AND($D715="B",$D717="B"),"B",IF(AND($D717=$D718,$D717="B"),"B","")))),"")</f>
        <v>B</v>
      </c>
      <c r="I719" s="346" t="str">
        <f t="shared" ca="1" si="241"/>
        <v>L</v>
      </c>
      <c r="J719" s="346">
        <f t="shared" ca="1" si="229"/>
        <v>-1</v>
      </c>
      <c r="K719" s="343">
        <f t="shared" ca="1" si="238"/>
        <v>-1</v>
      </c>
      <c r="L719" s="56" t="str">
        <f ca="1">VLOOKUP($A719,$BC$5:$BN$45,8)</f>
        <v>R</v>
      </c>
      <c r="M719" s="428">
        <f t="shared" ca="1" si="239"/>
        <v>3</v>
      </c>
      <c r="N719" s="175">
        <v>1</v>
      </c>
      <c r="O719" s="345" t="str">
        <f ca="1">IF($A718&lt;&gt;"",IF(OR($AH718&lt;&gt;0,$AI718&lt;&gt;0,E718="BBB",H719&lt;&gt;""),"",IF(AND($D713="R",$D716="R"),"R",IF(AND($D715="R",$D717="R"),"R",IF(AND($D717=$D718,$D717="R"),"R","")))),"")</f>
        <v/>
      </c>
      <c r="P719" s="37" t="str">
        <f t="shared" ca="1" si="230"/>
        <v/>
      </c>
      <c r="Q719" s="37">
        <f t="shared" ca="1" si="231"/>
        <v>0</v>
      </c>
      <c r="R719" s="23">
        <f ca="1">IF($A719&lt;&gt;"",IF(OR($AH718&lt;&gt;0,$AI718&lt;&gt;0),"0",SUM(Q719:Q719)),0)</f>
        <v>0</v>
      </c>
      <c r="S719" s="56" t="str">
        <f ca="1">VLOOKUP($A719,$BC$5:$BN$45,8)</f>
        <v>R</v>
      </c>
      <c r="T719" s="175">
        <v>1</v>
      </c>
      <c r="U719" s="345" t="str">
        <f ca="1">IF($A718&lt;&gt;"",IF(OR($AH718&lt;&gt;0,$AI718&lt;&gt;0,M718&gt;=$AJ$3),"",H719))</f>
        <v>B</v>
      </c>
      <c r="V719" s="346" t="str">
        <f t="shared" ca="1" si="242"/>
        <v>L</v>
      </c>
      <c r="W719" s="346">
        <f t="shared" ca="1" si="232"/>
        <v>-1</v>
      </c>
      <c r="X719" s="343">
        <f t="shared" ca="1" si="240"/>
        <v>-1</v>
      </c>
      <c r="Y719" s="56" t="str">
        <f ca="1">VLOOKUP($A719,$BC$5:$BN$45,8)</f>
        <v>R</v>
      </c>
      <c r="Z719" s="175">
        <v>1</v>
      </c>
      <c r="AA719" s="345" t="str">
        <f ca="1">IF($A718&lt;&gt;"",IF(OR($AH718&lt;&gt;0,$AI718&lt;&gt;0,U719&lt;&gt;""),"",O719))</f>
        <v/>
      </c>
      <c r="AB719" s="37" t="str">
        <f t="shared" ca="1" si="233"/>
        <v/>
      </c>
      <c r="AC719" s="37">
        <f t="shared" ca="1" si="234"/>
        <v>0</v>
      </c>
      <c r="AD719" s="23">
        <f ca="1">IF($A719&lt;&gt;"",IF(OR($AH718&lt;&gt;0,$AI718&lt;&gt;0),"0",SUM(AC719:AC719)),0)</f>
        <v>0</v>
      </c>
      <c r="AE719" s="90">
        <f ca="1">IF(A719&lt;&gt;"",W719+AC719,0)</f>
        <v>-1</v>
      </c>
      <c r="AF719" s="87">
        <f t="shared" ca="1" si="243"/>
        <v>-6</v>
      </c>
      <c r="AG719" s="95">
        <f>T720</f>
        <v>1</v>
      </c>
      <c r="AH719" s="89">
        <f ca="1">IF($A719&lt;&gt;"",IF(AH718&lt;&gt;0,AH718,IF(AF719&gt;=$AJ$1,"Profit Target",0)),0)</f>
        <v>0</v>
      </c>
      <c r="AI719" s="91">
        <f ca="1">IF($A719&lt;&gt;"",IF(AI718&lt;&gt;0,AI718,IF(AF719&lt;=$AJ$2,"Stop Loss",0)))</f>
        <v>0</v>
      </c>
      <c r="AJ719" s="89">
        <f t="shared" ca="1" si="235"/>
        <v>9</v>
      </c>
      <c r="AK719" s="78" t="str">
        <f ca="1">IF($A718="","",ABS(T719)&amp;"@")</f>
        <v>1@</v>
      </c>
      <c r="AL719" s="78" t="str">
        <f ca="1">IF(U719&lt;&gt;"",$AK719&amp;U719&amp;",","")</f>
        <v>1@B,</v>
      </c>
      <c r="AM719" s="78" t="str">
        <f ca="1">IF($A718="","",ABS(Z719)&amp;"@")</f>
        <v>1@</v>
      </c>
      <c r="AN719" s="427" t="str">
        <f t="shared" ca="1" si="236"/>
        <v/>
      </c>
      <c r="AO719" s="20"/>
      <c r="AP719" s="20"/>
      <c r="AQ719" s="20"/>
      <c r="AR719" s="20"/>
      <c r="AS719" s="20"/>
      <c r="AT719" s="66"/>
      <c r="AU719" s="20"/>
      <c r="AV719" s="20"/>
      <c r="AW719" s="20"/>
      <c r="AX719" s="20"/>
      <c r="AY719" s="20"/>
      <c r="AZ719" s="20"/>
      <c r="BA719" s="20"/>
      <c r="BB719" s="96">
        <f t="shared" ca="1" si="227"/>
        <v>26</v>
      </c>
      <c r="BC719" s="48"/>
      <c r="BD719" s="96"/>
      <c r="BE719" s="48"/>
      <c r="BG719" s="48"/>
      <c r="BH719" s="48"/>
      <c r="BI719" s="19"/>
      <c r="BJ719" s="19"/>
      <c r="BK719" s="19"/>
      <c r="BL719" s="48"/>
      <c r="BM719" s="61"/>
      <c r="BN719" s="48"/>
      <c r="BR719" s="48"/>
      <c r="BS719" s="48"/>
      <c r="BT719" s="48"/>
      <c r="BU719" s="48"/>
      <c r="BV719" s="48"/>
      <c r="BW719" s="48"/>
      <c r="BX719" s="48"/>
      <c r="BY719" s="49"/>
      <c r="BZ719" s="48"/>
      <c r="CA719" s="48"/>
      <c r="CB719" s="19"/>
      <c r="CC719" s="19"/>
      <c r="CD719" s="19"/>
      <c r="CE719" s="48"/>
      <c r="CF719" s="49"/>
      <c r="CG719" s="19"/>
      <c r="CH719" s="49"/>
      <c r="CI719" s="19"/>
      <c r="CJ719" s="19"/>
    </row>
    <row r="720" spans="1:88">
      <c r="A720" s="96">
        <f t="shared" ca="1" si="226"/>
        <v>36</v>
      </c>
      <c r="B720" s="23" t="str">
        <f ca="1">IF(A719="","",IF(AND(AL720="",AN720=""),"NB",AL720&amp;AN720))</f>
        <v>NB</v>
      </c>
      <c r="C720" s="6" t="str">
        <f t="shared" ca="1" si="228"/>
        <v/>
      </c>
      <c r="D720" s="56" t="str">
        <f ca="1">VLOOKUP($A720,$BC$5:$BN$45,8)</f>
        <v>R</v>
      </c>
      <c r="E720" s="344" t="str">
        <f t="shared" ca="1" si="237"/>
        <v>BRR</v>
      </c>
      <c r="F720" s="175">
        <v>1</v>
      </c>
      <c r="G720" s="459">
        <f ca="1">IF(G719&gt;=$AJ$3,1,IF(AND(J718="L",J719="L"),1,IF(I719="L",2,IF(I719="W",(2*G719-1),G719))))</f>
        <v>2</v>
      </c>
      <c r="H720" s="345" t="str">
        <f ca="1">IF($A719&lt;&gt;"",IF(OR($AH719&lt;&gt;0,$AI719&lt;&gt;0,E719="RRR"),"",IF(AND($D714="B",$D717="B"),"B",IF(AND($D716="B",$D718="B"),"B",IF(AND($D718=$D719,$D718="B"),"B","")))),"")</f>
        <v/>
      </c>
      <c r="I720" s="346" t="str">
        <f t="shared" ca="1" si="241"/>
        <v/>
      </c>
      <c r="J720" s="346">
        <f t="shared" ca="1" si="229"/>
        <v>0</v>
      </c>
      <c r="K720" s="343">
        <f t="shared" ca="1" si="238"/>
        <v>0</v>
      </c>
      <c r="L720" s="56" t="str">
        <f ca="1">VLOOKUP($A720,$BC$5:$BN$45,8)</f>
        <v>R</v>
      </c>
      <c r="M720" s="428">
        <f t="shared" ca="1" si="239"/>
        <v>3</v>
      </c>
      <c r="N720" s="175">
        <v>1</v>
      </c>
      <c r="O720" s="345" t="str">
        <f ca="1">IF($A719&lt;&gt;"",IF(OR($AH719&lt;&gt;0,$AI719&lt;&gt;0,E719="BBB",H720&lt;&gt;""),"",IF(AND($D714="R",$D717="R"),"R",IF(AND($D716="R",$D718="R"),"R",IF(AND($D718=$D719,$D718="R"),"R","")))),"")</f>
        <v/>
      </c>
      <c r="P720" s="37" t="str">
        <f t="shared" ca="1" si="230"/>
        <v/>
      </c>
      <c r="Q720" s="37">
        <f t="shared" ca="1" si="231"/>
        <v>0</v>
      </c>
      <c r="R720" s="23">
        <f ca="1">IF($A720&lt;&gt;"",IF(OR($AH719&lt;&gt;0,$AI719&lt;&gt;0),"0",SUM(Q720:Q720)),0)</f>
        <v>0</v>
      </c>
      <c r="S720" s="56" t="str">
        <f ca="1">VLOOKUP($A720,$BC$5:$BN$45,8)</f>
        <v>R</v>
      </c>
      <c r="T720" s="175">
        <v>1</v>
      </c>
      <c r="U720" s="345" t="str">
        <f ca="1">IF($A719&lt;&gt;"",IF(OR($AH719&lt;&gt;0,$AI719&lt;&gt;0,M719&gt;=$AJ$3),"",H720))</f>
        <v/>
      </c>
      <c r="V720" s="346" t="str">
        <f t="shared" ca="1" si="242"/>
        <v/>
      </c>
      <c r="W720" s="346">
        <f t="shared" ca="1" si="232"/>
        <v>0</v>
      </c>
      <c r="X720" s="343">
        <f t="shared" ca="1" si="240"/>
        <v>0</v>
      </c>
      <c r="Y720" s="56" t="str">
        <f ca="1">VLOOKUP($A720,$BC$5:$BN$45,8)</f>
        <v>R</v>
      </c>
      <c r="Z720" s="175">
        <v>1</v>
      </c>
      <c r="AA720" s="345" t="str">
        <f ca="1">IF($A719&lt;&gt;"",IF(OR($AH719&lt;&gt;0,$AI719&lt;&gt;0,U720&lt;&gt;""),"",O720))</f>
        <v/>
      </c>
      <c r="AB720" s="37" t="str">
        <f t="shared" ca="1" si="233"/>
        <v/>
      </c>
      <c r="AC720" s="37">
        <f t="shared" ca="1" si="234"/>
        <v>0</v>
      </c>
      <c r="AD720" s="23">
        <f ca="1">IF($A720&lt;&gt;"",IF(OR($AH719&lt;&gt;0,$AI719&lt;&gt;0),"0",SUM(AC720:AC720)),0)</f>
        <v>0</v>
      </c>
      <c r="AE720" s="90">
        <f ca="1">IF(A720&lt;&gt;"",W720+AC720,0)</f>
        <v>0</v>
      </c>
      <c r="AF720" s="87">
        <f t="shared" ca="1" si="243"/>
        <v>-6</v>
      </c>
      <c r="AG720" s="95">
        <f>T721</f>
        <v>1</v>
      </c>
      <c r="AH720" s="89">
        <f ca="1">IF($A720&lt;&gt;"",IF(AH719&lt;&gt;0,AH719,IF(AF720&gt;=$AJ$1,"Profit Target",0)),0)</f>
        <v>0</v>
      </c>
      <c r="AI720" s="91">
        <f ca="1">IF($A720&lt;&gt;"",IF(AI719&lt;&gt;0,AI719,IF(AF720&lt;=$AJ$2,"Stop Loss",0)))</f>
        <v>0</v>
      </c>
      <c r="AJ720" s="89">
        <f t="shared" ca="1" si="235"/>
        <v>9</v>
      </c>
      <c r="AK720" s="78" t="str">
        <f ca="1">IF($A719="","",ABS(T720)&amp;"@")</f>
        <v>1@</v>
      </c>
      <c r="AL720" s="78" t="str">
        <f ca="1">IF(U720&lt;&gt;"",$AK720&amp;U720&amp;",","")</f>
        <v/>
      </c>
      <c r="AM720" s="78" t="str">
        <f ca="1">IF($A719="","",ABS(Z720)&amp;"@")</f>
        <v>1@</v>
      </c>
      <c r="AN720" s="427" t="str">
        <f t="shared" ca="1" si="236"/>
        <v/>
      </c>
      <c r="AO720" s="20"/>
      <c r="AP720" s="20"/>
      <c r="AQ720" s="20"/>
      <c r="AR720" s="20"/>
      <c r="AS720" s="20"/>
      <c r="AT720" s="66"/>
      <c r="AU720" s="20"/>
      <c r="AV720" s="20"/>
      <c r="AW720" s="20"/>
      <c r="AX720" s="20"/>
      <c r="AY720" s="20"/>
      <c r="AZ720" s="20"/>
      <c r="BA720" s="20"/>
      <c r="BB720" s="96">
        <f t="shared" ca="1" si="227"/>
        <v>9</v>
      </c>
      <c r="BC720" s="48"/>
      <c r="BD720" s="96"/>
      <c r="BE720" s="48"/>
      <c r="BG720" s="48"/>
      <c r="BH720" s="48"/>
      <c r="BI720" s="19"/>
      <c r="BJ720" s="19"/>
      <c r="BK720" s="19"/>
      <c r="BL720" s="48"/>
      <c r="BM720" s="61"/>
      <c r="BN720" s="48"/>
      <c r="BR720" s="48"/>
      <c r="BS720" s="48"/>
      <c r="BT720" s="48"/>
      <c r="BU720" s="48"/>
      <c r="BV720" s="48"/>
      <c r="BW720" s="48"/>
      <c r="BX720" s="48"/>
      <c r="BY720" s="49"/>
      <c r="BZ720" s="48"/>
      <c r="CA720" s="48"/>
      <c r="CB720" s="19"/>
      <c r="CC720" s="19"/>
      <c r="CD720" s="19"/>
      <c r="CE720" s="48"/>
      <c r="CF720" s="49"/>
      <c r="CG720" s="19"/>
      <c r="CH720" s="49"/>
      <c r="CI720" s="19"/>
      <c r="CJ720" s="19"/>
    </row>
    <row r="721" spans="1:88">
      <c r="A721" s="96">
        <f t="shared" ca="1" si="226"/>
        <v>9</v>
      </c>
      <c r="B721" s="23" t="str">
        <f ca="1">IF(A720="","",IF(AND(AL721="",AN721=""),"NB",AL721&amp;AN721))</f>
        <v>1@R,</v>
      </c>
      <c r="C721" s="6" t="str">
        <f t="shared" ca="1" si="228"/>
        <v/>
      </c>
      <c r="D721" s="56" t="str">
        <f ca="1">VLOOKUP($A721,$BC$5:$BN$45,8)</f>
        <v>R</v>
      </c>
      <c r="E721" s="344" t="str">
        <f t="shared" ca="1" si="237"/>
        <v>RRR</v>
      </c>
      <c r="F721" s="175">
        <v>1</v>
      </c>
      <c r="G721" s="459">
        <f ca="1">IF(G720&gt;=$AJ$3,1,IF(AND(J719="L",J720="L"),1,IF(I720="L",2,IF(I720="W",(2*G720-1),G720))))</f>
        <v>2</v>
      </c>
      <c r="H721" s="345" t="str">
        <f ca="1">IF($A720&lt;&gt;"",IF(OR($AH720&lt;&gt;0,$AI720&lt;&gt;0,E720="RRR"),"",IF(AND($D715="B",$D718="B"),"B",IF(AND($D717="B",$D719="B"),"B",IF(AND($D719=$D720,$D719="B"),"B","")))),"")</f>
        <v/>
      </c>
      <c r="I721" s="346" t="str">
        <f t="shared" ca="1" si="241"/>
        <v/>
      </c>
      <c r="J721" s="346">
        <f t="shared" ca="1" si="229"/>
        <v>0</v>
      </c>
      <c r="K721" s="343">
        <f t="shared" ca="1" si="238"/>
        <v>0</v>
      </c>
      <c r="L721" s="56" t="str">
        <f ca="1">VLOOKUP($A721,$BC$5:$BN$45,8)</f>
        <v>R</v>
      </c>
      <c r="M721" s="428">
        <f t="shared" ca="1" si="239"/>
        <v>3</v>
      </c>
      <c r="N721" s="175">
        <v>1</v>
      </c>
      <c r="O721" s="345" t="str">
        <f ca="1">IF($A720&lt;&gt;"",IF(OR($AH720&lt;&gt;0,$AI720&lt;&gt;0,E720="BBB",H721&lt;&gt;""),"",IF(AND($D715="R",$D718="R"),"R",IF(AND($D717="R",$D719="R"),"R",IF(AND($D719=$D720,$D719="R"),"R","")))),"")</f>
        <v>R</v>
      </c>
      <c r="P721" s="37" t="str">
        <f t="shared" ca="1" si="230"/>
        <v>W</v>
      </c>
      <c r="Q721" s="37">
        <f t="shared" ca="1" si="231"/>
        <v>1</v>
      </c>
      <c r="R721" s="23">
        <f ca="1">IF($A721&lt;&gt;"",IF(OR($AH720&lt;&gt;0,$AI720&lt;&gt;0),"0",SUM(Q721:Q721)),0)</f>
        <v>1</v>
      </c>
      <c r="S721" s="56" t="str">
        <f ca="1">VLOOKUP($A721,$BC$5:$BN$45,8)</f>
        <v>R</v>
      </c>
      <c r="T721" s="175">
        <v>1</v>
      </c>
      <c r="U721" s="345" t="str">
        <f ca="1">IF($A720&lt;&gt;"",IF(OR($AH720&lt;&gt;0,$AI720&lt;&gt;0,M720&gt;=$AJ$3),"",H721))</f>
        <v/>
      </c>
      <c r="V721" s="346" t="str">
        <f t="shared" ca="1" si="242"/>
        <v/>
      </c>
      <c r="W721" s="346">
        <f t="shared" ca="1" si="232"/>
        <v>0</v>
      </c>
      <c r="X721" s="343">
        <f t="shared" ca="1" si="240"/>
        <v>0</v>
      </c>
      <c r="Y721" s="56" t="str">
        <f ca="1">VLOOKUP($A721,$BC$5:$BN$45,8)</f>
        <v>R</v>
      </c>
      <c r="Z721" s="175">
        <v>1</v>
      </c>
      <c r="AA721" s="345" t="str">
        <f ca="1">IF($A720&lt;&gt;"",IF(OR($AH720&lt;&gt;0,$AI720&lt;&gt;0,U721&lt;&gt;""),"",O721))</f>
        <v>R</v>
      </c>
      <c r="AB721" s="37" t="str">
        <f t="shared" ca="1" si="233"/>
        <v>W</v>
      </c>
      <c r="AC721" s="37">
        <f t="shared" ca="1" si="234"/>
        <v>1</v>
      </c>
      <c r="AD721" s="23">
        <f ca="1">IF($A721&lt;&gt;"",IF(OR($AH720&lt;&gt;0,$AI720&lt;&gt;0),"0",SUM(AC721:AC721)),0)</f>
        <v>1</v>
      </c>
      <c r="AE721" s="90">
        <f ca="1">IF(A721&lt;&gt;"",W721+AC721,0)</f>
        <v>1</v>
      </c>
      <c r="AF721" s="87">
        <f t="shared" ca="1" si="243"/>
        <v>-5</v>
      </c>
      <c r="AG721" s="95">
        <f>T722</f>
        <v>1</v>
      </c>
      <c r="AH721" s="89">
        <f ca="1">IF($A721&lt;&gt;"",IF(AH720&lt;&gt;0,AH720,IF(AF721&gt;=$AJ$1,"Profit Target",0)),0)</f>
        <v>0</v>
      </c>
      <c r="AI721" s="91">
        <f ca="1">IF($A721&lt;&gt;"",IF(AI720&lt;&gt;0,AI720,IF(AF721&lt;=$AJ$2,"Stop Loss",0)))</f>
        <v>0</v>
      </c>
      <c r="AJ721" s="89">
        <f t="shared" ca="1" si="235"/>
        <v>9</v>
      </c>
      <c r="AK721" s="78" t="str">
        <f ca="1">IF($A720="","",ABS(T721)&amp;"@")</f>
        <v>1@</v>
      </c>
      <c r="AL721" s="78" t="str">
        <f ca="1">IF(U721&lt;&gt;"",$AK721&amp;U721&amp;",","")</f>
        <v/>
      </c>
      <c r="AM721" s="78" t="str">
        <f ca="1">IF($A720="","",ABS(Z721)&amp;"@")</f>
        <v>1@</v>
      </c>
      <c r="AN721" s="427" t="str">
        <f t="shared" ca="1" si="236"/>
        <v>1@R,</v>
      </c>
      <c r="AO721" s="20"/>
      <c r="AP721" s="20"/>
      <c r="AQ721" s="20"/>
      <c r="AR721" s="20"/>
      <c r="AS721" s="20"/>
      <c r="AT721" s="66"/>
      <c r="AU721" s="20"/>
      <c r="AV721" s="20"/>
      <c r="AW721" s="20"/>
      <c r="AX721" s="20"/>
      <c r="AY721" s="20"/>
      <c r="AZ721" s="20"/>
      <c r="BA721" s="20"/>
      <c r="BB721" s="96">
        <f t="shared" ca="1" si="227"/>
        <v>24</v>
      </c>
      <c r="BC721" s="48"/>
      <c r="BD721" s="96"/>
      <c r="BE721" s="48"/>
      <c r="BG721" s="48"/>
      <c r="BH721" s="48"/>
      <c r="BI721" s="19"/>
      <c r="BJ721" s="19"/>
      <c r="BK721" s="19"/>
      <c r="BL721" s="48"/>
      <c r="BM721" s="61"/>
      <c r="BN721" s="48"/>
      <c r="BR721" s="48"/>
      <c r="BS721" s="48"/>
      <c r="BT721" s="48"/>
      <c r="BU721" s="48"/>
      <c r="BV721" s="48"/>
      <c r="BW721" s="48"/>
      <c r="BX721" s="48"/>
      <c r="BY721" s="49"/>
      <c r="BZ721" s="48"/>
      <c r="CA721" s="48"/>
      <c r="CB721" s="19"/>
      <c r="CC721" s="19"/>
      <c r="CD721" s="19"/>
      <c r="CE721" s="48"/>
      <c r="CF721" s="49"/>
      <c r="CG721" s="19"/>
      <c r="CH721" s="49"/>
      <c r="CI721" s="19"/>
      <c r="CJ721" s="19"/>
    </row>
    <row r="722" spans="1:88">
      <c r="A722" s="96">
        <f t="shared" ca="1" si="226"/>
        <v>17</v>
      </c>
      <c r="B722" s="23" t="str">
        <f ca="1">IF(A721="","",IF(AND(AL722="",AN722=""),"NB",AL722&amp;AN722))</f>
        <v>1@R,</v>
      </c>
      <c r="C722" s="6" t="str">
        <f t="shared" ca="1" si="228"/>
        <v/>
      </c>
      <c r="D722" s="56" t="str">
        <f ca="1">VLOOKUP($A722,$BC$5:$BN$45,8)</f>
        <v>B</v>
      </c>
      <c r="E722" s="344" t="str">
        <f t="shared" ca="1" si="237"/>
        <v>RRB</v>
      </c>
      <c r="F722" s="175">
        <v>1</v>
      </c>
      <c r="G722" s="459">
        <f ca="1">IF(G721&gt;=$AJ$3,1,IF(AND(J720="L",J721="L"),1,IF(I721="L",2,IF(I721="W",(2*G721-1),G721))))</f>
        <v>2</v>
      </c>
      <c r="H722" s="345" t="str">
        <f ca="1">IF($A721&lt;&gt;"",IF(OR($AH721&lt;&gt;0,$AI721&lt;&gt;0,E721="RRR"),"",IF(AND($D716="B",$D719="B"),"B",IF(AND($D718="B",$D720="B"),"B",IF(AND($D720=$D721,$D720="B"),"B","")))),"")</f>
        <v/>
      </c>
      <c r="I722" s="346" t="str">
        <f t="shared" ca="1" si="241"/>
        <v/>
      </c>
      <c r="J722" s="346">
        <f t="shared" ca="1" si="229"/>
        <v>0</v>
      </c>
      <c r="K722" s="343">
        <f t="shared" ca="1" si="238"/>
        <v>0</v>
      </c>
      <c r="L722" s="56" t="str">
        <f ca="1">VLOOKUP($A722,$BC$5:$BN$45,8)</f>
        <v>B</v>
      </c>
      <c r="M722" s="428">
        <f t="shared" ca="1" si="239"/>
        <v>3</v>
      </c>
      <c r="N722" s="175">
        <v>1</v>
      </c>
      <c r="O722" s="345" t="str">
        <f ca="1">IF($A721&lt;&gt;"",IF(OR($AH721&lt;&gt;0,$AI721&lt;&gt;0,E721="BBB",H722&lt;&gt;""),"",IF(AND($D716="R",$D719="R"),"R",IF(AND($D718="R",$D720="R"),"R",IF(AND($D720=$D721,$D720="R"),"R","")))),"")</f>
        <v>R</v>
      </c>
      <c r="P722" s="37" t="str">
        <f t="shared" ca="1" si="230"/>
        <v>L</v>
      </c>
      <c r="Q722" s="37">
        <f t="shared" ca="1" si="231"/>
        <v>-1</v>
      </c>
      <c r="R722" s="23">
        <f ca="1">IF($A722&lt;&gt;"",IF(OR($AH721&lt;&gt;0,$AI721&lt;&gt;0),"0",SUM(Q722:Q722)),0)</f>
        <v>-1</v>
      </c>
      <c r="S722" s="56" t="str">
        <f ca="1">VLOOKUP($A722,$BC$5:$BN$45,8)</f>
        <v>B</v>
      </c>
      <c r="T722" s="175">
        <v>1</v>
      </c>
      <c r="U722" s="345" t="str">
        <f ca="1">IF($A721&lt;&gt;"",IF(OR($AH721&lt;&gt;0,$AI721&lt;&gt;0,M721&gt;=$AJ$3),"",H722))</f>
        <v/>
      </c>
      <c r="V722" s="346" t="str">
        <f t="shared" ca="1" si="242"/>
        <v/>
      </c>
      <c r="W722" s="346">
        <f t="shared" ca="1" si="232"/>
        <v>0</v>
      </c>
      <c r="X722" s="343">
        <f t="shared" ca="1" si="240"/>
        <v>0</v>
      </c>
      <c r="Y722" s="56" t="str">
        <f ca="1">VLOOKUP($A722,$BC$5:$BN$45,8)</f>
        <v>B</v>
      </c>
      <c r="Z722" s="175">
        <v>1</v>
      </c>
      <c r="AA722" s="345" t="str">
        <f ca="1">IF($A721&lt;&gt;"",IF(OR($AH721&lt;&gt;0,$AI721&lt;&gt;0,U722&lt;&gt;""),"",O722))</f>
        <v>R</v>
      </c>
      <c r="AB722" s="37" t="str">
        <f t="shared" ca="1" si="233"/>
        <v>L</v>
      </c>
      <c r="AC722" s="37">
        <f t="shared" ca="1" si="234"/>
        <v>-1</v>
      </c>
      <c r="AD722" s="23">
        <f ca="1">IF($A722&lt;&gt;"",IF(OR($AH721&lt;&gt;0,$AI721&lt;&gt;0),"0",SUM(AC722:AC722)),0)</f>
        <v>-1</v>
      </c>
      <c r="AE722" s="90">
        <f ca="1">IF(A722&lt;&gt;"",W722+AC722,0)</f>
        <v>-1</v>
      </c>
      <c r="AF722" s="87">
        <f t="shared" ca="1" si="243"/>
        <v>-6</v>
      </c>
      <c r="AG722" s="95">
        <f>T723</f>
        <v>1</v>
      </c>
      <c r="AH722" s="89">
        <f ca="1">IF($A722&lt;&gt;"",IF(AH721&lt;&gt;0,AH721,IF(AF722&gt;=$AJ$1,"Profit Target",0)),0)</f>
        <v>0</v>
      </c>
      <c r="AI722" s="91">
        <f ca="1">IF($A722&lt;&gt;"",IF(AI721&lt;&gt;0,AI721,IF(AF722&lt;=$AJ$2,"Stop Loss",0)))</f>
        <v>0</v>
      </c>
      <c r="AJ722" s="89">
        <f t="shared" ca="1" si="235"/>
        <v>9</v>
      </c>
      <c r="AK722" s="78" t="str">
        <f ca="1">IF($A721="","",ABS(T722)&amp;"@")</f>
        <v>1@</v>
      </c>
      <c r="AL722" s="78" t="str">
        <f ca="1">IF(U722&lt;&gt;"",$AK722&amp;U722&amp;",","")</f>
        <v/>
      </c>
      <c r="AM722" s="78" t="str">
        <f ca="1">IF($A721="","",ABS(Z722)&amp;"@")</f>
        <v>1@</v>
      </c>
      <c r="AN722" s="427" t="str">
        <f t="shared" ca="1" si="236"/>
        <v>1@R,</v>
      </c>
      <c r="AO722" s="20"/>
      <c r="AP722" s="20"/>
      <c r="AQ722" s="20"/>
      <c r="AR722" s="20"/>
      <c r="AS722" s="20"/>
      <c r="AT722" s="66"/>
      <c r="AU722" s="20"/>
      <c r="AV722" s="20"/>
      <c r="AW722" s="20"/>
      <c r="AX722" s="20"/>
      <c r="AY722" s="20"/>
      <c r="AZ722" s="20"/>
      <c r="BA722" s="20"/>
      <c r="BB722" s="96">
        <f t="shared" ca="1" si="227"/>
        <v>14</v>
      </c>
      <c r="BC722" s="48"/>
      <c r="BD722" s="96"/>
      <c r="BE722" s="48"/>
      <c r="BG722" s="48"/>
      <c r="BH722" s="48"/>
      <c r="BI722" s="19"/>
      <c r="BJ722" s="19"/>
      <c r="BK722" s="19"/>
      <c r="BL722" s="48"/>
      <c r="BM722" s="61"/>
      <c r="BN722" s="48"/>
      <c r="BR722" s="48"/>
      <c r="BS722" s="48"/>
      <c r="BT722" s="48"/>
      <c r="BU722" s="48"/>
      <c r="BV722" s="48"/>
      <c r="BW722" s="48"/>
      <c r="BX722" s="48"/>
      <c r="BY722" s="49"/>
      <c r="BZ722" s="48"/>
      <c r="CA722" s="48"/>
      <c r="CB722" s="19"/>
      <c r="CC722" s="19"/>
      <c r="CD722" s="19"/>
      <c r="CE722" s="48"/>
      <c r="CF722" s="49"/>
      <c r="CG722" s="19"/>
      <c r="CH722" s="49"/>
      <c r="CI722" s="19"/>
      <c r="CJ722" s="19"/>
    </row>
    <row r="723" spans="1:88">
      <c r="A723" s="96">
        <f t="shared" ca="1" si="226"/>
        <v>10</v>
      </c>
      <c r="B723" s="23" t="str">
        <f ca="1">IF(A722="","",IF(AND(AL723="",AN723=""),"NB",AL723&amp;AN723))</f>
        <v>1@R,</v>
      </c>
      <c r="C723" s="6" t="str">
        <f t="shared" ca="1" si="228"/>
        <v/>
      </c>
      <c r="D723" s="56" t="str">
        <f ca="1">VLOOKUP($A723,$BC$5:$BN$45,8)</f>
        <v>B</v>
      </c>
      <c r="E723" s="344" t="str">
        <f t="shared" ca="1" si="237"/>
        <v>RBB</v>
      </c>
      <c r="F723" s="175">
        <v>1</v>
      </c>
      <c r="G723" s="459">
        <f ca="1">IF(G722&gt;=$AJ$3,1,IF(AND(J721="L",J722="L"),1,IF(I722="L",2,IF(I722="W",(2*G722-1),G722))))</f>
        <v>2</v>
      </c>
      <c r="H723" s="345" t="str">
        <f ca="1">IF($A722&lt;&gt;"",IF(OR($AH722&lt;&gt;0,$AI722&lt;&gt;0,E722="RRR"),"",IF(AND($D717="B",$D720="B"),"B",IF(AND($D719="B",$D721="B"),"B",IF(AND($D721=$D722,$D721="B"),"B","")))),"")</f>
        <v/>
      </c>
      <c r="I723" s="346" t="str">
        <f t="shared" ca="1" si="241"/>
        <v/>
      </c>
      <c r="J723" s="346">
        <f t="shared" ca="1" si="229"/>
        <v>0</v>
      </c>
      <c r="K723" s="343">
        <f t="shared" ca="1" si="238"/>
        <v>0</v>
      </c>
      <c r="L723" s="56" t="str">
        <f ca="1">VLOOKUP($A723,$BC$5:$BN$45,8)</f>
        <v>B</v>
      </c>
      <c r="M723" s="428">
        <f t="shared" ca="1" si="239"/>
        <v>3</v>
      </c>
      <c r="N723" s="175">
        <v>1</v>
      </c>
      <c r="O723" s="345" t="str">
        <f ca="1">IF($A722&lt;&gt;"",IF(OR($AH722&lt;&gt;0,$AI722&lt;&gt;0,E722="BBB",H723&lt;&gt;""),"",IF(AND($D717="R",$D720="R"),"R",IF(AND($D719="R",$D721="R"),"R",IF(AND($D721=$D722,$D721="R"),"R","")))),"")</f>
        <v>R</v>
      </c>
      <c r="P723" s="37" t="str">
        <f t="shared" ca="1" si="230"/>
        <v>L</v>
      </c>
      <c r="Q723" s="37">
        <f t="shared" ca="1" si="231"/>
        <v>-1</v>
      </c>
      <c r="R723" s="23">
        <f ca="1">IF($A723&lt;&gt;"",IF(OR($AH722&lt;&gt;0,$AI722&lt;&gt;0),"0",SUM(Q723:Q723)),0)</f>
        <v>-1</v>
      </c>
      <c r="S723" s="56" t="str">
        <f ca="1">VLOOKUP($A723,$BC$5:$BN$45,8)</f>
        <v>B</v>
      </c>
      <c r="T723" s="175">
        <v>1</v>
      </c>
      <c r="U723" s="345" t="str">
        <f ca="1">IF($A722&lt;&gt;"",IF(OR($AH722&lt;&gt;0,$AI722&lt;&gt;0,M722&gt;=$AJ$3),"",H723))</f>
        <v/>
      </c>
      <c r="V723" s="346" t="str">
        <f t="shared" ca="1" si="242"/>
        <v/>
      </c>
      <c r="W723" s="346">
        <f t="shared" ca="1" si="232"/>
        <v>0</v>
      </c>
      <c r="X723" s="343">
        <f t="shared" ca="1" si="240"/>
        <v>0</v>
      </c>
      <c r="Y723" s="56" t="str">
        <f ca="1">VLOOKUP($A723,$BC$5:$BN$45,8)</f>
        <v>B</v>
      </c>
      <c r="Z723" s="175">
        <v>1</v>
      </c>
      <c r="AA723" s="345" t="str">
        <f ca="1">IF($A722&lt;&gt;"",IF(OR($AH722&lt;&gt;0,$AI722&lt;&gt;0,U723&lt;&gt;""),"",O723))</f>
        <v>R</v>
      </c>
      <c r="AB723" s="37" t="str">
        <f t="shared" ca="1" si="233"/>
        <v>L</v>
      </c>
      <c r="AC723" s="37">
        <f t="shared" ca="1" si="234"/>
        <v>-1</v>
      </c>
      <c r="AD723" s="23">
        <f ca="1">IF($A723&lt;&gt;"",IF(OR($AH722&lt;&gt;0,$AI722&lt;&gt;0),"0",SUM(AC723:AC723)),0)</f>
        <v>-1</v>
      </c>
      <c r="AE723" s="90">
        <f ca="1">IF(A723&lt;&gt;"",W723+AC723,0)</f>
        <v>-1</v>
      </c>
      <c r="AF723" s="87">
        <f t="shared" ca="1" si="243"/>
        <v>-7</v>
      </c>
      <c r="AG723" s="95">
        <f>T724</f>
        <v>1</v>
      </c>
      <c r="AH723" s="89">
        <f ca="1">IF($A723&lt;&gt;"",IF(AH722&lt;&gt;0,AH722,IF(AF723&gt;=$AJ$1,"Profit Target",0)),0)</f>
        <v>0</v>
      </c>
      <c r="AI723" s="91">
        <f ca="1">IF($A723&lt;&gt;"",IF(AI722&lt;&gt;0,AI722,IF(AF723&lt;=$AJ$2,"Stop Loss",0)))</f>
        <v>0</v>
      </c>
      <c r="AJ723" s="89">
        <f t="shared" ca="1" si="235"/>
        <v>9</v>
      </c>
      <c r="AK723" s="78" t="str">
        <f ca="1">IF($A722="","",ABS(T723)&amp;"@")</f>
        <v>1@</v>
      </c>
      <c r="AL723" s="78" t="str">
        <f ca="1">IF(U723&lt;&gt;"",$AK723&amp;U723&amp;",","")</f>
        <v/>
      </c>
      <c r="AM723" s="78" t="str">
        <f ca="1">IF($A722="","",ABS(Z723)&amp;"@")</f>
        <v>1@</v>
      </c>
      <c r="AN723" s="427" t="str">
        <f t="shared" ca="1" si="236"/>
        <v>1@R,</v>
      </c>
      <c r="AO723" s="20"/>
      <c r="AP723" s="20"/>
      <c r="AQ723" s="20"/>
      <c r="AR723" s="20"/>
      <c r="AS723" s="20"/>
      <c r="AT723" s="66"/>
      <c r="AU723" s="20"/>
      <c r="AV723" s="20"/>
      <c r="AW723" s="20"/>
      <c r="AX723" s="20"/>
      <c r="AY723" s="20"/>
      <c r="AZ723" s="20"/>
      <c r="BA723" s="20"/>
      <c r="BB723" s="96">
        <f t="shared" ca="1" si="227"/>
        <v>30</v>
      </c>
      <c r="BC723" s="48"/>
      <c r="BD723" s="96"/>
      <c r="BE723" s="48"/>
      <c r="BG723" s="48"/>
      <c r="BH723" s="48"/>
      <c r="BI723" s="19"/>
      <c r="BJ723" s="19"/>
      <c r="BK723" s="19"/>
      <c r="BL723" s="48"/>
      <c r="BM723" s="61"/>
      <c r="BN723" s="48"/>
      <c r="BR723" s="48"/>
      <c r="BS723" s="48"/>
      <c r="BT723" s="48"/>
      <c r="BU723" s="48"/>
      <c r="BV723" s="48"/>
      <c r="BW723" s="48"/>
      <c r="BX723" s="48"/>
      <c r="BY723" s="49"/>
      <c r="BZ723" s="48"/>
      <c r="CA723" s="48"/>
      <c r="CB723" s="19"/>
      <c r="CC723" s="19"/>
      <c r="CD723" s="19"/>
      <c r="CE723" s="48"/>
      <c r="CF723" s="49"/>
      <c r="CG723" s="19"/>
      <c r="CH723" s="49"/>
      <c r="CI723" s="19"/>
      <c r="CJ723" s="19"/>
    </row>
    <row r="724" spans="1:88">
      <c r="A724" s="96">
        <f t="shared" ca="1" si="226"/>
        <v>17</v>
      </c>
      <c r="B724" s="23" t="str">
        <f ca="1">IF(A723="","",IF(AND(AL724="",AN724=""),"NB",AL724&amp;AN724))</f>
        <v>1@B,</v>
      </c>
      <c r="C724" s="6" t="str">
        <f t="shared" ca="1" si="228"/>
        <v/>
      </c>
      <c r="D724" s="56" t="str">
        <f ca="1">VLOOKUP($A724,$BC$5:$BN$45,8)</f>
        <v>B</v>
      </c>
      <c r="E724" s="344" t="str">
        <f t="shared" ca="1" si="237"/>
        <v>BBB</v>
      </c>
      <c r="F724" s="175">
        <v>1</v>
      </c>
      <c r="G724" s="459">
        <f ca="1">IF(G723&gt;=$AJ$3,1,IF(AND(J722="L",J723="L"),1,IF(I723="L",2,IF(I723="W",(2*G723-1),G723))))</f>
        <v>2</v>
      </c>
      <c r="H724" s="345" t="str">
        <f ca="1">IF($A723&lt;&gt;"",IF(OR($AH723&lt;&gt;0,$AI723&lt;&gt;0,E723="RRR"),"",IF(AND($D718="B",$D721="B"),"B",IF(AND($D720="B",$D722="B"),"B",IF(AND($D722=$D723,$D722="B"),"B","")))),"")</f>
        <v>B</v>
      </c>
      <c r="I724" s="346" t="str">
        <f t="shared" ca="1" si="241"/>
        <v>W</v>
      </c>
      <c r="J724" s="346">
        <f t="shared" ca="1" si="229"/>
        <v>1</v>
      </c>
      <c r="K724" s="343">
        <f t="shared" ca="1" si="238"/>
        <v>1</v>
      </c>
      <c r="L724" s="56" t="str">
        <f ca="1">VLOOKUP($A724,$BC$5:$BN$45,8)</f>
        <v>B</v>
      </c>
      <c r="M724" s="428">
        <f t="shared" ca="1" si="239"/>
        <v>0</v>
      </c>
      <c r="N724" s="175">
        <v>1</v>
      </c>
      <c r="O724" s="345" t="str">
        <f ca="1">IF($A723&lt;&gt;"",IF(OR($AH723&lt;&gt;0,$AI723&lt;&gt;0,E723="BBB",H724&lt;&gt;""),"",IF(AND($D718="R",$D721="R"),"R",IF(AND($D720="R",$D722="R"),"R",IF(AND($D722=$D723,$D722="R"),"R","")))),"")</f>
        <v/>
      </c>
      <c r="P724" s="37" t="str">
        <f t="shared" ca="1" si="230"/>
        <v/>
      </c>
      <c r="Q724" s="37">
        <f t="shared" ca="1" si="231"/>
        <v>0</v>
      </c>
      <c r="R724" s="23">
        <f ca="1">IF($A724&lt;&gt;"",IF(OR($AH723&lt;&gt;0,$AI723&lt;&gt;0),"0",SUM(Q724:Q724)),0)</f>
        <v>0</v>
      </c>
      <c r="S724" s="56" t="str">
        <f ca="1">VLOOKUP($A724,$BC$5:$BN$45,8)</f>
        <v>B</v>
      </c>
      <c r="T724" s="175">
        <v>1</v>
      </c>
      <c r="U724" s="345" t="str">
        <f ca="1">IF($A723&lt;&gt;"",IF(OR($AH723&lt;&gt;0,$AI723&lt;&gt;0,M723&gt;=$AJ$3),"",H724))</f>
        <v>B</v>
      </c>
      <c r="V724" s="346" t="str">
        <f t="shared" ca="1" si="242"/>
        <v>W</v>
      </c>
      <c r="W724" s="346">
        <f t="shared" ca="1" si="232"/>
        <v>1</v>
      </c>
      <c r="X724" s="343">
        <f t="shared" ca="1" si="240"/>
        <v>1</v>
      </c>
      <c r="Y724" s="56" t="str">
        <f ca="1">VLOOKUP($A724,$BC$5:$BN$45,8)</f>
        <v>B</v>
      </c>
      <c r="Z724" s="175">
        <v>1</v>
      </c>
      <c r="AA724" s="345" t="str">
        <f ca="1">IF($A723&lt;&gt;"",IF(OR($AH723&lt;&gt;0,$AI723&lt;&gt;0,U724&lt;&gt;""),"",O724))</f>
        <v/>
      </c>
      <c r="AB724" s="37" t="str">
        <f t="shared" ca="1" si="233"/>
        <v/>
      </c>
      <c r="AC724" s="37">
        <f t="shared" ca="1" si="234"/>
        <v>0</v>
      </c>
      <c r="AD724" s="23">
        <f ca="1">IF($A724&lt;&gt;"",IF(OR($AH723&lt;&gt;0,$AI723&lt;&gt;0),"0",SUM(AC724:AC724)),0)</f>
        <v>0</v>
      </c>
      <c r="AE724" s="90">
        <f ca="1">IF(A724&lt;&gt;"",W724+AC724,0)</f>
        <v>1</v>
      </c>
      <c r="AF724" s="87">
        <f t="shared" ca="1" si="243"/>
        <v>-6</v>
      </c>
      <c r="AG724" s="95">
        <f>T725</f>
        <v>1</v>
      </c>
      <c r="AH724" s="89">
        <f ca="1">IF($A724&lt;&gt;"",IF(AH723&lt;&gt;0,AH723,IF(AF724&gt;=$AJ$1,"Profit Target",0)),0)</f>
        <v>0</v>
      </c>
      <c r="AI724" s="91">
        <f ca="1">IF($A724&lt;&gt;"",IF(AI723&lt;&gt;0,AI723,IF(AF724&lt;=$AJ$2,"Stop Loss",0)))</f>
        <v>0</v>
      </c>
      <c r="AJ724" s="89">
        <f t="shared" ca="1" si="235"/>
        <v>9</v>
      </c>
      <c r="AK724" s="78" t="str">
        <f ca="1">IF($A723="","",ABS(T724)&amp;"@")</f>
        <v>1@</v>
      </c>
      <c r="AL724" s="78" t="str">
        <f ca="1">IF(U724&lt;&gt;"",$AK724&amp;U724&amp;",","")</f>
        <v>1@B,</v>
      </c>
      <c r="AM724" s="78" t="str">
        <f ca="1">IF($A723="","",ABS(Z724)&amp;"@")</f>
        <v>1@</v>
      </c>
      <c r="AN724" s="427" t="str">
        <f t="shared" ca="1" si="236"/>
        <v/>
      </c>
      <c r="AO724" s="20"/>
      <c r="AP724" s="20"/>
      <c r="AQ724" s="20"/>
      <c r="AR724" s="20"/>
      <c r="AS724" s="20"/>
      <c r="AT724" s="66"/>
      <c r="AU724" s="20"/>
      <c r="AV724" s="20"/>
      <c r="AW724" s="20"/>
      <c r="AX724" s="20"/>
      <c r="AY724" s="20"/>
      <c r="AZ724" s="20"/>
      <c r="BA724" s="20"/>
      <c r="BB724" s="96">
        <f t="shared" ca="1" si="227"/>
        <v>32</v>
      </c>
      <c r="BC724" s="48"/>
      <c r="BD724" s="96"/>
      <c r="BE724" s="48"/>
      <c r="BG724" s="48"/>
      <c r="BH724" s="48"/>
      <c r="BI724" s="19"/>
      <c r="BJ724" s="19"/>
      <c r="BK724" s="19"/>
      <c r="BL724" s="48"/>
      <c r="BM724" s="61"/>
      <c r="BN724" s="48"/>
      <c r="BR724" s="48"/>
      <c r="BS724" s="48"/>
      <c r="BT724" s="48"/>
      <c r="BU724" s="48"/>
      <c r="BV724" s="48"/>
      <c r="BW724" s="48"/>
      <c r="BX724" s="48"/>
      <c r="BY724" s="49"/>
      <c r="BZ724" s="48"/>
      <c r="CA724" s="48"/>
      <c r="CB724" s="19"/>
      <c r="CC724" s="19"/>
      <c r="CD724" s="19"/>
      <c r="CE724" s="48"/>
      <c r="CF724" s="49"/>
      <c r="CG724" s="19"/>
      <c r="CH724" s="49"/>
      <c r="CI724" s="19"/>
      <c r="CJ724" s="19"/>
    </row>
    <row r="725" spans="1:88">
      <c r="A725" s="96">
        <f t="shared" ca="1" si="226"/>
        <v>5</v>
      </c>
      <c r="B725" s="23" t="str">
        <f ca="1">IF(A724="","",IF(AND(AL725="",AN725=""),"NB",AL725&amp;AN725))</f>
        <v>1@B,</v>
      </c>
      <c r="C725" s="6" t="str">
        <f t="shared" ca="1" si="228"/>
        <v/>
      </c>
      <c r="D725" s="56" t="str">
        <f ca="1">VLOOKUP($A725,$BC$5:$BN$45,8)</f>
        <v>R</v>
      </c>
      <c r="E725" s="344" t="str">
        <f t="shared" ca="1" si="237"/>
        <v>BBR</v>
      </c>
      <c r="F725" s="175">
        <v>1</v>
      </c>
      <c r="G725" s="459">
        <f ca="1">IF(G724&gt;=$AJ$3,1,IF(AND(J723="L",J724="L"),1,IF(I724="L",2,IF(I724="W",(2*G724-1),G724))))</f>
        <v>3</v>
      </c>
      <c r="H725" s="345" t="str">
        <f ca="1">IF($A724&lt;&gt;"",IF(OR($AH724&lt;&gt;0,$AI724&lt;&gt;0,E724="RRR"),"",IF(AND($D719="B",$D722="B"),"B",IF(AND($D721="B",$D723="B"),"B",IF(AND($D723=$D724,$D723="B"),"B","")))),"")</f>
        <v>B</v>
      </c>
      <c r="I725" s="346" t="str">
        <f t="shared" ca="1" si="241"/>
        <v>L</v>
      </c>
      <c r="J725" s="346">
        <f t="shared" ca="1" si="229"/>
        <v>-1</v>
      </c>
      <c r="K725" s="343">
        <f t="shared" ca="1" si="238"/>
        <v>-1</v>
      </c>
      <c r="L725" s="56" t="str">
        <f ca="1">VLOOKUP($A725,$BC$5:$BN$45,8)</f>
        <v>R</v>
      </c>
      <c r="M725" s="428">
        <f t="shared" ca="1" si="239"/>
        <v>1</v>
      </c>
      <c r="N725" s="175">
        <v>1</v>
      </c>
      <c r="O725" s="345" t="str">
        <f ca="1">IF($A724&lt;&gt;"",IF(OR($AH724&lt;&gt;0,$AI724&lt;&gt;0,E724="BBB",H725&lt;&gt;""),"",IF(AND($D719="R",$D722="R"),"R",IF(AND($D721="R",$D723="R"),"R",IF(AND($D723=$D724,$D723="R"),"R","")))),"")</f>
        <v/>
      </c>
      <c r="P725" s="37" t="str">
        <f t="shared" ca="1" si="230"/>
        <v/>
      </c>
      <c r="Q725" s="37">
        <f t="shared" ca="1" si="231"/>
        <v>0</v>
      </c>
      <c r="R725" s="23">
        <f ca="1">IF($A725&lt;&gt;"",IF(OR($AH724&lt;&gt;0,$AI724&lt;&gt;0),"0",SUM(Q725:Q725)),0)</f>
        <v>0</v>
      </c>
      <c r="S725" s="56" t="str">
        <f ca="1">VLOOKUP($A725,$BC$5:$BN$45,8)</f>
        <v>R</v>
      </c>
      <c r="T725" s="175">
        <v>1</v>
      </c>
      <c r="U725" s="345" t="str">
        <f ca="1">IF($A724&lt;&gt;"",IF(OR($AH724&lt;&gt;0,$AI724&lt;&gt;0,M724&gt;=$AJ$3),"",H725))</f>
        <v>B</v>
      </c>
      <c r="V725" s="346" t="str">
        <f t="shared" ca="1" si="242"/>
        <v>L</v>
      </c>
      <c r="W725" s="346">
        <f t="shared" ca="1" si="232"/>
        <v>-1</v>
      </c>
      <c r="X725" s="343">
        <f t="shared" ca="1" si="240"/>
        <v>-1</v>
      </c>
      <c r="Y725" s="56" t="str">
        <f ca="1">VLOOKUP($A725,$BC$5:$BN$45,8)</f>
        <v>R</v>
      </c>
      <c r="Z725" s="175">
        <v>1</v>
      </c>
      <c r="AA725" s="345" t="str">
        <f ca="1">IF($A724&lt;&gt;"",IF(OR($AH724&lt;&gt;0,$AI724&lt;&gt;0,U725&lt;&gt;""),"",O725))</f>
        <v/>
      </c>
      <c r="AB725" s="37" t="str">
        <f t="shared" ca="1" si="233"/>
        <v/>
      </c>
      <c r="AC725" s="37">
        <f t="shared" ca="1" si="234"/>
        <v>0</v>
      </c>
      <c r="AD725" s="23">
        <f ca="1">IF($A725&lt;&gt;"",IF(OR($AH724&lt;&gt;0,$AI724&lt;&gt;0),"0",SUM(AC725:AC725)),0)</f>
        <v>0</v>
      </c>
      <c r="AE725" s="90">
        <f ca="1">IF(A725&lt;&gt;"",W725+AC725,0)</f>
        <v>-1</v>
      </c>
      <c r="AF725" s="87">
        <f t="shared" ca="1" si="243"/>
        <v>-7</v>
      </c>
      <c r="AG725" s="95">
        <f>T726</f>
        <v>1</v>
      </c>
      <c r="AH725" s="89">
        <f ca="1">IF($A725&lt;&gt;"",IF(AH724&lt;&gt;0,AH724,IF(AF725&gt;=$AJ$1,"Profit Target",0)),0)</f>
        <v>0</v>
      </c>
      <c r="AI725" s="91">
        <f ca="1">IF($A725&lt;&gt;"",IF(AI724&lt;&gt;0,AI724,IF(AF725&lt;=$AJ$2,"Stop Loss",0)))</f>
        <v>0</v>
      </c>
      <c r="AJ725" s="89">
        <f t="shared" ca="1" si="235"/>
        <v>9</v>
      </c>
      <c r="AK725" s="78" t="str">
        <f ca="1">IF($A724="","",ABS(T725)&amp;"@")</f>
        <v>1@</v>
      </c>
      <c r="AL725" s="78" t="str">
        <f ca="1">IF(U725&lt;&gt;"",$AK725&amp;U725&amp;",","")</f>
        <v>1@B,</v>
      </c>
      <c r="AM725" s="78" t="str">
        <f ca="1">IF($A724="","",ABS(Z725)&amp;"@")</f>
        <v>1@</v>
      </c>
      <c r="AN725" s="427" t="str">
        <f t="shared" ca="1" si="236"/>
        <v/>
      </c>
      <c r="AO725" s="20"/>
      <c r="AP725" s="20"/>
      <c r="AQ725" s="20"/>
      <c r="AR725" s="20"/>
      <c r="AS725" s="20"/>
      <c r="AT725" s="66"/>
      <c r="AU725" s="20"/>
      <c r="AV725" s="20"/>
      <c r="AW725" s="20"/>
      <c r="AX725" s="20"/>
      <c r="AY725" s="20"/>
      <c r="AZ725" s="20"/>
      <c r="BA725" s="20"/>
      <c r="BB725" s="96">
        <f t="shared" ca="1" si="227"/>
        <v>15</v>
      </c>
      <c r="BC725" s="48"/>
      <c r="BD725" s="96"/>
      <c r="BE725" s="48"/>
      <c r="BG725" s="48"/>
      <c r="BH725" s="48"/>
      <c r="BI725" s="19"/>
      <c r="BJ725" s="19"/>
      <c r="BK725" s="19"/>
      <c r="BL725" s="48"/>
      <c r="BM725" s="61"/>
      <c r="BN725" s="48"/>
      <c r="BR725" s="48"/>
      <c r="BS725" s="48"/>
      <c r="BT725" s="48"/>
      <c r="BU725" s="48"/>
      <c r="BV725" s="48"/>
      <c r="BW725" s="48"/>
      <c r="BX725" s="48"/>
      <c r="BY725" s="49"/>
      <c r="BZ725" s="48"/>
      <c r="CA725" s="48"/>
      <c r="CB725" s="19"/>
      <c r="CC725" s="19"/>
      <c r="CD725" s="19"/>
      <c r="CE725" s="48"/>
      <c r="CF725" s="49"/>
      <c r="CG725" s="19"/>
      <c r="CH725" s="49"/>
      <c r="CI725" s="19"/>
      <c r="CJ725" s="19"/>
    </row>
    <row r="726" spans="1:88">
      <c r="A726" s="96">
        <f t="shared" ca="1" si="226"/>
        <v>7</v>
      </c>
      <c r="B726" s="23" t="str">
        <f ca="1">IF(A725="","",IF(AND(AL726="",AN726=""),"NB",AL726&amp;AN726))</f>
        <v>1@B,</v>
      </c>
      <c r="C726" s="6" t="str">
        <f t="shared" ca="1" si="228"/>
        <v/>
      </c>
      <c r="D726" s="56" t="str">
        <f ca="1">VLOOKUP($A726,$BC$5:$BN$45,8)</f>
        <v>R</v>
      </c>
      <c r="E726" s="344" t="str">
        <f t="shared" ca="1" si="237"/>
        <v>BRR</v>
      </c>
      <c r="F726" s="175">
        <v>1</v>
      </c>
      <c r="G726" s="459">
        <f ca="1">IF(G725&gt;=$AJ$3,1,IF(AND(J724="L",J725="L"),1,IF(I725="L",2,IF(I725="W",(2*G725-1),G725))))</f>
        <v>2</v>
      </c>
      <c r="H726" s="345" t="str">
        <f ca="1">IF($A725&lt;&gt;"",IF(OR($AH725&lt;&gt;0,$AI725&lt;&gt;0,E725="RRR"),"",IF(AND($D720="B",$D723="B"),"B",IF(AND($D722="B",$D724="B"),"B",IF(AND($D724=$D725,$D724="B"),"B","")))),"")</f>
        <v>B</v>
      </c>
      <c r="I726" s="346" t="str">
        <f t="shared" ca="1" si="241"/>
        <v>L</v>
      </c>
      <c r="J726" s="346">
        <f t="shared" ca="1" si="229"/>
        <v>-1</v>
      </c>
      <c r="K726" s="343">
        <f t="shared" ca="1" si="238"/>
        <v>-1</v>
      </c>
      <c r="L726" s="56" t="str">
        <f ca="1">VLOOKUP($A726,$BC$5:$BN$45,8)</f>
        <v>R</v>
      </c>
      <c r="M726" s="428">
        <f t="shared" ca="1" si="239"/>
        <v>2</v>
      </c>
      <c r="N726" s="175">
        <v>1</v>
      </c>
      <c r="O726" s="345" t="str">
        <f ca="1">IF($A725&lt;&gt;"",IF(OR($AH725&lt;&gt;0,$AI725&lt;&gt;0,E725="BBB",H726&lt;&gt;""),"",IF(AND($D720="R",$D723="R"),"R",IF(AND($D722="R",$D724="R"),"R",IF(AND($D724=$D725,$D724="R"),"R","")))),"")</f>
        <v/>
      </c>
      <c r="P726" s="37" t="str">
        <f t="shared" ca="1" si="230"/>
        <v/>
      </c>
      <c r="Q726" s="37">
        <f t="shared" ca="1" si="231"/>
        <v>0</v>
      </c>
      <c r="R726" s="23">
        <f ca="1">IF($A726&lt;&gt;"",IF(OR($AH725&lt;&gt;0,$AI725&lt;&gt;0),"0",SUM(Q726:Q726)),0)</f>
        <v>0</v>
      </c>
      <c r="S726" s="56" t="str">
        <f ca="1">VLOOKUP($A726,$BC$5:$BN$45,8)</f>
        <v>R</v>
      </c>
      <c r="T726" s="175">
        <v>1</v>
      </c>
      <c r="U726" s="345" t="str">
        <f ca="1">IF($A725&lt;&gt;"",IF(OR($AH725&lt;&gt;0,$AI725&lt;&gt;0,M725&gt;=$AJ$3),"",H726))</f>
        <v>B</v>
      </c>
      <c r="V726" s="346" t="str">
        <f t="shared" ca="1" si="242"/>
        <v>L</v>
      </c>
      <c r="W726" s="346">
        <f t="shared" ca="1" si="232"/>
        <v>-1</v>
      </c>
      <c r="X726" s="343">
        <f t="shared" ca="1" si="240"/>
        <v>-1</v>
      </c>
      <c r="Y726" s="56" t="str">
        <f ca="1">VLOOKUP($A726,$BC$5:$BN$45,8)</f>
        <v>R</v>
      </c>
      <c r="Z726" s="175">
        <v>1</v>
      </c>
      <c r="AA726" s="345" t="str">
        <f ca="1">IF($A725&lt;&gt;"",IF(OR($AH725&lt;&gt;0,$AI725&lt;&gt;0,U726&lt;&gt;""),"",O726))</f>
        <v/>
      </c>
      <c r="AB726" s="37" t="str">
        <f t="shared" ca="1" si="233"/>
        <v/>
      </c>
      <c r="AC726" s="37">
        <f t="shared" ca="1" si="234"/>
        <v>0</v>
      </c>
      <c r="AD726" s="23">
        <f ca="1">IF($A726&lt;&gt;"",IF(OR($AH725&lt;&gt;0,$AI725&lt;&gt;0),"0",SUM(AC726:AC726)),0)</f>
        <v>0</v>
      </c>
      <c r="AE726" s="90">
        <f ca="1">IF(A726&lt;&gt;"",W726+AC726,0)</f>
        <v>-1</v>
      </c>
      <c r="AF726" s="87">
        <f t="shared" ca="1" si="243"/>
        <v>-8</v>
      </c>
      <c r="AG726" s="95">
        <f>T727</f>
        <v>1</v>
      </c>
      <c r="AH726" s="89">
        <f ca="1">IF($A726&lt;&gt;"",IF(AH725&lt;&gt;0,AH725,IF(AF726&gt;=$AJ$1,"Profit Target",0)),0)</f>
        <v>0</v>
      </c>
      <c r="AI726" s="91">
        <f ca="1">IF($A726&lt;&gt;"",IF(AI725&lt;&gt;0,AI725,IF(AF726&lt;=$AJ$2,"Stop Loss",0)))</f>
        <v>0</v>
      </c>
      <c r="AJ726" s="89">
        <f t="shared" ca="1" si="235"/>
        <v>9</v>
      </c>
      <c r="AK726" s="78" t="str">
        <f ca="1">IF($A725="","",ABS(T726)&amp;"@")</f>
        <v>1@</v>
      </c>
      <c r="AL726" s="78" t="str">
        <f ca="1">IF(U726&lt;&gt;"",$AK726&amp;U726&amp;",","")</f>
        <v>1@B,</v>
      </c>
      <c r="AM726" s="78" t="str">
        <f ca="1">IF($A725="","",ABS(Z726)&amp;"@")</f>
        <v>1@</v>
      </c>
      <c r="AN726" s="427" t="str">
        <f t="shared" ca="1" si="236"/>
        <v/>
      </c>
      <c r="AO726" s="20"/>
      <c r="AP726" s="20"/>
      <c r="AQ726" s="20"/>
      <c r="AR726" s="20"/>
      <c r="AS726" s="20"/>
      <c r="AT726" s="66"/>
      <c r="AU726" s="20"/>
      <c r="AV726" s="20"/>
      <c r="AW726" s="20"/>
      <c r="AX726" s="20"/>
      <c r="AY726" s="20"/>
      <c r="AZ726" s="20"/>
      <c r="BA726" s="20"/>
      <c r="BB726" s="96">
        <f t="shared" ca="1" si="227"/>
        <v>27</v>
      </c>
      <c r="BC726" s="48"/>
      <c r="BD726" s="96"/>
      <c r="BE726" s="48"/>
      <c r="BG726" s="48"/>
      <c r="BH726" s="48"/>
      <c r="BI726" s="19"/>
      <c r="BJ726" s="19"/>
      <c r="BK726" s="19"/>
      <c r="BL726" s="48"/>
      <c r="BM726" s="61"/>
      <c r="BN726" s="48"/>
      <c r="BR726" s="48"/>
      <c r="BS726" s="48"/>
      <c r="BT726" s="48"/>
      <c r="BU726" s="48"/>
      <c r="BV726" s="48"/>
      <c r="BW726" s="48"/>
      <c r="BX726" s="48"/>
      <c r="BY726" s="49"/>
      <c r="BZ726" s="48"/>
      <c r="CA726" s="48"/>
      <c r="CB726" s="19"/>
      <c r="CC726" s="19"/>
      <c r="CD726" s="19"/>
      <c r="CE726" s="48"/>
      <c r="CF726" s="49"/>
      <c r="CG726" s="19"/>
      <c r="CH726" s="49"/>
      <c r="CI726" s="19"/>
      <c r="CJ726" s="19"/>
    </row>
    <row r="727" spans="1:88">
      <c r="A727" s="96">
        <f t="shared" ca="1" si="226"/>
        <v>29</v>
      </c>
      <c r="B727" s="23" t="str">
        <f ca="1">IF(A726="","",IF(AND(AL727="",AN727=""),"NB",AL727&amp;AN727))</f>
        <v>1@R,</v>
      </c>
      <c r="C727" s="6" t="str">
        <f t="shared" ca="1" si="228"/>
        <v/>
      </c>
      <c r="D727" s="56" t="str">
        <f ca="1">VLOOKUP($A727,$BC$5:$BN$45,8)</f>
        <v>B</v>
      </c>
      <c r="E727" s="344" t="str">
        <f t="shared" ca="1" si="237"/>
        <v>RRB</v>
      </c>
      <c r="F727" s="175">
        <v>1</v>
      </c>
      <c r="G727" s="459">
        <f ca="1">IF(G726&gt;=$AJ$3,1,IF(AND(J725="L",J726="L"),1,IF(I726="L",2,IF(I726="W",(2*G726-1),G726))))</f>
        <v>2</v>
      </c>
      <c r="H727" s="345" t="str">
        <f ca="1">IF($A726&lt;&gt;"",IF(OR($AH726&lt;&gt;0,$AI726&lt;&gt;0,E726="RRR"),"",IF(AND($D721="B",$D724="B"),"B",IF(AND($D723="B",$D725="B"),"B",IF(AND($D725=$D726,$D725="B"),"B","")))),"")</f>
        <v/>
      </c>
      <c r="I727" s="346" t="str">
        <f t="shared" ca="1" si="241"/>
        <v/>
      </c>
      <c r="J727" s="346">
        <f t="shared" ca="1" si="229"/>
        <v>0</v>
      </c>
      <c r="K727" s="343">
        <f t="shared" ca="1" si="238"/>
        <v>0</v>
      </c>
      <c r="L727" s="56" t="str">
        <f ca="1">VLOOKUP($A727,$BC$5:$BN$45,8)</f>
        <v>B</v>
      </c>
      <c r="M727" s="428">
        <f t="shared" ca="1" si="239"/>
        <v>2</v>
      </c>
      <c r="N727" s="175">
        <v>1</v>
      </c>
      <c r="O727" s="345" t="str">
        <f ca="1">IF($A726&lt;&gt;"",IF(OR($AH726&lt;&gt;0,$AI726&lt;&gt;0,E726="BBB",H727&lt;&gt;""),"",IF(AND($D721="R",$D724="R"),"R",IF(AND($D723="R",$D725="R"),"R",IF(AND($D725=$D726,$D725="R"),"R","")))),"")</f>
        <v>R</v>
      </c>
      <c r="P727" s="37" t="str">
        <f t="shared" ca="1" si="230"/>
        <v>L</v>
      </c>
      <c r="Q727" s="37">
        <f t="shared" ca="1" si="231"/>
        <v>-1</v>
      </c>
      <c r="R727" s="23">
        <f ca="1">IF($A727&lt;&gt;"",IF(OR($AH726&lt;&gt;0,$AI726&lt;&gt;0),"0",SUM(Q727:Q727)),0)</f>
        <v>-1</v>
      </c>
      <c r="S727" s="56" t="str">
        <f ca="1">VLOOKUP($A727,$BC$5:$BN$45,8)</f>
        <v>B</v>
      </c>
      <c r="T727" s="175">
        <v>1</v>
      </c>
      <c r="U727" s="345" t="str">
        <f ca="1">IF($A726&lt;&gt;"",IF(OR($AH726&lt;&gt;0,$AI726&lt;&gt;0,M726&gt;=$AJ$3),"",H727))</f>
        <v/>
      </c>
      <c r="V727" s="346" t="str">
        <f t="shared" ca="1" si="242"/>
        <v/>
      </c>
      <c r="W727" s="346">
        <f t="shared" ca="1" si="232"/>
        <v>0</v>
      </c>
      <c r="X727" s="343">
        <f t="shared" ca="1" si="240"/>
        <v>0</v>
      </c>
      <c r="Y727" s="56" t="str">
        <f ca="1">VLOOKUP($A727,$BC$5:$BN$45,8)</f>
        <v>B</v>
      </c>
      <c r="Z727" s="175">
        <v>1</v>
      </c>
      <c r="AA727" s="345" t="str">
        <f ca="1">IF($A726&lt;&gt;"",IF(OR($AH726&lt;&gt;0,$AI726&lt;&gt;0,U727&lt;&gt;""),"",O727))</f>
        <v>R</v>
      </c>
      <c r="AB727" s="37" t="str">
        <f t="shared" ca="1" si="233"/>
        <v>L</v>
      </c>
      <c r="AC727" s="37">
        <f t="shared" ca="1" si="234"/>
        <v>-1</v>
      </c>
      <c r="AD727" s="23">
        <f ca="1">IF($A727&lt;&gt;"",IF(OR($AH726&lt;&gt;0,$AI726&lt;&gt;0),"0",SUM(AC727:AC727)),0)</f>
        <v>-1</v>
      </c>
      <c r="AE727" s="90">
        <f ca="1">IF(A727&lt;&gt;"",W727+AC727,0)</f>
        <v>-1</v>
      </c>
      <c r="AF727" s="87">
        <f t="shared" ca="1" si="243"/>
        <v>-9</v>
      </c>
      <c r="AG727" s="95">
        <f>T728</f>
        <v>1</v>
      </c>
      <c r="AH727" s="89">
        <f ca="1">IF($A727&lt;&gt;"",IF(AH726&lt;&gt;0,AH726,IF(AF727&gt;=$AJ$1,"Profit Target",0)),0)</f>
        <v>0</v>
      </c>
      <c r="AI727" s="91">
        <f ca="1">IF($A727&lt;&gt;"",IF(AI726&lt;&gt;0,AI726,IF(AF727&lt;=$AJ$2,"Stop Loss",0)))</f>
        <v>0</v>
      </c>
      <c r="AJ727" s="89">
        <f t="shared" ca="1" si="235"/>
        <v>9</v>
      </c>
      <c r="AK727" s="78" t="str">
        <f ca="1">IF($A726="","",ABS(T727)&amp;"@")</f>
        <v>1@</v>
      </c>
      <c r="AL727" s="78" t="str">
        <f ca="1">IF(U727&lt;&gt;"",$AK727&amp;U727&amp;",","")</f>
        <v/>
      </c>
      <c r="AM727" s="78" t="str">
        <f ca="1">IF($A726="","",ABS(Z727)&amp;"@")</f>
        <v>1@</v>
      </c>
      <c r="AN727" s="427" t="str">
        <f t="shared" ca="1" si="236"/>
        <v>1@R,</v>
      </c>
      <c r="AO727" s="20"/>
      <c r="AP727" s="20"/>
      <c r="AQ727" s="20"/>
      <c r="AR727" s="20"/>
      <c r="AS727" s="20"/>
      <c r="AT727" s="66"/>
      <c r="AU727" s="20"/>
      <c r="AV727" s="20"/>
      <c r="AW727" s="20"/>
      <c r="AX727" s="20"/>
      <c r="AY727" s="20"/>
      <c r="AZ727" s="20"/>
      <c r="BA727" s="20"/>
      <c r="BB727" s="96">
        <f t="shared" ca="1" si="227"/>
        <v>28</v>
      </c>
      <c r="BC727" s="48"/>
      <c r="BD727" s="96"/>
      <c r="BE727" s="48"/>
      <c r="BG727" s="48"/>
      <c r="BH727" s="48"/>
      <c r="BI727" s="19"/>
      <c r="BJ727" s="19"/>
      <c r="BK727" s="19"/>
      <c r="BL727" s="48"/>
      <c r="BM727" s="61"/>
      <c r="BN727" s="48"/>
      <c r="BR727" s="48"/>
      <c r="BS727" s="48"/>
      <c r="BT727" s="48"/>
      <c r="BU727" s="48"/>
      <c r="BV727" s="48"/>
      <c r="BW727" s="48"/>
      <c r="BX727" s="48"/>
      <c r="BY727" s="49"/>
      <c r="BZ727" s="48"/>
      <c r="CA727" s="48"/>
      <c r="CB727" s="19"/>
      <c r="CC727" s="19"/>
      <c r="CD727" s="19"/>
      <c r="CE727" s="48"/>
      <c r="CF727" s="49"/>
      <c r="CG727" s="19"/>
      <c r="CH727" s="49"/>
      <c r="CI727" s="19"/>
      <c r="CJ727" s="19"/>
    </row>
    <row r="728" spans="1:88">
      <c r="A728" s="96">
        <f t="shared" ca="1" si="226"/>
        <v>2</v>
      </c>
      <c r="B728" s="23" t="str">
        <f ca="1">IF(A727="","",IF(AND(AL728="",AN728=""),"NB",AL728&amp;AN728))</f>
        <v>NB</v>
      </c>
      <c r="C728" s="6" t="str">
        <f t="shared" ca="1" si="228"/>
        <v/>
      </c>
      <c r="D728" s="56" t="str">
        <f ca="1">VLOOKUP($A728,$BC$5:$BN$45,8)</f>
        <v>B</v>
      </c>
      <c r="E728" s="344" t="str">
        <f t="shared" ca="1" si="237"/>
        <v>RBB</v>
      </c>
      <c r="F728" s="175">
        <v>1</v>
      </c>
      <c r="G728" s="459">
        <f ca="1">IF(G727&gt;=$AJ$3,1,IF(AND(J726="L",J727="L"),1,IF(I727="L",2,IF(I727="W",(2*G727-1),G727))))</f>
        <v>2</v>
      </c>
      <c r="H728" s="345" t="str">
        <f ca="1">IF($A727&lt;&gt;"",IF(OR($AH727&lt;&gt;0,$AI727&lt;&gt;0,E727="RRR"),"",IF(AND($D722="B",$D725="B"),"B",IF(AND($D724="B",$D726="B"),"B",IF(AND($D726=$D727,$D726="B"),"B","")))),"")</f>
        <v/>
      </c>
      <c r="I728" s="346" t="str">
        <f t="shared" ca="1" si="241"/>
        <v/>
      </c>
      <c r="J728" s="346">
        <f t="shared" ca="1" si="229"/>
        <v>0</v>
      </c>
      <c r="K728" s="343">
        <f t="shared" ca="1" si="238"/>
        <v>0</v>
      </c>
      <c r="L728" s="56" t="str">
        <f ca="1">VLOOKUP($A728,$BC$5:$BN$45,8)</f>
        <v>B</v>
      </c>
      <c r="M728" s="428">
        <f t="shared" ca="1" si="239"/>
        <v>2</v>
      </c>
      <c r="N728" s="175">
        <v>1</v>
      </c>
      <c r="O728" s="345" t="str">
        <f ca="1">IF($A727&lt;&gt;"",IF(OR($AH727&lt;&gt;0,$AI727&lt;&gt;0,E727="BBB",H728&lt;&gt;""),"",IF(AND($D722="R",$D725="R"),"R",IF(AND($D724="R",$D726="R"),"R",IF(AND($D726=$D727,$D726="R"),"R","")))),"")</f>
        <v/>
      </c>
      <c r="P728" s="37" t="str">
        <f t="shared" ca="1" si="230"/>
        <v/>
      </c>
      <c r="Q728" s="37">
        <f t="shared" ca="1" si="231"/>
        <v>0</v>
      </c>
      <c r="R728" s="23">
        <f ca="1">IF($A728&lt;&gt;"",IF(OR($AH727&lt;&gt;0,$AI727&lt;&gt;0),"0",SUM(Q728:Q728)),0)</f>
        <v>0</v>
      </c>
      <c r="S728" s="56" t="str">
        <f ca="1">VLOOKUP($A728,$BC$5:$BN$45,8)</f>
        <v>B</v>
      </c>
      <c r="T728" s="175">
        <v>1</v>
      </c>
      <c r="U728" s="345" t="str">
        <f ca="1">IF($A727&lt;&gt;"",IF(OR($AH727&lt;&gt;0,$AI727&lt;&gt;0,M727&gt;=$AJ$3),"",H728))</f>
        <v/>
      </c>
      <c r="V728" s="346" t="str">
        <f t="shared" ca="1" si="242"/>
        <v/>
      </c>
      <c r="W728" s="346">
        <f t="shared" ca="1" si="232"/>
        <v>0</v>
      </c>
      <c r="X728" s="343">
        <f t="shared" ca="1" si="240"/>
        <v>0</v>
      </c>
      <c r="Y728" s="56" t="str">
        <f ca="1">VLOOKUP($A728,$BC$5:$BN$45,8)</f>
        <v>B</v>
      </c>
      <c r="Z728" s="175">
        <v>1</v>
      </c>
      <c r="AA728" s="345" t="str">
        <f ca="1">IF($A727&lt;&gt;"",IF(OR($AH727&lt;&gt;0,$AI727&lt;&gt;0,U728&lt;&gt;""),"",O728))</f>
        <v/>
      </c>
      <c r="AB728" s="37" t="str">
        <f t="shared" ca="1" si="233"/>
        <v/>
      </c>
      <c r="AC728" s="37">
        <f t="shared" ca="1" si="234"/>
        <v>0</v>
      </c>
      <c r="AD728" s="23">
        <f ca="1">IF($A728&lt;&gt;"",IF(OR($AH727&lt;&gt;0,$AI727&lt;&gt;0),"0",SUM(AC728:AC728)),0)</f>
        <v>0</v>
      </c>
      <c r="AE728" s="90">
        <f ca="1">IF(A728&lt;&gt;"",W728+AC728,0)</f>
        <v>0</v>
      </c>
      <c r="AF728" s="87">
        <f t="shared" ca="1" si="243"/>
        <v>-9</v>
      </c>
      <c r="AG728" s="95">
        <f>T729</f>
        <v>1</v>
      </c>
      <c r="AH728" s="89">
        <f ca="1">IF($A728&lt;&gt;"",IF(AH727&lt;&gt;0,AH727,IF(AF728&gt;=$AJ$1,"Profit Target",0)),0)</f>
        <v>0</v>
      </c>
      <c r="AI728" s="91">
        <f ca="1">IF($A728&lt;&gt;"",IF(AI727&lt;&gt;0,AI727,IF(AF728&lt;=$AJ$2,"Stop Loss",0)))</f>
        <v>0</v>
      </c>
      <c r="AJ728" s="89">
        <f t="shared" ca="1" si="235"/>
        <v>9</v>
      </c>
      <c r="AK728" s="78" t="str">
        <f ca="1">IF($A727="","",ABS(T728)&amp;"@")</f>
        <v>1@</v>
      </c>
      <c r="AL728" s="78" t="str">
        <f ca="1">IF(U728&lt;&gt;"",$AK728&amp;U728&amp;",","")</f>
        <v/>
      </c>
      <c r="AM728" s="78" t="str">
        <f ca="1">IF($A727="","",ABS(Z728)&amp;"@")</f>
        <v>1@</v>
      </c>
      <c r="AN728" s="427" t="str">
        <f t="shared" ca="1" si="236"/>
        <v/>
      </c>
      <c r="AO728" s="20"/>
      <c r="AP728" s="20"/>
      <c r="AQ728" s="20"/>
      <c r="AR728" s="20"/>
      <c r="AS728" s="20"/>
      <c r="AT728" s="66"/>
      <c r="AU728" s="20"/>
      <c r="AV728" s="20"/>
      <c r="AW728" s="20"/>
      <c r="AX728" s="20"/>
      <c r="AY728" s="20"/>
      <c r="AZ728" s="20"/>
      <c r="BA728" s="20"/>
      <c r="BB728" s="96">
        <f t="shared" ca="1" si="227"/>
        <v>7</v>
      </c>
      <c r="BC728" s="48"/>
      <c r="BD728" s="96"/>
      <c r="BE728" s="48"/>
      <c r="BG728" s="48"/>
      <c r="BH728" s="48"/>
      <c r="BI728" s="19"/>
      <c r="BJ728" s="19"/>
      <c r="BK728" s="19"/>
      <c r="BL728" s="48"/>
      <c r="BM728" s="61"/>
      <c r="BN728" s="48"/>
      <c r="BR728" s="48"/>
      <c r="BS728" s="48"/>
      <c r="BT728" s="48"/>
      <c r="BU728" s="48"/>
      <c r="BV728" s="48"/>
      <c r="BW728" s="48"/>
      <c r="BX728" s="48"/>
      <c r="BY728" s="49"/>
      <c r="BZ728" s="48"/>
      <c r="CA728" s="48"/>
      <c r="CB728" s="19"/>
      <c r="CC728" s="19"/>
      <c r="CD728" s="19"/>
      <c r="CE728" s="48"/>
      <c r="CF728" s="49"/>
      <c r="CG728" s="19"/>
      <c r="CH728" s="49"/>
      <c r="CI728" s="19"/>
      <c r="CJ728" s="19"/>
    </row>
    <row r="729" spans="1:88">
      <c r="A729" s="96">
        <f t="shared" ca="1" si="226"/>
        <v>14</v>
      </c>
      <c r="B729" s="23" t="str">
        <f ca="1">IF(A728="","",IF(AND(AL729="",AN729=""),"NB",AL729&amp;AN729))</f>
        <v>1@B,</v>
      </c>
      <c r="C729" s="6" t="str">
        <f t="shared" ca="1" si="228"/>
        <v/>
      </c>
      <c r="D729" s="56" t="str">
        <f ca="1">VLOOKUP($A729,$BC$5:$BN$45,8)</f>
        <v>R</v>
      </c>
      <c r="E729" s="344" t="str">
        <f t="shared" ca="1" si="237"/>
        <v>BBR</v>
      </c>
      <c r="F729" s="175">
        <v>1</v>
      </c>
      <c r="G729" s="459">
        <f ca="1">IF(G728&gt;=$AJ$3,1,IF(AND(J727="L",J728="L"),1,IF(I728="L",2,IF(I728="W",(2*G728-1),G728))))</f>
        <v>2</v>
      </c>
      <c r="H729" s="345" t="str">
        <f ca="1">IF($A728&lt;&gt;"",IF(OR($AH728&lt;&gt;0,$AI728&lt;&gt;0,E728="RRR"),"",IF(AND($D723="B",$D726="B"),"B",IF(AND($D725="B",$D727="B"),"B",IF(AND($D727=$D728,$D727="B"),"B","")))),"")</f>
        <v>B</v>
      </c>
      <c r="I729" s="346" t="str">
        <f t="shared" ca="1" si="241"/>
        <v>L</v>
      </c>
      <c r="J729" s="346">
        <f t="shared" ca="1" si="229"/>
        <v>-1</v>
      </c>
      <c r="K729" s="343">
        <f t="shared" ca="1" si="238"/>
        <v>-1</v>
      </c>
      <c r="L729" s="56" t="str">
        <f ca="1">VLOOKUP($A729,$BC$5:$BN$45,8)</f>
        <v>R</v>
      </c>
      <c r="M729" s="428">
        <f t="shared" ca="1" si="239"/>
        <v>3</v>
      </c>
      <c r="N729" s="175">
        <v>1</v>
      </c>
      <c r="O729" s="345" t="str">
        <f ca="1">IF($A728&lt;&gt;"",IF(OR($AH728&lt;&gt;0,$AI728&lt;&gt;0,E728="BBB",H729&lt;&gt;""),"",IF(AND($D723="R",$D726="R"),"R",IF(AND($D725="R",$D727="R"),"R",IF(AND($D727=$D728,$D727="R"),"R","")))),"")</f>
        <v/>
      </c>
      <c r="P729" s="37" t="str">
        <f t="shared" ca="1" si="230"/>
        <v/>
      </c>
      <c r="Q729" s="37">
        <f t="shared" ca="1" si="231"/>
        <v>0</v>
      </c>
      <c r="R729" s="23">
        <f ca="1">IF($A729&lt;&gt;"",IF(OR($AH728&lt;&gt;0,$AI728&lt;&gt;0),"0",SUM(Q729:Q729)),0)</f>
        <v>0</v>
      </c>
      <c r="S729" s="56" t="str">
        <f ca="1">VLOOKUP($A729,$BC$5:$BN$45,8)</f>
        <v>R</v>
      </c>
      <c r="T729" s="175">
        <v>1</v>
      </c>
      <c r="U729" s="345" t="str">
        <f ca="1">IF($A728&lt;&gt;"",IF(OR($AH728&lt;&gt;0,$AI728&lt;&gt;0,M728&gt;=$AJ$3),"",H729))</f>
        <v>B</v>
      </c>
      <c r="V729" s="346" t="str">
        <f t="shared" ca="1" si="242"/>
        <v>L</v>
      </c>
      <c r="W729" s="346">
        <f t="shared" ca="1" si="232"/>
        <v>-1</v>
      </c>
      <c r="X729" s="343">
        <f t="shared" ca="1" si="240"/>
        <v>-1</v>
      </c>
      <c r="Y729" s="56" t="str">
        <f ca="1">VLOOKUP($A729,$BC$5:$BN$45,8)</f>
        <v>R</v>
      </c>
      <c r="Z729" s="175">
        <v>1</v>
      </c>
      <c r="AA729" s="345" t="str">
        <f ca="1">IF($A728&lt;&gt;"",IF(OR($AH728&lt;&gt;0,$AI728&lt;&gt;0,U729&lt;&gt;""),"",O729))</f>
        <v/>
      </c>
      <c r="AB729" s="37" t="str">
        <f t="shared" ca="1" si="233"/>
        <v/>
      </c>
      <c r="AC729" s="37">
        <f t="shared" ca="1" si="234"/>
        <v>0</v>
      </c>
      <c r="AD729" s="23">
        <f ca="1">IF($A729&lt;&gt;"",IF(OR($AH728&lt;&gt;0,$AI728&lt;&gt;0),"0",SUM(AC729:AC729)),0)</f>
        <v>0</v>
      </c>
      <c r="AE729" s="90">
        <f ca="1">IF(A729&lt;&gt;"",W729+AC729,0)</f>
        <v>-1</v>
      </c>
      <c r="AF729" s="87">
        <f t="shared" ca="1" si="243"/>
        <v>-10</v>
      </c>
      <c r="AG729" s="95">
        <f>T730</f>
        <v>1</v>
      </c>
      <c r="AH729" s="89">
        <f ca="1">IF($A729&lt;&gt;"",IF(AH728&lt;&gt;0,AH728,IF(AF729&gt;=$AJ$1,"Profit Target",0)),0)</f>
        <v>0</v>
      </c>
      <c r="AI729" s="91">
        <f ca="1">IF($A729&lt;&gt;"",IF(AI728&lt;&gt;0,AI728,IF(AF729&lt;=$AJ$2,"Stop Loss",0)))</f>
        <v>0</v>
      </c>
      <c r="AJ729" s="89">
        <f t="shared" ca="1" si="235"/>
        <v>9</v>
      </c>
      <c r="AK729" s="78" t="str">
        <f ca="1">IF($A728="","",ABS(T729)&amp;"@")</f>
        <v>1@</v>
      </c>
      <c r="AL729" s="78" t="str">
        <f ca="1">IF(U729&lt;&gt;"",$AK729&amp;U729&amp;",","")</f>
        <v>1@B,</v>
      </c>
      <c r="AM729" s="78" t="str">
        <f ca="1">IF($A728="","",ABS(Z729)&amp;"@")</f>
        <v>1@</v>
      </c>
      <c r="AN729" s="427" t="str">
        <f t="shared" ca="1" si="236"/>
        <v/>
      </c>
      <c r="AO729" s="20"/>
      <c r="AP729" s="20"/>
      <c r="AQ729" s="20"/>
      <c r="AR729" s="20"/>
      <c r="AS729" s="20"/>
      <c r="AT729" s="66"/>
      <c r="AU729" s="20"/>
      <c r="AV729" s="20"/>
      <c r="AW729" s="20"/>
      <c r="AX729" s="20"/>
      <c r="AY729" s="20"/>
      <c r="AZ729" s="20"/>
      <c r="BA729" s="20"/>
      <c r="BB729" s="96">
        <f t="shared" ca="1" si="227"/>
        <v>35</v>
      </c>
      <c r="BC729" s="48"/>
      <c r="BD729" s="96"/>
      <c r="BE729" s="48"/>
      <c r="BG729" s="48"/>
      <c r="BH729" s="48"/>
      <c r="BI729" s="19"/>
      <c r="BJ729" s="19"/>
      <c r="BK729" s="19"/>
      <c r="BL729" s="48"/>
      <c r="BM729" s="61"/>
      <c r="BN729" s="48"/>
      <c r="BR729" s="48"/>
      <c r="BS729" s="48"/>
      <c r="BT729" s="48"/>
      <c r="BU729" s="48"/>
      <c r="BV729" s="48"/>
      <c r="BW729" s="48"/>
      <c r="BX729" s="48"/>
      <c r="BY729" s="49"/>
      <c r="BZ729" s="48"/>
      <c r="CA729" s="48"/>
      <c r="CB729" s="19"/>
      <c r="CC729" s="19"/>
      <c r="CD729" s="19"/>
      <c r="CE729" s="48"/>
      <c r="CF729" s="49"/>
      <c r="CG729" s="19"/>
      <c r="CH729" s="49"/>
      <c r="CI729" s="19"/>
      <c r="CJ729" s="19"/>
    </row>
    <row r="730" spans="1:88">
      <c r="A730" s="96">
        <f t="shared" ca="1" si="226"/>
        <v>12</v>
      </c>
      <c r="B730" s="23" t="str">
        <f ca="1">IF(A729="","",IF(AND(AL730="",AN730=""),"NB",AL730&amp;AN730))</f>
        <v>1@B,</v>
      </c>
      <c r="C730" s="6" t="str">
        <f t="shared" ca="1" si="228"/>
        <v/>
      </c>
      <c r="D730" s="56" t="str">
        <f ca="1">VLOOKUP($A730,$BC$5:$BN$45,8)</f>
        <v>R</v>
      </c>
      <c r="E730" s="344" t="str">
        <f t="shared" ca="1" si="237"/>
        <v>BRR</v>
      </c>
      <c r="F730" s="175">
        <v>1</v>
      </c>
      <c r="G730" s="459">
        <f ca="1">IF(G729&gt;=$AJ$3,1,IF(AND(J728="L",J729="L"),1,IF(I729="L",2,IF(I729="W",(2*G729-1),G729))))</f>
        <v>2</v>
      </c>
      <c r="H730" s="345" t="str">
        <f ca="1">IF($A729&lt;&gt;"",IF(OR($AH729&lt;&gt;0,$AI729&lt;&gt;0,E729="RRR"),"",IF(AND($D724="B",$D727="B"),"B",IF(AND($D726="B",$D728="B"),"B",IF(AND($D728=$D729,$D728="B"),"B","")))),"")</f>
        <v>B</v>
      </c>
      <c r="I730" s="346" t="str">
        <f t="shared" ca="1" si="241"/>
        <v>L</v>
      </c>
      <c r="J730" s="346">
        <f t="shared" ca="1" si="229"/>
        <v>-1</v>
      </c>
      <c r="K730" s="343">
        <f t="shared" ca="1" si="238"/>
        <v>-1</v>
      </c>
      <c r="L730" s="56" t="str">
        <f ca="1">VLOOKUP($A730,$BC$5:$BN$45,8)</f>
        <v>R</v>
      </c>
      <c r="M730" s="428">
        <f t="shared" ca="1" si="239"/>
        <v>4</v>
      </c>
      <c r="N730" s="175">
        <v>1</v>
      </c>
      <c r="O730" s="345" t="str">
        <f ca="1">IF($A729&lt;&gt;"",IF(OR($AH729&lt;&gt;0,$AI729&lt;&gt;0,E729="BBB",H730&lt;&gt;""),"",IF(AND($D724="R",$D727="R"),"R",IF(AND($D726="R",$D728="R"),"R",IF(AND($D728=$D729,$D728="R"),"R","")))),"")</f>
        <v/>
      </c>
      <c r="P730" s="37" t="str">
        <f t="shared" ca="1" si="230"/>
        <v/>
      </c>
      <c r="Q730" s="37">
        <f t="shared" ca="1" si="231"/>
        <v>0</v>
      </c>
      <c r="R730" s="23">
        <f ca="1">IF($A730&lt;&gt;"",IF(OR($AH729&lt;&gt;0,$AI729&lt;&gt;0),"0",SUM(Q730:Q730)),0)</f>
        <v>0</v>
      </c>
      <c r="S730" s="56" t="str">
        <f ca="1">VLOOKUP($A730,$BC$5:$BN$45,8)</f>
        <v>R</v>
      </c>
      <c r="T730" s="175">
        <v>1</v>
      </c>
      <c r="U730" s="345" t="str">
        <f ca="1">IF($A729&lt;&gt;"",IF(OR($AH729&lt;&gt;0,$AI729&lt;&gt;0,M729&gt;=$AJ$3),"",H730))</f>
        <v>B</v>
      </c>
      <c r="V730" s="346" t="str">
        <f t="shared" ca="1" si="242"/>
        <v>L</v>
      </c>
      <c r="W730" s="346">
        <f t="shared" ca="1" si="232"/>
        <v>-1</v>
      </c>
      <c r="X730" s="343">
        <f t="shared" ca="1" si="240"/>
        <v>-1</v>
      </c>
      <c r="Y730" s="56" t="str">
        <f ca="1">VLOOKUP($A730,$BC$5:$BN$45,8)</f>
        <v>R</v>
      </c>
      <c r="Z730" s="175">
        <v>1</v>
      </c>
      <c r="AA730" s="345" t="str">
        <f ca="1">IF($A729&lt;&gt;"",IF(OR($AH729&lt;&gt;0,$AI729&lt;&gt;0,U730&lt;&gt;""),"",O730))</f>
        <v/>
      </c>
      <c r="AB730" s="37" t="str">
        <f t="shared" ca="1" si="233"/>
        <v/>
      </c>
      <c r="AC730" s="37">
        <f t="shared" ca="1" si="234"/>
        <v>0</v>
      </c>
      <c r="AD730" s="23">
        <f ca="1">IF($A730&lt;&gt;"",IF(OR($AH729&lt;&gt;0,$AI729&lt;&gt;0),"0",SUM(AC730:AC730)),0)</f>
        <v>0</v>
      </c>
      <c r="AE730" s="90">
        <f ca="1">IF(A730&lt;&gt;"",W730+AC730,0)</f>
        <v>-1</v>
      </c>
      <c r="AF730" s="87">
        <f t="shared" ca="1" si="243"/>
        <v>-11</v>
      </c>
      <c r="AG730" s="95">
        <f>T731</f>
        <v>1</v>
      </c>
      <c r="AH730" s="89">
        <f ca="1">IF($A730&lt;&gt;"",IF(AH729&lt;&gt;0,AH729,IF(AF730&gt;=$AJ$1,"Profit Target",0)),0)</f>
        <v>0</v>
      </c>
      <c r="AI730" s="91">
        <f ca="1">IF($A730&lt;&gt;"",IF(AI729&lt;&gt;0,AI729,IF(AF730&lt;=$AJ$2,"Stop Loss",0)))</f>
        <v>0</v>
      </c>
      <c r="AJ730" s="89">
        <f t="shared" ca="1" si="235"/>
        <v>9</v>
      </c>
      <c r="AK730" s="78" t="str">
        <f ca="1">IF($A729="","",ABS(T730)&amp;"@")</f>
        <v>1@</v>
      </c>
      <c r="AL730" s="78" t="str">
        <f ca="1">IF(U730&lt;&gt;"",$AK730&amp;U730&amp;",","")</f>
        <v>1@B,</v>
      </c>
      <c r="AM730" s="78" t="str">
        <f ca="1">IF($A729="","",ABS(Z730)&amp;"@")</f>
        <v>1@</v>
      </c>
      <c r="AN730" s="427" t="str">
        <f t="shared" ca="1" si="236"/>
        <v/>
      </c>
      <c r="AO730" s="20"/>
      <c r="AP730" s="20"/>
      <c r="AQ730" s="20"/>
      <c r="AR730" s="20"/>
      <c r="AS730" s="20"/>
      <c r="AT730" s="66"/>
      <c r="AU730" s="20"/>
      <c r="AV730" s="20"/>
      <c r="AW730" s="20"/>
      <c r="AX730" s="20"/>
      <c r="AY730" s="20"/>
      <c r="AZ730" s="20"/>
      <c r="BA730" s="20"/>
      <c r="BB730" s="96">
        <f t="shared" ca="1" si="227"/>
        <v>3</v>
      </c>
      <c r="BC730" s="48"/>
      <c r="BD730" s="96"/>
      <c r="BE730" s="48"/>
      <c r="BG730" s="48"/>
      <c r="BH730" s="48"/>
      <c r="BI730" s="19"/>
      <c r="BJ730" s="19"/>
      <c r="BK730" s="19"/>
      <c r="BL730" s="48"/>
      <c r="BM730" s="61"/>
      <c r="BN730" s="48"/>
      <c r="BR730" s="48"/>
      <c r="BS730" s="48"/>
      <c r="BT730" s="48"/>
      <c r="BU730" s="48"/>
      <c r="BV730" s="48"/>
      <c r="BW730" s="48"/>
      <c r="BX730" s="48"/>
      <c r="BY730" s="49"/>
      <c r="BZ730" s="48"/>
      <c r="CA730" s="48"/>
      <c r="CB730" s="19"/>
      <c r="CC730" s="19"/>
      <c r="CD730" s="19"/>
      <c r="CE730" s="48"/>
      <c r="CF730" s="49"/>
      <c r="CG730" s="19"/>
      <c r="CH730" s="49"/>
      <c r="CI730" s="19"/>
      <c r="CJ730" s="19"/>
    </row>
    <row r="731" spans="1:88">
      <c r="A731" s="96">
        <f t="shared" ca="1" si="226"/>
        <v>1</v>
      </c>
      <c r="B731" s="23" t="str">
        <f ca="1">IF(A730="","",IF(AND(AL731="",AN731=""),"NB",AL731&amp;AN731))</f>
        <v>1@R,</v>
      </c>
      <c r="C731" s="6" t="str">
        <f t="shared" ca="1" si="228"/>
        <v/>
      </c>
      <c r="D731" s="56" t="str">
        <f ca="1">VLOOKUP($A731,$BC$5:$BN$45,8)</f>
        <v>R</v>
      </c>
      <c r="E731" s="344" t="str">
        <f t="shared" ca="1" si="237"/>
        <v>RRR</v>
      </c>
      <c r="F731" s="175">
        <v>1</v>
      </c>
      <c r="G731" s="459">
        <f ca="1">IF(G730&gt;=$AJ$3,1,IF(AND(J729="L",J730="L"),1,IF(I730="L",2,IF(I730="W",(2*G730-1),G730))))</f>
        <v>2</v>
      </c>
      <c r="H731" s="345" t="str">
        <f ca="1">IF($A730&lt;&gt;"",IF(OR($AH730&lt;&gt;0,$AI730&lt;&gt;0,E730="RRR"),"",IF(AND($D725="B",$D728="B"),"B",IF(AND($D727="B",$D729="B"),"B",IF(AND($D729=$D730,$D729="B"),"B","")))),"")</f>
        <v/>
      </c>
      <c r="I731" s="346" t="str">
        <f t="shared" ca="1" si="241"/>
        <v/>
      </c>
      <c r="J731" s="346">
        <f t="shared" ca="1" si="229"/>
        <v>0</v>
      </c>
      <c r="K731" s="343">
        <f t="shared" ca="1" si="238"/>
        <v>0</v>
      </c>
      <c r="L731" s="56" t="str">
        <f ca="1">VLOOKUP($A731,$BC$5:$BN$45,8)</f>
        <v>R</v>
      </c>
      <c r="M731" s="428">
        <f t="shared" ca="1" si="239"/>
        <v>4</v>
      </c>
      <c r="N731" s="175">
        <v>1</v>
      </c>
      <c r="O731" s="345" t="str">
        <f ca="1">IF($A730&lt;&gt;"",IF(OR($AH730&lt;&gt;0,$AI730&lt;&gt;0,E730="BBB",H731&lt;&gt;""),"",IF(AND($D725="R",$D728="R"),"R",IF(AND($D727="R",$D729="R"),"R",IF(AND($D729=$D730,$D729="R"),"R","")))),"")</f>
        <v>R</v>
      </c>
      <c r="P731" s="37" t="str">
        <f t="shared" ca="1" si="230"/>
        <v>W</v>
      </c>
      <c r="Q731" s="37">
        <f t="shared" ca="1" si="231"/>
        <v>1</v>
      </c>
      <c r="R731" s="23">
        <f ca="1">IF($A731&lt;&gt;"",IF(OR($AH730&lt;&gt;0,$AI730&lt;&gt;0),"0",SUM(Q731:Q731)),0)</f>
        <v>1</v>
      </c>
      <c r="S731" s="56" t="str">
        <f ca="1">VLOOKUP($A731,$BC$5:$BN$45,8)</f>
        <v>R</v>
      </c>
      <c r="T731" s="175">
        <v>1</v>
      </c>
      <c r="U731" s="345" t="str">
        <f ca="1">IF($A730&lt;&gt;"",IF(OR($AH730&lt;&gt;0,$AI730&lt;&gt;0,M730&gt;=$AJ$3),"",H731))</f>
        <v/>
      </c>
      <c r="V731" s="346" t="str">
        <f t="shared" ca="1" si="242"/>
        <v/>
      </c>
      <c r="W731" s="346">
        <f t="shared" ca="1" si="232"/>
        <v>0</v>
      </c>
      <c r="X731" s="343">
        <f t="shared" ca="1" si="240"/>
        <v>0</v>
      </c>
      <c r="Y731" s="56" t="str">
        <f ca="1">VLOOKUP($A731,$BC$5:$BN$45,8)</f>
        <v>R</v>
      </c>
      <c r="Z731" s="175">
        <v>1</v>
      </c>
      <c r="AA731" s="345" t="str">
        <f ca="1">IF($A730&lt;&gt;"",IF(OR($AH730&lt;&gt;0,$AI730&lt;&gt;0,U731&lt;&gt;""),"",O731))</f>
        <v>R</v>
      </c>
      <c r="AB731" s="37" t="str">
        <f t="shared" ca="1" si="233"/>
        <v>W</v>
      </c>
      <c r="AC731" s="37">
        <f t="shared" ca="1" si="234"/>
        <v>1</v>
      </c>
      <c r="AD731" s="23">
        <f ca="1">IF($A731&lt;&gt;"",IF(OR($AH730&lt;&gt;0,$AI730&lt;&gt;0),"0",SUM(AC731:AC731)),0)</f>
        <v>1</v>
      </c>
      <c r="AE731" s="90">
        <f ca="1">IF(A731&lt;&gt;"",W731+AC731,0)</f>
        <v>1</v>
      </c>
      <c r="AF731" s="87">
        <f t="shared" ca="1" si="243"/>
        <v>-10</v>
      </c>
      <c r="AG731" s="95">
        <f>T732</f>
        <v>1</v>
      </c>
      <c r="AH731" s="89">
        <f ca="1">IF($A731&lt;&gt;"",IF(AH730&lt;&gt;0,AH730,IF(AF731&gt;=$AJ$1,"Profit Target",0)),0)</f>
        <v>0</v>
      </c>
      <c r="AI731" s="91">
        <f ca="1">IF($A731&lt;&gt;"",IF(AI730&lt;&gt;0,AI730,IF(AF731&lt;=$AJ$2,"Stop Loss",0)))</f>
        <v>0</v>
      </c>
      <c r="AJ731" s="89">
        <f t="shared" ca="1" si="235"/>
        <v>9</v>
      </c>
      <c r="AK731" s="78" t="str">
        <f ca="1">IF($A730="","",ABS(T731)&amp;"@")</f>
        <v>1@</v>
      </c>
      <c r="AL731" s="78" t="str">
        <f ca="1">IF(U731&lt;&gt;"",$AK731&amp;U731&amp;",","")</f>
        <v/>
      </c>
      <c r="AM731" s="78" t="str">
        <f ca="1">IF($A730="","",ABS(Z731)&amp;"@")</f>
        <v>1@</v>
      </c>
      <c r="AN731" s="427" t="str">
        <f t="shared" ca="1" si="236"/>
        <v>1@R,</v>
      </c>
      <c r="AO731" s="20"/>
      <c r="AP731" s="20"/>
      <c r="AQ731" s="20"/>
      <c r="AR731" s="20"/>
      <c r="AS731" s="20"/>
      <c r="AT731" s="66"/>
      <c r="AU731" s="20"/>
      <c r="AV731" s="20"/>
      <c r="AW731" s="20"/>
      <c r="AX731" s="20"/>
      <c r="AY731" s="20"/>
      <c r="AZ731" s="20"/>
      <c r="BA731" s="20"/>
      <c r="BB731" s="96">
        <f t="shared" ca="1" si="227"/>
        <v>19</v>
      </c>
      <c r="BC731" s="48"/>
      <c r="BD731" s="96"/>
      <c r="BE731" s="48"/>
      <c r="BG731" s="48"/>
      <c r="BH731" s="48"/>
      <c r="BI731" s="19"/>
      <c r="BJ731" s="19"/>
      <c r="BK731" s="19"/>
      <c r="BL731" s="48"/>
      <c r="BM731" s="61"/>
      <c r="BN731" s="48"/>
      <c r="BR731" s="48"/>
      <c r="BS731" s="48"/>
      <c r="BT731" s="48"/>
      <c r="BU731" s="48"/>
      <c r="BV731" s="48"/>
      <c r="BW731" s="48"/>
      <c r="BX731" s="48"/>
      <c r="BY731" s="49"/>
      <c r="BZ731" s="48"/>
      <c r="CA731" s="48"/>
      <c r="CB731" s="19"/>
      <c r="CC731" s="19"/>
      <c r="CD731" s="19"/>
      <c r="CE731" s="48"/>
      <c r="CF731" s="49"/>
      <c r="CG731" s="19"/>
      <c r="CH731" s="49"/>
      <c r="CI731" s="19"/>
      <c r="CJ731" s="19"/>
    </row>
    <row r="732" spans="1:88">
      <c r="A732" s="96">
        <f t="shared" ca="1" si="226"/>
        <v>1</v>
      </c>
      <c r="B732" s="23" t="str">
        <f ca="1">IF(A731="","",IF(AND(AL732="",AN732=""),"NB",AL732&amp;AN732))</f>
        <v>1@R,</v>
      </c>
      <c r="C732" s="6" t="str">
        <f t="shared" ca="1" si="228"/>
        <v/>
      </c>
      <c r="D732" s="56" t="str">
        <f ca="1">VLOOKUP($A732,$BC$5:$BN$45,8)</f>
        <v>R</v>
      </c>
      <c r="E732" s="344" t="str">
        <f t="shared" ca="1" si="237"/>
        <v>RRR</v>
      </c>
      <c r="F732" s="175">
        <v>1</v>
      </c>
      <c r="G732" s="459">
        <f ca="1">IF(G731&gt;=$AJ$3,1,IF(AND(J730="L",J731="L"),1,IF(I731="L",2,IF(I731="W",(2*G731-1),G731))))</f>
        <v>2</v>
      </c>
      <c r="H732" s="345" t="str">
        <f ca="1">IF($A731&lt;&gt;"",IF(OR($AH731&lt;&gt;0,$AI731&lt;&gt;0,E731="RRR"),"",IF(AND($D726="B",$D729="B"),"B",IF(AND($D728="B",$D730="B"),"B",IF(AND($D730=$D731,$D730="B"),"B","")))),"")</f>
        <v/>
      </c>
      <c r="I732" s="346" t="str">
        <f t="shared" ca="1" si="241"/>
        <v/>
      </c>
      <c r="J732" s="346">
        <f t="shared" ca="1" si="229"/>
        <v>0</v>
      </c>
      <c r="K732" s="343">
        <f t="shared" ca="1" si="238"/>
        <v>0</v>
      </c>
      <c r="L732" s="56" t="str">
        <f ca="1">VLOOKUP($A732,$BC$5:$BN$45,8)</f>
        <v>R</v>
      </c>
      <c r="M732" s="428">
        <f t="shared" ca="1" si="239"/>
        <v>4</v>
      </c>
      <c r="N732" s="175">
        <v>1</v>
      </c>
      <c r="O732" s="345" t="str">
        <f ca="1">IF($A731&lt;&gt;"",IF(OR($AH731&lt;&gt;0,$AI731&lt;&gt;0,E731="BBB",H732&lt;&gt;""),"",IF(AND($D726="R",$D729="R"),"R",IF(AND($D728="R",$D730="R"),"R",IF(AND($D730=$D731,$D730="R"),"R","")))),"")</f>
        <v>R</v>
      </c>
      <c r="P732" s="37" t="str">
        <f t="shared" ca="1" si="230"/>
        <v>W</v>
      </c>
      <c r="Q732" s="37">
        <f t="shared" ca="1" si="231"/>
        <v>1</v>
      </c>
      <c r="R732" s="23">
        <f ca="1">IF($A732&lt;&gt;"",IF(OR($AH731&lt;&gt;0,$AI731&lt;&gt;0),"0",SUM(Q732:Q732)),0)</f>
        <v>1</v>
      </c>
      <c r="S732" s="56" t="str">
        <f ca="1">VLOOKUP($A732,$BC$5:$BN$45,8)</f>
        <v>R</v>
      </c>
      <c r="T732" s="175">
        <v>1</v>
      </c>
      <c r="U732" s="345" t="str">
        <f ca="1">IF($A731&lt;&gt;"",IF(OR($AH731&lt;&gt;0,$AI731&lt;&gt;0,M731&gt;=$AJ$3),"",H732))</f>
        <v/>
      </c>
      <c r="V732" s="346" t="str">
        <f t="shared" ca="1" si="242"/>
        <v/>
      </c>
      <c r="W732" s="346">
        <f t="shared" ca="1" si="232"/>
        <v>0</v>
      </c>
      <c r="X732" s="343">
        <f t="shared" ca="1" si="240"/>
        <v>0</v>
      </c>
      <c r="Y732" s="56" t="str">
        <f ca="1">VLOOKUP($A732,$BC$5:$BN$45,8)</f>
        <v>R</v>
      </c>
      <c r="Z732" s="175">
        <v>1</v>
      </c>
      <c r="AA732" s="345" t="str">
        <f ca="1">IF($A731&lt;&gt;"",IF(OR($AH731&lt;&gt;0,$AI731&lt;&gt;0,U732&lt;&gt;""),"",O732))</f>
        <v>R</v>
      </c>
      <c r="AB732" s="37" t="str">
        <f t="shared" ca="1" si="233"/>
        <v>W</v>
      </c>
      <c r="AC732" s="37">
        <f t="shared" ca="1" si="234"/>
        <v>1</v>
      </c>
      <c r="AD732" s="23">
        <f ca="1">IF($A732&lt;&gt;"",IF(OR($AH731&lt;&gt;0,$AI731&lt;&gt;0),"0",SUM(AC732:AC732)),0)</f>
        <v>1</v>
      </c>
      <c r="AE732" s="90">
        <f ca="1">IF(A732&lt;&gt;"",W732+AC732,0)</f>
        <v>1</v>
      </c>
      <c r="AF732" s="87">
        <f t="shared" ca="1" si="243"/>
        <v>-9</v>
      </c>
      <c r="AG732" s="95">
        <f>T733</f>
        <v>1</v>
      </c>
      <c r="AH732" s="89">
        <f ca="1">IF($A732&lt;&gt;"",IF(AH731&lt;&gt;0,AH731,IF(AF732&gt;=$AJ$1,"Profit Target",0)),0)</f>
        <v>0</v>
      </c>
      <c r="AI732" s="91">
        <f ca="1">IF($A732&lt;&gt;"",IF(AI731&lt;&gt;0,AI731,IF(AF732&lt;=$AJ$2,"Stop Loss",0)))</f>
        <v>0</v>
      </c>
      <c r="AJ732" s="89">
        <f t="shared" ca="1" si="235"/>
        <v>9</v>
      </c>
      <c r="AK732" s="78" t="str">
        <f ca="1">IF($A731="","",ABS(T732)&amp;"@")</f>
        <v>1@</v>
      </c>
      <c r="AL732" s="78" t="str">
        <f ca="1">IF(U732&lt;&gt;"",$AK732&amp;U732&amp;",","")</f>
        <v/>
      </c>
      <c r="AM732" s="78" t="str">
        <f ca="1">IF($A731="","",ABS(Z732)&amp;"@")</f>
        <v>1@</v>
      </c>
      <c r="AN732" s="427" t="str">
        <f t="shared" ca="1" si="236"/>
        <v>1@R,</v>
      </c>
      <c r="AO732" s="20"/>
      <c r="AP732" s="20"/>
      <c r="AQ732" s="20"/>
      <c r="AR732" s="20"/>
      <c r="AS732" s="20"/>
      <c r="AT732" s="66"/>
      <c r="AU732" s="20"/>
      <c r="AV732" s="20"/>
      <c r="AW732" s="20"/>
      <c r="AX732" s="20"/>
      <c r="AY732" s="20"/>
      <c r="AZ732" s="20"/>
      <c r="BA732" s="20"/>
      <c r="BB732" s="96">
        <f t="shared" ca="1" si="227"/>
        <v>5</v>
      </c>
      <c r="BC732" s="48"/>
      <c r="BD732" s="96"/>
      <c r="BE732" s="48"/>
      <c r="BG732" s="48"/>
      <c r="BH732" s="48"/>
      <c r="BI732" s="19"/>
      <c r="BJ732" s="19"/>
      <c r="BK732" s="19"/>
      <c r="BL732" s="48"/>
      <c r="BM732" s="61"/>
      <c r="BN732" s="48"/>
      <c r="BR732" s="48"/>
      <c r="BS732" s="48"/>
      <c r="BT732" s="48"/>
      <c r="BU732" s="48"/>
      <c r="BV732" s="48"/>
      <c r="BW732" s="48"/>
      <c r="BX732" s="48"/>
      <c r="BY732" s="49"/>
      <c r="BZ732" s="48"/>
      <c r="CA732" s="48"/>
      <c r="CB732" s="19"/>
      <c r="CC732" s="19"/>
      <c r="CD732" s="19"/>
      <c r="CE732" s="48"/>
      <c r="CF732" s="49"/>
      <c r="CG732" s="19"/>
      <c r="CH732" s="49"/>
      <c r="CI732" s="19"/>
      <c r="CJ732" s="19"/>
    </row>
    <row r="733" spans="1:88">
      <c r="A733" s="96">
        <f t="shared" ca="1" si="226"/>
        <v>28</v>
      </c>
      <c r="B733" s="23" t="str">
        <f ca="1">IF(A732="","",IF(AND(AL733="",AN733=""),"NB",AL733&amp;AN733))</f>
        <v>1@R,</v>
      </c>
      <c r="C733" s="6" t="str">
        <f t="shared" ca="1" si="228"/>
        <v/>
      </c>
      <c r="D733" s="56" t="str">
        <f ca="1">VLOOKUP($A733,$BC$5:$BN$45,8)</f>
        <v>B</v>
      </c>
      <c r="E733" s="344" t="str">
        <f t="shared" ca="1" si="237"/>
        <v>RRB</v>
      </c>
      <c r="F733" s="175">
        <v>1</v>
      </c>
      <c r="G733" s="459">
        <f ca="1">IF(G732&gt;=$AJ$3,1,IF(AND(J731="L",J732="L"),1,IF(I732="L",2,IF(I732="W",(2*G732-1),G732))))</f>
        <v>2</v>
      </c>
      <c r="H733" s="345" t="str">
        <f ca="1">IF($A732&lt;&gt;"",IF(OR($AH732&lt;&gt;0,$AI732&lt;&gt;0,E732="RRR"),"",IF(AND($D727="B",$D730="B"),"B",IF(AND($D729="B",$D731="B"),"B",IF(AND($D731=$D732,$D731="B"),"B","")))),"")</f>
        <v/>
      </c>
      <c r="I733" s="346" t="str">
        <f t="shared" ca="1" si="241"/>
        <v/>
      </c>
      <c r="J733" s="346">
        <f t="shared" ca="1" si="229"/>
        <v>0</v>
      </c>
      <c r="K733" s="343">
        <f t="shared" ca="1" si="238"/>
        <v>0</v>
      </c>
      <c r="L733" s="56" t="str">
        <f ca="1">VLOOKUP($A733,$BC$5:$BN$45,8)</f>
        <v>B</v>
      </c>
      <c r="M733" s="428">
        <f t="shared" ca="1" si="239"/>
        <v>4</v>
      </c>
      <c r="N733" s="175">
        <v>1</v>
      </c>
      <c r="O733" s="345" t="str">
        <f ca="1">IF($A732&lt;&gt;"",IF(OR($AH732&lt;&gt;0,$AI732&lt;&gt;0,E732="BBB",H733&lt;&gt;""),"",IF(AND($D727="R",$D730="R"),"R",IF(AND($D729="R",$D731="R"),"R",IF(AND($D731=$D732,$D731="R"),"R","")))),"")</f>
        <v>R</v>
      </c>
      <c r="P733" s="37" t="str">
        <f t="shared" ca="1" si="230"/>
        <v>L</v>
      </c>
      <c r="Q733" s="37">
        <f t="shared" ca="1" si="231"/>
        <v>-1</v>
      </c>
      <c r="R733" s="23">
        <f ca="1">IF($A733&lt;&gt;"",IF(OR($AH732&lt;&gt;0,$AI732&lt;&gt;0),"0",SUM(Q733:Q733)),0)</f>
        <v>-1</v>
      </c>
      <c r="S733" s="56" t="str">
        <f ca="1">VLOOKUP($A733,$BC$5:$BN$45,8)</f>
        <v>B</v>
      </c>
      <c r="T733" s="175">
        <v>1</v>
      </c>
      <c r="U733" s="345" t="str">
        <f ca="1">IF($A732&lt;&gt;"",IF(OR($AH732&lt;&gt;0,$AI732&lt;&gt;0,M732&gt;=$AJ$3),"",H733))</f>
        <v/>
      </c>
      <c r="V733" s="346" t="str">
        <f t="shared" ca="1" si="242"/>
        <v/>
      </c>
      <c r="W733" s="346">
        <f t="shared" ca="1" si="232"/>
        <v>0</v>
      </c>
      <c r="X733" s="343">
        <f t="shared" ca="1" si="240"/>
        <v>0</v>
      </c>
      <c r="Y733" s="56" t="str">
        <f ca="1">VLOOKUP($A733,$BC$5:$BN$45,8)</f>
        <v>B</v>
      </c>
      <c r="Z733" s="175">
        <v>1</v>
      </c>
      <c r="AA733" s="345" t="str">
        <f ca="1">IF($A732&lt;&gt;"",IF(OR($AH732&lt;&gt;0,$AI732&lt;&gt;0,U733&lt;&gt;""),"",O733))</f>
        <v>R</v>
      </c>
      <c r="AB733" s="37" t="str">
        <f t="shared" ca="1" si="233"/>
        <v>L</v>
      </c>
      <c r="AC733" s="37">
        <f t="shared" ca="1" si="234"/>
        <v>-1</v>
      </c>
      <c r="AD733" s="23">
        <f ca="1">IF($A733&lt;&gt;"",IF(OR($AH732&lt;&gt;0,$AI732&lt;&gt;0),"0",SUM(AC733:AC733)),0)</f>
        <v>-1</v>
      </c>
      <c r="AE733" s="90">
        <f ca="1">IF(A733&lt;&gt;"",W733+AC733,0)</f>
        <v>-1</v>
      </c>
      <c r="AF733" s="87">
        <f t="shared" ca="1" si="243"/>
        <v>-10</v>
      </c>
      <c r="AG733" s="95">
        <f>T734</f>
        <v>1</v>
      </c>
      <c r="AH733" s="89">
        <f ca="1">IF($A733&lt;&gt;"",IF(AH732&lt;&gt;0,AH732,IF(AF733&gt;=$AJ$1,"Profit Target",0)),0)</f>
        <v>0</v>
      </c>
      <c r="AI733" s="91">
        <f ca="1">IF($A733&lt;&gt;"",IF(AI732&lt;&gt;0,AI732,IF(AF733&lt;=$AJ$2,"Stop Loss",0)))</f>
        <v>0</v>
      </c>
      <c r="AJ733" s="89">
        <f t="shared" ca="1" si="235"/>
        <v>9</v>
      </c>
      <c r="AK733" s="78" t="str">
        <f ca="1">IF($A732="","",ABS(T733)&amp;"@")</f>
        <v>1@</v>
      </c>
      <c r="AL733" s="78" t="str">
        <f ca="1">IF(U733&lt;&gt;"",$AK733&amp;U733&amp;",","")</f>
        <v/>
      </c>
      <c r="AM733" s="78" t="str">
        <f ca="1">IF($A732="","",ABS(Z733)&amp;"@")</f>
        <v>1@</v>
      </c>
      <c r="AN733" s="427" t="str">
        <f t="shared" ca="1" si="236"/>
        <v>1@R,</v>
      </c>
      <c r="AO733" s="20"/>
      <c r="AP733" s="20"/>
      <c r="AQ733" s="20"/>
      <c r="AR733" s="20"/>
      <c r="AS733" s="20"/>
      <c r="AT733" s="66"/>
      <c r="AU733" s="20"/>
      <c r="AV733" s="20"/>
      <c r="AW733" s="20"/>
      <c r="AX733" s="20"/>
      <c r="AY733" s="20"/>
      <c r="AZ733" s="20"/>
      <c r="BA733" s="20"/>
      <c r="BB733" s="96">
        <f t="shared" ca="1" si="227"/>
        <v>6</v>
      </c>
      <c r="BC733" s="48"/>
      <c r="BD733" s="96"/>
      <c r="BE733" s="48"/>
      <c r="BG733" s="48"/>
      <c r="BH733" s="48"/>
      <c r="BI733" s="19"/>
      <c r="BJ733" s="19"/>
      <c r="BK733" s="19"/>
      <c r="BL733" s="48"/>
      <c r="BM733" s="61"/>
      <c r="BN733" s="48"/>
      <c r="BR733" s="48"/>
      <c r="BS733" s="48"/>
      <c r="BT733" s="48"/>
      <c r="BU733" s="48"/>
      <c r="BV733" s="48"/>
      <c r="BW733" s="48"/>
      <c r="BX733" s="48"/>
      <c r="BY733" s="49"/>
      <c r="BZ733" s="48"/>
      <c r="CA733" s="48"/>
      <c r="CB733" s="19"/>
      <c r="CC733" s="19"/>
      <c r="CD733" s="19"/>
      <c r="CE733" s="48"/>
      <c r="CF733" s="49"/>
      <c r="CG733" s="19"/>
      <c r="CH733" s="49"/>
      <c r="CI733" s="19"/>
      <c r="CJ733" s="19"/>
    </row>
    <row r="734" spans="1:88">
      <c r="A734" s="96">
        <f t="shared" ca="1" si="226"/>
        <v>5</v>
      </c>
      <c r="B734" s="23" t="str">
        <f ca="1">IF(A733="","",IF(AND(AL734="",AN734=""),"NB",AL734&amp;AN734))</f>
        <v>1@R,</v>
      </c>
      <c r="C734" s="6" t="str">
        <f t="shared" ca="1" si="228"/>
        <v/>
      </c>
      <c r="D734" s="56" t="str">
        <f ca="1">VLOOKUP($A734,$BC$5:$BN$45,8)</f>
        <v>R</v>
      </c>
      <c r="E734" s="344" t="str">
        <f t="shared" ca="1" si="237"/>
        <v>RBR</v>
      </c>
      <c r="F734" s="175">
        <v>1</v>
      </c>
      <c r="G734" s="459">
        <f ca="1">IF(G733&gt;=$AJ$3,1,IF(AND(J732="L",J733="L"),1,IF(I733="L",2,IF(I733="W",(2*G733-1),G733))))</f>
        <v>2</v>
      </c>
      <c r="H734" s="345" t="str">
        <f ca="1">IF($A733&lt;&gt;"",IF(OR($AH733&lt;&gt;0,$AI733&lt;&gt;0,E733="RRR"),"",IF(AND($D728="B",$D731="B"),"B",IF(AND($D730="B",$D732="B"),"B",IF(AND($D732=$D733,$D732="B"),"B","")))),"")</f>
        <v/>
      </c>
      <c r="I734" s="346" t="str">
        <f t="shared" ca="1" si="241"/>
        <v/>
      </c>
      <c r="J734" s="346">
        <f t="shared" ca="1" si="229"/>
        <v>0</v>
      </c>
      <c r="K734" s="343">
        <f t="shared" ca="1" si="238"/>
        <v>0</v>
      </c>
      <c r="L734" s="56" t="str">
        <f ca="1">VLOOKUP($A734,$BC$5:$BN$45,8)</f>
        <v>R</v>
      </c>
      <c r="M734" s="428">
        <f t="shared" ca="1" si="239"/>
        <v>4</v>
      </c>
      <c r="N734" s="175">
        <v>1</v>
      </c>
      <c r="O734" s="345" t="str">
        <f ca="1">IF($A733&lt;&gt;"",IF(OR($AH733&lt;&gt;0,$AI733&lt;&gt;0,E733="BBB",H734&lt;&gt;""),"",IF(AND($D728="R",$D731="R"),"R",IF(AND($D730="R",$D732="R"),"R",IF(AND($D732=$D733,$D732="R"),"R","")))),"")</f>
        <v>R</v>
      </c>
      <c r="P734" s="37" t="str">
        <f t="shared" ca="1" si="230"/>
        <v>W</v>
      </c>
      <c r="Q734" s="37">
        <f t="shared" ca="1" si="231"/>
        <v>1</v>
      </c>
      <c r="R734" s="23">
        <f ca="1">IF($A734&lt;&gt;"",IF(OR($AH733&lt;&gt;0,$AI733&lt;&gt;0),"0",SUM(Q734:Q734)),0)</f>
        <v>1</v>
      </c>
      <c r="S734" s="56" t="str">
        <f ca="1">VLOOKUP($A734,$BC$5:$BN$45,8)</f>
        <v>R</v>
      </c>
      <c r="T734" s="175">
        <v>1</v>
      </c>
      <c r="U734" s="345" t="str">
        <f ca="1">IF($A733&lt;&gt;"",IF(OR($AH733&lt;&gt;0,$AI733&lt;&gt;0,M733&gt;=$AJ$3),"",H734))</f>
        <v/>
      </c>
      <c r="V734" s="346" t="str">
        <f t="shared" ca="1" si="242"/>
        <v/>
      </c>
      <c r="W734" s="346">
        <f t="shared" ca="1" si="232"/>
        <v>0</v>
      </c>
      <c r="X734" s="343">
        <f t="shared" ca="1" si="240"/>
        <v>0</v>
      </c>
      <c r="Y734" s="56" t="str">
        <f ca="1">VLOOKUP($A734,$BC$5:$BN$45,8)</f>
        <v>R</v>
      </c>
      <c r="Z734" s="175">
        <v>1</v>
      </c>
      <c r="AA734" s="345" t="str">
        <f ca="1">IF($A733&lt;&gt;"",IF(OR($AH733&lt;&gt;0,$AI733&lt;&gt;0,U734&lt;&gt;""),"",O734))</f>
        <v>R</v>
      </c>
      <c r="AB734" s="37" t="str">
        <f t="shared" ca="1" si="233"/>
        <v>W</v>
      </c>
      <c r="AC734" s="37">
        <f t="shared" ca="1" si="234"/>
        <v>1</v>
      </c>
      <c r="AD734" s="23">
        <f ca="1">IF($A734&lt;&gt;"",IF(OR($AH733&lt;&gt;0,$AI733&lt;&gt;0),"0",SUM(AC734:AC734)),0)</f>
        <v>1</v>
      </c>
      <c r="AE734" s="90">
        <f ca="1">IF(A734&lt;&gt;"",W734+AC734,0)</f>
        <v>1</v>
      </c>
      <c r="AF734" s="87">
        <f t="shared" ca="1" si="243"/>
        <v>-9</v>
      </c>
      <c r="AG734" s="95">
        <f>T735</f>
        <v>1</v>
      </c>
      <c r="AH734" s="89">
        <f ca="1">IF($A734&lt;&gt;"",IF(AH733&lt;&gt;0,AH733,IF(AF734&gt;=$AJ$1,"Profit Target",0)),0)</f>
        <v>0</v>
      </c>
      <c r="AI734" s="91">
        <f ca="1">IF($A734&lt;&gt;"",IF(AI733&lt;&gt;0,AI733,IF(AF734&lt;=$AJ$2,"Stop Loss",0)))</f>
        <v>0</v>
      </c>
      <c r="AJ734" s="89">
        <f t="shared" ca="1" si="235"/>
        <v>9</v>
      </c>
      <c r="AK734" s="78" t="str">
        <f ca="1">IF($A733="","",ABS(T734)&amp;"@")</f>
        <v>1@</v>
      </c>
      <c r="AL734" s="78" t="str">
        <f ca="1">IF(U734&lt;&gt;"",$AK734&amp;U734&amp;",","")</f>
        <v/>
      </c>
      <c r="AM734" s="78" t="str">
        <f ca="1">IF($A733="","",ABS(Z734)&amp;"@")</f>
        <v>1@</v>
      </c>
      <c r="AN734" s="427" t="str">
        <f t="shared" ca="1" si="236"/>
        <v>1@R,</v>
      </c>
      <c r="AO734" s="20"/>
      <c r="AP734" s="20"/>
      <c r="AQ734" s="20"/>
      <c r="AR734" s="20"/>
      <c r="AS734" s="20"/>
      <c r="AT734" s="66"/>
      <c r="AU734" s="20"/>
      <c r="AV734" s="20"/>
      <c r="AW734" s="20"/>
      <c r="AX734" s="20"/>
      <c r="AY734" s="20"/>
      <c r="AZ734" s="20"/>
      <c r="BA734" s="20"/>
      <c r="BB734" s="96">
        <f t="shared" ca="1" si="227"/>
        <v>30</v>
      </c>
      <c r="BC734" s="48"/>
      <c r="BD734" s="96"/>
      <c r="BE734" s="48"/>
      <c r="BG734" s="48"/>
      <c r="BH734" s="48"/>
      <c r="BI734" s="19"/>
      <c r="BJ734" s="19"/>
      <c r="BK734" s="19"/>
      <c r="BL734" s="48"/>
      <c r="BM734" s="61"/>
      <c r="BN734" s="48"/>
      <c r="BR734" s="48"/>
      <c r="BS734" s="48"/>
      <c r="BT734" s="48"/>
      <c r="BU734" s="48"/>
      <c r="BV734" s="48"/>
      <c r="BW734" s="48"/>
      <c r="BX734" s="48"/>
      <c r="BY734" s="49"/>
      <c r="BZ734" s="48"/>
      <c r="CA734" s="48"/>
      <c r="CB734" s="19"/>
      <c r="CC734" s="19"/>
      <c r="CD734" s="19"/>
      <c r="CE734" s="48"/>
      <c r="CF734" s="49"/>
      <c r="CG734" s="19"/>
      <c r="CH734" s="49"/>
      <c r="CI734" s="19"/>
      <c r="CJ734" s="19"/>
    </row>
    <row r="735" spans="1:88">
      <c r="A735" s="96">
        <f t="shared" ca="1" si="226"/>
        <v>9</v>
      </c>
      <c r="B735" s="23" t="str">
        <f ca="1">IF(A734="","",IF(AND(AL735="",AN735=""),"NB",AL735&amp;AN735))</f>
        <v>1@R,</v>
      </c>
      <c r="C735" s="6" t="str">
        <f t="shared" ca="1" si="228"/>
        <v/>
      </c>
      <c r="D735" s="56" t="str">
        <f ca="1">VLOOKUP($A735,$BC$5:$BN$45,8)</f>
        <v>R</v>
      </c>
      <c r="E735" s="344" t="str">
        <f t="shared" ca="1" si="237"/>
        <v>BRR</v>
      </c>
      <c r="F735" s="175">
        <v>1</v>
      </c>
      <c r="G735" s="459">
        <f ca="1">IF(G734&gt;=$AJ$3,1,IF(AND(J733="L",J734="L"),1,IF(I734="L",2,IF(I734="W",(2*G734-1),G734))))</f>
        <v>2</v>
      </c>
      <c r="H735" s="345" t="str">
        <f ca="1">IF($A734&lt;&gt;"",IF(OR($AH734&lt;&gt;0,$AI734&lt;&gt;0,E734="RRR"),"",IF(AND($D729="B",$D732="B"),"B",IF(AND($D731="B",$D733="B"),"B",IF(AND($D733=$D734,$D733="B"),"B","")))),"")</f>
        <v/>
      </c>
      <c r="I735" s="346" t="str">
        <f t="shared" ca="1" si="241"/>
        <v/>
      </c>
      <c r="J735" s="346">
        <f t="shared" ca="1" si="229"/>
        <v>0</v>
      </c>
      <c r="K735" s="343">
        <f t="shared" ca="1" si="238"/>
        <v>0</v>
      </c>
      <c r="L735" s="56" t="str">
        <f ca="1">VLOOKUP($A735,$BC$5:$BN$45,8)</f>
        <v>R</v>
      </c>
      <c r="M735" s="428">
        <f t="shared" ca="1" si="239"/>
        <v>4</v>
      </c>
      <c r="N735" s="175">
        <v>1</v>
      </c>
      <c r="O735" s="345" t="str">
        <f ca="1">IF($A734&lt;&gt;"",IF(OR($AH734&lt;&gt;0,$AI734&lt;&gt;0,E734="BBB",H735&lt;&gt;""),"",IF(AND($D729="R",$D732="R"),"R",IF(AND($D731="R",$D733="R"),"R",IF(AND($D733=$D734,$D733="R"),"R","")))),"")</f>
        <v>R</v>
      </c>
      <c r="P735" s="37" t="str">
        <f t="shared" ca="1" si="230"/>
        <v>W</v>
      </c>
      <c r="Q735" s="37">
        <f t="shared" ca="1" si="231"/>
        <v>1</v>
      </c>
      <c r="R735" s="23">
        <f ca="1">IF($A735&lt;&gt;"",IF(OR($AH734&lt;&gt;0,$AI734&lt;&gt;0),"0",SUM(Q735:Q735)),0)</f>
        <v>1</v>
      </c>
      <c r="S735" s="56" t="str">
        <f ca="1">VLOOKUP($A735,$BC$5:$BN$45,8)</f>
        <v>R</v>
      </c>
      <c r="T735" s="175">
        <v>1</v>
      </c>
      <c r="U735" s="345" t="str">
        <f ca="1">IF($A734&lt;&gt;"",IF(OR($AH734&lt;&gt;0,$AI734&lt;&gt;0,M734&gt;=$AJ$3),"",H735))</f>
        <v/>
      </c>
      <c r="V735" s="346" t="str">
        <f t="shared" ca="1" si="242"/>
        <v/>
      </c>
      <c r="W735" s="346">
        <f t="shared" ca="1" si="232"/>
        <v>0</v>
      </c>
      <c r="X735" s="343">
        <f t="shared" ca="1" si="240"/>
        <v>0</v>
      </c>
      <c r="Y735" s="56" t="str">
        <f ca="1">VLOOKUP($A735,$BC$5:$BN$45,8)</f>
        <v>R</v>
      </c>
      <c r="Z735" s="175">
        <v>1</v>
      </c>
      <c r="AA735" s="345" t="str">
        <f ca="1">IF($A734&lt;&gt;"",IF(OR($AH734&lt;&gt;0,$AI734&lt;&gt;0,U735&lt;&gt;""),"",O735))</f>
        <v>R</v>
      </c>
      <c r="AB735" s="37" t="str">
        <f t="shared" ca="1" si="233"/>
        <v>W</v>
      </c>
      <c r="AC735" s="37">
        <f t="shared" ca="1" si="234"/>
        <v>1</v>
      </c>
      <c r="AD735" s="23">
        <f ca="1">IF($A735&lt;&gt;"",IF(OR($AH734&lt;&gt;0,$AI734&lt;&gt;0),"0",SUM(AC735:AC735)),0)</f>
        <v>1</v>
      </c>
      <c r="AE735" s="90">
        <f ca="1">IF(A735&lt;&gt;"",W735+AC735,0)</f>
        <v>1</v>
      </c>
      <c r="AF735" s="87">
        <f t="shared" ca="1" si="243"/>
        <v>-8</v>
      </c>
      <c r="AG735" s="95">
        <f>T736</f>
        <v>1</v>
      </c>
      <c r="AH735" s="89">
        <f ca="1">IF($A735&lt;&gt;"",IF(AH734&lt;&gt;0,AH734,IF(AF735&gt;=$AJ$1,"Profit Target",0)),0)</f>
        <v>0</v>
      </c>
      <c r="AI735" s="91">
        <f ca="1">IF($A735&lt;&gt;"",IF(AI734&lt;&gt;0,AI734,IF(AF735&lt;=$AJ$2,"Stop Loss",0)))</f>
        <v>0</v>
      </c>
      <c r="AJ735" s="89">
        <f t="shared" ca="1" si="235"/>
        <v>9</v>
      </c>
      <c r="AK735" s="78" t="str">
        <f ca="1">IF($A734="","",ABS(T735)&amp;"@")</f>
        <v>1@</v>
      </c>
      <c r="AL735" s="78" t="str">
        <f ca="1">IF(U735&lt;&gt;"",$AK735&amp;U735&amp;",","")</f>
        <v/>
      </c>
      <c r="AM735" s="78" t="str">
        <f ca="1">IF($A734="","",ABS(Z735)&amp;"@")</f>
        <v>1@</v>
      </c>
      <c r="AN735" s="427" t="str">
        <f t="shared" ca="1" si="236"/>
        <v>1@R,</v>
      </c>
      <c r="AO735" s="20"/>
      <c r="AP735" s="20"/>
      <c r="AQ735" s="20"/>
      <c r="AR735" s="20"/>
      <c r="AS735" s="20"/>
      <c r="AT735" s="66"/>
      <c r="AU735" s="20"/>
      <c r="AV735" s="20"/>
      <c r="AW735" s="20"/>
      <c r="AX735" s="20"/>
      <c r="AY735" s="20"/>
      <c r="AZ735" s="20"/>
      <c r="BA735" s="20"/>
      <c r="BB735" s="96">
        <f t="shared" ca="1" si="227"/>
        <v>27</v>
      </c>
      <c r="BC735" s="48"/>
      <c r="BD735" s="96"/>
      <c r="BE735" s="48"/>
      <c r="BG735" s="48"/>
      <c r="BH735" s="48"/>
      <c r="BI735" s="19"/>
      <c r="BJ735" s="19"/>
      <c r="BK735" s="19"/>
      <c r="BL735" s="48"/>
      <c r="BM735" s="61"/>
      <c r="BN735" s="48"/>
      <c r="BR735" s="48"/>
      <c r="BS735" s="48"/>
      <c r="BT735" s="48"/>
      <c r="BU735" s="48"/>
      <c r="BV735" s="48"/>
      <c r="BW735" s="48"/>
      <c r="BX735" s="48"/>
      <c r="BY735" s="49"/>
      <c r="BZ735" s="48"/>
      <c r="CA735" s="48"/>
      <c r="CB735" s="19"/>
      <c r="CC735" s="19"/>
      <c r="CD735" s="19"/>
      <c r="CE735" s="48"/>
      <c r="CF735" s="49"/>
      <c r="CG735" s="19"/>
      <c r="CH735" s="49"/>
      <c r="CI735" s="19"/>
      <c r="CJ735" s="19"/>
    </row>
    <row r="736" spans="1:88">
      <c r="A736" s="96">
        <f t="shared" ca="1" si="226"/>
        <v>5</v>
      </c>
      <c r="B736" s="23" t="str">
        <f ca="1">IF(A735="","",IF(AND(AL736="",AN736=""),"NB",AL736&amp;AN736))</f>
        <v>1@R,</v>
      </c>
      <c r="C736" s="6" t="str">
        <f t="shared" ca="1" si="228"/>
        <v/>
      </c>
      <c r="D736" s="56" t="str">
        <f ca="1">VLOOKUP($A736,$BC$5:$BN$45,8)</f>
        <v>R</v>
      </c>
      <c r="E736" s="344" t="str">
        <f t="shared" ca="1" si="237"/>
        <v>RRR</v>
      </c>
      <c r="F736" s="175">
        <v>1</v>
      </c>
      <c r="G736" s="459">
        <f ca="1">IF(G735&gt;=$AJ$3,1,IF(AND(J734="L",J735="L"),1,IF(I735="L",2,IF(I735="W",(2*G735-1),G735))))</f>
        <v>2</v>
      </c>
      <c r="H736" s="345" t="str">
        <f ca="1">IF($A735&lt;&gt;"",IF(OR($AH735&lt;&gt;0,$AI735&lt;&gt;0,E735="RRR"),"",IF(AND($D730="B",$D733="B"),"B",IF(AND($D732="B",$D734="B"),"B",IF(AND($D734=$D735,$D734="B"),"B","")))),"")</f>
        <v/>
      </c>
      <c r="I736" s="346" t="str">
        <f t="shared" ca="1" si="241"/>
        <v/>
      </c>
      <c r="J736" s="346">
        <f t="shared" ca="1" si="229"/>
        <v>0</v>
      </c>
      <c r="K736" s="343">
        <f t="shared" ca="1" si="238"/>
        <v>0</v>
      </c>
      <c r="L736" s="56" t="str">
        <f ca="1">VLOOKUP($A736,$BC$5:$BN$45,8)</f>
        <v>R</v>
      </c>
      <c r="M736" s="428">
        <f t="shared" ca="1" si="239"/>
        <v>4</v>
      </c>
      <c r="N736" s="175">
        <v>1</v>
      </c>
      <c r="O736" s="345" t="str">
        <f ca="1">IF($A735&lt;&gt;"",IF(OR($AH735&lt;&gt;0,$AI735&lt;&gt;0,E735="BBB",H736&lt;&gt;""),"",IF(AND($D730="R",$D733="R"),"R",IF(AND($D732="R",$D734="R"),"R",IF(AND($D734=$D735,$D734="R"),"R","")))),"")</f>
        <v>R</v>
      </c>
      <c r="P736" s="37" t="str">
        <f t="shared" ca="1" si="230"/>
        <v>W</v>
      </c>
      <c r="Q736" s="37">
        <f t="shared" ca="1" si="231"/>
        <v>1</v>
      </c>
      <c r="R736" s="23">
        <f ca="1">IF($A736&lt;&gt;"",IF(OR($AH735&lt;&gt;0,$AI735&lt;&gt;0),"0",SUM(Q736:Q736)),0)</f>
        <v>1</v>
      </c>
      <c r="S736" s="56" t="str">
        <f ca="1">VLOOKUP($A736,$BC$5:$BN$45,8)</f>
        <v>R</v>
      </c>
      <c r="T736" s="175">
        <v>1</v>
      </c>
      <c r="U736" s="345" t="str">
        <f ca="1">IF($A735&lt;&gt;"",IF(OR($AH735&lt;&gt;0,$AI735&lt;&gt;0,M735&gt;=$AJ$3),"",H736))</f>
        <v/>
      </c>
      <c r="V736" s="346" t="str">
        <f t="shared" ca="1" si="242"/>
        <v/>
      </c>
      <c r="W736" s="346">
        <f t="shared" ca="1" si="232"/>
        <v>0</v>
      </c>
      <c r="X736" s="343">
        <f t="shared" ca="1" si="240"/>
        <v>0</v>
      </c>
      <c r="Y736" s="56" t="str">
        <f ca="1">VLOOKUP($A736,$BC$5:$BN$45,8)</f>
        <v>R</v>
      </c>
      <c r="Z736" s="175">
        <v>1</v>
      </c>
      <c r="AA736" s="345" t="str">
        <f ca="1">IF($A735&lt;&gt;"",IF(OR($AH735&lt;&gt;0,$AI735&lt;&gt;0,U736&lt;&gt;""),"",O736))</f>
        <v>R</v>
      </c>
      <c r="AB736" s="37" t="str">
        <f t="shared" ca="1" si="233"/>
        <v>W</v>
      </c>
      <c r="AC736" s="37">
        <f t="shared" ca="1" si="234"/>
        <v>1</v>
      </c>
      <c r="AD736" s="23">
        <f ca="1">IF($A736&lt;&gt;"",IF(OR($AH735&lt;&gt;0,$AI735&lt;&gt;0),"0",SUM(AC736:AC736)),0)</f>
        <v>1</v>
      </c>
      <c r="AE736" s="90">
        <f ca="1">IF(A736&lt;&gt;"",W736+AC736,0)</f>
        <v>1</v>
      </c>
      <c r="AF736" s="87">
        <f t="shared" ca="1" si="243"/>
        <v>-7</v>
      </c>
      <c r="AG736" s="95">
        <f>T737</f>
        <v>1</v>
      </c>
      <c r="AH736" s="89">
        <f ca="1">IF($A736&lt;&gt;"",IF(AH735&lt;&gt;0,AH735,IF(AF736&gt;=$AJ$1,"Profit Target",0)),0)</f>
        <v>0</v>
      </c>
      <c r="AI736" s="91">
        <f ca="1">IF($A736&lt;&gt;"",IF(AI735&lt;&gt;0,AI735,IF(AF736&lt;=$AJ$2,"Stop Loss",0)))</f>
        <v>0</v>
      </c>
      <c r="AJ736" s="89">
        <f t="shared" ca="1" si="235"/>
        <v>9</v>
      </c>
      <c r="AK736" s="78" t="str">
        <f ca="1">IF($A735="","",ABS(T736)&amp;"@")</f>
        <v>1@</v>
      </c>
      <c r="AL736" s="78" t="str">
        <f ca="1">IF(U736&lt;&gt;"",$AK736&amp;U736&amp;",","")</f>
        <v/>
      </c>
      <c r="AM736" s="78" t="str">
        <f ca="1">IF($A735="","",ABS(Z736)&amp;"@")</f>
        <v>1@</v>
      </c>
      <c r="AN736" s="427" t="str">
        <f t="shared" ca="1" si="236"/>
        <v>1@R,</v>
      </c>
      <c r="AO736" s="20"/>
      <c r="AP736" s="20"/>
      <c r="AQ736" s="20"/>
      <c r="AR736" s="20"/>
      <c r="AS736" s="20"/>
      <c r="AT736" s="66"/>
      <c r="AU736" s="20"/>
      <c r="AV736" s="20"/>
      <c r="AW736" s="20"/>
      <c r="AX736" s="20"/>
      <c r="AY736" s="20"/>
      <c r="AZ736" s="20"/>
      <c r="BA736" s="20"/>
      <c r="BB736" s="96">
        <f t="shared" ca="1" si="227"/>
        <v>26</v>
      </c>
      <c r="BC736" s="48"/>
      <c r="BD736" s="96"/>
      <c r="BE736" s="48"/>
      <c r="BG736" s="48"/>
      <c r="BH736" s="48"/>
      <c r="BI736" s="19"/>
      <c r="BJ736" s="19"/>
      <c r="BK736" s="19"/>
      <c r="BL736" s="48"/>
      <c r="BM736" s="61"/>
      <c r="BN736" s="48"/>
      <c r="BR736" s="48"/>
      <c r="BS736" s="48"/>
      <c r="BT736" s="48"/>
      <c r="BU736" s="48"/>
      <c r="BV736" s="48"/>
      <c r="BW736" s="48"/>
      <c r="BX736" s="48"/>
      <c r="BY736" s="49"/>
      <c r="BZ736" s="48"/>
      <c r="CA736" s="48"/>
      <c r="CB736" s="19"/>
      <c r="CC736" s="19"/>
      <c r="CD736" s="19"/>
      <c r="CE736" s="48"/>
      <c r="CF736" s="49"/>
      <c r="CG736" s="19"/>
      <c r="CH736" s="49"/>
      <c r="CI736" s="19"/>
      <c r="CJ736" s="19"/>
    </row>
    <row r="737" spans="1:88">
      <c r="A737" s="96">
        <f t="shared" ca="1" si="226"/>
        <v>11</v>
      </c>
      <c r="B737" s="23" t="str">
        <f ca="1">IF(A736="","",IF(AND(AL737="",AN737=""),"NB",AL737&amp;AN737))</f>
        <v>1@R,</v>
      </c>
      <c r="C737" s="6" t="str">
        <f t="shared" ca="1" si="228"/>
        <v/>
      </c>
      <c r="D737" s="56" t="str">
        <f ca="1">VLOOKUP($A737,$BC$5:$BN$45,8)</f>
        <v>B</v>
      </c>
      <c r="E737" s="344" t="str">
        <f t="shared" ca="1" si="237"/>
        <v>RRB</v>
      </c>
      <c r="F737" s="175">
        <v>1</v>
      </c>
      <c r="G737" s="459">
        <f ca="1">IF(G736&gt;=$AJ$3,1,IF(AND(J735="L",J736="L"),1,IF(I736="L",2,IF(I736="W",(2*G736-1),G736))))</f>
        <v>2</v>
      </c>
      <c r="H737" s="345" t="str">
        <f ca="1">IF($A736&lt;&gt;"",IF(OR($AH736&lt;&gt;0,$AI736&lt;&gt;0,E736="RRR"),"",IF(AND($D731="B",$D734="B"),"B",IF(AND($D733="B",$D735="B"),"B",IF(AND($D735=$D736,$D735="B"),"B","")))),"")</f>
        <v/>
      </c>
      <c r="I737" s="346" t="str">
        <f t="shared" ca="1" si="241"/>
        <v/>
      </c>
      <c r="J737" s="346">
        <f t="shared" ca="1" si="229"/>
        <v>0</v>
      </c>
      <c r="K737" s="343">
        <f t="shared" ca="1" si="238"/>
        <v>0</v>
      </c>
      <c r="L737" s="56" t="str">
        <f ca="1">VLOOKUP($A737,$BC$5:$BN$45,8)</f>
        <v>B</v>
      </c>
      <c r="M737" s="428">
        <f t="shared" ca="1" si="239"/>
        <v>4</v>
      </c>
      <c r="N737" s="175">
        <v>1</v>
      </c>
      <c r="O737" s="345" t="str">
        <f ca="1">IF($A736&lt;&gt;"",IF(OR($AH736&lt;&gt;0,$AI736&lt;&gt;0,E736="BBB",H737&lt;&gt;""),"",IF(AND($D731="R",$D734="R"),"R",IF(AND($D733="R",$D735="R"),"R",IF(AND($D735=$D736,$D735="R"),"R","")))),"")</f>
        <v>R</v>
      </c>
      <c r="P737" s="37" t="str">
        <f t="shared" ca="1" si="230"/>
        <v>L</v>
      </c>
      <c r="Q737" s="37">
        <f t="shared" ca="1" si="231"/>
        <v>-1</v>
      </c>
      <c r="R737" s="23">
        <f ca="1">IF($A737&lt;&gt;"",IF(OR($AH736&lt;&gt;0,$AI736&lt;&gt;0),"0",SUM(Q737:Q737)),0)</f>
        <v>-1</v>
      </c>
      <c r="S737" s="56" t="str">
        <f ca="1">VLOOKUP($A737,$BC$5:$BN$45,8)</f>
        <v>B</v>
      </c>
      <c r="T737" s="175">
        <v>1</v>
      </c>
      <c r="U737" s="345" t="str">
        <f ca="1">IF($A736&lt;&gt;"",IF(OR($AH736&lt;&gt;0,$AI736&lt;&gt;0,M736&gt;=$AJ$3),"",H737))</f>
        <v/>
      </c>
      <c r="V737" s="346" t="str">
        <f t="shared" ca="1" si="242"/>
        <v/>
      </c>
      <c r="W737" s="346">
        <f t="shared" ca="1" si="232"/>
        <v>0</v>
      </c>
      <c r="X737" s="343">
        <f t="shared" ca="1" si="240"/>
        <v>0</v>
      </c>
      <c r="Y737" s="56" t="str">
        <f ca="1">VLOOKUP($A737,$BC$5:$BN$45,8)</f>
        <v>B</v>
      </c>
      <c r="Z737" s="175">
        <v>1</v>
      </c>
      <c r="AA737" s="345" t="str">
        <f ca="1">IF($A736&lt;&gt;"",IF(OR($AH736&lt;&gt;0,$AI736&lt;&gt;0,U737&lt;&gt;""),"",O737))</f>
        <v>R</v>
      </c>
      <c r="AB737" s="37" t="str">
        <f t="shared" ca="1" si="233"/>
        <v>L</v>
      </c>
      <c r="AC737" s="37">
        <f t="shared" ca="1" si="234"/>
        <v>-1</v>
      </c>
      <c r="AD737" s="23">
        <f ca="1">IF($A737&lt;&gt;"",IF(OR($AH736&lt;&gt;0,$AI736&lt;&gt;0),"0",SUM(AC737:AC737)),0)</f>
        <v>-1</v>
      </c>
      <c r="AE737" s="90">
        <f ca="1">IF(A737&lt;&gt;"",W737+AC737,0)</f>
        <v>-1</v>
      </c>
      <c r="AF737" s="87">
        <f t="shared" ca="1" si="243"/>
        <v>-8</v>
      </c>
      <c r="AG737" s="95">
        <f>T738</f>
        <v>1</v>
      </c>
      <c r="AH737" s="89">
        <f ca="1">IF($A737&lt;&gt;"",IF(AH736&lt;&gt;0,AH736,IF(AF737&gt;=$AJ$1,"Profit Target",0)),0)</f>
        <v>0</v>
      </c>
      <c r="AI737" s="91">
        <f ca="1">IF($A737&lt;&gt;"",IF(AI736&lt;&gt;0,AI736,IF(AF737&lt;=$AJ$2,"Stop Loss",0)))</f>
        <v>0</v>
      </c>
      <c r="AJ737" s="89">
        <f t="shared" ca="1" si="235"/>
        <v>9</v>
      </c>
      <c r="AK737" s="78" t="str">
        <f ca="1">IF($A736="","",ABS(T737)&amp;"@")</f>
        <v>1@</v>
      </c>
      <c r="AL737" s="78" t="str">
        <f ca="1">IF(U737&lt;&gt;"",$AK737&amp;U737&amp;",","")</f>
        <v/>
      </c>
      <c r="AM737" s="78" t="str">
        <f ca="1">IF($A736="","",ABS(Z737)&amp;"@")</f>
        <v>1@</v>
      </c>
      <c r="AN737" s="427" t="str">
        <f t="shared" ca="1" si="236"/>
        <v>1@R,</v>
      </c>
      <c r="AO737" s="20"/>
      <c r="AP737" s="20"/>
      <c r="AQ737" s="20"/>
      <c r="AR737" s="20"/>
      <c r="AS737" s="20"/>
      <c r="AT737" s="66"/>
      <c r="AU737" s="20"/>
      <c r="AV737" s="20"/>
      <c r="AW737" s="20"/>
      <c r="AX737" s="20"/>
      <c r="AY737" s="20"/>
      <c r="AZ737" s="20"/>
      <c r="BA737" s="20"/>
      <c r="BB737" s="96">
        <f t="shared" ca="1" si="227"/>
        <v>2</v>
      </c>
      <c r="BC737" s="48"/>
      <c r="BD737" s="96"/>
      <c r="BE737" s="48"/>
      <c r="BG737" s="48"/>
      <c r="BH737" s="48"/>
      <c r="BI737" s="19"/>
      <c r="BJ737" s="19"/>
      <c r="BK737" s="19"/>
      <c r="BL737" s="48"/>
      <c r="BM737" s="61"/>
      <c r="BN737" s="48"/>
      <c r="BR737" s="48"/>
      <c r="BS737" s="48"/>
      <c r="BT737" s="48"/>
      <c r="BU737" s="48"/>
      <c r="BV737" s="48"/>
      <c r="BW737" s="48"/>
      <c r="BX737" s="48"/>
      <c r="BY737" s="49"/>
      <c r="BZ737" s="48"/>
      <c r="CA737" s="48"/>
      <c r="CB737" s="19"/>
      <c r="CC737" s="19"/>
      <c r="CD737" s="19"/>
      <c r="CE737" s="48"/>
      <c r="CF737" s="49"/>
      <c r="CG737" s="19"/>
      <c r="CH737" s="49"/>
      <c r="CI737" s="19"/>
      <c r="CJ737" s="19"/>
    </row>
    <row r="738" spans="1:88">
      <c r="A738" s="96">
        <f t="shared" ca="1" si="226"/>
        <v>22</v>
      </c>
      <c r="B738" s="23" t="str">
        <f ca="1">IF(A737="","",IF(AND(AL738="",AN738=""),"NB",AL738&amp;AN738))</f>
        <v>1@R,</v>
      </c>
      <c r="C738" s="6" t="str">
        <f t="shared" ca="1" si="228"/>
        <v/>
      </c>
      <c r="D738" s="56" t="str">
        <f ca="1">VLOOKUP($A738,$BC$5:$BN$45,8)</f>
        <v>B</v>
      </c>
      <c r="E738" s="344" t="str">
        <f t="shared" ca="1" si="237"/>
        <v>RBB</v>
      </c>
      <c r="F738" s="175">
        <v>1</v>
      </c>
      <c r="G738" s="459">
        <f ca="1">IF(G737&gt;=$AJ$3,1,IF(AND(J736="L",J737="L"),1,IF(I737="L",2,IF(I737="W",(2*G737-1),G737))))</f>
        <v>2</v>
      </c>
      <c r="H738" s="345" t="str">
        <f ca="1">IF($A737&lt;&gt;"",IF(OR($AH737&lt;&gt;0,$AI737&lt;&gt;0,E737="RRR"),"",IF(AND($D732="B",$D735="B"),"B",IF(AND($D734="B",$D736="B"),"B",IF(AND($D736=$D737,$D736="B"),"B","")))),"")</f>
        <v/>
      </c>
      <c r="I738" s="346" t="str">
        <f t="shared" ca="1" si="241"/>
        <v/>
      </c>
      <c r="J738" s="346">
        <f t="shared" ca="1" si="229"/>
        <v>0</v>
      </c>
      <c r="K738" s="343">
        <f t="shared" ca="1" si="238"/>
        <v>0</v>
      </c>
      <c r="L738" s="56" t="str">
        <f ca="1">VLOOKUP($A738,$BC$5:$BN$45,8)</f>
        <v>B</v>
      </c>
      <c r="M738" s="428">
        <f t="shared" ca="1" si="239"/>
        <v>4</v>
      </c>
      <c r="N738" s="175">
        <v>1</v>
      </c>
      <c r="O738" s="345" t="str">
        <f ca="1">IF($A737&lt;&gt;"",IF(OR($AH737&lt;&gt;0,$AI737&lt;&gt;0,E737="BBB",H738&lt;&gt;""),"",IF(AND($D732="R",$D735="R"),"R",IF(AND($D734="R",$D736="R"),"R",IF(AND($D736=$D737,$D736="R"),"R","")))),"")</f>
        <v>R</v>
      </c>
      <c r="P738" s="37" t="str">
        <f t="shared" ca="1" si="230"/>
        <v>L</v>
      </c>
      <c r="Q738" s="37">
        <f t="shared" ca="1" si="231"/>
        <v>-1</v>
      </c>
      <c r="R738" s="23">
        <f ca="1">IF($A738&lt;&gt;"",IF(OR($AH737&lt;&gt;0,$AI737&lt;&gt;0),"0",SUM(Q738:Q738)),0)</f>
        <v>-1</v>
      </c>
      <c r="S738" s="56" t="str">
        <f ca="1">VLOOKUP($A738,$BC$5:$BN$45,8)</f>
        <v>B</v>
      </c>
      <c r="T738" s="175">
        <v>1</v>
      </c>
      <c r="U738" s="345" t="str">
        <f ca="1">IF($A737&lt;&gt;"",IF(OR($AH737&lt;&gt;0,$AI737&lt;&gt;0,M737&gt;=$AJ$3),"",H738))</f>
        <v/>
      </c>
      <c r="V738" s="346" t="str">
        <f t="shared" ca="1" si="242"/>
        <v/>
      </c>
      <c r="W738" s="346">
        <f t="shared" ca="1" si="232"/>
        <v>0</v>
      </c>
      <c r="X738" s="343">
        <f t="shared" ca="1" si="240"/>
        <v>0</v>
      </c>
      <c r="Y738" s="56" t="str">
        <f ca="1">VLOOKUP($A738,$BC$5:$BN$45,8)</f>
        <v>B</v>
      </c>
      <c r="Z738" s="175">
        <v>1</v>
      </c>
      <c r="AA738" s="345" t="str">
        <f ca="1">IF($A737&lt;&gt;"",IF(OR($AH737&lt;&gt;0,$AI737&lt;&gt;0,U738&lt;&gt;""),"",O738))</f>
        <v>R</v>
      </c>
      <c r="AB738" s="37" t="str">
        <f t="shared" ca="1" si="233"/>
        <v>L</v>
      </c>
      <c r="AC738" s="37">
        <f t="shared" ca="1" si="234"/>
        <v>-1</v>
      </c>
      <c r="AD738" s="23">
        <f ca="1">IF($A738&lt;&gt;"",IF(OR($AH737&lt;&gt;0,$AI737&lt;&gt;0),"0",SUM(AC738:AC738)),0)</f>
        <v>-1</v>
      </c>
      <c r="AE738" s="90">
        <f ca="1">IF(A738&lt;&gt;"",W738+AC738,0)</f>
        <v>-1</v>
      </c>
      <c r="AF738" s="87">
        <f t="shared" ca="1" si="243"/>
        <v>-9</v>
      </c>
      <c r="AG738" s="95">
        <f>T739</f>
        <v>1</v>
      </c>
      <c r="AH738" s="89">
        <f ca="1">IF($A738&lt;&gt;"",IF(AH737&lt;&gt;0,AH737,IF(AF738&gt;=$AJ$1,"Profit Target",0)),0)</f>
        <v>0</v>
      </c>
      <c r="AI738" s="91">
        <f ca="1">IF($A738&lt;&gt;"",IF(AI737&lt;&gt;0,AI737,IF(AF738&lt;=$AJ$2,"Stop Loss",0)))</f>
        <v>0</v>
      </c>
      <c r="AJ738" s="89">
        <f t="shared" ca="1" si="235"/>
        <v>9</v>
      </c>
      <c r="AK738" s="78" t="str">
        <f ca="1">IF($A737="","",ABS(T738)&amp;"@")</f>
        <v>1@</v>
      </c>
      <c r="AL738" s="78" t="str">
        <f ca="1">IF(U738&lt;&gt;"",$AK738&amp;U738&amp;",","")</f>
        <v/>
      </c>
      <c r="AM738" s="78" t="str">
        <f ca="1">IF($A737="","",ABS(Z738)&amp;"@")</f>
        <v>1@</v>
      </c>
      <c r="AN738" s="427" t="str">
        <f t="shared" ca="1" si="236"/>
        <v>1@R,</v>
      </c>
      <c r="AO738" s="20"/>
      <c r="AP738" s="20"/>
      <c r="AQ738" s="20"/>
      <c r="AR738" s="20"/>
      <c r="AS738" s="20"/>
      <c r="AT738" s="66"/>
      <c r="AU738" s="20"/>
      <c r="AV738" s="20"/>
      <c r="AW738" s="20"/>
      <c r="AX738" s="20"/>
      <c r="AY738" s="20"/>
      <c r="AZ738" s="20"/>
      <c r="BA738" s="20"/>
      <c r="BB738" s="96">
        <f t="shared" ca="1" si="227"/>
        <v>5</v>
      </c>
      <c r="BC738" s="48"/>
      <c r="BD738" s="96"/>
      <c r="BE738" s="48"/>
      <c r="BG738" s="48"/>
      <c r="BH738" s="48"/>
      <c r="BI738" s="19"/>
      <c r="BJ738" s="19"/>
      <c r="BK738" s="19"/>
      <c r="BL738" s="48"/>
      <c r="BM738" s="61"/>
      <c r="BN738" s="48"/>
      <c r="BR738" s="48"/>
      <c r="BS738" s="48"/>
      <c r="BT738" s="48"/>
      <c r="BU738" s="48"/>
      <c r="BV738" s="48"/>
      <c r="BW738" s="48"/>
      <c r="BX738" s="48"/>
      <c r="BY738" s="49"/>
      <c r="BZ738" s="48"/>
      <c r="CA738" s="48"/>
      <c r="CB738" s="19"/>
      <c r="CC738" s="19"/>
      <c r="CD738" s="19"/>
      <c r="CE738" s="48"/>
      <c r="CF738" s="49"/>
      <c r="CG738" s="19"/>
      <c r="CH738" s="49"/>
      <c r="CI738" s="19"/>
      <c r="CJ738" s="19"/>
    </row>
    <row r="739" spans="1:88">
      <c r="A739" s="96">
        <f t="shared" ca="1" si="226"/>
        <v>27</v>
      </c>
      <c r="B739" s="23" t="str">
        <f ca="1">IF(A738="","",IF(AND(AL739="",AN739=""),"NB",AL739&amp;AN739))</f>
        <v>1@B,</v>
      </c>
      <c r="C739" s="6" t="str">
        <f t="shared" ca="1" si="228"/>
        <v/>
      </c>
      <c r="D739" s="56" t="str">
        <f ca="1">VLOOKUP($A739,$BC$5:$BN$45,8)</f>
        <v>R</v>
      </c>
      <c r="E739" s="344" t="str">
        <f t="shared" ca="1" si="237"/>
        <v>BBR</v>
      </c>
      <c r="F739" s="175">
        <v>1</v>
      </c>
      <c r="G739" s="459">
        <f ca="1">IF(G738&gt;=$AJ$3,1,IF(AND(J737="L",J738="L"),1,IF(I738="L",2,IF(I738="W",(2*G738-1),G738))))</f>
        <v>2</v>
      </c>
      <c r="H739" s="345" t="str">
        <f ca="1">IF($A738&lt;&gt;"",IF(OR($AH738&lt;&gt;0,$AI738&lt;&gt;0,E738="RRR"),"",IF(AND($D733="B",$D736="B"),"B",IF(AND($D735="B",$D737="B"),"B",IF(AND($D737=$D738,$D737="B"),"B","")))),"")</f>
        <v>B</v>
      </c>
      <c r="I739" s="346" t="str">
        <f t="shared" ca="1" si="241"/>
        <v>L</v>
      </c>
      <c r="J739" s="346">
        <f t="shared" ca="1" si="229"/>
        <v>-1</v>
      </c>
      <c r="K739" s="343">
        <f t="shared" ca="1" si="238"/>
        <v>-1</v>
      </c>
      <c r="L739" s="56" t="str">
        <f ca="1">VLOOKUP($A739,$BC$5:$BN$45,8)</f>
        <v>R</v>
      </c>
      <c r="M739" s="428">
        <f t="shared" ca="1" si="239"/>
        <v>5</v>
      </c>
      <c r="N739" s="175">
        <v>1</v>
      </c>
      <c r="O739" s="345" t="str">
        <f ca="1">IF($A738&lt;&gt;"",IF(OR($AH738&lt;&gt;0,$AI738&lt;&gt;0,E738="BBB",H739&lt;&gt;""),"",IF(AND($D733="R",$D736="R"),"R",IF(AND($D735="R",$D737="R"),"R",IF(AND($D737=$D738,$D737="R"),"R","")))),"")</f>
        <v/>
      </c>
      <c r="P739" s="37" t="str">
        <f t="shared" ca="1" si="230"/>
        <v/>
      </c>
      <c r="Q739" s="37">
        <f t="shared" ca="1" si="231"/>
        <v>0</v>
      </c>
      <c r="R739" s="23">
        <f ca="1">IF($A739&lt;&gt;"",IF(OR($AH738&lt;&gt;0,$AI738&lt;&gt;0),"0",SUM(Q739:Q739)),0)</f>
        <v>0</v>
      </c>
      <c r="S739" s="56" t="str">
        <f ca="1">VLOOKUP($A739,$BC$5:$BN$45,8)</f>
        <v>R</v>
      </c>
      <c r="T739" s="175">
        <v>1</v>
      </c>
      <c r="U739" s="345" t="str">
        <f ca="1">IF($A738&lt;&gt;"",IF(OR($AH738&lt;&gt;0,$AI738&lt;&gt;0,M738&gt;=$AJ$3),"",H739))</f>
        <v>B</v>
      </c>
      <c r="V739" s="346" t="str">
        <f t="shared" ca="1" si="242"/>
        <v>L</v>
      </c>
      <c r="W739" s="346">
        <f t="shared" ca="1" si="232"/>
        <v>-1</v>
      </c>
      <c r="X739" s="343">
        <f t="shared" ca="1" si="240"/>
        <v>-1</v>
      </c>
      <c r="Y739" s="56" t="str">
        <f ca="1">VLOOKUP($A739,$BC$5:$BN$45,8)</f>
        <v>R</v>
      </c>
      <c r="Z739" s="175">
        <v>1</v>
      </c>
      <c r="AA739" s="345" t="str">
        <f ca="1">IF($A738&lt;&gt;"",IF(OR($AH738&lt;&gt;0,$AI738&lt;&gt;0,U739&lt;&gt;""),"",O739))</f>
        <v/>
      </c>
      <c r="AB739" s="37" t="str">
        <f t="shared" ca="1" si="233"/>
        <v/>
      </c>
      <c r="AC739" s="37">
        <f t="shared" ca="1" si="234"/>
        <v>0</v>
      </c>
      <c r="AD739" s="23">
        <f ca="1">IF($A739&lt;&gt;"",IF(OR($AH738&lt;&gt;0,$AI738&lt;&gt;0),"0",SUM(AC739:AC739)),0)</f>
        <v>0</v>
      </c>
      <c r="AE739" s="90">
        <f ca="1">IF(A739&lt;&gt;"",W739+AC739,0)</f>
        <v>-1</v>
      </c>
      <c r="AF739" s="87">
        <f t="shared" ca="1" si="243"/>
        <v>-10</v>
      </c>
      <c r="AG739" s="95">
        <f>T740</f>
        <v>1</v>
      </c>
      <c r="AH739" s="89">
        <f ca="1">IF($A739&lt;&gt;"",IF(AH738&lt;&gt;0,AH738,IF(AF739&gt;=$AJ$1,"Profit Target",0)),0)</f>
        <v>0</v>
      </c>
      <c r="AI739" s="91">
        <f ca="1">IF($A739&lt;&gt;"",IF(AI738&lt;&gt;0,AI738,IF(AF739&lt;=$AJ$2,"Stop Loss",0)))</f>
        <v>0</v>
      </c>
      <c r="AJ739" s="89">
        <f t="shared" ca="1" si="235"/>
        <v>9</v>
      </c>
      <c r="AK739" s="78" t="str">
        <f ca="1">IF($A738="","",ABS(T739)&amp;"@")</f>
        <v>1@</v>
      </c>
      <c r="AL739" s="78" t="str">
        <f ca="1">IF(U739&lt;&gt;"",$AK739&amp;U739&amp;",","")</f>
        <v>1@B,</v>
      </c>
      <c r="AM739" s="78" t="str">
        <f ca="1">IF($A738="","",ABS(Z739)&amp;"@")</f>
        <v>1@</v>
      </c>
      <c r="AN739" s="427" t="str">
        <f t="shared" ca="1" si="236"/>
        <v/>
      </c>
      <c r="AO739" s="20"/>
      <c r="AP739" s="20"/>
      <c r="AQ739" s="20"/>
      <c r="AR739" s="20"/>
      <c r="AS739" s="20"/>
      <c r="AT739" s="66"/>
      <c r="AU739" s="20"/>
      <c r="AV739" s="20"/>
      <c r="AW739" s="20"/>
      <c r="AX739" s="20"/>
      <c r="AY739" s="20"/>
      <c r="AZ739" s="20"/>
      <c r="BA739" s="20"/>
      <c r="BB739" s="96">
        <f t="shared" ca="1" si="227"/>
        <v>22</v>
      </c>
      <c r="BC739" s="48"/>
      <c r="BD739" s="96"/>
      <c r="BE739" s="48"/>
      <c r="BG739" s="48"/>
      <c r="BH739" s="48"/>
      <c r="BI739" s="19"/>
      <c r="BJ739" s="19"/>
      <c r="BK739" s="19"/>
      <c r="BL739" s="48"/>
      <c r="BM739" s="61"/>
      <c r="BN739" s="48"/>
      <c r="BR739" s="48"/>
      <c r="BS739" s="48"/>
      <c r="BT739" s="48"/>
      <c r="BU739" s="48"/>
      <c r="BV739" s="48"/>
      <c r="BW739" s="48"/>
      <c r="BX739" s="48"/>
      <c r="BY739" s="49"/>
      <c r="BZ739" s="48"/>
      <c r="CA739" s="48"/>
      <c r="CB739" s="19"/>
      <c r="CC739" s="19"/>
      <c r="CD739" s="19"/>
      <c r="CE739" s="48"/>
      <c r="CF739" s="49"/>
      <c r="CG739" s="19"/>
      <c r="CH739" s="49"/>
      <c r="CI739" s="19"/>
      <c r="CJ739" s="19"/>
    </row>
    <row r="740" spans="1:88">
      <c r="A740" s="96">
        <f t="shared" ca="1" si="226"/>
        <v>26</v>
      </c>
      <c r="B740" s="23" t="str">
        <f ca="1">IF(A739="","",IF(AND(AL740="",AN740=""),"NB",AL740&amp;AN740))</f>
        <v>NB</v>
      </c>
      <c r="C740" s="6" t="str">
        <f t="shared" ca="1" si="228"/>
        <v/>
      </c>
      <c r="D740" s="56" t="str">
        <f ca="1">VLOOKUP($A740,$BC$5:$BN$45,8)</f>
        <v>B</v>
      </c>
      <c r="E740" s="344" t="str">
        <f t="shared" ca="1" si="237"/>
        <v>BRB</v>
      </c>
      <c r="F740" s="175">
        <v>1</v>
      </c>
      <c r="G740" s="459">
        <f ca="1">IF(G739&gt;=$AJ$3,1,IF(AND(J738="L",J739="L"),1,IF(I739="L",2,IF(I739="W",(2*G739-1),G739))))</f>
        <v>2</v>
      </c>
      <c r="H740" s="345" t="str">
        <f ca="1">IF($A739&lt;&gt;"",IF(OR($AH739&lt;&gt;0,$AI739&lt;&gt;0,E739="RRR"),"",IF(AND($D734="B",$D737="B"),"B",IF(AND($D736="B",$D738="B"),"B",IF(AND($D738=$D739,$D738="B"),"B","")))),"")</f>
        <v/>
      </c>
      <c r="I740" s="346" t="str">
        <f t="shared" ca="1" si="241"/>
        <v/>
      </c>
      <c r="J740" s="346">
        <f t="shared" ca="1" si="229"/>
        <v>0</v>
      </c>
      <c r="K740" s="343">
        <f t="shared" ca="1" si="238"/>
        <v>0</v>
      </c>
      <c r="L740" s="56" t="str">
        <f ca="1">VLOOKUP($A740,$BC$5:$BN$45,8)</f>
        <v>B</v>
      </c>
      <c r="M740" s="428">
        <f t="shared" ca="1" si="239"/>
        <v>5</v>
      </c>
      <c r="N740" s="175">
        <v>1</v>
      </c>
      <c r="O740" s="345" t="str">
        <f ca="1">IF($A739&lt;&gt;"",IF(OR($AH739&lt;&gt;0,$AI739&lt;&gt;0,E739="BBB",H740&lt;&gt;""),"",IF(AND($D734="R",$D737="R"),"R",IF(AND($D736="R",$D738="R"),"R",IF(AND($D738=$D739,$D738="R"),"R","")))),"")</f>
        <v/>
      </c>
      <c r="P740" s="37" t="str">
        <f t="shared" ca="1" si="230"/>
        <v/>
      </c>
      <c r="Q740" s="37">
        <f t="shared" ca="1" si="231"/>
        <v>0</v>
      </c>
      <c r="R740" s="23">
        <f ca="1">IF($A740&lt;&gt;"",IF(OR($AH739&lt;&gt;0,$AI739&lt;&gt;0),"0",SUM(Q740:Q740)),0)</f>
        <v>0</v>
      </c>
      <c r="S740" s="56" t="str">
        <f ca="1">VLOOKUP($A740,$BC$5:$BN$45,8)</f>
        <v>B</v>
      </c>
      <c r="T740" s="175">
        <v>1</v>
      </c>
      <c r="U740" s="345" t="str">
        <f ca="1">IF($A739&lt;&gt;"",IF(OR($AH739&lt;&gt;0,$AI739&lt;&gt;0,M739&gt;=$AJ$3),"",H740))</f>
        <v/>
      </c>
      <c r="V740" s="346" t="str">
        <f t="shared" ca="1" si="242"/>
        <v/>
      </c>
      <c r="W740" s="346">
        <f t="shared" ca="1" si="232"/>
        <v>0</v>
      </c>
      <c r="X740" s="343">
        <f t="shared" ca="1" si="240"/>
        <v>0</v>
      </c>
      <c r="Y740" s="56" t="str">
        <f ca="1">VLOOKUP($A740,$BC$5:$BN$45,8)</f>
        <v>B</v>
      </c>
      <c r="Z740" s="175">
        <v>1</v>
      </c>
      <c r="AA740" s="345" t="str">
        <f ca="1">IF($A739&lt;&gt;"",IF(OR($AH739&lt;&gt;0,$AI739&lt;&gt;0,U740&lt;&gt;""),"",O740))</f>
        <v/>
      </c>
      <c r="AB740" s="37" t="str">
        <f t="shared" ca="1" si="233"/>
        <v/>
      </c>
      <c r="AC740" s="37">
        <f t="shared" ca="1" si="234"/>
        <v>0</v>
      </c>
      <c r="AD740" s="23">
        <f ca="1">IF($A740&lt;&gt;"",IF(OR($AH739&lt;&gt;0,$AI739&lt;&gt;0),"0",SUM(AC740:AC740)),0)</f>
        <v>0</v>
      </c>
      <c r="AE740" s="90">
        <f ca="1">IF(A740&lt;&gt;"",W740+AC740,0)</f>
        <v>0</v>
      </c>
      <c r="AF740" s="87">
        <f t="shared" ca="1" si="243"/>
        <v>-10</v>
      </c>
      <c r="AG740" s="95">
        <f>T741</f>
        <v>1</v>
      </c>
      <c r="AH740" s="89">
        <f ca="1">IF($A740&lt;&gt;"",IF(AH739&lt;&gt;0,AH739,IF(AF740&gt;=$AJ$1,"Profit Target",0)),0)</f>
        <v>0</v>
      </c>
      <c r="AI740" s="91">
        <f ca="1">IF($A740&lt;&gt;"",IF(AI739&lt;&gt;0,AI739,IF(AF740&lt;=$AJ$2,"Stop Loss",0)))</f>
        <v>0</v>
      </c>
      <c r="AJ740" s="89">
        <f t="shared" ca="1" si="235"/>
        <v>9</v>
      </c>
      <c r="AK740" s="78" t="str">
        <f ca="1">IF($A739="","",ABS(T740)&amp;"@")</f>
        <v>1@</v>
      </c>
      <c r="AL740" s="78" t="str">
        <f ca="1">IF(U740&lt;&gt;"",$AK740&amp;U740&amp;",","")</f>
        <v/>
      </c>
      <c r="AM740" s="78" t="str">
        <f ca="1">IF($A739="","",ABS(Z740)&amp;"@")</f>
        <v>1@</v>
      </c>
      <c r="AN740" s="427" t="str">
        <f t="shared" ca="1" si="236"/>
        <v/>
      </c>
      <c r="AO740" s="20"/>
      <c r="AP740" s="20"/>
      <c r="AQ740" s="20"/>
      <c r="AR740" s="20"/>
      <c r="AS740" s="20"/>
      <c r="AT740" s="66"/>
      <c r="AU740" s="20"/>
      <c r="AV740" s="20"/>
      <c r="AW740" s="20"/>
      <c r="AX740" s="20"/>
      <c r="AY740" s="20"/>
      <c r="AZ740" s="20"/>
      <c r="BA740" s="20"/>
      <c r="BB740" s="96">
        <f t="shared" ca="1" si="227"/>
        <v>32</v>
      </c>
      <c r="BC740" s="48"/>
      <c r="BD740" s="96"/>
      <c r="BE740" s="48"/>
      <c r="BG740" s="48"/>
      <c r="BH740" s="48"/>
      <c r="BI740" s="19"/>
      <c r="BJ740" s="19"/>
      <c r="BK740" s="19"/>
      <c r="BL740" s="48"/>
      <c r="BM740" s="61"/>
      <c r="BN740" s="48"/>
      <c r="BR740" s="48"/>
      <c r="BS740" s="48"/>
      <c r="BT740" s="48"/>
      <c r="BU740" s="48"/>
      <c r="BV740" s="48"/>
      <c r="BW740" s="48"/>
      <c r="BX740" s="48"/>
      <c r="BY740" s="49"/>
      <c r="BZ740" s="48"/>
      <c r="CA740" s="48"/>
      <c r="CB740" s="19"/>
      <c r="CC740" s="19"/>
      <c r="CD740" s="19"/>
      <c r="CE740" s="48"/>
      <c r="CF740" s="49"/>
      <c r="CG740" s="19"/>
      <c r="CH740" s="49"/>
      <c r="CI740" s="19"/>
      <c r="CJ740" s="19"/>
    </row>
    <row r="741" spans="1:88">
      <c r="A741" s="96">
        <f t="shared" ca="1" si="226"/>
        <v>34</v>
      </c>
      <c r="B741" s="23" t="str">
        <f ca="1">IF(A740="","",IF(AND(AL741="",AN741=""),"NB",AL741&amp;AN741))</f>
        <v>NB</v>
      </c>
      <c r="C741" s="6" t="str">
        <f t="shared" ca="1" si="228"/>
        <v/>
      </c>
      <c r="D741" s="56" t="str">
        <f ca="1">VLOOKUP($A741,$BC$5:$BN$45,8)</f>
        <v>R</v>
      </c>
      <c r="E741" s="344" t="str">
        <f t="shared" ca="1" si="237"/>
        <v>RBR</v>
      </c>
      <c r="F741" s="175">
        <v>1</v>
      </c>
      <c r="G741" s="459">
        <f ca="1">IF(G740&gt;=$AJ$3,1,IF(AND(J739="L",J740="L"),1,IF(I740="L",2,IF(I740="W",(2*G740-1),G740))))</f>
        <v>2</v>
      </c>
      <c r="H741" s="345" t="str">
        <f ca="1">IF($A740&lt;&gt;"",IF(OR($AH740&lt;&gt;0,$AI740&lt;&gt;0,E740="RRR"),"",IF(AND($D735="B",$D738="B"),"B",IF(AND($D737="B",$D739="B"),"B",IF(AND($D739=$D740,$D739="B"),"B","")))),"")</f>
        <v/>
      </c>
      <c r="I741" s="346" t="str">
        <f t="shared" ca="1" si="241"/>
        <v/>
      </c>
      <c r="J741" s="346">
        <f t="shared" ca="1" si="229"/>
        <v>0</v>
      </c>
      <c r="K741" s="343">
        <f t="shared" ca="1" si="238"/>
        <v>0</v>
      </c>
      <c r="L741" s="56" t="str">
        <f ca="1">VLOOKUP($A741,$BC$5:$BN$45,8)</f>
        <v>R</v>
      </c>
      <c r="M741" s="428">
        <f t="shared" ca="1" si="239"/>
        <v>5</v>
      </c>
      <c r="N741" s="175">
        <v>1</v>
      </c>
      <c r="O741" s="345" t="str">
        <f ca="1">IF($A740&lt;&gt;"",IF(OR($AH740&lt;&gt;0,$AI740&lt;&gt;0,E740="BBB",H741&lt;&gt;""),"",IF(AND($D735="R",$D738="R"),"R",IF(AND($D737="R",$D739="R"),"R",IF(AND($D739=$D740,$D739="R"),"R","")))),"")</f>
        <v/>
      </c>
      <c r="P741" s="37" t="str">
        <f t="shared" ca="1" si="230"/>
        <v/>
      </c>
      <c r="Q741" s="37">
        <f t="shared" ca="1" si="231"/>
        <v>0</v>
      </c>
      <c r="R741" s="23">
        <f ca="1">IF($A741&lt;&gt;"",IF(OR($AH740&lt;&gt;0,$AI740&lt;&gt;0),"0",SUM(Q741:Q741)),0)</f>
        <v>0</v>
      </c>
      <c r="S741" s="56" t="str">
        <f ca="1">VLOOKUP($A741,$BC$5:$BN$45,8)</f>
        <v>R</v>
      </c>
      <c r="T741" s="175">
        <v>1</v>
      </c>
      <c r="U741" s="345" t="str">
        <f ca="1">IF($A740&lt;&gt;"",IF(OR($AH740&lt;&gt;0,$AI740&lt;&gt;0,M740&gt;=$AJ$3),"",H741))</f>
        <v/>
      </c>
      <c r="V741" s="346" t="str">
        <f t="shared" ca="1" si="242"/>
        <v/>
      </c>
      <c r="W741" s="346">
        <f t="shared" ca="1" si="232"/>
        <v>0</v>
      </c>
      <c r="X741" s="343">
        <f t="shared" ca="1" si="240"/>
        <v>0</v>
      </c>
      <c r="Y741" s="56" t="str">
        <f ca="1">VLOOKUP($A741,$BC$5:$BN$45,8)</f>
        <v>R</v>
      </c>
      <c r="Z741" s="175">
        <v>1</v>
      </c>
      <c r="AA741" s="345" t="str">
        <f ca="1">IF($A740&lt;&gt;"",IF(OR($AH740&lt;&gt;0,$AI740&lt;&gt;0,U741&lt;&gt;""),"",O741))</f>
        <v/>
      </c>
      <c r="AB741" s="37" t="str">
        <f t="shared" ca="1" si="233"/>
        <v/>
      </c>
      <c r="AC741" s="37">
        <f t="shared" ca="1" si="234"/>
        <v>0</v>
      </c>
      <c r="AD741" s="23">
        <f ca="1">IF($A741&lt;&gt;"",IF(OR($AH740&lt;&gt;0,$AI740&lt;&gt;0),"0",SUM(AC741:AC741)),0)</f>
        <v>0</v>
      </c>
      <c r="AE741" s="90">
        <f ca="1">IF(A741&lt;&gt;"",W741+AC741,0)</f>
        <v>0</v>
      </c>
      <c r="AF741" s="87">
        <f t="shared" ca="1" si="243"/>
        <v>-10</v>
      </c>
      <c r="AG741" s="95">
        <f>T742</f>
        <v>1</v>
      </c>
      <c r="AH741" s="89">
        <f ca="1">IF($A741&lt;&gt;"",IF(AH740&lt;&gt;0,AH740,IF(AF741&gt;=$AJ$1,"Profit Target",0)),0)</f>
        <v>0</v>
      </c>
      <c r="AI741" s="91">
        <f ca="1">IF($A741&lt;&gt;"",IF(AI740&lt;&gt;0,AI740,IF(AF741&lt;=$AJ$2,"Stop Loss",0)))</f>
        <v>0</v>
      </c>
      <c r="AJ741" s="89">
        <f t="shared" ca="1" si="235"/>
        <v>9</v>
      </c>
      <c r="AK741" s="78" t="str">
        <f ca="1">IF($A740="","",ABS(T741)&amp;"@")</f>
        <v>1@</v>
      </c>
      <c r="AL741" s="78" t="str">
        <f ca="1">IF(U741&lt;&gt;"",$AK741&amp;U741&amp;",","")</f>
        <v/>
      </c>
      <c r="AM741" s="78" t="str">
        <f ca="1">IF($A740="","",ABS(Z741)&amp;"@")</f>
        <v>1@</v>
      </c>
      <c r="AN741" s="427" t="str">
        <f t="shared" ca="1" si="236"/>
        <v/>
      </c>
      <c r="AO741" s="20"/>
      <c r="AP741" s="20"/>
      <c r="AQ741" s="20"/>
      <c r="AR741" s="20"/>
      <c r="AS741" s="20"/>
      <c r="AT741" s="66"/>
      <c r="AU741" s="20"/>
      <c r="AV741" s="20"/>
      <c r="AW741" s="20"/>
      <c r="AX741" s="20"/>
      <c r="AY741" s="20"/>
      <c r="AZ741" s="20"/>
      <c r="BA741" s="20"/>
      <c r="BB741" s="96">
        <f t="shared" ca="1" si="227"/>
        <v>17</v>
      </c>
      <c r="BC741" s="48"/>
      <c r="BD741" s="96"/>
      <c r="BE741" s="48"/>
      <c r="BG741" s="48"/>
      <c r="BH741" s="48"/>
      <c r="BI741" s="19"/>
      <c r="BJ741" s="19"/>
      <c r="BK741" s="19"/>
      <c r="BL741" s="48"/>
      <c r="BM741" s="61"/>
      <c r="BN741" s="48"/>
      <c r="BR741" s="48"/>
      <c r="BS741" s="48"/>
      <c r="BT741" s="48"/>
      <c r="BU741" s="48"/>
      <c r="BV741" s="48"/>
      <c r="BW741" s="48"/>
      <c r="BX741" s="48"/>
      <c r="BY741" s="49"/>
      <c r="BZ741" s="48"/>
      <c r="CA741" s="48"/>
      <c r="CB741" s="19"/>
      <c r="CC741" s="19"/>
      <c r="CD741" s="19"/>
      <c r="CE741" s="48"/>
      <c r="CF741" s="49"/>
      <c r="CG741" s="19"/>
      <c r="CH741" s="49"/>
      <c r="CI741" s="19"/>
      <c r="CJ741" s="19"/>
    </row>
    <row r="742" spans="1:88">
      <c r="A742" s="96">
        <f t="shared" ca="1" si="226"/>
        <v>7</v>
      </c>
      <c r="B742" s="23" t="str">
        <f ca="1">IF(A741="","",IF(AND(AL742="",AN742=""),"NB",AL742&amp;AN742))</f>
        <v>1@B,</v>
      </c>
      <c r="C742" s="6" t="str">
        <f t="shared" ca="1" si="228"/>
        <v/>
      </c>
      <c r="D742" s="56" t="str">
        <f ca="1">VLOOKUP($A742,$BC$5:$BN$45,8)</f>
        <v>R</v>
      </c>
      <c r="E742" s="344" t="str">
        <f t="shared" ca="1" si="237"/>
        <v>BRR</v>
      </c>
      <c r="F742" s="175">
        <v>1</v>
      </c>
      <c r="G742" s="459">
        <f ca="1">IF(G741&gt;=$AJ$3,1,IF(AND(J740="L",J741="L"),1,IF(I741="L",2,IF(I741="W",(2*G741-1),G741))))</f>
        <v>2</v>
      </c>
      <c r="H742" s="345" t="str">
        <f ca="1">IF($A741&lt;&gt;"",IF(OR($AH741&lt;&gt;0,$AI741&lt;&gt;0,E741="RRR"),"",IF(AND($D736="B",$D739="B"),"B",IF(AND($D738="B",$D740="B"),"B",IF(AND($D740=$D741,$D740="B"),"B","")))),"")</f>
        <v>B</v>
      </c>
      <c r="I742" s="346" t="str">
        <f t="shared" ca="1" si="241"/>
        <v>L</v>
      </c>
      <c r="J742" s="346">
        <f t="shared" ca="1" si="229"/>
        <v>-1</v>
      </c>
      <c r="K742" s="343">
        <f t="shared" ca="1" si="238"/>
        <v>-1</v>
      </c>
      <c r="L742" s="56" t="str">
        <f ca="1">VLOOKUP($A742,$BC$5:$BN$45,8)</f>
        <v>R</v>
      </c>
      <c r="M742" s="428">
        <f t="shared" ca="1" si="239"/>
        <v>6</v>
      </c>
      <c r="N742" s="175">
        <v>1</v>
      </c>
      <c r="O742" s="345" t="str">
        <f ca="1">IF($A741&lt;&gt;"",IF(OR($AH741&lt;&gt;0,$AI741&lt;&gt;0,E741="BBB",H742&lt;&gt;""),"",IF(AND($D736="R",$D739="R"),"R",IF(AND($D738="R",$D740="R"),"R",IF(AND($D740=$D741,$D740="R"),"R","")))),"")</f>
        <v/>
      </c>
      <c r="P742" s="37" t="str">
        <f t="shared" ca="1" si="230"/>
        <v/>
      </c>
      <c r="Q742" s="37">
        <f t="shared" ca="1" si="231"/>
        <v>0</v>
      </c>
      <c r="R742" s="23">
        <f ca="1">IF($A742&lt;&gt;"",IF(OR($AH741&lt;&gt;0,$AI741&lt;&gt;0),"0",SUM(Q742:Q742)),0)</f>
        <v>0</v>
      </c>
      <c r="S742" s="56" t="str">
        <f ca="1">VLOOKUP($A742,$BC$5:$BN$45,8)</f>
        <v>R</v>
      </c>
      <c r="T742" s="175">
        <v>1</v>
      </c>
      <c r="U742" s="345" t="str">
        <f ca="1">IF($A741&lt;&gt;"",IF(OR($AH741&lt;&gt;0,$AI741&lt;&gt;0,M741&gt;=$AJ$3),"",H742))</f>
        <v>B</v>
      </c>
      <c r="V742" s="346" t="str">
        <f t="shared" ca="1" si="242"/>
        <v>L</v>
      </c>
      <c r="W742" s="346">
        <f t="shared" ca="1" si="232"/>
        <v>-1</v>
      </c>
      <c r="X742" s="343">
        <f t="shared" ca="1" si="240"/>
        <v>-1</v>
      </c>
      <c r="Y742" s="56" t="str">
        <f ca="1">VLOOKUP($A742,$BC$5:$BN$45,8)</f>
        <v>R</v>
      </c>
      <c r="Z742" s="175">
        <v>1</v>
      </c>
      <c r="AA742" s="345" t="str">
        <f ca="1">IF($A741&lt;&gt;"",IF(OR($AH741&lt;&gt;0,$AI741&lt;&gt;0,U742&lt;&gt;""),"",O742))</f>
        <v/>
      </c>
      <c r="AB742" s="37" t="str">
        <f t="shared" ca="1" si="233"/>
        <v/>
      </c>
      <c r="AC742" s="37">
        <f t="shared" ca="1" si="234"/>
        <v>0</v>
      </c>
      <c r="AD742" s="23">
        <f ca="1">IF($A742&lt;&gt;"",IF(OR($AH741&lt;&gt;0,$AI741&lt;&gt;0),"0",SUM(AC742:AC742)),0)</f>
        <v>0</v>
      </c>
      <c r="AE742" s="90">
        <f ca="1">IF(A742&lt;&gt;"",W742+AC742,0)</f>
        <v>-1</v>
      </c>
      <c r="AF742" s="87">
        <f t="shared" ca="1" si="243"/>
        <v>-11</v>
      </c>
      <c r="AG742" s="95">
        <f>T743</f>
        <v>1</v>
      </c>
      <c r="AH742" s="89">
        <f ca="1">IF($A742&lt;&gt;"",IF(AH741&lt;&gt;0,AH741,IF(AF742&gt;=$AJ$1,"Profit Target",0)),0)</f>
        <v>0</v>
      </c>
      <c r="AI742" s="91">
        <f ca="1">IF($A742&lt;&gt;"",IF(AI741&lt;&gt;0,AI741,IF(AF742&lt;=$AJ$2,"Stop Loss",0)))</f>
        <v>0</v>
      </c>
      <c r="AJ742" s="89">
        <f t="shared" ca="1" si="235"/>
        <v>9</v>
      </c>
      <c r="AK742" s="78" t="str">
        <f ca="1">IF($A741="","",ABS(T742)&amp;"@")</f>
        <v>1@</v>
      </c>
      <c r="AL742" s="78" t="str">
        <f ca="1">IF(U742&lt;&gt;"",$AK742&amp;U742&amp;",","")</f>
        <v>1@B,</v>
      </c>
      <c r="AM742" s="78" t="str">
        <f ca="1">IF($A741="","",ABS(Z742)&amp;"@")</f>
        <v>1@</v>
      </c>
      <c r="AN742" s="427" t="str">
        <f t="shared" ca="1" si="236"/>
        <v/>
      </c>
      <c r="AO742" s="20"/>
      <c r="AP742" s="20"/>
      <c r="AQ742" s="20"/>
      <c r="AR742" s="20"/>
      <c r="AS742" s="20"/>
      <c r="AT742" s="66"/>
      <c r="AU742" s="20"/>
      <c r="AV742" s="20"/>
      <c r="AW742" s="20"/>
      <c r="AX742" s="20"/>
      <c r="AY742" s="20"/>
      <c r="AZ742" s="20"/>
      <c r="BA742" s="20"/>
      <c r="BB742" s="96">
        <f t="shared" ca="1" si="227"/>
        <v>3</v>
      </c>
      <c r="BC742" s="48"/>
      <c r="BD742" s="96"/>
      <c r="BE742" s="48"/>
      <c r="BG742" s="48"/>
      <c r="BH742" s="48"/>
      <c r="BI742" s="19"/>
      <c r="BJ742" s="19"/>
      <c r="BK742" s="19"/>
      <c r="BL742" s="48"/>
      <c r="BM742" s="61"/>
      <c r="BN742" s="48"/>
      <c r="BR742" s="48"/>
      <c r="BS742" s="48"/>
      <c r="BT742" s="48"/>
      <c r="BU742" s="48"/>
      <c r="BV742" s="48"/>
      <c r="BW742" s="48"/>
      <c r="BX742" s="48"/>
      <c r="BY742" s="49"/>
      <c r="BZ742" s="48"/>
      <c r="CA742" s="48"/>
      <c r="CB742" s="19"/>
      <c r="CC742" s="19"/>
      <c r="CD742" s="19"/>
      <c r="CE742" s="48"/>
      <c r="CF742" s="49"/>
      <c r="CG742" s="19"/>
      <c r="CH742" s="49"/>
      <c r="CI742" s="19"/>
      <c r="CJ742" s="19"/>
    </row>
    <row r="743" spans="1:88">
      <c r="A743" s="96">
        <f t="shared" ca="1" si="226"/>
        <v>21</v>
      </c>
      <c r="B743" s="23" t="str">
        <f ca="1">IF(A742="","",IF(AND(AL743="",AN743=""),"NB",AL743&amp;AN743))</f>
        <v>1@B,</v>
      </c>
      <c r="C743" s="6" t="str">
        <f t="shared" ca="1" si="228"/>
        <v/>
      </c>
      <c r="D743" s="56" t="str">
        <f ca="1">VLOOKUP($A743,$BC$5:$BN$45,8)</f>
        <v>R</v>
      </c>
      <c r="E743" s="344" t="str">
        <f t="shared" ca="1" si="237"/>
        <v>RRR</v>
      </c>
      <c r="F743" s="175">
        <v>1</v>
      </c>
      <c r="G743" s="459">
        <f ca="1">IF(G742&gt;=$AJ$3,1,IF(AND(J741="L",J742="L"),1,IF(I742="L",2,IF(I742="W",(2*G742-1),G742))))</f>
        <v>2</v>
      </c>
      <c r="H743" s="345" t="str">
        <f ca="1">IF($A742&lt;&gt;"",IF(OR($AH742&lt;&gt;0,$AI742&lt;&gt;0,E742="RRR"),"",IF(AND($D737="B",$D740="B"),"B",IF(AND($D739="B",$D741="B"),"B",IF(AND($D741=$D742,$D741="B"),"B","")))),"")</f>
        <v>B</v>
      </c>
      <c r="I743" s="346" t="str">
        <f t="shared" ca="1" si="241"/>
        <v>L</v>
      </c>
      <c r="J743" s="346">
        <f t="shared" ca="1" si="229"/>
        <v>-1</v>
      </c>
      <c r="K743" s="343">
        <f t="shared" ca="1" si="238"/>
        <v>-1</v>
      </c>
      <c r="L743" s="56" t="str">
        <f ca="1">VLOOKUP($A743,$BC$5:$BN$45,8)</f>
        <v>R</v>
      </c>
      <c r="M743" s="428">
        <f t="shared" ca="1" si="239"/>
        <v>7</v>
      </c>
      <c r="N743" s="175">
        <v>1</v>
      </c>
      <c r="O743" s="345" t="str">
        <f ca="1">IF($A742&lt;&gt;"",IF(OR($AH742&lt;&gt;0,$AI742&lt;&gt;0,E742="BBB",H743&lt;&gt;""),"",IF(AND($D737="R",$D740="R"),"R",IF(AND($D739="R",$D741="R"),"R",IF(AND($D741=$D742,$D741="R"),"R","")))),"")</f>
        <v/>
      </c>
      <c r="P743" s="37" t="str">
        <f t="shared" ca="1" si="230"/>
        <v/>
      </c>
      <c r="Q743" s="37">
        <f t="shared" ca="1" si="231"/>
        <v>0</v>
      </c>
      <c r="R743" s="23">
        <f ca="1">IF($A743&lt;&gt;"",IF(OR($AH742&lt;&gt;0,$AI742&lt;&gt;0),"0",SUM(Q743:Q743)),0)</f>
        <v>0</v>
      </c>
      <c r="S743" s="56" t="str">
        <f ca="1">VLOOKUP($A743,$BC$5:$BN$45,8)</f>
        <v>R</v>
      </c>
      <c r="T743" s="175">
        <v>1</v>
      </c>
      <c r="U743" s="345" t="str">
        <f ca="1">IF($A742&lt;&gt;"",IF(OR($AH742&lt;&gt;0,$AI742&lt;&gt;0,M742&gt;=$AJ$3),"",H743))</f>
        <v>B</v>
      </c>
      <c r="V743" s="346" t="str">
        <f t="shared" ca="1" si="242"/>
        <v>L</v>
      </c>
      <c r="W743" s="346">
        <f t="shared" ca="1" si="232"/>
        <v>-1</v>
      </c>
      <c r="X743" s="343">
        <f t="shared" ca="1" si="240"/>
        <v>-1</v>
      </c>
      <c r="Y743" s="56" t="str">
        <f ca="1">VLOOKUP($A743,$BC$5:$BN$45,8)</f>
        <v>R</v>
      </c>
      <c r="Z743" s="175">
        <v>1</v>
      </c>
      <c r="AA743" s="345" t="str">
        <f ca="1">IF($A742&lt;&gt;"",IF(OR($AH742&lt;&gt;0,$AI742&lt;&gt;0,U743&lt;&gt;""),"",O743))</f>
        <v/>
      </c>
      <c r="AB743" s="37" t="str">
        <f t="shared" ca="1" si="233"/>
        <v/>
      </c>
      <c r="AC743" s="37">
        <f t="shared" ca="1" si="234"/>
        <v>0</v>
      </c>
      <c r="AD743" s="23">
        <f ca="1">IF($A743&lt;&gt;"",IF(OR($AH742&lt;&gt;0,$AI742&lt;&gt;0),"0",SUM(AC743:AC743)),0)</f>
        <v>0</v>
      </c>
      <c r="AE743" s="90">
        <f ca="1">IF(A743&lt;&gt;"",W743+AC743,0)</f>
        <v>-1</v>
      </c>
      <c r="AF743" s="172">
        <f t="shared" ca="1" si="243"/>
        <v>-12</v>
      </c>
      <c r="AG743" s="95">
        <f>T744</f>
        <v>1</v>
      </c>
      <c r="AH743" s="89">
        <f ca="1">IF($A743&lt;&gt;"",IF(AH742&lt;&gt;0,AH742,IF(AF743&gt;=$AJ$1,"Profit Target",0)),0)</f>
        <v>0</v>
      </c>
      <c r="AI743" s="91">
        <f ca="1">IF($A743&lt;&gt;"",IF(AI742&lt;&gt;0,AI742,IF(AF743&lt;=$AJ$2,"Stop Loss",0)))</f>
        <v>0</v>
      </c>
      <c r="AJ743" s="89">
        <f t="shared" ca="1" si="235"/>
        <v>9</v>
      </c>
      <c r="AK743" s="78" t="str">
        <f ca="1">IF($A742="","",ABS(T743)&amp;"@")</f>
        <v>1@</v>
      </c>
      <c r="AL743" s="78" t="str">
        <f ca="1">IF(U743&lt;&gt;"",$AK743&amp;U743&amp;",","")</f>
        <v>1@B,</v>
      </c>
      <c r="AM743" s="78" t="str">
        <f ca="1">IF($A742="","",ABS(Z743)&amp;"@")</f>
        <v>1@</v>
      </c>
      <c r="AN743" s="427" t="str">
        <f t="shared" ca="1" si="236"/>
        <v/>
      </c>
      <c r="AO743" s="20"/>
      <c r="AP743" s="20"/>
      <c r="AQ743" s="20"/>
      <c r="AR743" s="20"/>
      <c r="AS743" s="20"/>
      <c r="AT743" s="66"/>
      <c r="AU743" s="20"/>
      <c r="AV743" s="20"/>
      <c r="AW743" s="20"/>
      <c r="AX743" s="20"/>
      <c r="AY743" s="20"/>
      <c r="AZ743" s="20"/>
      <c r="BA743" s="20"/>
      <c r="BB743" s="96">
        <f t="shared" ca="1" si="227"/>
        <v>1</v>
      </c>
      <c r="BC743" s="48"/>
      <c r="BD743" s="96"/>
      <c r="BE743" s="48"/>
      <c r="BG743" s="48"/>
      <c r="BH743" s="48"/>
      <c r="BI743" s="19"/>
      <c r="BJ743" s="19"/>
      <c r="BK743" s="19"/>
      <c r="BL743" s="48"/>
      <c r="BM743" s="61"/>
      <c r="BN743" s="48"/>
      <c r="BR743" s="48"/>
      <c r="BS743" s="48"/>
      <c r="BT743" s="48"/>
      <c r="BU743" s="48"/>
      <c r="BV743" s="48"/>
      <c r="BW743" s="48"/>
      <c r="BX743" s="48"/>
      <c r="BY743" s="49"/>
      <c r="BZ743" s="48"/>
      <c r="CA743" s="48"/>
      <c r="CB743" s="19"/>
      <c r="CC743" s="19"/>
      <c r="CD743" s="19"/>
      <c r="CE743" s="48"/>
      <c r="CF743" s="49"/>
      <c r="CG743" s="19"/>
      <c r="CH743" s="49"/>
      <c r="CI743" s="19"/>
      <c r="CJ743" s="19"/>
    </row>
    <row r="744" spans="1:88">
      <c r="A744" s="96">
        <f t="shared" ca="1" si="226"/>
        <v>20</v>
      </c>
      <c r="B744" s="23" t="str">
        <f ca="1">IF(A743="","",IF(AND(AL744="",AN744=""),"NB",AL744&amp;AN744))</f>
        <v>1@R,</v>
      </c>
      <c r="C744" s="6" t="str">
        <f t="shared" ca="1" si="228"/>
        <v/>
      </c>
      <c r="D744" s="56" t="str">
        <f ca="1">VLOOKUP($A744,$BC$5:$BN$45,8)</f>
        <v>B</v>
      </c>
      <c r="E744" s="344" t="str">
        <f t="shared" ca="1" si="237"/>
        <v>RRB</v>
      </c>
      <c r="F744" s="175">
        <v>1</v>
      </c>
      <c r="G744" s="459">
        <f ca="1">IF(G743&gt;=$AJ$3,1,IF(AND(J742="L",J743="L"),1,IF(I743="L",2,IF(I743="W",(2*G743-1),G743))))</f>
        <v>2</v>
      </c>
      <c r="H744" s="345" t="str">
        <f ca="1">IF($A743&lt;&gt;"",IF(OR($AH743&lt;&gt;0,$AI743&lt;&gt;0,E743="RRR"),"",IF(AND($D738="B",$D741="B"),"B",IF(AND($D740="B",$D742="B"),"B",IF(AND($D742=$D743,$D742="B"),"B","")))),"")</f>
        <v/>
      </c>
      <c r="I744" s="346" t="str">
        <f t="shared" ca="1" si="241"/>
        <v/>
      </c>
      <c r="J744" s="346">
        <f t="shared" ca="1" si="229"/>
        <v>0</v>
      </c>
      <c r="K744" s="343">
        <f t="shared" ca="1" si="238"/>
        <v>0</v>
      </c>
      <c r="L744" s="56" t="str">
        <f ca="1">VLOOKUP($A744,$BC$5:$BN$45,8)</f>
        <v>B</v>
      </c>
      <c r="M744" s="428">
        <f t="shared" ca="1" si="239"/>
        <v>7</v>
      </c>
      <c r="N744" s="175">
        <v>1</v>
      </c>
      <c r="O744" s="345" t="str">
        <f ca="1">IF($A743&lt;&gt;"",IF(OR($AH743&lt;&gt;0,$AI743&lt;&gt;0,E743="BBB",H744&lt;&gt;""),"",IF(AND($D738="R",$D741="R"),"R",IF(AND($D740="R",$D742="R"),"R",IF(AND($D742=$D743,$D742="R"),"R","")))),"")</f>
        <v>R</v>
      </c>
      <c r="P744" s="37" t="str">
        <f t="shared" ca="1" si="230"/>
        <v>L</v>
      </c>
      <c r="Q744" s="37">
        <f t="shared" ca="1" si="231"/>
        <v>-1</v>
      </c>
      <c r="R744" s="23">
        <f ca="1">IF($A744&lt;&gt;"",IF(OR($AH743&lt;&gt;0,$AI743&lt;&gt;0),"0",SUM(Q744:Q744)),0)</f>
        <v>-1</v>
      </c>
      <c r="S744" s="56" t="str">
        <f ca="1">VLOOKUP($A744,$BC$5:$BN$45,8)</f>
        <v>B</v>
      </c>
      <c r="T744" s="175">
        <v>1</v>
      </c>
      <c r="U744" s="345" t="str">
        <f ca="1">IF($A743&lt;&gt;"",IF(OR($AH743&lt;&gt;0,$AI743&lt;&gt;0,M743&gt;=$AJ$3),"",H744))</f>
        <v/>
      </c>
      <c r="V744" s="346" t="str">
        <f t="shared" ca="1" si="242"/>
        <v/>
      </c>
      <c r="W744" s="346">
        <f t="shared" ca="1" si="232"/>
        <v>0</v>
      </c>
      <c r="X744" s="343">
        <f t="shared" ca="1" si="240"/>
        <v>0</v>
      </c>
      <c r="Y744" s="56" t="str">
        <f ca="1">VLOOKUP($A744,$BC$5:$BN$45,8)</f>
        <v>B</v>
      </c>
      <c r="Z744" s="175">
        <v>1</v>
      </c>
      <c r="AA744" s="345" t="str">
        <f ca="1">IF($A743&lt;&gt;"",IF(OR($AH743&lt;&gt;0,$AI743&lt;&gt;0,U744&lt;&gt;""),"",O744))</f>
        <v>R</v>
      </c>
      <c r="AB744" s="37" t="str">
        <f t="shared" ca="1" si="233"/>
        <v>L</v>
      </c>
      <c r="AC744" s="37">
        <f t="shared" ca="1" si="234"/>
        <v>-1</v>
      </c>
      <c r="AD744" s="23">
        <f ca="1">IF($A744&lt;&gt;"",IF(OR($AH743&lt;&gt;0,$AI743&lt;&gt;0),"0",SUM(AC744:AC744)),0)</f>
        <v>-1</v>
      </c>
      <c r="AE744" s="90">
        <f ca="1">IF(A744&lt;&gt;"",W744+AC744,0)</f>
        <v>-1</v>
      </c>
      <c r="AF744" s="87">
        <f ca="1">IF($A744&lt;&gt;"",AE744+AF743,0)</f>
        <v>-13</v>
      </c>
      <c r="AG744" s="95">
        <f>T745</f>
        <v>1</v>
      </c>
      <c r="AH744" s="89">
        <f ca="1">IF($A744&lt;&gt;"",IF(AH743&lt;&gt;0,AH743,IF(AF744&gt;=$AJ$1,"Profit Target",0)),0)</f>
        <v>0</v>
      </c>
      <c r="AI744" s="91">
        <f ca="1">IF($A744&lt;&gt;"",IF(AI743&lt;&gt;0,AI743,IF(AF744&lt;=$AJ$2,"Stop Loss",0)))</f>
        <v>0</v>
      </c>
      <c r="AJ744" s="89">
        <f t="shared" ca="1" si="235"/>
        <v>9</v>
      </c>
      <c r="AK744" s="78" t="str">
        <f ca="1">IF($A743="","",ABS(T744)&amp;"@")</f>
        <v>1@</v>
      </c>
      <c r="AL744" s="78" t="str">
        <f ca="1">IF(U744&lt;&gt;"",$AK744&amp;U744&amp;",","")</f>
        <v/>
      </c>
      <c r="AM744" s="78" t="str">
        <f ca="1">IF($A743="","",ABS(Z744)&amp;"@")</f>
        <v>1@</v>
      </c>
      <c r="AN744" s="427" t="str">
        <f t="shared" ca="1" si="236"/>
        <v>1@R,</v>
      </c>
      <c r="AO744" s="20"/>
      <c r="AP744" s="20"/>
      <c r="AQ744" s="20"/>
      <c r="AR744" s="20"/>
      <c r="AS744" s="20"/>
      <c r="AT744" s="66"/>
      <c r="AU744" s="20"/>
      <c r="AV744" s="20"/>
      <c r="AW744" s="20"/>
      <c r="AX744" s="20"/>
      <c r="AY744" s="20"/>
      <c r="AZ744" s="20"/>
      <c r="BA744" s="20"/>
      <c r="BB744" s="96">
        <f t="shared" ca="1" si="227"/>
        <v>11</v>
      </c>
      <c r="BC744" s="48"/>
      <c r="BD744" s="96"/>
      <c r="BE744" s="48"/>
      <c r="BG744" s="48"/>
      <c r="BH744" s="48"/>
      <c r="BI744" s="19"/>
      <c r="BJ744" s="19"/>
      <c r="BK744" s="19"/>
      <c r="BL744" s="48"/>
      <c r="BM744" s="61"/>
      <c r="BN744" s="48"/>
      <c r="BR744" s="48"/>
      <c r="BS744" s="48"/>
      <c r="BT744" s="48"/>
      <c r="BU744" s="48"/>
      <c r="BV744" s="48"/>
      <c r="BW744" s="48"/>
      <c r="BX744" s="48"/>
      <c r="BY744" s="49"/>
      <c r="BZ744" s="48"/>
      <c r="CA744" s="48"/>
      <c r="CB744" s="19"/>
      <c r="CC744" s="19"/>
      <c r="CD744" s="19"/>
      <c r="CE744" s="48"/>
      <c r="CF744" s="49"/>
      <c r="CG744" s="19"/>
      <c r="CH744" s="49"/>
      <c r="CI744" s="19"/>
      <c r="CJ744" s="19"/>
    </row>
    <row r="745" spans="1:88">
      <c r="A745" s="96">
        <f t="shared" ca="1" si="226"/>
        <v>25</v>
      </c>
      <c r="B745" s="23" t="str">
        <f ca="1">IF(A744="","",IF(AND(AL745="",AN745=""),"NB",AL745&amp;AN745))</f>
        <v>1@R,</v>
      </c>
      <c r="C745" s="6" t="str">
        <f t="shared" ca="1" si="228"/>
        <v/>
      </c>
      <c r="D745" s="56" t="str">
        <f ca="1">VLOOKUP($A745,$BC$5:$BN$45,8)</f>
        <v>R</v>
      </c>
      <c r="E745" s="344" t="str">
        <f t="shared" ca="1" si="237"/>
        <v>RBR</v>
      </c>
      <c r="F745" s="175">
        <v>1</v>
      </c>
      <c r="G745" s="459">
        <f ca="1">IF(G744&gt;=$AJ$3,1,IF(AND(J743="L",J744="L"),1,IF(I744="L",2,IF(I744="W",(2*G744-1),G744))))</f>
        <v>2</v>
      </c>
      <c r="H745" s="345" t="str">
        <f ca="1">IF($A744&lt;&gt;"",IF(OR($AH744&lt;&gt;0,$AI744&lt;&gt;0,E744="RRR"),"",IF(AND($D739="B",$D742="B"),"B",IF(AND($D741="B",$D743="B"),"B",IF(AND($D743=$D744,$D743="B"),"B","")))),"")</f>
        <v/>
      </c>
      <c r="I745" s="346" t="str">
        <f t="shared" ca="1" si="241"/>
        <v/>
      </c>
      <c r="J745" s="346">
        <f t="shared" ca="1" si="229"/>
        <v>0</v>
      </c>
      <c r="K745" s="343">
        <f t="shared" ca="1" si="238"/>
        <v>0</v>
      </c>
      <c r="L745" s="56" t="str">
        <f ca="1">VLOOKUP($A745,$BC$5:$BN$45,8)</f>
        <v>R</v>
      </c>
      <c r="M745" s="428">
        <f t="shared" ca="1" si="239"/>
        <v>7</v>
      </c>
      <c r="N745" s="175">
        <v>1</v>
      </c>
      <c r="O745" s="345" t="str">
        <f ca="1">IF($A744&lt;&gt;"",IF(OR($AH744&lt;&gt;0,$AI744&lt;&gt;0,E744="BBB",H745&lt;&gt;""),"",IF(AND($D739="R",$D742="R"),"R",IF(AND($D741="R",$D743="R"),"R",IF(AND($D743=$D744,$D743="R"),"R","")))),"")</f>
        <v>R</v>
      </c>
      <c r="P745" s="37" t="str">
        <f t="shared" ca="1" si="230"/>
        <v>W</v>
      </c>
      <c r="Q745" s="37">
        <f t="shared" ca="1" si="231"/>
        <v>1</v>
      </c>
      <c r="R745" s="23">
        <f ca="1">IF($A745&lt;&gt;"",IF(OR($AH744&lt;&gt;0,$AI744&lt;&gt;0),"0",SUM(Q745:Q745)),0)</f>
        <v>1</v>
      </c>
      <c r="S745" s="56" t="str">
        <f ca="1">VLOOKUP($A745,$BC$5:$BN$45,8)</f>
        <v>R</v>
      </c>
      <c r="T745" s="175">
        <v>1</v>
      </c>
      <c r="U745" s="345" t="str">
        <f ca="1">IF($A744&lt;&gt;"",IF(OR($AH744&lt;&gt;0,$AI744&lt;&gt;0,M744&gt;=$AJ$3),"",H745))</f>
        <v/>
      </c>
      <c r="V745" s="346" t="str">
        <f t="shared" ca="1" si="242"/>
        <v/>
      </c>
      <c r="W745" s="346">
        <f t="shared" ca="1" si="232"/>
        <v>0</v>
      </c>
      <c r="X745" s="343">
        <f t="shared" ca="1" si="240"/>
        <v>0</v>
      </c>
      <c r="Y745" s="56" t="str">
        <f ca="1">VLOOKUP($A745,$BC$5:$BN$45,8)</f>
        <v>R</v>
      </c>
      <c r="Z745" s="175">
        <v>1</v>
      </c>
      <c r="AA745" s="345" t="str">
        <f ca="1">IF($A744&lt;&gt;"",IF(OR($AH744&lt;&gt;0,$AI744&lt;&gt;0,U745&lt;&gt;""),"",O745))</f>
        <v>R</v>
      </c>
      <c r="AB745" s="37" t="str">
        <f t="shared" ca="1" si="233"/>
        <v>W</v>
      </c>
      <c r="AC745" s="37">
        <f t="shared" ca="1" si="234"/>
        <v>1</v>
      </c>
      <c r="AD745" s="23">
        <f ca="1">IF($A745&lt;&gt;"",IF(OR($AH744&lt;&gt;0,$AI744&lt;&gt;0),"0",SUM(AC745:AC745)),0)</f>
        <v>1</v>
      </c>
      <c r="AE745" s="90">
        <f ca="1">IF(A745&lt;&gt;"",W745+AC745,0)</f>
        <v>1</v>
      </c>
      <c r="AF745" s="87">
        <f t="shared" ref="AF745:AF761" ca="1" si="244">IF($A745&lt;&gt;"",AE745+AF744,0)</f>
        <v>-12</v>
      </c>
      <c r="AG745" s="95">
        <f>T746</f>
        <v>1</v>
      </c>
      <c r="AH745" s="89">
        <f ca="1">IF($A745&lt;&gt;"",IF(AH744&lt;&gt;0,AH744,IF(AF745&gt;=$AJ$1,"Profit Target",0)),0)</f>
        <v>0</v>
      </c>
      <c r="AI745" s="91">
        <f ca="1">IF($A745&lt;&gt;"",IF(AI744&lt;&gt;0,AI744,IF(AF745&lt;=$AJ$2,"Stop Loss",0)))</f>
        <v>0</v>
      </c>
      <c r="AJ745" s="89">
        <f t="shared" ca="1" si="235"/>
        <v>9</v>
      </c>
      <c r="AK745" s="78" t="str">
        <f ca="1">IF($A744="","",ABS(T745)&amp;"@")</f>
        <v>1@</v>
      </c>
      <c r="AL745" s="78" t="str">
        <f ca="1">IF(U745&lt;&gt;"",$AK745&amp;U745&amp;",","")</f>
        <v/>
      </c>
      <c r="AM745" s="78" t="str">
        <f ca="1">IF($A744="","",ABS(Z745)&amp;"@")</f>
        <v>1@</v>
      </c>
      <c r="AN745" s="427" t="str">
        <f t="shared" ca="1" si="236"/>
        <v>1@R,</v>
      </c>
      <c r="AO745" s="20"/>
      <c r="AP745" s="20"/>
      <c r="AQ745" s="20"/>
      <c r="AR745" s="20"/>
      <c r="AS745" s="20"/>
      <c r="AT745" s="66"/>
      <c r="AU745" s="20"/>
      <c r="AV745" s="20"/>
      <c r="AW745" s="20"/>
      <c r="AX745" s="20"/>
      <c r="AY745" s="20"/>
      <c r="AZ745" s="20"/>
      <c r="BA745" s="20"/>
      <c r="BB745" s="96">
        <f t="shared" ca="1" si="227"/>
        <v>25</v>
      </c>
      <c r="BC745" s="48"/>
      <c r="BD745" s="96"/>
      <c r="BE745" s="48"/>
      <c r="BG745" s="48"/>
      <c r="BH745" s="48"/>
      <c r="BI745" s="19"/>
      <c r="BJ745" s="19"/>
      <c r="BK745" s="19"/>
      <c r="BL745" s="48"/>
      <c r="BM745" s="61"/>
      <c r="BN745" s="48"/>
      <c r="BR745" s="48"/>
      <c r="BS745" s="48"/>
      <c r="BT745" s="48"/>
      <c r="BU745" s="48"/>
      <c r="BV745" s="48"/>
      <c r="BW745" s="48"/>
      <c r="BX745" s="48"/>
      <c r="BY745" s="49"/>
      <c r="BZ745" s="48"/>
      <c r="CA745" s="48"/>
      <c r="CB745" s="19"/>
      <c r="CC745" s="19"/>
      <c r="CD745" s="19"/>
      <c r="CE745" s="48"/>
      <c r="CF745" s="49"/>
      <c r="CG745" s="19"/>
      <c r="CH745" s="49"/>
      <c r="CI745" s="19"/>
      <c r="CJ745" s="19"/>
    </row>
    <row r="746" spans="1:88">
      <c r="A746" s="96">
        <f t="shared" ca="1" si="226"/>
        <v>28</v>
      </c>
      <c r="B746" s="23" t="str">
        <f ca="1">IF(A745="","",IF(AND(AL746="",AN746=""),"NB",AL746&amp;AN746))</f>
        <v>NB</v>
      </c>
      <c r="C746" s="6" t="str">
        <f t="shared" ca="1" si="228"/>
        <v/>
      </c>
      <c r="D746" s="56" t="str">
        <f ca="1">VLOOKUP($A746,$BC$5:$BN$45,8)</f>
        <v>B</v>
      </c>
      <c r="E746" s="344" t="str">
        <f t="shared" ca="1" si="237"/>
        <v>BRB</v>
      </c>
      <c r="F746" s="175">
        <v>1</v>
      </c>
      <c r="G746" s="459">
        <f ca="1">IF(G745&gt;=$AJ$3,1,IF(AND(J744="L",J745="L"),1,IF(I745="L",2,IF(I745="W",(2*G745-1),G745))))</f>
        <v>2</v>
      </c>
      <c r="H746" s="345" t="str">
        <f ca="1">IF($A745&lt;&gt;"",IF(OR($AH745&lt;&gt;0,$AI745&lt;&gt;0,E745="RRR"),"",IF(AND($D740="B",$D743="B"),"B",IF(AND($D742="B",$D744="B"),"B",IF(AND($D744=$D745,$D744="B"),"B","")))),"")</f>
        <v/>
      </c>
      <c r="I746" s="346" t="str">
        <f t="shared" ca="1" si="241"/>
        <v/>
      </c>
      <c r="J746" s="346">
        <f t="shared" ca="1" si="229"/>
        <v>0</v>
      </c>
      <c r="K746" s="343">
        <f t="shared" ca="1" si="238"/>
        <v>0</v>
      </c>
      <c r="L746" s="56" t="str">
        <f ca="1">VLOOKUP($A746,$BC$5:$BN$45,8)</f>
        <v>B</v>
      </c>
      <c r="M746" s="428">
        <f t="shared" ca="1" si="239"/>
        <v>7</v>
      </c>
      <c r="N746" s="175">
        <v>1</v>
      </c>
      <c r="O746" s="345" t="str">
        <f ca="1">IF($A745&lt;&gt;"",IF(OR($AH745&lt;&gt;0,$AI745&lt;&gt;0,E745="BBB",H746&lt;&gt;""),"",IF(AND($D740="R",$D743="R"),"R",IF(AND($D742="R",$D744="R"),"R",IF(AND($D744=$D745,$D744="R"),"R","")))),"")</f>
        <v/>
      </c>
      <c r="P746" s="37" t="str">
        <f t="shared" ca="1" si="230"/>
        <v/>
      </c>
      <c r="Q746" s="37">
        <f t="shared" ca="1" si="231"/>
        <v>0</v>
      </c>
      <c r="R746" s="23">
        <f ca="1">IF($A746&lt;&gt;"",IF(OR($AH745&lt;&gt;0,$AI745&lt;&gt;0),"0",SUM(Q746:Q746)),0)</f>
        <v>0</v>
      </c>
      <c r="S746" s="56" t="str">
        <f ca="1">VLOOKUP($A746,$BC$5:$BN$45,8)</f>
        <v>B</v>
      </c>
      <c r="T746" s="175">
        <v>1</v>
      </c>
      <c r="U746" s="345" t="str">
        <f ca="1">IF($A745&lt;&gt;"",IF(OR($AH745&lt;&gt;0,$AI745&lt;&gt;0,M745&gt;=$AJ$3),"",H746))</f>
        <v/>
      </c>
      <c r="V746" s="346" t="str">
        <f t="shared" ca="1" si="242"/>
        <v/>
      </c>
      <c r="W746" s="346">
        <f t="shared" ca="1" si="232"/>
        <v>0</v>
      </c>
      <c r="X746" s="343">
        <f t="shared" ca="1" si="240"/>
        <v>0</v>
      </c>
      <c r="Y746" s="56" t="str">
        <f ca="1">VLOOKUP($A746,$BC$5:$BN$45,8)</f>
        <v>B</v>
      </c>
      <c r="Z746" s="175">
        <v>1</v>
      </c>
      <c r="AA746" s="345" t="str">
        <f ca="1">IF($A745&lt;&gt;"",IF(OR($AH745&lt;&gt;0,$AI745&lt;&gt;0,U746&lt;&gt;""),"",O746))</f>
        <v/>
      </c>
      <c r="AB746" s="37" t="str">
        <f t="shared" ca="1" si="233"/>
        <v/>
      </c>
      <c r="AC746" s="37">
        <f t="shared" ca="1" si="234"/>
        <v>0</v>
      </c>
      <c r="AD746" s="23">
        <f ca="1">IF($A746&lt;&gt;"",IF(OR($AH745&lt;&gt;0,$AI745&lt;&gt;0),"0",SUM(AC746:AC746)),0)</f>
        <v>0</v>
      </c>
      <c r="AE746" s="90">
        <f ca="1">IF(A746&lt;&gt;"",W746+AC746,0)</f>
        <v>0</v>
      </c>
      <c r="AF746" s="87">
        <f t="shared" ca="1" si="244"/>
        <v>-12</v>
      </c>
      <c r="AG746" s="95">
        <f>T747</f>
        <v>1</v>
      </c>
      <c r="AH746" s="89">
        <f ca="1">IF($A746&lt;&gt;"",IF(AH745&lt;&gt;0,AH745,IF(AF746&gt;=$AJ$1,"Profit Target",0)),0)</f>
        <v>0</v>
      </c>
      <c r="AI746" s="91">
        <f ca="1">IF($A746&lt;&gt;"",IF(AI745&lt;&gt;0,AI745,IF(AF746&lt;=$AJ$2,"Stop Loss",0)))</f>
        <v>0</v>
      </c>
      <c r="AJ746" s="89">
        <f t="shared" ca="1" si="235"/>
        <v>9</v>
      </c>
      <c r="AK746" s="78" t="str">
        <f ca="1">IF($A745="","",ABS(T746)&amp;"@")</f>
        <v>1@</v>
      </c>
      <c r="AL746" s="78" t="str">
        <f ca="1">IF(U746&lt;&gt;"",$AK746&amp;U746&amp;",","")</f>
        <v/>
      </c>
      <c r="AM746" s="78" t="str">
        <f ca="1">IF($A745="","",ABS(Z746)&amp;"@")</f>
        <v>1@</v>
      </c>
      <c r="AN746" s="427" t="str">
        <f t="shared" ca="1" si="236"/>
        <v/>
      </c>
      <c r="AO746" s="20"/>
      <c r="AP746" s="20"/>
      <c r="AQ746" s="20"/>
      <c r="AR746" s="20"/>
      <c r="AS746" s="20"/>
      <c r="AT746" s="66"/>
      <c r="AU746" s="20"/>
      <c r="AV746" s="20"/>
      <c r="AW746" s="20"/>
      <c r="AX746" s="20"/>
      <c r="AY746" s="20"/>
      <c r="AZ746" s="20"/>
      <c r="BA746" s="20"/>
      <c r="BB746" s="96">
        <f t="shared" ca="1" si="227"/>
        <v>22</v>
      </c>
      <c r="BC746" s="48"/>
      <c r="BD746" s="96"/>
      <c r="BE746" s="48"/>
      <c r="BG746" s="48"/>
      <c r="BH746" s="48"/>
      <c r="BI746" s="19"/>
      <c r="BJ746" s="19"/>
      <c r="BK746" s="19"/>
      <c r="BL746" s="48"/>
      <c r="BM746" s="61"/>
      <c r="BN746" s="48"/>
      <c r="BR746" s="48"/>
      <c r="BS746" s="48"/>
      <c r="BT746" s="48"/>
      <c r="BU746" s="48"/>
      <c r="BV746" s="48"/>
      <c r="BW746" s="48"/>
      <c r="BX746" s="48"/>
      <c r="BY746" s="49"/>
      <c r="BZ746" s="48"/>
      <c r="CA746" s="48"/>
      <c r="CB746" s="19"/>
      <c r="CC746" s="19"/>
      <c r="CD746" s="19"/>
      <c r="CE746" s="48"/>
      <c r="CF746" s="49"/>
      <c r="CG746" s="19"/>
      <c r="CH746" s="49"/>
      <c r="CI746" s="19"/>
      <c r="CJ746" s="19"/>
    </row>
    <row r="747" spans="1:88">
      <c r="A747" s="96">
        <f t="shared" ca="1" si="226"/>
        <v>15</v>
      </c>
      <c r="B747" s="23" t="str">
        <f ca="1">IF(A746="","",IF(AND(AL747="",AN747=""),"NB",AL747&amp;AN747))</f>
        <v>1@R,</v>
      </c>
      <c r="C747" s="6" t="str">
        <f t="shared" ca="1" si="228"/>
        <v/>
      </c>
      <c r="D747" s="56" t="str">
        <f ca="1">VLOOKUP($A747,$BC$5:$BN$45,8)</f>
        <v>B</v>
      </c>
      <c r="E747" s="344" t="str">
        <f t="shared" ca="1" si="237"/>
        <v>RBB</v>
      </c>
      <c r="F747" s="175">
        <v>1</v>
      </c>
      <c r="G747" s="459">
        <f ca="1">IF(G746&gt;=$AJ$3,1,IF(AND(J745="L",J746="L"),1,IF(I746="L",2,IF(I746="W",(2*G746-1),G746))))</f>
        <v>2</v>
      </c>
      <c r="H747" s="345" t="str">
        <f ca="1">IF($A746&lt;&gt;"",IF(OR($AH746&lt;&gt;0,$AI746&lt;&gt;0,E746="RRR"),"",IF(AND($D741="B",$D744="B"),"B",IF(AND($D743="B",$D745="B"),"B",IF(AND($D745=$D746,$D745="B"),"B","")))),"")</f>
        <v/>
      </c>
      <c r="I747" s="346" t="str">
        <f t="shared" ca="1" si="241"/>
        <v/>
      </c>
      <c r="J747" s="346">
        <f t="shared" ca="1" si="229"/>
        <v>0</v>
      </c>
      <c r="K747" s="343">
        <f t="shared" ca="1" si="238"/>
        <v>0</v>
      </c>
      <c r="L747" s="56" t="str">
        <f ca="1">VLOOKUP($A747,$BC$5:$BN$45,8)</f>
        <v>B</v>
      </c>
      <c r="M747" s="428">
        <f t="shared" ca="1" si="239"/>
        <v>7</v>
      </c>
      <c r="N747" s="175">
        <v>1</v>
      </c>
      <c r="O747" s="345" t="str">
        <f ca="1">IF($A746&lt;&gt;"",IF(OR($AH746&lt;&gt;0,$AI746&lt;&gt;0,E746="BBB",H747&lt;&gt;""),"",IF(AND($D741="R",$D744="R"),"R",IF(AND($D743="R",$D745="R"),"R",IF(AND($D745=$D746,$D745="R"),"R","")))),"")</f>
        <v>R</v>
      </c>
      <c r="P747" s="37" t="str">
        <f t="shared" ca="1" si="230"/>
        <v>L</v>
      </c>
      <c r="Q747" s="37">
        <f t="shared" ca="1" si="231"/>
        <v>-1</v>
      </c>
      <c r="R747" s="23">
        <f ca="1">IF($A747&lt;&gt;"",IF(OR($AH746&lt;&gt;0,$AI746&lt;&gt;0),"0",SUM(Q747:Q747)),0)</f>
        <v>-1</v>
      </c>
      <c r="S747" s="56" t="str">
        <f ca="1">VLOOKUP($A747,$BC$5:$BN$45,8)</f>
        <v>B</v>
      </c>
      <c r="T747" s="175">
        <v>1</v>
      </c>
      <c r="U747" s="345" t="str">
        <f ca="1">IF($A746&lt;&gt;"",IF(OR($AH746&lt;&gt;0,$AI746&lt;&gt;0,M746&gt;=$AJ$3),"",H747))</f>
        <v/>
      </c>
      <c r="V747" s="346" t="str">
        <f t="shared" ca="1" si="242"/>
        <v/>
      </c>
      <c r="W747" s="346">
        <f t="shared" ca="1" si="232"/>
        <v>0</v>
      </c>
      <c r="X747" s="343">
        <f t="shared" ca="1" si="240"/>
        <v>0</v>
      </c>
      <c r="Y747" s="56" t="str">
        <f ca="1">VLOOKUP($A747,$BC$5:$BN$45,8)</f>
        <v>B</v>
      </c>
      <c r="Z747" s="175">
        <v>1</v>
      </c>
      <c r="AA747" s="345" t="str">
        <f ca="1">IF($A746&lt;&gt;"",IF(OR($AH746&lt;&gt;0,$AI746&lt;&gt;0,U747&lt;&gt;""),"",O747))</f>
        <v>R</v>
      </c>
      <c r="AB747" s="37" t="str">
        <f t="shared" ca="1" si="233"/>
        <v>L</v>
      </c>
      <c r="AC747" s="37">
        <f t="shared" ca="1" si="234"/>
        <v>-1</v>
      </c>
      <c r="AD747" s="23">
        <f ca="1">IF($A747&lt;&gt;"",IF(OR($AH746&lt;&gt;0,$AI746&lt;&gt;0),"0",SUM(AC747:AC747)),0)</f>
        <v>-1</v>
      </c>
      <c r="AE747" s="90">
        <f ca="1">IF(A747&lt;&gt;"",W747+AC747,0)</f>
        <v>-1</v>
      </c>
      <c r="AF747" s="87">
        <f t="shared" ca="1" si="244"/>
        <v>-13</v>
      </c>
      <c r="AG747" s="95">
        <f>T748</f>
        <v>1</v>
      </c>
      <c r="AH747" s="89">
        <f ca="1">IF($A747&lt;&gt;"",IF(AH746&lt;&gt;0,AH746,IF(AF747&gt;=$AJ$1,"Profit Target",0)),0)</f>
        <v>0</v>
      </c>
      <c r="AI747" s="91">
        <f ca="1">IF($A747&lt;&gt;"",IF(AI746&lt;&gt;0,AI746,IF(AF747&lt;=$AJ$2,"Stop Loss",0)))</f>
        <v>0</v>
      </c>
      <c r="AJ747" s="89">
        <f t="shared" ca="1" si="235"/>
        <v>9</v>
      </c>
      <c r="AK747" s="78" t="str">
        <f ca="1">IF($A746="","",ABS(T747)&amp;"@")</f>
        <v>1@</v>
      </c>
      <c r="AL747" s="78" t="str">
        <f ca="1">IF(U747&lt;&gt;"",$AK747&amp;U747&amp;",","")</f>
        <v/>
      </c>
      <c r="AM747" s="78" t="str">
        <f ca="1">IF($A746="","",ABS(Z747)&amp;"@")</f>
        <v>1@</v>
      </c>
      <c r="AN747" s="427" t="str">
        <f t="shared" ca="1" si="236"/>
        <v>1@R,</v>
      </c>
      <c r="AO747" s="20"/>
      <c r="AP747" s="20"/>
      <c r="AQ747" s="20"/>
      <c r="AR747" s="20"/>
      <c r="AS747" s="20"/>
      <c r="AT747" s="66"/>
      <c r="AU747" s="20"/>
      <c r="AV747" s="20"/>
      <c r="AW747" s="20"/>
      <c r="AX747" s="20"/>
      <c r="AY747" s="20"/>
      <c r="AZ747" s="20"/>
      <c r="BA747" s="20"/>
      <c r="BB747" s="96">
        <f t="shared" ca="1" si="227"/>
        <v>3</v>
      </c>
      <c r="BC747" s="48"/>
      <c r="BD747" s="96"/>
      <c r="BE747" s="48"/>
      <c r="BG747" s="48"/>
      <c r="BH747" s="48"/>
      <c r="BI747" s="19"/>
      <c r="BJ747" s="19"/>
      <c r="BK747" s="19"/>
      <c r="BL747" s="48"/>
      <c r="BM747" s="61"/>
      <c r="BN747" s="48"/>
      <c r="BR747" s="48"/>
      <c r="BS747" s="48"/>
      <c r="BT747" s="48"/>
      <c r="BU747" s="48"/>
      <c r="BV747" s="48"/>
      <c r="BW747" s="48"/>
      <c r="BX747" s="48"/>
      <c r="BY747" s="49"/>
      <c r="BZ747" s="48"/>
      <c r="CA747" s="48"/>
      <c r="CB747" s="19"/>
      <c r="CC747" s="19"/>
      <c r="CD747" s="19"/>
      <c r="CE747" s="48"/>
      <c r="CF747" s="49"/>
      <c r="CG747" s="19"/>
      <c r="CH747" s="49"/>
      <c r="CI747" s="19"/>
      <c r="CJ747" s="19"/>
    </row>
    <row r="748" spans="1:88">
      <c r="A748" s="96">
        <f t="shared" ca="1" si="226"/>
        <v>10</v>
      </c>
      <c r="B748" s="23" t="str">
        <f ca="1">IF(A747="","",IF(AND(AL748="",AN748=""),"NB",AL748&amp;AN748))</f>
        <v>1@B,</v>
      </c>
      <c r="C748" s="6" t="str">
        <f t="shared" ca="1" si="228"/>
        <v/>
      </c>
      <c r="D748" s="56" t="str">
        <f ca="1">VLOOKUP($A748,$BC$5:$BN$45,8)</f>
        <v>B</v>
      </c>
      <c r="E748" s="344" t="str">
        <f t="shared" ca="1" si="237"/>
        <v>BBB</v>
      </c>
      <c r="F748" s="175">
        <v>1</v>
      </c>
      <c r="G748" s="459">
        <f ca="1">IF(G747&gt;=$AJ$3,1,IF(AND(J746="L",J747="L"),1,IF(I747="L",2,IF(I747="W",(2*G747-1),G747))))</f>
        <v>2</v>
      </c>
      <c r="H748" s="345" t="str">
        <f ca="1">IF($A747&lt;&gt;"",IF(OR($AH747&lt;&gt;0,$AI747&lt;&gt;0,E747="RRR"),"",IF(AND($D742="B",$D745="B"),"B",IF(AND($D744="B",$D746="B"),"B",IF(AND($D746=$D747,$D746="B"),"B","")))),"")</f>
        <v>B</v>
      </c>
      <c r="I748" s="346" t="str">
        <f t="shared" ca="1" si="241"/>
        <v>W</v>
      </c>
      <c r="J748" s="346">
        <f t="shared" ca="1" si="229"/>
        <v>1</v>
      </c>
      <c r="K748" s="343">
        <f t="shared" ca="1" si="238"/>
        <v>1</v>
      </c>
      <c r="L748" s="56" t="str">
        <f ca="1">VLOOKUP($A748,$BC$5:$BN$45,8)</f>
        <v>B</v>
      </c>
      <c r="M748" s="428">
        <f t="shared" ca="1" si="239"/>
        <v>0</v>
      </c>
      <c r="N748" s="175">
        <v>1</v>
      </c>
      <c r="O748" s="345" t="str">
        <f ca="1">IF($A747&lt;&gt;"",IF(OR($AH747&lt;&gt;0,$AI747&lt;&gt;0,E747="BBB",H748&lt;&gt;""),"",IF(AND($D742="R",$D745="R"),"R",IF(AND($D744="R",$D746="R"),"R",IF(AND($D746=$D747,$D746="R"),"R","")))),"")</f>
        <v/>
      </c>
      <c r="P748" s="37" t="str">
        <f t="shared" ca="1" si="230"/>
        <v/>
      </c>
      <c r="Q748" s="37">
        <f t="shared" ca="1" si="231"/>
        <v>0</v>
      </c>
      <c r="R748" s="23">
        <f ca="1">IF($A748&lt;&gt;"",IF(OR($AH747&lt;&gt;0,$AI747&lt;&gt;0),"0",SUM(Q748:Q748)),0)</f>
        <v>0</v>
      </c>
      <c r="S748" s="56" t="str">
        <f ca="1">VLOOKUP($A748,$BC$5:$BN$45,8)</f>
        <v>B</v>
      </c>
      <c r="T748" s="175">
        <v>1</v>
      </c>
      <c r="U748" s="345" t="str">
        <f ca="1">IF($A747&lt;&gt;"",IF(OR($AH747&lt;&gt;0,$AI747&lt;&gt;0,M747&gt;=$AJ$3),"",H748))</f>
        <v>B</v>
      </c>
      <c r="V748" s="346" t="str">
        <f t="shared" ca="1" si="242"/>
        <v>W</v>
      </c>
      <c r="W748" s="346">
        <f t="shared" ca="1" si="232"/>
        <v>1</v>
      </c>
      <c r="X748" s="343">
        <f t="shared" ca="1" si="240"/>
        <v>1</v>
      </c>
      <c r="Y748" s="56" t="str">
        <f ca="1">VLOOKUP($A748,$BC$5:$BN$45,8)</f>
        <v>B</v>
      </c>
      <c r="Z748" s="175">
        <v>1</v>
      </c>
      <c r="AA748" s="345" t="str">
        <f ca="1">IF($A747&lt;&gt;"",IF(OR($AH747&lt;&gt;0,$AI747&lt;&gt;0,U748&lt;&gt;""),"",O748))</f>
        <v/>
      </c>
      <c r="AB748" s="37" t="str">
        <f t="shared" ca="1" si="233"/>
        <v/>
      </c>
      <c r="AC748" s="37">
        <f t="shared" ca="1" si="234"/>
        <v>0</v>
      </c>
      <c r="AD748" s="23">
        <f ca="1">IF($A748&lt;&gt;"",IF(OR($AH747&lt;&gt;0,$AI747&lt;&gt;0),"0",SUM(AC748:AC748)),0)</f>
        <v>0</v>
      </c>
      <c r="AE748" s="90">
        <f ca="1">IF(A748&lt;&gt;"",W748+AC748,0)</f>
        <v>1</v>
      </c>
      <c r="AF748" s="87">
        <f t="shared" ca="1" si="244"/>
        <v>-12</v>
      </c>
      <c r="AG748" s="95">
        <f>T749</f>
        <v>1</v>
      </c>
      <c r="AH748" s="89">
        <f ca="1">IF($A748&lt;&gt;"",IF(AH747&lt;&gt;0,AH747,IF(AF748&gt;=$AJ$1,"Profit Target",0)),0)</f>
        <v>0</v>
      </c>
      <c r="AI748" s="91">
        <f ca="1">IF($A748&lt;&gt;"",IF(AI747&lt;&gt;0,AI747,IF(AF748&lt;=$AJ$2,"Stop Loss",0)))</f>
        <v>0</v>
      </c>
      <c r="AJ748" s="89">
        <f t="shared" ca="1" si="235"/>
        <v>9</v>
      </c>
      <c r="AK748" s="78" t="str">
        <f ca="1">IF($A747="","",ABS(T748)&amp;"@")</f>
        <v>1@</v>
      </c>
      <c r="AL748" s="78" t="str">
        <f ca="1">IF(U748&lt;&gt;"",$AK748&amp;U748&amp;",","")</f>
        <v>1@B,</v>
      </c>
      <c r="AM748" s="78" t="str">
        <f ca="1">IF($A747="","",ABS(Z748)&amp;"@")</f>
        <v>1@</v>
      </c>
      <c r="AN748" s="427" t="str">
        <f t="shared" ca="1" si="236"/>
        <v/>
      </c>
      <c r="AO748" s="20"/>
      <c r="AP748" s="20"/>
      <c r="AQ748" s="20"/>
      <c r="AR748" s="20"/>
      <c r="AS748" s="20"/>
      <c r="AT748" s="66"/>
      <c r="AU748" s="20"/>
      <c r="AV748" s="20"/>
      <c r="AW748" s="20"/>
      <c r="AX748" s="20"/>
      <c r="AY748" s="20"/>
      <c r="AZ748" s="20"/>
      <c r="BA748" s="20"/>
      <c r="BB748" s="96">
        <f t="shared" ca="1" si="227"/>
        <v>35</v>
      </c>
      <c r="BC748" s="48"/>
      <c r="BD748" s="96"/>
      <c r="BE748" s="48"/>
      <c r="BG748" s="48"/>
      <c r="BH748" s="48"/>
      <c r="BI748" s="19"/>
      <c r="BJ748" s="19"/>
      <c r="BK748" s="19"/>
      <c r="BL748" s="48"/>
      <c r="BM748" s="61"/>
      <c r="BN748" s="48"/>
      <c r="BR748" s="48"/>
      <c r="BS748" s="48"/>
      <c r="BT748" s="48"/>
      <c r="BU748" s="48"/>
      <c r="BV748" s="48"/>
      <c r="BW748" s="48"/>
      <c r="BX748" s="48"/>
      <c r="BY748" s="49"/>
      <c r="BZ748" s="48"/>
      <c r="CA748" s="48"/>
      <c r="CB748" s="19"/>
      <c r="CC748" s="19"/>
      <c r="CD748" s="19"/>
      <c r="CE748" s="48"/>
      <c r="CF748" s="49"/>
      <c r="CG748" s="19"/>
      <c r="CH748" s="49"/>
      <c r="CI748" s="19"/>
      <c r="CJ748" s="19"/>
    </row>
    <row r="749" spans="1:88">
      <c r="A749" s="96">
        <f t="shared" ca="1" si="226"/>
        <v>34</v>
      </c>
      <c r="B749" s="23" t="str">
        <f ca="1">IF(A748="","",IF(AND(AL749="",AN749=""),"NB",AL749&amp;AN749))</f>
        <v>1@B,</v>
      </c>
      <c r="C749" s="6" t="str">
        <f t="shared" ca="1" si="228"/>
        <v/>
      </c>
      <c r="D749" s="56" t="str">
        <f ca="1">VLOOKUP($A749,$BC$5:$BN$45,8)</f>
        <v>R</v>
      </c>
      <c r="E749" s="344" t="str">
        <f t="shared" ca="1" si="237"/>
        <v>BBR</v>
      </c>
      <c r="F749" s="175">
        <v>1</v>
      </c>
      <c r="G749" s="459">
        <f ca="1">IF(G748&gt;=$AJ$3,1,IF(AND(J747="L",J748="L"),1,IF(I748="L",2,IF(I748="W",(2*G748-1),G748))))</f>
        <v>3</v>
      </c>
      <c r="H749" s="345" t="str">
        <f ca="1">IF($A748&lt;&gt;"",IF(OR($AH748&lt;&gt;0,$AI748&lt;&gt;0,E748="RRR"),"",IF(AND($D743="B",$D746="B"),"B",IF(AND($D745="B",$D747="B"),"B",IF(AND($D747=$D748,$D747="B"),"B","")))),"")</f>
        <v>B</v>
      </c>
      <c r="I749" s="346" t="str">
        <f t="shared" ca="1" si="241"/>
        <v>L</v>
      </c>
      <c r="J749" s="346">
        <f t="shared" ca="1" si="229"/>
        <v>-1</v>
      </c>
      <c r="K749" s="343">
        <f t="shared" ca="1" si="238"/>
        <v>-1</v>
      </c>
      <c r="L749" s="56" t="str">
        <f ca="1">VLOOKUP($A749,$BC$5:$BN$45,8)</f>
        <v>R</v>
      </c>
      <c r="M749" s="428">
        <f t="shared" ca="1" si="239"/>
        <v>1</v>
      </c>
      <c r="N749" s="175">
        <v>1</v>
      </c>
      <c r="O749" s="345" t="str">
        <f ca="1">IF($A748&lt;&gt;"",IF(OR($AH748&lt;&gt;0,$AI748&lt;&gt;0,E748="BBB",H749&lt;&gt;""),"",IF(AND($D743="R",$D746="R"),"R",IF(AND($D745="R",$D747="R"),"R",IF(AND($D747=$D748,$D747="R"),"R","")))),"")</f>
        <v/>
      </c>
      <c r="P749" s="37" t="str">
        <f t="shared" ca="1" si="230"/>
        <v/>
      </c>
      <c r="Q749" s="37">
        <f t="shared" ca="1" si="231"/>
        <v>0</v>
      </c>
      <c r="R749" s="23">
        <f ca="1">IF($A749&lt;&gt;"",IF(OR($AH748&lt;&gt;0,$AI748&lt;&gt;0),"0",SUM(Q749:Q749)),0)</f>
        <v>0</v>
      </c>
      <c r="S749" s="56" t="str">
        <f ca="1">VLOOKUP($A749,$BC$5:$BN$45,8)</f>
        <v>R</v>
      </c>
      <c r="T749" s="175">
        <v>1</v>
      </c>
      <c r="U749" s="345" t="str">
        <f ca="1">IF($A748&lt;&gt;"",IF(OR($AH748&lt;&gt;0,$AI748&lt;&gt;0,M748&gt;=$AJ$3),"",H749))</f>
        <v>B</v>
      </c>
      <c r="V749" s="346" t="str">
        <f t="shared" ca="1" si="242"/>
        <v>L</v>
      </c>
      <c r="W749" s="346">
        <f t="shared" ca="1" si="232"/>
        <v>-1</v>
      </c>
      <c r="X749" s="343">
        <f t="shared" ca="1" si="240"/>
        <v>-1</v>
      </c>
      <c r="Y749" s="56" t="str">
        <f ca="1">VLOOKUP($A749,$BC$5:$BN$45,8)</f>
        <v>R</v>
      </c>
      <c r="Z749" s="175">
        <v>1</v>
      </c>
      <c r="AA749" s="345" t="str">
        <f ca="1">IF($A748&lt;&gt;"",IF(OR($AH748&lt;&gt;0,$AI748&lt;&gt;0,U749&lt;&gt;""),"",O749))</f>
        <v/>
      </c>
      <c r="AB749" s="37" t="str">
        <f t="shared" ca="1" si="233"/>
        <v/>
      </c>
      <c r="AC749" s="37">
        <f t="shared" ca="1" si="234"/>
        <v>0</v>
      </c>
      <c r="AD749" s="23">
        <f ca="1">IF($A749&lt;&gt;"",IF(OR($AH748&lt;&gt;0,$AI748&lt;&gt;0),"0",SUM(AC749:AC749)),0)</f>
        <v>0</v>
      </c>
      <c r="AE749" s="90">
        <f ca="1">IF(A749&lt;&gt;"",W749+AC749,0)</f>
        <v>-1</v>
      </c>
      <c r="AF749" s="87">
        <f t="shared" ca="1" si="244"/>
        <v>-13</v>
      </c>
      <c r="AG749" s="95">
        <f>T750</f>
        <v>1</v>
      </c>
      <c r="AH749" s="89">
        <f ca="1">IF($A749&lt;&gt;"",IF(AH748&lt;&gt;0,AH748,IF(AF749&gt;=$AJ$1,"Profit Target",0)),0)</f>
        <v>0</v>
      </c>
      <c r="AI749" s="91">
        <f ca="1">IF($A749&lt;&gt;"",IF(AI748&lt;&gt;0,AI748,IF(AF749&lt;=$AJ$2,"Stop Loss",0)))</f>
        <v>0</v>
      </c>
      <c r="AJ749" s="89">
        <f t="shared" ca="1" si="235"/>
        <v>9</v>
      </c>
      <c r="AK749" s="78" t="str">
        <f ca="1">IF($A748="","",ABS(T749)&amp;"@")</f>
        <v>1@</v>
      </c>
      <c r="AL749" s="78" t="str">
        <f ca="1">IF(U749&lt;&gt;"",$AK749&amp;U749&amp;",","")</f>
        <v>1@B,</v>
      </c>
      <c r="AM749" s="78" t="str">
        <f ca="1">IF($A748="","",ABS(Z749)&amp;"@")</f>
        <v>1@</v>
      </c>
      <c r="AN749" s="427" t="str">
        <f t="shared" ca="1" si="236"/>
        <v/>
      </c>
      <c r="AO749" s="20"/>
      <c r="AP749" s="20"/>
      <c r="AQ749" s="20"/>
      <c r="AR749" s="20"/>
      <c r="AS749" s="20"/>
      <c r="AT749" s="66"/>
      <c r="AU749" s="20"/>
      <c r="AV749" s="20"/>
      <c r="AW749" s="20"/>
      <c r="AX749" s="20"/>
      <c r="AY749" s="20"/>
      <c r="AZ749" s="20"/>
      <c r="BA749" s="20"/>
      <c r="BB749" s="96">
        <f t="shared" ca="1" si="227"/>
        <v>6</v>
      </c>
      <c r="BC749" s="48"/>
      <c r="BD749" s="96"/>
      <c r="BE749" s="48"/>
      <c r="BG749" s="48"/>
      <c r="BH749" s="48"/>
      <c r="BI749" s="19"/>
      <c r="BJ749" s="19"/>
      <c r="BK749" s="19"/>
      <c r="BL749" s="48"/>
      <c r="BM749" s="61"/>
      <c r="BN749" s="48"/>
      <c r="BR749" s="48"/>
      <c r="BS749" s="48"/>
      <c r="BT749" s="48"/>
      <c r="BU749" s="48"/>
      <c r="BV749" s="48"/>
      <c r="BW749" s="48"/>
      <c r="BX749" s="48"/>
      <c r="BY749" s="49"/>
      <c r="BZ749" s="48"/>
      <c r="CA749" s="48"/>
      <c r="CB749" s="19"/>
      <c r="CC749" s="19"/>
      <c r="CD749" s="19"/>
      <c r="CE749" s="48"/>
      <c r="CF749" s="49"/>
      <c r="CG749" s="19"/>
      <c r="CH749" s="49"/>
      <c r="CI749" s="19"/>
      <c r="CJ749" s="19"/>
    </row>
    <row r="750" spans="1:88">
      <c r="A750" s="96">
        <f t="shared" ca="1" si="226"/>
        <v>36</v>
      </c>
      <c r="B750" s="23" t="str">
        <f ca="1">IF(A749="","",IF(AND(AL750="",AN750=""),"NB",AL750&amp;AN750))</f>
        <v>1@B,</v>
      </c>
      <c r="C750" s="6" t="str">
        <f t="shared" ca="1" si="228"/>
        <v/>
      </c>
      <c r="D750" s="56" t="str">
        <f ca="1">VLOOKUP($A750,$BC$5:$BN$45,8)</f>
        <v>R</v>
      </c>
      <c r="E750" s="344" t="str">
        <f t="shared" ca="1" si="237"/>
        <v>BRR</v>
      </c>
      <c r="F750" s="175">
        <v>1</v>
      </c>
      <c r="G750" s="459">
        <f ca="1">IF(G749&gt;=$AJ$3,1,IF(AND(J748="L",J749="L"),1,IF(I749="L",2,IF(I749="W",(2*G749-1),G749))))</f>
        <v>2</v>
      </c>
      <c r="H750" s="345" t="str">
        <f ca="1">IF($A749&lt;&gt;"",IF(OR($AH749&lt;&gt;0,$AI749&lt;&gt;0,E749="RRR"),"",IF(AND($D744="B",$D747="B"),"B",IF(AND($D746="B",$D748="B"),"B",IF(AND($D748=$D749,$D748="B"),"B","")))),"")</f>
        <v>B</v>
      </c>
      <c r="I750" s="346" t="str">
        <f t="shared" ca="1" si="241"/>
        <v>L</v>
      </c>
      <c r="J750" s="346">
        <f t="shared" ca="1" si="229"/>
        <v>-1</v>
      </c>
      <c r="K750" s="343">
        <f t="shared" ca="1" si="238"/>
        <v>-1</v>
      </c>
      <c r="L750" s="56" t="str">
        <f ca="1">VLOOKUP($A750,$BC$5:$BN$45,8)</f>
        <v>R</v>
      </c>
      <c r="M750" s="428">
        <f t="shared" ca="1" si="239"/>
        <v>2</v>
      </c>
      <c r="N750" s="175">
        <v>1</v>
      </c>
      <c r="O750" s="345" t="str">
        <f ca="1">IF($A749&lt;&gt;"",IF(OR($AH749&lt;&gt;0,$AI749&lt;&gt;0,E749="BBB",H750&lt;&gt;""),"",IF(AND($D744="R",$D747="R"),"R",IF(AND($D746="R",$D748="R"),"R",IF(AND($D748=$D749,$D748="R"),"R","")))),"")</f>
        <v/>
      </c>
      <c r="P750" s="37" t="str">
        <f t="shared" ca="1" si="230"/>
        <v/>
      </c>
      <c r="Q750" s="37">
        <f t="shared" ca="1" si="231"/>
        <v>0</v>
      </c>
      <c r="R750" s="23">
        <f ca="1">IF($A750&lt;&gt;"",IF(OR($AH749&lt;&gt;0,$AI749&lt;&gt;0),"0",SUM(Q750:Q750)),0)</f>
        <v>0</v>
      </c>
      <c r="S750" s="56" t="str">
        <f ca="1">VLOOKUP($A750,$BC$5:$BN$45,8)</f>
        <v>R</v>
      </c>
      <c r="T750" s="175">
        <v>1</v>
      </c>
      <c r="U750" s="345" t="str">
        <f ca="1">IF($A749&lt;&gt;"",IF(OR($AH749&lt;&gt;0,$AI749&lt;&gt;0,M749&gt;=$AJ$3),"",H750))</f>
        <v>B</v>
      </c>
      <c r="V750" s="346" t="str">
        <f t="shared" ca="1" si="242"/>
        <v>L</v>
      </c>
      <c r="W750" s="346">
        <f t="shared" ca="1" si="232"/>
        <v>-1</v>
      </c>
      <c r="X750" s="343">
        <f t="shared" ca="1" si="240"/>
        <v>-1</v>
      </c>
      <c r="Y750" s="56" t="str">
        <f ca="1">VLOOKUP($A750,$BC$5:$BN$45,8)</f>
        <v>R</v>
      </c>
      <c r="Z750" s="175">
        <v>1</v>
      </c>
      <c r="AA750" s="345" t="str">
        <f ca="1">IF($A749&lt;&gt;"",IF(OR($AH749&lt;&gt;0,$AI749&lt;&gt;0,U750&lt;&gt;""),"",O750))</f>
        <v/>
      </c>
      <c r="AB750" s="37" t="str">
        <f t="shared" ca="1" si="233"/>
        <v/>
      </c>
      <c r="AC750" s="37">
        <f t="shared" ca="1" si="234"/>
        <v>0</v>
      </c>
      <c r="AD750" s="23">
        <f ca="1">IF($A750&lt;&gt;"",IF(OR($AH749&lt;&gt;0,$AI749&lt;&gt;0),"0",SUM(AC750:AC750)),0)</f>
        <v>0</v>
      </c>
      <c r="AE750" s="90">
        <f ca="1">IF(A750&lt;&gt;"",W750+AC750,0)</f>
        <v>-1</v>
      </c>
      <c r="AF750" s="87">
        <f t="shared" ca="1" si="244"/>
        <v>-14</v>
      </c>
      <c r="AG750" s="95">
        <f>T751</f>
        <v>1</v>
      </c>
      <c r="AH750" s="89">
        <f ca="1">IF($A750&lt;&gt;"",IF(AH749&lt;&gt;0,AH749,IF(AF750&gt;=$AJ$1,"Profit Target",0)),0)</f>
        <v>0</v>
      </c>
      <c r="AI750" s="91">
        <f ca="1">IF($A750&lt;&gt;"",IF(AI749&lt;&gt;0,AI749,IF(AF750&lt;=$AJ$2,"Stop Loss",0)))</f>
        <v>0</v>
      </c>
      <c r="AJ750" s="89">
        <f t="shared" ca="1" si="235"/>
        <v>9</v>
      </c>
      <c r="AK750" s="78" t="str">
        <f ca="1">IF($A749="","",ABS(T750)&amp;"@")</f>
        <v>1@</v>
      </c>
      <c r="AL750" s="78" t="str">
        <f ca="1">IF(U750&lt;&gt;"",$AK750&amp;U750&amp;",","")</f>
        <v>1@B,</v>
      </c>
      <c r="AM750" s="78" t="str">
        <f ca="1">IF($A749="","",ABS(Z750)&amp;"@")</f>
        <v>1@</v>
      </c>
      <c r="AN750" s="427" t="str">
        <f t="shared" ca="1" si="236"/>
        <v/>
      </c>
      <c r="AO750" s="20"/>
      <c r="AP750" s="20"/>
      <c r="AQ750" s="20"/>
      <c r="AR750" s="20"/>
      <c r="AS750" s="20"/>
      <c r="AT750" s="66"/>
      <c r="AU750" s="20"/>
      <c r="AV750" s="20"/>
      <c r="AW750" s="20"/>
      <c r="AX750" s="20"/>
      <c r="AY750" s="20"/>
      <c r="AZ750" s="20"/>
      <c r="BA750" s="20"/>
      <c r="BB750" s="96">
        <f t="shared" ca="1" si="227"/>
        <v>11</v>
      </c>
      <c r="BC750" s="48"/>
      <c r="BD750" s="96"/>
      <c r="BE750" s="48"/>
      <c r="BG750" s="48"/>
      <c r="BH750" s="48"/>
      <c r="BI750" s="19"/>
      <c r="BJ750" s="19"/>
      <c r="BK750" s="19"/>
      <c r="BL750" s="48"/>
      <c r="BM750" s="61"/>
      <c r="BN750" s="48"/>
      <c r="BR750" s="48"/>
      <c r="BS750" s="48"/>
      <c r="BT750" s="48"/>
      <c r="BU750" s="48"/>
      <c r="BV750" s="48"/>
      <c r="BW750" s="48"/>
      <c r="BX750" s="48"/>
      <c r="BY750" s="49"/>
      <c r="BZ750" s="48"/>
      <c r="CA750" s="48"/>
      <c r="CB750" s="19"/>
      <c r="CC750" s="19"/>
      <c r="CD750" s="19"/>
      <c r="CE750" s="48"/>
      <c r="CF750" s="49"/>
      <c r="CG750" s="19"/>
      <c r="CH750" s="49"/>
      <c r="CI750" s="19"/>
      <c r="CJ750" s="19"/>
    </row>
    <row r="751" spans="1:88">
      <c r="A751" s="96">
        <f t="shared" ca="1" si="226"/>
        <v>35</v>
      </c>
      <c r="B751" s="23" t="str">
        <f ca="1">IF(A750="","",IF(AND(AL751="",AN751=""),"NB",AL751&amp;AN751))</f>
        <v>1@R,</v>
      </c>
      <c r="C751" s="6" t="str">
        <f t="shared" ca="1" si="228"/>
        <v/>
      </c>
      <c r="D751" s="56" t="str">
        <f ca="1">VLOOKUP($A751,$BC$5:$BN$45,8)</f>
        <v>B</v>
      </c>
      <c r="E751" s="344" t="str">
        <f t="shared" ca="1" si="237"/>
        <v>RRB</v>
      </c>
      <c r="F751" s="175">
        <v>1</v>
      </c>
      <c r="G751" s="459">
        <f ca="1">IF(G750&gt;=$AJ$3,1,IF(AND(J749="L",J750="L"),1,IF(I750="L",2,IF(I750="W",(2*G750-1),G750))))</f>
        <v>2</v>
      </c>
      <c r="H751" s="345" t="str">
        <f ca="1">IF($A750&lt;&gt;"",IF(OR($AH750&lt;&gt;0,$AI750&lt;&gt;0,E750="RRR"),"",IF(AND($D745="B",$D748="B"),"B",IF(AND($D747="B",$D749="B"),"B",IF(AND($D749=$D750,$D749="B"),"B","")))),"")</f>
        <v/>
      </c>
      <c r="I751" s="346" t="str">
        <f t="shared" ca="1" si="241"/>
        <v/>
      </c>
      <c r="J751" s="346">
        <f t="shared" ca="1" si="229"/>
        <v>0</v>
      </c>
      <c r="K751" s="343">
        <f t="shared" ca="1" si="238"/>
        <v>0</v>
      </c>
      <c r="L751" s="56" t="str">
        <f ca="1">VLOOKUP($A751,$BC$5:$BN$45,8)</f>
        <v>B</v>
      </c>
      <c r="M751" s="428">
        <f t="shared" ca="1" si="239"/>
        <v>2</v>
      </c>
      <c r="N751" s="175">
        <v>1</v>
      </c>
      <c r="O751" s="345" t="str">
        <f ca="1">IF($A750&lt;&gt;"",IF(OR($AH750&lt;&gt;0,$AI750&lt;&gt;0,E750="BBB",H751&lt;&gt;""),"",IF(AND($D745="R",$D748="R"),"R",IF(AND($D747="R",$D749="R"),"R",IF(AND($D749=$D750,$D749="R"),"R","")))),"")</f>
        <v>R</v>
      </c>
      <c r="P751" s="37" t="str">
        <f t="shared" ca="1" si="230"/>
        <v>L</v>
      </c>
      <c r="Q751" s="37">
        <f t="shared" ca="1" si="231"/>
        <v>-1</v>
      </c>
      <c r="R751" s="23">
        <f ca="1">IF($A751&lt;&gt;"",IF(OR($AH750&lt;&gt;0,$AI750&lt;&gt;0),"0",SUM(Q751:Q751)),0)</f>
        <v>-1</v>
      </c>
      <c r="S751" s="56" t="str">
        <f ca="1">VLOOKUP($A751,$BC$5:$BN$45,8)</f>
        <v>B</v>
      </c>
      <c r="T751" s="175">
        <v>1</v>
      </c>
      <c r="U751" s="345" t="str">
        <f ca="1">IF($A750&lt;&gt;"",IF(OR($AH750&lt;&gt;0,$AI750&lt;&gt;0,M750&gt;=$AJ$3),"",H751))</f>
        <v/>
      </c>
      <c r="V751" s="346" t="str">
        <f t="shared" ca="1" si="242"/>
        <v/>
      </c>
      <c r="W751" s="346">
        <f t="shared" ca="1" si="232"/>
        <v>0</v>
      </c>
      <c r="X751" s="343">
        <f t="shared" ca="1" si="240"/>
        <v>0</v>
      </c>
      <c r="Y751" s="56" t="str">
        <f ca="1">VLOOKUP($A751,$BC$5:$BN$45,8)</f>
        <v>B</v>
      </c>
      <c r="Z751" s="175">
        <v>1</v>
      </c>
      <c r="AA751" s="345" t="str">
        <f ca="1">IF($A750&lt;&gt;"",IF(OR($AH750&lt;&gt;0,$AI750&lt;&gt;0,U751&lt;&gt;""),"",O751))</f>
        <v>R</v>
      </c>
      <c r="AB751" s="37" t="str">
        <f t="shared" ca="1" si="233"/>
        <v>L</v>
      </c>
      <c r="AC751" s="37">
        <f t="shared" ca="1" si="234"/>
        <v>-1</v>
      </c>
      <c r="AD751" s="23">
        <f ca="1">IF($A751&lt;&gt;"",IF(OR($AH750&lt;&gt;0,$AI750&lt;&gt;0),"0",SUM(AC751:AC751)),0)</f>
        <v>-1</v>
      </c>
      <c r="AE751" s="90">
        <f ca="1">IF(A751&lt;&gt;"",W751+AC751,0)</f>
        <v>-1</v>
      </c>
      <c r="AF751" s="87">
        <f t="shared" ca="1" si="244"/>
        <v>-15</v>
      </c>
      <c r="AG751" s="95">
        <f>T752</f>
        <v>1</v>
      </c>
      <c r="AH751" s="89">
        <f ca="1">IF($A751&lt;&gt;"",IF(AH750&lt;&gt;0,AH750,IF(AF751&gt;=$AJ$1,"Profit Target",0)),0)</f>
        <v>0</v>
      </c>
      <c r="AI751" s="91">
        <f ca="1">IF($A751&lt;&gt;"",IF(AI750&lt;&gt;0,AI750,IF(AF751&lt;=$AJ$2,"Stop Loss",0)))</f>
        <v>0</v>
      </c>
      <c r="AJ751" s="89">
        <f t="shared" ca="1" si="235"/>
        <v>9</v>
      </c>
      <c r="AK751" s="78" t="str">
        <f ca="1">IF($A750="","",ABS(T751)&amp;"@")</f>
        <v>1@</v>
      </c>
      <c r="AL751" s="78" t="str">
        <f ca="1">IF(U751&lt;&gt;"",$AK751&amp;U751&amp;",","")</f>
        <v/>
      </c>
      <c r="AM751" s="78" t="str">
        <f ca="1">IF($A750="","",ABS(Z751)&amp;"@")</f>
        <v>1@</v>
      </c>
      <c r="AN751" s="427" t="str">
        <f t="shared" ca="1" si="236"/>
        <v>1@R,</v>
      </c>
      <c r="AO751" s="20"/>
      <c r="AP751" s="20"/>
      <c r="AQ751" s="20"/>
      <c r="AR751" s="20"/>
      <c r="AS751" s="20"/>
      <c r="AT751" s="66"/>
      <c r="AU751" s="20"/>
      <c r="AV751" s="20"/>
      <c r="AW751" s="20"/>
      <c r="AX751" s="20"/>
      <c r="AY751" s="20"/>
      <c r="AZ751" s="20"/>
      <c r="BA751" s="20"/>
      <c r="BB751" s="96">
        <f t="shared" ca="1" si="227"/>
        <v>32</v>
      </c>
      <c r="BC751" s="48"/>
      <c r="BD751" s="96"/>
      <c r="BE751" s="48"/>
      <c r="BG751" s="48"/>
      <c r="BH751" s="48"/>
      <c r="BI751" s="19"/>
      <c r="BJ751" s="19"/>
      <c r="BK751" s="19"/>
      <c r="BL751" s="48"/>
      <c r="BM751" s="61"/>
      <c r="BN751" s="48"/>
      <c r="BR751" s="48"/>
      <c r="BS751" s="48"/>
      <c r="BT751" s="48"/>
      <c r="BU751" s="48"/>
      <c r="BV751" s="48"/>
      <c r="BW751" s="48"/>
      <c r="BX751" s="48"/>
      <c r="BY751" s="49"/>
      <c r="BZ751" s="48"/>
      <c r="CA751" s="48"/>
      <c r="CB751" s="19"/>
      <c r="CC751" s="19"/>
      <c r="CD751" s="19"/>
      <c r="CE751" s="48"/>
      <c r="CF751" s="49"/>
      <c r="CG751" s="19"/>
      <c r="CH751" s="49"/>
      <c r="CI751" s="19"/>
      <c r="CJ751" s="19"/>
    </row>
    <row r="752" spans="1:88">
      <c r="A752" s="96">
        <f t="shared" ca="1" si="226"/>
        <v>29</v>
      </c>
      <c r="B752" s="23" t="str">
        <f ca="1">IF(A751="","",IF(AND(AL752="",AN752=""),"NB",AL752&amp;AN752))</f>
        <v>NB</v>
      </c>
      <c r="C752" s="6" t="str">
        <f t="shared" ca="1" si="228"/>
        <v/>
      </c>
      <c r="D752" s="56" t="str">
        <f ca="1">VLOOKUP($A752,$BC$5:$BN$45,8)</f>
        <v>B</v>
      </c>
      <c r="E752" s="344" t="str">
        <f t="shared" ca="1" si="237"/>
        <v>RBB</v>
      </c>
      <c r="F752" s="175">
        <v>1</v>
      </c>
      <c r="G752" s="459">
        <f ca="1">IF(G751&gt;=$AJ$3,1,IF(AND(J750="L",J751="L"),1,IF(I751="L",2,IF(I751="W",(2*G751-1),G751))))</f>
        <v>2</v>
      </c>
      <c r="H752" s="345" t="str">
        <f ca="1">IF($A751&lt;&gt;"",IF(OR($AH751&lt;&gt;0,$AI751&lt;&gt;0,E751="RRR"),"",IF(AND($D746="B",$D749="B"),"B",IF(AND($D748="B",$D750="B"),"B",IF(AND($D750=$D751,$D750="B"),"B","")))),"")</f>
        <v/>
      </c>
      <c r="I752" s="346" t="str">
        <f t="shared" ca="1" si="241"/>
        <v/>
      </c>
      <c r="J752" s="346">
        <f t="shared" ca="1" si="229"/>
        <v>0</v>
      </c>
      <c r="K752" s="343">
        <f t="shared" ca="1" si="238"/>
        <v>0</v>
      </c>
      <c r="L752" s="56" t="str">
        <f ca="1">VLOOKUP($A752,$BC$5:$BN$45,8)</f>
        <v>B</v>
      </c>
      <c r="M752" s="428">
        <f t="shared" ca="1" si="239"/>
        <v>2</v>
      </c>
      <c r="N752" s="175">
        <v>1</v>
      </c>
      <c r="O752" s="345" t="str">
        <f ca="1">IF($A751&lt;&gt;"",IF(OR($AH751&lt;&gt;0,$AI751&lt;&gt;0,E751="BBB",H752&lt;&gt;""),"",IF(AND($D746="R",$D749="R"),"R",IF(AND($D748="R",$D750="R"),"R",IF(AND($D750=$D751,$D750="R"),"R","")))),"")</f>
        <v/>
      </c>
      <c r="P752" s="37" t="str">
        <f t="shared" ca="1" si="230"/>
        <v/>
      </c>
      <c r="Q752" s="37">
        <f t="shared" ca="1" si="231"/>
        <v>0</v>
      </c>
      <c r="R752" s="23">
        <f ca="1">IF($A752&lt;&gt;"",IF(OR($AH751&lt;&gt;0,$AI751&lt;&gt;0),"0",SUM(Q752:Q752)),0)</f>
        <v>0</v>
      </c>
      <c r="S752" s="56" t="str">
        <f ca="1">VLOOKUP($A752,$BC$5:$BN$45,8)</f>
        <v>B</v>
      </c>
      <c r="T752" s="175">
        <v>1</v>
      </c>
      <c r="U752" s="345" t="str">
        <f ca="1">IF($A751&lt;&gt;"",IF(OR($AH751&lt;&gt;0,$AI751&lt;&gt;0,M751&gt;=$AJ$3),"",H752))</f>
        <v/>
      </c>
      <c r="V752" s="346" t="str">
        <f t="shared" ca="1" si="242"/>
        <v/>
      </c>
      <c r="W752" s="346">
        <f t="shared" ca="1" si="232"/>
        <v>0</v>
      </c>
      <c r="X752" s="343">
        <f t="shared" ca="1" si="240"/>
        <v>0</v>
      </c>
      <c r="Y752" s="56" t="str">
        <f ca="1">VLOOKUP($A752,$BC$5:$BN$45,8)</f>
        <v>B</v>
      </c>
      <c r="Z752" s="175">
        <v>1</v>
      </c>
      <c r="AA752" s="345" t="str">
        <f ca="1">IF($A751&lt;&gt;"",IF(OR($AH751&lt;&gt;0,$AI751&lt;&gt;0,U752&lt;&gt;""),"",O752))</f>
        <v/>
      </c>
      <c r="AB752" s="37" t="str">
        <f t="shared" ca="1" si="233"/>
        <v/>
      </c>
      <c r="AC752" s="37">
        <f t="shared" ca="1" si="234"/>
        <v>0</v>
      </c>
      <c r="AD752" s="23">
        <f ca="1">IF($A752&lt;&gt;"",IF(OR($AH751&lt;&gt;0,$AI751&lt;&gt;0),"0",SUM(AC752:AC752)),0)</f>
        <v>0</v>
      </c>
      <c r="AE752" s="90">
        <f ca="1">IF(A752&lt;&gt;"",W752+AC752,0)</f>
        <v>0</v>
      </c>
      <c r="AF752" s="87">
        <f t="shared" ca="1" si="244"/>
        <v>-15</v>
      </c>
      <c r="AG752" s="95">
        <f>T753</f>
        <v>1</v>
      </c>
      <c r="AH752" s="89">
        <f ca="1">IF($A752&lt;&gt;"",IF(AH751&lt;&gt;0,AH751,IF(AF752&gt;=$AJ$1,"Profit Target",0)),0)</f>
        <v>0</v>
      </c>
      <c r="AI752" s="91">
        <f ca="1">IF($A752&lt;&gt;"",IF(AI751&lt;&gt;0,AI751,IF(AF752&lt;=$AJ$2,"Stop Loss",0)))</f>
        <v>0</v>
      </c>
      <c r="AJ752" s="89">
        <f t="shared" ca="1" si="235"/>
        <v>9</v>
      </c>
      <c r="AK752" s="78" t="str">
        <f ca="1">IF($A751="","",ABS(T752)&amp;"@")</f>
        <v>1@</v>
      </c>
      <c r="AL752" s="78" t="str">
        <f ca="1">IF(U752&lt;&gt;"",$AK752&amp;U752&amp;",","")</f>
        <v/>
      </c>
      <c r="AM752" s="78" t="str">
        <f ca="1">IF($A751="","",ABS(Z752)&amp;"@")</f>
        <v>1@</v>
      </c>
      <c r="AN752" s="427" t="str">
        <f t="shared" ca="1" si="236"/>
        <v/>
      </c>
      <c r="AO752" s="20"/>
      <c r="AP752" s="20"/>
      <c r="AQ752" s="20"/>
      <c r="AR752" s="20"/>
      <c r="AS752" s="20"/>
      <c r="AT752" s="66"/>
      <c r="AU752" s="20"/>
      <c r="AV752" s="20"/>
      <c r="AW752" s="20"/>
      <c r="AX752" s="20"/>
      <c r="AY752" s="20"/>
      <c r="AZ752" s="20"/>
      <c r="BA752" s="20"/>
      <c r="BB752" s="96">
        <f t="shared" ca="1" si="227"/>
        <v>8</v>
      </c>
      <c r="BC752" s="48"/>
      <c r="BD752" s="96"/>
      <c r="BE752" s="48"/>
      <c r="BG752" s="48"/>
      <c r="BH752" s="48"/>
      <c r="BI752" s="19"/>
      <c r="BJ752" s="19"/>
      <c r="BK752" s="19"/>
      <c r="BL752" s="48"/>
      <c r="BM752" s="61"/>
      <c r="BN752" s="48"/>
      <c r="BR752" s="48"/>
      <c r="BS752" s="48"/>
      <c r="BT752" s="48"/>
      <c r="BU752" s="48"/>
      <c r="BV752" s="48"/>
      <c r="BW752" s="48"/>
      <c r="BX752" s="48"/>
      <c r="BY752" s="49"/>
      <c r="BZ752" s="48"/>
      <c r="CA752" s="48"/>
      <c r="CB752" s="19"/>
      <c r="CC752" s="19"/>
      <c r="CD752" s="19"/>
      <c r="CE752" s="48"/>
      <c r="CF752" s="49"/>
      <c r="CG752" s="19"/>
      <c r="CH752" s="49"/>
      <c r="CI752" s="19"/>
      <c r="CJ752" s="19"/>
    </row>
    <row r="753" spans="1:88">
      <c r="A753" s="96">
        <f t="shared" ca="1" si="226"/>
        <v>1</v>
      </c>
      <c r="B753" s="23" t="str">
        <f ca="1">IF(A752="","",IF(AND(AL753="",AN753=""),"NB",AL753&amp;AN753))</f>
        <v>1@B,</v>
      </c>
      <c r="C753" s="6" t="str">
        <f t="shared" ca="1" si="228"/>
        <v/>
      </c>
      <c r="D753" s="56" t="str">
        <f ca="1">VLOOKUP($A753,$BC$5:$BN$45,8)</f>
        <v>R</v>
      </c>
      <c r="E753" s="344" t="str">
        <f t="shared" ca="1" si="237"/>
        <v>BBR</v>
      </c>
      <c r="F753" s="175">
        <v>1</v>
      </c>
      <c r="G753" s="459">
        <f ca="1">IF(G752&gt;=$AJ$3,1,IF(AND(J751="L",J752="L"),1,IF(I752="L",2,IF(I752="W",(2*G752-1),G752))))</f>
        <v>2</v>
      </c>
      <c r="H753" s="345" t="str">
        <f ca="1">IF($A752&lt;&gt;"",IF(OR($AH752&lt;&gt;0,$AI752&lt;&gt;0,E752="RRR"),"",IF(AND($D747="B",$D750="B"),"B",IF(AND($D749="B",$D751="B"),"B",IF(AND($D751=$D752,$D751="B"),"B","")))),"")</f>
        <v>B</v>
      </c>
      <c r="I753" s="346" t="str">
        <f t="shared" ca="1" si="241"/>
        <v>L</v>
      </c>
      <c r="J753" s="346">
        <f t="shared" ca="1" si="229"/>
        <v>-1</v>
      </c>
      <c r="K753" s="343">
        <f t="shared" ca="1" si="238"/>
        <v>-1</v>
      </c>
      <c r="L753" s="56" t="str">
        <f ca="1">VLOOKUP($A753,$BC$5:$BN$45,8)</f>
        <v>R</v>
      </c>
      <c r="M753" s="428">
        <f t="shared" ca="1" si="239"/>
        <v>3</v>
      </c>
      <c r="N753" s="175">
        <v>1</v>
      </c>
      <c r="O753" s="345" t="str">
        <f ca="1">IF($A752&lt;&gt;"",IF(OR($AH752&lt;&gt;0,$AI752&lt;&gt;0,E752="BBB",H753&lt;&gt;""),"",IF(AND($D747="R",$D750="R"),"R",IF(AND($D749="R",$D751="R"),"R",IF(AND($D751=$D752,$D751="R"),"R","")))),"")</f>
        <v/>
      </c>
      <c r="P753" s="37" t="str">
        <f t="shared" ca="1" si="230"/>
        <v/>
      </c>
      <c r="Q753" s="37">
        <f t="shared" ca="1" si="231"/>
        <v>0</v>
      </c>
      <c r="R753" s="23">
        <f ca="1">IF($A753&lt;&gt;"",IF(OR($AH752&lt;&gt;0,$AI752&lt;&gt;0),"0",SUM(Q753:Q753)),0)</f>
        <v>0</v>
      </c>
      <c r="S753" s="56" t="str">
        <f ca="1">VLOOKUP($A753,$BC$5:$BN$45,8)</f>
        <v>R</v>
      </c>
      <c r="T753" s="175">
        <v>1</v>
      </c>
      <c r="U753" s="345" t="str">
        <f ca="1">IF($A752&lt;&gt;"",IF(OR($AH752&lt;&gt;0,$AI752&lt;&gt;0,M752&gt;=$AJ$3),"",H753))</f>
        <v>B</v>
      </c>
      <c r="V753" s="346" t="str">
        <f t="shared" ca="1" si="242"/>
        <v>L</v>
      </c>
      <c r="W753" s="346">
        <f t="shared" ca="1" si="232"/>
        <v>-1</v>
      </c>
      <c r="X753" s="343">
        <f t="shared" ca="1" si="240"/>
        <v>-1</v>
      </c>
      <c r="Y753" s="56" t="str">
        <f ca="1">VLOOKUP($A753,$BC$5:$BN$45,8)</f>
        <v>R</v>
      </c>
      <c r="Z753" s="175">
        <v>1</v>
      </c>
      <c r="AA753" s="345" t="str">
        <f ca="1">IF($A752&lt;&gt;"",IF(OR($AH752&lt;&gt;0,$AI752&lt;&gt;0,U753&lt;&gt;""),"",O753))</f>
        <v/>
      </c>
      <c r="AB753" s="37" t="str">
        <f t="shared" ca="1" si="233"/>
        <v/>
      </c>
      <c r="AC753" s="37">
        <f t="shared" ca="1" si="234"/>
        <v>0</v>
      </c>
      <c r="AD753" s="23">
        <f ca="1">IF($A753&lt;&gt;"",IF(OR($AH752&lt;&gt;0,$AI752&lt;&gt;0),"0",SUM(AC753:AC753)),0)</f>
        <v>0</v>
      </c>
      <c r="AE753" s="90">
        <f ca="1">IF(A753&lt;&gt;"",W753+AC753,0)</f>
        <v>-1</v>
      </c>
      <c r="AF753" s="87">
        <f t="shared" ca="1" si="244"/>
        <v>-16</v>
      </c>
      <c r="AG753" s="95">
        <f>T754</f>
        <v>1</v>
      </c>
      <c r="AH753" s="89">
        <f ca="1">IF($A753&lt;&gt;"",IF(AH752&lt;&gt;0,AH752,IF(AF753&gt;=$AJ$1,"Profit Target",0)),0)</f>
        <v>0</v>
      </c>
      <c r="AI753" s="91">
        <f ca="1">IF($A753&lt;&gt;"",IF(AI752&lt;&gt;0,AI752,IF(AF753&lt;=$AJ$2,"Stop Loss",0)))</f>
        <v>0</v>
      </c>
      <c r="AJ753" s="89">
        <f t="shared" ca="1" si="235"/>
        <v>9</v>
      </c>
      <c r="AK753" s="78" t="str">
        <f ca="1">IF($A752="","",ABS(T753)&amp;"@")</f>
        <v>1@</v>
      </c>
      <c r="AL753" s="78" t="str">
        <f ca="1">IF(U753&lt;&gt;"",$AK753&amp;U753&amp;",","")</f>
        <v>1@B,</v>
      </c>
      <c r="AM753" s="78" t="str">
        <f ca="1">IF($A752="","",ABS(Z753)&amp;"@")</f>
        <v>1@</v>
      </c>
      <c r="AN753" s="427" t="str">
        <f t="shared" ca="1" si="236"/>
        <v/>
      </c>
      <c r="AO753" s="20"/>
      <c r="AP753" s="20"/>
      <c r="AQ753" s="20"/>
      <c r="AR753" s="20"/>
      <c r="AS753" s="20"/>
      <c r="AT753" s="66"/>
      <c r="AU753" s="20"/>
      <c r="AV753" s="20"/>
      <c r="AW753" s="20"/>
      <c r="AX753" s="20"/>
      <c r="AY753" s="20"/>
      <c r="AZ753" s="20"/>
      <c r="BA753" s="20"/>
      <c r="BB753" s="96">
        <f t="shared" ca="1" si="227"/>
        <v>9</v>
      </c>
      <c r="BC753" s="48"/>
      <c r="BD753" s="96"/>
      <c r="BE753" s="48"/>
      <c r="BG753" s="48"/>
      <c r="BH753" s="48"/>
      <c r="BI753" s="19"/>
      <c r="BJ753" s="19"/>
      <c r="BK753" s="19"/>
      <c r="BL753" s="48"/>
      <c r="BM753" s="61"/>
      <c r="BN753" s="48"/>
      <c r="BR753" s="48"/>
      <c r="BS753" s="48"/>
      <c r="BT753" s="48"/>
      <c r="BU753" s="48"/>
      <c r="BV753" s="48"/>
      <c r="BW753" s="48"/>
      <c r="BX753" s="48"/>
      <c r="BY753" s="49"/>
      <c r="BZ753" s="48"/>
      <c r="CA753" s="48"/>
      <c r="CB753" s="19"/>
      <c r="CC753" s="19"/>
      <c r="CD753" s="19"/>
      <c r="CE753" s="48"/>
      <c r="CF753" s="49"/>
      <c r="CG753" s="19"/>
      <c r="CH753" s="49"/>
      <c r="CI753" s="19"/>
      <c r="CJ753" s="19"/>
    </row>
    <row r="754" spans="1:88">
      <c r="A754" s="96">
        <f t="shared" ca="1" si="226"/>
        <v>16</v>
      </c>
      <c r="B754" s="23" t="str">
        <f ca="1">IF(A753="","",IF(AND(AL754="",AN754=""),"NB",AL754&amp;AN754))</f>
        <v>1@B,</v>
      </c>
      <c r="C754" s="6" t="str">
        <f t="shared" ca="1" si="228"/>
        <v/>
      </c>
      <c r="D754" s="56" t="str">
        <f ca="1">VLOOKUP($A754,$BC$5:$BN$45,8)</f>
        <v>R</v>
      </c>
      <c r="E754" s="344" t="str">
        <f t="shared" ca="1" si="237"/>
        <v>BRR</v>
      </c>
      <c r="F754" s="175">
        <v>1</v>
      </c>
      <c r="G754" s="459">
        <f ca="1">IF(G753&gt;=$AJ$3,1,IF(AND(J752="L",J753="L"),1,IF(I753="L",2,IF(I753="W",(2*G753-1),G753))))</f>
        <v>2</v>
      </c>
      <c r="H754" s="345" t="str">
        <f ca="1">IF($A753&lt;&gt;"",IF(OR($AH753&lt;&gt;0,$AI753&lt;&gt;0,E753="RRR"),"",IF(AND($D748="B",$D751="B"),"B",IF(AND($D750="B",$D752="B"),"B",IF(AND($D752=$D753,$D752="B"),"B","")))),"")</f>
        <v>B</v>
      </c>
      <c r="I754" s="346" t="str">
        <f t="shared" ca="1" si="241"/>
        <v>L</v>
      </c>
      <c r="J754" s="346">
        <f t="shared" ca="1" si="229"/>
        <v>-1</v>
      </c>
      <c r="K754" s="343">
        <f t="shared" ca="1" si="238"/>
        <v>-1</v>
      </c>
      <c r="L754" s="56" t="str">
        <f ca="1">VLOOKUP($A754,$BC$5:$BN$45,8)</f>
        <v>R</v>
      </c>
      <c r="M754" s="428">
        <f t="shared" ca="1" si="239"/>
        <v>4</v>
      </c>
      <c r="N754" s="175">
        <v>1</v>
      </c>
      <c r="O754" s="345" t="str">
        <f ca="1">IF($A753&lt;&gt;"",IF(OR($AH753&lt;&gt;0,$AI753&lt;&gt;0,E753="BBB",H754&lt;&gt;""),"",IF(AND($D748="R",$D751="R"),"R",IF(AND($D750="R",$D752="R"),"R",IF(AND($D752=$D753,$D752="R"),"R","")))),"")</f>
        <v/>
      </c>
      <c r="P754" s="37" t="str">
        <f t="shared" ca="1" si="230"/>
        <v/>
      </c>
      <c r="Q754" s="37">
        <f t="shared" ca="1" si="231"/>
        <v>0</v>
      </c>
      <c r="R754" s="23">
        <f ca="1">IF($A754&lt;&gt;"",IF(OR($AH753&lt;&gt;0,$AI753&lt;&gt;0),"0",SUM(Q754:Q754)),0)</f>
        <v>0</v>
      </c>
      <c r="S754" s="56" t="str">
        <f ca="1">VLOOKUP($A754,$BC$5:$BN$45,8)</f>
        <v>R</v>
      </c>
      <c r="T754" s="175">
        <v>1</v>
      </c>
      <c r="U754" s="345" t="str">
        <f ca="1">IF($A753&lt;&gt;"",IF(OR($AH753&lt;&gt;0,$AI753&lt;&gt;0,M753&gt;=$AJ$3),"",H754))</f>
        <v>B</v>
      </c>
      <c r="V754" s="346" t="str">
        <f t="shared" ca="1" si="242"/>
        <v>L</v>
      </c>
      <c r="W754" s="346">
        <f t="shared" ca="1" si="232"/>
        <v>-1</v>
      </c>
      <c r="X754" s="343">
        <f t="shared" ca="1" si="240"/>
        <v>-1</v>
      </c>
      <c r="Y754" s="56" t="str">
        <f ca="1">VLOOKUP($A754,$BC$5:$BN$45,8)</f>
        <v>R</v>
      </c>
      <c r="Z754" s="175">
        <v>1</v>
      </c>
      <c r="AA754" s="345" t="str">
        <f ca="1">IF($A753&lt;&gt;"",IF(OR($AH753&lt;&gt;0,$AI753&lt;&gt;0,U754&lt;&gt;""),"",O754))</f>
        <v/>
      </c>
      <c r="AB754" s="37" t="str">
        <f t="shared" ca="1" si="233"/>
        <v/>
      </c>
      <c r="AC754" s="37">
        <f t="shared" ca="1" si="234"/>
        <v>0</v>
      </c>
      <c r="AD754" s="23">
        <f ca="1">IF($A754&lt;&gt;"",IF(OR($AH753&lt;&gt;0,$AI753&lt;&gt;0),"0",SUM(AC754:AC754)),0)</f>
        <v>0</v>
      </c>
      <c r="AE754" s="90">
        <f ca="1">IF(A754&lt;&gt;"",W754+AC754,0)</f>
        <v>-1</v>
      </c>
      <c r="AF754" s="87">
        <f t="shared" ca="1" si="244"/>
        <v>-17</v>
      </c>
      <c r="AG754" s="95">
        <f>T755</f>
        <v>1</v>
      </c>
      <c r="AH754" s="89">
        <f ca="1">IF($A754&lt;&gt;"",IF(AH753&lt;&gt;0,AH753,IF(AF754&gt;=$AJ$1,"Profit Target",0)),0)</f>
        <v>0</v>
      </c>
      <c r="AI754" s="91">
        <f ca="1">IF($A754&lt;&gt;"",IF(AI753&lt;&gt;0,AI753,IF(AF754&lt;=$AJ$2,"Stop Loss",0)))</f>
        <v>0</v>
      </c>
      <c r="AJ754" s="89">
        <f t="shared" ca="1" si="235"/>
        <v>9</v>
      </c>
      <c r="AK754" s="78" t="str">
        <f ca="1">IF($A753="","",ABS(T754)&amp;"@")</f>
        <v>1@</v>
      </c>
      <c r="AL754" s="78" t="str">
        <f ca="1">IF(U754&lt;&gt;"",$AK754&amp;U754&amp;",","")</f>
        <v>1@B,</v>
      </c>
      <c r="AM754" s="78" t="str">
        <f ca="1">IF($A753="","",ABS(Z754)&amp;"@")</f>
        <v>1@</v>
      </c>
      <c r="AN754" s="427" t="str">
        <f t="shared" ca="1" si="236"/>
        <v/>
      </c>
      <c r="AO754" s="20"/>
      <c r="AP754" s="20"/>
      <c r="AQ754" s="20"/>
      <c r="AR754" s="20"/>
      <c r="AS754" s="20"/>
      <c r="AT754" s="66"/>
      <c r="AU754" s="20"/>
      <c r="AV754" s="20"/>
      <c r="AW754" s="20"/>
      <c r="AX754" s="20"/>
      <c r="AY754" s="20"/>
      <c r="AZ754" s="20"/>
      <c r="BA754" s="20"/>
      <c r="BB754" s="96">
        <f t="shared" ca="1" si="227"/>
        <v>9</v>
      </c>
      <c r="BC754" s="48"/>
      <c r="BD754" s="96"/>
      <c r="BE754" s="48"/>
      <c r="BG754" s="48"/>
      <c r="BH754" s="48"/>
      <c r="BI754" s="19"/>
      <c r="BJ754" s="19"/>
      <c r="BK754" s="19"/>
      <c r="BL754" s="48"/>
      <c r="BM754" s="61"/>
      <c r="BN754" s="48"/>
      <c r="BR754" s="48"/>
      <c r="BS754" s="48"/>
      <c r="BT754" s="48"/>
      <c r="BU754" s="48"/>
      <c r="BV754" s="48"/>
      <c r="BW754" s="48"/>
      <c r="BX754" s="48"/>
      <c r="BY754" s="49"/>
      <c r="BZ754" s="48"/>
      <c r="CA754" s="48"/>
      <c r="CB754" s="19"/>
      <c r="CC754" s="19"/>
      <c r="CD754" s="19"/>
      <c r="CE754" s="48"/>
      <c r="CF754" s="49"/>
      <c r="CG754" s="19"/>
      <c r="CH754" s="49"/>
      <c r="CI754" s="19"/>
      <c r="CJ754" s="19"/>
    </row>
    <row r="755" spans="1:88">
      <c r="A755" s="96">
        <f t="shared" ca="1" si="226"/>
        <v>5</v>
      </c>
      <c r="B755" s="23" t="str">
        <f ca="1">IF(A754="","",IF(AND(AL755="",AN755=""),"NB",AL755&amp;AN755))</f>
        <v>1@R,</v>
      </c>
      <c r="C755" s="6" t="str">
        <f t="shared" ca="1" si="228"/>
        <v/>
      </c>
      <c r="D755" s="56" t="str">
        <f ca="1">VLOOKUP($A755,$BC$5:$BN$45,8)</f>
        <v>R</v>
      </c>
      <c r="E755" s="344" t="str">
        <f t="shared" ca="1" si="237"/>
        <v>RRR</v>
      </c>
      <c r="F755" s="175">
        <v>1</v>
      </c>
      <c r="G755" s="459">
        <f ca="1">IF(G754&gt;=$AJ$3,1,IF(AND(J753="L",J754="L"),1,IF(I754="L",2,IF(I754="W",(2*G754-1),G754))))</f>
        <v>2</v>
      </c>
      <c r="H755" s="345" t="str">
        <f ca="1">IF($A754&lt;&gt;"",IF(OR($AH754&lt;&gt;0,$AI754&lt;&gt;0,E754="RRR"),"",IF(AND($D749="B",$D752="B"),"B",IF(AND($D751="B",$D753="B"),"B",IF(AND($D753=$D754,$D753="B"),"B","")))),"")</f>
        <v/>
      </c>
      <c r="I755" s="346" t="str">
        <f t="shared" ca="1" si="241"/>
        <v/>
      </c>
      <c r="J755" s="346">
        <f t="shared" ca="1" si="229"/>
        <v>0</v>
      </c>
      <c r="K755" s="343">
        <f t="shared" ca="1" si="238"/>
        <v>0</v>
      </c>
      <c r="L755" s="56" t="str">
        <f ca="1">VLOOKUP($A755,$BC$5:$BN$45,8)</f>
        <v>R</v>
      </c>
      <c r="M755" s="428">
        <f t="shared" ca="1" si="239"/>
        <v>4</v>
      </c>
      <c r="N755" s="175">
        <v>1</v>
      </c>
      <c r="O755" s="345" t="str">
        <f ca="1">IF($A754&lt;&gt;"",IF(OR($AH754&lt;&gt;0,$AI754&lt;&gt;0,E754="BBB",H755&lt;&gt;""),"",IF(AND($D749="R",$D752="R"),"R",IF(AND($D751="R",$D753="R"),"R",IF(AND($D753=$D754,$D753="R"),"R","")))),"")</f>
        <v>R</v>
      </c>
      <c r="P755" s="37" t="str">
        <f t="shared" ca="1" si="230"/>
        <v>W</v>
      </c>
      <c r="Q755" s="37">
        <f t="shared" ca="1" si="231"/>
        <v>1</v>
      </c>
      <c r="R755" s="23">
        <f ca="1">IF($A755&lt;&gt;"",IF(OR($AH754&lt;&gt;0,$AI754&lt;&gt;0),"0",SUM(Q755:Q755)),0)</f>
        <v>1</v>
      </c>
      <c r="S755" s="56" t="str">
        <f ca="1">VLOOKUP($A755,$BC$5:$BN$45,8)</f>
        <v>R</v>
      </c>
      <c r="T755" s="175">
        <v>1</v>
      </c>
      <c r="U755" s="345" t="str">
        <f ca="1">IF($A754&lt;&gt;"",IF(OR($AH754&lt;&gt;0,$AI754&lt;&gt;0,M754&gt;=$AJ$3),"",H755))</f>
        <v/>
      </c>
      <c r="V755" s="346" t="str">
        <f t="shared" ca="1" si="242"/>
        <v/>
      </c>
      <c r="W755" s="346">
        <f t="shared" ca="1" si="232"/>
        <v>0</v>
      </c>
      <c r="X755" s="343">
        <f t="shared" ca="1" si="240"/>
        <v>0</v>
      </c>
      <c r="Y755" s="56" t="str">
        <f ca="1">VLOOKUP($A755,$BC$5:$BN$45,8)</f>
        <v>R</v>
      </c>
      <c r="Z755" s="175">
        <v>1</v>
      </c>
      <c r="AA755" s="345" t="str">
        <f ca="1">IF($A754&lt;&gt;"",IF(OR($AH754&lt;&gt;0,$AI754&lt;&gt;0,U755&lt;&gt;""),"",O755))</f>
        <v>R</v>
      </c>
      <c r="AB755" s="37" t="str">
        <f t="shared" ca="1" si="233"/>
        <v>W</v>
      </c>
      <c r="AC755" s="37">
        <f t="shared" ca="1" si="234"/>
        <v>1</v>
      </c>
      <c r="AD755" s="23">
        <f ca="1">IF($A755&lt;&gt;"",IF(OR($AH754&lt;&gt;0,$AI754&lt;&gt;0),"0",SUM(AC755:AC755)),0)</f>
        <v>1</v>
      </c>
      <c r="AE755" s="90">
        <f ca="1">IF(A755&lt;&gt;"",W755+AC755,0)</f>
        <v>1</v>
      </c>
      <c r="AF755" s="87">
        <f t="shared" ca="1" si="244"/>
        <v>-16</v>
      </c>
      <c r="AG755" s="95">
        <f>T756</f>
        <v>1</v>
      </c>
      <c r="AH755" s="89">
        <f ca="1">IF($A755&lt;&gt;"",IF(AH754&lt;&gt;0,AH754,IF(AF755&gt;=$AJ$1,"Profit Target",0)),0)</f>
        <v>0</v>
      </c>
      <c r="AI755" s="91">
        <f ca="1">IF($A755&lt;&gt;"",IF(AI754&lt;&gt;0,AI754,IF(AF755&lt;=$AJ$2,"Stop Loss",0)))</f>
        <v>0</v>
      </c>
      <c r="AJ755" s="89">
        <f t="shared" ca="1" si="235"/>
        <v>9</v>
      </c>
      <c r="AK755" s="78" t="str">
        <f ca="1">IF($A754="","",ABS(T755)&amp;"@")</f>
        <v>1@</v>
      </c>
      <c r="AL755" s="78" t="str">
        <f ca="1">IF(U755&lt;&gt;"",$AK755&amp;U755&amp;",","")</f>
        <v/>
      </c>
      <c r="AM755" s="78" t="str">
        <f ca="1">IF($A754="","",ABS(Z755)&amp;"@")</f>
        <v>1@</v>
      </c>
      <c r="AN755" s="427" t="str">
        <f t="shared" ca="1" si="236"/>
        <v>1@R,</v>
      </c>
      <c r="AO755" s="20"/>
      <c r="AP755" s="20"/>
      <c r="AQ755" s="20"/>
      <c r="AR755" s="20"/>
      <c r="AS755" s="20"/>
      <c r="AT755" s="66"/>
      <c r="AU755" s="20"/>
      <c r="AV755" s="20"/>
      <c r="AW755" s="20"/>
      <c r="AX755" s="20"/>
      <c r="AY755" s="20"/>
      <c r="AZ755" s="20"/>
      <c r="BA755" s="20"/>
      <c r="BB755" s="96">
        <f t="shared" ca="1" si="227"/>
        <v>14</v>
      </c>
      <c r="BC755" s="48"/>
      <c r="BD755" s="96"/>
      <c r="BE755" s="48"/>
      <c r="BG755" s="48"/>
      <c r="BH755" s="48"/>
      <c r="BI755" s="19"/>
      <c r="BJ755" s="19"/>
      <c r="BK755" s="19"/>
      <c r="BL755" s="48"/>
      <c r="BM755" s="61"/>
      <c r="BN755" s="48"/>
      <c r="BR755" s="48"/>
      <c r="BS755" s="48"/>
      <c r="BT755" s="48"/>
      <c r="BU755" s="48"/>
      <c r="BV755" s="48"/>
      <c r="BW755" s="48"/>
      <c r="BX755" s="48"/>
      <c r="BY755" s="49"/>
      <c r="BZ755" s="48"/>
      <c r="CA755" s="48"/>
      <c r="CB755" s="19"/>
      <c r="CC755" s="19"/>
      <c r="CD755" s="19"/>
      <c r="CE755" s="48"/>
      <c r="CF755" s="49"/>
      <c r="CG755" s="19"/>
      <c r="CH755" s="49"/>
      <c r="CI755" s="19"/>
      <c r="CJ755" s="19"/>
    </row>
    <row r="756" spans="1:88">
      <c r="A756" s="96">
        <f t="shared" ca="1" si="226"/>
        <v>25</v>
      </c>
      <c r="B756" s="23" t="str">
        <f ca="1">IF(A755="","",IF(AND(AL756="",AN756=""),"NB",AL756&amp;AN756))</f>
        <v>1@R,</v>
      </c>
      <c r="C756" s="6" t="str">
        <f t="shared" ca="1" si="228"/>
        <v/>
      </c>
      <c r="D756" s="56" t="str">
        <f ca="1">VLOOKUP($A756,$BC$5:$BN$45,8)</f>
        <v>R</v>
      </c>
      <c r="E756" s="344" t="str">
        <f t="shared" ca="1" si="237"/>
        <v>RRR</v>
      </c>
      <c r="F756" s="175">
        <v>1</v>
      </c>
      <c r="G756" s="459">
        <f ca="1">IF(G755&gt;=$AJ$3,1,IF(AND(J754="L",J755="L"),1,IF(I755="L",2,IF(I755="W",(2*G755-1),G755))))</f>
        <v>2</v>
      </c>
      <c r="H756" s="345" t="str">
        <f ca="1">IF($A755&lt;&gt;"",IF(OR($AH755&lt;&gt;0,$AI755&lt;&gt;0,E755="RRR"),"",IF(AND($D750="B",$D753="B"),"B",IF(AND($D752="B",$D754="B"),"B",IF(AND($D754=$D755,$D754="B"),"B","")))),"")</f>
        <v/>
      </c>
      <c r="I756" s="346" t="str">
        <f t="shared" ca="1" si="241"/>
        <v/>
      </c>
      <c r="J756" s="346">
        <f t="shared" ca="1" si="229"/>
        <v>0</v>
      </c>
      <c r="K756" s="343">
        <f t="shared" ca="1" si="238"/>
        <v>0</v>
      </c>
      <c r="L756" s="56" t="str">
        <f ca="1">VLOOKUP($A756,$BC$5:$BN$45,8)</f>
        <v>R</v>
      </c>
      <c r="M756" s="428">
        <f t="shared" ca="1" si="239"/>
        <v>4</v>
      </c>
      <c r="N756" s="175">
        <v>1</v>
      </c>
      <c r="O756" s="345" t="str">
        <f ca="1">IF($A755&lt;&gt;"",IF(OR($AH755&lt;&gt;0,$AI755&lt;&gt;0,E755="BBB",H756&lt;&gt;""),"",IF(AND($D750="R",$D753="R"),"R",IF(AND($D752="R",$D754="R"),"R",IF(AND($D754=$D755,$D754="R"),"R","")))),"")</f>
        <v>R</v>
      </c>
      <c r="P756" s="37" t="str">
        <f t="shared" ca="1" si="230"/>
        <v>W</v>
      </c>
      <c r="Q756" s="37">
        <f t="shared" ca="1" si="231"/>
        <v>1</v>
      </c>
      <c r="R756" s="23">
        <f ca="1">IF($A756&lt;&gt;"",IF(OR($AH755&lt;&gt;0,$AI755&lt;&gt;0),"0",SUM(Q756:Q756)),0)</f>
        <v>1</v>
      </c>
      <c r="S756" s="56" t="str">
        <f ca="1">VLOOKUP($A756,$BC$5:$BN$45,8)</f>
        <v>R</v>
      </c>
      <c r="T756" s="175">
        <v>1</v>
      </c>
      <c r="U756" s="345" t="str">
        <f ca="1">IF($A755&lt;&gt;"",IF(OR($AH755&lt;&gt;0,$AI755&lt;&gt;0,M755&gt;=$AJ$3),"",H756))</f>
        <v/>
      </c>
      <c r="V756" s="346" t="str">
        <f t="shared" ca="1" si="242"/>
        <v/>
      </c>
      <c r="W756" s="346">
        <f t="shared" ca="1" si="232"/>
        <v>0</v>
      </c>
      <c r="X756" s="343">
        <f t="shared" ca="1" si="240"/>
        <v>0</v>
      </c>
      <c r="Y756" s="56" t="str">
        <f ca="1">VLOOKUP($A756,$BC$5:$BN$45,8)</f>
        <v>R</v>
      </c>
      <c r="Z756" s="175">
        <v>1</v>
      </c>
      <c r="AA756" s="345" t="str">
        <f ca="1">IF($A755&lt;&gt;"",IF(OR($AH755&lt;&gt;0,$AI755&lt;&gt;0,U756&lt;&gt;""),"",O756))</f>
        <v>R</v>
      </c>
      <c r="AB756" s="37" t="str">
        <f t="shared" ca="1" si="233"/>
        <v>W</v>
      </c>
      <c r="AC756" s="37">
        <f t="shared" ca="1" si="234"/>
        <v>1</v>
      </c>
      <c r="AD756" s="23">
        <f ca="1">IF($A756&lt;&gt;"",IF(OR($AH755&lt;&gt;0,$AI755&lt;&gt;0),"0",SUM(AC756:AC756)),0)</f>
        <v>1</v>
      </c>
      <c r="AE756" s="90">
        <f ca="1">IF(A756&lt;&gt;"",W756+AC756,0)</f>
        <v>1</v>
      </c>
      <c r="AF756" s="87">
        <f t="shared" ca="1" si="244"/>
        <v>-15</v>
      </c>
      <c r="AG756" s="95">
        <f>T757</f>
        <v>1</v>
      </c>
      <c r="AH756" s="89">
        <f ca="1">IF($A756&lt;&gt;"",IF(AH755&lt;&gt;0,AH755,IF(AF756&gt;=$AJ$1,"Profit Target",0)),0)</f>
        <v>0</v>
      </c>
      <c r="AI756" s="91">
        <f ca="1">IF($A756&lt;&gt;"",IF(AI755&lt;&gt;0,AI755,IF(AF756&lt;=$AJ$2,"Stop Loss",0)))</f>
        <v>0</v>
      </c>
      <c r="AJ756" s="89">
        <f t="shared" ca="1" si="235"/>
        <v>9</v>
      </c>
      <c r="AK756" s="78" t="str">
        <f ca="1">IF($A755="","",ABS(T756)&amp;"@")</f>
        <v>1@</v>
      </c>
      <c r="AL756" s="78" t="str">
        <f ca="1">IF(U756&lt;&gt;"",$AK756&amp;U756&amp;",","")</f>
        <v/>
      </c>
      <c r="AM756" s="78" t="str">
        <f ca="1">IF($A755="","",ABS(Z756)&amp;"@")</f>
        <v>1@</v>
      </c>
      <c r="AN756" s="427" t="str">
        <f t="shared" ca="1" si="236"/>
        <v>1@R,</v>
      </c>
      <c r="AO756" s="20"/>
      <c r="AP756" s="20"/>
      <c r="AQ756" s="20"/>
      <c r="AR756" s="20"/>
      <c r="AS756" s="20"/>
      <c r="AT756" s="66"/>
      <c r="AU756" s="20"/>
      <c r="AV756" s="20"/>
      <c r="AW756" s="20"/>
      <c r="AX756" s="20"/>
      <c r="AY756" s="20"/>
      <c r="AZ756" s="20"/>
      <c r="BA756" s="20"/>
      <c r="BB756" s="96">
        <f t="shared" ca="1" si="227"/>
        <v>31</v>
      </c>
      <c r="BC756" s="48"/>
      <c r="BD756" s="96"/>
      <c r="BE756" s="48"/>
      <c r="BG756" s="48"/>
      <c r="BH756" s="48"/>
      <c r="BI756" s="19"/>
      <c r="BJ756" s="19"/>
      <c r="BK756" s="19"/>
      <c r="BL756" s="48"/>
      <c r="BM756" s="61"/>
      <c r="BN756" s="48"/>
      <c r="BR756" s="48"/>
      <c r="BS756" s="48"/>
      <c r="BT756" s="48"/>
      <c r="BU756" s="48"/>
      <c r="BV756" s="48"/>
      <c r="BW756" s="48"/>
      <c r="BX756" s="48"/>
      <c r="BY756" s="49"/>
      <c r="BZ756" s="48"/>
      <c r="CA756" s="48"/>
      <c r="CB756" s="19"/>
      <c r="CC756" s="19"/>
      <c r="CD756" s="19"/>
      <c r="CE756" s="48"/>
      <c r="CF756" s="49"/>
      <c r="CG756" s="19"/>
      <c r="CH756" s="49"/>
      <c r="CI756" s="19"/>
      <c r="CJ756" s="19"/>
    </row>
    <row r="757" spans="1:88">
      <c r="A757" s="96">
        <f t="shared" ca="1" si="226"/>
        <v>21</v>
      </c>
      <c r="B757" s="23" t="str">
        <f ca="1">IF(A756="","",IF(AND(AL757="",AN757=""),"NB",AL757&amp;AN757))</f>
        <v>1@R,</v>
      </c>
      <c r="C757" s="6" t="str">
        <f t="shared" ca="1" si="228"/>
        <v/>
      </c>
      <c r="D757" s="56" t="str">
        <f ca="1">VLOOKUP($A757,$BC$5:$BN$45,8)</f>
        <v>R</v>
      </c>
      <c r="E757" s="344" t="str">
        <f t="shared" ca="1" si="237"/>
        <v>RRR</v>
      </c>
      <c r="F757" s="175">
        <v>1</v>
      </c>
      <c r="G757" s="459">
        <f ca="1">IF(G756&gt;=$AJ$3,1,IF(AND(J755="L",J756="L"),1,IF(I756="L",2,IF(I756="W",(2*G756-1),G756))))</f>
        <v>2</v>
      </c>
      <c r="H757" s="345" t="str">
        <f ca="1">IF($A756&lt;&gt;"",IF(OR($AH756&lt;&gt;0,$AI756&lt;&gt;0,E756="RRR"),"",IF(AND($D751="B",$D754="B"),"B",IF(AND($D753="B",$D755="B"),"B",IF(AND($D755=$D756,$D755="B"),"B","")))),"")</f>
        <v/>
      </c>
      <c r="I757" s="346" t="str">
        <f t="shared" ca="1" si="241"/>
        <v/>
      </c>
      <c r="J757" s="346">
        <f t="shared" ca="1" si="229"/>
        <v>0</v>
      </c>
      <c r="K757" s="343">
        <f t="shared" ca="1" si="238"/>
        <v>0</v>
      </c>
      <c r="L757" s="56" t="str">
        <f ca="1">VLOOKUP($A757,$BC$5:$BN$45,8)</f>
        <v>R</v>
      </c>
      <c r="M757" s="428">
        <f t="shared" ca="1" si="239"/>
        <v>4</v>
      </c>
      <c r="N757" s="175">
        <v>1</v>
      </c>
      <c r="O757" s="345" t="str">
        <f ca="1">IF($A756&lt;&gt;"",IF(OR($AH756&lt;&gt;0,$AI756&lt;&gt;0,E756="BBB",H757&lt;&gt;""),"",IF(AND($D751="R",$D754="R"),"R",IF(AND($D753="R",$D755="R"),"R",IF(AND($D755=$D756,$D755="R"),"R","")))),"")</f>
        <v>R</v>
      </c>
      <c r="P757" s="37" t="str">
        <f t="shared" ca="1" si="230"/>
        <v>W</v>
      </c>
      <c r="Q757" s="37">
        <f t="shared" ca="1" si="231"/>
        <v>1</v>
      </c>
      <c r="R757" s="23">
        <f ca="1">IF($A757&lt;&gt;"",IF(OR($AH756&lt;&gt;0,$AI756&lt;&gt;0),"0",SUM(Q757:Q757)),0)</f>
        <v>1</v>
      </c>
      <c r="S757" s="56" t="str">
        <f ca="1">VLOOKUP($A757,$BC$5:$BN$45,8)</f>
        <v>R</v>
      </c>
      <c r="T757" s="175">
        <v>1</v>
      </c>
      <c r="U757" s="345" t="str">
        <f ca="1">IF($A756&lt;&gt;"",IF(OR($AH756&lt;&gt;0,$AI756&lt;&gt;0,M756&gt;=$AJ$3),"",H757))</f>
        <v/>
      </c>
      <c r="V757" s="346" t="str">
        <f t="shared" ca="1" si="242"/>
        <v/>
      </c>
      <c r="W757" s="346">
        <f t="shared" ca="1" si="232"/>
        <v>0</v>
      </c>
      <c r="X757" s="343">
        <f t="shared" ca="1" si="240"/>
        <v>0</v>
      </c>
      <c r="Y757" s="56" t="str">
        <f ca="1">VLOOKUP($A757,$BC$5:$BN$45,8)</f>
        <v>R</v>
      </c>
      <c r="Z757" s="175">
        <v>1</v>
      </c>
      <c r="AA757" s="345" t="str">
        <f ca="1">IF($A756&lt;&gt;"",IF(OR($AH756&lt;&gt;0,$AI756&lt;&gt;0,U757&lt;&gt;""),"",O757))</f>
        <v>R</v>
      </c>
      <c r="AB757" s="37" t="str">
        <f t="shared" ca="1" si="233"/>
        <v>W</v>
      </c>
      <c r="AC757" s="37">
        <f t="shared" ca="1" si="234"/>
        <v>1</v>
      </c>
      <c r="AD757" s="23">
        <f ca="1">IF($A757&lt;&gt;"",IF(OR($AH756&lt;&gt;0,$AI756&lt;&gt;0),"0",SUM(AC757:AC757)),0)</f>
        <v>1</v>
      </c>
      <c r="AE757" s="90">
        <f ca="1">IF(A757&lt;&gt;"",W757+AC757,0)</f>
        <v>1</v>
      </c>
      <c r="AF757" s="87">
        <f t="shared" ca="1" si="244"/>
        <v>-14</v>
      </c>
      <c r="AG757" s="95">
        <f>T758</f>
        <v>1</v>
      </c>
      <c r="AH757" s="89">
        <f ca="1">IF($A757&lt;&gt;"",IF(AH756&lt;&gt;0,AH756,IF(AF757&gt;=$AJ$1,"Profit Target",0)),0)</f>
        <v>0</v>
      </c>
      <c r="AI757" s="91">
        <f ca="1">IF($A757&lt;&gt;"",IF(AI756&lt;&gt;0,AI756,IF(AF757&lt;=$AJ$2,"Stop Loss",0)))</f>
        <v>0</v>
      </c>
      <c r="AJ757" s="89">
        <f t="shared" ca="1" si="235"/>
        <v>9</v>
      </c>
      <c r="AK757" s="78" t="str">
        <f ca="1">IF($A756="","",ABS(T757)&amp;"@")</f>
        <v>1@</v>
      </c>
      <c r="AL757" s="78" t="str">
        <f ca="1">IF(U757&lt;&gt;"",$AK757&amp;U757&amp;",","")</f>
        <v/>
      </c>
      <c r="AM757" s="78" t="str">
        <f ca="1">IF($A756="","",ABS(Z757)&amp;"@")</f>
        <v>1@</v>
      </c>
      <c r="AN757" s="427" t="str">
        <f t="shared" ca="1" si="236"/>
        <v>1@R,</v>
      </c>
      <c r="AO757" s="20"/>
      <c r="AP757" s="20"/>
      <c r="AQ757" s="20"/>
      <c r="AR757" s="20"/>
      <c r="AS757" s="20"/>
      <c r="AT757" s="66"/>
      <c r="AU757" s="20"/>
      <c r="AV757" s="20"/>
      <c r="AW757" s="20"/>
      <c r="AX757" s="20"/>
      <c r="AY757" s="20"/>
      <c r="AZ757" s="20"/>
      <c r="BA757" s="20"/>
      <c r="BB757" s="96">
        <f t="shared" ca="1" si="227"/>
        <v>21</v>
      </c>
      <c r="BC757" s="48"/>
      <c r="BD757" s="96"/>
      <c r="BE757" s="48"/>
      <c r="BG757" s="48"/>
      <c r="BH757" s="48"/>
      <c r="BI757" s="19"/>
      <c r="BJ757" s="19"/>
      <c r="BK757" s="19"/>
      <c r="BL757" s="48"/>
      <c r="BM757" s="61"/>
      <c r="BN757" s="48"/>
      <c r="BR757" s="48"/>
      <c r="BS757" s="48"/>
      <c r="BT757" s="48"/>
      <c r="BU757" s="48"/>
      <c r="BV757" s="48"/>
      <c r="BW757" s="48"/>
      <c r="BX757" s="48"/>
      <c r="BY757" s="49"/>
      <c r="BZ757" s="48"/>
      <c r="CA757" s="48"/>
      <c r="CB757" s="19"/>
      <c r="CC757" s="19"/>
      <c r="CD757" s="19"/>
      <c r="CE757" s="48"/>
      <c r="CF757" s="49"/>
      <c r="CG757" s="19"/>
      <c r="CH757" s="49"/>
      <c r="CI757" s="19"/>
      <c r="CJ757" s="19"/>
    </row>
    <row r="758" spans="1:88">
      <c r="A758" s="96">
        <f t="shared" ca="1" si="226"/>
        <v>17</v>
      </c>
      <c r="B758" s="23" t="str">
        <f ca="1">IF(A757="","",IF(AND(AL758="",AN758=""),"NB",AL758&amp;AN758))</f>
        <v>1@R,</v>
      </c>
      <c r="C758" s="6" t="str">
        <f t="shared" ca="1" si="228"/>
        <v/>
      </c>
      <c r="D758" s="56" t="str">
        <f ca="1">VLOOKUP($A758,$BC$5:$BN$45,8)</f>
        <v>B</v>
      </c>
      <c r="E758" s="344" t="str">
        <f t="shared" ca="1" si="237"/>
        <v>RRB</v>
      </c>
      <c r="F758" s="175">
        <v>1</v>
      </c>
      <c r="G758" s="459">
        <f ca="1">IF(G757&gt;=$AJ$3,1,IF(AND(J756="L",J757="L"),1,IF(I757="L",2,IF(I757="W",(2*G757-1),G757))))</f>
        <v>2</v>
      </c>
      <c r="H758" s="345" t="str">
        <f ca="1">IF($A757&lt;&gt;"",IF(OR($AH757&lt;&gt;0,$AI757&lt;&gt;0,E757="RRR"),"",IF(AND($D752="B",$D755="B"),"B",IF(AND($D754="B",$D756="B"),"B",IF(AND($D756=$D757,$D756="B"),"B","")))),"")</f>
        <v/>
      </c>
      <c r="I758" s="346" t="str">
        <f t="shared" ca="1" si="241"/>
        <v/>
      </c>
      <c r="J758" s="346">
        <f t="shared" ca="1" si="229"/>
        <v>0</v>
      </c>
      <c r="K758" s="343">
        <f t="shared" ca="1" si="238"/>
        <v>0</v>
      </c>
      <c r="L758" s="56" t="str">
        <f ca="1">VLOOKUP($A758,$BC$5:$BN$45,8)</f>
        <v>B</v>
      </c>
      <c r="M758" s="428">
        <f t="shared" ca="1" si="239"/>
        <v>4</v>
      </c>
      <c r="N758" s="175">
        <v>1</v>
      </c>
      <c r="O758" s="345" t="str">
        <f ca="1">IF($A757&lt;&gt;"",IF(OR($AH757&lt;&gt;0,$AI757&lt;&gt;0,E757="BBB",H758&lt;&gt;""),"",IF(AND($D752="R",$D755="R"),"R",IF(AND($D754="R",$D756="R"),"R",IF(AND($D756=$D757,$D756="R"),"R","")))),"")</f>
        <v>R</v>
      </c>
      <c r="P758" s="37" t="str">
        <f t="shared" ca="1" si="230"/>
        <v>L</v>
      </c>
      <c r="Q758" s="37">
        <f t="shared" ca="1" si="231"/>
        <v>-1</v>
      </c>
      <c r="R758" s="23">
        <f ca="1">IF($A758&lt;&gt;"",IF(OR($AH757&lt;&gt;0,$AI757&lt;&gt;0),"0",SUM(Q758:Q758)),0)</f>
        <v>-1</v>
      </c>
      <c r="S758" s="56" t="str">
        <f ca="1">VLOOKUP($A758,$BC$5:$BN$45,8)</f>
        <v>B</v>
      </c>
      <c r="T758" s="175">
        <v>1</v>
      </c>
      <c r="U758" s="345" t="str">
        <f ca="1">IF($A757&lt;&gt;"",IF(OR($AH757&lt;&gt;0,$AI757&lt;&gt;0,M757&gt;=$AJ$3),"",H758))</f>
        <v/>
      </c>
      <c r="V758" s="346" t="str">
        <f t="shared" ca="1" si="242"/>
        <v/>
      </c>
      <c r="W758" s="346">
        <f t="shared" ca="1" si="232"/>
        <v>0</v>
      </c>
      <c r="X758" s="343">
        <f t="shared" ca="1" si="240"/>
        <v>0</v>
      </c>
      <c r="Y758" s="56" t="str">
        <f ca="1">VLOOKUP($A758,$BC$5:$BN$45,8)</f>
        <v>B</v>
      </c>
      <c r="Z758" s="175">
        <v>1</v>
      </c>
      <c r="AA758" s="345" t="str">
        <f ca="1">IF($A757&lt;&gt;"",IF(OR($AH757&lt;&gt;0,$AI757&lt;&gt;0,U758&lt;&gt;""),"",O758))</f>
        <v>R</v>
      </c>
      <c r="AB758" s="37" t="str">
        <f t="shared" ca="1" si="233"/>
        <v>L</v>
      </c>
      <c r="AC758" s="37">
        <f t="shared" ca="1" si="234"/>
        <v>-1</v>
      </c>
      <c r="AD758" s="23">
        <f ca="1">IF($A758&lt;&gt;"",IF(OR($AH757&lt;&gt;0,$AI757&lt;&gt;0),"0",SUM(AC758:AC758)),0)</f>
        <v>-1</v>
      </c>
      <c r="AE758" s="90">
        <f ca="1">IF(A758&lt;&gt;"",W758+AC758,0)</f>
        <v>-1</v>
      </c>
      <c r="AF758" s="87">
        <f t="shared" ca="1" si="244"/>
        <v>-15</v>
      </c>
      <c r="AG758" s="95">
        <f>T759</f>
        <v>1</v>
      </c>
      <c r="AH758" s="89">
        <f ca="1">IF($A758&lt;&gt;"",IF(AH757&lt;&gt;0,AH757,IF(AF758&gt;=$AJ$1,"Profit Target",0)),0)</f>
        <v>0</v>
      </c>
      <c r="AI758" s="91">
        <f ca="1">IF($A758&lt;&gt;"",IF(AI757&lt;&gt;0,AI757,IF(AF758&lt;=$AJ$2,"Stop Loss",0)))</f>
        <v>0</v>
      </c>
      <c r="AJ758" s="89">
        <f t="shared" ca="1" si="235"/>
        <v>9</v>
      </c>
      <c r="AK758" s="78" t="str">
        <f ca="1">IF($A757="","",ABS(T758)&amp;"@")</f>
        <v>1@</v>
      </c>
      <c r="AL758" s="78" t="str">
        <f ca="1">IF(U758&lt;&gt;"",$AK758&amp;U758&amp;",","")</f>
        <v/>
      </c>
      <c r="AM758" s="78" t="str">
        <f ca="1">IF($A757="","",ABS(Z758)&amp;"@")</f>
        <v>1@</v>
      </c>
      <c r="AN758" s="427" t="str">
        <f t="shared" ca="1" si="236"/>
        <v>1@R,</v>
      </c>
      <c r="AO758" s="20"/>
      <c r="AP758" s="20"/>
      <c r="AQ758" s="20"/>
      <c r="AR758" s="20"/>
      <c r="AS758" s="20"/>
      <c r="AT758" s="66"/>
      <c r="AU758" s="20"/>
      <c r="AV758" s="20"/>
      <c r="AW758" s="20"/>
      <c r="AX758" s="20"/>
      <c r="AY758" s="20"/>
      <c r="AZ758" s="20"/>
      <c r="BA758" s="20"/>
      <c r="BB758" s="96">
        <f t="shared" ca="1" si="227"/>
        <v>35</v>
      </c>
      <c r="BC758" s="48"/>
      <c r="BD758" s="96"/>
      <c r="BE758" s="48"/>
      <c r="BG758" s="48"/>
      <c r="BH758" s="48"/>
      <c r="BI758" s="19"/>
      <c r="BJ758" s="19"/>
      <c r="BK758" s="19"/>
      <c r="BL758" s="48"/>
      <c r="BM758" s="61"/>
      <c r="BN758" s="48"/>
      <c r="BR758" s="48"/>
      <c r="BS758" s="48"/>
      <c r="BT758" s="48"/>
      <c r="BU758" s="48"/>
      <c r="BV758" s="48"/>
      <c r="BW758" s="48"/>
      <c r="BX758" s="48"/>
      <c r="BY758" s="49"/>
      <c r="BZ758" s="48"/>
      <c r="CA758" s="48"/>
      <c r="CB758" s="19"/>
      <c r="CC758" s="19"/>
      <c r="CD758" s="19"/>
      <c r="CE758" s="48"/>
      <c r="CF758" s="49"/>
      <c r="CG758" s="19"/>
      <c r="CH758" s="49"/>
      <c r="CI758" s="19"/>
      <c r="CJ758" s="19"/>
    </row>
    <row r="759" spans="1:88">
      <c r="A759" s="96">
        <f t="shared" ca="1" si="226"/>
        <v>1</v>
      </c>
      <c r="B759" s="23" t="str">
        <f ca="1">IF(A758="","",IF(AND(AL759="",AN759=""),"NB",AL759&amp;AN759))</f>
        <v>1@R,</v>
      </c>
      <c r="C759" s="6" t="str">
        <f t="shared" ca="1" si="228"/>
        <v/>
      </c>
      <c r="D759" s="56" t="str">
        <f ca="1">VLOOKUP($A759,$BC$5:$BN$45,8)</f>
        <v>R</v>
      </c>
      <c r="E759" s="344" t="str">
        <f t="shared" ca="1" si="237"/>
        <v>RBR</v>
      </c>
      <c r="F759" s="175">
        <v>1</v>
      </c>
      <c r="G759" s="459">
        <f ca="1">IF(G758&gt;=$AJ$3,1,IF(AND(J757="L",J758="L"),1,IF(I758="L",2,IF(I758="W",(2*G758-1),G758))))</f>
        <v>2</v>
      </c>
      <c r="H759" s="345" t="str">
        <f ca="1">IF($A758&lt;&gt;"",IF(OR($AH758&lt;&gt;0,$AI758&lt;&gt;0,E758="RRR"),"",IF(AND($D753="B",$D756="B"),"B",IF(AND($D755="B",$D757="B"),"B",IF(AND($D757=$D758,$D757="B"),"B","")))),"")</f>
        <v/>
      </c>
      <c r="I759" s="346" t="str">
        <f t="shared" ca="1" si="241"/>
        <v/>
      </c>
      <c r="J759" s="346">
        <f t="shared" ca="1" si="229"/>
        <v>0</v>
      </c>
      <c r="K759" s="343">
        <f t="shared" ca="1" si="238"/>
        <v>0</v>
      </c>
      <c r="L759" s="56" t="str">
        <f ca="1">VLOOKUP($A759,$BC$5:$BN$45,8)</f>
        <v>R</v>
      </c>
      <c r="M759" s="428">
        <f t="shared" ca="1" si="239"/>
        <v>4</v>
      </c>
      <c r="N759" s="175">
        <v>1</v>
      </c>
      <c r="O759" s="345" t="str">
        <f ca="1">IF($A758&lt;&gt;"",IF(OR($AH758&lt;&gt;0,$AI758&lt;&gt;0,E758="BBB",H759&lt;&gt;""),"",IF(AND($D753="R",$D756="R"),"R",IF(AND($D755="R",$D757="R"),"R",IF(AND($D757=$D758,$D757="R"),"R","")))),"")</f>
        <v>R</v>
      </c>
      <c r="P759" s="37" t="str">
        <f t="shared" ca="1" si="230"/>
        <v>W</v>
      </c>
      <c r="Q759" s="37">
        <f t="shared" ca="1" si="231"/>
        <v>1</v>
      </c>
      <c r="R759" s="23">
        <f ca="1">IF($A759&lt;&gt;"",IF(OR($AH758&lt;&gt;0,$AI758&lt;&gt;0),"0",SUM(Q759:Q759)),0)</f>
        <v>1</v>
      </c>
      <c r="S759" s="56" t="str">
        <f ca="1">VLOOKUP($A759,$BC$5:$BN$45,8)</f>
        <v>R</v>
      </c>
      <c r="T759" s="175">
        <v>1</v>
      </c>
      <c r="U759" s="345" t="str">
        <f ca="1">IF($A758&lt;&gt;"",IF(OR($AH758&lt;&gt;0,$AI758&lt;&gt;0,M758&gt;=$AJ$3),"",H759))</f>
        <v/>
      </c>
      <c r="V759" s="346" t="str">
        <f t="shared" ca="1" si="242"/>
        <v/>
      </c>
      <c r="W759" s="346">
        <f t="shared" ca="1" si="232"/>
        <v>0</v>
      </c>
      <c r="X759" s="343">
        <f t="shared" ca="1" si="240"/>
        <v>0</v>
      </c>
      <c r="Y759" s="56" t="str">
        <f ca="1">VLOOKUP($A759,$BC$5:$BN$45,8)</f>
        <v>R</v>
      </c>
      <c r="Z759" s="175">
        <v>1</v>
      </c>
      <c r="AA759" s="345" t="str">
        <f ca="1">IF($A758&lt;&gt;"",IF(OR($AH758&lt;&gt;0,$AI758&lt;&gt;0,U759&lt;&gt;""),"",O759))</f>
        <v>R</v>
      </c>
      <c r="AB759" s="37" t="str">
        <f t="shared" ca="1" si="233"/>
        <v>W</v>
      </c>
      <c r="AC759" s="37">
        <f t="shared" ca="1" si="234"/>
        <v>1</v>
      </c>
      <c r="AD759" s="23">
        <f ca="1">IF($A759&lt;&gt;"",IF(OR($AH758&lt;&gt;0,$AI758&lt;&gt;0),"0",SUM(AC759:AC759)),0)</f>
        <v>1</v>
      </c>
      <c r="AE759" s="90">
        <f ca="1">IF(A759&lt;&gt;"",W759+AC759,0)</f>
        <v>1</v>
      </c>
      <c r="AF759" s="87">
        <f t="shared" ca="1" si="244"/>
        <v>-14</v>
      </c>
      <c r="AG759" s="95">
        <f>T760</f>
        <v>1</v>
      </c>
      <c r="AH759" s="89">
        <f ca="1">IF($A759&lt;&gt;"",IF(AH758&lt;&gt;0,AH758,IF(AF759&gt;=$AJ$1,"Profit Target",0)),0)</f>
        <v>0</v>
      </c>
      <c r="AI759" s="91">
        <f ca="1">IF($A759&lt;&gt;"",IF(AI758&lt;&gt;0,AI758,IF(AF759&lt;=$AJ$2,"Stop Loss",0)))</f>
        <v>0</v>
      </c>
      <c r="AJ759" s="89">
        <f t="shared" ca="1" si="235"/>
        <v>9</v>
      </c>
      <c r="AK759" s="78" t="str">
        <f ca="1">IF($A758="","",ABS(T759)&amp;"@")</f>
        <v>1@</v>
      </c>
      <c r="AL759" s="78" t="str">
        <f ca="1">IF(U759&lt;&gt;"",$AK759&amp;U759&amp;",","")</f>
        <v/>
      </c>
      <c r="AM759" s="78" t="str">
        <f ca="1">IF($A758="","",ABS(Z759)&amp;"@")</f>
        <v>1@</v>
      </c>
      <c r="AN759" s="427" t="str">
        <f t="shared" ca="1" si="236"/>
        <v>1@R,</v>
      </c>
      <c r="AO759" s="20"/>
      <c r="AP759" s="20"/>
      <c r="AQ759" s="20"/>
      <c r="AR759" s="20"/>
      <c r="AS759" s="20"/>
      <c r="AT759" s="66"/>
      <c r="AU759" s="20"/>
      <c r="AV759" s="20"/>
      <c r="AW759" s="20"/>
      <c r="AX759" s="20"/>
      <c r="AY759" s="20"/>
      <c r="AZ759" s="20"/>
      <c r="BA759" s="20"/>
      <c r="BB759" s="96">
        <f t="shared" ca="1" si="227"/>
        <v>3</v>
      </c>
      <c r="BC759" s="48"/>
      <c r="BD759" s="96"/>
      <c r="BE759" s="48"/>
      <c r="BG759" s="48"/>
      <c r="BH759" s="48"/>
      <c r="BI759" s="19"/>
      <c r="BJ759" s="19"/>
      <c r="BK759" s="19"/>
      <c r="BL759" s="48"/>
      <c r="BM759" s="61"/>
      <c r="BN759" s="48"/>
      <c r="BR759" s="48"/>
      <c r="BS759" s="48"/>
      <c r="BT759" s="48"/>
      <c r="BU759" s="48"/>
      <c r="BV759" s="48"/>
      <c r="BW759" s="48"/>
      <c r="BX759" s="48"/>
      <c r="BY759" s="49"/>
      <c r="BZ759" s="48"/>
      <c r="CA759" s="48"/>
      <c r="CB759" s="19"/>
      <c r="CC759" s="19"/>
      <c r="CD759" s="19"/>
      <c r="CE759" s="48"/>
      <c r="CF759" s="49"/>
      <c r="CG759" s="19"/>
      <c r="CH759" s="49"/>
      <c r="CI759" s="19"/>
      <c r="CJ759" s="19"/>
    </row>
    <row r="760" spans="1:88">
      <c r="A760" s="96">
        <f t="shared" ca="1" si="226"/>
        <v>23</v>
      </c>
      <c r="B760" s="23" t="str">
        <f ca="1">IF(A759="","",IF(AND(AL760="",AN760=""),"NB",AL760&amp;AN760))</f>
        <v>1@R,</v>
      </c>
      <c r="C760" s="6" t="str">
        <f t="shared" ca="1" si="228"/>
        <v/>
      </c>
      <c r="D760" s="56" t="str">
        <f ca="1">VLOOKUP($A760,$BC$5:$BN$45,8)</f>
        <v>R</v>
      </c>
      <c r="E760" s="344" t="str">
        <f t="shared" ca="1" si="237"/>
        <v>BRR</v>
      </c>
      <c r="F760" s="175">
        <v>1</v>
      </c>
      <c r="G760" s="459">
        <f ca="1">IF(G759&gt;=$AJ$3,1,IF(AND(J758="L",J759="L"),1,IF(I759="L",2,IF(I759="W",(2*G759-1),G759))))</f>
        <v>2</v>
      </c>
      <c r="H760" s="345" t="str">
        <f ca="1">IF($A759&lt;&gt;"",IF(OR($AH759&lt;&gt;0,$AI759&lt;&gt;0,E759="RRR"),"",IF(AND($D754="B",$D757="B"),"B",IF(AND($D756="B",$D758="B"),"B",IF(AND($D758=$D759,$D758="B"),"B","")))),"")</f>
        <v/>
      </c>
      <c r="I760" s="346" t="str">
        <f t="shared" ca="1" si="241"/>
        <v/>
      </c>
      <c r="J760" s="346">
        <f t="shared" ca="1" si="229"/>
        <v>0</v>
      </c>
      <c r="K760" s="343">
        <f t="shared" ca="1" si="238"/>
        <v>0</v>
      </c>
      <c r="L760" s="56" t="str">
        <f ca="1">VLOOKUP($A760,$BC$5:$BN$45,8)</f>
        <v>R</v>
      </c>
      <c r="M760" s="428">
        <f t="shared" ca="1" si="239"/>
        <v>4</v>
      </c>
      <c r="N760" s="175">
        <v>1</v>
      </c>
      <c r="O760" s="345" t="str">
        <f ca="1">IF($A759&lt;&gt;"",IF(OR($AH759&lt;&gt;0,$AI759&lt;&gt;0,E759="BBB",H760&lt;&gt;""),"",IF(AND($D754="R",$D757="R"),"R",IF(AND($D756="R",$D758="R"),"R",IF(AND($D758=$D759,$D758="R"),"R","")))),"")</f>
        <v>R</v>
      </c>
      <c r="P760" s="37" t="str">
        <f t="shared" ca="1" si="230"/>
        <v>W</v>
      </c>
      <c r="Q760" s="37">
        <f t="shared" ca="1" si="231"/>
        <v>1</v>
      </c>
      <c r="R760" s="23">
        <f ca="1">IF($A760&lt;&gt;"",IF(OR($AH759&lt;&gt;0,$AI759&lt;&gt;0),"0",SUM(Q760:Q760)),0)</f>
        <v>1</v>
      </c>
      <c r="S760" s="56" t="str">
        <f ca="1">VLOOKUP($A760,$BC$5:$BN$45,8)</f>
        <v>R</v>
      </c>
      <c r="T760" s="175">
        <v>1</v>
      </c>
      <c r="U760" s="345" t="str">
        <f ca="1">IF($A759&lt;&gt;"",IF(OR($AH759&lt;&gt;0,$AI759&lt;&gt;0,M759&gt;=$AJ$3),"",H760))</f>
        <v/>
      </c>
      <c r="V760" s="346" t="str">
        <f t="shared" ca="1" si="242"/>
        <v/>
      </c>
      <c r="W760" s="346">
        <f t="shared" ca="1" si="232"/>
        <v>0</v>
      </c>
      <c r="X760" s="343">
        <f t="shared" ca="1" si="240"/>
        <v>0</v>
      </c>
      <c r="Y760" s="56" t="str">
        <f ca="1">VLOOKUP($A760,$BC$5:$BN$45,8)</f>
        <v>R</v>
      </c>
      <c r="Z760" s="175">
        <v>1</v>
      </c>
      <c r="AA760" s="345" t="str">
        <f ca="1">IF($A759&lt;&gt;"",IF(OR($AH759&lt;&gt;0,$AI759&lt;&gt;0,U760&lt;&gt;""),"",O760))</f>
        <v>R</v>
      </c>
      <c r="AB760" s="37" t="str">
        <f t="shared" ca="1" si="233"/>
        <v>W</v>
      </c>
      <c r="AC760" s="37">
        <f t="shared" ca="1" si="234"/>
        <v>1</v>
      </c>
      <c r="AD760" s="23">
        <f ca="1">IF($A760&lt;&gt;"",IF(OR($AH759&lt;&gt;0,$AI759&lt;&gt;0),"0",SUM(AC760:AC760)),0)</f>
        <v>1</v>
      </c>
      <c r="AE760" s="90">
        <f ca="1">IF(A760&lt;&gt;"",W760+AC760,0)</f>
        <v>1</v>
      </c>
      <c r="AF760" s="87">
        <f t="shared" ca="1" si="244"/>
        <v>-13</v>
      </c>
      <c r="AG760" s="95">
        <f>T761</f>
        <v>1</v>
      </c>
      <c r="AH760" s="89">
        <f ca="1">IF($A760&lt;&gt;"",IF(AH759&lt;&gt;0,AH759,IF(AF760&gt;=$AJ$1,"Profit Target",0)),0)</f>
        <v>0</v>
      </c>
      <c r="AI760" s="91">
        <f ca="1">IF($A760&lt;&gt;"",IF(AI759&lt;&gt;0,AI759,IF(AF760&lt;=$AJ$2,"Stop Loss",0)))</f>
        <v>0</v>
      </c>
      <c r="AJ760" s="89">
        <f t="shared" ca="1" si="235"/>
        <v>9</v>
      </c>
      <c r="AK760" s="78" t="str">
        <f ca="1">IF($A759="","",ABS(T760)&amp;"@")</f>
        <v>1@</v>
      </c>
      <c r="AL760" s="78" t="str">
        <f ca="1">IF(U760&lt;&gt;"",$AK760&amp;U760&amp;",","")</f>
        <v/>
      </c>
      <c r="AM760" s="78" t="str">
        <f ca="1">IF($A759="","",ABS(Z760)&amp;"@")</f>
        <v>1@</v>
      </c>
      <c r="AN760" s="427" t="str">
        <f t="shared" ca="1" si="236"/>
        <v>1@R,</v>
      </c>
      <c r="AO760" s="20"/>
      <c r="AP760" s="20"/>
      <c r="AQ760" s="20"/>
      <c r="AR760" s="20"/>
      <c r="AS760" s="20"/>
      <c r="AT760" s="66"/>
      <c r="AU760" s="20"/>
      <c r="AV760" s="20"/>
      <c r="AW760" s="20"/>
      <c r="AX760" s="20"/>
      <c r="AY760" s="20"/>
      <c r="AZ760" s="20"/>
      <c r="BA760" s="20"/>
      <c r="BB760" s="96">
        <f t="shared" ca="1" si="227"/>
        <v>33</v>
      </c>
      <c r="BC760" s="48"/>
      <c r="BD760" s="96"/>
      <c r="BE760" s="48"/>
      <c r="BG760" s="48"/>
      <c r="BH760" s="48"/>
      <c r="BI760" s="19"/>
      <c r="BJ760" s="19"/>
      <c r="BK760" s="19"/>
      <c r="BL760" s="48"/>
      <c r="BM760" s="61"/>
      <c r="BN760" s="48"/>
      <c r="BR760" s="48"/>
      <c r="BS760" s="48"/>
      <c r="BT760" s="48"/>
      <c r="BU760" s="48"/>
      <c r="BV760" s="48"/>
      <c r="BW760" s="48"/>
      <c r="BX760" s="48"/>
      <c r="BY760" s="49"/>
      <c r="BZ760" s="48"/>
      <c r="CA760" s="48"/>
      <c r="CB760" s="19"/>
      <c r="CC760" s="19"/>
      <c r="CD760" s="19"/>
      <c r="CE760" s="48"/>
      <c r="CF760" s="49"/>
      <c r="CG760" s="19"/>
      <c r="CH760" s="49"/>
      <c r="CI760" s="19"/>
      <c r="CJ760" s="19"/>
    </row>
    <row r="761" spans="1:88">
      <c r="A761" s="96">
        <f t="shared" ca="1" si="226"/>
        <v>33</v>
      </c>
      <c r="B761" s="23" t="str">
        <f ca="1">IF(A760="","",IF(AND(AL761="",AN761=""),"NB",AL761&amp;AN761))</f>
        <v>1@R,</v>
      </c>
      <c r="C761" s="6" t="str">
        <f t="shared" ca="1" si="228"/>
        <v/>
      </c>
      <c r="D761" s="56" t="str">
        <f ca="1">VLOOKUP($A761,$BC$5:$BN$45,8)</f>
        <v>B</v>
      </c>
      <c r="E761" s="344" t="str">
        <f t="shared" ca="1" si="237"/>
        <v>RRB</v>
      </c>
      <c r="F761" s="175">
        <v>1</v>
      </c>
      <c r="G761" s="459">
        <f ca="1">IF(G760&gt;=$AJ$3,1,IF(AND(J759="L",J760="L"),1,IF(I760="L",2,IF(I760="W",(2*G760-1),G760))))</f>
        <v>2</v>
      </c>
      <c r="H761" s="345" t="str">
        <f ca="1">IF($A760&lt;&gt;"",IF(OR($AH760&lt;&gt;0,$AI760&lt;&gt;0,E760="RRR"),"",IF(AND($D755="B",$D758="B"),"B",IF(AND($D757="B",$D759="B"),"B",IF(AND($D759=$D760,$D759="B"),"B","")))),"")</f>
        <v/>
      </c>
      <c r="I761" s="346" t="str">
        <f t="shared" ca="1" si="241"/>
        <v/>
      </c>
      <c r="J761" s="346">
        <f t="shared" ca="1" si="229"/>
        <v>0</v>
      </c>
      <c r="K761" s="343">
        <f t="shared" ca="1" si="238"/>
        <v>0</v>
      </c>
      <c r="L761" s="56" t="str">
        <f ca="1">VLOOKUP($A761,$BC$5:$BN$45,8)</f>
        <v>B</v>
      </c>
      <c r="M761" s="428">
        <f t="shared" ca="1" si="239"/>
        <v>4</v>
      </c>
      <c r="N761" s="175">
        <v>1</v>
      </c>
      <c r="O761" s="345" t="str">
        <f ca="1">IF($A760&lt;&gt;"",IF(OR($AH760&lt;&gt;0,$AI760&lt;&gt;0,E760="BBB",H761&lt;&gt;""),"",IF(AND($D755="R",$D758="R"),"R",IF(AND($D757="R",$D759="R"),"R",IF(AND($D759=$D760,$D759="R"),"R","")))),"")</f>
        <v>R</v>
      </c>
      <c r="P761" s="37" t="str">
        <f t="shared" ca="1" si="230"/>
        <v>L</v>
      </c>
      <c r="Q761" s="37">
        <f t="shared" ca="1" si="231"/>
        <v>-1</v>
      </c>
      <c r="R761" s="23">
        <f ca="1">IF($A761&lt;&gt;"",IF(OR($AH760&lt;&gt;0,$AI760&lt;&gt;0),"0",SUM(Q761:Q761)),0)</f>
        <v>-1</v>
      </c>
      <c r="S761" s="56" t="str">
        <f ca="1">VLOOKUP($A761,$BC$5:$BN$45,8)</f>
        <v>B</v>
      </c>
      <c r="T761" s="175">
        <v>1</v>
      </c>
      <c r="U761" s="345" t="str">
        <f ca="1">IF($A760&lt;&gt;"",IF(OR($AH760&lt;&gt;0,$AI760&lt;&gt;0,M760&gt;=$AJ$3),"",H761))</f>
        <v/>
      </c>
      <c r="V761" s="346" t="str">
        <f t="shared" ca="1" si="242"/>
        <v/>
      </c>
      <c r="W761" s="346">
        <f t="shared" ca="1" si="232"/>
        <v>0</v>
      </c>
      <c r="X761" s="343">
        <f t="shared" ca="1" si="240"/>
        <v>0</v>
      </c>
      <c r="Y761" s="56" t="str">
        <f ca="1">VLOOKUP($A761,$BC$5:$BN$45,8)</f>
        <v>B</v>
      </c>
      <c r="Z761" s="175">
        <v>1</v>
      </c>
      <c r="AA761" s="345" t="str">
        <f ca="1">IF($A760&lt;&gt;"",IF(OR($AH760&lt;&gt;0,$AI760&lt;&gt;0,U761&lt;&gt;""),"",O761))</f>
        <v>R</v>
      </c>
      <c r="AB761" s="37" t="str">
        <f t="shared" ca="1" si="233"/>
        <v>L</v>
      </c>
      <c r="AC761" s="37">
        <f t="shared" ca="1" si="234"/>
        <v>-1</v>
      </c>
      <c r="AD761" s="23">
        <f ca="1">IF($A761&lt;&gt;"",IF(OR($AH760&lt;&gt;0,$AI760&lt;&gt;0),"0",SUM(AC761:AC761)),0)</f>
        <v>-1</v>
      </c>
      <c r="AE761" s="90">
        <f ca="1">IF(A761&lt;&gt;"",W761+AC761,0)</f>
        <v>-1</v>
      </c>
      <c r="AF761" s="172">
        <f t="shared" ca="1" si="244"/>
        <v>-14</v>
      </c>
      <c r="AG761" s="95">
        <f>T762</f>
        <v>1</v>
      </c>
      <c r="AH761" s="89">
        <f ca="1">IF($A761&lt;&gt;"",IF(AH760&lt;&gt;0,AH760,IF(AF761&gt;=$AJ$1,"Profit Target",0)),0)</f>
        <v>0</v>
      </c>
      <c r="AI761" s="91">
        <f ca="1">IF($A761&lt;&gt;"",IF(AI760&lt;&gt;0,AI760,IF(AF761&lt;=$AJ$2,"Stop Loss",0)))</f>
        <v>0</v>
      </c>
      <c r="AJ761" s="89">
        <f t="shared" ca="1" si="235"/>
        <v>9</v>
      </c>
      <c r="AK761" s="78" t="str">
        <f ca="1">IF($A760="","",ABS(T761)&amp;"@")</f>
        <v>1@</v>
      </c>
      <c r="AL761" s="78" t="str">
        <f ca="1">IF(U761&lt;&gt;"",$AK761&amp;U761&amp;",","")</f>
        <v/>
      </c>
      <c r="AM761" s="78" t="str">
        <f ca="1">IF($A760="","",ABS(Z761)&amp;"@")</f>
        <v>1@</v>
      </c>
      <c r="AN761" s="427" t="str">
        <f t="shared" ca="1" si="236"/>
        <v>1@R,</v>
      </c>
      <c r="AO761" s="20"/>
      <c r="AP761" s="20"/>
      <c r="AQ761" s="20"/>
      <c r="AR761" s="20"/>
      <c r="AS761" s="20"/>
      <c r="AT761" s="66"/>
      <c r="AU761" s="20"/>
      <c r="AV761" s="20"/>
      <c r="AW761" s="20"/>
      <c r="AX761" s="20"/>
      <c r="AY761" s="20"/>
      <c r="AZ761" s="20"/>
      <c r="BA761" s="20"/>
      <c r="BB761" s="96">
        <f t="shared" ca="1" si="227"/>
        <v>18</v>
      </c>
      <c r="BC761" s="48"/>
      <c r="BD761" s="96"/>
      <c r="BE761" s="48"/>
      <c r="BG761" s="48"/>
      <c r="BH761" s="48"/>
      <c r="BI761" s="19"/>
      <c r="BJ761" s="19"/>
      <c r="BK761" s="19"/>
      <c r="BL761" s="48"/>
      <c r="BM761" s="61"/>
      <c r="BN761" s="48"/>
      <c r="BR761" s="48"/>
      <c r="BS761" s="48"/>
      <c r="BT761" s="48"/>
      <c r="BU761" s="48"/>
      <c r="BV761" s="48"/>
      <c r="BW761" s="48"/>
      <c r="BX761" s="48"/>
      <c r="BY761" s="49"/>
      <c r="BZ761" s="48"/>
      <c r="CA761" s="48"/>
      <c r="CB761" s="19"/>
      <c r="CC761" s="19"/>
      <c r="CD761" s="19"/>
      <c r="CE761" s="48"/>
      <c r="CF761" s="49"/>
      <c r="CG761" s="19"/>
      <c r="CH761" s="49"/>
      <c r="CI761" s="19"/>
      <c r="CJ761" s="19"/>
    </row>
    <row r="762" spans="1:88">
      <c r="A762" s="96">
        <f t="shared" ca="1" si="226"/>
        <v>34</v>
      </c>
      <c r="B762" s="23" t="str">
        <f ca="1">IF(A761="","",IF(AND(AL762="",AN762=""),"NB",AL762&amp;AN762))</f>
        <v>1@R,</v>
      </c>
      <c r="C762" s="6" t="str">
        <f t="shared" ca="1" si="228"/>
        <v/>
      </c>
      <c r="D762" s="56" t="str">
        <f ca="1">VLOOKUP($A762,$BC$5:$BN$45,8)</f>
        <v>R</v>
      </c>
      <c r="E762" s="344" t="str">
        <f t="shared" ca="1" si="237"/>
        <v>RBR</v>
      </c>
      <c r="F762" s="175">
        <v>1</v>
      </c>
      <c r="G762" s="459">
        <f ca="1">IF(G761&gt;=$AJ$3,1,IF(AND(J760="L",J761="L"),1,IF(I761="L",2,IF(I761="W",(2*G761-1),G761))))</f>
        <v>2</v>
      </c>
      <c r="H762" s="345" t="str">
        <f ca="1">IF($A761&lt;&gt;"",IF(OR($AH761&lt;&gt;0,$AI761&lt;&gt;0,E761="RRR"),"",IF(AND($D756="B",$D759="B"),"B",IF(AND($D758="B",$D760="B"),"B",IF(AND($D760=$D761,$D760="B"),"B","")))),"")</f>
        <v/>
      </c>
      <c r="I762" s="346" t="str">
        <f t="shared" ca="1" si="241"/>
        <v/>
      </c>
      <c r="J762" s="346">
        <f t="shared" ca="1" si="229"/>
        <v>0</v>
      </c>
      <c r="K762" s="343">
        <f t="shared" ca="1" si="238"/>
        <v>0</v>
      </c>
      <c r="L762" s="56" t="str">
        <f ca="1">VLOOKUP($A762,$BC$5:$BN$45,8)</f>
        <v>R</v>
      </c>
      <c r="M762" s="428">
        <f t="shared" ca="1" si="239"/>
        <v>4</v>
      </c>
      <c r="N762" s="175">
        <v>1</v>
      </c>
      <c r="O762" s="345" t="str">
        <f ca="1">IF($A761&lt;&gt;"",IF(OR($AH761&lt;&gt;0,$AI761&lt;&gt;0,E761="BBB",H762&lt;&gt;""),"",IF(AND($D756="R",$D759="R"),"R",IF(AND($D758="R",$D760="R"),"R",IF(AND($D760=$D761,$D760="R"),"R","")))),"")</f>
        <v>R</v>
      </c>
      <c r="P762" s="37" t="str">
        <f t="shared" ca="1" si="230"/>
        <v>W</v>
      </c>
      <c r="Q762" s="37">
        <f t="shared" ca="1" si="231"/>
        <v>1</v>
      </c>
      <c r="R762" s="23">
        <f ca="1">IF($A762&lt;&gt;"",IF(OR($AH761&lt;&gt;0,$AI761&lt;&gt;0),"0",SUM(Q762:Q762)),0)</f>
        <v>1</v>
      </c>
      <c r="S762" s="56" t="str">
        <f ca="1">VLOOKUP($A762,$BC$5:$BN$45,8)</f>
        <v>R</v>
      </c>
      <c r="T762" s="175">
        <v>1</v>
      </c>
      <c r="U762" s="345" t="str">
        <f ca="1">IF($A761&lt;&gt;"",IF(OR($AH761&lt;&gt;0,$AI761&lt;&gt;0,M761&gt;=$AJ$3),"",H762))</f>
        <v/>
      </c>
      <c r="V762" s="346" t="str">
        <f t="shared" ca="1" si="242"/>
        <v/>
      </c>
      <c r="W762" s="346">
        <f t="shared" ca="1" si="232"/>
        <v>0</v>
      </c>
      <c r="X762" s="343">
        <f t="shared" ca="1" si="240"/>
        <v>0</v>
      </c>
      <c r="Y762" s="56" t="str">
        <f ca="1">VLOOKUP($A762,$BC$5:$BN$45,8)</f>
        <v>R</v>
      </c>
      <c r="Z762" s="175">
        <v>1</v>
      </c>
      <c r="AA762" s="345" t="str">
        <f ca="1">IF($A761&lt;&gt;"",IF(OR($AH761&lt;&gt;0,$AI761&lt;&gt;0,U762&lt;&gt;""),"",O762))</f>
        <v>R</v>
      </c>
      <c r="AB762" s="37" t="str">
        <f t="shared" ca="1" si="233"/>
        <v>W</v>
      </c>
      <c r="AC762" s="37">
        <f t="shared" ca="1" si="234"/>
        <v>1</v>
      </c>
      <c r="AD762" s="23">
        <f ca="1">IF($A762&lt;&gt;"",IF(OR($AH761&lt;&gt;0,$AI761&lt;&gt;0),"0",SUM(AC762:AC762)),0)</f>
        <v>1</v>
      </c>
      <c r="AE762" s="90">
        <f ca="1">IF(A762&lt;&gt;"",W762+AC762,0)</f>
        <v>1</v>
      </c>
      <c r="AF762" s="87">
        <f ca="1">IF($A762&lt;&gt;"",AE762+AF761,0)</f>
        <v>-13</v>
      </c>
      <c r="AG762" s="95">
        <f>T763</f>
        <v>1</v>
      </c>
      <c r="AH762" s="89">
        <f ca="1">IF($A762&lt;&gt;"",IF(AH761&lt;&gt;0,AH761,IF(AF762&gt;=$AJ$1,"Profit Target",0)),0)</f>
        <v>0</v>
      </c>
      <c r="AI762" s="91">
        <f ca="1">IF($A762&lt;&gt;"",IF(AI761&lt;&gt;0,AI761,IF(AF762&lt;=$AJ$2,"Stop Loss",0)))</f>
        <v>0</v>
      </c>
      <c r="AJ762" s="89">
        <f t="shared" ca="1" si="235"/>
        <v>9</v>
      </c>
      <c r="AK762" s="78" t="str">
        <f ca="1">IF($A761="","",ABS(T762)&amp;"@")</f>
        <v>1@</v>
      </c>
      <c r="AL762" s="78" t="str">
        <f ca="1">IF(U762&lt;&gt;"",$AK762&amp;U762&amp;",","")</f>
        <v/>
      </c>
      <c r="AM762" s="78" t="str">
        <f ca="1">IF($A761="","",ABS(Z762)&amp;"@")</f>
        <v>1@</v>
      </c>
      <c r="AN762" s="427" t="str">
        <f t="shared" ca="1" si="236"/>
        <v>1@R,</v>
      </c>
      <c r="AO762" s="20"/>
      <c r="AP762" s="20"/>
      <c r="AQ762" s="20"/>
      <c r="AR762" s="20"/>
      <c r="AS762" s="20"/>
      <c r="AT762" s="66"/>
      <c r="AU762" s="20"/>
      <c r="AV762" s="20"/>
      <c r="AW762" s="20"/>
      <c r="AX762" s="20"/>
      <c r="AY762" s="20"/>
      <c r="AZ762" s="20"/>
      <c r="BA762" s="20"/>
      <c r="BB762" s="96">
        <f t="shared" ca="1" si="227"/>
        <v>30</v>
      </c>
      <c r="BC762" s="48"/>
      <c r="BD762" s="96"/>
      <c r="BE762" s="48"/>
      <c r="BG762" s="48"/>
      <c r="BH762" s="48"/>
      <c r="BI762" s="19"/>
      <c r="BJ762" s="19"/>
      <c r="BK762" s="19"/>
      <c r="BL762" s="48"/>
      <c r="BM762" s="61"/>
      <c r="BN762" s="48"/>
      <c r="BR762" s="48"/>
      <c r="BS762" s="48"/>
      <c r="BT762" s="48"/>
      <c r="BU762" s="48"/>
      <c r="BV762" s="48"/>
      <c r="BW762" s="48"/>
      <c r="BX762" s="48"/>
      <c r="BY762" s="49"/>
      <c r="BZ762" s="48"/>
      <c r="CA762" s="48"/>
      <c r="CB762" s="19"/>
      <c r="CC762" s="19"/>
      <c r="CD762" s="19"/>
      <c r="CE762" s="48"/>
      <c r="CF762" s="49"/>
      <c r="CG762" s="19"/>
      <c r="CH762" s="49"/>
      <c r="CI762" s="19"/>
      <c r="CJ762" s="19"/>
    </row>
    <row r="763" spans="1:88">
      <c r="A763" s="96">
        <f t="shared" ca="1" si="226"/>
        <v>20</v>
      </c>
      <c r="B763" s="23" t="str">
        <f ca="1">IF(A762="","",IF(AND(AL763="",AN763=""),"NB",AL763&amp;AN763))</f>
        <v>1@R,</v>
      </c>
      <c r="C763" s="6" t="str">
        <f t="shared" ca="1" si="228"/>
        <v/>
      </c>
      <c r="D763" s="56" t="str">
        <f ca="1">VLOOKUP($A763,$BC$5:$BN$45,8)</f>
        <v>B</v>
      </c>
      <c r="E763" s="344" t="str">
        <f t="shared" ca="1" si="237"/>
        <v>BRB</v>
      </c>
      <c r="F763" s="175">
        <v>1</v>
      </c>
      <c r="G763" s="459">
        <f ca="1">IF(G762&gt;=$AJ$3,1,IF(AND(J761="L",J762="L"),1,IF(I762="L",2,IF(I762="W",(2*G762-1),G762))))</f>
        <v>2</v>
      </c>
      <c r="H763" s="345" t="str">
        <f ca="1">IF($A762&lt;&gt;"",IF(OR($AH762&lt;&gt;0,$AI762&lt;&gt;0,E762="RRR"),"",IF(AND($D757="B",$D760="B"),"B",IF(AND($D759="B",$D761="B"),"B",IF(AND($D761=$D762,$D761="B"),"B","")))),"")</f>
        <v/>
      </c>
      <c r="I763" s="346" t="str">
        <f t="shared" ca="1" si="241"/>
        <v/>
      </c>
      <c r="J763" s="346">
        <f t="shared" ca="1" si="229"/>
        <v>0</v>
      </c>
      <c r="K763" s="343">
        <f t="shared" ca="1" si="238"/>
        <v>0</v>
      </c>
      <c r="L763" s="56" t="str">
        <f ca="1">VLOOKUP($A763,$BC$5:$BN$45,8)</f>
        <v>B</v>
      </c>
      <c r="M763" s="428">
        <f t="shared" ca="1" si="239"/>
        <v>4</v>
      </c>
      <c r="N763" s="175">
        <v>1</v>
      </c>
      <c r="O763" s="345" t="str">
        <f ca="1">IF($A762&lt;&gt;"",IF(OR($AH762&lt;&gt;0,$AI762&lt;&gt;0,E762="BBB",H763&lt;&gt;""),"",IF(AND($D757="R",$D760="R"),"R",IF(AND($D759="R",$D761="R"),"R",IF(AND($D761=$D762,$D761="R"),"R","")))),"")</f>
        <v>R</v>
      </c>
      <c r="P763" s="37" t="str">
        <f t="shared" ca="1" si="230"/>
        <v>L</v>
      </c>
      <c r="Q763" s="37">
        <f t="shared" ca="1" si="231"/>
        <v>-1</v>
      </c>
      <c r="R763" s="23">
        <f ca="1">IF($A763&lt;&gt;"",IF(OR($AH762&lt;&gt;0,$AI762&lt;&gt;0),"0",SUM(Q763:Q763)),0)</f>
        <v>-1</v>
      </c>
      <c r="S763" s="56" t="str">
        <f ca="1">VLOOKUP($A763,$BC$5:$BN$45,8)</f>
        <v>B</v>
      </c>
      <c r="T763" s="175">
        <v>1</v>
      </c>
      <c r="U763" s="345" t="str">
        <f ca="1">IF($A762&lt;&gt;"",IF(OR($AH762&lt;&gt;0,$AI762&lt;&gt;0,M762&gt;=$AJ$3),"",H763))</f>
        <v/>
      </c>
      <c r="V763" s="346" t="str">
        <f t="shared" ca="1" si="242"/>
        <v/>
      </c>
      <c r="W763" s="346">
        <f t="shared" ca="1" si="232"/>
        <v>0</v>
      </c>
      <c r="X763" s="343">
        <f t="shared" ca="1" si="240"/>
        <v>0</v>
      </c>
      <c r="Y763" s="56" t="str">
        <f ca="1">VLOOKUP($A763,$BC$5:$BN$45,8)</f>
        <v>B</v>
      </c>
      <c r="Z763" s="175">
        <v>1</v>
      </c>
      <c r="AA763" s="345" t="str">
        <f ca="1">IF($A762&lt;&gt;"",IF(OR($AH762&lt;&gt;0,$AI762&lt;&gt;0,U763&lt;&gt;""),"",O763))</f>
        <v>R</v>
      </c>
      <c r="AB763" s="37" t="str">
        <f t="shared" ca="1" si="233"/>
        <v>L</v>
      </c>
      <c r="AC763" s="37">
        <f t="shared" ca="1" si="234"/>
        <v>-1</v>
      </c>
      <c r="AD763" s="23">
        <f ca="1">IF($A763&lt;&gt;"",IF(OR($AH762&lt;&gt;0,$AI762&lt;&gt;0),"0",SUM(AC763:AC763)),0)</f>
        <v>-1</v>
      </c>
      <c r="AE763" s="90">
        <f ca="1">IF(A763&lt;&gt;"",W763+AC763,0)</f>
        <v>-1</v>
      </c>
      <c r="AF763" s="87">
        <f t="shared" ref="AF763:AF779" ca="1" si="245">IF($A763&lt;&gt;"",AE763+AF762,0)</f>
        <v>-14</v>
      </c>
      <c r="AG763" s="95">
        <f>T764</f>
        <v>1</v>
      </c>
      <c r="AH763" s="89">
        <f ca="1">IF($A763&lt;&gt;"",IF(AH762&lt;&gt;0,AH762,IF(AF763&gt;=$AJ$1,"Profit Target",0)),0)</f>
        <v>0</v>
      </c>
      <c r="AI763" s="91">
        <f ca="1">IF($A763&lt;&gt;"",IF(AI762&lt;&gt;0,AI762,IF(AF763&lt;=$AJ$2,"Stop Loss",0)))</f>
        <v>0</v>
      </c>
      <c r="AJ763" s="89">
        <f t="shared" ca="1" si="235"/>
        <v>9</v>
      </c>
      <c r="AK763" s="78" t="str">
        <f ca="1">IF($A762="","",ABS(T763)&amp;"@")</f>
        <v>1@</v>
      </c>
      <c r="AL763" s="78" t="str">
        <f ca="1">IF(U763&lt;&gt;"",$AK763&amp;U763&amp;",","")</f>
        <v/>
      </c>
      <c r="AM763" s="78" t="str">
        <f ca="1">IF($A762="","",ABS(Z763)&amp;"@")</f>
        <v>1@</v>
      </c>
      <c r="AN763" s="427" t="str">
        <f t="shared" ca="1" si="236"/>
        <v>1@R,</v>
      </c>
      <c r="AO763" s="20"/>
      <c r="AP763" s="20"/>
      <c r="AQ763" s="20"/>
      <c r="AR763" s="20"/>
      <c r="AS763" s="20"/>
      <c r="AT763" s="66"/>
      <c r="AU763" s="20"/>
      <c r="AV763" s="20"/>
      <c r="AW763" s="20"/>
      <c r="AX763" s="20"/>
      <c r="AY763" s="20"/>
      <c r="AZ763" s="20"/>
      <c r="BA763" s="20"/>
      <c r="BB763" s="96">
        <f t="shared" ca="1" si="227"/>
        <v>22</v>
      </c>
      <c r="BC763" s="48"/>
      <c r="BD763" s="96"/>
      <c r="BE763" s="48"/>
      <c r="BG763" s="48"/>
      <c r="BH763" s="48"/>
      <c r="BI763" s="19"/>
      <c r="BJ763" s="19"/>
      <c r="BK763" s="19"/>
      <c r="BL763" s="48"/>
      <c r="BM763" s="61"/>
      <c r="BN763" s="48"/>
      <c r="BR763" s="48"/>
      <c r="BS763" s="48"/>
      <c r="BT763" s="48"/>
      <c r="BU763" s="48"/>
      <c r="BV763" s="48"/>
      <c r="BW763" s="48"/>
      <c r="BX763" s="48"/>
      <c r="BY763" s="49"/>
      <c r="BZ763" s="48"/>
      <c r="CA763" s="48"/>
      <c r="CB763" s="19"/>
      <c r="CC763" s="19"/>
      <c r="CD763" s="19"/>
      <c r="CE763" s="48"/>
      <c r="CF763" s="49"/>
      <c r="CG763" s="19"/>
      <c r="CH763" s="49"/>
      <c r="CI763" s="19"/>
      <c r="CJ763" s="19"/>
    </row>
    <row r="764" spans="1:88">
      <c r="A764" s="96">
        <f t="shared" ca="1" si="226"/>
        <v>34</v>
      </c>
      <c r="B764" s="23" t="str">
        <f ca="1">IF(A763="","",IF(AND(AL764="",AN764=""),"NB",AL764&amp;AN764))</f>
        <v>1@B,</v>
      </c>
      <c r="C764" s="6" t="str">
        <f t="shared" ca="1" si="228"/>
        <v/>
      </c>
      <c r="D764" s="56" t="str">
        <f ca="1">VLOOKUP($A764,$BC$5:$BN$45,8)</f>
        <v>R</v>
      </c>
      <c r="E764" s="344" t="str">
        <f t="shared" ca="1" si="237"/>
        <v>RBR</v>
      </c>
      <c r="F764" s="175">
        <v>1</v>
      </c>
      <c r="G764" s="459">
        <f ca="1">IF(G763&gt;=$AJ$3,1,IF(AND(J762="L",J763="L"),1,IF(I763="L",2,IF(I763="W",(2*G763-1),G763))))</f>
        <v>2</v>
      </c>
      <c r="H764" s="345" t="str">
        <f ca="1">IF($A763&lt;&gt;"",IF(OR($AH763&lt;&gt;0,$AI763&lt;&gt;0,E763="RRR"),"",IF(AND($D758="B",$D761="B"),"B",IF(AND($D760="B",$D762="B"),"B",IF(AND($D762=$D763,$D762="B"),"B","")))),"")</f>
        <v>B</v>
      </c>
      <c r="I764" s="346" t="str">
        <f t="shared" ca="1" si="241"/>
        <v>L</v>
      </c>
      <c r="J764" s="346">
        <f t="shared" ca="1" si="229"/>
        <v>-1</v>
      </c>
      <c r="K764" s="343">
        <f t="shared" ca="1" si="238"/>
        <v>-1</v>
      </c>
      <c r="L764" s="56" t="str">
        <f ca="1">VLOOKUP($A764,$BC$5:$BN$45,8)</f>
        <v>R</v>
      </c>
      <c r="M764" s="428">
        <f t="shared" ca="1" si="239"/>
        <v>5</v>
      </c>
      <c r="N764" s="175">
        <v>1</v>
      </c>
      <c r="O764" s="345" t="str">
        <f ca="1">IF($A763&lt;&gt;"",IF(OR($AH763&lt;&gt;0,$AI763&lt;&gt;0,E763="BBB",H764&lt;&gt;""),"",IF(AND($D758="R",$D761="R"),"R",IF(AND($D760="R",$D762="R"),"R",IF(AND($D762=$D763,$D762="R"),"R","")))),"")</f>
        <v/>
      </c>
      <c r="P764" s="37" t="str">
        <f t="shared" ca="1" si="230"/>
        <v/>
      </c>
      <c r="Q764" s="37">
        <f t="shared" ca="1" si="231"/>
        <v>0</v>
      </c>
      <c r="R764" s="23">
        <f ca="1">IF($A764&lt;&gt;"",IF(OR($AH763&lt;&gt;0,$AI763&lt;&gt;0),"0",SUM(Q764:Q764)),0)</f>
        <v>0</v>
      </c>
      <c r="S764" s="56" t="str">
        <f ca="1">VLOOKUP($A764,$BC$5:$BN$45,8)</f>
        <v>R</v>
      </c>
      <c r="T764" s="175">
        <v>1</v>
      </c>
      <c r="U764" s="345" t="str">
        <f ca="1">IF($A763&lt;&gt;"",IF(OR($AH763&lt;&gt;0,$AI763&lt;&gt;0,M763&gt;=$AJ$3),"",H764))</f>
        <v>B</v>
      </c>
      <c r="V764" s="346" t="str">
        <f t="shared" ca="1" si="242"/>
        <v>L</v>
      </c>
      <c r="W764" s="346">
        <f t="shared" ca="1" si="232"/>
        <v>-1</v>
      </c>
      <c r="X764" s="343">
        <f t="shared" ca="1" si="240"/>
        <v>-1</v>
      </c>
      <c r="Y764" s="56" t="str">
        <f ca="1">VLOOKUP($A764,$BC$5:$BN$45,8)</f>
        <v>R</v>
      </c>
      <c r="Z764" s="175">
        <v>1</v>
      </c>
      <c r="AA764" s="345" t="str">
        <f ca="1">IF($A763&lt;&gt;"",IF(OR($AH763&lt;&gt;0,$AI763&lt;&gt;0,U764&lt;&gt;""),"",O764))</f>
        <v/>
      </c>
      <c r="AB764" s="37" t="str">
        <f t="shared" ca="1" si="233"/>
        <v/>
      </c>
      <c r="AC764" s="37">
        <f t="shared" ca="1" si="234"/>
        <v>0</v>
      </c>
      <c r="AD764" s="23">
        <f ca="1">IF($A764&lt;&gt;"",IF(OR($AH763&lt;&gt;0,$AI763&lt;&gt;0),"0",SUM(AC764:AC764)),0)</f>
        <v>0</v>
      </c>
      <c r="AE764" s="90">
        <f ca="1">IF(A764&lt;&gt;"",W764+AC764,0)</f>
        <v>-1</v>
      </c>
      <c r="AF764" s="87">
        <f t="shared" ca="1" si="245"/>
        <v>-15</v>
      </c>
      <c r="AG764" s="95">
        <f>T765</f>
        <v>1</v>
      </c>
      <c r="AH764" s="89">
        <f ca="1">IF($A764&lt;&gt;"",IF(AH763&lt;&gt;0,AH763,IF(AF764&gt;=$AJ$1,"Profit Target",0)),0)</f>
        <v>0</v>
      </c>
      <c r="AI764" s="91">
        <f ca="1">IF($A764&lt;&gt;"",IF(AI763&lt;&gt;0,AI763,IF(AF764&lt;=$AJ$2,"Stop Loss",0)))</f>
        <v>0</v>
      </c>
      <c r="AJ764" s="89">
        <f t="shared" ca="1" si="235"/>
        <v>9</v>
      </c>
      <c r="AK764" s="78" t="str">
        <f ca="1">IF($A763="","",ABS(T764)&amp;"@")</f>
        <v>1@</v>
      </c>
      <c r="AL764" s="78" t="str">
        <f ca="1">IF(U764&lt;&gt;"",$AK764&amp;U764&amp;",","")</f>
        <v>1@B,</v>
      </c>
      <c r="AM764" s="78" t="str">
        <f ca="1">IF($A763="","",ABS(Z764)&amp;"@")</f>
        <v>1@</v>
      </c>
      <c r="AN764" s="427" t="str">
        <f t="shared" ca="1" si="236"/>
        <v/>
      </c>
      <c r="AO764" s="20"/>
      <c r="AP764" s="20"/>
      <c r="AQ764" s="20"/>
      <c r="AR764" s="20"/>
      <c r="AS764" s="20"/>
      <c r="AT764" s="66"/>
      <c r="AU764" s="20"/>
      <c r="AV764" s="20"/>
      <c r="AW764" s="20"/>
      <c r="AX764" s="20"/>
      <c r="AY764" s="20"/>
      <c r="AZ764" s="20"/>
      <c r="BA764" s="20"/>
      <c r="BB764" s="96">
        <f t="shared" ca="1" si="227"/>
        <v>32</v>
      </c>
      <c r="BC764" s="48"/>
      <c r="BD764" s="96"/>
      <c r="BE764" s="48"/>
      <c r="BG764" s="48"/>
      <c r="BH764" s="48"/>
      <c r="BI764" s="19"/>
      <c r="BJ764" s="19"/>
      <c r="BK764" s="19"/>
      <c r="BL764" s="48"/>
      <c r="BM764" s="61"/>
      <c r="BN764" s="48"/>
      <c r="BR764" s="48"/>
      <c r="BS764" s="48"/>
      <c r="BT764" s="48"/>
      <c r="BU764" s="48"/>
      <c r="BV764" s="48"/>
      <c r="BW764" s="48"/>
      <c r="BX764" s="48"/>
      <c r="BY764" s="49"/>
      <c r="BZ764" s="48"/>
      <c r="CA764" s="48"/>
      <c r="CB764" s="19"/>
      <c r="CC764" s="19"/>
      <c r="CD764" s="19"/>
      <c r="CE764" s="48"/>
      <c r="CF764" s="49"/>
      <c r="CG764" s="19"/>
      <c r="CH764" s="49"/>
      <c r="CI764" s="19"/>
      <c r="CJ764" s="19"/>
    </row>
    <row r="765" spans="1:88">
      <c r="A765" s="96">
        <f t="shared" ca="1" si="226"/>
        <v>17</v>
      </c>
      <c r="B765" s="23" t="str">
        <f ca="1">IF(A764="","",IF(AND(AL765="",AN765=""),"NB",AL765&amp;AN765))</f>
        <v>1@B,</v>
      </c>
      <c r="C765" s="6" t="str">
        <f t="shared" ca="1" si="228"/>
        <v/>
      </c>
      <c r="D765" s="56" t="str">
        <f ca="1">VLOOKUP($A765,$BC$5:$BN$45,8)</f>
        <v>B</v>
      </c>
      <c r="E765" s="344" t="str">
        <f t="shared" ca="1" si="237"/>
        <v>BRB</v>
      </c>
      <c r="F765" s="175">
        <v>1</v>
      </c>
      <c r="G765" s="459">
        <f ca="1">IF(G764&gt;=$AJ$3,1,IF(AND(J763="L",J764="L"),1,IF(I764="L",2,IF(I764="W",(2*G764-1),G764))))</f>
        <v>2</v>
      </c>
      <c r="H765" s="345" t="str">
        <f ca="1">IF($A764&lt;&gt;"",IF(OR($AH764&lt;&gt;0,$AI764&lt;&gt;0,E764="RRR"),"",IF(AND($D759="B",$D762="B"),"B",IF(AND($D761="B",$D763="B"),"B",IF(AND($D763=$D764,$D763="B"),"B","")))),"")</f>
        <v>B</v>
      </c>
      <c r="I765" s="346" t="str">
        <f t="shared" ca="1" si="241"/>
        <v>W</v>
      </c>
      <c r="J765" s="346">
        <f t="shared" ca="1" si="229"/>
        <v>1</v>
      </c>
      <c r="K765" s="343">
        <f t="shared" ca="1" si="238"/>
        <v>1</v>
      </c>
      <c r="L765" s="56" t="str">
        <f ca="1">VLOOKUP($A765,$BC$5:$BN$45,8)</f>
        <v>B</v>
      </c>
      <c r="M765" s="428">
        <f t="shared" ca="1" si="239"/>
        <v>0</v>
      </c>
      <c r="N765" s="175">
        <v>1</v>
      </c>
      <c r="O765" s="345" t="str">
        <f ca="1">IF($A764&lt;&gt;"",IF(OR($AH764&lt;&gt;0,$AI764&lt;&gt;0,E764="BBB",H765&lt;&gt;""),"",IF(AND($D759="R",$D762="R"),"R",IF(AND($D761="R",$D763="R"),"R",IF(AND($D763=$D764,$D763="R"),"R","")))),"")</f>
        <v/>
      </c>
      <c r="P765" s="37" t="str">
        <f t="shared" ca="1" si="230"/>
        <v/>
      </c>
      <c r="Q765" s="37">
        <f t="shared" ca="1" si="231"/>
        <v>0</v>
      </c>
      <c r="R765" s="23">
        <f ca="1">IF($A765&lt;&gt;"",IF(OR($AH764&lt;&gt;0,$AI764&lt;&gt;0),"0",SUM(Q765:Q765)),0)</f>
        <v>0</v>
      </c>
      <c r="S765" s="56" t="str">
        <f ca="1">VLOOKUP($A765,$BC$5:$BN$45,8)</f>
        <v>B</v>
      </c>
      <c r="T765" s="175">
        <v>1</v>
      </c>
      <c r="U765" s="345" t="str">
        <f ca="1">IF($A764&lt;&gt;"",IF(OR($AH764&lt;&gt;0,$AI764&lt;&gt;0,M764&gt;=$AJ$3),"",H765))</f>
        <v>B</v>
      </c>
      <c r="V765" s="346" t="str">
        <f t="shared" ca="1" si="242"/>
        <v>W</v>
      </c>
      <c r="W765" s="346">
        <f t="shared" ca="1" si="232"/>
        <v>1</v>
      </c>
      <c r="X765" s="343">
        <f t="shared" ca="1" si="240"/>
        <v>1</v>
      </c>
      <c r="Y765" s="56" t="str">
        <f ca="1">VLOOKUP($A765,$BC$5:$BN$45,8)</f>
        <v>B</v>
      </c>
      <c r="Z765" s="175">
        <v>1</v>
      </c>
      <c r="AA765" s="345" t="str">
        <f ca="1">IF($A764&lt;&gt;"",IF(OR($AH764&lt;&gt;0,$AI764&lt;&gt;0,U765&lt;&gt;""),"",O765))</f>
        <v/>
      </c>
      <c r="AB765" s="37" t="str">
        <f t="shared" ca="1" si="233"/>
        <v/>
      </c>
      <c r="AC765" s="37">
        <f t="shared" ca="1" si="234"/>
        <v>0</v>
      </c>
      <c r="AD765" s="23">
        <f ca="1">IF($A765&lt;&gt;"",IF(OR($AH764&lt;&gt;0,$AI764&lt;&gt;0),"0",SUM(AC765:AC765)),0)</f>
        <v>0</v>
      </c>
      <c r="AE765" s="90">
        <f ca="1">IF(A765&lt;&gt;"",W765+AC765,0)</f>
        <v>1</v>
      </c>
      <c r="AF765" s="87">
        <f t="shared" ca="1" si="245"/>
        <v>-14</v>
      </c>
      <c r="AG765" s="95">
        <f>T766</f>
        <v>1</v>
      </c>
      <c r="AH765" s="89">
        <f ca="1">IF($A765&lt;&gt;"",IF(AH764&lt;&gt;0,AH764,IF(AF765&gt;=$AJ$1,"Profit Target",0)),0)</f>
        <v>0</v>
      </c>
      <c r="AI765" s="91">
        <f ca="1">IF($A765&lt;&gt;"",IF(AI764&lt;&gt;0,AI764,IF(AF765&lt;=$AJ$2,"Stop Loss",0)))</f>
        <v>0</v>
      </c>
      <c r="AJ765" s="89">
        <f t="shared" ca="1" si="235"/>
        <v>9</v>
      </c>
      <c r="AK765" s="78" t="str">
        <f ca="1">IF($A764="","",ABS(T765)&amp;"@")</f>
        <v>1@</v>
      </c>
      <c r="AL765" s="78" t="str">
        <f ca="1">IF(U765&lt;&gt;"",$AK765&amp;U765&amp;",","")</f>
        <v>1@B,</v>
      </c>
      <c r="AM765" s="78" t="str">
        <f ca="1">IF($A764="","",ABS(Z765)&amp;"@")</f>
        <v>1@</v>
      </c>
      <c r="AN765" s="427" t="str">
        <f t="shared" ca="1" si="236"/>
        <v/>
      </c>
      <c r="AO765" s="20"/>
      <c r="AP765" s="20"/>
      <c r="AQ765" s="20"/>
      <c r="AR765" s="20"/>
      <c r="AS765" s="20"/>
      <c r="AT765" s="66"/>
      <c r="AU765" s="20"/>
      <c r="AV765" s="20"/>
      <c r="AW765" s="20"/>
      <c r="AX765" s="20"/>
      <c r="AY765" s="20"/>
      <c r="AZ765" s="20"/>
      <c r="BA765" s="20"/>
      <c r="BB765" s="96">
        <f t="shared" ca="1" si="227"/>
        <v>19</v>
      </c>
      <c r="BC765" s="48"/>
      <c r="BD765" s="96"/>
      <c r="BE765" s="48"/>
      <c r="BG765" s="48"/>
      <c r="BH765" s="48"/>
      <c r="BI765" s="19"/>
      <c r="BJ765" s="19"/>
      <c r="BK765" s="19"/>
      <c r="BL765" s="48"/>
      <c r="BM765" s="61"/>
      <c r="BN765" s="48"/>
      <c r="BR765" s="48"/>
      <c r="BS765" s="48"/>
      <c r="BT765" s="48"/>
      <c r="BU765" s="48"/>
      <c r="BV765" s="48"/>
      <c r="BW765" s="48"/>
      <c r="BX765" s="48"/>
      <c r="BY765" s="49"/>
      <c r="BZ765" s="48"/>
      <c r="CA765" s="48"/>
      <c r="CB765" s="19"/>
      <c r="CC765" s="19"/>
      <c r="CD765" s="19"/>
      <c r="CE765" s="48"/>
      <c r="CF765" s="49"/>
      <c r="CG765" s="19"/>
      <c r="CH765" s="49"/>
      <c r="CI765" s="19"/>
      <c r="CJ765" s="19"/>
    </row>
    <row r="766" spans="1:88">
      <c r="A766" s="96">
        <f t="shared" ca="1" si="226"/>
        <v>11</v>
      </c>
      <c r="B766" s="23" t="str">
        <f ca="1">IF(A765="","",IF(AND(AL766="",AN766=""),"NB",AL766&amp;AN766))</f>
        <v>1@R,</v>
      </c>
      <c r="C766" s="6" t="str">
        <f t="shared" ca="1" si="228"/>
        <v/>
      </c>
      <c r="D766" s="56" t="str">
        <f ca="1">VLOOKUP($A766,$BC$5:$BN$45,8)</f>
        <v>B</v>
      </c>
      <c r="E766" s="344" t="str">
        <f t="shared" ca="1" si="237"/>
        <v>RBB</v>
      </c>
      <c r="F766" s="175">
        <v>1</v>
      </c>
      <c r="G766" s="459">
        <f ca="1">IF(G765&gt;=$AJ$3,1,IF(AND(J764="L",J765="L"),1,IF(I765="L",2,IF(I765="W",(2*G765-1),G765))))</f>
        <v>3</v>
      </c>
      <c r="H766" s="345" t="str">
        <f ca="1">IF($A765&lt;&gt;"",IF(OR($AH765&lt;&gt;0,$AI765&lt;&gt;0,E765="RRR"),"",IF(AND($D760="B",$D763="B"),"B",IF(AND($D762="B",$D764="B"),"B",IF(AND($D764=$D765,$D764="B"),"B","")))),"")</f>
        <v/>
      </c>
      <c r="I766" s="346" t="str">
        <f t="shared" ca="1" si="241"/>
        <v/>
      </c>
      <c r="J766" s="346">
        <f t="shared" ca="1" si="229"/>
        <v>0</v>
      </c>
      <c r="K766" s="343">
        <f t="shared" ca="1" si="238"/>
        <v>0</v>
      </c>
      <c r="L766" s="56" t="str">
        <f ca="1">VLOOKUP($A766,$BC$5:$BN$45,8)</f>
        <v>B</v>
      </c>
      <c r="M766" s="428">
        <f t="shared" ca="1" si="239"/>
        <v>0</v>
      </c>
      <c r="N766" s="175">
        <v>1</v>
      </c>
      <c r="O766" s="345" t="str">
        <f ca="1">IF($A765&lt;&gt;"",IF(OR($AH765&lt;&gt;0,$AI765&lt;&gt;0,E765="BBB",H766&lt;&gt;""),"",IF(AND($D760="R",$D763="R"),"R",IF(AND($D762="R",$D764="R"),"R",IF(AND($D764=$D765,$D764="R"),"R","")))),"")</f>
        <v>R</v>
      </c>
      <c r="P766" s="37" t="str">
        <f t="shared" ca="1" si="230"/>
        <v>L</v>
      </c>
      <c r="Q766" s="37">
        <f t="shared" ca="1" si="231"/>
        <v>-1</v>
      </c>
      <c r="R766" s="23">
        <f ca="1">IF($A766&lt;&gt;"",IF(OR($AH765&lt;&gt;0,$AI765&lt;&gt;0),"0",SUM(Q766:Q766)),0)</f>
        <v>-1</v>
      </c>
      <c r="S766" s="56" t="str">
        <f ca="1">VLOOKUP($A766,$BC$5:$BN$45,8)</f>
        <v>B</v>
      </c>
      <c r="T766" s="175">
        <v>1</v>
      </c>
      <c r="U766" s="345" t="str">
        <f ca="1">IF($A765&lt;&gt;"",IF(OR($AH765&lt;&gt;0,$AI765&lt;&gt;0,M765&gt;=$AJ$3),"",H766))</f>
        <v/>
      </c>
      <c r="V766" s="346" t="str">
        <f t="shared" ca="1" si="242"/>
        <v/>
      </c>
      <c r="W766" s="346">
        <f t="shared" ca="1" si="232"/>
        <v>0</v>
      </c>
      <c r="X766" s="343">
        <f t="shared" ca="1" si="240"/>
        <v>0</v>
      </c>
      <c r="Y766" s="56" t="str">
        <f ca="1">VLOOKUP($A766,$BC$5:$BN$45,8)</f>
        <v>B</v>
      </c>
      <c r="Z766" s="175">
        <v>1</v>
      </c>
      <c r="AA766" s="345" t="str">
        <f ca="1">IF($A765&lt;&gt;"",IF(OR($AH765&lt;&gt;0,$AI765&lt;&gt;0,U766&lt;&gt;""),"",O766))</f>
        <v>R</v>
      </c>
      <c r="AB766" s="37" t="str">
        <f t="shared" ca="1" si="233"/>
        <v>L</v>
      </c>
      <c r="AC766" s="37">
        <f t="shared" ca="1" si="234"/>
        <v>-1</v>
      </c>
      <c r="AD766" s="23">
        <f ca="1">IF($A766&lt;&gt;"",IF(OR($AH765&lt;&gt;0,$AI765&lt;&gt;0),"0",SUM(AC766:AC766)),0)</f>
        <v>-1</v>
      </c>
      <c r="AE766" s="90">
        <f ca="1">IF(A766&lt;&gt;"",W766+AC766,0)</f>
        <v>-1</v>
      </c>
      <c r="AF766" s="87">
        <f t="shared" ca="1" si="245"/>
        <v>-15</v>
      </c>
      <c r="AG766" s="95">
        <f>T767</f>
        <v>1</v>
      </c>
      <c r="AH766" s="89">
        <f ca="1">IF($A766&lt;&gt;"",IF(AH765&lt;&gt;0,AH765,IF(AF766&gt;=$AJ$1,"Profit Target",0)),0)</f>
        <v>0</v>
      </c>
      <c r="AI766" s="91">
        <f ca="1">IF($A766&lt;&gt;"",IF(AI765&lt;&gt;0,AI765,IF(AF766&lt;=$AJ$2,"Stop Loss",0)))</f>
        <v>0</v>
      </c>
      <c r="AJ766" s="89">
        <f t="shared" ca="1" si="235"/>
        <v>9</v>
      </c>
      <c r="AK766" s="78" t="str">
        <f ca="1">IF($A765="","",ABS(T766)&amp;"@")</f>
        <v>1@</v>
      </c>
      <c r="AL766" s="78" t="str">
        <f ca="1">IF(U766&lt;&gt;"",$AK766&amp;U766&amp;",","")</f>
        <v/>
      </c>
      <c r="AM766" s="78" t="str">
        <f ca="1">IF($A765="","",ABS(Z766)&amp;"@")</f>
        <v>1@</v>
      </c>
      <c r="AN766" s="427" t="str">
        <f t="shared" ca="1" si="236"/>
        <v>1@R,</v>
      </c>
      <c r="AO766" s="20"/>
      <c r="AP766" s="20"/>
      <c r="AQ766" s="20"/>
      <c r="AR766" s="20"/>
      <c r="AS766" s="20"/>
      <c r="AT766" s="66"/>
      <c r="AU766" s="20"/>
      <c r="AV766" s="20"/>
      <c r="AW766" s="20"/>
      <c r="AX766" s="20"/>
      <c r="AY766" s="20"/>
      <c r="AZ766" s="20"/>
      <c r="BA766" s="20"/>
      <c r="BB766" s="96">
        <f t="shared" ca="1" si="227"/>
        <v>4</v>
      </c>
      <c r="BC766" s="48"/>
      <c r="BD766" s="96"/>
      <c r="BE766" s="48"/>
      <c r="BG766" s="48"/>
      <c r="BH766" s="48"/>
      <c r="BI766" s="19"/>
      <c r="BJ766" s="19"/>
      <c r="BK766" s="19"/>
      <c r="BL766" s="48"/>
      <c r="BM766" s="61"/>
      <c r="BN766" s="48"/>
      <c r="BR766" s="48"/>
      <c r="BS766" s="48"/>
      <c r="BT766" s="48"/>
      <c r="BU766" s="48"/>
      <c r="BV766" s="48"/>
      <c r="BW766" s="48"/>
      <c r="BX766" s="48"/>
      <c r="BY766" s="49"/>
      <c r="BZ766" s="48"/>
      <c r="CA766" s="48"/>
      <c r="CB766" s="19"/>
      <c r="CC766" s="19"/>
      <c r="CD766" s="19"/>
      <c r="CE766" s="48"/>
      <c r="CF766" s="49"/>
      <c r="CG766" s="19"/>
      <c r="CH766" s="49"/>
      <c r="CI766" s="19"/>
      <c r="CJ766" s="19"/>
    </row>
    <row r="767" spans="1:88">
      <c r="A767" s="96">
        <f t="shared" ca="1" si="226"/>
        <v>1</v>
      </c>
      <c r="B767" s="23" t="str">
        <f ca="1">IF(A766="","",IF(AND(AL767="",AN767=""),"NB",AL767&amp;AN767))</f>
        <v>1@B,</v>
      </c>
      <c r="C767" s="6" t="str">
        <f t="shared" ca="1" si="228"/>
        <v/>
      </c>
      <c r="D767" s="56" t="str">
        <f ca="1">VLOOKUP($A767,$BC$5:$BN$45,8)</f>
        <v>R</v>
      </c>
      <c r="E767" s="344" t="str">
        <f t="shared" ca="1" si="237"/>
        <v>BBR</v>
      </c>
      <c r="F767" s="175">
        <v>1</v>
      </c>
      <c r="G767" s="459">
        <f ca="1">IF(G766&gt;=$AJ$3,1,IF(AND(J765="L",J766="L"),1,IF(I766="L",2,IF(I766="W",(2*G766-1),G766))))</f>
        <v>3</v>
      </c>
      <c r="H767" s="345" t="str">
        <f ca="1">IF($A766&lt;&gt;"",IF(OR($AH766&lt;&gt;0,$AI766&lt;&gt;0,E766="RRR"),"",IF(AND($D761="B",$D764="B"),"B",IF(AND($D763="B",$D765="B"),"B",IF(AND($D765=$D766,$D765="B"),"B","")))),"")</f>
        <v>B</v>
      </c>
      <c r="I767" s="346" t="str">
        <f t="shared" ca="1" si="241"/>
        <v>L</v>
      </c>
      <c r="J767" s="346">
        <f t="shared" ca="1" si="229"/>
        <v>-1</v>
      </c>
      <c r="K767" s="343">
        <f t="shared" ca="1" si="238"/>
        <v>-1</v>
      </c>
      <c r="L767" s="56" t="str">
        <f ca="1">VLOOKUP($A767,$BC$5:$BN$45,8)</f>
        <v>R</v>
      </c>
      <c r="M767" s="428">
        <f t="shared" ca="1" si="239"/>
        <v>1</v>
      </c>
      <c r="N767" s="175">
        <v>1</v>
      </c>
      <c r="O767" s="345" t="str">
        <f ca="1">IF($A766&lt;&gt;"",IF(OR($AH766&lt;&gt;0,$AI766&lt;&gt;0,E766="BBB",H767&lt;&gt;""),"",IF(AND($D761="R",$D764="R"),"R",IF(AND($D763="R",$D765="R"),"R",IF(AND($D765=$D766,$D765="R"),"R","")))),"")</f>
        <v/>
      </c>
      <c r="P767" s="37" t="str">
        <f t="shared" ca="1" si="230"/>
        <v/>
      </c>
      <c r="Q767" s="37">
        <f t="shared" ca="1" si="231"/>
        <v>0</v>
      </c>
      <c r="R767" s="23">
        <f ca="1">IF($A767&lt;&gt;"",IF(OR($AH766&lt;&gt;0,$AI766&lt;&gt;0),"0",SUM(Q767:Q767)),0)</f>
        <v>0</v>
      </c>
      <c r="S767" s="56" t="str">
        <f ca="1">VLOOKUP($A767,$BC$5:$BN$45,8)</f>
        <v>R</v>
      </c>
      <c r="T767" s="175">
        <v>1</v>
      </c>
      <c r="U767" s="345" t="str">
        <f ca="1">IF($A766&lt;&gt;"",IF(OR($AH766&lt;&gt;0,$AI766&lt;&gt;0,M766&gt;=$AJ$3),"",H767))</f>
        <v>B</v>
      </c>
      <c r="V767" s="346" t="str">
        <f t="shared" ca="1" si="242"/>
        <v>L</v>
      </c>
      <c r="W767" s="346">
        <f t="shared" ca="1" si="232"/>
        <v>-1</v>
      </c>
      <c r="X767" s="343">
        <f t="shared" ca="1" si="240"/>
        <v>-1</v>
      </c>
      <c r="Y767" s="56" t="str">
        <f ca="1">VLOOKUP($A767,$BC$5:$BN$45,8)</f>
        <v>R</v>
      </c>
      <c r="Z767" s="175">
        <v>1</v>
      </c>
      <c r="AA767" s="345" t="str">
        <f ca="1">IF($A766&lt;&gt;"",IF(OR($AH766&lt;&gt;0,$AI766&lt;&gt;0,U767&lt;&gt;""),"",O767))</f>
        <v/>
      </c>
      <c r="AB767" s="37" t="str">
        <f t="shared" ca="1" si="233"/>
        <v/>
      </c>
      <c r="AC767" s="37">
        <f t="shared" ca="1" si="234"/>
        <v>0</v>
      </c>
      <c r="AD767" s="23">
        <f ca="1">IF($A767&lt;&gt;"",IF(OR($AH766&lt;&gt;0,$AI766&lt;&gt;0),"0",SUM(AC767:AC767)),0)</f>
        <v>0</v>
      </c>
      <c r="AE767" s="90">
        <f ca="1">IF(A767&lt;&gt;"",W767+AC767,0)</f>
        <v>-1</v>
      </c>
      <c r="AF767" s="87">
        <f t="shared" ca="1" si="245"/>
        <v>-16</v>
      </c>
      <c r="AG767" s="95">
        <f>T768</f>
        <v>1</v>
      </c>
      <c r="AH767" s="89">
        <f ca="1">IF($A767&lt;&gt;"",IF(AH766&lt;&gt;0,AH766,IF(AF767&gt;=$AJ$1,"Profit Target",0)),0)</f>
        <v>0</v>
      </c>
      <c r="AI767" s="91">
        <f ca="1">IF($A767&lt;&gt;"",IF(AI766&lt;&gt;0,AI766,IF(AF767&lt;=$AJ$2,"Stop Loss",0)))</f>
        <v>0</v>
      </c>
      <c r="AJ767" s="89">
        <f t="shared" ca="1" si="235"/>
        <v>9</v>
      </c>
      <c r="AK767" s="78" t="str">
        <f ca="1">IF($A766="","",ABS(T767)&amp;"@")</f>
        <v>1@</v>
      </c>
      <c r="AL767" s="78" t="str">
        <f ca="1">IF(U767&lt;&gt;"",$AK767&amp;U767&amp;",","")</f>
        <v>1@B,</v>
      </c>
      <c r="AM767" s="78" t="str">
        <f ca="1">IF($A766="","",ABS(Z767)&amp;"@")</f>
        <v>1@</v>
      </c>
      <c r="AN767" s="427" t="str">
        <f t="shared" ca="1" si="236"/>
        <v/>
      </c>
      <c r="AO767" s="20"/>
      <c r="AP767" s="20"/>
      <c r="AQ767" s="20"/>
      <c r="AR767" s="20"/>
      <c r="AS767" s="20"/>
      <c r="AT767" s="66"/>
      <c r="AU767" s="20"/>
      <c r="AV767" s="20"/>
      <c r="AW767" s="20"/>
      <c r="AX767" s="20"/>
      <c r="AY767" s="20"/>
      <c r="AZ767" s="20"/>
      <c r="BA767" s="20"/>
      <c r="BB767" s="96">
        <f t="shared" ca="1" si="227"/>
        <v>2</v>
      </c>
      <c r="BC767" s="48"/>
      <c r="BD767" s="96"/>
      <c r="BE767" s="48"/>
      <c r="BG767" s="48"/>
      <c r="BH767" s="48"/>
      <c r="BI767" s="19"/>
      <c r="BJ767" s="19"/>
      <c r="BK767" s="19"/>
      <c r="BL767" s="48"/>
      <c r="BM767" s="61"/>
      <c r="BN767" s="48"/>
      <c r="BR767" s="48"/>
      <c r="BS767" s="48"/>
      <c r="BT767" s="48"/>
      <c r="BU767" s="48"/>
      <c r="BV767" s="48"/>
      <c r="BW767" s="48"/>
      <c r="BX767" s="48"/>
      <c r="BY767" s="49"/>
      <c r="BZ767" s="48"/>
      <c r="CA767" s="48"/>
      <c r="CB767" s="19"/>
      <c r="CC767" s="19"/>
      <c r="CD767" s="19"/>
      <c r="CE767" s="48"/>
      <c r="CF767" s="49"/>
      <c r="CG767" s="19"/>
      <c r="CH767" s="49"/>
      <c r="CI767" s="19"/>
      <c r="CJ767" s="19"/>
    </row>
    <row r="768" spans="1:88">
      <c r="A768" s="96">
        <f t="shared" ca="1" si="226"/>
        <v>16</v>
      </c>
      <c r="B768" s="23" t="str">
        <f ca="1">IF(A767="","",IF(AND(AL768="",AN768=""),"NB",AL768&amp;AN768))</f>
        <v>NB</v>
      </c>
      <c r="C768" s="6" t="str">
        <f t="shared" ca="1" si="228"/>
        <v/>
      </c>
      <c r="D768" s="56" t="str">
        <f ca="1">VLOOKUP($A768,$BC$5:$BN$45,8)</f>
        <v>R</v>
      </c>
      <c r="E768" s="344" t="str">
        <f t="shared" ca="1" si="237"/>
        <v>BRR</v>
      </c>
      <c r="F768" s="175">
        <v>1</v>
      </c>
      <c r="G768" s="459">
        <f ca="1">IF(G767&gt;=$AJ$3,1,IF(AND(J766="L",J767="L"),1,IF(I767="L",2,IF(I767="W",(2*G767-1),G767))))</f>
        <v>2</v>
      </c>
      <c r="H768" s="345" t="str">
        <f ca="1">IF($A767&lt;&gt;"",IF(OR($AH767&lt;&gt;0,$AI767&lt;&gt;0,E767="RRR"),"",IF(AND($D762="B",$D765="B"),"B",IF(AND($D764="B",$D766="B"),"B",IF(AND($D766=$D767,$D766="B"),"B","")))),"")</f>
        <v/>
      </c>
      <c r="I768" s="346" t="str">
        <f t="shared" ca="1" si="241"/>
        <v/>
      </c>
      <c r="J768" s="346">
        <f t="shared" ca="1" si="229"/>
        <v>0</v>
      </c>
      <c r="K768" s="343">
        <f t="shared" ca="1" si="238"/>
        <v>0</v>
      </c>
      <c r="L768" s="56" t="str">
        <f ca="1">VLOOKUP($A768,$BC$5:$BN$45,8)</f>
        <v>R</v>
      </c>
      <c r="M768" s="428">
        <f t="shared" ca="1" si="239"/>
        <v>1</v>
      </c>
      <c r="N768" s="175">
        <v>1</v>
      </c>
      <c r="O768" s="345" t="str">
        <f ca="1">IF($A767&lt;&gt;"",IF(OR($AH767&lt;&gt;0,$AI767&lt;&gt;0,E767="BBB",H768&lt;&gt;""),"",IF(AND($D762="R",$D765="R"),"R",IF(AND($D764="R",$D766="R"),"R",IF(AND($D766=$D767,$D766="R"),"R","")))),"")</f>
        <v/>
      </c>
      <c r="P768" s="37" t="str">
        <f t="shared" ca="1" si="230"/>
        <v/>
      </c>
      <c r="Q768" s="37">
        <f t="shared" ca="1" si="231"/>
        <v>0</v>
      </c>
      <c r="R768" s="23">
        <f ca="1">IF($A768&lt;&gt;"",IF(OR($AH767&lt;&gt;0,$AI767&lt;&gt;0),"0",SUM(Q768:Q768)),0)</f>
        <v>0</v>
      </c>
      <c r="S768" s="56" t="str">
        <f ca="1">VLOOKUP($A768,$BC$5:$BN$45,8)</f>
        <v>R</v>
      </c>
      <c r="T768" s="175">
        <v>1</v>
      </c>
      <c r="U768" s="345" t="str">
        <f ca="1">IF($A767&lt;&gt;"",IF(OR($AH767&lt;&gt;0,$AI767&lt;&gt;0,M767&gt;=$AJ$3),"",H768))</f>
        <v/>
      </c>
      <c r="V768" s="346" t="str">
        <f t="shared" ca="1" si="242"/>
        <v/>
      </c>
      <c r="W768" s="346">
        <f t="shared" ca="1" si="232"/>
        <v>0</v>
      </c>
      <c r="X768" s="343">
        <f t="shared" ca="1" si="240"/>
        <v>0</v>
      </c>
      <c r="Y768" s="56" t="str">
        <f ca="1">VLOOKUP($A768,$BC$5:$BN$45,8)</f>
        <v>R</v>
      </c>
      <c r="Z768" s="175">
        <v>1</v>
      </c>
      <c r="AA768" s="345" t="str">
        <f ca="1">IF($A767&lt;&gt;"",IF(OR($AH767&lt;&gt;0,$AI767&lt;&gt;0,U768&lt;&gt;""),"",O768))</f>
        <v/>
      </c>
      <c r="AB768" s="37" t="str">
        <f t="shared" ca="1" si="233"/>
        <v/>
      </c>
      <c r="AC768" s="37">
        <f t="shared" ca="1" si="234"/>
        <v>0</v>
      </c>
      <c r="AD768" s="23">
        <f ca="1">IF($A768&lt;&gt;"",IF(OR($AH767&lt;&gt;0,$AI767&lt;&gt;0),"0",SUM(AC768:AC768)),0)</f>
        <v>0</v>
      </c>
      <c r="AE768" s="90">
        <f ca="1">IF(A768&lt;&gt;"",W768+AC768,0)</f>
        <v>0</v>
      </c>
      <c r="AF768" s="87">
        <f t="shared" ca="1" si="245"/>
        <v>-16</v>
      </c>
      <c r="AG768" s="95">
        <f>T769</f>
        <v>1</v>
      </c>
      <c r="AH768" s="89">
        <f ca="1">IF($A768&lt;&gt;"",IF(AH767&lt;&gt;0,AH767,IF(AF768&gt;=$AJ$1,"Profit Target",0)),0)</f>
        <v>0</v>
      </c>
      <c r="AI768" s="91">
        <f ca="1">IF($A768&lt;&gt;"",IF(AI767&lt;&gt;0,AI767,IF(AF768&lt;=$AJ$2,"Stop Loss",0)))</f>
        <v>0</v>
      </c>
      <c r="AJ768" s="89">
        <f t="shared" ca="1" si="235"/>
        <v>9</v>
      </c>
      <c r="AK768" s="78" t="str">
        <f ca="1">IF($A767="","",ABS(T768)&amp;"@")</f>
        <v>1@</v>
      </c>
      <c r="AL768" s="78" t="str">
        <f ca="1">IF(U768&lt;&gt;"",$AK768&amp;U768&amp;",","")</f>
        <v/>
      </c>
      <c r="AM768" s="78" t="str">
        <f ca="1">IF($A767="","",ABS(Z768)&amp;"@")</f>
        <v>1@</v>
      </c>
      <c r="AN768" s="427" t="str">
        <f t="shared" ca="1" si="236"/>
        <v/>
      </c>
      <c r="AO768" s="20"/>
      <c r="AP768" s="20"/>
      <c r="AQ768" s="20"/>
      <c r="AR768" s="20"/>
      <c r="AS768" s="20"/>
      <c r="AT768" s="66"/>
      <c r="AU768" s="20"/>
      <c r="AV768" s="20"/>
      <c r="AW768" s="20"/>
      <c r="AX768" s="20"/>
      <c r="AY768" s="20"/>
      <c r="AZ768" s="20"/>
      <c r="BA768" s="20"/>
      <c r="BB768" s="96">
        <f t="shared" ca="1" si="227"/>
        <v>3</v>
      </c>
      <c r="BC768" s="48"/>
      <c r="BD768" s="96"/>
      <c r="BE768" s="48"/>
      <c r="BG768" s="48"/>
      <c r="BH768" s="48"/>
      <c r="BI768" s="19"/>
      <c r="BJ768" s="19"/>
      <c r="BK768" s="19"/>
      <c r="BL768" s="48"/>
      <c r="BM768" s="61"/>
      <c r="BN768" s="48"/>
      <c r="BR768" s="48"/>
      <c r="BS768" s="48"/>
      <c r="BT768" s="48"/>
      <c r="BU768" s="48"/>
      <c r="BV768" s="48"/>
      <c r="BW768" s="48"/>
      <c r="BX768" s="48"/>
      <c r="BY768" s="49"/>
      <c r="BZ768" s="48"/>
      <c r="CA768" s="48"/>
      <c r="CB768" s="19"/>
      <c r="CC768" s="19"/>
      <c r="CD768" s="19"/>
      <c r="CE768" s="48"/>
      <c r="CF768" s="49"/>
      <c r="CG768" s="19"/>
      <c r="CH768" s="49"/>
      <c r="CI768" s="19"/>
      <c r="CJ768" s="19"/>
    </row>
    <row r="769" spans="1:88">
      <c r="A769" s="96">
        <f t="shared" ca="1" si="226"/>
        <v>31</v>
      </c>
      <c r="B769" s="23" t="str">
        <f ca="1">IF(A768="","",IF(AND(AL769="",AN769=""),"NB",AL769&amp;AN769))</f>
        <v>1@B,</v>
      </c>
      <c r="C769" s="6" t="str">
        <f t="shared" ca="1" si="228"/>
        <v/>
      </c>
      <c r="D769" s="56" t="str">
        <f ca="1">VLOOKUP($A769,$BC$5:$BN$45,8)</f>
        <v>B</v>
      </c>
      <c r="E769" s="344" t="str">
        <f t="shared" ca="1" si="237"/>
        <v>RRB</v>
      </c>
      <c r="F769" s="175">
        <v>1</v>
      </c>
      <c r="G769" s="459">
        <f ca="1">IF(G768&gt;=$AJ$3,1,IF(AND(J767="L",J768="L"),1,IF(I768="L",2,IF(I768="W",(2*G768-1),G768))))</f>
        <v>2</v>
      </c>
      <c r="H769" s="345" t="str">
        <f ca="1">IF($A768&lt;&gt;"",IF(OR($AH768&lt;&gt;0,$AI768&lt;&gt;0,E768="RRR"),"",IF(AND($D763="B",$D766="B"),"B",IF(AND($D765="B",$D767="B"),"B",IF(AND($D767=$D768,$D767="B"),"B","")))),"")</f>
        <v>B</v>
      </c>
      <c r="I769" s="346" t="str">
        <f t="shared" ca="1" si="241"/>
        <v>W</v>
      </c>
      <c r="J769" s="346">
        <f t="shared" ca="1" si="229"/>
        <v>1</v>
      </c>
      <c r="K769" s="343">
        <f t="shared" ca="1" si="238"/>
        <v>1</v>
      </c>
      <c r="L769" s="56" t="str">
        <f ca="1">VLOOKUP($A769,$BC$5:$BN$45,8)</f>
        <v>B</v>
      </c>
      <c r="M769" s="428">
        <f t="shared" ca="1" si="239"/>
        <v>0</v>
      </c>
      <c r="N769" s="175">
        <v>1</v>
      </c>
      <c r="O769" s="345" t="str">
        <f ca="1">IF($A768&lt;&gt;"",IF(OR($AH768&lt;&gt;0,$AI768&lt;&gt;0,E768="BBB",H769&lt;&gt;""),"",IF(AND($D763="R",$D766="R"),"R",IF(AND($D765="R",$D767="R"),"R",IF(AND($D767=$D768,$D767="R"),"R","")))),"")</f>
        <v/>
      </c>
      <c r="P769" s="37" t="str">
        <f t="shared" ca="1" si="230"/>
        <v/>
      </c>
      <c r="Q769" s="37">
        <f t="shared" ca="1" si="231"/>
        <v>0</v>
      </c>
      <c r="R769" s="23">
        <f ca="1">IF($A769&lt;&gt;"",IF(OR($AH768&lt;&gt;0,$AI768&lt;&gt;0),"0",SUM(Q769:Q769)),0)</f>
        <v>0</v>
      </c>
      <c r="S769" s="56" t="str">
        <f ca="1">VLOOKUP($A769,$BC$5:$BN$45,8)</f>
        <v>B</v>
      </c>
      <c r="T769" s="175">
        <v>1</v>
      </c>
      <c r="U769" s="345" t="str">
        <f ca="1">IF($A768&lt;&gt;"",IF(OR($AH768&lt;&gt;0,$AI768&lt;&gt;0,M768&gt;=$AJ$3),"",H769))</f>
        <v>B</v>
      </c>
      <c r="V769" s="346" t="str">
        <f t="shared" ca="1" si="242"/>
        <v>W</v>
      </c>
      <c r="W769" s="346">
        <f t="shared" ca="1" si="232"/>
        <v>1</v>
      </c>
      <c r="X769" s="343">
        <f t="shared" ca="1" si="240"/>
        <v>1</v>
      </c>
      <c r="Y769" s="56" t="str">
        <f ca="1">VLOOKUP($A769,$BC$5:$BN$45,8)</f>
        <v>B</v>
      </c>
      <c r="Z769" s="175">
        <v>1</v>
      </c>
      <c r="AA769" s="345" t="str">
        <f ca="1">IF($A768&lt;&gt;"",IF(OR($AH768&lt;&gt;0,$AI768&lt;&gt;0,U769&lt;&gt;""),"",O769))</f>
        <v/>
      </c>
      <c r="AB769" s="37" t="str">
        <f t="shared" ca="1" si="233"/>
        <v/>
      </c>
      <c r="AC769" s="37">
        <f t="shared" ca="1" si="234"/>
        <v>0</v>
      </c>
      <c r="AD769" s="23">
        <f ca="1">IF($A769&lt;&gt;"",IF(OR($AH768&lt;&gt;0,$AI768&lt;&gt;0),"0",SUM(AC769:AC769)),0)</f>
        <v>0</v>
      </c>
      <c r="AE769" s="90">
        <f ca="1">IF(A769&lt;&gt;"",W769+AC769,0)</f>
        <v>1</v>
      </c>
      <c r="AF769" s="87">
        <f t="shared" ca="1" si="245"/>
        <v>-15</v>
      </c>
      <c r="AG769" s="95">
        <f>T770</f>
        <v>1</v>
      </c>
      <c r="AH769" s="89">
        <f ca="1">IF($A769&lt;&gt;"",IF(AH768&lt;&gt;0,AH768,IF(AF769&gt;=$AJ$1,"Profit Target",0)),0)</f>
        <v>0</v>
      </c>
      <c r="AI769" s="91">
        <f ca="1">IF($A769&lt;&gt;"",IF(AI768&lt;&gt;0,AI768,IF(AF769&lt;=$AJ$2,"Stop Loss",0)))</f>
        <v>0</v>
      </c>
      <c r="AJ769" s="89">
        <f t="shared" ca="1" si="235"/>
        <v>9</v>
      </c>
      <c r="AK769" s="78" t="str">
        <f ca="1">IF($A768="","",ABS(T769)&amp;"@")</f>
        <v>1@</v>
      </c>
      <c r="AL769" s="78" t="str">
        <f ca="1">IF(U769&lt;&gt;"",$AK769&amp;U769&amp;",","")</f>
        <v>1@B,</v>
      </c>
      <c r="AM769" s="78" t="str">
        <f ca="1">IF($A768="","",ABS(Z769)&amp;"@")</f>
        <v>1@</v>
      </c>
      <c r="AN769" s="427" t="str">
        <f t="shared" ca="1" si="236"/>
        <v/>
      </c>
      <c r="AO769" s="20"/>
      <c r="AP769" s="20"/>
      <c r="AQ769" s="20"/>
      <c r="AR769" s="20"/>
      <c r="AS769" s="20"/>
      <c r="AT769" s="66"/>
      <c r="AU769" s="20"/>
      <c r="AV769" s="20"/>
      <c r="AW769" s="20"/>
      <c r="AX769" s="20"/>
      <c r="AY769" s="20"/>
      <c r="AZ769" s="20"/>
      <c r="BA769" s="20"/>
      <c r="BB769" s="96">
        <f t="shared" ca="1" si="227"/>
        <v>24</v>
      </c>
      <c r="BC769" s="48"/>
      <c r="BD769" s="96"/>
      <c r="BE769" s="48"/>
      <c r="BG769" s="48"/>
      <c r="BH769" s="48"/>
      <c r="BI769" s="19"/>
      <c r="BJ769" s="19"/>
      <c r="BK769" s="19"/>
      <c r="BL769" s="48"/>
      <c r="BM769" s="61"/>
      <c r="BN769" s="48"/>
      <c r="BR769" s="48"/>
      <c r="BS769" s="48"/>
      <c r="BT769" s="48"/>
      <c r="BU769" s="48"/>
      <c r="BV769" s="48"/>
      <c r="BW769" s="48"/>
      <c r="BX769" s="48"/>
      <c r="BY769" s="49"/>
      <c r="BZ769" s="48"/>
      <c r="CA769" s="48"/>
      <c r="CB769" s="19"/>
      <c r="CC769" s="19"/>
      <c r="CD769" s="19"/>
      <c r="CE769" s="48"/>
      <c r="CF769" s="49"/>
      <c r="CG769" s="19"/>
      <c r="CH769" s="49"/>
      <c r="CI769" s="19"/>
      <c r="CJ769" s="19"/>
    </row>
    <row r="770" spans="1:88">
      <c r="A770" s="96">
        <f t="shared" ca="1" si="226"/>
        <v>10</v>
      </c>
      <c r="B770" s="23" t="str">
        <f ca="1">IF(A769="","",IF(AND(AL770="",AN770=""),"NB",AL770&amp;AN770))</f>
        <v>1@R,</v>
      </c>
      <c r="C770" s="6" t="str">
        <f t="shared" ca="1" si="228"/>
        <v/>
      </c>
      <c r="D770" s="56" t="str">
        <f ca="1">VLOOKUP($A770,$BC$5:$BN$45,8)</f>
        <v>B</v>
      </c>
      <c r="E770" s="344" t="str">
        <f t="shared" ca="1" si="237"/>
        <v>RBB</v>
      </c>
      <c r="F770" s="175">
        <v>1</v>
      </c>
      <c r="G770" s="459">
        <f ca="1">IF(G769&gt;=$AJ$3,1,IF(AND(J768="L",J769="L"),1,IF(I769="L",2,IF(I769="W",(2*G769-1),G769))))</f>
        <v>3</v>
      </c>
      <c r="H770" s="345" t="str">
        <f ca="1">IF($A769&lt;&gt;"",IF(OR($AH769&lt;&gt;0,$AI769&lt;&gt;0,E769="RRR"),"",IF(AND($D764="B",$D767="B"),"B",IF(AND($D766="B",$D768="B"),"B",IF(AND($D768=$D769,$D768="B"),"B","")))),"")</f>
        <v/>
      </c>
      <c r="I770" s="346" t="str">
        <f t="shared" ca="1" si="241"/>
        <v/>
      </c>
      <c r="J770" s="346">
        <f t="shared" ca="1" si="229"/>
        <v>0</v>
      </c>
      <c r="K770" s="343">
        <f t="shared" ca="1" si="238"/>
        <v>0</v>
      </c>
      <c r="L770" s="56" t="str">
        <f ca="1">VLOOKUP($A770,$BC$5:$BN$45,8)</f>
        <v>B</v>
      </c>
      <c r="M770" s="428">
        <f t="shared" ca="1" si="239"/>
        <v>0</v>
      </c>
      <c r="N770" s="175">
        <v>1</v>
      </c>
      <c r="O770" s="345" t="str">
        <f ca="1">IF($A769&lt;&gt;"",IF(OR($AH769&lt;&gt;0,$AI769&lt;&gt;0,E769="BBB",H770&lt;&gt;""),"",IF(AND($D764="R",$D767="R"),"R",IF(AND($D766="R",$D768="R"),"R",IF(AND($D768=$D769,$D768="R"),"R","")))),"")</f>
        <v>R</v>
      </c>
      <c r="P770" s="37" t="str">
        <f t="shared" ca="1" si="230"/>
        <v>L</v>
      </c>
      <c r="Q770" s="37">
        <f t="shared" ca="1" si="231"/>
        <v>-1</v>
      </c>
      <c r="R770" s="23">
        <f ca="1">IF($A770&lt;&gt;"",IF(OR($AH769&lt;&gt;0,$AI769&lt;&gt;0),"0",SUM(Q770:Q770)),0)</f>
        <v>-1</v>
      </c>
      <c r="S770" s="56" t="str">
        <f ca="1">VLOOKUP($A770,$BC$5:$BN$45,8)</f>
        <v>B</v>
      </c>
      <c r="T770" s="175">
        <v>1</v>
      </c>
      <c r="U770" s="345" t="str">
        <f ca="1">IF($A769&lt;&gt;"",IF(OR($AH769&lt;&gt;0,$AI769&lt;&gt;0,M769&gt;=$AJ$3),"",H770))</f>
        <v/>
      </c>
      <c r="V770" s="346" t="str">
        <f t="shared" ca="1" si="242"/>
        <v/>
      </c>
      <c r="W770" s="346">
        <f t="shared" ca="1" si="232"/>
        <v>0</v>
      </c>
      <c r="X770" s="343">
        <f t="shared" ca="1" si="240"/>
        <v>0</v>
      </c>
      <c r="Y770" s="56" t="str">
        <f ca="1">VLOOKUP($A770,$BC$5:$BN$45,8)</f>
        <v>B</v>
      </c>
      <c r="Z770" s="175">
        <v>1</v>
      </c>
      <c r="AA770" s="345" t="str">
        <f ca="1">IF($A769&lt;&gt;"",IF(OR($AH769&lt;&gt;0,$AI769&lt;&gt;0,U770&lt;&gt;""),"",O770))</f>
        <v>R</v>
      </c>
      <c r="AB770" s="37" t="str">
        <f t="shared" ca="1" si="233"/>
        <v>L</v>
      </c>
      <c r="AC770" s="37">
        <f t="shared" ca="1" si="234"/>
        <v>-1</v>
      </c>
      <c r="AD770" s="23">
        <f ca="1">IF($A770&lt;&gt;"",IF(OR($AH769&lt;&gt;0,$AI769&lt;&gt;0),"0",SUM(AC770:AC770)),0)</f>
        <v>-1</v>
      </c>
      <c r="AE770" s="90">
        <f ca="1">IF(A770&lt;&gt;"",W770+AC770,0)</f>
        <v>-1</v>
      </c>
      <c r="AF770" s="87">
        <f t="shared" ca="1" si="245"/>
        <v>-16</v>
      </c>
      <c r="AG770" s="95">
        <f>T771</f>
        <v>1</v>
      </c>
      <c r="AH770" s="89">
        <f ca="1">IF($A770&lt;&gt;"",IF(AH769&lt;&gt;0,AH769,IF(AF770&gt;=$AJ$1,"Profit Target",0)),0)</f>
        <v>0</v>
      </c>
      <c r="AI770" s="91">
        <f ca="1">IF($A770&lt;&gt;"",IF(AI769&lt;&gt;0,AI769,IF(AF770&lt;=$AJ$2,"Stop Loss",0)))</f>
        <v>0</v>
      </c>
      <c r="AJ770" s="89">
        <f t="shared" ca="1" si="235"/>
        <v>9</v>
      </c>
      <c r="AK770" s="78" t="str">
        <f ca="1">IF($A769="","",ABS(T770)&amp;"@")</f>
        <v>1@</v>
      </c>
      <c r="AL770" s="78" t="str">
        <f ca="1">IF(U770&lt;&gt;"",$AK770&amp;U770&amp;",","")</f>
        <v/>
      </c>
      <c r="AM770" s="78" t="str">
        <f ca="1">IF($A769="","",ABS(Z770)&amp;"@")</f>
        <v>1@</v>
      </c>
      <c r="AN770" s="427" t="str">
        <f t="shared" ca="1" si="236"/>
        <v>1@R,</v>
      </c>
      <c r="AO770" s="20"/>
      <c r="AP770" s="20"/>
      <c r="AQ770" s="20"/>
      <c r="AR770" s="20"/>
      <c r="AS770" s="20"/>
      <c r="AT770" s="66"/>
      <c r="AU770" s="20"/>
      <c r="AV770" s="20"/>
      <c r="AW770" s="20"/>
      <c r="AX770" s="20"/>
      <c r="AY770" s="20"/>
      <c r="AZ770" s="20"/>
      <c r="BA770" s="20"/>
      <c r="BB770" s="96">
        <f t="shared" ca="1" si="227"/>
        <v>29</v>
      </c>
      <c r="BC770" s="48"/>
      <c r="BD770" s="96"/>
      <c r="BE770" s="48"/>
      <c r="BG770" s="48"/>
      <c r="BH770" s="48"/>
      <c r="BI770" s="19"/>
      <c r="BJ770" s="19"/>
      <c r="BK770" s="19"/>
      <c r="BL770" s="48"/>
      <c r="BM770" s="61"/>
      <c r="BN770" s="48"/>
      <c r="BR770" s="48"/>
      <c r="BS770" s="48"/>
      <c r="BT770" s="48"/>
      <c r="BU770" s="48"/>
      <c r="BV770" s="48"/>
      <c r="BW770" s="48"/>
      <c r="BX770" s="48"/>
      <c r="BY770" s="49"/>
      <c r="BZ770" s="48"/>
      <c r="CA770" s="48"/>
      <c r="CB770" s="19"/>
      <c r="CC770" s="19"/>
      <c r="CD770" s="19"/>
      <c r="CE770" s="48"/>
      <c r="CF770" s="49"/>
      <c r="CG770" s="19"/>
      <c r="CH770" s="49"/>
      <c r="CI770" s="19"/>
      <c r="CJ770" s="19"/>
    </row>
    <row r="771" spans="1:88">
      <c r="A771" s="96">
        <f t="shared" ca="1" si="226"/>
        <v>36</v>
      </c>
      <c r="B771" s="23" t="str">
        <f ca="1">IF(A770="","",IF(AND(AL771="",AN771=""),"NB",AL771&amp;AN771))</f>
        <v>1@B,</v>
      </c>
      <c r="C771" s="6" t="str">
        <f t="shared" ca="1" si="228"/>
        <v/>
      </c>
      <c r="D771" s="56" t="str">
        <f ca="1">VLOOKUP($A771,$BC$5:$BN$45,8)</f>
        <v>R</v>
      </c>
      <c r="E771" s="344" t="str">
        <f t="shared" ca="1" si="237"/>
        <v>BBR</v>
      </c>
      <c r="F771" s="175">
        <v>1</v>
      </c>
      <c r="G771" s="459">
        <f ca="1">IF(G770&gt;=$AJ$3,1,IF(AND(J769="L",J770="L"),1,IF(I770="L",2,IF(I770="W",(2*G770-1),G770))))</f>
        <v>3</v>
      </c>
      <c r="H771" s="345" t="str">
        <f ca="1">IF($A770&lt;&gt;"",IF(OR($AH770&lt;&gt;0,$AI770&lt;&gt;0,E770="RRR"),"",IF(AND($D765="B",$D768="B"),"B",IF(AND($D767="B",$D769="B"),"B",IF(AND($D769=$D770,$D769="B"),"B","")))),"")</f>
        <v>B</v>
      </c>
      <c r="I771" s="346" t="str">
        <f t="shared" ca="1" si="241"/>
        <v>L</v>
      </c>
      <c r="J771" s="346">
        <f t="shared" ca="1" si="229"/>
        <v>-1</v>
      </c>
      <c r="K771" s="343">
        <f t="shared" ca="1" si="238"/>
        <v>-1</v>
      </c>
      <c r="L771" s="56" t="str">
        <f ca="1">VLOOKUP($A771,$BC$5:$BN$45,8)</f>
        <v>R</v>
      </c>
      <c r="M771" s="428">
        <f t="shared" ca="1" si="239"/>
        <v>1</v>
      </c>
      <c r="N771" s="175">
        <v>1</v>
      </c>
      <c r="O771" s="345" t="str">
        <f ca="1">IF($A770&lt;&gt;"",IF(OR($AH770&lt;&gt;0,$AI770&lt;&gt;0,E770="BBB",H771&lt;&gt;""),"",IF(AND($D765="R",$D768="R"),"R",IF(AND($D767="R",$D769="R"),"R",IF(AND($D769=$D770,$D769="R"),"R","")))),"")</f>
        <v/>
      </c>
      <c r="P771" s="37" t="str">
        <f t="shared" ca="1" si="230"/>
        <v/>
      </c>
      <c r="Q771" s="37">
        <f t="shared" ca="1" si="231"/>
        <v>0</v>
      </c>
      <c r="R771" s="23">
        <f ca="1">IF($A771&lt;&gt;"",IF(OR($AH770&lt;&gt;0,$AI770&lt;&gt;0),"0",SUM(Q771:Q771)),0)</f>
        <v>0</v>
      </c>
      <c r="S771" s="56" t="str">
        <f ca="1">VLOOKUP($A771,$BC$5:$BN$45,8)</f>
        <v>R</v>
      </c>
      <c r="T771" s="175">
        <v>1</v>
      </c>
      <c r="U771" s="345" t="str">
        <f ca="1">IF($A770&lt;&gt;"",IF(OR($AH770&lt;&gt;0,$AI770&lt;&gt;0,M770&gt;=$AJ$3),"",H771))</f>
        <v>B</v>
      </c>
      <c r="V771" s="346" t="str">
        <f t="shared" ca="1" si="242"/>
        <v>L</v>
      </c>
      <c r="W771" s="346">
        <f t="shared" ca="1" si="232"/>
        <v>-1</v>
      </c>
      <c r="X771" s="343">
        <f t="shared" ca="1" si="240"/>
        <v>-1</v>
      </c>
      <c r="Y771" s="56" t="str">
        <f ca="1">VLOOKUP($A771,$BC$5:$BN$45,8)</f>
        <v>R</v>
      </c>
      <c r="Z771" s="175">
        <v>1</v>
      </c>
      <c r="AA771" s="345" t="str">
        <f ca="1">IF($A770&lt;&gt;"",IF(OR($AH770&lt;&gt;0,$AI770&lt;&gt;0,U771&lt;&gt;""),"",O771))</f>
        <v/>
      </c>
      <c r="AB771" s="37" t="str">
        <f t="shared" ca="1" si="233"/>
        <v/>
      </c>
      <c r="AC771" s="37">
        <f t="shared" ca="1" si="234"/>
        <v>0</v>
      </c>
      <c r="AD771" s="23">
        <f ca="1">IF($A771&lt;&gt;"",IF(OR($AH770&lt;&gt;0,$AI770&lt;&gt;0),"0",SUM(AC771:AC771)),0)</f>
        <v>0</v>
      </c>
      <c r="AE771" s="90">
        <f ca="1">IF(A771&lt;&gt;"",W771+AC771,0)</f>
        <v>-1</v>
      </c>
      <c r="AF771" s="87">
        <f t="shared" ca="1" si="245"/>
        <v>-17</v>
      </c>
      <c r="AG771" s="95">
        <f>T772</f>
        <v>1</v>
      </c>
      <c r="AH771" s="89">
        <f ca="1">IF($A771&lt;&gt;"",IF(AH770&lt;&gt;0,AH770,IF(AF771&gt;=$AJ$1,"Profit Target",0)),0)</f>
        <v>0</v>
      </c>
      <c r="AI771" s="91">
        <f ca="1">IF($A771&lt;&gt;"",IF(AI770&lt;&gt;0,AI770,IF(AF771&lt;=$AJ$2,"Stop Loss",0)))</f>
        <v>0</v>
      </c>
      <c r="AJ771" s="89">
        <f t="shared" ca="1" si="235"/>
        <v>9</v>
      </c>
      <c r="AK771" s="78" t="str">
        <f ca="1">IF($A770="","",ABS(T771)&amp;"@")</f>
        <v>1@</v>
      </c>
      <c r="AL771" s="78" t="str">
        <f ca="1">IF(U771&lt;&gt;"",$AK771&amp;U771&amp;",","")</f>
        <v>1@B,</v>
      </c>
      <c r="AM771" s="78" t="str">
        <f ca="1">IF($A770="","",ABS(Z771)&amp;"@")</f>
        <v>1@</v>
      </c>
      <c r="AN771" s="427" t="str">
        <f t="shared" ca="1" si="236"/>
        <v/>
      </c>
      <c r="AO771" s="20"/>
      <c r="AP771" s="20"/>
      <c r="AQ771" s="20"/>
      <c r="AR771" s="20"/>
      <c r="AS771" s="20"/>
      <c r="AT771" s="66"/>
      <c r="AU771" s="20"/>
      <c r="AV771" s="20"/>
      <c r="AW771" s="20"/>
      <c r="AX771" s="20"/>
      <c r="AY771" s="20"/>
      <c r="AZ771" s="20"/>
      <c r="BA771" s="20"/>
      <c r="BB771" s="96">
        <f t="shared" ca="1" si="227"/>
        <v>34</v>
      </c>
      <c r="BC771" s="48"/>
      <c r="BD771" s="96"/>
      <c r="BE771" s="48"/>
      <c r="BG771" s="48"/>
      <c r="BH771" s="48"/>
      <c r="BI771" s="19"/>
      <c r="BJ771" s="19"/>
      <c r="BK771" s="19"/>
      <c r="BL771" s="48"/>
      <c r="BM771" s="61"/>
      <c r="BN771" s="48"/>
      <c r="BR771" s="48"/>
      <c r="BS771" s="48"/>
      <c r="BT771" s="48"/>
      <c r="BU771" s="48"/>
      <c r="BV771" s="48"/>
      <c r="BW771" s="48"/>
      <c r="BX771" s="48"/>
      <c r="BY771" s="49"/>
      <c r="BZ771" s="48"/>
      <c r="CA771" s="48"/>
      <c r="CB771" s="19"/>
      <c r="CC771" s="19"/>
      <c r="CD771" s="19"/>
      <c r="CE771" s="48"/>
      <c r="CF771" s="49"/>
      <c r="CG771" s="19"/>
      <c r="CH771" s="49"/>
      <c r="CI771" s="19"/>
      <c r="CJ771" s="19"/>
    </row>
    <row r="772" spans="1:88">
      <c r="A772" s="96">
        <f t="shared" ca="1" si="226"/>
        <v>20</v>
      </c>
      <c r="B772" s="23" t="str">
        <f ca="1">IF(A771="","",IF(AND(AL772="",AN772=""),"NB",AL772&amp;AN772))</f>
        <v>1@B,</v>
      </c>
      <c r="C772" s="6" t="str">
        <f t="shared" ca="1" si="228"/>
        <v/>
      </c>
      <c r="D772" s="56" t="str">
        <f ca="1">VLOOKUP($A772,$BC$5:$BN$45,8)</f>
        <v>B</v>
      </c>
      <c r="E772" s="344" t="str">
        <f t="shared" ca="1" si="237"/>
        <v>BRB</v>
      </c>
      <c r="F772" s="175">
        <v>1</v>
      </c>
      <c r="G772" s="459">
        <f ca="1">IF(G771&gt;=$AJ$3,1,IF(AND(J770="L",J771="L"),1,IF(I771="L",2,IF(I771="W",(2*G771-1),G771))))</f>
        <v>2</v>
      </c>
      <c r="H772" s="345" t="str">
        <f ca="1">IF($A771&lt;&gt;"",IF(OR($AH771&lt;&gt;0,$AI771&lt;&gt;0,E771="RRR"),"",IF(AND($D766="B",$D769="B"),"B",IF(AND($D768="B",$D770="B"),"B",IF(AND($D770=$D771,$D770="B"),"B","")))),"")</f>
        <v>B</v>
      </c>
      <c r="I772" s="346" t="str">
        <f t="shared" ca="1" si="241"/>
        <v>W</v>
      </c>
      <c r="J772" s="346">
        <f t="shared" ca="1" si="229"/>
        <v>1</v>
      </c>
      <c r="K772" s="343">
        <f t="shared" ca="1" si="238"/>
        <v>1</v>
      </c>
      <c r="L772" s="56" t="str">
        <f ca="1">VLOOKUP($A772,$BC$5:$BN$45,8)</f>
        <v>B</v>
      </c>
      <c r="M772" s="428">
        <f t="shared" ca="1" si="239"/>
        <v>0</v>
      </c>
      <c r="N772" s="175">
        <v>1</v>
      </c>
      <c r="O772" s="345" t="str">
        <f ca="1">IF($A771&lt;&gt;"",IF(OR($AH771&lt;&gt;0,$AI771&lt;&gt;0,E771="BBB",H772&lt;&gt;""),"",IF(AND($D766="R",$D769="R"),"R",IF(AND($D768="R",$D770="R"),"R",IF(AND($D770=$D771,$D770="R"),"R","")))),"")</f>
        <v/>
      </c>
      <c r="P772" s="37" t="str">
        <f t="shared" ca="1" si="230"/>
        <v/>
      </c>
      <c r="Q772" s="37">
        <f t="shared" ca="1" si="231"/>
        <v>0</v>
      </c>
      <c r="R772" s="23">
        <f ca="1">IF($A772&lt;&gt;"",IF(OR($AH771&lt;&gt;0,$AI771&lt;&gt;0),"0",SUM(Q772:Q772)),0)</f>
        <v>0</v>
      </c>
      <c r="S772" s="56" t="str">
        <f ca="1">VLOOKUP($A772,$BC$5:$BN$45,8)</f>
        <v>B</v>
      </c>
      <c r="T772" s="175">
        <v>1</v>
      </c>
      <c r="U772" s="345" t="str">
        <f ca="1">IF($A771&lt;&gt;"",IF(OR($AH771&lt;&gt;0,$AI771&lt;&gt;0,M771&gt;=$AJ$3),"",H772))</f>
        <v>B</v>
      </c>
      <c r="V772" s="346" t="str">
        <f t="shared" ca="1" si="242"/>
        <v>W</v>
      </c>
      <c r="W772" s="346">
        <f t="shared" ca="1" si="232"/>
        <v>1</v>
      </c>
      <c r="X772" s="343">
        <f t="shared" ca="1" si="240"/>
        <v>1</v>
      </c>
      <c r="Y772" s="56" t="str">
        <f ca="1">VLOOKUP($A772,$BC$5:$BN$45,8)</f>
        <v>B</v>
      </c>
      <c r="Z772" s="175">
        <v>1</v>
      </c>
      <c r="AA772" s="345" t="str">
        <f ca="1">IF($A771&lt;&gt;"",IF(OR($AH771&lt;&gt;0,$AI771&lt;&gt;0,U772&lt;&gt;""),"",O772))</f>
        <v/>
      </c>
      <c r="AB772" s="37" t="str">
        <f t="shared" ca="1" si="233"/>
        <v/>
      </c>
      <c r="AC772" s="37">
        <f t="shared" ca="1" si="234"/>
        <v>0</v>
      </c>
      <c r="AD772" s="23">
        <f ca="1">IF($A772&lt;&gt;"",IF(OR($AH771&lt;&gt;0,$AI771&lt;&gt;0),"0",SUM(AC772:AC772)),0)</f>
        <v>0</v>
      </c>
      <c r="AE772" s="90">
        <f ca="1">IF(A772&lt;&gt;"",W772+AC772,0)</f>
        <v>1</v>
      </c>
      <c r="AF772" s="87">
        <f t="shared" ca="1" si="245"/>
        <v>-16</v>
      </c>
      <c r="AG772" s="95">
        <f>T773</f>
        <v>1</v>
      </c>
      <c r="AH772" s="89">
        <f ca="1">IF($A772&lt;&gt;"",IF(AH771&lt;&gt;0,AH771,IF(AF772&gt;=$AJ$1,"Profit Target",0)),0)</f>
        <v>0</v>
      </c>
      <c r="AI772" s="91">
        <f ca="1">IF($A772&lt;&gt;"",IF(AI771&lt;&gt;0,AI771,IF(AF772&lt;=$AJ$2,"Stop Loss",0)))</f>
        <v>0</v>
      </c>
      <c r="AJ772" s="89">
        <f t="shared" ca="1" si="235"/>
        <v>9</v>
      </c>
      <c r="AK772" s="78" t="str">
        <f ca="1">IF($A771="","",ABS(T772)&amp;"@")</f>
        <v>1@</v>
      </c>
      <c r="AL772" s="78" t="str">
        <f ca="1">IF(U772&lt;&gt;"",$AK772&amp;U772&amp;",","")</f>
        <v>1@B,</v>
      </c>
      <c r="AM772" s="78" t="str">
        <f ca="1">IF($A771="","",ABS(Z772)&amp;"@")</f>
        <v>1@</v>
      </c>
      <c r="AN772" s="427" t="str">
        <f t="shared" ca="1" si="236"/>
        <v/>
      </c>
      <c r="AO772" s="20"/>
      <c r="AP772" s="20"/>
      <c r="AQ772" s="20"/>
      <c r="AR772" s="20"/>
      <c r="AS772" s="20"/>
      <c r="AT772" s="66"/>
      <c r="AU772" s="20"/>
      <c r="AV772" s="20"/>
      <c r="AW772" s="20"/>
      <c r="AX772" s="20"/>
      <c r="AY772" s="20"/>
      <c r="AZ772" s="20"/>
      <c r="BA772" s="20"/>
      <c r="BB772" s="96">
        <f t="shared" ca="1" si="227"/>
        <v>16</v>
      </c>
      <c r="BC772" s="48"/>
      <c r="BD772" s="96"/>
      <c r="BE772" s="48"/>
      <c r="BG772" s="48"/>
      <c r="BH772" s="48"/>
      <c r="BI772" s="19"/>
      <c r="BJ772" s="19"/>
      <c r="BK772" s="19"/>
      <c r="BL772" s="48"/>
      <c r="BM772" s="61"/>
      <c r="BN772" s="48"/>
      <c r="BR772" s="48"/>
      <c r="BS772" s="48"/>
      <c r="BT772" s="48"/>
      <c r="BU772" s="48"/>
      <c r="BV772" s="48"/>
      <c r="BW772" s="48"/>
      <c r="BX772" s="48"/>
      <c r="BY772" s="49"/>
      <c r="BZ772" s="48"/>
      <c r="CA772" s="48"/>
      <c r="CB772" s="19"/>
      <c r="CC772" s="19"/>
      <c r="CD772" s="19"/>
      <c r="CE772" s="48"/>
      <c r="CF772" s="49"/>
      <c r="CG772" s="19"/>
      <c r="CH772" s="49"/>
      <c r="CI772" s="19"/>
      <c r="CJ772" s="19"/>
    </row>
    <row r="773" spans="1:88">
      <c r="A773" s="96">
        <f t="shared" ref="A773:A836" ca="1" si="246">IF($A$2="no",INT(RAND()*36+1),INT(RAND()*37))</f>
        <v>26</v>
      </c>
      <c r="B773" s="23" t="str">
        <f ca="1">IF(A772="","",IF(AND(AL773="",AN773=""),"NB",AL773&amp;AN773))</f>
        <v>NB</v>
      </c>
      <c r="C773" s="6" t="str">
        <f t="shared" ca="1" si="228"/>
        <v/>
      </c>
      <c r="D773" s="56" t="str">
        <f ca="1">VLOOKUP($A773,$BC$5:$BN$45,8)</f>
        <v>B</v>
      </c>
      <c r="E773" s="344" t="str">
        <f t="shared" ca="1" si="237"/>
        <v>RBB</v>
      </c>
      <c r="F773" s="175">
        <v>1</v>
      </c>
      <c r="G773" s="459">
        <f ca="1">IF(G772&gt;=$AJ$3,1,IF(AND(J771="L",J772="L"),1,IF(I772="L",2,IF(I772="W",(2*G772-1),G772))))</f>
        <v>3</v>
      </c>
      <c r="H773" s="345" t="str">
        <f ca="1">IF($A772&lt;&gt;"",IF(OR($AH772&lt;&gt;0,$AI772&lt;&gt;0,E772="RRR"),"",IF(AND($D767="B",$D770="B"),"B",IF(AND($D769="B",$D771="B"),"B",IF(AND($D771=$D772,$D771="B"),"B","")))),"")</f>
        <v/>
      </c>
      <c r="I773" s="346" t="str">
        <f t="shared" ca="1" si="241"/>
        <v/>
      </c>
      <c r="J773" s="346">
        <f t="shared" ca="1" si="229"/>
        <v>0</v>
      </c>
      <c r="K773" s="343">
        <f t="shared" ca="1" si="238"/>
        <v>0</v>
      </c>
      <c r="L773" s="56" t="str">
        <f ca="1">VLOOKUP($A773,$BC$5:$BN$45,8)</f>
        <v>B</v>
      </c>
      <c r="M773" s="428">
        <f t="shared" ca="1" si="239"/>
        <v>0</v>
      </c>
      <c r="N773" s="175">
        <v>1</v>
      </c>
      <c r="O773" s="345" t="str">
        <f ca="1">IF($A772&lt;&gt;"",IF(OR($AH772&lt;&gt;0,$AI772&lt;&gt;0,E772="BBB",H773&lt;&gt;""),"",IF(AND($D767="R",$D770="R"),"R",IF(AND($D769="R",$D771="R"),"R",IF(AND($D771=$D772,$D771="R"),"R","")))),"")</f>
        <v/>
      </c>
      <c r="P773" s="37" t="str">
        <f t="shared" ca="1" si="230"/>
        <v/>
      </c>
      <c r="Q773" s="37">
        <f t="shared" ca="1" si="231"/>
        <v>0</v>
      </c>
      <c r="R773" s="23">
        <f ca="1">IF($A773&lt;&gt;"",IF(OR($AH772&lt;&gt;0,$AI772&lt;&gt;0),"0",SUM(Q773:Q773)),0)</f>
        <v>0</v>
      </c>
      <c r="S773" s="56" t="str">
        <f ca="1">VLOOKUP($A773,$BC$5:$BN$45,8)</f>
        <v>B</v>
      </c>
      <c r="T773" s="175">
        <v>1</v>
      </c>
      <c r="U773" s="345" t="str">
        <f ca="1">IF($A772&lt;&gt;"",IF(OR($AH772&lt;&gt;0,$AI772&lt;&gt;0,M772&gt;=$AJ$3),"",H773))</f>
        <v/>
      </c>
      <c r="V773" s="346" t="str">
        <f t="shared" ca="1" si="242"/>
        <v/>
      </c>
      <c r="W773" s="346">
        <f t="shared" ca="1" si="232"/>
        <v>0</v>
      </c>
      <c r="X773" s="343">
        <f t="shared" ca="1" si="240"/>
        <v>0</v>
      </c>
      <c r="Y773" s="56" t="str">
        <f ca="1">VLOOKUP($A773,$BC$5:$BN$45,8)</f>
        <v>B</v>
      </c>
      <c r="Z773" s="175">
        <v>1</v>
      </c>
      <c r="AA773" s="345" t="str">
        <f ca="1">IF($A772&lt;&gt;"",IF(OR($AH772&lt;&gt;0,$AI772&lt;&gt;0,U773&lt;&gt;""),"",O773))</f>
        <v/>
      </c>
      <c r="AB773" s="37" t="str">
        <f t="shared" ca="1" si="233"/>
        <v/>
      </c>
      <c r="AC773" s="37">
        <f t="shared" ca="1" si="234"/>
        <v>0</v>
      </c>
      <c r="AD773" s="23">
        <f ca="1">IF($A773&lt;&gt;"",IF(OR($AH772&lt;&gt;0,$AI772&lt;&gt;0),"0",SUM(AC773:AC773)),0)</f>
        <v>0</v>
      </c>
      <c r="AE773" s="90">
        <f ca="1">IF(A773&lt;&gt;"",W773+AC773,0)</f>
        <v>0</v>
      </c>
      <c r="AF773" s="87">
        <f t="shared" ca="1" si="245"/>
        <v>-16</v>
      </c>
      <c r="AG773" s="95">
        <f>T774</f>
        <v>1</v>
      </c>
      <c r="AH773" s="89">
        <f ca="1">IF($A773&lt;&gt;"",IF(AH772&lt;&gt;0,AH772,IF(AF773&gt;=$AJ$1,"Profit Target",0)),0)</f>
        <v>0</v>
      </c>
      <c r="AI773" s="91">
        <f ca="1">IF($A773&lt;&gt;"",IF(AI772&lt;&gt;0,AI772,IF(AF773&lt;=$AJ$2,"Stop Loss",0)))</f>
        <v>0</v>
      </c>
      <c r="AJ773" s="89">
        <f t="shared" ca="1" si="235"/>
        <v>9</v>
      </c>
      <c r="AK773" s="78" t="str">
        <f ca="1">IF($A772="","",ABS(T773)&amp;"@")</f>
        <v>1@</v>
      </c>
      <c r="AL773" s="78" t="str">
        <f ca="1">IF(U773&lt;&gt;"",$AK773&amp;U773&amp;",","")</f>
        <v/>
      </c>
      <c r="AM773" s="78" t="str">
        <f ca="1">IF($A772="","",ABS(Z773)&amp;"@")</f>
        <v>1@</v>
      </c>
      <c r="AN773" s="427" t="str">
        <f t="shared" ca="1" si="236"/>
        <v/>
      </c>
      <c r="AO773" s="20"/>
      <c r="AP773" s="20"/>
      <c r="AQ773" s="20"/>
      <c r="AR773" s="20"/>
      <c r="AS773" s="20"/>
      <c r="AT773" s="66"/>
      <c r="AU773" s="20"/>
      <c r="AV773" s="20"/>
      <c r="AW773" s="20"/>
      <c r="AX773" s="20"/>
      <c r="AY773" s="20"/>
      <c r="AZ773" s="20"/>
      <c r="BA773" s="20"/>
      <c r="BB773" s="96">
        <f t="shared" ref="BB773:BB836" ca="1" si="247">IF($A$2="no",INT(RAND()*36+1),INT(RAND()*37))</f>
        <v>4</v>
      </c>
      <c r="BC773" s="48"/>
      <c r="BD773" s="96"/>
      <c r="BE773" s="48"/>
      <c r="BG773" s="48"/>
      <c r="BH773" s="48"/>
      <c r="BI773" s="19"/>
      <c r="BJ773" s="19"/>
      <c r="BK773" s="19"/>
      <c r="BL773" s="48"/>
      <c r="BM773" s="61"/>
      <c r="BN773" s="48"/>
      <c r="BR773" s="48"/>
      <c r="BS773" s="48"/>
      <c r="BT773" s="48"/>
      <c r="BU773" s="48"/>
      <c r="BV773" s="48"/>
      <c r="BW773" s="48"/>
      <c r="BX773" s="48"/>
      <c r="BY773" s="49"/>
      <c r="BZ773" s="48"/>
      <c r="CA773" s="48"/>
      <c r="CB773" s="19"/>
      <c r="CC773" s="19"/>
      <c r="CD773" s="19"/>
      <c r="CE773" s="48"/>
      <c r="CF773" s="49"/>
      <c r="CG773" s="19"/>
      <c r="CH773" s="49"/>
      <c r="CI773" s="19"/>
      <c r="CJ773" s="19"/>
    </row>
    <row r="774" spans="1:88">
      <c r="A774" s="96">
        <f t="shared" ca="1" si="246"/>
        <v>36</v>
      </c>
      <c r="B774" s="23" t="str">
        <f ca="1">IF(A773="","",IF(AND(AL774="",AN774=""),"NB",AL774&amp;AN774))</f>
        <v>1@B,</v>
      </c>
      <c r="C774" s="6" t="str">
        <f t="shared" ca="1" si="228"/>
        <v/>
      </c>
      <c r="D774" s="56" t="str">
        <f ca="1">VLOOKUP($A774,$BC$5:$BN$45,8)</f>
        <v>R</v>
      </c>
      <c r="E774" s="344" t="str">
        <f t="shared" ca="1" si="237"/>
        <v>BBR</v>
      </c>
      <c r="F774" s="175">
        <v>1</v>
      </c>
      <c r="G774" s="459">
        <f ca="1">IF(G773&gt;=$AJ$3,1,IF(AND(J772="L",J773="L"),1,IF(I773="L",2,IF(I773="W",(2*G773-1),G773))))</f>
        <v>3</v>
      </c>
      <c r="H774" s="345" t="str">
        <f ca="1">IF($A773&lt;&gt;"",IF(OR($AH773&lt;&gt;0,$AI773&lt;&gt;0,E773="RRR"),"",IF(AND($D768="B",$D771="B"),"B",IF(AND($D770="B",$D772="B"),"B",IF(AND($D772=$D773,$D772="B"),"B","")))),"")</f>
        <v>B</v>
      </c>
      <c r="I774" s="346" t="str">
        <f t="shared" ca="1" si="241"/>
        <v>L</v>
      </c>
      <c r="J774" s="346">
        <f t="shared" ca="1" si="229"/>
        <v>-1</v>
      </c>
      <c r="K774" s="343">
        <f t="shared" ca="1" si="238"/>
        <v>-1</v>
      </c>
      <c r="L774" s="56" t="str">
        <f ca="1">VLOOKUP($A774,$BC$5:$BN$45,8)</f>
        <v>R</v>
      </c>
      <c r="M774" s="428">
        <f t="shared" ca="1" si="239"/>
        <v>1</v>
      </c>
      <c r="N774" s="175">
        <v>1</v>
      </c>
      <c r="O774" s="345" t="str">
        <f ca="1">IF($A773&lt;&gt;"",IF(OR($AH773&lt;&gt;0,$AI773&lt;&gt;0,E773="BBB",H774&lt;&gt;""),"",IF(AND($D768="R",$D771="R"),"R",IF(AND($D770="R",$D772="R"),"R",IF(AND($D772=$D773,$D772="R"),"R","")))),"")</f>
        <v/>
      </c>
      <c r="P774" s="37" t="str">
        <f t="shared" ca="1" si="230"/>
        <v/>
      </c>
      <c r="Q774" s="37">
        <f t="shared" ca="1" si="231"/>
        <v>0</v>
      </c>
      <c r="R774" s="23">
        <f ca="1">IF($A774&lt;&gt;"",IF(OR($AH773&lt;&gt;0,$AI773&lt;&gt;0),"0",SUM(Q774:Q774)),0)</f>
        <v>0</v>
      </c>
      <c r="S774" s="56" t="str">
        <f ca="1">VLOOKUP($A774,$BC$5:$BN$45,8)</f>
        <v>R</v>
      </c>
      <c r="T774" s="175">
        <v>1</v>
      </c>
      <c r="U774" s="345" t="str">
        <f ca="1">IF($A773&lt;&gt;"",IF(OR($AH773&lt;&gt;0,$AI773&lt;&gt;0,M773&gt;=$AJ$3),"",H774))</f>
        <v>B</v>
      </c>
      <c r="V774" s="346" t="str">
        <f t="shared" ca="1" si="242"/>
        <v>L</v>
      </c>
      <c r="W774" s="346">
        <f t="shared" ca="1" si="232"/>
        <v>-1</v>
      </c>
      <c r="X774" s="343">
        <f t="shared" ca="1" si="240"/>
        <v>-1</v>
      </c>
      <c r="Y774" s="56" t="str">
        <f ca="1">VLOOKUP($A774,$BC$5:$BN$45,8)</f>
        <v>R</v>
      </c>
      <c r="Z774" s="175">
        <v>1</v>
      </c>
      <c r="AA774" s="345" t="str">
        <f ca="1">IF($A773&lt;&gt;"",IF(OR($AH773&lt;&gt;0,$AI773&lt;&gt;0,U774&lt;&gt;""),"",O774))</f>
        <v/>
      </c>
      <c r="AB774" s="37" t="str">
        <f t="shared" ca="1" si="233"/>
        <v/>
      </c>
      <c r="AC774" s="37">
        <f t="shared" ca="1" si="234"/>
        <v>0</v>
      </c>
      <c r="AD774" s="23">
        <f ca="1">IF($A774&lt;&gt;"",IF(OR($AH773&lt;&gt;0,$AI773&lt;&gt;0),"0",SUM(AC774:AC774)),0)</f>
        <v>0</v>
      </c>
      <c r="AE774" s="90">
        <f ca="1">IF(A774&lt;&gt;"",W774+AC774,0)</f>
        <v>-1</v>
      </c>
      <c r="AF774" s="87">
        <f t="shared" ca="1" si="245"/>
        <v>-17</v>
      </c>
      <c r="AG774" s="95">
        <f>T775</f>
        <v>1</v>
      </c>
      <c r="AH774" s="89">
        <f ca="1">IF($A774&lt;&gt;"",IF(AH773&lt;&gt;0,AH773,IF(AF774&gt;=$AJ$1,"Profit Target",0)),0)</f>
        <v>0</v>
      </c>
      <c r="AI774" s="91">
        <f ca="1">IF($A774&lt;&gt;"",IF(AI773&lt;&gt;0,AI773,IF(AF774&lt;=$AJ$2,"Stop Loss",0)))</f>
        <v>0</v>
      </c>
      <c r="AJ774" s="89">
        <f t="shared" ca="1" si="235"/>
        <v>9</v>
      </c>
      <c r="AK774" s="78" t="str">
        <f ca="1">IF($A773="","",ABS(T774)&amp;"@")</f>
        <v>1@</v>
      </c>
      <c r="AL774" s="78" t="str">
        <f ca="1">IF(U774&lt;&gt;"",$AK774&amp;U774&amp;",","")</f>
        <v>1@B,</v>
      </c>
      <c r="AM774" s="78" t="str">
        <f ca="1">IF($A773="","",ABS(Z774)&amp;"@")</f>
        <v>1@</v>
      </c>
      <c r="AN774" s="427" t="str">
        <f t="shared" ca="1" si="236"/>
        <v/>
      </c>
      <c r="AO774" s="20"/>
      <c r="AP774" s="20"/>
      <c r="AQ774" s="20"/>
      <c r="AR774" s="20"/>
      <c r="AS774" s="20"/>
      <c r="AT774" s="66"/>
      <c r="AU774" s="20"/>
      <c r="AV774" s="20"/>
      <c r="AW774" s="20"/>
      <c r="AX774" s="20"/>
      <c r="AY774" s="20"/>
      <c r="AZ774" s="20"/>
      <c r="BA774" s="20"/>
      <c r="BB774" s="96">
        <f t="shared" ca="1" si="247"/>
        <v>29</v>
      </c>
      <c r="BC774" s="48"/>
      <c r="BD774" s="96"/>
      <c r="BE774" s="48"/>
      <c r="BG774" s="48"/>
      <c r="BH774" s="48"/>
      <c r="BI774" s="19"/>
      <c r="BJ774" s="19"/>
      <c r="BK774" s="19"/>
      <c r="BL774" s="48"/>
      <c r="BM774" s="61"/>
      <c r="BN774" s="48"/>
      <c r="BR774" s="48"/>
      <c r="BS774" s="48"/>
      <c r="BT774" s="48"/>
      <c r="BU774" s="48"/>
      <c r="BV774" s="48"/>
      <c r="BW774" s="48"/>
      <c r="BX774" s="48"/>
      <c r="BY774" s="49"/>
      <c r="BZ774" s="48"/>
      <c r="CA774" s="48"/>
      <c r="CB774" s="19"/>
      <c r="CC774" s="19"/>
      <c r="CD774" s="19"/>
      <c r="CE774" s="48"/>
      <c r="CF774" s="49"/>
      <c r="CG774" s="19"/>
      <c r="CH774" s="49"/>
      <c r="CI774" s="19"/>
      <c r="CJ774" s="19"/>
    </row>
    <row r="775" spans="1:88">
      <c r="A775" s="96">
        <f t="shared" ca="1" si="246"/>
        <v>27</v>
      </c>
      <c r="B775" s="23" t="str">
        <f ca="1">IF(A774="","",IF(AND(AL775="",AN775=""),"NB",AL775&amp;AN775))</f>
        <v>1@B,</v>
      </c>
      <c r="C775" s="6" t="str">
        <f t="shared" ref="C775:C838" ca="1" si="248">IF(AH775="Profit Target","profit target",IF(AI775="Stop Loss","stop loss",""))</f>
        <v/>
      </c>
      <c r="D775" s="56" t="str">
        <f ca="1">VLOOKUP($A775,$BC$5:$BN$45,8)</f>
        <v>R</v>
      </c>
      <c r="E775" s="344" t="str">
        <f t="shared" ca="1" si="237"/>
        <v>BRR</v>
      </c>
      <c r="F775" s="175">
        <v>1</v>
      </c>
      <c r="G775" s="459">
        <f ca="1">IF(G774&gt;=$AJ$3,1,IF(AND(J773="L",J774="L"),1,IF(I774="L",2,IF(I774="W",(2*G774-1),G774))))</f>
        <v>2</v>
      </c>
      <c r="H775" s="345" t="str">
        <f ca="1">IF($A774&lt;&gt;"",IF(OR($AH774&lt;&gt;0,$AI774&lt;&gt;0,E774="RRR"),"",IF(AND($D769="B",$D772="B"),"B",IF(AND($D771="B",$D773="B"),"B",IF(AND($D773=$D774,$D773="B"),"B","")))),"")</f>
        <v>B</v>
      </c>
      <c r="I775" s="346" t="str">
        <f t="shared" ca="1" si="241"/>
        <v>L</v>
      </c>
      <c r="J775" s="346">
        <f t="shared" ref="J775:J838" ca="1" si="249">IF(H775&lt;&gt;"",IF(H775=$D775,1*$F775,-1*$F775),0)</f>
        <v>-1</v>
      </c>
      <c r="K775" s="343">
        <f t="shared" ca="1" si="238"/>
        <v>-1</v>
      </c>
      <c r="L775" s="56" t="str">
        <f ca="1">VLOOKUP($A775,$BC$5:$BN$45,8)</f>
        <v>R</v>
      </c>
      <c r="M775" s="428">
        <f t="shared" ca="1" si="239"/>
        <v>2</v>
      </c>
      <c r="N775" s="175">
        <v>1</v>
      </c>
      <c r="O775" s="345" t="str">
        <f ca="1">IF($A774&lt;&gt;"",IF(OR($AH774&lt;&gt;0,$AI774&lt;&gt;0,E774="BBB",H775&lt;&gt;""),"",IF(AND($D769="R",$D772="R"),"R",IF(AND($D771="R",$D773="R"),"R",IF(AND($D773=$D774,$D773="R"),"R","")))),"")</f>
        <v/>
      </c>
      <c r="P775" s="37" t="str">
        <f t="shared" ref="P775:P838" ca="1" si="250">IF(ABS(R775)=0,"",IF($A775=0,"L",IF(R775&gt;0,"W",IF(R775&lt;0,"L",""))))</f>
        <v/>
      </c>
      <c r="Q775" s="37">
        <f t="shared" ref="Q775:Q838" ca="1" si="251">IF(O775&lt;&gt;"",IF(O775=$S775,1*$T775,-1*$T775),0)</f>
        <v>0</v>
      </c>
      <c r="R775" s="23">
        <f ca="1">IF($A775&lt;&gt;"",IF(OR($AH774&lt;&gt;0,$AI774&lt;&gt;0),"0",SUM(Q775:Q775)),0)</f>
        <v>0</v>
      </c>
      <c r="S775" s="56" t="str">
        <f ca="1">VLOOKUP($A775,$BC$5:$BN$45,8)</f>
        <v>R</v>
      </c>
      <c r="T775" s="175">
        <v>1</v>
      </c>
      <c r="U775" s="345" t="str">
        <f ca="1">IF($A774&lt;&gt;"",IF(OR($AH774&lt;&gt;0,$AI774&lt;&gt;0,M774&gt;=$AJ$3),"",H775))</f>
        <v>B</v>
      </c>
      <c r="V775" s="346" t="str">
        <f t="shared" ca="1" si="242"/>
        <v>L</v>
      </c>
      <c r="W775" s="346">
        <f t="shared" ref="W775:W838" ca="1" si="252">IF(U775&lt;&gt;"",IF(U775=$D775,1*$F775,-1*$F775),0)</f>
        <v>-1</v>
      </c>
      <c r="X775" s="343">
        <f t="shared" ca="1" si="240"/>
        <v>-1</v>
      </c>
      <c r="Y775" s="56" t="str">
        <f ca="1">VLOOKUP($A775,$BC$5:$BN$45,8)</f>
        <v>R</v>
      </c>
      <c r="Z775" s="175">
        <v>1</v>
      </c>
      <c r="AA775" s="345" t="str">
        <f ca="1">IF($A774&lt;&gt;"",IF(OR($AH774&lt;&gt;0,$AI774&lt;&gt;0,U775&lt;&gt;""),"",O775))</f>
        <v/>
      </c>
      <c r="AB775" s="37" t="str">
        <f t="shared" ref="AB775:AB838" ca="1" si="253">IF(ABS(AD775)=0,"",IF($A775=0,"L",IF(AD775&gt;0,"W",IF(AD775&lt;0,"L",""))))</f>
        <v/>
      </c>
      <c r="AC775" s="37">
        <f t="shared" ref="AC775:AC838" ca="1" si="254">IF(AA775&lt;&gt;"",IF(AA775=$S775,1*$T775,-1*$T775),0)</f>
        <v>0</v>
      </c>
      <c r="AD775" s="23">
        <f ca="1">IF($A775&lt;&gt;"",IF(OR($AH774&lt;&gt;0,$AI774&lt;&gt;0),"0",SUM(AC775:AC775)),0)</f>
        <v>0</v>
      </c>
      <c r="AE775" s="90">
        <f ca="1">IF(A775&lt;&gt;"",W775+AC775,0)</f>
        <v>-1</v>
      </c>
      <c r="AF775" s="87">
        <f t="shared" ca="1" si="245"/>
        <v>-18</v>
      </c>
      <c r="AG775" s="95">
        <f>T776</f>
        <v>1</v>
      </c>
      <c r="AH775" s="89">
        <f ca="1">IF($A775&lt;&gt;"",IF(AH774&lt;&gt;0,AH774,IF(AF775&gt;=$AJ$1,"Profit Target",0)),0)</f>
        <v>0</v>
      </c>
      <c r="AI775" s="91">
        <f ca="1">IF($A775&lt;&gt;"",IF(AI774&lt;&gt;0,AI774,IF(AF775&lt;=$AJ$2,"Stop Loss",0)))</f>
        <v>0</v>
      </c>
      <c r="AJ775" s="89">
        <f t="shared" ref="AJ775:AJ838" ca="1" si="255">IF(AF775&gt;AJ774,AF775,AJ774)</f>
        <v>9</v>
      </c>
      <c r="AK775" s="78" t="str">
        <f ca="1">IF($A774="","",ABS(T775)&amp;"@")</f>
        <v>1@</v>
      </c>
      <c r="AL775" s="78" t="str">
        <f ca="1">IF(U775&lt;&gt;"",$AK775&amp;U775&amp;",","")</f>
        <v>1@B,</v>
      </c>
      <c r="AM775" s="78" t="str">
        <f ca="1">IF($A774="","",ABS(Z775)&amp;"@")</f>
        <v>1@</v>
      </c>
      <c r="AN775" s="427" t="str">
        <f t="shared" ref="AN775:AN838" ca="1" si="256">IF(AA775&lt;&gt;"",$AM775&amp;AA775&amp;",","")</f>
        <v/>
      </c>
      <c r="AO775" s="20"/>
      <c r="AP775" s="20"/>
      <c r="AQ775" s="20"/>
      <c r="AR775" s="20"/>
      <c r="AS775" s="20"/>
      <c r="AT775" s="66"/>
      <c r="AU775" s="20"/>
      <c r="AV775" s="20"/>
      <c r="AW775" s="20"/>
      <c r="AX775" s="20"/>
      <c r="AY775" s="20"/>
      <c r="AZ775" s="20"/>
      <c r="BA775" s="20"/>
      <c r="BB775" s="96">
        <f t="shared" ca="1" si="247"/>
        <v>16</v>
      </c>
      <c r="BC775" s="48"/>
      <c r="BD775" s="96"/>
      <c r="BE775" s="48"/>
      <c r="BG775" s="48"/>
      <c r="BH775" s="48"/>
      <c r="BI775" s="19"/>
      <c r="BJ775" s="19"/>
      <c r="BK775" s="19"/>
      <c r="BL775" s="48"/>
      <c r="BM775" s="61"/>
      <c r="BN775" s="48"/>
      <c r="BR775" s="48"/>
      <c r="BS775" s="48"/>
      <c r="BT775" s="48"/>
      <c r="BU775" s="48"/>
      <c r="BV775" s="48"/>
      <c r="BW775" s="48"/>
      <c r="BX775" s="48"/>
      <c r="BY775" s="49"/>
      <c r="BZ775" s="48"/>
      <c r="CA775" s="48"/>
      <c r="CB775" s="19"/>
      <c r="CC775" s="19"/>
      <c r="CD775" s="19"/>
      <c r="CE775" s="48"/>
      <c r="CF775" s="49"/>
      <c r="CG775" s="19"/>
      <c r="CH775" s="49"/>
      <c r="CI775" s="19"/>
      <c r="CJ775" s="19"/>
    </row>
    <row r="776" spans="1:88">
      <c r="A776" s="96">
        <f t="shared" ca="1" si="246"/>
        <v>34</v>
      </c>
      <c r="B776" s="23" t="str">
        <f ca="1">IF(A775="","",IF(AND(AL776="",AN776=""),"NB",AL776&amp;AN776))</f>
        <v>1@B,</v>
      </c>
      <c r="C776" s="6" t="str">
        <f t="shared" ca="1" si="248"/>
        <v/>
      </c>
      <c r="D776" s="56" t="str">
        <f ca="1">VLOOKUP($A776,$BC$5:$BN$45,8)</f>
        <v>R</v>
      </c>
      <c r="E776" s="344" t="str">
        <f t="shared" ref="E776:E839" ca="1" si="257">D774&amp;D775&amp;D776</f>
        <v>RRR</v>
      </c>
      <c r="F776" s="175">
        <v>1</v>
      </c>
      <c r="G776" s="459">
        <f ca="1">IF(G775&gt;=$AJ$3,1,IF(AND(J774="L",J775="L"),1,IF(I775="L",2,IF(I775="W",(2*G775-1),G775))))</f>
        <v>2</v>
      </c>
      <c r="H776" s="345" t="str">
        <f ca="1">IF($A775&lt;&gt;"",IF(OR($AH775&lt;&gt;0,$AI775&lt;&gt;0,E775="RRR"),"",IF(AND($D770="B",$D773="B"),"B",IF(AND($D772="B",$D774="B"),"B",IF(AND($D774=$D775,$D774="B"),"B","")))),"")</f>
        <v>B</v>
      </c>
      <c r="I776" s="346" t="str">
        <f t="shared" ca="1" si="241"/>
        <v>L</v>
      </c>
      <c r="J776" s="346">
        <f t="shared" ca="1" si="249"/>
        <v>-1</v>
      </c>
      <c r="K776" s="343">
        <f t="shared" ref="K776:K839" ca="1" si="258">IF($A776&lt;&gt;"",SUM(J776:J776),0)</f>
        <v>-1</v>
      </c>
      <c r="L776" s="56" t="str">
        <f ca="1">VLOOKUP($A776,$BC$5:$BN$45,8)</f>
        <v>R</v>
      </c>
      <c r="M776" s="428">
        <f t="shared" ref="M776:M839" ca="1" si="259">IF(J776&gt;0,0,IF(J776&lt;0,M775+1,M775))</f>
        <v>3</v>
      </c>
      <c r="N776" s="175">
        <v>1</v>
      </c>
      <c r="O776" s="345" t="str">
        <f ca="1">IF($A775&lt;&gt;"",IF(OR($AH775&lt;&gt;0,$AI775&lt;&gt;0,E775="BBB",H776&lt;&gt;""),"",IF(AND($D770="R",$D773="R"),"R",IF(AND($D772="R",$D774="R"),"R",IF(AND($D774=$D775,$D774="R"),"R","")))),"")</f>
        <v/>
      </c>
      <c r="P776" s="37" t="str">
        <f t="shared" ca="1" si="250"/>
        <v/>
      </c>
      <c r="Q776" s="37">
        <f t="shared" ca="1" si="251"/>
        <v>0</v>
      </c>
      <c r="R776" s="23">
        <f ca="1">IF($A776&lt;&gt;"",IF(OR($AH775&lt;&gt;0,$AI775&lt;&gt;0),"0",SUM(Q776:Q776)),0)</f>
        <v>0</v>
      </c>
      <c r="S776" s="56" t="str">
        <f ca="1">VLOOKUP($A776,$BC$5:$BN$45,8)</f>
        <v>R</v>
      </c>
      <c r="T776" s="175">
        <v>1</v>
      </c>
      <c r="U776" s="345" t="str">
        <f ca="1">IF($A775&lt;&gt;"",IF(OR($AH775&lt;&gt;0,$AI775&lt;&gt;0,M775&gt;=$AJ$3),"",H776))</f>
        <v>B</v>
      </c>
      <c r="V776" s="346" t="str">
        <f t="shared" ca="1" si="242"/>
        <v>L</v>
      </c>
      <c r="W776" s="346">
        <f t="shared" ca="1" si="252"/>
        <v>-1</v>
      </c>
      <c r="X776" s="343">
        <f t="shared" ref="X776:X839" ca="1" si="260">IF($A776&lt;&gt;"",SUM(W776:W776),0)</f>
        <v>-1</v>
      </c>
      <c r="Y776" s="56" t="str">
        <f ca="1">VLOOKUP($A776,$BC$5:$BN$45,8)</f>
        <v>R</v>
      </c>
      <c r="Z776" s="175">
        <v>1</v>
      </c>
      <c r="AA776" s="345" t="str">
        <f ca="1">IF($A775&lt;&gt;"",IF(OR($AH775&lt;&gt;0,$AI775&lt;&gt;0,U776&lt;&gt;""),"",O776))</f>
        <v/>
      </c>
      <c r="AB776" s="37" t="str">
        <f t="shared" ca="1" si="253"/>
        <v/>
      </c>
      <c r="AC776" s="37">
        <f t="shared" ca="1" si="254"/>
        <v>0</v>
      </c>
      <c r="AD776" s="23">
        <f ca="1">IF($A776&lt;&gt;"",IF(OR($AH775&lt;&gt;0,$AI775&lt;&gt;0),"0",SUM(AC776:AC776)),0)</f>
        <v>0</v>
      </c>
      <c r="AE776" s="90">
        <f ca="1">IF(A776&lt;&gt;"",W776+AC776,0)</f>
        <v>-1</v>
      </c>
      <c r="AF776" s="87">
        <f t="shared" ca="1" si="245"/>
        <v>-19</v>
      </c>
      <c r="AG776" s="95">
        <f>T777</f>
        <v>1</v>
      </c>
      <c r="AH776" s="89">
        <f ca="1">IF($A776&lt;&gt;"",IF(AH775&lt;&gt;0,AH775,IF(AF776&gt;=$AJ$1,"Profit Target",0)),0)</f>
        <v>0</v>
      </c>
      <c r="AI776" s="91">
        <f ca="1">IF($A776&lt;&gt;"",IF(AI775&lt;&gt;0,AI775,IF(AF776&lt;=$AJ$2,"Stop Loss",0)))</f>
        <v>0</v>
      </c>
      <c r="AJ776" s="89">
        <f t="shared" ca="1" si="255"/>
        <v>9</v>
      </c>
      <c r="AK776" s="78" t="str">
        <f ca="1">IF($A775="","",ABS(T776)&amp;"@")</f>
        <v>1@</v>
      </c>
      <c r="AL776" s="78" t="str">
        <f ca="1">IF(U776&lt;&gt;"",$AK776&amp;U776&amp;",","")</f>
        <v>1@B,</v>
      </c>
      <c r="AM776" s="78" t="str">
        <f ca="1">IF($A775="","",ABS(Z776)&amp;"@")</f>
        <v>1@</v>
      </c>
      <c r="AN776" s="427" t="str">
        <f t="shared" ca="1" si="256"/>
        <v/>
      </c>
      <c r="AO776" s="20"/>
      <c r="AP776" s="20"/>
      <c r="AQ776" s="20"/>
      <c r="AR776" s="20"/>
      <c r="AS776" s="20"/>
      <c r="AT776" s="66"/>
      <c r="AU776" s="20"/>
      <c r="AV776" s="20"/>
      <c r="AW776" s="20"/>
      <c r="AX776" s="20"/>
      <c r="AY776" s="20"/>
      <c r="AZ776" s="20"/>
      <c r="BA776" s="20"/>
      <c r="BB776" s="96">
        <f t="shared" ca="1" si="247"/>
        <v>21</v>
      </c>
      <c r="BC776" s="48"/>
      <c r="BD776" s="96"/>
      <c r="BE776" s="48"/>
      <c r="BG776" s="48"/>
      <c r="BH776" s="48"/>
      <c r="BI776" s="19"/>
      <c r="BJ776" s="19"/>
      <c r="BK776" s="19"/>
      <c r="BL776" s="48"/>
      <c r="BM776" s="61"/>
      <c r="BN776" s="48"/>
      <c r="BR776" s="48"/>
      <c r="BS776" s="48"/>
      <c r="BT776" s="48"/>
      <c r="BU776" s="48"/>
      <c r="BV776" s="48"/>
      <c r="BW776" s="48"/>
      <c r="BX776" s="48"/>
      <c r="BY776" s="49"/>
      <c r="BZ776" s="48"/>
      <c r="CA776" s="48"/>
      <c r="CB776" s="19"/>
      <c r="CC776" s="19"/>
      <c r="CD776" s="19"/>
      <c r="CE776" s="48"/>
      <c r="CF776" s="49"/>
      <c r="CG776" s="19"/>
      <c r="CH776" s="49"/>
      <c r="CI776" s="19"/>
      <c r="CJ776" s="19"/>
    </row>
    <row r="777" spans="1:88">
      <c r="A777" s="96">
        <f t="shared" ca="1" si="246"/>
        <v>31</v>
      </c>
      <c r="B777" s="23" t="str">
        <f ca="1">IF(A776="","",IF(AND(AL777="",AN777=""),"NB",AL777&amp;AN777))</f>
        <v>1@R,</v>
      </c>
      <c r="C777" s="6" t="str">
        <f t="shared" ca="1" si="248"/>
        <v/>
      </c>
      <c r="D777" s="56" t="str">
        <f ca="1">VLOOKUP($A777,$BC$5:$BN$45,8)</f>
        <v>B</v>
      </c>
      <c r="E777" s="344" t="str">
        <f t="shared" ca="1" si="257"/>
        <v>RRB</v>
      </c>
      <c r="F777" s="175">
        <v>1</v>
      </c>
      <c r="G777" s="459">
        <f ca="1">IF(G776&gt;=$AJ$3,1,IF(AND(J775="L",J776="L"),1,IF(I776="L",2,IF(I776="W",(2*G776-1),G776))))</f>
        <v>2</v>
      </c>
      <c r="H777" s="345" t="str">
        <f ca="1">IF($A776&lt;&gt;"",IF(OR($AH776&lt;&gt;0,$AI776&lt;&gt;0,E776="RRR"),"",IF(AND($D771="B",$D774="B"),"B",IF(AND($D773="B",$D775="B"),"B",IF(AND($D775=$D776,$D775="B"),"B","")))),"")</f>
        <v/>
      </c>
      <c r="I777" s="346" t="str">
        <f t="shared" ref="I777:I840" ca="1" si="261">IF(ABS(K777)=0,"",IF($A777=0,"L",IF(K777&gt;0,"W",IF(K777&lt;0,"L",""))))</f>
        <v/>
      </c>
      <c r="J777" s="346">
        <f t="shared" ca="1" si="249"/>
        <v>0</v>
      </c>
      <c r="K777" s="343">
        <f t="shared" ca="1" si="258"/>
        <v>0</v>
      </c>
      <c r="L777" s="56" t="str">
        <f ca="1">VLOOKUP($A777,$BC$5:$BN$45,8)</f>
        <v>B</v>
      </c>
      <c r="M777" s="428">
        <f t="shared" ca="1" si="259"/>
        <v>3</v>
      </c>
      <c r="N777" s="175">
        <v>1</v>
      </c>
      <c r="O777" s="345" t="str">
        <f ca="1">IF($A776&lt;&gt;"",IF(OR($AH776&lt;&gt;0,$AI776&lt;&gt;0,E776="BBB",H777&lt;&gt;""),"",IF(AND($D771="R",$D774="R"),"R",IF(AND($D773="R",$D775="R"),"R",IF(AND($D775=$D776,$D775="R"),"R","")))),"")</f>
        <v>R</v>
      </c>
      <c r="P777" s="37" t="str">
        <f t="shared" ca="1" si="250"/>
        <v>L</v>
      </c>
      <c r="Q777" s="37">
        <f t="shared" ca="1" si="251"/>
        <v>-1</v>
      </c>
      <c r="R777" s="23">
        <f ca="1">IF($A777&lt;&gt;"",IF(OR($AH776&lt;&gt;0,$AI776&lt;&gt;0),"0",SUM(Q777:Q777)),0)</f>
        <v>-1</v>
      </c>
      <c r="S777" s="56" t="str">
        <f ca="1">VLOOKUP($A777,$BC$5:$BN$45,8)</f>
        <v>B</v>
      </c>
      <c r="T777" s="175">
        <v>1</v>
      </c>
      <c r="U777" s="345" t="str">
        <f ca="1">IF($A776&lt;&gt;"",IF(OR($AH776&lt;&gt;0,$AI776&lt;&gt;0,M776&gt;=$AJ$3),"",H777))</f>
        <v/>
      </c>
      <c r="V777" s="346" t="str">
        <f t="shared" ref="V777:V840" ca="1" si="262">IF(ABS(X777)=0,"",IF($A777=0,"L",IF(X777&gt;0,"W",IF(X777&lt;0,"L",""))))</f>
        <v/>
      </c>
      <c r="W777" s="346">
        <f t="shared" ca="1" si="252"/>
        <v>0</v>
      </c>
      <c r="X777" s="343">
        <f t="shared" ca="1" si="260"/>
        <v>0</v>
      </c>
      <c r="Y777" s="56" t="str">
        <f ca="1">VLOOKUP($A777,$BC$5:$BN$45,8)</f>
        <v>B</v>
      </c>
      <c r="Z777" s="175">
        <v>1</v>
      </c>
      <c r="AA777" s="345" t="str">
        <f ca="1">IF($A776&lt;&gt;"",IF(OR($AH776&lt;&gt;0,$AI776&lt;&gt;0,U777&lt;&gt;""),"",O777))</f>
        <v>R</v>
      </c>
      <c r="AB777" s="37" t="str">
        <f t="shared" ca="1" si="253"/>
        <v>L</v>
      </c>
      <c r="AC777" s="37">
        <f t="shared" ca="1" si="254"/>
        <v>-1</v>
      </c>
      <c r="AD777" s="23">
        <f ca="1">IF($A777&lt;&gt;"",IF(OR($AH776&lt;&gt;0,$AI776&lt;&gt;0),"0",SUM(AC777:AC777)),0)</f>
        <v>-1</v>
      </c>
      <c r="AE777" s="90">
        <f ca="1">IF(A777&lt;&gt;"",W777+AC777,0)</f>
        <v>-1</v>
      </c>
      <c r="AF777" s="87">
        <f t="shared" ca="1" si="245"/>
        <v>-20</v>
      </c>
      <c r="AG777" s="95">
        <f>T778</f>
        <v>1</v>
      </c>
      <c r="AH777" s="89">
        <f ca="1">IF($A777&lt;&gt;"",IF(AH776&lt;&gt;0,AH776,IF(AF777&gt;=$AJ$1,"Profit Target",0)),0)</f>
        <v>0</v>
      </c>
      <c r="AI777" s="91">
        <f ca="1">IF($A777&lt;&gt;"",IF(AI776&lt;&gt;0,AI776,IF(AF777&lt;=$AJ$2,"Stop Loss",0)))</f>
        <v>0</v>
      </c>
      <c r="AJ777" s="89">
        <f t="shared" ca="1" si="255"/>
        <v>9</v>
      </c>
      <c r="AK777" s="78" t="str">
        <f ca="1">IF($A776="","",ABS(T777)&amp;"@")</f>
        <v>1@</v>
      </c>
      <c r="AL777" s="78" t="str">
        <f ca="1">IF(U777&lt;&gt;"",$AK777&amp;U777&amp;",","")</f>
        <v/>
      </c>
      <c r="AM777" s="78" t="str">
        <f ca="1">IF($A776="","",ABS(Z777)&amp;"@")</f>
        <v>1@</v>
      </c>
      <c r="AN777" s="427" t="str">
        <f t="shared" ca="1" si="256"/>
        <v>1@R,</v>
      </c>
      <c r="AO777" s="20"/>
      <c r="AP777" s="20"/>
      <c r="AQ777" s="20"/>
      <c r="AR777" s="20"/>
      <c r="AS777" s="20"/>
      <c r="AT777" s="66"/>
      <c r="AU777" s="20"/>
      <c r="AV777" s="20"/>
      <c r="AW777" s="20"/>
      <c r="AX777" s="20"/>
      <c r="AY777" s="20"/>
      <c r="AZ777" s="20"/>
      <c r="BA777" s="20"/>
      <c r="BB777" s="96">
        <f t="shared" ca="1" si="247"/>
        <v>4</v>
      </c>
      <c r="BC777" s="48"/>
      <c r="BD777" s="96"/>
      <c r="BE777" s="48"/>
      <c r="BG777" s="48"/>
      <c r="BH777" s="48"/>
      <c r="BI777" s="19"/>
      <c r="BJ777" s="19"/>
      <c r="BK777" s="19"/>
      <c r="BL777" s="48"/>
      <c r="BM777" s="61"/>
      <c r="BN777" s="48"/>
      <c r="BR777" s="48"/>
      <c r="BS777" s="48"/>
      <c r="BT777" s="48"/>
      <c r="BU777" s="48"/>
      <c r="BV777" s="48"/>
      <c r="BW777" s="48"/>
      <c r="BX777" s="48"/>
      <c r="BY777" s="49"/>
      <c r="BZ777" s="48"/>
      <c r="CA777" s="48"/>
      <c r="CB777" s="19"/>
      <c r="CC777" s="19"/>
      <c r="CD777" s="19"/>
      <c r="CE777" s="48"/>
      <c r="CF777" s="49"/>
      <c r="CG777" s="19"/>
      <c r="CH777" s="49"/>
      <c r="CI777" s="19"/>
      <c r="CJ777" s="19"/>
    </row>
    <row r="778" spans="1:88">
      <c r="A778" s="96">
        <f t="shared" ca="1" si="246"/>
        <v>25</v>
      </c>
      <c r="B778" s="23" t="str">
        <f ca="1">IF(A777="","",IF(AND(AL778="",AN778=""),"NB",AL778&amp;AN778))</f>
        <v>1@R,</v>
      </c>
      <c r="C778" s="6" t="str">
        <f t="shared" ca="1" si="248"/>
        <v/>
      </c>
      <c r="D778" s="56" t="str">
        <f ca="1">VLOOKUP($A778,$BC$5:$BN$45,8)</f>
        <v>R</v>
      </c>
      <c r="E778" s="344" t="str">
        <f t="shared" ca="1" si="257"/>
        <v>RBR</v>
      </c>
      <c r="F778" s="175">
        <v>1</v>
      </c>
      <c r="G778" s="459">
        <f ca="1">IF(G777&gt;=$AJ$3,1,IF(AND(J776="L",J777="L"),1,IF(I777="L",2,IF(I777="W",(2*G777-1),G777))))</f>
        <v>2</v>
      </c>
      <c r="H778" s="345" t="str">
        <f ca="1">IF($A777&lt;&gt;"",IF(OR($AH777&lt;&gt;0,$AI777&lt;&gt;0,E777="RRR"),"",IF(AND($D772="B",$D775="B"),"B",IF(AND($D774="B",$D776="B"),"B",IF(AND($D776=$D777,$D776="B"),"B","")))),"")</f>
        <v/>
      </c>
      <c r="I778" s="346" t="str">
        <f t="shared" ca="1" si="261"/>
        <v/>
      </c>
      <c r="J778" s="346">
        <f t="shared" ca="1" si="249"/>
        <v>0</v>
      </c>
      <c r="K778" s="343">
        <f t="shared" ca="1" si="258"/>
        <v>0</v>
      </c>
      <c r="L778" s="56" t="str">
        <f ca="1">VLOOKUP($A778,$BC$5:$BN$45,8)</f>
        <v>R</v>
      </c>
      <c r="M778" s="428">
        <f t="shared" ca="1" si="259"/>
        <v>3</v>
      </c>
      <c r="N778" s="175">
        <v>1</v>
      </c>
      <c r="O778" s="345" t="str">
        <f ca="1">IF($A777&lt;&gt;"",IF(OR($AH777&lt;&gt;0,$AI777&lt;&gt;0,E777="BBB",H778&lt;&gt;""),"",IF(AND($D772="R",$D775="R"),"R",IF(AND($D774="R",$D776="R"),"R",IF(AND($D776=$D777,$D776="R"),"R","")))),"")</f>
        <v>R</v>
      </c>
      <c r="P778" s="37" t="str">
        <f t="shared" ca="1" si="250"/>
        <v>W</v>
      </c>
      <c r="Q778" s="37">
        <f t="shared" ca="1" si="251"/>
        <v>1</v>
      </c>
      <c r="R778" s="23">
        <f ca="1">IF($A778&lt;&gt;"",IF(OR($AH777&lt;&gt;0,$AI777&lt;&gt;0),"0",SUM(Q778:Q778)),0)</f>
        <v>1</v>
      </c>
      <c r="S778" s="56" t="str">
        <f ca="1">VLOOKUP($A778,$BC$5:$BN$45,8)</f>
        <v>R</v>
      </c>
      <c r="T778" s="175">
        <v>1</v>
      </c>
      <c r="U778" s="345" t="str">
        <f ca="1">IF($A777&lt;&gt;"",IF(OR($AH777&lt;&gt;0,$AI777&lt;&gt;0,M777&gt;=$AJ$3),"",H778))</f>
        <v/>
      </c>
      <c r="V778" s="346" t="str">
        <f t="shared" ca="1" si="262"/>
        <v/>
      </c>
      <c r="W778" s="346">
        <f t="shared" ca="1" si="252"/>
        <v>0</v>
      </c>
      <c r="X778" s="343">
        <f t="shared" ca="1" si="260"/>
        <v>0</v>
      </c>
      <c r="Y778" s="56" t="str">
        <f ca="1">VLOOKUP($A778,$BC$5:$BN$45,8)</f>
        <v>R</v>
      </c>
      <c r="Z778" s="175">
        <v>1</v>
      </c>
      <c r="AA778" s="345" t="str">
        <f ca="1">IF($A777&lt;&gt;"",IF(OR($AH777&lt;&gt;0,$AI777&lt;&gt;0,U778&lt;&gt;""),"",O778))</f>
        <v>R</v>
      </c>
      <c r="AB778" s="37" t="str">
        <f t="shared" ca="1" si="253"/>
        <v>W</v>
      </c>
      <c r="AC778" s="37">
        <f t="shared" ca="1" si="254"/>
        <v>1</v>
      </c>
      <c r="AD778" s="23">
        <f ca="1">IF($A778&lt;&gt;"",IF(OR($AH777&lt;&gt;0,$AI777&lt;&gt;0),"0",SUM(AC778:AC778)),0)</f>
        <v>1</v>
      </c>
      <c r="AE778" s="90">
        <f ca="1">IF(A778&lt;&gt;"",W778+AC778,0)</f>
        <v>1</v>
      </c>
      <c r="AF778" s="87">
        <f t="shared" ca="1" si="245"/>
        <v>-19</v>
      </c>
      <c r="AG778" s="95">
        <f>T779</f>
        <v>1</v>
      </c>
      <c r="AH778" s="89">
        <f ca="1">IF($A778&lt;&gt;"",IF(AH777&lt;&gt;0,AH777,IF(AF778&gt;=$AJ$1,"Profit Target",0)),0)</f>
        <v>0</v>
      </c>
      <c r="AI778" s="91">
        <f ca="1">IF($A778&lt;&gt;"",IF(AI777&lt;&gt;0,AI777,IF(AF778&lt;=$AJ$2,"Stop Loss",0)))</f>
        <v>0</v>
      </c>
      <c r="AJ778" s="89">
        <f t="shared" ca="1" si="255"/>
        <v>9</v>
      </c>
      <c r="AK778" s="78" t="str">
        <f ca="1">IF($A777="","",ABS(T778)&amp;"@")</f>
        <v>1@</v>
      </c>
      <c r="AL778" s="78" t="str">
        <f ca="1">IF(U778&lt;&gt;"",$AK778&amp;U778&amp;",","")</f>
        <v/>
      </c>
      <c r="AM778" s="78" t="str">
        <f ca="1">IF($A777="","",ABS(Z778)&amp;"@")</f>
        <v>1@</v>
      </c>
      <c r="AN778" s="427" t="str">
        <f t="shared" ca="1" si="256"/>
        <v>1@R,</v>
      </c>
      <c r="AO778" s="20"/>
      <c r="AP778" s="20"/>
      <c r="AQ778" s="20"/>
      <c r="AR778" s="20"/>
      <c r="AS778" s="20"/>
      <c r="AT778" s="66"/>
      <c r="AU778" s="20"/>
      <c r="AV778" s="20"/>
      <c r="AW778" s="20"/>
      <c r="AX778" s="20"/>
      <c r="AY778" s="20"/>
      <c r="AZ778" s="20"/>
      <c r="BA778" s="20"/>
      <c r="BB778" s="96">
        <f t="shared" ca="1" si="247"/>
        <v>19</v>
      </c>
      <c r="BC778" s="48"/>
      <c r="BD778" s="96"/>
      <c r="BE778" s="48"/>
      <c r="BG778" s="48"/>
      <c r="BH778" s="48"/>
      <c r="BI778" s="19"/>
      <c r="BJ778" s="19"/>
      <c r="BK778" s="19"/>
      <c r="BL778" s="48"/>
      <c r="BM778" s="61"/>
      <c r="BN778" s="48"/>
      <c r="BR778" s="48"/>
      <c r="BS778" s="48"/>
      <c r="BT778" s="48"/>
      <c r="BU778" s="48"/>
      <c r="BV778" s="48"/>
      <c r="BW778" s="48"/>
      <c r="BX778" s="48"/>
      <c r="BY778" s="49"/>
      <c r="BZ778" s="48"/>
      <c r="CA778" s="48"/>
      <c r="CB778" s="19"/>
      <c r="CC778" s="19"/>
      <c r="CD778" s="19"/>
      <c r="CE778" s="48"/>
      <c r="CF778" s="49"/>
      <c r="CG778" s="19"/>
      <c r="CH778" s="49"/>
      <c r="CI778" s="19"/>
      <c r="CJ778" s="19"/>
    </row>
    <row r="779" spans="1:88">
      <c r="A779" s="96">
        <f t="shared" ca="1" si="246"/>
        <v>27</v>
      </c>
      <c r="B779" s="23" t="str">
        <f ca="1">IF(A778="","",IF(AND(AL779="",AN779=""),"NB",AL779&amp;AN779))</f>
        <v>NB</v>
      </c>
      <c r="C779" s="6" t="str">
        <f t="shared" ca="1" si="248"/>
        <v/>
      </c>
      <c r="D779" s="56" t="str">
        <f ca="1">VLOOKUP($A779,$BC$5:$BN$45,8)</f>
        <v>R</v>
      </c>
      <c r="E779" s="344" t="str">
        <f t="shared" ca="1" si="257"/>
        <v>BRR</v>
      </c>
      <c r="F779" s="175">
        <v>1</v>
      </c>
      <c r="G779" s="459">
        <f ca="1">IF(G778&gt;=$AJ$3,1,IF(AND(J777="L",J778="L"),1,IF(I778="L",2,IF(I778="W",(2*G778-1),G778))))</f>
        <v>2</v>
      </c>
      <c r="H779" s="345" t="str">
        <f ca="1">IF($A778&lt;&gt;"",IF(OR($AH778&lt;&gt;0,$AI778&lt;&gt;0,E778="RRR"),"",IF(AND($D773="B",$D776="B"),"B",IF(AND($D775="B",$D777="B"),"B",IF(AND($D777=$D778,$D777="B"),"B","")))),"")</f>
        <v/>
      </c>
      <c r="I779" s="346" t="str">
        <f t="shared" ca="1" si="261"/>
        <v/>
      </c>
      <c r="J779" s="346">
        <f t="shared" ca="1" si="249"/>
        <v>0</v>
      </c>
      <c r="K779" s="343">
        <f t="shared" ca="1" si="258"/>
        <v>0</v>
      </c>
      <c r="L779" s="56" t="str">
        <f ca="1">VLOOKUP($A779,$BC$5:$BN$45,8)</f>
        <v>R</v>
      </c>
      <c r="M779" s="428">
        <f t="shared" ca="1" si="259"/>
        <v>3</v>
      </c>
      <c r="N779" s="175">
        <v>1</v>
      </c>
      <c r="O779" s="345" t="str">
        <f ca="1">IF($A778&lt;&gt;"",IF(OR($AH778&lt;&gt;0,$AI778&lt;&gt;0,E778="BBB",H779&lt;&gt;""),"",IF(AND($D773="R",$D776="R"),"R",IF(AND($D775="R",$D777="R"),"R",IF(AND($D777=$D778,$D777="R"),"R","")))),"")</f>
        <v/>
      </c>
      <c r="P779" s="37" t="str">
        <f t="shared" ca="1" si="250"/>
        <v/>
      </c>
      <c r="Q779" s="37">
        <f t="shared" ca="1" si="251"/>
        <v>0</v>
      </c>
      <c r="R779" s="23">
        <f ca="1">IF($A779&lt;&gt;"",IF(OR($AH778&lt;&gt;0,$AI778&lt;&gt;0),"0",SUM(Q779:Q779)),0)</f>
        <v>0</v>
      </c>
      <c r="S779" s="56" t="str">
        <f ca="1">VLOOKUP($A779,$BC$5:$BN$45,8)</f>
        <v>R</v>
      </c>
      <c r="T779" s="175">
        <v>1</v>
      </c>
      <c r="U779" s="345" t="str">
        <f ca="1">IF($A778&lt;&gt;"",IF(OR($AH778&lt;&gt;0,$AI778&lt;&gt;0,M778&gt;=$AJ$3),"",H779))</f>
        <v/>
      </c>
      <c r="V779" s="346" t="str">
        <f t="shared" ca="1" si="262"/>
        <v/>
      </c>
      <c r="W779" s="346">
        <f t="shared" ca="1" si="252"/>
        <v>0</v>
      </c>
      <c r="X779" s="343">
        <f t="shared" ca="1" si="260"/>
        <v>0</v>
      </c>
      <c r="Y779" s="56" t="str">
        <f ca="1">VLOOKUP($A779,$BC$5:$BN$45,8)</f>
        <v>R</v>
      </c>
      <c r="Z779" s="175">
        <v>1</v>
      </c>
      <c r="AA779" s="345" t="str">
        <f ca="1">IF($A778&lt;&gt;"",IF(OR($AH778&lt;&gt;0,$AI778&lt;&gt;0,U779&lt;&gt;""),"",O779))</f>
        <v/>
      </c>
      <c r="AB779" s="37" t="str">
        <f t="shared" ca="1" si="253"/>
        <v/>
      </c>
      <c r="AC779" s="37">
        <f t="shared" ca="1" si="254"/>
        <v>0</v>
      </c>
      <c r="AD779" s="23">
        <f ca="1">IF($A779&lt;&gt;"",IF(OR($AH778&lt;&gt;0,$AI778&lt;&gt;0),"0",SUM(AC779:AC779)),0)</f>
        <v>0</v>
      </c>
      <c r="AE779" s="90">
        <f ca="1">IF(A779&lt;&gt;"",W779+AC779,0)</f>
        <v>0</v>
      </c>
      <c r="AF779" s="172">
        <f t="shared" ca="1" si="245"/>
        <v>-19</v>
      </c>
      <c r="AG779" s="95">
        <f>T780</f>
        <v>1</v>
      </c>
      <c r="AH779" s="89">
        <f ca="1">IF($A779&lt;&gt;"",IF(AH778&lt;&gt;0,AH778,IF(AF779&gt;=$AJ$1,"Profit Target",0)),0)</f>
        <v>0</v>
      </c>
      <c r="AI779" s="91">
        <f ca="1">IF($A779&lt;&gt;"",IF(AI778&lt;&gt;0,AI778,IF(AF779&lt;=$AJ$2,"Stop Loss",0)))</f>
        <v>0</v>
      </c>
      <c r="AJ779" s="89">
        <f t="shared" ca="1" si="255"/>
        <v>9</v>
      </c>
      <c r="AK779" s="78" t="str">
        <f ca="1">IF($A778="","",ABS(T779)&amp;"@")</f>
        <v>1@</v>
      </c>
      <c r="AL779" s="78" t="str">
        <f ca="1">IF(U779&lt;&gt;"",$AK779&amp;U779&amp;",","")</f>
        <v/>
      </c>
      <c r="AM779" s="78" t="str">
        <f ca="1">IF($A778="","",ABS(Z779)&amp;"@")</f>
        <v>1@</v>
      </c>
      <c r="AN779" s="427" t="str">
        <f t="shared" ca="1" si="256"/>
        <v/>
      </c>
      <c r="AO779" s="20"/>
      <c r="AP779" s="20"/>
      <c r="AQ779" s="20"/>
      <c r="AR779" s="20"/>
      <c r="AS779" s="20"/>
      <c r="AT779" s="66"/>
      <c r="AU779" s="20"/>
      <c r="AV779" s="20"/>
      <c r="AW779" s="20"/>
      <c r="AX779" s="20"/>
      <c r="AY779" s="20"/>
      <c r="AZ779" s="20"/>
      <c r="BA779" s="20"/>
      <c r="BB779" s="96">
        <f t="shared" ca="1" si="247"/>
        <v>29</v>
      </c>
      <c r="BC779" s="48"/>
      <c r="BD779" s="96"/>
      <c r="BE779" s="48"/>
      <c r="BG779" s="48"/>
      <c r="BH779" s="48"/>
      <c r="BI779" s="19"/>
      <c r="BJ779" s="19"/>
      <c r="BK779" s="19"/>
      <c r="BL779" s="48"/>
      <c r="BM779" s="61"/>
      <c r="BN779" s="48"/>
      <c r="BR779" s="48"/>
      <c r="BS779" s="48"/>
      <c r="BT779" s="48"/>
      <c r="BU779" s="48"/>
      <c r="BV779" s="48"/>
      <c r="BW779" s="48"/>
      <c r="BX779" s="48"/>
      <c r="BY779" s="49"/>
      <c r="BZ779" s="48"/>
      <c r="CA779" s="48"/>
      <c r="CB779" s="19"/>
      <c r="CC779" s="19"/>
      <c r="CD779" s="19"/>
      <c r="CE779" s="48"/>
      <c r="CF779" s="49"/>
      <c r="CG779" s="19"/>
      <c r="CH779" s="49"/>
      <c r="CI779" s="19"/>
      <c r="CJ779" s="19"/>
    </row>
    <row r="780" spans="1:88">
      <c r="A780" s="96">
        <f t="shared" ca="1" si="246"/>
        <v>20</v>
      </c>
      <c r="B780" s="23" t="str">
        <f ca="1">IF(A779="","",IF(AND(AL780="",AN780=""),"NB",AL780&amp;AN780))</f>
        <v>1@R,</v>
      </c>
      <c r="C780" s="6" t="str">
        <f t="shared" ca="1" si="248"/>
        <v/>
      </c>
      <c r="D780" s="56" t="str">
        <f ca="1">VLOOKUP($A780,$BC$5:$BN$45,8)</f>
        <v>B</v>
      </c>
      <c r="E780" s="344" t="str">
        <f t="shared" ca="1" si="257"/>
        <v>RRB</v>
      </c>
      <c r="F780" s="175">
        <v>1</v>
      </c>
      <c r="G780" s="459">
        <f ca="1">IF(G779&gt;=$AJ$3,1,IF(AND(J778="L",J779="L"),1,IF(I779="L",2,IF(I779="W",(2*G779-1),G779))))</f>
        <v>2</v>
      </c>
      <c r="H780" s="345" t="str">
        <f ca="1">IF($A779&lt;&gt;"",IF(OR($AH779&lt;&gt;0,$AI779&lt;&gt;0,E779="RRR"),"",IF(AND($D774="B",$D777="B"),"B",IF(AND($D776="B",$D778="B"),"B",IF(AND($D778=$D779,$D778="B"),"B","")))),"")</f>
        <v/>
      </c>
      <c r="I780" s="346" t="str">
        <f t="shared" ca="1" si="261"/>
        <v/>
      </c>
      <c r="J780" s="346">
        <f t="shared" ca="1" si="249"/>
        <v>0</v>
      </c>
      <c r="K780" s="343">
        <f t="shared" ca="1" si="258"/>
        <v>0</v>
      </c>
      <c r="L780" s="56" t="str">
        <f ca="1">VLOOKUP($A780,$BC$5:$BN$45,8)</f>
        <v>B</v>
      </c>
      <c r="M780" s="428">
        <f t="shared" ca="1" si="259"/>
        <v>3</v>
      </c>
      <c r="N780" s="175">
        <v>1</v>
      </c>
      <c r="O780" s="345" t="str">
        <f ca="1">IF($A779&lt;&gt;"",IF(OR($AH779&lt;&gt;0,$AI779&lt;&gt;0,E779="BBB",H780&lt;&gt;""),"",IF(AND($D774="R",$D777="R"),"R",IF(AND($D776="R",$D778="R"),"R",IF(AND($D778=$D779,$D778="R"),"R","")))),"")</f>
        <v>R</v>
      </c>
      <c r="P780" s="37" t="str">
        <f t="shared" ca="1" si="250"/>
        <v>L</v>
      </c>
      <c r="Q780" s="37">
        <f t="shared" ca="1" si="251"/>
        <v>-1</v>
      </c>
      <c r="R780" s="23">
        <f ca="1">IF($A780&lt;&gt;"",IF(OR($AH779&lt;&gt;0,$AI779&lt;&gt;0),"0",SUM(Q780:Q780)),0)</f>
        <v>-1</v>
      </c>
      <c r="S780" s="56" t="str">
        <f ca="1">VLOOKUP($A780,$BC$5:$BN$45,8)</f>
        <v>B</v>
      </c>
      <c r="T780" s="175">
        <v>1</v>
      </c>
      <c r="U780" s="345" t="str">
        <f ca="1">IF($A779&lt;&gt;"",IF(OR($AH779&lt;&gt;0,$AI779&lt;&gt;0,M779&gt;=$AJ$3),"",H780))</f>
        <v/>
      </c>
      <c r="V780" s="346" t="str">
        <f t="shared" ca="1" si="262"/>
        <v/>
      </c>
      <c r="W780" s="346">
        <f t="shared" ca="1" si="252"/>
        <v>0</v>
      </c>
      <c r="X780" s="343">
        <f t="shared" ca="1" si="260"/>
        <v>0</v>
      </c>
      <c r="Y780" s="56" t="str">
        <f ca="1">VLOOKUP($A780,$BC$5:$BN$45,8)</f>
        <v>B</v>
      </c>
      <c r="Z780" s="175">
        <v>1</v>
      </c>
      <c r="AA780" s="345" t="str">
        <f ca="1">IF($A779&lt;&gt;"",IF(OR($AH779&lt;&gt;0,$AI779&lt;&gt;0,U780&lt;&gt;""),"",O780))</f>
        <v>R</v>
      </c>
      <c r="AB780" s="37" t="str">
        <f t="shared" ca="1" si="253"/>
        <v>L</v>
      </c>
      <c r="AC780" s="37">
        <f t="shared" ca="1" si="254"/>
        <v>-1</v>
      </c>
      <c r="AD780" s="23">
        <f ca="1">IF($A780&lt;&gt;"",IF(OR($AH779&lt;&gt;0,$AI779&lt;&gt;0),"0",SUM(AC780:AC780)),0)</f>
        <v>-1</v>
      </c>
      <c r="AE780" s="90">
        <f ca="1">IF(A780&lt;&gt;"",W780+AC780,0)</f>
        <v>-1</v>
      </c>
      <c r="AF780" s="87">
        <f ca="1">IF($A780&lt;&gt;"",AE780+AF779,0)</f>
        <v>-20</v>
      </c>
      <c r="AG780" s="95">
        <f>T781</f>
        <v>1</v>
      </c>
      <c r="AH780" s="89">
        <f ca="1">IF($A780&lt;&gt;"",IF(AH779&lt;&gt;0,AH779,IF(AF780&gt;=$AJ$1,"Profit Target",0)),0)</f>
        <v>0</v>
      </c>
      <c r="AI780" s="91">
        <f ca="1">IF($A780&lt;&gt;"",IF(AI779&lt;&gt;0,AI779,IF(AF780&lt;=$AJ$2,"Stop Loss",0)))</f>
        <v>0</v>
      </c>
      <c r="AJ780" s="89">
        <f t="shared" ca="1" si="255"/>
        <v>9</v>
      </c>
      <c r="AK780" s="78" t="str">
        <f ca="1">IF($A779="","",ABS(T780)&amp;"@")</f>
        <v>1@</v>
      </c>
      <c r="AL780" s="78" t="str">
        <f ca="1">IF(U780&lt;&gt;"",$AK780&amp;U780&amp;",","")</f>
        <v/>
      </c>
      <c r="AM780" s="78" t="str">
        <f ca="1">IF($A779="","",ABS(Z780)&amp;"@")</f>
        <v>1@</v>
      </c>
      <c r="AN780" s="427" t="str">
        <f t="shared" ca="1" si="256"/>
        <v>1@R,</v>
      </c>
      <c r="AO780" s="20"/>
      <c r="AP780" s="20"/>
      <c r="AQ780" s="20"/>
      <c r="AR780" s="20"/>
      <c r="AS780" s="20"/>
      <c r="AT780" s="66"/>
      <c r="AU780" s="20"/>
      <c r="AV780" s="20"/>
      <c r="AW780" s="20"/>
      <c r="AX780" s="20"/>
      <c r="AY780" s="20"/>
      <c r="AZ780" s="20"/>
      <c r="BA780" s="20"/>
      <c r="BB780" s="96">
        <f t="shared" ca="1" si="247"/>
        <v>23</v>
      </c>
      <c r="BC780" s="48"/>
      <c r="BD780" s="96"/>
      <c r="BE780" s="48"/>
      <c r="BG780" s="48"/>
      <c r="BH780" s="48"/>
      <c r="BI780" s="19"/>
      <c r="BJ780" s="19"/>
      <c r="BK780" s="19"/>
      <c r="BL780" s="48"/>
      <c r="BM780" s="61"/>
      <c r="BN780" s="48"/>
      <c r="BR780" s="48"/>
      <c r="BS780" s="48"/>
      <c r="BT780" s="48"/>
      <c r="BU780" s="48"/>
      <c r="BV780" s="48"/>
      <c r="BW780" s="48"/>
      <c r="BX780" s="48"/>
      <c r="BY780" s="49"/>
      <c r="BZ780" s="48"/>
      <c r="CA780" s="48"/>
      <c r="CB780" s="19"/>
      <c r="CC780" s="19"/>
      <c r="CD780" s="19"/>
      <c r="CE780" s="48"/>
      <c r="CF780" s="49"/>
      <c r="CG780" s="19"/>
      <c r="CH780" s="49"/>
      <c r="CI780" s="19"/>
      <c r="CJ780" s="19"/>
    </row>
    <row r="781" spans="1:88">
      <c r="A781" s="96">
        <f t="shared" ca="1" si="246"/>
        <v>1</v>
      </c>
      <c r="B781" s="23" t="str">
        <f ca="1">IF(A780="","",IF(AND(AL781="",AN781=""),"NB",AL781&amp;AN781))</f>
        <v>1@R,</v>
      </c>
      <c r="C781" s="6" t="str">
        <f t="shared" ca="1" si="248"/>
        <v/>
      </c>
      <c r="D781" s="56" t="str">
        <f ca="1">VLOOKUP($A781,$BC$5:$BN$45,8)</f>
        <v>R</v>
      </c>
      <c r="E781" s="344" t="str">
        <f t="shared" ca="1" si="257"/>
        <v>RBR</v>
      </c>
      <c r="F781" s="175">
        <v>1</v>
      </c>
      <c r="G781" s="459">
        <f ca="1">IF(G780&gt;=$AJ$3,1,IF(AND(J779="L",J780="L"),1,IF(I780="L",2,IF(I780="W",(2*G780-1),G780))))</f>
        <v>2</v>
      </c>
      <c r="H781" s="345" t="str">
        <f ca="1">IF($A780&lt;&gt;"",IF(OR($AH780&lt;&gt;0,$AI780&lt;&gt;0,E780="RRR"),"",IF(AND($D775="B",$D778="B"),"B",IF(AND($D777="B",$D779="B"),"B",IF(AND($D779=$D780,$D779="B"),"B","")))),"")</f>
        <v/>
      </c>
      <c r="I781" s="346" t="str">
        <f t="shared" ca="1" si="261"/>
        <v/>
      </c>
      <c r="J781" s="346">
        <f t="shared" ca="1" si="249"/>
        <v>0</v>
      </c>
      <c r="K781" s="343">
        <f t="shared" ca="1" si="258"/>
        <v>0</v>
      </c>
      <c r="L781" s="56" t="str">
        <f ca="1">VLOOKUP($A781,$BC$5:$BN$45,8)</f>
        <v>R</v>
      </c>
      <c r="M781" s="428">
        <f t="shared" ca="1" si="259"/>
        <v>3</v>
      </c>
      <c r="N781" s="175">
        <v>1</v>
      </c>
      <c r="O781" s="345" t="str">
        <f ca="1">IF($A780&lt;&gt;"",IF(OR($AH780&lt;&gt;0,$AI780&lt;&gt;0,E780="BBB",H781&lt;&gt;""),"",IF(AND($D775="R",$D778="R"),"R",IF(AND($D777="R",$D779="R"),"R",IF(AND($D779=$D780,$D779="R"),"R","")))),"")</f>
        <v>R</v>
      </c>
      <c r="P781" s="37" t="str">
        <f t="shared" ca="1" si="250"/>
        <v>W</v>
      </c>
      <c r="Q781" s="37">
        <f t="shared" ca="1" si="251"/>
        <v>1</v>
      </c>
      <c r="R781" s="23">
        <f ca="1">IF($A781&lt;&gt;"",IF(OR($AH780&lt;&gt;0,$AI780&lt;&gt;0),"0",SUM(Q781:Q781)),0)</f>
        <v>1</v>
      </c>
      <c r="S781" s="56" t="str">
        <f ca="1">VLOOKUP($A781,$BC$5:$BN$45,8)</f>
        <v>R</v>
      </c>
      <c r="T781" s="175">
        <v>1</v>
      </c>
      <c r="U781" s="345" t="str">
        <f ca="1">IF($A780&lt;&gt;"",IF(OR($AH780&lt;&gt;0,$AI780&lt;&gt;0,M780&gt;=$AJ$3),"",H781))</f>
        <v/>
      </c>
      <c r="V781" s="346" t="str">
        <f t="shared" ca="1" si="262"/>
        <v/>
      </c>
      <c r="W781" s="346">
        <f t="shared" ca="1" si="252"/>
        <v>0</v>
      </c>
      <c r="X781" s="343">
        <f t="shared" ca="1" si="260"/>
        <v>0</v>
      </c>
      <c r="Y781" s="56" t="str">
        <f ca="1">VLOOKUP($A781,$BC$5:$BN$45,8)</f>
        <v>R</v>
      </c>
      <c r="Z781" s="175">
        <v>1</v>
      </c>
      <c r="AA781" s="345" t="str">
        <f ca="1">IF($A780&lt;&gt;"",IF(OR($AH780&lt;&gt;0,$AI780&lt;&gt;0,U781&lt;&gt;""),"",O781))</f>
        <v>R</v>
      </c>
      <c r="AB781" s="37" t="str">
        <f t="shared" ca="1" si="253"/>
        <v>W</v>
      </c>
      <c r="AC781" s="37">
        <f t="shared" ca="1" si="254"/>
        <v>1</v>
      </c>
      <c r="AD781" s="23">
        <f ca="1">IF($A781&lt;&gt;"",IF(OR($AH780&lt;&gt;0,$AI780&lt;&gt;0),"0",SUM(AC781:AC781)),0)</f>
        <v>1</v>
      </c>
      <c r="AE781" s="90">
        <f ca="1">IF(A781&lt;&gt;"",W781+AC781,0)</f>
        <v>1</v>
      </c>
      <c r="AF781" s="87">
        <f t="shared" ref="AF781:AF797" ca="1" si="263">IF($A781&lt;&gt;"",AE781+AF780,0)</f>
        <v>-19</v>
      </c>
      <c r="AG781" s="95">
        <f>T782</f>
        <v>1</v>
      </c>
      <c r="AH781" s="89">
        <f ca="1">IF($A781&lt;&gt;"",IF(AH780&lt;&gt;0,AH780,IF(AF781&gt;=$AJ$1,"Profit Target",0)),0)</f>
        <v>0</v>
      </c>
      <c r="AI781" s="91">
        <f ca="1">IF($A781&lt;&gt;"",IF(AI780&lt;&gt;0,AI780,IF(AF781&lt;=$AJ$2,"Stop Loss",0)))</f>
        <v>0</v>
      </c>
      <c r="AJ781" s="89">
        <f t="shared" ca="1" si="255"/>
        <v>9</v>
      </c>
      <c r="AK781" s="78" t="str">
        <f ca="1">IF($A780="","",ABS(T781)&amp;"@")</f>
        <v>1@</v>
      </c>
      <c r="AL781" s="78" t="str">
        <f ca="1">IF(U781&lt;&gt;"",$AK781&amp;U781&amp;",","")</f>
        <v/>
      </c>
      <c r="AM781" s="78" t="str">
        <f ca="1">IF($A780="","",ABS(Z781)&amp;"@")</f>
        <v>1@</v>
      </c>
      <c r="AN781" s="427" t="str">
        <f t="shared" ca="1" si="256"/>
        <v>1@R,</v>
      </c>
      <c r="AO781" s="20"/>
      <c r="AP781" s="20"/>
      <c r="AQ781" s="20"/>
      <c r="AR781" s="20"/>
      <c r="AS781" s="20"/>
      <c r="AT781" s="66"/>
      <c r="AU781" s="20"/>
      <c r="AV781" s="20"/>
      <c r="AW781" s="20"/>
      <c r="AX781" s="20"/>
      <c r="AY781" s="20"/>
      <c r="AZ781" s="20"/>
      <c r="BA781" s="20"/>
      <c r="BB781" s="96">
        <f t="shared" ca="1" si="247"/>
        <v>28</v>
      </c>
      <c r="BC781" s="48"/>
      <c r="BD781" s="96"/>
      <c r="BE781" s="48"/>
      <c r="BG781" s="48"/>
      <c r="BH781" s="48"/>
      <c r="BI781" s="19"/>
      <c r="BJ781" s="19"/>
      <c r="BK781" s="19"/>
      <c r="BL781" s="48"/>
      <c r="BM781" s="61"/>
      <c r="BN781" s="48"/>
      <c r="BR781" s="48"/>
      <c r="BS781" s="48"/>
      <c r="BT781" s="48"/>
      <c r="BU781" s="48"/>
      <c r="BV781" s="48"/>
      <c r="BW781" s="48"/>
      <c r="BX781" s="48"/>
      <c r="BY781" s="49"/>
      <c r="BZ781" s="48"/>
      <c r="CA781" s="48"/>
      <c r="CB781" s="19"/>
      <c r="CC781" s="19"/>
      <c r="CD781" s="19"/>
      <c r="CE781" s="48"/>
      <c r="CF781" s="49"/>
      <c r="CG781" s="19"/>
      <c r="CH781" s="49"/>
      <c r="CI781" s="19"/>
      <c r="CJ781" s="19"/>
    </row>
    <row r="782" spans="1:88">
      <c r="A782" s="96">
        <f t="shared" ca="1" si="246"/>
        <v>7</v>
      </c>
      <c r="B782" s="23" t="str">
        <f ca="1">IF(A781="","",IF(AND(AL782="",AN782=""),"NB",AL782&amp;AN782))</f>
        <v>1@R,</v>
      </c>
      <c r="C782" s="6" t="str">
        <f t="shared" ca="1" si="248"/>
        <v/>
      </c>
      <c r="D782" s="56" t="str">
        <f ca="1">VLOOKUP($A782,$BC$5:$BN$45,8)</f>
        <v>R</v>
      </c>
      <c r="E782" s="344" t="str">
        <f t="shared" ca="1" si="257"/>
        <v>BRR</v>
      </c>
      <c r="F782" s="175">
        <v>1</v>
      </c>
      <c r="G782" s="459">
        <f ca="1">IF(G781&gt;=$AJ$3,1,IF(AND(J780="L",J781="L"),1,IF(I781="L",2,IF(I781="W",(2*G781-1),G781))))</f>
        <v>2</v>
      </c>
      <c r="H782" s="345" t="str">
        <f ca="1">IF($A781&lt;&gt;"",IF(OR($AH781&lt;&gt;0,$AI781&lt;&gt;0,E781="RRR"),"",IF(AND($D776="B",$D779="B"),"B",IF(AND($D778="B",$D780="B"),"B",IF(AND($D780=$D781,$D780="B"),"B","")))),"")</f>
        <v/>
      </c>
      <c r="I782" s="346" t="str">
        <f t="shared" ca="1" si="261"/>
        <v/>
      </c>
      <c r="J782" s="346">
        <f t="shared" ca="1" si="249"/>
        <v>0</v>
      </c>
      <c r="K782" s="343">
        <f t="shared" ca="1" si="258"/>
        <v>0</v>
      </c>
      <c r="L782" s="56" t="str">
        <f ca="1">VLOOKUP($A782,$BC$5:$BN$45,8)</f>
        <v>R</v>
      </c>
      <c r="M782" s="428">
        <f t="shared" ca="1" si="259"/>
        <v>3</v>
      </c>
      <c r="N782" s="175">
        <v>1</v>
      </c>
      <c r="O782" s="345" t="str">
        <f ca="1">IF($A781&lt;&gt;"",IF(OR($AH781&lt;&gt;0,$AI781&lt;&gt;0,E781="BBB",H782&lt;&gt;""),"",IF(AND($D776="R",$D779="R"),"R",IF(AND($D778="R",$D780="R"),"R",IF(AND($D780=$D781,$D780="R"),"R","")))),"")</f>
        <v>R</v>
      </c>
      <c r="P782" s="37" t="str">
        <f t="shared" ca="1" si="250"/>
        <v>W</v>
      </c>
      <c r="Q782" s="37">
        <f t="shared" ca="1" si="251"/>
        <v>1</v>
      </c>
      <c r="R782" s="23">
        <f ca="1">IF($A782&lt;&gt;"",IF(OR($AH781&lt;&gt;0,$AI781&lt;&gt;0),"0",SUM(Q782:Q782)),0)</f>
        <v>1</v>
      </c>
      <c r="S782" s="56" t="str">
        <f ca="1">VLOOKUP($A782,$BC$5:$BN$45,8)</f>
        <v>R</v>
      </c>
      <c r="T782" s="175">
        <v>1</v>
      </c>
      <c r="U782" s="345" t="str">
        <f ca="1">IF($A781&lt;&gt;"",IF(OR($AH781&lt;&gt;0,$AI781&lt;&gt;0,M781&gt;=$AJ$3),"",H782))</f>
        <v/>
      </c>
      <c r="V782" s="346" t="str">
        <f t="shared" ca="1" si="262"/>
        <v/>
      </c>
      <c r="W782" s="346">
        <f t="shared" ca="1" si="252"/>
        <v>0</v>
      </c>
      <c r="X782" s="343">
        <f t="shared" ca="1" si="260"/>
        <v>0</v>
      </c>
      <c r="Y782" s="56" t="str">
        <f ca="1">VLOOKUP($A782,$BC$5:$BN$45,8)</f>
        <v>R</v>
      </c>
      <c r="Z782" s="175">
        <v>1</v>
      </c>
      <c r="AA782" s="345" t="str">
        <f ca="1">IF($A781&lt;&gt;"",IF(OR($AH781&lt;&gt;0,$AI781&lt;&gt;0,U782&lt;&gt;""),"",O782))</f>
        <v>R</v>
      </c>
      <c r="AB782" s="37" t="str">
        <f t="shared" ca="1" si="253"/>
        <v>W</v>
      </c>
      <c r="AC782" s="37">
        <f t="shared" ca="1" si="254"/>
        <v>1</v>
      </c>
      <c r="AD782" s="23">
        <f ca="1">IF($A782&lt;&gt;"",IF(OR($AH781&lt;&gt;0,$AI781&lt;&gt;0),"0",SUM(AC782:AC782)),0)</f>
        <v>1</v>
      </c>
      <c r="AE782" s="90">
        <f ca="1">IF(A782&lt;&gt;"",W782+AC782,0)</f>
        <v>1</v>
      </c>
      <c r="AF782" s="87">
        <f t="shared" ca="1" si="263"/>
        <v>-18</v>
      </c>
      <c r="AG782" s="95">
        <f>T783</f>
        <v>1</v>
      </c>
      <c r="AH782" s="89">
        <f ca="1">IF($A782&lt;&gt;"",IF(AH781&lt;&gt;0,AH781,IF(AF782&gt;=$AJ$1,"Profit Target",0)),0)</f>
        <v>0</v>
      </c>
      <c r="AI782" s="91">
        <f ca="1">IF($A782&lt;&gt;"",IF(AI781&lt;&gt;0,AI781,IF(AF782&lt;=$AJ$2,"Stop Loss",0)))</f>
        <v>0</v>
      </c>
      <c r="AJ782" s="89">
        <f t="shared" ca="1" si="255"/>
        <v>9</v>
      </c>
      <c r="AK782" s="78" t="str">
        <f ca="1">IF($A781="","",ABS(T782)&amp;"@")</f>
        <v>1@</v>
      </c>
      <c r="AL782" s="78" t="str">
        <f ca="1">IF(U782&lt;&gt;"",$AK782&amp;U782&amp;",","")</f>
        <v/>
      </c>
      <c r="AM782" s="78" t="str">
        <f ca="1">IF($A781="","",ABS(Z782)&amp;"@")</f>
        <v>1@</v>
      </c>
      <c r="AN782" s="427" t="str">
        <f t="shared" ca="1" si="256"/>
        <v>1@R,</v>
      </c>
      <c r="AO782" s="20"/>
      <c r="AP782" s="20"/>
      <c r="AQ782" s="20"/>
      <c r="AR782" s="20"/>
      <c r="AS782" s="20"/>
      <c r="AT782" s="66"/>
      <c r="AU782" s="20"/>
      <c r="AV782" s="20"/>
      <c r="AW782" s="20"/>
      <c r="AX782" s="20"/>
      <c r="AY782" s="20"/>
      <c r="AZ782" s="20"/>
      <c r="BA782" s="20"/>
      <c r="BB782" s="96">
        <f t="shared" ca="1" si="247"/>
        <v>25</v>
      </c>
      <c r="BC782" s="48"/>
      <c r="BD782" s="96"/>
      <c r="BE782" s="48"/>
      <c r="BG782" s="48"/>
      <c r="BH782" s="48"/>
      <c r="BI782" s="19"/>
      <c r="BJ782" s="19"/>
      <c r="BK782" s="19"/>
      <c r="BL782" s="48"/>
      <c r="BM782" s="61"/>
      <c r="BN782" s="48"/>
      <c r="BR782" s="48"/>
      <c r="BS782" s="48"/>
      <c r="BT782" s="48"/>
      <c r="BU782" s="48"/>
      <c r="BV782" s="48"/>
      <c r="BW782" s="48"/>
      <c r="BX782" s="48"/>
      <c r="BY782" s="49"/>
      <c r="BZ782" s="48"/>
      <c r="CA782" s="48"/>
      <c r="CB782" s="19"/>
      <c r="CC782" s="19"/>
      <c r="CD782" s="19"/>
      <c r="CE782" s="48"/>
      <c r="CF782" s="49"/>
      <c r="CG782" s="19"/>
      <c r="CH782" s="49"/>
      <c r="CI782" s="19"/>
      <c r="CJ782" s="19"/>
    </row>
    <row r="783" spans="1:88">
      <c r="A783" s="96">
        <f t="shared" ca="1" si="246"/>
        <v>20</v>
      </c>
      <c r="B783" s="23" t="str">
        <f ca="1">IF(A782="","",IF(AND(AL783="",AN783=""),"NB",AL783&amp;AN783))</f>
        <v>1@B,</v>
      </c>
      <c r="C783" s="6" t="str">
        <f t="shared" ca="1" si="248"/>
        <v/>
      </c>
      <c r="D783" s="56" t="str">
        <f ca="1">VLOOKUP($A783,$BC$5:$BN$45,8)</f>
        <v>B</v>
      </c>
      <c r="E783" s="344" t="str">
        <f t="shared" ca="1" si="257"/>
        <v>RRB</v>
      </c>
      <c r="F783" s="175">
        <v>1</v>
      </c>
      <c r="G783" s="459">
        <f ca="1">IF(G782&gt;=$AJ$3,1,IF(AND(J781="L",J782="L"),1,IF(I782="L",2,IF(I782="W",(2*G782-1),G782))))</f>
        <v>2</v>
      </c>
      <c r="H783" s="345" t="str">
        <f ca="1">IF($A782&lt;&gt;"",IF(OR($AH782&lt;&gt;0,$AI782&lt;&gt;0,E782="RRR"),"",IF(AND($D777="B",$D780="B"),"B",IF(AND($D779="B",$D781="B"),"B",IF(AND($D781=$D782,$D781="B"),"B","")))),"")</f>
        <v>B</v>
      </c>
      <c r="I783" s="346" t="str">
        <f t="shared" ca="1" si="261"/>
        <v>W</v>
      </c>
      <c r="J783" s="346">
        <f t="shared" ca="1" si="249"/>
        <v>1</v>
      </c>
      <c r="K783" s="343">
        <f t="shared" ca="1" si="258"/>
        <v>1</v>
      </c>
      <c r="L783" s="56" t="str">
        <f ca="1">VLOOKUP($A783,$BC$5:$BN$45,8)</f>
        <v>B</v>
      </c>
      <c r="M783" s="428">
        <f t="shared" ca="1" si="259"/>
        <v>0</v>
      </c>
      <c r="N783" s="175">
        <v>1</v>
      </c>
      <c r="O783" s="345" t="str">
        <f ca="1">IF($A782&lt;&gt;"",IF(OR($AH782&lt;&gt;0,$AI782&lt;&gt;0,E782="BBB",H783&lt;&gt;""),"",IF(AND($D777="R",$D780="R"),"R",IF(AND($D779="R",$D781="R"),"R",IF(AND($D781=$D782,$D781="R"),"R","")))),"")</f>
        <v/>
      </c>
      <c r="P783" s="37" t="str">
        <f t="shared" ca="1" si="250"/>
        <v/>
      </c>
      <c r="Q783" s="37">
        <f t="shared" ca="1" si="251"/>
        <v>0</v>
      </c>
      <c r="R783" s="23">
        <f ca="1">IF($A783&lt;&gt;"",IF(OR($AH782&lt;&gt;0,$AI782&lt;&gt;0),"0",SUM(Q783:Q783)),0)</f>
        <v>0</v>
      </c>
      <c r="S783" s="56" t="str">
        <f ca="1">VLOOKUP($A783,$BC$5:$BN$45,8)</f>
        <v>B</v>
      </c>
      <c r="T783" s="175">
        <v>1</v>
      </c>
      <c r="U783" s="345" t="str">
        <f ca="1">IF($A782&lt;&gt;"",IF(OR($AH782&lt;&gt;0,$AI782&lt;&gt;0,M782&gt;=$AJ$3),"",H783))</f>
        <v>B</v>
      </c>
      <c r="V783" s="346" t="str">
        <f t="shared" ca="1" si="262"/>
        <v>W</v>
      </c>
      <c r="W783" s="346">
        <f t="shared" ca="1" si="252"/>
        <v>1</v>
      </c>
      <c r="X783" s="343">
        <f t="shared" ca="1" si="260"/>
        <v>1</v>
      </c>
      <c r="Y783" s="56" t="str">
        <f ca="1">VLOOKUP($A783,$BC$5:$BN$45,8)</f>
        <v>B</v>
      </c>
      <c r="Z783" s="175">
        <v>1</v>
      </c>
      <c r="AA783" s="345" t="str">
        <f ca="1">IF($A782&lt;&gt;"",IF(OR($AH782&lt;&gt;0,$AI782&lt;&gt;0,U783&lt;&gt;""),"",O783))</f>
        <v/>
      </c>
      <c r="AB783" s="37" t="str">
        <f t="shared" ca="1" si="253"/>
        <v/>
      </c>
      <c r="AC783" s="37">
        <f t="shared" ca="1" si="254"/>
        <v>0</v>
      </c>
      <c r="AD783" s="23">
        <f ca="1">IF($A783&lt;&gt;"",IF(OR($AH782&lt;&gt;0,$AI782&lt;&gt;0),"0",SUM(AC783:AC783)),0)</f>
        <v>0</v>
      </c>
      <c r="AE783" s="90">
        <f ca="1">IF(A783&lt;&gt;"",W783+AC783,0)</f>
        <v>1</v>
      </c>
      <c r="AF783" s="87">
        <f t="shared" ca="1" si="263"/>
        <v>-17</v>
      </c>
      <c r="AG783" s="95">
        <f>T784</f>
        <v>1</v>
      </c>
      <c r="AH783" s="89">
        <f ca="1">IF($A783&lt;&gt;"",IF(AH782&lt;&gt;0,AH782,IF(AF783&gt;=$AJ$1,"Profit Target",0)),0)</f>
        <v>0</v>
      </c>
      <c r="AI783" s="91">
        <f ca="1">IF($A783&lt;&gt;"",IF(AI782&lt;&gt;0,AI782,IF(AF783&lt;=$AJ$2,"Stop Loss",0)))</f>
        <v>0</v>
      </c>
      <c r="AJ783" s="89">
        <f t="shared" ca="1" si="255"/>
        <v>9</v>
      </c>
      <c r="AK783" s="78" t="str">
        <f ca="1">IF($A782="","",ABS(T783)&amp;"@")</f>
        <v>1@</v>
      </c>
      <c r="AL783" s="78" t="str">
        <f ca="1">IF(U783&lt;&gt;"",$AK783&amp;U783&amp;",","")</f>
        <v>1@B,</v>
      </c>
      <c r="AM783" s="78" t="str">
        <f ca="1">IF($A782="","",ABS(Z783)&amp;"@")</f>
        <v>1@</v>
      </c>
      <c r="AN783" s="427" t="str">
        <f t="shared" ca="1" si="256"/>
        <v/>
      </c>
      <c r="AO783" s="20"/>
      <c r="AP783" s="20"/>
      <c r="AQ783" s="20"/>
      <c r="AR783" s="20"/>
      <c r="AS783" s="20"/>
      <c r="AT783" s="66"/>
      <c r="AU783" s="20"/>
      <c r="AV783" s="20"/>
      <c r="AW783" s="20"/>
      <c r="AX783" s="20"/>
      <c r="AY783" s="20"/>
      <c r="AZ783" s="20"/>
      <c r="BA783" s="20"/>
      <c r="BB783" s="96">
        <f t="shared" ca="1" si="247"/>
        <v>7</v>
      </c>
      <c r="BC783" s="48"/>
      <c r="BD783" s="96"/>
      <c r="BE783" s="48"/>
      <c r="BG783" s="48"/>
      <c r="BH783" s="48"/>
      <c r="BI783" s="19"/>
      <c r="BJ783" s="19"/>
      <c r="BK783" s="19"/>
      <c r="BL783" s="48"/>
      <c r="BM783" s="61"/>
      <c r="BN783" s="48"/>
      <c r="BR783" s="48"/>
      <c r="BS783" s="48"/>
      <c r="BT783" s="48"/>
      <c r="BU783" s="48"/>
      <c r="BV783" s="48"/>
      <c r="BW783" s="48"/>
      <c r="BX783" s="48"/>
      <c r="BY783" s="49"/>
      <c r="BZ783" s="48"/>
      <c r="CA783" s="48"/>
      <c r="CB783" s="19"/>
      <c r="CC783" s="19"/>
      <c r="CD783" s="19"/>
      <c r="CE783" s="48"/>
      <c r="CF783" s="49"/>
      <c r="CG783" s="19"/>
      <c r="CH783" s="49"/>
      <c r="CI783" s="19"/>
      <c r="CJ783" s="19"/>
    </row>
    <row r="784" spans="1:88">
      <c r="A784" s="96">
        <f t="shared" ca="1" si="246"/>
        <v>30</v>
      </c>
      <c r="B784" s="23" t="str">
        <f ca="1">IF(A783="","",IF(AND(AL784="",AN784=""),"NB",AL784&amp;AN784))</f>
        <v>1@R,</v>
      </c>
      <c r="C784" s="6" t="str">
        <f t="shared" ca="1" si="248"/>
        <v/>
      </c>
      <c r="D784" s="56" t="str">
        <f ca="1">VLOOKUP($A784,$BC$5:$BN$45,8)</f>
        <v>R</v>
      </c>
      <c r="E784" s="344" t="str">
        <f t="shared" ca="1" si="257"/>
        <v>RBR</v>
      </c>
      <c r="F784" s="175">
        <v>1</v>
      </c>
      <c r="G784" s="459">
        <f ca="1">IF(G783&gt;=$AJ$3,1,IF(AND(J782="L",J783="L"),1,IF(I783="L",2,IF(I783="W",(2*G783-1),G783))))</f>
        <v>3</v>
      </c>
      <c r="H784" s="345" t="str">
        <f ca="1">IF($A783&lt;&gt;"",IF(OR($AH783&lt;&gt;0,$AI783&lt;&gt;0,E783="RRR"),"",IF(AND($D778="B",$D781="B"),"B",IF(AND($D780="B",$D782="B"),"B",IF(AND($D782=$D783,$D782="B"),"B","")))),"")</f>
        <v/>
      </c>
      <c r="I784" s="346" t="str">
        <f t="shared" ca="1" si="261"/>
        <v/>
      </c>
      <c r="J784" s="346">
        <f t="shared" ca="1" si="249"/>
        <v>0</v>
      </c>
      <c r="K784" s="343">
        <f t="shared" ca="1" si="258"/>
        <v>0</v>
      </c>
      <c r="L784" s="56" t="str">
        <f ca="1">VLOOKUP($A784,$BC$5:$BN$45,8)</f>
        <v>R</v>
      </c>
      <c r="M784" s="428">
        <f t="shared" ca="1" si="259"/>
        <v>0</v>
      </c>
      <c r="N784" s="175">
        <v>1</v>
      </c>
      <c r="O784" s="345" t="str">
        <f ca="1">IF($A783&lt;&gt;"",IF(OR($AH783&lt;&gt;0,$AI783&lt;&gt;0,E783="BBB",H784&lt;&gt;""),"",IF(AND($D778="R",$D781="R"),"R",IF(AND($D780="R",$D782="R"),"R",IF(AND($D782=$D783,$D782="R"),"R","")))),"")</f>
        <v>R</v>
      </c>
      <c r="P784" s="37" t="str">
        <f t="shared" ca="1" si="250"/>
        <v>W</v>
      </c>
      <c r="Q784" s="37">
        <f t="shared" ca="1" si="251"/>
        <v>1</v>
      </c>
      <c r="R784" s="23">
        <f ca="1">IF($A784&lt;&gt;"",IF(OR($AH783&lt;&gt;0,$AI783&lt;&gt;0),"0",SUM(Q784:Q784)),0)</f>
        <v>1</v>
      </c>
      <c r="S784" s="56" t="str">
        <f ca="1">VLOOKUP($A784,$BC$5:$BN$45,8)</f>
        <v>R</v>
      </c>
      <c r="T784" s="175">
        <v>1</v>
      </c>
      <c r="U784" s="345" t="str">
        <f ca="1">IF($A783&lt;&gt;"",IF(OR($AH783&lt;&gt;0,$AI783&lt;&gt;0,M783&gt;=$AJ$3),"",H784))</f>
        <v/>
      </c>
      <c r="V784" s="346" t="str">
        <f t="shared" ca="1" si="262"/>
        <v/>
      </c>
      <c r="W784" s="346">
        <f t="shared" ca="1" si="252"/>
        <v>0</v>
      </c>
      <c r="X784" s="343">
        <f t="shared" ca="1" si="260"/>
        <v>0</v>
      </c>
      <c r="Y784" s="56" t="str">
        <f ca="1">VLOOKUP($A784,$BC$5:$BN$45,8)</f>
        <v>R</v>
      </c>
      <c r="Z784" s="175">
        <v>1</v>
      </c>
      <c r="AA784" s="345" t="str">
        <f ca="1">IF($A783&lt;&gt;"",IF(OR($AH783&lt;&gt;0,$AI783&lt;&gt;0,U784&lt;&gt;""),"",O784))</f>
        <v>R</v>
      </c>
      <c r="AB784" s="37" t="str">
        <f t="shared" ca="1" si="253"/>
        <v>W</v>
      </c>
      <c r="AC784" s="37">
        <f t="shared" ca="1" si="254"/>
        <v>1</v>
      </c>
      <c r="AD784" s="23">
        <f ca="1">IF($A784&lt;&gt;"",IF(OR($AH783&lt;&gt;0,$AI783&lt;&gt;0),"0",SUM(AC784:AC784)),0)</f>
        <v>1</v>
      </c>
      <c r="AE784" s="90">
        <f ca="1">IF(A784&lt;&gt;"",W784+AC784,0)</f>
        <v>1</v>
      </c>
      <c r="AF784" s="87">
        <f t="shared" ca="1" si="263"/>
        <v>-16</v>
      </c>
      <c r="AG784" s="95">
        <f>T785</f>
        <v>1</v>
      </c>
      <c r="AH784" s="89">
        <f ca="1">IF($A784&lt;&gt;"",IF(AH783&lt;&gt;0,AH783,IF(AF784&gt;=$AJ$1,"Profit Target",0)),0)</f>
        <v>0</v>
      </c>
      <c r="AI784" s="91">
        <f ca="1">IF($A784&lt;&gt;"",IF(AI783&lt;&gt;0,AI783,IF(AF784&lt;=$AJ$2,"Stop Loss",0)))</f>
        <v>0</v>
      </c>
      <c r="AJ784" s="89">
        <f t="shared" ca="1" si="255"/>
        <v>9</v>
      </c>
      <c r="AK784" s="78" t="str">
        <f ca="1">IF($A783="","",ABS(T784)&amp;"@")</f>
        <v>1@</v>
      </c>
      <c r="AL784" s="78" t="str">
        <f ca="1">IF(U784&lt;&gt;"",$AK784&amp;U784&amp;",","")</f>
        <v/>
      </c>
      <c r="AM784" s="78" t="str">
        <f ca="1">IF($A783="","",ABS(Z784)&amp;"@")</f>
        <v>1@</v>
      </c>
      <c r="AN784" s="427" t="str">
        <f t="shared" ca="1" si="256"/>
        <v>1@R,</v>
      </c>
      <c r="AO784" s="20"/>
      <c r="AP784" s="20"/>
      <c r="AQ784" s="20"/>
      <c r="AR784" s="20"/>
      <c r="AS784" s="20"/>
      <c r="AT784" s="66"/>
      <c r="AU784" s="20"/>
      <c r="AV784" s="20"/>
      <c r="AW784" s="20"/>
      <c r="AX784" s="20"/>
      <c r="AY784" s="20"/>
      <c r="AZ784" s="20"/>
      <c r="BA784" s="20"/>
      <c r="BB784" s="96">
        <f t="shared" ca="1" si="247"/>
        <v>36</v>
      </c>
      <c r="BC784" s="48"/>
      <c r="BD784" s="96"/>
      <c r="BE784" s="48"/>
      <c r="BG784" s="48"/>
      <c r="BH784" s="48"/>
      <c r="BI784" s="19"/>
      <c r="BJ784" s="19"/>
      <c r="BK784" s="19"/>
      <c r="BL784" s="48"/>
      <c r="BM784" s="61"/>
      <c r="BN784" s="48"/>
      <c r="BR784" s="48"/>
      <c r="BS784" s="48"/>
      <c r="BT784" s="48"/>
      <c r="BU784" s="48"/>
      <c r="BV784" s="48"/>
      <c r="BW784" s="48"/>
      <c r="BX784" s="48"/>
      <c r="BY784" s="49"/>
      <c r="BZ784" s="48"/>
      <c r="CA784" s="48"/>
      <c r="CB784" s="19"/>
      <c r="CC784" s="19"/>
      <c r="CD784" s="19"/>
      <c r="CE784" s="48"/>
      <c r="CF784" s="49"/>
      <c r="CG784" s="19"/>
      <c r="CH784" s="49"/>
      <c r="CI784" s="19"/>
      <c r="CJ784" s="19"/>
    </row>
    <row r="785" spans="1:88">
      <c r="A785" s="96">
        <f t="shared" ca="1" si="246"/>
        <v>1</v>
      </c>
      <c r="B785" s="23" t="str">
        <f ca="1">IF(A784="","",IF(AND(AL785="",AN785=""),"NB",AL785&amp;AN785))</f>
        <v>1@R,</v>
      </c>
      <c r="C785" s="6" t="str">
        <f t="shared" ca="1" si="248"/>
        <v/>
      </c>
      <c r="D785" s="56" t="str">
        <f ca="1">VLOOKUP($A785,$BC$5:$BN$45,8)</f>
        <v>R</v>
      </c>
      <c r="E785" s="344" t="str">
        <f t="shared" ca="1" si="257"/>
        <v>BRR</v>
      </c>
      <c r="F785" s="175">
        <v>1</v>
      </c>
      <c r="G785" s="459">
        <f ca="1">IF(G784&gt;=$AJ$3,1,IF(AND(J783="L",J784="L"),1,IF(I784="L",2,IF(I784="W",(2*G784-1),G784))))</f>
        <v>3</v>
      </c>
      <c r="H785" s="345" t="str">
        <f ca="1">IF($A784&lt;&gt;"",IF(OR($AH784&lt;&gt;0,$AI784&lt;&gt;0,E784="RRR"),"",IF(AND($D779="B",$D782="B"),"B",IF(AND($D781="B",$D783="B"),"B",IF(AND($D783=$D784,$D783="B"),"B","")))),"")</f>
        <v/>
      </c>
      <c r="I785" s="346" t="str">
        <f t="shared" ca="1" si="261"/>
        <v/>
      </c>
      <c r="J785" s="346">
        <f t="shared" ca="1" si="249"/>
        <v>0</v>
      </c>
      <c r="K785" s="343">
        <f t="shared" ca="1" si="258"/>
        <v>0</v>
      </c>
      <c r="L785" s="56" t="str">
        <f ca="1">VLOOKUP($A785,$BC$5:$BN$45,8)</f>
        <v>R</v>
      </c>
      <c r="M785" s="428">
        <f t="shared" ca="1" si="259"/>
        <v>0</v>
      </c>
      <c r="N785" s="175">
        <v>1</v>
      </c>
      <c r="O785" s="345" t="str">
        <f ca="1">IF($A784&lt;&gt;"",IF(OR($AH784&lt;&gt;0,$AI784&lt;&gt;0,E784="BBB",H785&lt;&gt;""),"",IF(AND($D779="R",$D782="R"),"R",IF(AND($D781="R",$D783="R"),"R",IF(AND($D783=$D784,$D783="R"),"R","")))),"")</f>
        <v>R</v>
      </c>
      <c r="P785" s="37" t="str">
        <f t="shared" ca="1" si="250"/>
        <v>W</v>
      </c>
      <c r="Q785" s="37">
        <f t="shared" ca="1" si="251"/>
        <v>1</v>
      </c>
      <c r="R785" s="23">
        <f ca="1">IF($A785&lt;&gt;"",IF(OR($AH784&lt;&gt;0,$AI784&lt;&gt;0),"0",SUM(Q785:Q785)),0)</f>
        <v>1</v>
      </c>
      <c r="S785" s="56" t="str">
        <f ca="1">VLOOKUP($A785,$BC$5:$BN$45,8)</f>
        <v>R</v>
      </c>
      <c r="T785" s="175">
        <v>1</v>
      </c>
      <c r="U785" s="345" t="str">
        <f ca="1">IF($A784&lt;&gt;"",IF(OR($AH784&lt;&gt;0,$AI784&lt;&gt;0,M784&gt;=$AJ$3),"",H785))</f>
        <v/>
      </c>
      <c r="V785" s="346" t="str">
        <f t="shared" ca="1" si="262"/>
        <v/>
      </c>
      <c r="W785" s="346">
        <f t="shared" ca="1" si="252"/>
        <v>0</v>
      </c>
      <c r="X785" s="343">
        <f t="shared" ca="1" si="260"/>
        <v>0</v>
      </c>
      <c r="Y785" s="56" t="str">
        <f ca="1">VLOOKUP($A785,$BC$5:$BN$45,8)</f>
        <v>R</v>
      </c>
      <c r="Z785" s="175">
        <v>1</v>
      </c>
      <c r="AA785" s="345" t="str">
        <f ca="1">IF($A784&lt;&gt;"",IF(OR($AH784&lt;&gt;0,$AI784&lt;&gt;0,U785&lt;&gt;""),"",O785))</f>
        <v>R</v>
      </c>
      <c r="AB785" s="37" t="str">
        <f t="shared" ca="1" si="253"/>
        <v>W</v>
      </c>
      <c r="AC785" s="37">
        <f t="shared" ca="1" si="254"/>
        <v>1</v>
      </c>
      <c r="AD785" s="23">
        <f ca="1">IF($A785&lt;&gt;"",IF(OR($AH784&lt;&gt;0,$AI784&lt;&gt;0),"0",SUM(AC785:AC785)),0)</f>
        <v>1</v>
      </c>
      <c r="AE785" s="90">
        <f ca="1">IF(A785&lt;&gt;"",W785+AC785,0)</f>
        <v>1</v>
      </c>
      <c r="AF785" s="87">
        <f t="shared" ca="1" si="263"/>
        <v>-15</v>
      </c>
      <c r="AG785" s="95">
        <f>T786</f>
        <v>1</v>
      </c>
      <c r="AH785" s="89">
        <f ca="1">IF($A785&lt;&gt;"",IF(AH784&lt;&gt;0,AH784,IF(AF785&gt;=$AJ$1,"Profit Target",0)),0)</f>
        <v>0</v>
      </c>
      <c r="AI785" s="91">
        <f ca="1">IF($A785&lt;&gt;"",IF(AI784&lt;&gt;0,AI784,IF(AF785&lt;=$AJ$2,"Stop Loss",0)))</f>
        <v>0</v>
      </c>
      <c r="AJ785" s="89">
        <f t="shared" ca="1" si="255"/>
        <v>9</v>
      </c>
      <c r="AK785" s="78" t="str">
        <f ca="1">IF($A784="","",ABS(T785)&amp;"@")</f>
        <v>1@</v>
      </c>
      <c r="AL785" s="78" t="str">
        <f ca="1">IF(U785&lt;&gt;"",$AK785&amp;U785&amp;",","")</f>
        <v/>
      </c>
      <c r="AM785" s="78" t="str">
        <f ca="1">IF($A784="","",ABS(Z785)&amp;"@")</f>
        <v>1@</v>
      </c>
      <c r="AN785" s="427" t="str">
        <f t="shared" ca="1" si="256"/>
        <v>1@R,</v>
      </c>
      <c r="AO785" s="20"/>
      <c r="AP785" s="20"/>
      <c r="AQ785" s="20"/>
      <c r="AR785" s="20"/>
      <c r="AS785" s="20"/>
      <c r="AT785" s="66"/>
      <c r="AU785" s="20"/>
      <c r="AV785" s="20"/>
      <c r="AW785" s="20"/>
      <c r="AX785" s="20"/>
      <c r="AY785" s="20"/>
      <c r="AZ785" s="20"/>
      <c r="BA785" s="20"/>
      <c r="BB785" s="96">
        <f t="shared" ca="1" si="247"/>
        <v>7</v>
      </c>
      <c r="BC785" s="48"/>
      <c r="BD785" s="96"/>
      <c r="BE785" s="48"/>
      <c r="BG785" s="48"/>
      <c r="BH785" s="48"/>
      <c r="BI785" s="19"/>
      <c r="BJ785" s="19"/>
      <c r="BK785" s="19"/>
      <c r="BL785" s="48"/>
      <c r="BM785" s="61"/>
      <c r="BN785" s="48"/>
      <c r="BR785" s="48"/>
      <c r="BS785" s="48"/>
      <c r="BT785" s="48"/>
      <c r="BU785" s="48"/>
      <c r="BV785" s="48"/>
      <c r="BW785" s="48"/>
      <c r="BX785" s="48"/>
      <c r="BY785" s="49"/>
      <c r="BZ785" s="48"/>
      <c r="CA785" s="48"/>
      <c r="CB785" s="19"/>
      <c r="CC785" s="19"/>
      <c r="CD785" s="19"/>
      <c r="CE785" s="48"/>
      <c r="CF785" s="49"/>
      <c r="CG785" s="19"/>
      <c r="CH785" s="49"/>
      <c r="CI785" s="19"/>
      <c r="CJ785" s="19"/>
    </row>
    <row r="786" spans="1:88">
      <c r="A786" s="96">
        <f t="shared" ca="1" si="246"/>
        <v>11</v>
      </c>
      <c r="B786" s="23" t="str">
        <f ca="1">IF(A785="","",IF(AND(AL786="",AN786=""),"NB",AL786&amp;AN786))</f>
        <v>1@B,</v>
      </c>
      <c r="C786" s="6" t="str">
        <f t="shared" ca="1" si="248"/>
        <v/>
      </c>
      <c r="D786" s="56" t="str">
        <f ca="1">VLOOKUP($A786,$BC$5:$BN$45,8)</f>
        <v>B</v>
      </c>
      <c r="E786" s="344" t="str">
        <f t="shared" ca="1" si="257"/>
        <v>RRB</v>
      </c>
      <c r="F786" s="175">
        <v>1</v>
      </c>
      <c r="G786" s="459">
        <f ca="1">IF(G785&gt;=$AJ$3,1,IF(AND(J784="L",J785="L"),1,IF(I785="L",2,IF(I785="W",(2*G785-1),G785))))</f>
        <v>3</v>
      </c>
      <c r="H786" s="345" t="str">
        <f ca="1">IF($A785&lt;&gt;"",IF(OR($AH785&lt;&gt;0,$AI785&lt;&gt;0,E785="RRR"),"",IF(AND($D780="B",$D783="B"),"B",IF(AND($D782="B",$D784="B"),"B",IF(AND($D784=$D785,$D784="B"),"B","")))),"")</f>
        <v>B</v>
      </c>
      <c r="I786" s="346" t="str">
        <f t="shared" ca="1" si="261"/>
        <v>W</v>
      </c>
      <c r="J786" s="346">
        <f t="shared" ca="1" si="249"/>
        <v>1</v>
      </c>
      <c r="K786" s="343">
        <f t="shared" ca="1" si="258"/>
        <v>1</v>
      </c>
      <c r="L786" s="56" t="str">
        <f ca="1">VLOOKUP($A786,$BC$5:$BN$45,8)</f>
        <v>B</v>
      </c>
      <c r="M786" s="428">
        <f t="shared" ca="1" si="259"/>
        <v>0</v>
      </c>
      <c r="N786" s="175">
        <v>1</v>
      </c>
      <c r="O786" s="345" t="str">
        <f ca="1">IF($A785&lt;&gt;"",IF(OR($AH785&lt;&gt;0,$AI785&lt;&gt;0,E785="BBB",H786&lt;&gt;""),"",IF(AND($D780="R",$D783="R"),"R",IF(AND($D782="R",$D784="R"),"R",IF(AND($D784=$D785,$D784="R"),"R","")))),"")</f>
        <v/>
      </c>
      <c r="P786" s="37" t="str">
        <f t="shared" ca="1" si="250"/>
        <v/>
      </c>
      <c r="Q786" s="37">
        <f t="shared" ca="1" si="251"/>
        <v>0</v>
      </c>
      <c r="R786" s="23">
        <f ca="1">IF($A786&lt;&gt;"",IF(OR($AH785&lt;&gt;0,$AI785&lt;&gt;0),"0",SUM(Q786:Q786)),0)</f>
        <v>0</v>
      </c>
      <c r="S786" s="56" t="str">
        <f ca="1">VLOOKUP($A786,$BC$5:$BN$45,8)</f>
        <v>B</v>
      </c>
      <c r="T786" s="175">
        <v>1</v>
      </c>
      <c r="U786" s="345" t="str">
        <f ca="1">IF($A785&lt;&gt;"",IF(OR($AH785&lt;&gt;0,$AI785&lt;&gt;0,M785&gt;=$AJ$3),"",H786))</f>
        <v>B</v>
      </c>
      <c r="V786" s="346" t="str">
        <f t="shared" ca="1" si="262"/>
        <v>W</v>
      </c>
      <c r="W786" s="346">
        <f t="shared" ca="1" si="252"/>
        <v>1</v>
      </c>
      <c r="X786" s="343">
        <f t="shared" ca="1" si="260"/>
        <v>1</v>
      </c>
      <c r="Y786" s="56" t="str">
        <f ca="1">VLOOKUP($A786,$BC$5:$BN$45,8)</f>
        <v>B</v>
      </c>
      <c r="Z786" s="175">
        <v>1</v>
      </c>
      <c r="AA786" s="345" t="str">
        <f ca="1">IF($A785&lt;&gt;"",IF(OR($AH785&lt;&gt;0,$AI785&lt;&gt;0,U786&lt;&gt;""),"",O786))</f>
        <v/>
      </c>
      <c r="AB786" s="37" t="str">
        <f t="shared" ca="1" si="253"/>
        <v/>
      </c>
      <c r="AC786" s="37">
        <f t="shared" ca="1" si="254"/>
        <v>0</v>
      </c>
      <c r="AD786" s="23">
        <f ca="1">IF($A786&lt;&gt;"",IF(OR($AH785&lt;&gt;0,$AI785&lt;&gt;0),"0",SUM(AC786:AC786)),0)</f>
        <v>0</v>
      </c>
      <c r="AE786" s="90">
        <f ca="1">IF(A786&lt;&gt;"",W786+AC786,0)</f>
        <v>1</v>
      </c>
      <c r="AF786" s="87">
        <f t="shared" ca="1" si="263"/>
        <v>-14</v>
      </c>
      <c r="AG786" s="95">
        <f>T787</f>
        <v>1</v>
      </c>
      <c r="AH786" s="89">
        <f ca="1">IF($A786&lt;&gt;"",IF(AH785&lt;&gt;0,AH785,IF(AF786&gt;=$AJ$1,"Profit Target",0)),0)</f>
        <v>0</v>
      </c>
      <c r="AI786" s="91">
        <f ca="1">IF($A786&lt;&gt;"",IF(AI785&lt;&gt;0,AI785,IF(AF786&lt;=$AJ$2,"Stop Loss",0)))</f>
        <v>0</v>
      </c>
      <c r="AJ786" s="89">
        <f t="shared" ca="1" si="255"/>
        <v>9</v>
      </c>
      <c r="AK786" s="78" t="str">
        <f ca="1">IF($A785="","",ABS(T786)&amp;"@")</f>
        <v>1@</v>
      </c>
      <c r="AL786" s="78" t="str">
        <f ca="1">IF(U786&lt;&gt;"",$AK786&amp;U786&amp;",","")</f>
        <v>1@B,</v>
      </c>
      <c r="AM786" s="78" t="str">
        <f ca="1">IF($A785="","",ABS(Z786)&amp;"@")</f>
        <v>1@</v>
      </c>
      <c r="AN786" s="427" t="str">
        <f t="shared" ca="1" si="256"/>
        <v/>
      </c>
      <c r="AO786" s="20"/>
      <c r="AP786" s="20"/>
      <c r="AQ786" s="20"/>
      <c r="AR786" s="20"/>
      <c r="AS786" s="20"/>
      <c r="AT786" s="66"/>
      <c r="AU786" s="20"/>
      <c r="AV786" s="20"/>
      <c r="AW786" s="20"/>
      <c r="AX786" s="20"/>
      <c r="AY786" s="20"/>
      <c r="AZ786" s="20"/>
      <c r="BA786" s="20"/>
      <c r="BB786" s="96">
        <f t="shared" ca="1" si="247"/>
        <v>18</v>
      </c>
      <c r="BC786" s="48"/>
      <c r="BD786" s="96"/>
      <c r="BE786" s="48"/>
      <c r="BG786" s="48"/>
      <c r="BH786" s="48"/>
      <c r="BI786" s="19"/>
      <c r="BJ786" s="19"/>
      <c r="BK786" s="19"/>
      <c r="BL786" s="48"/>
      <c r="BM786" s="61"/>
      <c r="BN786" s="48"/>
      <c r="BR786" s="48"/>
      <c r="BS786" s="48"/>
      <c r="BT786" s="48"/>
      <c r="BU786" s="48"/>
      <c r="BV786" s="48"/>
      <c r="BW786" s="48"/>
      <c r="BX786" s="48"/>
      <c r="BY786" s="49"/>
      <c r="BZ786" s="48"/>
      <c r="CA786" s="48"/>
      <c r="CB786" s="19"/>
      <c r="CC786" s="19"/>
      <c r="CD786" s="19"/>
      <c r="CE786" s="48"/>
      <c r="CF786" s="49"/>
      <c r="CG786" s="19"/>
      <c r="CH786" s="49"/>
      <c r="CI786" s="19"/>
      <c r="CJ786" s="19"/>
    </row>
    <row r="787" spans="1:88">
      <c r="A787" s="96">
        <f t="shared" ca="1" si="246"/>
        <v>1</v>
      </c>
      <c r="B787" s="23" t="str">
        <f ca="1">IF(A786="","",IF(AND(AL787="",AN787=""),"NB",AL787&amp;AN787))</f>
        <v>1@R,</v>
      </c>
      <c r="C787" s="6" t="str">
        <f t="shared" ca="1" si="248"/>
        <v/>
      </c>
      <c r="D787" s="56" t="str">
        <f ca="1">VLOOKUP($A787,$BC$5:$BN$45,8)</f>
        <v>R</v>
      </c>
      <c r="E787" s="344" t="str">
        <f t="shared" ca="1" si="257"/>
        <v>RBR</v>
      </c>
      <c r="F787" s="175">
        <v>1</v>
      </c>
      <c r="G787" s="459">
        <f ca="1">IF(G786&gt;=$AJ$3,1,IF(AND(J785="L",J786="L"),1,IF(I786="L",2,IF(I786="W",(2*G786-1),G786))))</f>
        <v>5</v>
      </c>
      <c r="H787" s="345" t="str">
        <f ca="1">IF($A786&lt;&gt;"",IF(OR($AH786&lt;&gt;0,$AI786&lt;&gt;0,E786="RRR"),"",IF(AND($D781="B",$D784="B"),"B",IF(AND($D783="B",$D785="B"),"B",IF(AND($D785=$D786,$D785="B"),"B","")))),"")</f>
        <v/>
      </c>
      <c r="I787" s="346" t="str">
        <f t="shared" ca="1" si="261"/>
        <v/>
      </c>
      <c r="J787" s="346">
        <f t="shared" ca="1" si="249"/>
        <v>0</v>
      </c>
      <c r="K787" s="343">
        <f t="shared" ca="1" si="258"/>
        <v>0</v>
      </c>
      <c r="L787" s="56" t="str">
        <f ca="1">VLOOKUP($A787,$BC$5:$BN$45,8)</f>
        <v>R</v>
      </c>
      <c r="M787" s="428">
        <f t="shared" ca="1" si="259"/>
        <v>0</v>
      </c>
      <c r="N787" s="175">
        <v>1</v>
      </c>
      <c r="O787" s="345" t="str">
        <f ca="1">IF($A786&lt;&gt;"",IF(OR($AH786&lt;&gt;0,$AI786&lt;&gt;0,E786="BBB",H787&lt;&gt;""),"",IF(AND($D781="R",$D784="R"),"R",IF(AND($D783="R",$D785="R"),"R",IF(AND($D785=$D786,$D785="R"),"R","")))),"")</f>
        <v>R</v>
      </c>
      <c r="P787" s="37" t="str">
        <f t="shared" ca="1" si="250"/>
        <v>W</v>
      </c>
      <c r="Q787" s="37">
        <f t="shared" ca="1" si="251"/>
        <v>1</v>
      </c>
      <c r="R787" s="23">
        <f ca="1">IF($A787&lt;&gt;"",IF(OR($AH786&lt;&gt;0,$AI786&lt;&gt;0),"0",SUM(Q787:Q787)),0)</f>
        <v>1</v>
      </c>
      <c r="S787" s="56" t="str">
        <f ca="1">VLOOKUP($A787,$BC$5:$BN$45,8)</f>
        <v>R</v>
      </c>
      <c r="T787" s="175">
        <v>1</v>
      </c>
      <c r="U787" s="345" t="str">
        <f ca="1">IF($A786&lt;&gt;"",IF(OR($AH786&lt;&gt;0,$AI786&lt;&gt;0,M786&gt;=$AJ$3),"",H787))</f>
        <v/>
      </c>
      <c r="V787" s="346" t="str">
        <f t="shared" ca="1" si="262"/>
        <v/>
      </c>
      <c r="W787" s="346">
        <f t="shared" ca="1" si="252"/>
        <v>0</v>
      </c>
      <c r="X787" s="343">
        <f t="shared" ca="1" si="260"/>
        <v>0</v>
      </c>
      <c r="Y787" s="56" t="str">
        <f ca="1">VLOOKUP($A787,$BC$5:$BN$45,8)</f>
        <v>R</v>
      </c>
      <c r="Z787" s="175">
        <v>1</v>
      </c>
      <c r="AA787" s="345" t="str">
        <f ca="1">IF($A786&lt;&gt;"",IF(OR($AH786&lt;&gt;0,$AI786&lt;&gt;0,U787&lt;&gt;""),"",O787))</f>
        <v>R</v>
      </c>
      <c r="AB787" s="37" t="str">
        <f t="shared" ca="1" si="253"/>
        <v>W</v>
      </c>
      <c r="AC787" s="37">
        <f t="shared" ca="1" si="254"/>
        <v>1</v>
      </c>
      <c r="AD787" s="23">
        <f ca="1">IF($A787&lt;&gt;"",IF(OR($AH786&lt;&gt;0,$AI786&lt;&gt;0),"0",SUM(AC787:AC787)),0)</f>
        <v>1</v>
      </c>
      <c r="AE787" s="90">
        <f ca="1">IF(A787&lt;&gt;"",W787+AC787,0)</f>
        <v>1</v>
      </c>
      <c r="AF787" s="87">
        <f t="shared" ca="1" si="263"/>
        <v>-13</v>
      </c>
      <c r="AG787" s="95">
        <f>T788</f>
        <v>1</v>
      </c>
      <c r="AH787" s="89">
        <f ca="1">IF($A787&lt;&gt;"",IF(AH786&lt;&gt;0,AH786,IF(AF787&gt;=$AJ$1,"Profit Target",0)),0)</f>
        <v>0</v>
      </c>
      <c r="AI787" s="91">
        <f ca="1">IF($A787&lt;&gt;"",IF(AI786&lt;&gt;0,AI786,IF(AF787&lt;=$AJ$2,"Stop Loss",0)))</f>
        <v>0</v>
      </c>
      <c r="AJ787" s="89">
        <f t="shared" ca="1" si="255"/>
        <v>9</v>
      </c>
      <c r="AK787" s="78" t="str">
        <f ca="1">IF($A786="","",ABS(T787)&amp;"@")</f>
        <v>1@</v>
      </c>
      <c r="AL787" s="78" t="str">
        <f ca="1">IF(U787&lt;&gt;"",$AK787&amp;U787&amp;",","")</f>
        <v/>
      </c>
      <c r="AM787" s="78" t="str">
        <f ca="1">IF($A786="","",ABS(Z787)&amp;"@")</f>
        <v>1@</v>
      </c>
      <c r="AN787" s="427" t="str">
        <f t="shared" ca="1" si="256"/>
        <v>1@R,</v>
      </c>
      <c r="AO787" s="20"/>
      <c r="AP787" s="20"/>
      <c r="AQ787" s="20"/>
      <c r="AR787" s="20"/>
      <c r="AS787" s="20"/>
      <c r="AT787" s="66"/>
      <c r="AU787" s="20"/>
      <c r="AV787" s="20"/>
      <c r="AW787" s="20"/>
      <c r="AX787" s="20"/>
      <c r="AY787" s="20"/>
      <c r="AZ787" s="20"/>
      <c r="BA787" s="20"/>
      <c r="BB787" s="96">
        <f t="shared" ca="1" si="247"/>
        <v>29</v>
      </c>
      <c r="BC787" s="48"/>
      <c r="BD787" s="96"/>
      <c r="BE787" s="48"/>
      <c r="BG787" s="48"/>
      <c r="BH787" s="48"/>
      <c r="BI787" s="19"/>
      <c r="BJ787" s="19"/>
      <c r="BK787" s="19"/>
      <c r="BL787" s="48"/>
      <c r="BM787" s="61"/>
      <c r="BN787" s="48"/>
      <c r="BR787" s="48"/>
      <c r="BS787" s="48"/>
      <c r="BT787" s="48"/>
      <c r="BU787" s="48"/>
      <c r="BV787" s="48"/>
      <c r="BW787" s="48"/>
      <c r="BX787" s="48"/>
      <c r="BY787" s="49"/>
      <c r="BZ787" s="48"/>
      <c r="CA787" s="48"/>
      <c r="CB787" s="19"/>
      <c r="CC787" s="19"/>
      <c r="CD787" s="19"/>
      <c r="CE787" s="48"/>
      <c r="CF787" s="49"/>
      <c r="CG787" s="19"/>
      <c r="CH787" s="49"/>
      <c r="CI787" s="19"/>
      <c r="CJ787" s="19"/>
    </row>
    <row r="788" spans="1:88">
      <c r="A788" s="96">
        <f t="shared" ca="1" si="246"/>
        <v>26</v>
      </c>
      <c r="B788" s="23" t="str">
        <f ca="1">IF(A787="","",IF(AND(AL788="",AN788=""),"NB",AL788&amp;AN788))</f>
        <v>1@R,</v>
      </c>
      <c r="C788" s="6" t="str">
        <f t="shared" ca="1" si="248"/>
        <v/>
      </c>
      <c r="D788" s="56" t="str">
        <f ca="1">VLOOKUP($A788,$BC$5:$BN$45,8)</f>
        <v>B</v>
      </c>
      <c r="E788" s="344" t="str">
        <f t="shared" ca="1" si="257"/>
        <v>BRB</v>
      </c>
      <c r="F788" s="175">
        <v>1</v>
      </c>
      <c r="G788" s="459">
        <f ca="1">IF(G787&gt;=$AJ$3,1,IF(AND(J786="L",J787="L"),1,IF(I787="L",2,IF(I787="W",(2*G787-1),G787))))</f>
        <v>5</v>
      </c>
      <c r="H788" s="345" t="str">
        <f ca="1">IF($A787&lt;&gt;"",IF(OR($AH787&lt;&gt;0,$AI787&lt;&gt;0,E787="RRR"),"",IF(AND($D782="B",$D785="B"),"B",IF(AND($D784="B",$D786="B"),"B",IF(AND($D786=$D787,$D786="B"),"B","")))),"")</f>
        <v/>
      </c>
      <c r="I788" s="346" t="str">
        <f t="shared" ca="1" si="261"/>
        <v/>
      </c>
      <c r="J788" s="346">
        <f t="shared" ca="1" si="249"/>
        <v>0</v>
      </c>
      <c r="K788" s="343">
        <f t="shared" ca="1" si="258"/>
        <v>0</v>
      </c>
      <c r="L788" s="56" t="str">
        <f ca="1">VLOOKUP($A788,$BC$5:$BN$45,8)</f>
        <v>B</v>
      </c>
      <c r="M788" s="428">
        <f t="shared" ca="1" si="259"/>
        <v>0</v>
      </c>
      <c r="N788" s="175">
        <v>1</v>
      </c>
      <c r="O788" s="345" t="str">
        <f ca="1">IF($A787&lt;&gt;"",IF(OR($AH787&lt;&gt;0,$AI787&lt;&gt;0,E787="BBB",H788&lt;&gt;""),"",IF(AND($D782="R",$D785="R"),"R",IF(AND($D784="R",$D786="R"),"R",IF(AND($D786=$D787,$D786="R"),"R","")))),"")</f>
        <v>R</v>
      </c>
      <c r="P788" s="37" t="str">
        <f t="shared" ca="1" si="250"/>
        <v>L</v>
      </c>
      <c r="Q788" s="37">
        <f t="shared" ca="1" si="251"/>
        <v>-1</v>
      </c>
      <c r="R788" s="23">
        <f ca="1">IF($A788&lt;&gt;"",IF(OR($AH787&lt;&gt;0,$AI787&lt;&gt;0),"0",SUM(Q788:Q788)),0)</f>
        <v>-1</v>
      </c>
      <c r="S788" s="56" t="str">
        <f ca="1">VLOOKUP($A788,$BC$5:$BN$45,8)</f>
        <v>B</v>
      </c>
      <c r="T788" s="175">
        <v>1</v>
      </c>
      <c r="U788" s="345" t="str">
        <f ca="1">IF($A787&lt;&gt;"",IF(OR($AH787&lt;&gt;0,$AI787&lt;&gt;0,M787&gt;=$AJ$3),"",H788))</f>
        <v/>
      </c>
      <c r="V788" s="346" t="str">
        <f t="shared" ca="1" si="262"/>
        <v/>
      </c>
      <c r="W788" s="346">
        <f t="shared" ca="1" si="252"/>
        <v>0</v>
      </c>
      <c r="X788" s="343">
        <f t="shared" ca="1" si="260"/>
        <v>0</v>
      </c>
      <c r="Y788" s="56" t="str">
        <f ca="1">VLOOKUP($A788,$BC$5:$BN$45,8)</f>
        <v>B</v>
      </c>
      <c r="Z788" s="175">
        <v>1</v>
      </c>
      <c r="AA788" s="345" t="str">
        <f ca="1">IF($A787&lt;&gt;"",IF(OR($AH787&lt;&gt;0,$AI787&lt;&gt;0,U788&lt;&gt;""),"",O788))</f>
        <v>R</v>
      </c>
      <c r="AB788" s="37" t="str">
        <f t="shared" ca="1" si="253"/>
        <v>L</v>
      </c>
      <c r="AC788" s="37">
        <f t="shared" ca="1" si="254"/>
        <v>-1</v>
      </c>
      <c r="AD788" s="23">
        <f ca="1">IF($A788&lt;&gt;"",IF(OR($AH787&lt;&gt;0,$AI787&lt;&gt;0),"0",SUM(AC788:AC788)),0)</f>
        <v>-1</v>
      </c>
      <c r="AE788" s="90">
        <f ca="1">IF(A788&lt;&gt;"",W788+AC788,0)</f>
        <v>-1</v>
      </c>
      <c r="AF788" s="87">
        <f t="shared" ca="1" si="263"/>
        <v>-14</v>
      </c>
      <c r="AG788" s="95">
        <f>T789</f>
        <v>1</v>
      </c>
      <c r="AH788" s="89">
        <f ca="1">IF($A788&lt;&gt;"",IF(AH787&lt;&gt;0,AH787,IF(AF788&gt;=$AJ$1,"Profit Target",0)),0)</f>
        <v>0</v>
      </c>
      <c r="AI788" s="91">
        <f ca="1">IF($A788&lt;&gt;"",IF(AI787&lt;&gt;0,AI787,IF(AF788&lt;=$AJ$2,"Stop Loss",0)))</f>
        <v>0</v>
      </c>
      <c r="AJ788" s="89">
        <f t="shared" ca="1" si="255"/>
        <v>9</v>
      </c>
      <c r="AK788" s="78" t="str">
        <f ca="1">IF($A787="","",ABS(T788)&amp;"@")</f>
        <v>1@</v>
      </c>
      <c r="AL788" s="78" t="str">
        <f ca="1">IF(U788&lt;&gt;"",$AK788&amp;U788&amp;",","")</f>
        <v/>
      </c>
      <c r="AM788" s="78" t="str">
        <f ca="1">IF($A787="","",ABS(Z788)&amp;"@")</f>
        <v>1@</v>
      </c>
      <c r="AN788" s="427" t="str">
        <f t="shared" ca="1" si="256"/>
        <v>1@R,</v>
      </c>
      <c r="AO788" s="20"/>
      <c r="AP788" s="20"/>
      <c r="AQ788" s="20"/>
      <c r="AR788" s="20"/>
      <c r="AS788" s="20"/>
      <c r="AT788" s="66"/>
      <c r="AU788" s="20"/>
      <c r="AV788" s="20"/>
      <c r="AW788" s="20"/>
      <c r="AX788" s="20"/>
      <c r="AY788" s="20"/>
      <c r="AZ788" s="20"/>
      <c r="BA788" s="20"/>
      <c r="BB788" s="96">
        <f t="shared" ca="1" si="247"/>
        <v>8</v>
      </c>
      <c r="BC788" s="48"/>
      <c r="BD788" s="96"/>
      <c r="BE788" s="48"/>
      <c r="BG788" s="48"/>
      <c r="BH788" s="48"/>
      <c r="BI788" s="19"/>
      <c r="BJ788" s="19"/>
      <c r="BK788" s="19"/>
      <c r="BL788" s="48"/>
      <c r="BM788" s="61"/>
      <c r="BN788" s="48"/>
      <c r="BR788" s="48"/>
      <c r="BS788" s="48"/>
      <c r="BT788" s="48"/>
      <c r="BU788" s="48"/>
      <c r="BV788" s="48"/>
      <c r="BW788" s="48"/>
      <c r="BX788" s="48"/>
      <c r="BY788" s="49"/>
      <c r="BZ788" s="48"/>
      <c r="CA788" s="48"/>
      <c r="CB788" s="19"/>
      <c r="CC788" s="19"/>
      <c r="CD788" s="19"/>
      <c r="CE788" s="48"/>
      <c r="CF788" s="49"/>
      <c r="CG788" s="19"/>
      <c r="CH788" s="49"/>
      <c r="CI788" s="19"/>
      <c r="CJ788" s="19"/>
    </row>
    <row r="789" spans="1:88">
      <c r="A789" s="96">
        <f t="shared" ca="1" si="246"/>
        <v>33</v>
      </c>
      <c r="B789" s="23" t="str">
        <f ca="1">IF(A788="","",IF(AND(AL789="",AN789=""),"NB",AL789&amp;AN789))</f>
        <v>1@B,</v>
      </c>
      <c r="C789" s="6" t="str">
        <f t="shared" ca="1" si="248"/>
        <v/>
      </c>
      <c r="D789" s="56" t="str">
        <f ca="1">VLOOKUP($A789,$BC$5:$BN$45,8)</f>
        <v>B</v>
      </c>
      <c r="E789" s="344" t="str">
        <f t="shared" ca="1" si="257"/>
        <v>RBB</v>
      </c>
      <c r="F789" s="175">
        <v>1</v>
      </c>
      <c r="G789" s="459">
        <f ca="1">IF(G788&gt;=$AJ$3,1,IF(AND(J787="L",J788="L"),1,IF(I788="L",2,IF(I788="W",(2*G788-1),G788))))</f>
        <v>5</v>
      </c>
      <c r="H789" s="345" t="str">
        <f ca="1">IF($A788&lt;&gt;"",IF(OR($AH788&lt;&gt;0,$AI788&lt;&gt;0,E788="RRR"),"",IF(AND($D783="B",$D786="B"),"B",IF(AND($D785="B",$D787="B"),"B",IF(AND($D787=$D788,$D787="B"),"B","")))),"")</f>
        <v>B</v>
      </c>
      <c r="I789" s="346" t="str">
        <f t="shared" ca="1" si="261"/>
        <v>W</v>
      </c>
      <c r="J789" s="346">
        <f t="shared" ca="1" si="249"/>
        <v>1</v>
      </c>
      <c r="K789" s="343">
        <f t="shared" ca="1" si="258"/>
        <v>1</v>
      </c>
      <c r="L789" s="56" t="str">
        <f ca="1">VLOOKUP($A789,$BC$5:$BN$45,8)</f>
        <v>B</v>
      </c>
      <c r="M789" s="428">
        <f t="shared" ca="1" si="259"/>
        <v>0</v>
      </c>
      <c r="N789" s="175">
        <v>1</v>
      </c>
      <c r="O789" s="345" t="str">
        <f ca="1">IF($A788&lt;&gt;"",IF(OR($AH788&lt;&gt;0,$AI788&lt;&gt;0,E788="BBB",H789&lt;&gt;""),"",IF(AND($D783="R",$D786="R"),"R",IF(AND($D785="R",$D787="R"),"R",IF(AND($D787=$D788,$D787="R"),"R","")))),"")</f>
        <v/>
      </c>
      <c r="P789" s="37" t="str">
        <f t="shared" ca="1" si="250"/>
        <v/>
      </c>
      <c r="Q789" s="37">
        <f t="shared" ca="1" si="251"/>
        <v>0</v>
      </c>
      <c r="R789" s="23">
        <f ca="1">IF($A789&lt;&gt;"",IF(OR($AH788&lt;&gt;0,$AI788&lt;&gt;0),"0",SUM(Q789:Q789)),0)</f>
        <v>0</v>
      </c>
      <c r="S789" s="56" t="str">
        <f ca="1">VLOOKUP($A789,$BC$5:$BN$45,8)</f>
        <v>B</v>
      </c>
      <c r="T789" s="175">
        <v>1</v>
      </c>
      <c r="U789" s="345" t="str">
        <f ca="1">IF($A788&lt;&gt;"",IF(OR($AH788&lt;&gt;0,$AI788&lt;&gt;0,M788&gt;=$AJ$3),"",H789))</f>
        <v>B</v>
      </c>
      <c r="V789" s="346" t="str">
        <f t="shared" ca="1" si="262"/>
        <v>W</v>
      </c>
      <c r="W789" s="346">
        <f t="shared" ca="1" si="252"/>
        <v>1</v>
      </c>
      <c r="X789" s="343">
        <f t="shared" ca="1" si="260"/>
        <v>1</v>
      </c>
      <c r="Y789" s="56" t="str">
        <f ca="1">VLOOKUP($A789,$BC$5:$BN$45,8)</f>
        <v>B</v>
      </c>
      <c r="Z789" s="175">
        <v>1</v>
      </c>
      <c r="AA789" s="345" t="str">
        <f ca="1">IF($A788&lt;&gt;"",IF(OR($AH788&lt;&gt;0,$AI788&lt;&gt;0,U789&lt;&gt;""),"",O789))</f>
        <v/>
      </c>
      <c r="AB789" s="37" t="str">
        <f t="shared" ca="1" si="253"/>
        <v/>
      </c>
      <c r="AC789" s="37">
        <f t="shared" ca="1" si="254"/>
        <v>0</v>
      </c>
      <c r="AD789" s="23">
        <f ca="1">IF($A789&lt;&gt;"",IF(OR($AH788&lt;&gt;0,$AI788&lt;&gt;0),"0",SUM(AC789:AC789)),0)</f>
        <v>0</v>
      </c>
      <c r="AE789" s="90">
        <f ca="1">IF(A789&lt;&gt;"",W789+AC789,0)</f>
        <v>1</v>
      </c>
      <c r="AF789" s="87">
        <f t="shared" ca="1" si="263"/>
        <v>-13</v>
      </c>
      <c r="AG789" s="95">
        <f>T790</f>
        <v>1</v>
      </c>
      <c r="AH789" s="89">
        <f ca="1">IF($A789&lt;&gt;"",IF(AH788&lt;&gt;0,AH788,IF(AF789&gt;=$AJ$1,"Profit Target",0)),0)</f>
        <v>0</v>
      </c>
      <c r="AI789" s="91">
        <f ca="1">IF($A789&lt;&gt;"",IF(AI788&lt;&gt;0,AI788,IF(AF789&lt;=$AJ$2,"Stop Loss",0)))</f>
        <v>0</v>
      </c>
      <c r="AJ789" s="89">
        <f t="shared" ca="1" si="255"/>
        <v>9</v>
      </c>
      <c r="AK789" s="78" t="str">
        <f ca="1">IF($A788="","",ABS(T789)&amp;"@")</f>
        <v>1@</v>
      </c>
      <c r="AL789" s="78" t="str">
        <f ca="1">IF(U789&lt;&gt;"",$AK789&amp;U789&amp;",","")</f>
        <v>1@B,</v>
      </c>
      <c r="AM789" s="78" t="str">
        <f ca="1">IF($A788="","",ABS(Z789)&amp;"@")</f>
        <v>1@</v>
      </c>
      <c r="AN789" s="427" t="str">
        <f t="shared" ca="1" si="256"/>
        <v/>
      </c>
      <c r="AO789" s="20"/>
      <c r="AP789" s="20"/>
      <c r="AQ789" s="20"/>
      <c r="AR789" s="20"/>
      <c r="AS789" s="20"/>
      <c r="AT789" s="66"/>
      <c r="AU789" s="20"/>
      <c r="AV789" s="20"/>
      <c r="AW789" s="20"/>
      <c r="AX789" s="20"/>
      <c r="AY789" s="20"/>
      <c r="AZ789" s="20"/>
      <c r="BA789" s="20"/>
      <c r="BB789" s="96">
        <f t="shared" ca="1" si="247"/>
        <v>32</v>
      </c>
      <c r="BC789" s="48"/>
      <c r="BD789" s="96"/>
      <c r="BE789" s="48"/>
      <c r="BG789" s="48"/>
      <c r="BH789" s="48"/>
      <c r="BI789" s="19"/>
      <c r="BJ789" s="19"/>
      <c r="BK789" s="19"/>
      <c r="BL789" s="48"/>
      <c r="BM789" s="61"/>
      <c r="BN789" s="48"/>
      <c r="BR789" s="48"/>
      <c r="BS789" s="48"/>
      <c r="BT789" s="48"/>
      <c r="BU789" s="48"/>
      <c r="BV789" s="48"/>
      <c r="BW789" s="48"/>
      <c r="BX789" s="48"/>
      <c r="BY789" s="49"/>
      <c r="BZ789" s="48"/>
      <c r="CA789" s="48"/>
      <c r="CB789" s="19"/>
      <c r="CC789" s="19"/>
      <c r="CD789" s="19"/>
      <c r="CE789" s="48"/>
      <c r="CF789" s="49"/>
      <c r="CG789" s="19"/>
      <c r="CH789" s="49"/>
      <c r="CI789" s="19"/>
      <c r="CJ789" s="19"/>
    </row>
    <row r="790" spans="1:88">
      <c r="A790" s="96">
        <f t="shared" ca="1" si="246"/>
        <v>30</v>
      </c>
      <c r="B790" s="23" t="str">
        <f ca="1">IF(A789="","",IF(AND(AL790="",AN790=""),"NB",AL790&amp;AN790))</f>
        <v>1@B,</v>
      </c>
      <c r="C790" s="6" t="str">
        <f t="shared" ca="1" si="248"/>
        <v/>
      </c>
      <c r="D790" s="56" t="str">
        <f ca="1">VLOOKUP($A790,$BC$5:$BN$45,8)</f>
        <v>R</v>
      </c>
      <c r="E790" s="344" t="str">
        <f t="shared" ca="1" si="257"/>
        <v>BBR</v>
      </c>
      <c r="F790" s="175">
        <v>1</v>
      </c>
      <c r="G790" s="459">
        <f ca="1">IF(G789&gt;=$AJ$3,1,IF(AND(J788="L",J789="L"),1,IF(I789="L",2,IF(I789="W",(2*G789-1),G789))))</f>
        <v>9</v>
      </c>
      <c r="H790" s="345" t="str">
        <f ca="1">IF($A789&lt;&gt;"",IF(OR($AH789&lt;&gt;0,$AI789&lt;&gt;0,E789="RRR"),"",IF(AND($D784="B",$D787="B"),"B",IF(AND($D786="B",$D788="B"),"B",IF(AND($D788=$D789,$D788="B"),"B","")))),"")</f>
        <v>B</v>
      </c>
      <c r="I790" s="346" t="str">
        <f t="shared" ca="1" si="261"/>
        <v>L</v>
      </c>
      <c r="J790" s="346">
        <f t="shared" ca="1" si="249"/>
        <v>-1</v>
      </c>
      <c r="K790" s="343">
        <f t="shared" ca="1" si="258"/>
        <v>-1</v>
      </c>
      <c r="L790" s="56" t="str">
        <f ca="1">VLOOKUP($A790,$BC$5:$BN$45,8)</f>
        <v>R</v>
      </c>
      <c r="M790" s="428">
        <f t="shared" ca="1" si="259"/>
        <v>1</v>
      </c>
      <c r="N790" s="175">
        <v>1</v>
      </c>
      <c r="O790" s="345" t="str">
        <f ca="1">IF($A789&lt;&gt;"",IF(OR($AH789&lt;&gt;0,$AI789&lt;&gt;0,E789="BBB",H790&lt;&gt;""),"",IF(AND($D784="R",$D787="R"),"R",IF(AND($D786="R",$D788="R"),"R",IF(AND($D788=$D789,$D788="R"),"R","")))),"")</f>
        <v/>
      </c>
      <c r="P790" s="37" t="str">
        <f t="shared" ca="1" si="250"/>
        <v/>
      </c>
      <c r="Q790" s="37">
        <f t="shared" ca="1" si="251"/>
        <v>0</v>
      </c>
      <c r="R790" s="23">
        <f ca="1">IF($A790&lt;&gt;"",IF(OR($AH789&lt;&gt;0,$AI789&lt;&gt;0),"0",SUM(Q790:Q790)),0)</f>
        <v>0</v>
      </c>
      <c r="S790" s="56" t="str">
        <f ca="1">VLOOKUP($A790,$BC$5:$BN$45,8)</f>
        <v>R</v>
      </c>
      <c r="T790" s="175">
        <v>1</v>
      </c>
      <c r="U790" s="345" t="str">
        <f ca="1">IF($A789&lt;&gt;"",IF(OR($AH789&lt;&gt;0,$AI789&lt;&gt;0,M789&gt;=$AJ$3),"",H790))</f>
        <v>B</v>
      </c>
      <c r="V790" s="346" t="str">
        <f t="shared" ca="1" si="262"/>
        <v>L</v>
      </c>
      <c r="W790" s="346">
        <f t="shared" ca="1" si="252"/>
        <v>-1</v>
      </c>
      <c r="X790" s="343">
        <f t="shared" ca="1" si="260"/>
        <v>-1</v>
      </c>
      <c r="Y790" s="56" t="str">
        <f ca="1">VLOOKUP($A790,$BC$5:$BN$45,8)</f>
        <v>R</v>
      </c>
      <c r="Z790" s="175">
        <v>1</v>
      </c>
      <c r="AA790" s="345" t="str">
        <f ca="1">IF($A789&lt;&gt;"",IF(OR($AH789&lt;&gt;0,$AI789&lt;&gt;0,U790&lt;&gt;""),"",O790))</f>
        <v/>
      </c>
      <c r="AB790" s="37" t="str">
        <f t="shared" ca="1" si="253"/>
        <v/>
      </c>
      <c r="AC790" s="37">
        <f t="shared" ca="1" si="254"/>
        <v>0</v>
      </c>
      <c r="AD790" s="23">
        <f ca="1">IF($A790&lt;&gt;"",IF(OR($AH789&lt;&gt;0,$AI789&lt;&gt;0),"0",SUM(AC790:AC790)),0)</f>
        <v>0</v>
      </c>
      <c r="AE790" s="90">
        <f ca="1">IF(A790&lt;&gt;"",W790+AC790,0)</f>
        <v>-1</v>
      </c>
      <c r="AF790" s="87">
        <f t="shared" ca="1" si="263"/>
        <v>-14</v>
      </c>
      <c r="AG790" s="95">
        <f>T791</f>
        <v>1</v>
      </c>
      <c r="AH790" s="89">
        <f ca="1">IF($A790&lt;&gt;"",IF(AH789&lt;&gt;0,AH789,IF(AF790&gt;=$AJ$1,"Profit Target",0)),0)</f>
        <v>0</v>
      </c>
      <c r="AI790" s="91">
        <f ca="1">IF($A790&lt;&gt;"",IF(AI789&lt;&gt;0,AI789,IF(AF790&lt;=$AJ$2,"Stop Loss",0)))</f>
        <v>0</v>
      </c>
      <c r="AJ790" s="89">
        <f t="shared" ca="1" si="255"/>
        <v>9</v>
      </c>
      <c r="AK790" s="78" t="str">
        <f ca="1">IF($A789="","",ABS(T790)&amp;"@")</f>
        <v>1@</v>
      </c>
      <c r="AL790" s="78" t="str">
        <f ca="1">IF(U790&lt;&gt;"",$AK790&amp;U790&amp;",","")</f>
        <v>1@B,</v>
      </c>
      <c r="AM790" s="78" t="str">
        <f ca="1">IF($A789="","",ABS(Z790)&amp;"@")</f>
        <v>1@</v>
      </c>
      <c r="AN790" s="427" t="str">
        <f t="shared" ca="1" si="256"/>
        <v/>
      </c>
      <c r="AO790" s="20"/>
      <c r="AP790" s="20"/>
      <c r="AQ790" s="20"/>
      <c r="AR790" s="20"/>
      <c r="AS790" s="20"/>
      <c r="AT790" s="66"/>
      <c r="AU790" s="20"/>
      <c r="AV790" s="20"/>
      <c r="AW790" s="20"/>
      <c r="AX790" s="20"/>
      <c r="AY790" s="20"/>
      <c r="AZ790" s="20"/>
      <c r="BA790" s="20"/>
      <c r="BB790" s="96">
        <f t="shared" ca="1" si="247"/>
        <v>9</v>
      </c>
      <c r="BC790" s="48"/>
      <c r="BD790" s="96"/>
      <c r="BE790" s="48"/>
      <c r="BG790" s="48"/>
      <c r="BH790" s="48"/>
      <c r="BI790" s="19"/>
      <c r="BJ790" s="19"/>
      <c r="BK790" s="19"/>
      <c r="BL790" s="48"/>
      <c r="BM790" s="61"/>
      <c r="BN790" s="48"/>
      <c r="BR790" s="48"/>
      <c r="BS790" s="48"/>
      <c r="BT790" s="48"/>
      <c r="BU790" s="48"/>
      <c r="BV790" s="48"/>
      <c r="BW790" s="48"/>
      <c r="BX790" s="48"/>
      <c r="BY790" s="49"/>
      <c r="BZ790" s="48"/>
      <c r="CA790" s="48"/>
      <c r="CB790" s="19"/>
      <c r="CC790" s="19"/>
      <c r="CD790" s="19"/>
      <c r="CE790" s="48"/>
      <c r="CF790" s="49"/>
      <c r="CG790" s="19"/>
      <c r="CH790" s="49"/>
      <c r="CI790" s="19"/>
      <c r="CJ790" s="19"/>
    </row>
    <row r="791" spans="1:88">
      <c r="A791" s="96">
        <f t="shared" ca="1" si="246"/>
        <v>21</v>
      </c>
      <c r="B791" s="23" t="str">
        <f ca="1">IF(A790="","",IF(AND(AL791="",AN791=""),"NB",AL791&amp;AN791))</f>
        <v>NB</v>
      </c>
      <c r="C791" s="6" t="str">
        <f t="shared" ca="1" si="248"/>
        <v/>
      </c>
      <c r="D791" s="56" t="str">
        <f ca="1">VLOOKUP($A791,$BC$5:$BN$45,8)</f>
        <v>R</v>
      </c>
      <c r="E791" s="344" t="str">
        <f t="shared" ca="1" si="257"/>
        <v>BRR</v>
      </c>
      <c r="F791" s="175">
        <v>1</v>
      </c>
      <c r="G791" s="459">
        <f ca="1">IF(G790&gt;=$AJ$3,1,IF(AND(J789="L",J790="L"),1,IF(I790="L",2,IF(I790="W",(2*G790-1),G790))))</f>
        <v>2</v>
      </c>
      <c r="H791" s="345" t="str">
        <f ca="1">IF($A790&lt;&gt;"",IF(OR($AH790&lt;&gt;0,$AI790&lt;&gt;0,E790="RRR"),"",IF(AND($D785="B",$D788="B"),"B",IF(AND($D787="B",$D789="B"),"B",IF(AND($D789=$D790,$D789="B"),"B","")))),"")</f>
        <v/>
      </c>
      <c r="I791" s="346" t="str">
        <f t="shared" ca="1" si="261"/>
        <v/>
      </c>
      <c r="J791" s="346">
        <f t="shared" ca="1" si="249"/>
        <v>0</v>
      </c>
      <c r="K791" s="343">
        <f t="shared" ca="1" si="258"/>
        <v>0</v>
      </c>
      <c r="L791" s="56" t="str">
        <f ca="1">VLOOKUP($A791,$BC$5:$BN$45,8)</f>
        <v>R</v>
      </c>
      <c r="M791" s="428">
        <f t="shared" ca="1" si="259"/>
        <v>1</v>
      </c>
      <c r="N791" s="175">
        <v>1</v>
      </c>
      <c r="O791" s="345" t="str">
        <f ca="1">IF($A790&lt;&gt;"",IF(OR($AH790&lt;&gt;0,$AI790&lt;&gt;0,E790="BBB",H791&lt;&gt;""),"",IF(AND($D785="R",$D788="R"),"R",IF(AND($D787="R",$D789="R"),"R",IF(AND($D789=$D790,$D789="R"),"R","")))),"")</f>
        <v/>
      </c>
      <c r="P791" s="37" t="str">
        <f t="shared" ca="1" si="250"/>
        <v/>
      </c>
      <c r="Q791" s="37">
        <f t="shared" ca="1" si="251"/>
        <v>0</v>
      </c>
      <c r="R791" s="23">
        <f ca="1">IF($A791&lt;&gt;"",IF(OR($AH790&lt;&gt;0,$AI790&lt;&gt;0),"0",SUM(Q791:Q791)),0)</f>
        <v>0</v>
      </c>
      <c r="S791" s="56" t="str">
        <f ca="1">VLOOKUP($A791,$BC$5:$BN$45,8)</f>
        <v>R</v>
      </c>
      <c r="T791" s="175">
        <v>1</v>
      </c>
      <c r="U791" s="345" t="str">
        <f ca="1">IF($A790&lt;&gt;"",IF(OR($AH790&lt;&gt;0,$AI790&lt;&gt;0,M790&gt;=$AJ$3),"",H791))</f>
        <v/>
      </c>
      <c r="V791" s="346" t="str">
        <f t="shared" ca="1" si="262"/>
        <v/>
      </c>
      <c r="W791" s="346">
        <f t="shared" ca="1" si="252"/>
        <v>0</v>
      </c>
      <c r="X791" s="343">
        <f t="shared" ca="1" si="260"/>
        <v>0</v>
      </c>
      <c r="Y791" s="56" t="str">
        <f ca="1">VLOOKUP($A791,$BC$5:$BN$45,8)</f>
        <v>R</v>
      </c>
      <c r="Z791" s="175">
        <v>1</v>
      </c>
      <c r="AA791" s="345" t="str">
        <f ca="1">IF($A790&lt;&gt;"",IF(OR($AH790&lt;&gt;0,$AI790&lt;&gt;0,U791&lt;&gt;""),"",O791))</f>
        <v/>
      </c>
      <c r="AB791" s="37" t="str">
        <f t="shared" ca="1" si="253"/>
        <v/>
      </c>
      <c r="AC791" s="37">
        <f t="shared" ca="1" si="254"/>
        <v>0</v>
      </c>
      <c r="AD791" s="23">
        <f ca="1">IF($A791&lt;&gt;"",IF(OR($AH790&lt;&gt;0,$AI790&lt;&gt;0),"0",SUM(AC791:AC791)),0)</f>
        <v>0</v>
      </c>
      <c r="AE791" s="90">
        <f ca="1">IF(A791&lt;&gt;"",W791+AC791,0)</f>
        <v>0</v>
      </c>
      <c r="AF791" s="87">
        <f t="shared" ca="1" si="263"/>
        <v>-14</v>
      </c>
      <c r="AG791" s="95">
        <f>T792</f>
        <v>1</v>
      </c>
      <c r="AH791" s="89">
        <f ca="1">IF($A791&lt;&gt;"",IF(AH790&lt;&gt;0,AH790,IF(AF791&gt;=$AJ$1,"Profit Target",0)),0)</f>
        <v>0</v>
      </c>
      <c r="AI791" s="91">
        <f ca="1">IF($A791&lt;&gt;"",IF(AI790&lt;&gt;0,AI790,IF(AF791&lt;=$AJ$2,"Stop Loss",0)))</f>
        <v>0</v>
      </c>
      <c r="AJ791" s="89">
        <f t="shared" ca="1" si="255"/>
        <v>9</v>
      </c>
      <c r="AK791" s="78" t="str">
        <f ca="1">IF($A790="","",ABS(T791)&amp;"@")</f>
        <v>1@</v>
      </c>
      <c r="AL791" s="78" t="str">
        <f ca="1">IF(U791&lt;&gt;"",$AK791&amp;U791&amp;",","")</f>
        <v/>
      </c>
      <c r="AM791" s="78" t="str">
        <f ca="1">IF($A790="","",ABS(Z791)&amp;"@")</f>
        <v>1@</v>
      </c>
      <c r="AN791" s="427" t="str">
        <f t="shared" ca="1" si="256"/>
        <v/>
      </c>
      <c r="AO791" s="20"/>
      <c r="AP791" s="20"/>
      <c r="AQ791" s="20"/>
      <c r="AR791" s="20"/>
      <c r="AS791" s="20"/>
      <c r="AT791" s="66"/>
      <c r="AU791" s="20"/>
      <c r="AV791" s="20"/>
      <c r="AW791" s="20"/>
      <c r="AX791" s="20"/>
      <c r="AY791" s="20"/>
      <c r="AZ791" s="20"/>
      <c r="BA791" s="20"/>
      <c r="BB791" s="96">
        <f t="shared" ca="1" si="247"/>
        <v>24</v>
      </c>
      <c r="BC791" s="48"/>
      <c r="BD791" s="96"/>
      <c r="BE791" s="48"/>
      <c r="BG791" s="48"/>
      <c r="BH791" s="48"/>
      <c r="BI791" s="19"/>
      <c r="BJ791" s="19"/>
      <c r="BK791" s="19"/>
      <c r="BL791" s="48"/>
      <c r="BM791" s="61"/>
      <c r="BN791" s="48"/>
      <c r="BR791" s="48"/>
      <c r="BS791" s="48"/>
      <c r="BT791" s="48"/>
      <c r="BU791" s="48"/>
      <c r="BV791" s="48"/>
      <c r="BW791" s="48"/>
      <c r="BX791" s="48"/>
      <c r="BY791" s="49"/>
      <c r="BZ791" s="48"/>
      <c r="CA791" s="48"/>
      <c r="CB791" s="19"/>
      <c r="CC791" s="19"/>
      <c r="CD791" s="19"/>
      <c r="CE791" s="48"/>
      <c r="CF791" s="49"/>
      <c r="CG791" s="19"/>
      <c r="CH791" s="49"/>
      <c r="CI791" s="19"/>
      <c r="CJ791" s="19"/>
    </row>
    <row r="792" spans="1:88">
      <c r="A792" s="96">
        <f t="shared" ca="1" si="246"/>
        <v>10</v>
      </c>
      <c r="B792" s="23" t="str">
        <f ca="1">IF(A791="","",IF(AND(AL792="",AN792=""),"NB",AL792&amp;AN792))</f>
        <v>1@B,</v>
      </c>
      <c r="C792" s="6" t="str">
        <f t="shared" ca="1" si="248"/>
        <v/>
      </c>
      <c r="D792" s="56" t="str">
        <f ca="1">VLOOKUP($A792,$BC$5:$BN$45,8)</f>
        <v>B</v>
      </c>
      <c r="E792" s="344" t="str">
        <f t="shared" ca="1" si="257"/>
        <v>RRB</v>
      </c>
      <c r="F792" s="175">
        <v>1</v>
      </c>
      <c r="G792" s="459">
        <f ca="1">IF(G791&gt;=$AJ$3,1,IF(AND(J790="L",J791="L"),1,IF(I791="L",2,IF(I791="W",(2*G791-1),G791))))</f>
        <v>2</v>
      </c>
      <c r="H792" s="345" t="str">
        <f ca="1">IF($A791&lt;&gt;"",IF(OR($AH791&lt;&gt;0,$AI791&lt;&gt;0,E791="RRR"),"",IF(AND($D786="B",$D789="B"),"B",IF(AND($D788="B",$D790="B"),"B",IF(AND($D790=$D791,$D790="B"),"B","")))),"")</f>
        <v>B</v>
      </c>
      <c r="I792" s="346" t="str">
        <f t="shared" ca="1" si="261"/>
        <v>W</v>
      </c>
      <c r="J792" s="346">
        <f t="shared" ca="1" si="249"/>
        <v>1</v>
      </c>
      <c r="K792" s="343">
        <f t="shared" ca="1" si="258"/>
        <v>1</v>
      </c>
      <c r="L792" s="56" t="str">
        <f ca="1">VLOOKUP($A792,$BC$5:$BN$45,8)</f>
        <v>B</v>
      </c>
      <c r="M792" s="428">
        <f t="shared" ca="1" si="259"/>
        <v>0</v>
      </c>
      <c r="N792" s="175">
        <v>1</v>
      </c>
      <c r="O792" s="345" t="str">
        <f ca="1">IF($A791&lt;&gt;"",IF(OR($AH791&lt;&gt;0,$AI791&lt;&gt;0,E791="BBB",H792&lt;&gt;""),"",IF(AND($D786="R",$D789="R"),"R",IF(AND($D788="R",$D790="R"),"R",IF(AND($D790=$D791,$D790="R"),"R","")))),"")</f>
        <v/>
      </c>
      <c r="P792" s="37" t="str">
        <f t="shared" ca="1" si="250"/>
        <v/>
      </c>
      <c r="Q792" s="37">
        <f t="shared" ca="1" si="251"/>
        <v>0</v>
      </c>
      <c r="R792" s="23">
        <f ca="1">IF($A792&lt;&gt;"",IF(OR($AH791&lt;&gt;0,$AI791&lt;&gt;0),"0",SUM(Q792:Q792)),0)</f>
        <v>0</v>
      </c>
      <c r="S792" s="56" t="str">
        <f ca="1">VLOOKUP($A792,$BC$5:$BN$45,8)</f>
        <v>B</v>
      </c>
      <c r="T792" s="175">
        <v>1</v>
      </c>
      <c r="U792" s="345" t="str">
        <f ca="1">IF($A791&lt;&gt;"",IF(OR($AH791&lt;&gt;0,$AI791&lt;&gt;0,M791&gt;=$AJ$3),"",H792))</f>
        <v>B</v>
      </c>
      <c r="V792" s="346" t="str">
        <f t="shared" ca="1" si="262"/>
        <v>W</v>
      </c>
      <c r="W792" s="346">
        <f t="shared" ca="1" si="252"/>
        <v>1</v>
      </c>
      <c r="X792" s="343">
        <f t="shared" ca="1" si="260"/>
        <v>1</v>
      </c>
      <c r="Y792" s="56" t="str">
        <f ca="1">VLOOKUP($A792,$BC$5:$BN$45,8)</f>
        <v>B</v>
      </c>
      <c r="Z792" s="175">
        <v>1</v>
      </c>
      <c r="AA792" s="345" t="str">
        <f ca="1">IF($A791&lt;&gt;"",IF(OR($AH791&lt;&gt;0,$AI791&lt;&gt;0,U792&lt;&gt;""),"",O792))</f>
        <v/>
      </c>
      <c r="AB792" s="37" t="str">
        <f t="shared" ca="1" si="253"/>
        <v/>
      </c>
      <c r="AC792" s="37">
        <f t="shared" ca="1" si="254"/>
        <v>0</v>
      </c>
      <c r="AD792" s="23">
        <f ca="1">IF($A792&lt;&gt;"",IF(OR($AH791&lt;&gt;0,$AI791&lt;&gt;0),"0",SUM(AC792:AC792)),0)</f>
        <v>0</v>
      </c>
      <c r="AE792" s="90">
        <f ca="1">IF(A792&lt;&gt;"",W792+AC792,0)</f>
        <v>1</v>
      </c>
      <c r="AF792" s="87">
        <f t="shared" ca="1" si="263"/>
        <v>-13</v>
      </c>
      <c r="AG792" s="95">
        <f>T793</f>
        <v>1</v>
      </c>
      <c r="AH792" s="89">
        <f ca="1">IF($A792&lt;&gt;"",IF(AH791&lt;&gt;0,AH791,IF(AF792&gt;=$AJ$1,"Profit Target",0)),0)</f>
        <v>0</v>
      </c>
      <c r="AI792" s="91">
        <f ca="1">IF($A792&lt;&gt;"",IF(AI791&lt;&gt;0,AI791,IF(AF792&lt;=$AJ$2,"Stop Loss",0)))</f>
        <v>0</v>
      </c>
      <c r="AJ792" s="89">
        <f t="shared" ca="1" si="255"/>
        <v>9</v>
      </c>
      <c r="AK792" s="78" t="str">
        <f ca="1">IF($A791="","",ABS(T792)&amp;"@")</f>
        <v>1@</v>
      </c>
      <c r="AL792" s="78" t="str">
        <f ca="1">IF(U792&lt;&gt;"",$AK792&amp;U792&amp;",","")</f>
        <v>1@B,</v>
      </c>
      <c r="AM792" s="78" t="str">
        <f ca="1">IF($A791="","",ABS(Z792)&amp;"@")</f>
        <v>1@</v>
      </c>
      <c r="AN792" s="427" t="str">
        <f t="shared" ca="1" si="256"/>
        <v/>
      </c>
      <c r="AO792" s="20"/>
      <c r="AP792" s="20"/>
      <c r="AQ792" s="20"/>
      <c r="AR792" s="20"/>
      <c r="AS792" s="20"/>
      <c r="AT792" s="66"/>
      <c r="AU792" s="20"/>
      <c r="AV792" s="20"/>
      <c r="AW792" s="20"/>
      <c r="AX792" s="20"/>
      <c r="AY792" s="20"/>
      <c r="AZ792" s="20"/>
      <c r="BA792" s="20"/>
      <c r="BB792" s="96">
        <f t="shared" ca="1" si="247"/>
        <v>11</v>
      </c>
      <c r="BC792" s="48"/>
      <c r="BD792" s="96"/>
      <c r="BE792" s="48"/>
      <c r="BG792" s="48"/>
      <c r="BH792" s="48"/>
      <c r="BI792" s="19"/>
      <c r="BJ792" s="19"/>
      <c r="BK792" s="19"/>
      <c r="BL792" s="48"/>
      <c r="BM792" s="61"/>
      <c r="BN792" s="48"/>
      <c r="BR792" s="48"/>
      <c r="BS792" s="48"/>
      <c r="BT792" s="48"/>
      <c r="BU792" s="48"/>
      <c r="BV792" s="48"/>
      <c r="BW792" s="48"/>
      <c r="BX792" s="48"/>
      <c r="BY792" s="49"/>
      <c r="BZ792" s="48"/>
      <c r="CA792" s="48"/>
      <c r="CB792" s="19"/>
      <c r="CC792" s="19"/>
      <c r="CD792" s="19"/>
      <c r="CE792" s="48"/>
      <c r="CF792" s="49"/>
      <c r="CG792" s="19"/>
      <c r="CH792" s="49"/>
      <c r="CI792" s="19"/>
      <c r="CJ792" s="19"/>
    </row>
    <row r="793" spans="1:88">
      <c r="A793" s="96">
        <f t="shared" ca="1" si="246"/>
        <v>24</v>
      </c>
      <c r="B793" s="23" t="str">
        <f ca="1">IF(A792="","",IF(AND(AL793="",AN793=""),"NB",AL793&amp;AN793))</f>
        <v>1@R,</v>
      </c>
      <c r="C793" s="6" t="str">
        <f t="shared" ca="1" si="248"/>
        <v/>
      </c>
      <c r="D793" s="56" t="str">
        <f ca="1">VLOOKUP($A793,$BC$5:$BN$45,8)</f>
        <v>B</v>
      </c>
      <c r="E793" s="344" t="str">
        <f t="shared" ca="1" si="257"/>
        <v>RBB</v>
      </c>
      <c r="F793" s="175">
        <v>1</v>
      </c>
      <c r="G793" s="459">
        <f ca="1">IF(G792&gt;=$AJ$3,1,IF(AND(J791="L",J792="L"),1,IF(I792="L",2,IF(I792="W",(2*G792-1),G792))))</f>
        <v>3</v>
      </c>
      <c r="H793" s="345" t="str">
        <f ca="1">IF($A792&lt;&gt;"",IF(OR($AH792&lt;&gt;0,$AI792&lt;&gt;0,E792="RRR"),"",IF(AND($D787="B",$D790="B"),"B",IF(AND($D789="B",$D791="B"),"B",IF(AND($D791=$D792,$D791="B"),"B","")))),"")</f>
        <v/>
      </c>
      <c r="I793" s="346" t="str">
        <f t="shared" ca="1" si="261"/>
        <v/>
      </c>
      <c r="J793" s="346">
        <f t="shared" ca="1" si="249"/>
        <v>0</v>
      </c>
      <c r="K793" s="343">
        <f t="shared" ca="1" si="258"/>
        <v>0</v>
      </c>
      <c r="L793" s="56" t="str">
        <f ca="1">VLOOKUP($A793,$BC$5:$BN$45,8)</f>
        <v>B</v>
      </c>
      <c r="M793" s="428">
        <f t="shared" ca="1" si="259"/>
        <v>0</v>
      </c>
      <c r="N793" s="175">
        <v>1</v>
      </c>
      <c r="O793" s="345" t="str">
        <f ca="1">IF($A792&lt;&gt;"",IF(OR($AH792&lt;&gt;0,$AI792&lt;&gt;0,E792="BBB",H793&lt;&gt;""),"",IF(AND($D787="R",$D790="R"),"R",IF(AND($D789="R",$D791="R"),"R",IF(AND($D791=$D792,$D791="R"),"R","")))),"")</f>
        <v>R</v>
      </c>
      <c r="P793" s="37" t="str">
        <f t="shared" ca="1" si="250"/>
        <v>L</v>
      </c>
      <c r="Q793" s="37">
        <f t="shared" ca="1" si="251"/>
        <v>-1</v>
      </c>
      <c r="R793" s="23">
        <f ca="1">IF($A793&lt;&gt;"",IF(OR($AH792&lt;&gt;0,$AI792&lt;&gt;0),"0",SUM(Q793:Q793)),0)</f>
        <v>-1</v>
      </c>
      <c r="S793" s="56" t="str">
        <f ca="1">VLOOKUP($A793,$BC$5:$BN$45,8)</f>
        <v>B</v>
      </c>
      <c r="T793" s="175">
        <v>1</v>
      </c>
      <c r="U793" s="345" t="str">
        <f ca="1">IF($A792&lt;&gt;"",IF(OR($AH792&lt;&gt;0,$AI792&lt;&gt;0,M792&gt;=$AJ$3),"",H793))</f>
        <v/>
      </c>
      <c r="V793" s="346" t="str">
        <f t="shared" ca="1" si="262"/>
        <v/>
      </c>
      <c r="W793" s="346">
        <f t="shared" ca="1" si="252"/>
        <v>0</v>
      </c>
      <c r="X793" s="343">
        <f t="shared" ca="1" si="260"/>
        <v>0</v>
      </c>
      <c r="Y793" s="56" t="str">
        <f ca="1">VLOOKUP($A793,$BC$5:$BN$45,8)</f>
        <v>B</v>
      </c>
      <c r="Z793" s="175">
        <v>1</v>
      </c>
      <c r="AA793" s="345" t="str">
        <f ca="1">IF($A792&lt;&gt;"",IF(OR($AH792&lt;&gt;0,$AI792&lt;&gt;0,U793&lt;&gt;""),"",O793))</f>
        <v>R</v>
      </c>
      <c r="AB793" s="37" t="str">
        <f t="shared" ca="1" si="253"/>
        <v>L</v>
      </c>
      <c r="AC793" s="37">
        <f t="shared" ca="1" si="254"/>
        <v>-1</v>
      </c>
      <c r="AD793" s="23">
        <f ca="1">IF($A793&lt;&gt;"",IF(OR($AH792&lt;&gt;0,$AI792&lt;&gt;0),"0",SUM(AC793:AC793)),0)</f>
        <v>-1</v>
      </c>
      <c r="AE793" s="90">
        <f ca="1">IF(A793&lt;&gt;"",W793+AC793,0)</f>
        <v>-1</v>
      </c>
      <c r="AF793" s="87">
        <f t="shared" ca="1" si="263"/>
        <v>-14</v>
      </c>
      <c r="AG793" s="95">
        <f>T794</f>
        <v>1</v>
      </c>
      <c r="AH793" s="89">
        <f ca="1">IF($A793&lt;&gt;"",IF(AH792&lt;&gt;0,AH792,IF(AF793&gt;=$AJ$1,"Profit Target",0)),0)</f>
        <v>0</v>
      </c>
      <c r="AI793" s="91">
        <f ca="1">IF($A793&lt;&gt;"",IF(AI792&lt;&gt;0,AI792,IF(AF793&lt;=$AJ$2,"Stop Loss",0)))</f>
        <v>0</v>
      </c>
      <c r="AJ793" s="89">
        <f t="shared" ca="1" si="255"/>
        <v>9</v>
      </c>
      <c r="AK793" s="78" t="str">
        <f ca="1">IF($A792="","",ABS(T793)&amp;"@")</f>
        <v>1@</v>
      </c>
      <c r="AL793" s="78" t="str">
        <f ca="1">IF(U793&lt;&gt;"",$AK793&amp;U793&amp;",","")</f>
        <v/>
      </c>
      <c r="AM793" s="78" t="str">
        <f ca="1">IF($A792="","",ABS(Z793)&amp;"@")</f>
        <v>1@</v>
      </c>
      <c r="AN793" s="427" t="str">
        <f t="shared" ca="1" si="256"/>
        <v>1@R,</v>
      </c>
      <c r="AO793" s="20"/>
      <c r="AP793" s="20"/>
      <c r="AQ793" s="20"/>
      <c r="AR793" s="20"/>
      <c r="AS793" s="20"/>
      <c r="AT793" s="66"/>
      <c r="AU793" s="20"/>
      <c r="AV793" s="20"/>
      <c r="AW793" s="20"/>
      <c r="AX793" s="20"/>
      <c r="AY793" s="20"/>
      <c r="AZ793" s="20"/>
      <c r="BA793" s="20"/>
      <c r="BB793" s="96">
        <f t="shared" ca="1" si="247"/>
        <v>22</v>
      </c>
      <c r="BC793" s="48"/>
      <c r="BD793" s="96"/>
      <c r="BE793" s="48"/>
      <c r="BG793" s="48"/>
      <c r="BH793" s="48"/>
      <c r="BI793" s="19"/>
      <c r="BJ793" s="19"/>
      <c r="BK793" s="19"/>
      <c r="BL793" s="48"/>
      <c r="BM793" s="61"/>
      <c r="BN793" s="48"/>
      <c r="BR793" s="48"/>
      <c r="BS793" s="48"/>
      <c r="BT793" s="48"/>
      <c r="BU793" s="48"/>
      <c r="BV793" s="48"/>
      <c r="BW793" s="48"/>
      <c r="BX793" s="48"/>
      <c r="BY793" s="49"/>
      <c r="BZ793" s="48"/>
      <c r="CA793" s="48"/>
      <c r="CB793" s="19"/>
      <c r="CC793" s="19"/>
      <c r="CD793" s="19"/>
      <c r="CE793" s="48"/>
      <c r="CF793" s="49"/>
      <c r="CG793" s="19"/>
      <c r="CH793" s="49"/>
      <c r="CI793" s="19"/>
      <c r="CJ793" s="19"/>
    </row>
    <row r="794" spans="1:88">
      <c r="A794" s="96">
        <f t="shared" ca="1" si="246"/>
        <v>13</v>
      </c>
      <c r="B794" s="23" t="str">
        <f ca="1">IF(A793="","",IF(AND(AL794="",AN794=""),"NB",AL794&amp;AN794))</f>
        <v>1@B,</v>
      </c>
      <c r="C794" s="6" t="str">
        <f t="shared" ca="1" si="248"/>
        <v/>
      </c>
      <c r="D794" s="56" t="str">
        <f ca="1">VLOOKUP($A794,$BC$5:$BN$45,8)</f>
        <v>B</v>
      </c>
      <c r="E794" s="344" t="str">
        <f t="shared" ca="1" si="257"/>
        <v>BBB</v>
      </c>
      <c r="F794" s="175">
        <v>1</v>
      </c>
      <c r="G794" s="459">
        <f ca="1">IF(G793&gt;=$AJ$3,1,IF(AND(J792="L",J793="L"),1,IF(I793="L",2,IF(I793="W",(2*G793-1),G793))))</f>
        <v>3</v>
      </c>
      <c r="H794" s="345" t="str">
        <f ca="1">IF($A793&lt;&gt;"",IF(OR($AH793&lt;&gt;0,$AI793&lt;&gt;0,E793="RRR"),"",IF(AND($D788="B",$D791="B"),"B",IF(AND($D790="B",$D792="B"),"B",IF(AND($D792=$D793,$D792="B"),"B","")))),"")</f>
        <v>B</v>
      </c>
      <c r="I794" s="346" t="str">
        <f t="shared" ca="1" si="261"/>
        <v>W</v>
      </c>
      <c r="J794" s="346">
        <f t="shared" ca="1" si="249"/>
        <v>1</v>
      </c>
      <c r="K794" s="343">
        <f t="shared" ca="1" si="258"/>
        <v>1</v>
      </c>
      <c r="L794" s="56" t="str">
        <f ca="1">VLOOKUP($A794,$BC$5:$BN$45,8)</f>
        <v>B</v>
      </c>
      <c r="M794" s="428">
        <f t="shared" ca="1" si="259"/>
        <v>0</v>
      </c>
      <c r="N794" s="175">
        <v>1</v>
      </c>
      <c r="O794" s="345" t="str">
        <f ca="1">IF($A793&lt;&gt;"",IF(OR($AH793&lt;&gt;0,$AI793&lt;&gt;0,E793="BBB",H794&lt;&gt;""),"",IF(AND($D788="R",$D791="R"),"R",IF(AND($D790="R",$D792="R"),"R",IF(AND($D792=$D793,$D792="R"),"R","")))),"")</f>
        <v/>
      </c>
      <c r="P794" s="37" t="str">
        <f t="shared" ca="1" si="250"/>
        <v/>
      </c>
      <c r="Q794" s="37">
        <f t="shared" ca="1" si="251"/>
        <v>0</v>
      </c>
      <c r="R794" s="23">
        <f ca="1">IF($A794&lt;&gt;"",IF(OR($AH793&lt;&gt;0,$AI793&lt;&gt;0),"0",SUM(Q794:Q794)),0)</f>
        <v>0</v>
      </c>
      <c r="S794" s="56" t="str">
        <f ca="1">VLOOKUP($A794,$BC$5:$BN$45,8)</f>
        <v>B</v>
      </c>
      <c r="T794" s="175">
        <v>1</v>
      </c>
      <c r="U794" s="345" t="str">
        <f ca="1">IF($A793&lt;&gt;"",IF(OR($AH793&lt;&gt;0,$AI793&lt;&gt;0,M793&gt;=$AJ$3),"",H794))</f>
        <v>B</v>
      </c>
      <c r="V794" s="346" t="str">
        <f t="shared" ca="1" si="262"/>
        <v>W</v>
      </c>
      <c r="W794" s="346">
        <f t="shared" ca="1" si="252"/>
        <v>1</v>
      </c>
      <c r="X794" s="343">
        <f t="shared" ca="1" si="260"/>
        <v>1</v>
      </c>
      <c r="Y794" s="56" t="str">
        <f ca="1">VLOOKUP($A794,$BC$5:$BN$45,8)</f>
        <v>B</v>
      </c>
      <c r="Z794" s="175">
        <v>1</v>
      </c>
      <c r="AA794" s="345" t="str">
        <f ca="1">IF($A793&lt;&gt;"",IF(OR($AH793&lt;&gt;0,$AI793&lt;&gt;0,U794&lt;&gt;""),"",O794))</f>
        <v/>
      </c>
      <c r="AB794" s="37" t="str">
        <f t="shared" ca="1" si="253"/>
        <v/>
      </c>
      <c r="AC794" s="37">
        <f t="shared" ca="1" si="254"/>
        <v>0</v>
      </c>
      <c r="AD794" s="23">
        <f ca="1">IF($A794&lt;&gt;"",IF(OR($AH793&lt;&gt;0,$AI793&lt;&gt;0),"0",SUM(AC794:AC794)),0)</f>
        <v>0</v>
      </c>
      <c r="AE794" s="90">
        <f ca="1">IF(A794&lt;&gt;"",W794+AC794,0)</f>
        <v>1</v>
      </c>
      <c r="AF794" s="87">
        <f t="shared" ca="1" si="263"/>
        <v>-13</v>
      </c>
      <c r="AG794" s="95">
        <f>T795</f>
        <v>1</v>
      </c>
      <c r="AH794" s="89">
        <f ca="1">IF($A794&lt;&gt;"",IF(AH793&lt;&gt;0,AH793,IF(AF794&gt;=$AJ$1,"Profit Target",0)),0)</f>
        <v>0</v>
      </c>
      <c r="AI794" s="91">
        <f ca="1">IF($A794&lt;&gt;"",IF(AI793&lt;&gt;0,AI793,IF(AF794&lt;=$AJ$2,"Stop Loss",0)))</f>
        <v>0</v>
      </c>
      <c r="AJ794" s="89">
        <f t="shared" ca="1" si="255"/>
        <v>9</v>
      </c>
      <c r="AK794" s="78" t="str">
        <f ca="1">IF($A793="","",ABS(T794)&amp;"@")</f>
        <v>1@</v>
      </c>
      <c r="AL794" s="78" t="str">
        <f ca="1">IF(U794&lt;&gt;"",$AK794&amp;U794&amp;",","")</f>
        <v>1@B,</v>
      </c>
      <c r="AM794" s="78" t="str">
        <f ca="1">IF($A793="","",ABS(Z794)&amp;"@")</f>
        <v>1@</v>
      </c>
      <c r="AN794" s="427" t="str">
        <f t="shared" ca="1" si="256"/>
        <v/>
      </c>
      <c r="AO794" s="20"/>
      <c r="AP794" s="20"/>
      <c r="AQ794" s="20"/>
      <c r="AR794" s="20"/>
      <c r="AS794" s="20"/>
      <c r="AT794" s="66"/>
      <c r="AU794" s="20"/>
      <c r="AV794" s="20"/>
      <c r="AW794" s="20"/>
      <c r="AX794" s="20"/>
      <c r="AY794" s="20"/>
      <c r="AZ794" s="20"/>
      <c r="BA794" s="20"/>
      <c r="BB794" s="96">
        <f t="shared" ca="1" si="247"/>
        <v>5</v>
      </c>
      <c r="BC794" s="48"/>
      <c r="BD794" s="96"/>
      <c r="BE794" s="48"/>
      <c r="BG794" s="48"/>
      <c r="BH794" s="48"/>
      <c r="BI794" s="19"/>
      <c r="BJ794" s="19"/>
      <c r="BK794" s="19"/>
      <c r="BL794" s="48"/>
      <c r="BM794" s="61"/>
      <c r="BN794" s="48"/>
      <c r="BR794" s="48"/>
      <c r="BS794" s="48"/>
      <c r="BT794" s="48"/>
      <c r="BU794" s="48"/>
      <c r="BV794" s="48"/>
      <c r="BW794" s="48"/>
      <c r="BX794" s="48"/>
      <c r="BY794" s="49"/>
      <c r="BZ794" s="48"/>
      <c r="CA794" s="48"/>
      <c r="CB794" s="19"/>
      <c r="CC794" s="19"/>
      <c r="CD794" s="19"/>
      <c r="CE794" s="48"/>
      <c r="CF794" s="49"/>
      <c r="CG794" s="19"/>
      <c r="CH794" s="49"/>
      <c r="CI794" s="19"/>
      <c r="CJ794" s="19"/>
    </row>
    <row r="795" spans="1:88">
      <c r="A795" s="96">
        <f t="shared" ca="1" si="246"/>
        <v>1</v>
      </c>
      <c r="B795" s="23" t="str">
        <f ca="1">IF(A794="","",IF(AND(AL795="",AN795=""),"NB",AL795&amp;AN795))</f>
        <v>1@B,</v>
      </c>
      <c r="C795" s="6" t="str">
        <f t="shared" ca="1" si="248"/>
        <v/>
      </c>
      <c r="D795" s="56" t="str">
        <f ca="1">VLOOKUP($A795,$BC$5:$BN$45,8)</f>
        <v>R</v>
      </c>
      <c r="E795" s="344" t="str">
        <f t="shared" ca="1" si="257"/>
        <v>BBR</v>
      </c>
      <c r="F795" s="175">
        <v>1</v>
      </c>
      <c r="G795" s="459">
        <f ca="1">IF(G794&gt;=$AJ$3,1,IF(AND(J793="L",J794="L"),1,IF(I794="L",2,IF(I794="W",(2*G794-1),G794))))</f>
        <v>5</v>
      </c>
      <c r="H795" s="345" t="str">
        <f ca="1">IF($A794&lt;&gt;"",IF(OR($AH794&lt;&gt;0,$AI794&lt;&gt;0,E794="RRR"),"",IF(AND($D789="B",$D792="B"),"B",IF(AND($D791="B",$D793="B"),"B",IF(AND($D793=$D794,$D793="B"),"B","")))),"")</f>
        <v>B</v>
      </c>
      <c r="I795" s="346" t="str">
        <f t="shared" ca="1" si="261"/>
        <v>L</v>
      </c>
      <c r="J795" s="346">
        <f t="shared" ca="1" si="249"/>
        <v>-1</v>
      </c>
      <c r="K795" s="343">
        <f t="shared" ca="1" si="258"/>
        <v>-1</v>
      </c>
      <c r="L795" s="56" t="str">
        <f ca="1">VLOOKUP($A795,$BC$5:$BN$45,8)</f>
        <v>R</v>
      </c>
      <c r="M795" s="428">
        <f t="shared" ca="1" si="259"/>
        <v>1</v>
      </c>
      <c r="N795" s="175">
        <v>1</v>
      </c>
      <c r="O795" s="345" t="str">
        <f ca="1">IF($A794&lt;&gt;"",IF(OR($AH794&lt;&gt;0,$AI794&lt;&gt;0,E794="BBB",H795&lt;&gt;""),"",IF(AND($D789="R",$D792="R"),"R",IF(AND($D791="R",$D793="R"),"R",IF(AND($D793=$D794,$D793="R"),"R","")))),"")</f>
        <v/>
      </c>
      <c r="P795" s="37" t="str">
        <f t="shared" ca="1" si="250"/>
        <v/>
      </c>
      <c r="Q795" s="37">
        <f t="shared" ca="1" si="251"/>
        <v>0</v>
      </c>
      <c r="R795" s="23">
        <f ca="1">IF($A795&lt;&gt;"",IF(OR($AH794&lt;&gt;0,$AI794&lt;&gt;0),"0",SUM(Q795:Q795)),0)</f>
        <v>0</v>
      </c>
      <c r="S795" s="56" t="str">
        <f ca="1">VLOOKUP($A795,$BC$5:$BN$45,8)</f>
        <v>R</v>
      </c>
      <c r="T795" s="175">
        <v>1</v>
      </c>
      <c r="U795" s="345" t="str">
        <f ca="1">IF($A794&lt;&gt;"",IF(OR($AH794&lt;&gt;0,$AI794&lt;&gt;0,M794&gt;=$AJ$3),"",H795))</f>
        <v>B</v>
      </c>
      <c r="V795" s="346" t="str">
        <f t="shared" ca="1" si="262"/>
        <v>L</v>
      </c>
      <c r="W795" s="346">
        <f t="shared" ca="1" si="252"/>
        <v>-1</v>
      </c>
      <c r="X795" s="343">
        <f t="shared" ca="1" si="260"/>
        <v>-1</v>
      </c>
      <c r="Y795" s="56" t="str">
        <f ca="1">VLOOKUP($A795,$BC$5:$BN$45,8)</f>
        <v>R</v>
      </c>
      <c r="Z795" s="175">
        <v>1</v>
      </c>
      <c r="AA795" s="345" t="str">
        <f ca="1">IF($A794&lt;&gt;"",IF(OR($AH794&lt;&gt;0,$AI794&lt;&gt;0,U795&lt;&gt;""),"",O795))</f>
        <v/>
      </c>
      <c r="AB795" s="37" t="str">
        <f t="shared" ca="1" si="253"/>
        <v/>
      </c>
      <c r="AC795" s="37">
        <f t="shared" ca="1" si="254"/>
        <v>0</v>
      </c>
      <c r="AD795" s="23">
        <f ca="1">IF($A795&lt;&gt;"",IF(OR($AH794&lt;&gt;0,$AI794&lt;&gt;0),"0",SUM(AC795:AC795)),0)</f>
        <v>0</v>
      </c>
      <c r="AE795" s="90">
        <f ca="1">IF(A795&lt;&gt;"",W795+AC795,0)</f>
        <v>-1</v>
      </c>
      <c r="AF795" s="87">
        <f t="shared" ca="1" si="263"/>
        <v>-14</v>
      </c>
      <c r="AG795" s="95">
        <f>T796</f>
        <v>1</v>
      </c>
      <c r="AH795" s="89">
        <f ca="1">IF($A795&lt;&gt;"",IF(AH794&lt;&gt;0,AH794,IF(AF795&gt;=$AJ$1,"Profit Target",0)),0)</f>
        <v>0</v>
      </c>
      <c r="AI795" s="91">
        <f ca="1">IF($A795&lt;&gt;"",IF(AI794&lt;&gt;0,AI794,IF(AF795&lt;=$AJ$2,"Stop Loss",0)))</f>
        <v>0</v>
      </c>
      <c r="AJ795" s="89">
        <f t="shared" ca="1" si="255"/>
        <v>9</v>
      </c>
      <c r="AK795" s="78" t="str">
        <f ca="1">IF($A794="","",ABS(T795)&amp;"@")</f>
        <v>1@</v>
      </c>
      <c r="AL795" s="78" t="str">
        <f ca="1">IF(U795&lt;&gt;"",$AK795&amp;U795&amp;",","")</f>
        <v>1@B,</v>
      </c>
      <c r="AM795" s="78" t="str">
        <f ca="1">IF($A794="","",ABS(Z795)&amp;"@")</f>
        <v>1@</v>
      </c>
      <c r="AN795" s="427" t="str">
        <f t="shared" ca="1" si="256"/>
        <v/>
      </c>
      <c r="AO795" s="20"/>
      <c r="AP795" s="20"/>
      <c r="AQ795" s="20"/>
      <c r="AR795" s="20"/>
      <c r="AS795" s="20"/>
      <c r="AT795" s="66"/>
      <c r="AU795" s="20"/>
      <c r="AV795" s="20"/>
      <c r="AW795" s="20"/>
      <c r="AX795" s="20"/>
      <c r="AY795" s="20"/>
      <c r="AZ795" s="20"/>
      <c r="BA795" s="20"/>
      <c r="BB795" s="96">
        <f t="shared" ca="1" si="247"/>
        <v>3</v>
      </c>
      <c r="BC795" s="48"/>
      <c r="BD795" s="96"/>
      <c r="BE795" s="48"/>
      <c r="BG795" s="48"/>
      <c r="BH795" s="48"/>
      <c r="BI795" s="19"/>
      <c r="BJ795" s="19"/>
      <c r="BK795" s="19"/>
      <c r="BL795" s="48"/>
      <c r="BM795" s="61"/>
      <c r="BN795" s="48"/>
      <c r="BR795" s="48"/>
      <c r="BS795" s="48"/>
      <c r="BT795" s="48"/>
      <c r="BU795" s="48"/>
      <c r="BV795" s="48"/>
      <c r="BW795" s="48"/>
      <c r="BX795" s="48"/>
      <c r="BY795" s="49"/>
      <c r="BZ795" s="48"/>
      <c r="CA795" s="48"/>
      <c r="CB795" s="19"/>
      <c r="CC795" s="19"/>
      <c r="CD795" s="19"/>
      <c r="CE795" s="48"/>
      <c r="CF795" s="49"/>
      <c r="CG795" s="19"/>
      <c r="CH795" s="49"/>
      <c r="CI795" s="19"/>
      <c r="CJ795" s="19"/>
    </row>
    <row r="796" spans="1:88">
      <c r="A796" s="96">
        <f t="shared" ca="1" si="246"/>
        <v>34</v>
      </c>
      <c r="B796" s="23" t="str">
        <f ca="1">IF(A795="","",IF(AND(AL796="",AN796=""),"NB",AL796&amp;AN796))</f>
        <v>1@B,</v>
      </c>
      <c r="C796" s="6" t="str">
        <f t="shared" ca="1" si="248"/>
        <v/>
      </c>
      <c r="D796" s="56" t="str">
        <f ca="1">VLOOKUP($A796,$BC$5:$BN$45,8)</f>
        <v>R</v>
      </c>
      <c r="E796" s="344" t="str">
        <f t="shared" ca="1" si="257"/>
        <v>BRR</v>
      </c>
      <c r="F796" s="175">
        <v>1</v>
      </c>
      <c r="G796" s="459">
        <f ca="1">IF(G795&gt;=$AJ$3,1,IF(AND(J794="L",J795="L"),1,IF(I795="L",2,IF(I795="W",(2*G795-1),G795))))</f>
        <v>2</v>
      </c>
      <c r="H796" s="345" t="str">
        <f ca="1">IF($A795&lt;&gt;"",IF(OR($AH795&lt;&gt;0,$AI795&lt;&gt;0,E795="RRR"),"",IF(AND($D790="B",$D793="B"),"B",IF(AND($D792="B",$D794="B"),"B",IF(AND($D794=$D795,$D794="B"),"B","")))),"")</f>
        <v>B</v>
      </c>
      <c r="I796" s="346" t="str">
        <f t="shared" ca="1" si="261"/>
        <v>L</v>
      </c>
      <c r="J796" s="346">
        <f t="shared" ca="1" si="249"/>
        <v>-1</v>
      </c>
      <c r="K796" s="343">
        <f t="shared" ca="1" si="258"/>
        <v>-1</v>
      </c>
      <c r="L796" s="56" t="str">
        <f ca="1">VLOOKUP($A796,$BC$5:$BN$45,8)</f>
        <v>R</v>
      </c>
      <c r="M796" s="428">
        <f t="shared" ca="1" si="259"/>
        <v>2</v>
      </c>
      <c r="N796" s="175">
        <v>1</v>
      </c>
      <c r="O796" s="345" t="str">
        <f ca="1">IF($A795&lt;&gt;"",IF(OR($AH795&lt;&gt;0,$AI795&lt;&gt;0,E795="BBB",H796&lt;&gt;""),"",IF(AND($D790="R",$D793="R"),"R",IF(AND($D792="R",$D794="R"),"R",IF(AND($D794=$D795,$D794="R"),"R","")))),"")</f>
        <v/>
      </c>
      <c r="P796" s="37" t="str">
        <f t="shared" ca="1" si="250"/>
        <v/>
      </c>
      <c r="Q796" s="37">
        <f t="shared" ca="1" si="251"/>
        <v>0</v>
      </c>
      <c r="R796" s="23">
        <f ca="1">IF($A796&lt;&gt;"",IF(OR($AH795&lt;&gt;0,$AI795&lt;&gt;0),"0",SUM(Q796:Q796)),0)</f>
        <v>0</v>
      </c>
      <c r="S796" s="56" t="str">
        <f ca="1">VLOOKUP($A796,$BC$5:$BN$45,8)</f>
        <v>R</v>
      </c>
      <c r="T796" s="175">
        <v>1</v>
      </c>
      <c r="U796" s="345" t="str">
        <f ca="1">IF($A795&lt;&gt;"",IF(OR($AH795&lt;&gt;0,$AI795&lt;&gt;0,M795&gt;=$AJ$3),"",H796))</f>
        <v>B</v>
      </c>
      <c r="V796" s="346" t="str">
        <f t="shared" ca="1" si="262"/>
        <v>L</v>
      </c>
      <c r="W796" s="346">
        <f t="shared" ca="1" si="252"/>
        <v>-1</v>
      </c>
      <c r="X796" s="343">
        <f t="shared" ca="1" si="260"/>
        <v>-1</v>
      </c>
      <c r="Y796" s="56" t="str">
        <f ca="1">VLOOKUP($A796,$BC$5:$BN$45,8)</f>
        <v>R</v>
      </c>
      <c r="Z796" s="175">
        <v>1</v>
      </c>
      <c r="AA796" s="345" t="str">
        <f ca="1">IF($A795&lt;&gt;"",IF(OR($AH795&lt;&gt;0,$AI795&lt;&gt;0,U796&lt;&gt;""),"",O796))</f>
        <v/>
      </c>
      <c r="AB796" s="37" t="str">
        <f t="shared" ca="1" si="253"/>
        <v/>
      </c>
      <c r="AC796" s="37">
        <f t="shared" ca="1" si="254"/>
        <v>0</v>
      </c>
      <c r="AD796" s="23">
        <f ca="1">IF($A796&lt;&gt;"",IF(OR($AH795&lt;&gt;0,$AI795&lt;&gt;0),"0",SUM(AC796:AC796)),0)</f>
        <v>0</v>
      </c>
      <c r="AE796" s="90">
        <f ca="1">IF(A796&lt;&gt;"",W796+AC796,0)</f>
        <v>-1</v>
      </c>
      <c r="AF796" s="87">
        <f t="shared" ca="1" si="263"/>
        <v>-15</v>
      </c>
      <c r="AG796" s="95">
        <f>T797</f>
        <v>1</v>
      </c>
      <c r="AH796" s="89">
        <f ca="1">IF($A796&lt;&gt;"",IF(AH795&lt;&gt;0,AH795,IF(AF796&gt;=$AJ$1,"Profit Target",0)),0)</f>
        <v>0</v>
      </c>
      <c r="AI796" s="91">
        <f ca="1">IF($A796&lt;&gt;"",IF(AI795&lt;&gt;0,AI795,IF(AF796&lt;=$AJ$2,"Stop Loss",0)))</f>
        <v>0</v>
      </c>
      <c r="AJ796" s="89">
        <f t="shared" ca="1" si="255"/>
        <v>9</v>
      </c>
      <c r="AK796" s="78" t="str">
        <f ca="1">IF($A795="","",ABS(T796)&amp;"@")</f>
        <v>1@</v>
      </c>
      <c r="AL796" s="78" t="str">
        <f ca="1">IF(U796&lt;&gt;"",$AK796&amp;U796&amp;",","")</f>
        <v>1@B,</v>
      </c>
      <c r="AM796" s="78" t="str">
        <f ca="1">IF($A795="","",ABS(Z796)&amp;"@")</f>
        <v>1@</v>
      </c>
      <c r="AN796" s="427" t="str">
        <f t="shared" ca="1" si="256"/>
        <v/>
      </c>
      <c r="AO796" s="20"/>
      <c r="AP796" s="20"/>
      <c r="AQ796" s="20"/>
      <c r="AR796" s="20"/>
      <c r="AS796" s="20"/>
      <c r="AT796" s="66"/>
      <c r="AU796" s="20"/>
      <c r="AV796" s="20"/>
      <c r="AW796" s="20"/>
      <c r="AX796" s="20"/>
      <c r="AY796" s="20"/>
      <c r="AZ796" s="20"/>
      <c r="BA796" s="20"/>
      <c r="BB796" s="96">
        <f t="shared" ca="1" si="247"/>
        <v>24</v>
      </c>
      <c r="BC796" s="48"/>
      <c r="BD796" s="96"/>
      <c r="BE796" s="48"/>
      <c r="BG796" s="48"/>
      <c r="BH796" s="48"/>
      <c r="BI796" s="19"/>
      <c r="BJ796" s="19"/>
      <c r="BK796" s="19"/>
      <c r="BL796" s="48"/>
      <c r="BM796" s="61"/>
      <c r="BN796" s="48"/>
      <c r="BR796" s="48"/>
      <c r="BS796" s="48"/>
      <c r="BT796" s="48"/>
      <c r="BU796" s="48"/>
      <c r="BV796" s="48"/>
      <c r="BW796" s="48"/>
      <c r="BX796" s="48"/>
      <c r="BY796" s="49"/>
      <c r="BZ796" s="48"/>
      <c r="CA796" s="48"/>
      <c r="CB796" s="19"/>
      <c r="CC796" s="19"/>
      <c r="CD796" s="19"/>
      <c r="CE796" s="48"/>
      <c r="CF796" s="49"/>
      <c r="CG796" s="19"/>
      <c r="CH796" s="49"/>
      <c r="CI796" s="19"/>
      <c r="CJ796" s="19"/>
    </row>
    <row r="797" spans="1:88">
      <c r="A797" s="96">
        <f t="shared" ca="1" si="246"/>
        <v>23</v>
      </c>
      <c r="B797" s="23" t="str">
        <f ca="1">IF(A796="","",IF(AND(AL797="",AN797=""),"NB",AL797&amp;AN797))</f>
        <v>1@R,</v>
      </c>
      <c r="C797" s="6" t="str">
        <f t="shared" ca="1" si="248"/>
        <v/>
      </c>
      <c r="D797" s="56" t="str">
        <f ca="1">VLOOKUP($A797,$BC$5:$BN$45,8)</f>
        <v>R</v>
      </c>
      <c r="E797" s="344" t="str">
        <f t="shared" ca="1" si="257"/>
        <v>RRR</v>
      </c>
      <c r="F797" s="175">
        <v>1</v>
      </c>
      <c r="G797" s="459">
        <f ca="1">IF(G796&gt;=$AJ$3,1,IF(AND(J795="L",J796="L"),1,IF(I796="L",2,IF(I796="W",(2*G796-1),G796))))</f>
        <v>2</v>
      </c>
      <c r="H797" s="345" t="str">
        <f ca="1">IF($A796&lt;&gt;"",IF(OR($AH796&lt;&gt;0,$AI796&lt;&gt;0,E796="RRR"),"",IF(AND($D791="B",$D794="B"),"B",IF(AND($D793="B",$D795="B"),"B",IF(AND($D795=$D796,$D795="B"),"B","")))),"")</f>
        <v/>
      </c>
      <c r="I797" s="346" t="str">
        <f t="shared" ca="1" si="261"/>
        <v/>
      </c>
      <c r="J797" s="346">
        <f t="shared" ca="1" si="249"/>
        <v>0</v>
      </c>
      <c r="K797" s="343">
        <f t="shared" ca="1" si="258"/>
        <v>0</v>
      </c>
      <c r="L797" s="56" t="str">
        <f ca="1">VLOOKUP($A797,$BC$5:$BN$45,8)</f>
        <v>R</v>
      </c>
      <c r="M797" s="428">
        <f t="shared" ca="1" si="259"/>
        <v>2</v>
      </c>
      <c r="N797" s="175">
        <v>1</v>
      </c>
      <c r="O797" s="345" t="str">
        <f ca="1">IF($A796&lt;&gt;"",IF(OR($AH796&lt;&gt;0,$AI796&lt;&gt;0,E796="BBB",H797&lt;&gt;""),"",IF(AND($D791="R",$D794="R"),"R",IF(AND($D793="R",$D795="R"),"R",IF(AND($D795=$D796,$D795="R"),"R","")))),"")</f>
        <v>R</v>
      </c>
      <c r="P797" s="37" t="str">
        <f t="shared" ca="1" si="250"/>
        <v>W</v>
      </c>
      <c r="Q797" s="37">
        <f t="shared" ca="1" si="251"/>
        <v>1</v>
      </c>
      <c r="R797" s="23">
        <f ca="1">IF($A797&lt;&gt;"",IF(OR($AH796&lt;&gt;0,$AI796&lt;&gt;0),"0",SUM(Q797:Q797)),0)</f>
        <v>1</v>
      </c>
      <c r="S797" s="56" t="str">
        <f ca="1">VLOOKUP($A797,$BC$5:$BN$45,8)</f>
        <v>R</v>
      </c>
      <c r="T797" s="175">
        <v>1</v>
      </c>
      <c r="U797" s="345" t="str">
        <f ca="1">IF($A796&lt;&gt;"",IF(OR($AH796&lt;&gt;0,$AI796&lt;&gt;0,M796&gt;=$AJ$3),"",H797))</f>
        <v/>
      </c>
      <c r="V797" s="346" t="str">
        <f t="shared" ca="1" si="262"/>
        <v/>
      </c>
      <c r="W797" s="346">
        <f t="shared" ca="1" si="252"/>
        <v>0</v>
      </c>
      <c r="X797" s="343">
        <f t="shared" ca="1" si="260"/>
        <v>0</v>
      </c>
      <c r="Y797" s="56" t="str">
        <f ca="1">VLOOKUP($A797,$BC$5:$BN$45,8)</f>
        <v>R</v>
      </c>
      <c r="Z797" s="175">
        <v>1</v>
      </c>
      <c r="AA797" s="345" t="str">
        <f ca="1">IF($A796&lt;&gt;"",IF(OR($AH796&lt;&gt;0,$AI796&lt;&gt;0,U797&lt;&gt;""),"",O797))</f>
        <v>R</v>
      </c>
      <c r="AB797" s="37" t="str">
        <f t="shared" ca="1" si="253"/>
        <v>W</v>
      </c>
      <c r="AC797" s="37">
        <f t="shared" ca="1" si="254"/>
        <v>1</v>
      </c>
      <c r="AD797" s="23">
        <f ca="1">IF($A797&lt;&gt;"",IF(OR($AH796&lt;&gt;0,$AI796&lt;&gt;0),"0",SUM(AC797:AC797)),0)</f>
        <v>1</v>
      </c>
      <c r="AE797" s="90">
        <f ca="1">IF(A797&lt;&gt;"",W797+AC797,0)</f>
        <v>1</v>
      </c>
      <c r="AF797" s="172">
        <f t="shared" ca="1" si="263"/>
        <v>-14</v>
      </c>
      <c r="AG797" s="95">
        <f>T798</f>
        <v>1</v>
      </c>
      <c r="AH797" s="89">
        <f ca="1">IF($A797&lt;&gt;"",IF(AH796&lt;&gt;0,AH796,IF(AF797&gt;=$AJ$1,"Profit Target",0)),0)</f>
        <v>0</v>
      </c>
      <c r="AI797" s="91">
        <f ca="1">IF($A797&lt;&gt;"",IF(AI796&lt;&gt;0,AI796,IF(AF797&lt;=$AJ$2,"Stop Loss",0)))</f>
        <v>0</v>
      </c>
      <c r="AJ797" s="89">
        <f t="shared" ca="1" si="255"/>
        <v>9</v>
      </c>
      <c r="AK797" s="78" t="str">
        <f ca="1">IF($A796="","",ABS(T797)&amp;"@")</f>
        <v>1@</v>
      </c>
      <c r="AL797" s="78" t="str">
        <f ca="1">IF(U797&lt;&gt;"",$AK797&amp;U797&amp;",","")</f>
        <v/>
      </c>
      <c r="AM797" s="78" t="str">
        <f ca="1">IF($A796="","",ABS(Z797)&amp;"@")</f>
        <v>1@</v>
      </c>
      <c r="AN797" s="427" t="str">
        <f t="shared" ca="1" si="256"/>
        <v>1@R,</v>
      </c>
      <c r="AO797" s="20"/>
      <c r="AP797" s="20"/>
      <c r="AQ797" s="20"/>
      <c r="AR797" s="20"/>
      <c r="AS797" s="20"/>
      <c r="AT797" s="66"/>
      <c r="AU797" s="20"/>
      <c r="AV797" s="20"/>
      <c r="AW797" s="20"/>
      <c r="AX797" s="20"/>
      <c r="AY797" s="20"/>
      <c r="AZ797" s="20"/>
      <c r="BA797" s="20"/>
      <c r="BB797" s="96">
        <f t="shared" ca="1" si="247"/>
        <v>8</v>
      </c>
      <c r="BC797" s="48"/>
      <c r="BD797" s="96"/>
      <c r="BE797" s="48"/>
      <c r="BG797" s="48"/>
      <c r="BH797" s="48"/>
      <c r="BI797" s="19"/>
      <c r="BJ797" s="19"/>
      <c r="BK797" s="19"/>
      <c r="BL797" s="48"/>
      <c r="BM797" s="61"/>
      <c r="BN797" s="48"/>
      <c r="BR797" s="48"/>
      <c r="BS797" s="48"/>
      <c r="BT797" s="48"/>
      <c r="BU797" s="48"/>
      <c r="BV797" s="48"/>
      <c r="BW797" s="48"/>
      <c r="BX797" s="48"/>
      <c r="BY797" s="49"/>
      <c r="BZ797" s="48"/>
      <c r="CA797" s="48"/>
      <c r="CB797" s="19"/>
      <c r="CC797" s="19"/>
      <c r="CD797" s="19"/>
      <c r="CE797" s="48"/>
      <c r="CF797" s="49"/>
      <c r="CG797" s="19"/>
      <c r="CH797" s="49"/>
      <c r="CI797" s="19"/>
      <c r="CJ797" s="19"/>
    </row>
    <row r="798" spans="1:88">
      <c r="A798" s="96">
        <f t="shared" ca="1" si="246"/>
        <v>19</v>
      </c>
      <c r="B798" s="23" t="str">
        <f ca="1">IF(A797="","",IF(AND(AL798="",AN798=""),"NB",AL798&amp;AN798))</f>
        <v>1@R,</v>
      </c>
      <c r="C798" s="6" t="str">
        <f t="shared" ca="1" si="248"/>
        <v/>
      </c>
      <c r="D798" s="56" t="str">
        <f ca="1">VLOOKUP($A798,$BC$5:$BN$45,8)</f>
        <v>R</v>
      </c>
      <c r="E798" s="344" t="str">
        <f t="shared" ca="1" si="257"/>
        <v>RRR</v>
      </c>
      <c r="F798" s="175">
        <v>1</v>
      </c>
      <c r="G798" s="459">
        <f ca="1">IF(G797&gt;=$AJ$3,1,IF(AND(J796="L",J797="L"),1,IF(I797="L",2,IF(I797="W",(2*G797-1),G797))))</f>
        <v>2</v>
      </c>
      <c r="H798" s="345" t="str">
        <f ca="1">IF($A797&lt;&gt;"",IF(OR($AH797&lt;&gt;0,$AI797&lt;&gt;0,E797="RRR"),"",IF(AND($D792="B",$D795="B"),"B",IF(AND($D794="B",$D796="B"),"B",IF(AND($D796=$D797,$D796="B"),"B","")))),"")</f>
        <v/>
      </c>
      <c r="I798" s="346" t="str">
        <f t="shared" ca="1" si="261"/>
        <v/>
      </c>
      <c r="J798" s="346">
        <f t="shared" ca="1" si="249"/>
        <v>0</v>
      </c>
      <c r="K798" s="343">
        <f t="shared" ca="1" si="258"/>
        <v>0</v>
      </c>
      <c r="L798" s="56" t="str">
        <f ca="1">VLOOKUP($A798,$BC$5:$BN$45,8)</f>
        <v>R</v>
      </c>
      <c r="M798" s="428">
        <f t="shared" ca="1" si="259"/>
        <v>2</v>
      </c>
      <c r="N798" s="175">
        <v>1</v>
      </c>
      <c r="O798" s="345" t="str">
        <f ca="1">IF($A797&lt;&gt;"",IF(OR($AH797&lt;&gt;0,$AI797&lt;&gt;0,E797="BBB",H798&lt;&gt;""),"",IF(AND($D792="R",$D795="R"),"R",IF(AND($D794="R",$D796="R"),"R",IF(AND($D796=$D797,$D796="R"),"R","")))),"")</f>
        <v>R</v>
      </c>
      <c r="P798" s="37" t="str">
        <f t="shared" ca="1" si="250"/>
        <v>W</v>
      </c>
      <c r="Q798" s="37">
        <f t="shared" ca="1" si="251"/>
        <v>1</v>
      </c>
      <c r="R798" s="23">
        <f ca="1">IF($A798&lt;&gt;"",IF(OR($AH797&lt;&gt;0,$AI797&lt;&gt;0),"0",SUM(Q798:Q798)),0)</f>
        <v>1</v>
      </c>
      <c r="S798" s="56" t="str">
        <f ca="1">VLOOKUP($A798,$BC$5:$BN$45,8)</f>
        <v>R</v>
      </c>
      <c r="T798" s="175">
        <v>1</v>
      </c>
      <c r="U798" s="345" t="str">
        <f ca="1">IF($A797&lt;&gt;"",IF(OR($AH797&lt;&gt;0,$AI797&lt;&gt;0,M797&gt;=$AJ$3),"",H798))</f>
        <v/>
      </c>
      <c r="V798" s="346" t="str">
        <f t="shared" ca="1" si="262"/>
        <v/>
      </c>
      <c r="W798" s="346">
        <f t="shared" ca="1" si="252"/>
        <v>0</v>
      </c>
      <c r="X798" s="343">
        <f t="shared" ca="1" si="260"/>
        <v>0</v>
      </c>
      <c r="Y798" s="56" t="str">
        <f ca="1">VLOOKUP($A798,$BC$5:$BN$45,8)</f>
        <v>R</v>
      </c>
      <c r="Z798" s="175">
        <v>1</v>
      </c>
      <c r="AA798" s="345" t="str">
        <f ca="1">IF($A797&lt;&gt;"",IF(OR($AH797&lt;&gt;0,$AI797&lt;&gt;0,U798&lt;&gt;""),"",O798))</f>
        <v>R</v>
      </c>
      <c r="AB798" s="37" t="str">
        <f t="shared" ca="1" si="253"/>
        <v>W</v>
      </c>
      <c r="AC798" s="37">
        <f t="shared" ca="1" si="254"/>
        <v>1</v>
      </c>
      <c r="AD798" s="23">
        <f ca="1">IF($A798&lt;&gt;"",IF(OR($AH797&lt;&gt;0,$AI797&lt;&gt;0),"0",SUM(AC798:AC798)),0)</f>
        <v>1</v>
      </c>
      <c r="AE798" s="90">
        <f ca="1">IF(A798&lt;&gt;"",W798+AC798,0)</f>
        <v>1</v>
      </c>
      <c r="AF798" s="87">
        <f ca="1">IF($A798&lt;&gt;"",AE798+AF797,0)</f>
        <v>-13</v>
      </c>
      <c r="AG798" s="95">
        <f>T799</f>
        <v>1</v>
      </c>
      <c r="AH798" s="89">
        <f ca="1">IF($A798&lt;&gt;"",IF(AH797&lt;&gt;0,AH797,IF(AF798&gt;=$AJ$1,"Profit Target",0)),0)</f>
        <v>0</v>
      </c>
      <c r="AI798" s="91">
        <f ca="1">IF($A798&lt;&gt;"",IF(AI797&lt;&gt;0,AI797,IF(AF798&lt;=$AJ$2,"Stop Loss",0)))</f>
        <v>0</v>
      </c>
      <c r="AJ798" s="89">
        <f t="shared" ca="1" si="255"/>
        <v>9</v>
      </c>
      <c r="AK798" s="78" t="str">
        <f ca="1">IF($A797="","",ABS(T798)&amp;"@")</f>
        <v>1@</v>
      </c>
      <c r="AL798" s="78" t="str">
        <f ca="1">IF(U798&lt;&gt;"",$AK798&amp;U798&amp;",","")</f>
        <v/>
      </c>
      <c r="AM798" s="78" t="str">
        <f ca="1">IF($A797="","",ABS(Z798)&amp;"@")</f>
        <v>1@</v>
      </c>
      <c r="AN798" s="427" t="str">
        <f t="shared" ca="1" si="256"/>
        <v>1@R,</v>
      </c>
      <c r="AO798" s="20"/>
      <c r="AP798" s="20"/>
      <c r="AQ798" s="20"/>
      <c r="AR798" s="20"/>
      <c r="AS798" s="20"/>
      <c r="AT798" s="66"/>
      <c r="AU798" s="20"/>
      <c r="AV798" s="20"/>
      <c r="AW798" s="20"/>
      <c r="AX798" s="20"/>
      <c r="AY798" s="20"/>
      <c r="AZ798" s="20"/>
      <c r="BA798" s="20"/>
      <c r="BB798" s="96">
        <f t="shared" ca="1" si="247"/>
        <v>20</v>
      </c>
      <c r="BC798" s="48"/>
      <c r="BD798" s="96"/>
      <c r="BE798" s="48"/>
      <c r="BG798" s="48"/>
      <c r="BH798" s="48"/>
      <c r="BI798" s="19"/>
      <c r="BJ798" s="19"/>
      <c r="BK798" s="19"/>
      <c r="BL798" s="48"/>
      <c r="BM798" s="61"/>
      <c r="BN798" s="48"/>
      <c r="BR798" s="48"/>
      <c r="BS798" s="48"/>
      <c r="BT798" s="48"/>
      <c r="BU798" s="48"/>
      <c r="BV798" s="48"/>
      <c r="BW798" s="48"/>
      <c r="BX798" s="48"/>
      <c r="BY798" s="49"/>
      <c r="BZ798" s="48"/>
      <c r="CA798" s="48"/>
      <c r="CB798" s="19"/>
      <c r="CC798" s="19"/>
      <c r="CD798" s="19"/>
      <c r="CE798" s="48"/>
      <c r="CF798" s="49"/>
      <c r="CG798" s="19"/>
      <c r="CH798" s="49"/>
      <c r="CI798" s="19"/>
      <c r="CJ798" s="19"/>
    </row>
    <row r="799" spans="1:88">
      <c r="A799" s="96">
        <f t="shared" ca="1" si="246"/>
        <v>3</v>
      </c>
      <c r="B799" s="23" t="str">
        <f ca="1">IF(A798="","",IF(AND(AL799="",AN799=""),"NB",AL799&amp;AN799))</f>
        <v>1@R,</v>
      </c>
      <c r="C799" s="6" t="str">
        <f t="shared" ca="1" si="248"/>
        <v/>
      </c>
      <c r="D799" s="56" t="str">
        <f ca="1">VLOOKUP($A799,$BC$5:$BN$45,8)</f>
        <v>R</v>
      </c>
      <c r="E799" s="344" t="str">
        <f t="shared" ca="1" si="257"/>
        <v>RRR</v>
      </c>
      <c r="F799" s="175">
        <v>1</v>
      </c>
      <c r="G799" s="459">
        <f ca="1">IF(G798&gt;=$AJ$3,1,IF(AND(J797="L",J798="L"),1,IF(I798="L",2,IF(I798="W",(2*G798-1),G798))))</f>
        <v>2</v>
      </c>
      <c r="H799" s="345" t="str">
        <f ca="1">IF($A798&lt;&gt;"",IF(OR($AH798&lt;&gt;0,$AI798&lt;&gt;0,E798="RRR"),"",IF(AND($D793="B",$D796="B"),"B",IF(AND($D795="B",$D797="B"),"B",IF(AND($D797=$D798,$D797="B"),"B","")))),"")</f>
        <v/>
      </c>
      <c r="I799" s="346" t="str">
        <f t="shared" ca="1" si="261"/>
        <v/>
      </c>
      <c r="J799" s="346">
        <f t="shared" ca="1" si="249"/>
        <v>0</v>
      </c>
      <c r="K799" s="343">
        <f t="shared" ca="1" si="258"/>
        <v>0</v>
      </c>
      <c r="L799" s="56" t="str">
        <f ca="1">VLOOKUP($A799,$BC$5:$BN$45,8)</f>
        <v>R</v>
      </c>
      <c r="M799" s="428">
        <f t="shared" ca="1" si="259"/>
        <v>2</v>
      </c>
      <c r="N799" s="175">
        <v>1</v>
      </c>
      <c r="O799" s="345" t="str">
        <f ca="1">IF($A798&lt;&gt;"",IF(OR($AH798&lt;&gt;0,$AI798&lt;&gt;0,E798="BBB",H799&lt;&gt;""),"",IF(AND($D793="R",$D796="R"),"R",IF(AND($D795="R",$D797="R"),"R",IF(AND($D797=$D798,$D797="R"),"R","")))),"")</f>
        <v>R</v>
      </c>
      <c r="P799" s="37" t="str">
        <f t="shared" ca="1" si="250"/>
        <v>W</v>
      </c>
      <c r="Q799" s="37">
        <f t="shared" ca="1" si="251"/>
        <v>1</v>
      </c>
      <c r="R799" s="23">
        <f ca="1">IF($A799&lt;&gt;"",IF(OR($AH798&lt;&gt;0,$AI798&lt;&gt;0),"0",SUM(Q799:Q799)),0)</f>
        <v>1</v>
      </c>
      <c r="S799" s="56" t="str">
        <f ca="1">VLOOKUP($A799,$BC$5:$BN$45,8)</f>
        <v>R</v>
      </c>
      <c r="T799" s="175">
        <v>1</v>
      </c>
      <c r="U799" s="345" t="str">
        <f ca="1">IF($A798&lt;&gt;"",IF(OR($AH798&lt;&gt;0,$AI798&lt;&gt;0,M798&gt;=$AJ$3),"",H799))</f>
        <v/>
      </c>
      <c r="V799" s="346" t="str">
        <f t="shared" ca="1" si="262"/>
        <v/>
      </c>
      <c r="W799" s="346">
        <f t="shared" ca="1" si="252"/>
        <v>0</v>
      </c>
      <c r="X799" s="343">
        <f t="shared" ca="1" si="260"/>
        <v>0</v>
      </c>
      <c r="Y799" s="56" t="str">
        <f ca="1">VLOOKUP($A799,$BC$5:$BN$45,8)</f>
        <v>R</v>
      </c>
      <c r="Z799" s="175">
        <v>1</v>
      </c>
      <c r="AA799" s="345" t="str">
        <f ca="1">IF($A798&lt;&gt;"",IF(OR($AH798&lt;&gt;0,$AI798&lt;&gt;0,U799&lt;&gt;""),"",O799))</f>
        <v>R</v>
      </c>
      <c r="AB799" s="37" t="str">
        <f t="shared" ca="1" si="253"/>
        <v>W</v>
      </c>
      <c r="AC799" s="37">
        <f t="shared" ca="1" si="254"/>
        <v>1</v>
      </c>
      <c r="AD799" s="23">
        <f ca="1">IF($A799&lt;&gt;"",IF(OR($AH798&lt;&gt;0,$AI798&lt;&gt;0),"0",SUM(AC799:AC799)),0)</f>
        <v>1</v>
      </c>
      <c r="AE799" s="90">
        <f ca="1">IF(A799&lt;&gt;"",W799+AC799,0)</f>
        <v>1</v>
      </c>
      <c r="AF799" s="87">
        <f t="shared" ref="AF799:AF815" ca="1" si="264">IF($A799&lt;&gt;"",AE799+AF798,0)</f>
        <v>-12</v>
      </c>
      <c r="AG799" s="95">
        <f>T800</f>
        <v>1</v>
      </c>
      <c r="AH799" s="89">
        <f ca="1">IF($A799&lt;&gt;"",IF(AH798&lt;&gt;0,AH798,IF(AF799&gt;=$AJ$1,"Profit Target",0)),0)</f>
        <v>0</v>
      </c>
      <c r="AI799" s="91">
        <f ca="1">IF($A799&lt;&gt;"",IF(AI798&lt;&gt;0,AI798,IF(AF799&lt;=$AJ$2,"Stop Loss",0)))</f>
        <v>0</v>
      </c>
      <c r="AJ799" s="89">
        <f t="shared" ca="1" si="255"/>
        <v>9</v>
      </c>
      <c r="AK799" s="78" t="str">
        <f ca="1">IF($A798="","",ABS(T799)&amp;"@")</f>
        <v>1@</v>
      </c>
      <c r="AL799" s="78" t="str">
        <f ca="1">IF(U799&lt;&gt;"",$AK799&amp;U799&amp;",","")</f>
        <v/>
      </c>
      <c r="AM799" s="78" t="str">
        <f ca="1">IF($A798="","",ABS(Z799)&amp;"@")</f>
        <v>1@</v>
      </c>
      <c r="AN799" s="427" t="str">
        <f t="shared" ca="1" si="256"/>
        <v>1@R,</v>
      </c>
      <c r="AO799" s="20"/>
      <c r="AP799" s="20"/>
      <c r="AQ799" s="20"/>
      <c r="AR799" s="20"/>
      <c r="AS799" s="20"/>
      <c r="AT799" s="66"/>
      <c r="AU799" s="20"/>
      <c r="AV799" s="20"/>
      <c r="AW799" s="20"/>
      <c r="AX799" s="20"/>
      <c r="AY799" s="20"/>
      <c r="AZ799" s="20"/>
      <c r="BA799" s="20"/>
      <c r="BB799" s="96">
        <f t="shared" ca="1" si="247"/>
        <v>34</v>
      </c>
      <c r="BC799" s="48"/>
      <c r="BD799" s="96"/>
      <c r="BE799" s="48"/>
      <c r="BG799" s="48"/>
      <c r="BH799" s="48"/>
      <c r="BI799" s="19"/>
      <c r="BJ799" s="19"/>
      <c r="BK799" s="19"/>
      <c r="BL799" s="48"/>
      <c r="BM799" s="61"/>
      <c r="BN799" s="48"/>
      <c r="BR799" s="48"/>
      <c r="BS799" s="48"/>
      <c r="BT799" s="48"/>
      <c r="BU799" s="48"/>
      <c r="BV799" s="48"/>
      <c r="BW799" s="48"/>
      <c r="BX799" s="48"/>
      <c r="BY799" s="49"/>
      <c r="BZ799" s="48"/>
      <c r="CA799" s="48"/>
      <c r="CB799" s="19"/>
      <c r="CC799" s="19"/>
      <c r="CD799" s="19"/>
      <c r="CE799" s="48"/>
      <c r="CF799" s="49"/>
      <c r="CG799" s="19"/>
      <c r="CH799" s="49"/>
      <c r="CI799" s="19"/>
      <c r="CJ799" s="19"/>
    </row>
    <row r="800" spans="1:88">
      <c r="A800" s="96">
        <f t="shared" ca="1" si="246"/>
        <v>13</v>
      </c>
      <c r="B800" s="23" t="str">
        <f ca="1">IF(A799="","",IF(AND(AL800="",AN800=""),"NB",AL800&amp;AN800))</f>
        <v>1@R,</v>
      </c>
      <c r="C800" s="6" t="str">
        <f t="shared" ca="1" si="248"/>
        <v/>
      </c>
      <c r="D800" s="56" t="str">
        <f ca="1">VLOOKUP($A800,$BC$5:$BN$45,8)</f>
        <v>B</v>
      </c>
      <c r="E800" s="344" t="str">
        <f t="shared" ca="1" si="257"/>
        <v>RRB</v>
      </c>
      <c r="F800" s="175">
        <v>1</v>
      </c>
      <c r="G800" s="459">
        <f ca="1">IF(G799&gt;=$AJ$3,1,IF(AND(J798="L",J799="L"),1,IF(I799="L",2,IF(I799="W",(2*G799-1),G799))))</f>
        <v>2</v>
      </c>
      <c r="H800" s="345" t="str">
        <f ca="1">IF($A799&lt;&gt;"",IF(OR($AH799&lt;&gt;0,$AI799&lt;&gt;0,E799="RRR"),"",IF(AND($D794="B",$D797="B"),"B",IF(AND($D796="B",$D798="B"),"B",IF(AND($D798=$D799,$D798="B"),"B","")))),"")</f>
        <v/>
      </c>
      <c r="I800" s="346" t="str">
        <f t="shared" ca="1" si="261"/>
        <v/>
      </c>
      <c r="J800" s="346">
        <f t="shared" ca="1" si="249"/>
        <v>0</v>
      </c>
      <c r="K800" s="343">
        <f t="shared" ca="1" si="258"/>
        <v>0</v>
      </c>
      <c r="L800" s="56" t="str">
        <f ca="1">VLOOKUP($A800,$BC$5:$BN$45,8)</f>
        <v>B</v>
      </c>
      <c r="M800" s="428">
        <f t="shared" ca="1" si="259"/>
        <v>2</v>
      </c>
      <c r="N800" s="175">
        <v>1</v>
      </c>
      <c r="O800" s="345" t="str">
        <f ca="1">IF($A799&lt;&gt;"",IF(OR($AH799&lt;&gt;0,$AI799&lt;&gt;0,E799="BBB",H800&lt;&gt;""),"",IF(AND($D794="R",$D797="R"),"R",IF(AND($D796="R",$D798="R"),"R",IF(AND($D798=$D799,$D798="R"),"R","")))),"")</f>
        <v>R</v>
      </c>
      <c r="P800" s="37" t="str">
        <f t="shared" ca="1" si="250"/>
        <v>L</v>
      </c>
      <c r="Q800" s="37">
        <f t="shared" ca="1" si="251"/>
        <v>-1</v>
      </c>
      <c r="R800" s="23">
        <f ca="1">IF($A800&lt;&gt;"",IF(OR($AH799&lt;&gt;0,$AI799&lt;&gt;0),"0",SUM(Q800:Q800)),0)</f>
        <v>-1</v>
      </c>
      <c r="S800" s="56" t="str">
        <f ca="1">VLOOKUP($A800,$BC$5:$BN$45,8)</f>
        <v>B</v>
      </c>
      <c r="T800" s="175">
        <v>1</v>
      </c>
      <c r="U800" s="345" t="str">
        <f ca="1">IF($A799&lt;&gt;"",IF(OR($AH799&lt;&gt;0,$AI799&lt;&gt;0,M799&gt;=$AJ$3),"",H800))</f>
        <v/>
      </c>
      <c r="V800" s="346" t="str">
        <f t="shared" ca="1" si="262"/>
        <v/>
      </c>
      <c r="W800" s="346">
        <f t="shared" ca="1" si="252"/>
        <v>0</v>
      </c>
      <c r="X800" s="343">
        <f t="shared" ca="1" si="260"/>
        <v>0</v>
      </c>
      <c r="Y800" s="56" t="str">
        <f ca="1">VLOOKUP($A800,$BC$5:$BN$45,8)</f>
        <v>B</v>
      </c>
      <c r="Z800" s="175">
        <v>1</v>
      </c>
      <c r="AA800" s="345" t="str">
        <f ca="1">IF($A799&lt;&gt;"",IF(OR($AH799&lt;&gt;0,$AI799&lt;&gt;0,U800&lt;&gt;""),"",O800))</f>
        <v>R</v>
      </c>
      <c r="AB800" s="37" t="str">
        <f t="shared" ca="1" si="253"/>
        <v>L</v>
      </c>
      <c r="AC800" s="37">
        <f t="shared" ca="1" si="254"/>
        <v>-1</v>
      </c>
      <c r="AD800" s="23">
        <f ca="1">IF($A800&lt;&gt;"",IF(OR($AH799&lt;&gt;0,$AI799&lt;&gt;0),"0",SUM(AC800:AC800)),0)</f>
        <v>-1</v>
      </c>
      <c r="AE800" s="90">
        <f ca="1">IF(A800&lt;&gt;"",W800+AC800,0)</f>
        <v>-1</v>
      </c>
      <c r="AF800" s="87">
        <f t="shared" ca="1" si="264"/>
        <v>-13</v>
      </c>
      <c r="AG800" s="95">
        <f>T801</f>
        <v>1</v>
      </c>
      <c r="AH800" s="89">
        <f ca="1">IF($A800&lt;&gt;"",IF(AH799&lt;&gt;0,AH799,IF(AF800&gt;=$AJ$1,"Profit Target",0)),0)</f>
        <v>0</v>
      </c>
      <c r="AI800" s="91">
        <f ca="1">IF($A800&lt;&gt;"",IF(AI799&lt;&gt;0,AI799,IF(AF800&lt;=$AJ$2,"Stop Loss",0)))</f>
        <v>0</v>
      </c>
      <c r="AJ800" s="89">
        <f t="shared" ca="1" si="255"/>
        <v>9</v>
      </c>
      <c r="AK800" s="78" t="str">
        <f ca="1">IF($A799="","",ABS(T800)&amp;"@")</f>
        <v>1@</v>
      </c>
      <c r="AL800" s="78" t="str">
        <f ca="1">IF(U800&lt;&gt;"",$AK800&amp;U800&amp;",","")</f>
        <v/>
      </c>
      <c r="AM800" s="78" t="str">
        <f ca="1">IF($A799="","",ABS(Z800)&amp;"@")</f>
        <v>1@</v>
      </c>
      <c r="AN800" s="427" t="str">
        <f t="shared" ca="1" si="256"/>
        <v>1@R,</v>
      </c>
      <c r="AO800" s="20"/>
      <c r="AP800" s="20"/>
      <c r="AQ800" s="20"/>
      <c r="AR800" s="20"/>
      <c r="AS800" s="20"/>
      <c r="AT800" s="66"/>
      <c r="AU800" s="20"/>
      <c r="AV800" s="20"/>
      <c r="AW800" s="20"/>
      <c r="AX800" s="20"/>
      <c r="AY800" s="20"/>
      <c r="AZ800" s="20"/>
      <c r="BA800" s="20"/>
      <c r="BB800" s="96">
        <f t="shared" ca="1" si="247"/>
        <v>32</v>
      </c>
      <c r="BC800" s="48"/>
      <c r="BD800" s="96"/>
      <c r="BE800" s="48"/>
      <c r="BG800" s="48"/>
      <c r="BH800" s="48"/>
      <c r="BI800" s="19"/>
      <c r="BJ800" s="19"/>
      <c r="BK800" s="19"/>
      <c r="BL800" s="48"/>
      <c r="BM800" s="61"/>
      <c r="BN800" s="48"/>
      <c r="BR800" s="48"/>
      <c r="BS800" s="48"/>
      <c r="BT800" s="48"/>
      <c r="BU800" s="48"/>
      <c r="BV800" s="48"/>
      <c r="BW800" s="48"/>
      <c r="BX800" s="48"/>
      <c r="BY800" s="49"/>
      <c r="BZ800" s="48"/>
      <c r="CA800" s="48"/>
      <c r="CB800" s="19"/>
      <c r="CC800" s="19"/>
      <c r="CD800" s="19"/>
      <c r="CE800" s="48"/>
      <c r="CF800" s="49"/>
      <c r="CG800" s="19"/>
      <c r="CH800" s="49"/>
      <c r="CI800" s="19"/>
      <c r="CJ800" s="19"/>
    </row>
    <row r="801" spans="1:88">
      <c r="A801" s="96">
        <f t="shared" ca="1" si="246"/>
        <v>6</v>
      </c>
      <c r="B801" s="23" t="str">
        <f ca="1">IF(A800="","",IF(AND(AL801="",AN801=""),"NB",AL801&amp;AN801))</f>
        <v>1@R,</v>
      </c>
      <c r="C801" s="6" t="str">
        <f t="shared" ca="1" si="248"/>
        <v/>
      </c>
      <c r="D801" s="56" t="str">
        <f ca="1">VLOOKUP($A801,$BC$5:$BN$45,8)</f>
        <v>B</v>
      </c>
      <c r="E801" s="344" t="str">
        <f t="shared" ca="1" si="257"/>
        <v>RBB</v>
      </c>
      <c r="F801" s="175">
        <v>1</v>
      </c>
      <c r="G801" s="459">
        <f ca="1">IF(G800&gt;=$AJ$3,1,IF(AND(J799="L",J800="L"),1,IF(I800="L",2,IF(I800="W",(2*G800-1),G800))))</f>
        <v>2</v>
      </c>
      <c r="H801" s="345" t="str">
        <f ca="1">IF($A800&lt;&gt;"",IF(OR($AH800&lt;&gt;0,$AI800&lt;&gt;0,E800="RRR"),"",IF(AND($D795="B",$D798="B"),"B",IF(AND($D797="B",$D799="B"),"B",IF(AND($D799=$D800,$D799="B"),"B","")))),"")</f>
        <v/>
      </c>
      <c r="I801" s="346" t="str">
        <f t="shared" ca="1" si="261"/>
        <v/>
      </c>
      <c r="J801" s="346">
        <f t="shared" ca="1" si="249"/>
        <v>0</v>
      </c>
      <c r="K801" s="343">
        <f t="shared" ca="1" si="258"/>
        <v>0</v>
      </c>
      <c r="L801" s="56" t="str">
        <f ca="1">VLOOKUP($A801,$BC$5:$BN$45,8)</f>
        <v>B</v>
      </c>
      <c r="M801" s="428">
        <f t="shared" ca="1" si="259"/>
        <v>2</v>
      </c>
      <c r="N801" s="175">
        <v>1</v>
      </c>
      <c r="O801" s="345" t="str">
        <f ca="1">IF($A800&lt;&gt;"",IF(OR($AH800&lt;&gt;0,$AI800&lt;&gt;0,E800="BBB",H801&lt;&gt;""),"",IF(AND($D795="R",$D798="R"),"R",IF(AND($D797="R",$D799="R"),"R",IF(AND($D799=$D800,$D799="R"),"R","")))),"")</f>
        <v>R</v>
      </c>
      <c r="P801" s="37" t="str">
        <f t="shared" ca="1" si="250"/>
        <v>L</v>
      </c>
      <c r="Q801" s="37">
        <f t="shared" ca="1" si="251"/>
        <v>-1</v>
      </c>
      <c r="R801" s="23">
        <f ca="1">IF($A801&lt;&gt;"",IF(OR($AH800&lt;&gt;0,$AI800&lt;&gt;0),"0",SUM(Q801:Q801)),0)</f>
        <v>-1</v>
      </c>
      <c r="S801" s="56" t="str">
        <f ca="1">VLOOKUP($A801,$BC$5:$BN$45,8)</f>
        <v>B</v>
      </c>
      <c r="T801" s="175">
        <v>1</v>
      </c>
      <c r="U801" s="345" t="str">
        <f ca="1">IF($A800&lt;&gt;"",IF(OR($AH800&lt;&gt;0,$AI800&lt;&gt;0,M800&gt;=$AJ$3),"",H801))</f>
        <v/>
      </c>
      <c r="V801" s="346" t="str">
        <f t="shared" ca="1" si="262"/>
        <v/>
      </c>
      <c r="W801" s="346">
        <f t="shared" ca="1" si="252"/>
        <v>0</v>
      </c>
      <c r="X801" s="343">
        <f t="shared" ca="1" si="260"/>
        <v>0</v>
      </c>
      <c r="Y801" s="56" t="str">
        <f ca="1">VLOOKUP($A801,$BC$5:$BN$45,8)</f>
        <v>B</v>
      </c>
      <c r="Z801" s="175">
        <v>1</v>
      </c>
      <c r="AA801" s="345" t="str">
        <f ca="1">IF($A800&lt;&gt;"",IF(OR($AH800&lt;&gt;0,$AI800&lt;&gt;0,U801&lt;&gt;""),"",O801))</f>
        <v>R</v>
      </c>
      <c r="AB801" s="37" t="str">
        <f t="shared" ca="1" si="253"/>
        <v>L</v>
      </c>
      <c r="AC801" s="37">
        <f t="shared" ca="1" si="254"/>
        <v>-1</v>
      </c>
      <c r="AD801" s="23">
        <f ca="1">IF($A801&lt;&gt;"",IF(OR($AH800&lt;&gt;0,$AI800&lt;&gt;0),"0",SUM(AC801:AC801)),0)</f>
        <v>-1</v>
      </c>
      <c r="AE801" s="90">
        <f ca="1">IF(A801&lt;&gt;"",W801+AC801,0)</f>
        <v>-1</v>
      </c>
      <c r="AF801" s="87">
        <f t="shared" ca="1" si="264"/>
        <v>-14</v>
      </c>
      <c r="AG801" s="95">
        <f>T802</f>
        <v>1</v>
      </c>
      <c r="AH801" s="89">
        <f ca="1">IF($A801&lt;&gt;"",IF(AH800&lt;&gt;0,AH800,IF(AF801&gt;=$AJ$1,"Profit Target",0)),0)</f>
        <v>0</v>
      </c>
      <c r="AI801" s="91">
        <f ca="1">IF($A801&lt;&gt;"",IF(AI800&lt;&gt;0,AI800,IF(AF801&lt;=$AJ$2,"Stop Loss",0)))</f>
        <v>0</v>
      </c>
      <c r="AJ801" s="89">
        <f t="shared" ca="1" si="255"/>
        <v>9</v>
      </c>
      <c r="AK801" s="78" t="str">
        <f ca="1">IF($A800="","",ABS(T801)&amp;"@")</f>
        <v>1@</v>
      </c>
      <c r="AL801" s="78" t="str">
        <f ca="1">IF(U801&lt;&gt;"",$AK801&amp;U801&amp;",","")</f>
        <v/>
      </c>
      <c r="AM801" s="78" t="str">
        <f ca="1">IF($A800="","",ABS(Z801)&amp;"@")</f>
        <v>1@</v>
      </c>
      <c r="AN801" s="427" t="str">
        <f t="shared" ca="1" si="256"/>
        <v>1@R,</v>
      </c>
      <c r="AO801" s="20"/>
      <c r="AP801" s="20"/>
      <c r="AQ801" s="20"/>
      <c r="AR801" s="20"/>
      <c r="AS801" s="20"/>
      <c r="AT801" s="66"/>
      <c r="AU801" s="20"/>
      <c r="AV801" s="20"/>
      <c r="AW801" s="20"/>
      <c r="AX801" s="20"/>
      <c r="AY801" s="20"/>
      <c r="AZ801" s="20"/>
      <c r="BA801" s="20"/>
      <c r="BB801" s="96">
        <f t="shared" ca="1" si="247"/>
        <v>36</v>
      </c>
      <c r="BC801" s="48"/>
      <c r="BD801" s="96"/>
      <c r="BE801" s="48"/>
      <c r="BG801" s="48"/>
      <c r="BH801" s="48"/>
      <c r="BI801" s="19"/>
      <c r="BJ801" s="19"/>
      <c r="BK801" s="19"/>
      <c r="BL801" s="48"/>
      <c r="BM801" s="61"/>
      <c r="BN801" s="48"/>
      <c r="BR801" s="48"/>
      <c r="BS801" s="48"/>
      <c r="BT801" s="48"/>
      <c r="BU801" s="48"/>
      <c r="BV801" s="48"/>
      <c r="BW801" s="48"/>
      <c r="BX801" s="48"/>
      <c r="BY801" s="49"/>
      <c r="BZ801" s="48"/>
      <c r="CA801" s="48"/>
      <c r="CB801" s="19"/>
      <c r="CC801" s="19"/>
      <c r="CD801" s="19"/>
      <c r="CE801" s="48"/>
      <c r="CF801" s="49"/>
      <c r="CG801" s="19"/>
      <c r="CH801" s="49"/>
      <c r="CI801" s="19"/>
      <c r="CJ801" s="19"/>
    </row>
    <row r="802" spans="1:88">
      <c r="A802" s="96">
        <f t="shared" ca="1" si="246"/>
        <v>11</v>
      </c>
      <c r="B802" s="23" t="str">
        <f ca="1">IF(A801="","",IF(AND(AL802="",AN802=""),"NB",AL802&amp;AN802))</f>
        <v>1@B,</v>
      </c>
      <c r="C802" s="6" t="str">
        <f t="shared" ca="1" si="248"/>
        <v/>
      </c>
      <c r="D802" s="56" t="str">
        <f ca="1">VLOOKUP($A802,$BC$5:$BN$45,8)</f>
        <v>B</v>
      </c>
      <c r="E802" s="344" t="str">
        <f t="shared" ca="1" si="257"/>
        <v>BBB</v>
      </c>
      <c r="F802" s="175">
        <v>1</v>
      </c>
      <c r="G802" s="459">
        <f ca="1">IF(G801&gt;=$AJ$3,1,IF(AND(J800="L",J801="L"),1,IF(I801="L",2,IF(I801="W",(2*G801-1),G801))))</f>
        <v>2</v>
      </c>
      <c r="H802" s="345" t="str">
        <f ca="1">IF($A801&lt;&gt;"",IF(OR($AH801&lt;&gt;0,$AI801&lt;&gt;0,E801="RRR"),"",IF(AND($D796="B",$D799="B"),"B",IF(AND($D798="B",$D800="B"),"B",IF(AND($D800=$D801,$D800="B"),"B","")))),"")</f>
        <v>B</v>
      </c>
      <c r="I802" s="346" t="str">
        <f t="shared" ca="1" si="261"/>
        <v>W</v>
      </c>
      <c r="J802" s="346">
        <f t="shared" ca="1" si="249"/>
        <v>1</v>
      </c>
      <c r="K802" s="343">
        <f t="shared" ca="1" si="258"/>
        <v>1</v>
      </c>
      <c r="L802" s="56" t="str">
        <f ca="1">VLOOKUP($A802,$BC$5:$BN$45,8)</f>
        <v>B</v>
      </c>
      <c r="M802" s="428">
        <f t="shared" ca="1" si="259"/>
        <v>0</v>
      </c>
      <c r="N802" s="175">
        <v>1</v>
      </c>
      <c r="O802" s="345" t="str">
        <f ca="1">IF($A801&lt;&gt;"",IF(OR($AH801&lt;&gt;0,$AI801&lt;&gt;0,E801="BBB",H802&lt;&gt;""),"",IF(AND($D796="R",$D799="R"),"R",IF(AND($D798="R",$D800="R"),"R",IF(AND($D800=$D801,$D800="R"),"R","")))),"")</f>
        <v/>
      </c>
      <c r="P802" s="37" t="str">
        <f t="shared" ca="1" si="250"/>
        <v/>
      </c>
      <c r="Q802" s="37">
        <f t="shared" ca="1" si="251"/>
        <v>0</v>
      </c>
      <c r="R802" s="23">
        <f ca="1">IF($A802&lt;&gt;"",IF(OR($AH801&lt;&gt;0,$AI801&lt;&gt;0),"0",SUM(Q802:Q802)),0)</f>
        <v>0</v>
      </c>
      <c r="S802" s="56" t="str">
        <f ca="1">VLOOKUP($A802,$BC$5:$BN$45,8)</f>
        <v>B</v>
      </c>
      <c r="T802" s="175">
        <v>1</v>
      </c>
      <c r="U802" s="345" t="str">
        <f ca="1">IF($A801&lt;&gt;"",IF(OR($AH801&lt;&gt;0,$AI801&lt;&gt;0,M801&gt;=$AJ$3),"",H802))</f>
        <v>B</v>
      </c>
      <c r="V802" s="346" t="str">
        <f t="shared" ca="1" si="262"/>
        <v>W</v>
      </c>
      <c r="W802" s="346">
        <f t="shared" ca="1" si="252"/>
        <v>1</v>
      </c>
      <c r="X802" s="343">
        <f t="shared" ca="1" si="260"/>
        <v>1</v>
      </c>
      <c r="Y802" s="56" t="str">
        <f ca="1">VLOOKUP($A802,$BC$5:$BN$45,8)</f>
        <v>B</v>
      </c>
      <c r="Z802" s="175">
        <v>1</v>
      </c>
      <c r="AA802" s="345" t="str">
        <f ca="1">IF($A801&lt;&gt;"",IF(OR($AH801&lt;&gt;0,$AI801&lt;&gt;0,U802&lt;&gt;""),"",O802))</f>
        <v/>
      </c>
      <c r="AB802" s="37" t="str">
        <f t="shared" ca="1" si="253"/>
        <v/>
      </c>
      <c r="AC802" s="37">
        <f t="shared" ca="1" si="254"/>
        <v>0</v>
      </c>
      <c r="AD802" s="23">
        <f ca="1">IF($A802&lt;&gt;"",IF(OR($AH801&lt;&gt;0,$AI801&lt;&gt;0),"0",SUM(AC802:AC802)),0)</f>
        <v>0</v>
      </c>
      <c r="AE802" s="90">
        <f ca="1">IF(A802&lt;&gt;"",W802+AC802,0)</f>
        <v>1</v>
      </c>
      <c r="AF802" s="87">
        <f t="shared" ca="1" si="264"/>
        <v>-13</v>
      </c>
      <c r="AG802" s="95">
        <f>T803</f>
        <v>1</v>
      </c>
      <c r="AH802" s="89">
        <f ca="1">IF($A802&lt;&gt;"",IF(AH801&lt;&gt;0,AH801,IF(AF802&gt;=$AJ$1,"Profit Target",0)),0)</f>
        <v>0</v>
      </c>
      <c r="AI802" s="91">
        <f ca="1">IF($A802&lt;&gt;"",IF(AI801&lt;&gt;0,AI801,IF(AF802&lt;=$AJ$2,"Stop Loss",0)))</f>
        <v>0</v>
      </c>
      <c r="AJ802" s="89">
        <f t="shared" ca="1" si="255"/>
        <v>9</v>
      </c>
      <c r="AK802" s="78" t="str">
        <f ca="1">IF($A801="","",ABS(T802)&amp;"@")</f>
        <v>1@</v>
      </c>
      <c r="AL802" s="78" t="str">
        <f ca="1">IF(U802&lt;&gt;"",$AK802&amp;U802&amp;",","")</f>
        <v>1@B,</v>
      </c>
      <c r="AM802" s="78" t="str">
        <f ca="1">IF($A801="","",ABS(Z802)&amp;"@")</f>
        <v>1@</v>
      </c>
      <c r="AN802" s="427" t="str">
        <f t="shared" ca="1" si="256"/>
        <v/>
      </c>
      <c r="AO802" s="20"/>
      <c r="AP802" s="20"/>
      <c r="AQ802" s="20"/>
      <c r="AR802" s="20"/>
      <c r="AS802" s="20"/>
      <c r="AT802" s="66"/>
      <c r="AU802" s="20"/>
      <c r="AV802" s="20"/>
      <c r="AW802" s="20"/>
      <c r="AX802" s="20"/>
      <c r="AY802" s="20"/>
      <c r="AZ802" s="20"/>
      <c r="BA802" s="20"/>
      <c r="BB802" s="96">
        <f t="shared" ca="1" si="247"/>
        <v>8</v>
      </c>
      <c r="BC802" s="48"/>
      <c r="BD802" s="96"/>
      <c r="BE802" s="48"/>
      <c r="BG802" s="48"/>
      <c r="BH802" s="48"/>
      <c r="BI802" s="19"/>
      <c r="BJ802" s="19"/>
      <c r="BK802" s="19"/>
      <c r="BL802" s="48"/>
      <c r="BM802" s="61"/>
      <c r="BN802" s="48"/>
      <c r="BR802" s="48"/>
      <c r="BS802" s="48"/>
      <c r="BT802" s="48"/>
      <c r="BU802" s="48"/>
      <c r="BV802" s="48"/>
      <c r="BW802" s="48"/>
      <c r="BX802" s="48"/>
      <c r="BY802" s="49"/>
      <c r="BZ802" s="48"/>
      <c r="CA802" s="48"/>
      <c r="CB802" s="19"/>
      <c r="CC802" s="19"/>
      <c r="CD802" s="19"/>
      <c r="CE802" s="48"/>
      <c r="CF802" s="49"/>
      <c r="CG802" s="19"/>
      <c r="CH802" s="49"/>
      <c r="CI802" s="19"/>
      <c r="CJ802" s="19"/>
    </row>
    <row r="803" spans="1:88">
      <c r="A803" s="96">
        <f t="shared" ca="1" si="246"/>
        <v>17</v>
      </c>
      <c r="B803" s="23" t="str">
        <f ca="1">IF(A802="","",IF(AND(AL803="",AN803=""),"NB",AL803&amp;AN803))</f>
        <v>1@B,</v>
      </c>
      <c r="C803" s="6" t="str">
        <f t="shared" ca="1" si="248"/>
        <v/>
      </c>
      <c r="D803" s="56" t="str">
        <f ca="1">VLOOKUP($A803,$BC$5:$BN$45,8)</f>
        <v>B</v>
      </c>
      <c r="E803" s="344" t="str">
        <f t="shared" ca="1" si="257"/>
        <v>BBB</v>
      </c>
      <c r="F803" s="175">
        <v>1</v>
      </c>
      <c r="G803" s="459">
        <f ca="1">IF(G802&gt;=$AJ$3,1,IF(AND(J801="L",J802="L"),1,IF(I802="L",2,IF(I802="W",(2*G802-1),G802))))</f>
        <v>3</v>
      </c>
      <c r="H803" s="345" t="str">
        <f ca="1">IF($A802&lt;&gt;"",IF(OR($AH802&lt;&gt;0,$AI802&lt;&gt;0,E802="RRR"),"",IF(AND($D797="B",$D800="B"),"B",IF(AND($D799="B",$D801="B"),"B",IF(AND($D801=$D802,$D801="B"),"B","")))),"")</f>
        <v>B</v>
      </c>
      <c r="I803" s="346" t="str">
        <f t="shared" ca="1" si="261"/>
        <v>W</v>
      </c>
      <c r="J803" s="346">
        <f t="shared" ca="1" si="249"/>
        <v>1</v>
      </c>
      <c r="K803" s="343">
        <f t="shared" ca="1" si="258"/>
        <v>1</v>
      </c>
      <c r="L803" s="56" t="str">
        <f ca="1">VLOOKUP($A803,$BC$5:$BN$45,8)</f>
        <v>B</v>
      </c>
      <c r="M803" s="428">
        <f t="shared" ca="1" si="259"/>
        <v>0</v>
      </c>
      <c r="N803" s="175">
        <v>1</v>
      </c>
      <c r="O803" s="345" t="str">
        <f ca="1">IF($A802&lt;&gt;"",IF(OR($AH802&lt;&gt;0,$AI802&lt;&gt;0,E802="BBB",H803&lt;&gt;""),"",IF(AND($D797="R",$D800="R"),"R",IF(AND($D799="R",$D801="R"),"R",IF(AND($D801=$D802,$D801="R"),"R","")))),"")</f>
        <v/>
      </c>
      <c r="P803" s="37" t="str">
        <f t="shared" ca="1" si="250"/>
        <v/>
      </c>
      <c r="Q803" s="37">
        <f t="shared" ca="1" si="251"/>
        <v>0</v>
      </c>
      <c r="R803" s="23">
        <f ca="1">IF($A803&lt;&gt;"",IF(OR($AH802&lt;&gt;0,$AI802&lt;&gt;0),"0",SUM(Q803:Q803)),0)</f>
        <v>0</v>
      </c>
      <c r="S803" s="56" t="str">
        <f ca="1">VLOOKUP($A803,$BC$5:$BN$45,8)</f>
        <v>B</v>
      </c>
      <c r="T803" s="175">
        <v>1</v>
      </c>
      <c r="U803" s="345" t="str">
        <f ca="1">IF($A802&lt;&gt;"",IF(OR($AH802&lt;&gt;0,$AI802&lt;&gt;0,M802&gt;=$AJ$3),"",H803))</f>
        <v>B</v>
      </c>
      <c r="V803" s="346" t="str">
        <f t="shared" ca="1" si="262"/>
        <v>W</v>
      </c>
      <c r="W803" s="346">
        <f t="shared" ca="1" si="252"/>
        <v>1</v>
      </c>
      <c r="X803" s="343">
        <f t="shared" ca="1" si="260"/>
        <v>1</v>
      </c>
      <c r="Y803" s="56" t="str">
        <f ca="1">VLOOKUP($A803,$BC$5:$BN$45,8)</f>
        <v>B</v>
      </c>
      <c r="Z803" s="175">
        <v>1</v>
      </c>
      <c r="AA803" s="345" t="str">
        <f ca="1">IF($A802&lt;&gt;"",IF(OR($AH802&lt;&gt;0,$AI802&lt;&gt;0,U803&lt;&gt;""),"",O803))</f>
        <v/>
      </c>
      <c r="AB803" s="37" t="str">
        <f t="shared" ca="1" si="253"/>
        <v/>
      </c>
      <c r="AC803" s="37">
        <f t="shared" ca="1" si="254"/>
        <v>0</v>
      </c>
      <c r="AD803" s="23">
        <f ca="1">IF($A803&lt;&gt;"",IF(OR($AH802&lt;&gt;0,$AI802&lt;&gt;0),"0",SUM(AC803:AC803)),0)</f>
        <v>0</v>
      </c>
      <c r="AE803" s="90">
        <f ca="1">IF(A803&lt;&gt;"",W803+AC803,0)</f>
        <v>1</v>
      </c>
      <c r="AF803" s="87">
        <f t="shared" ca="1" si="264"/>
        <v>-12</v>
      </c>
      <c r="AG803" s="95">
        <f>T804</f>
        <v>1</v>
      </c>
      <c r="AH803" s="89">
        <f ca="1">IF($A803&lt;&gt;"",IF(AH802&lt;&gt;0,AH802,IF(AF803&gt;=$AJ$1,"Profit Target",0)),0)</f>
        <v>0</v>
      </c>
      <c r="AI803" s="91">
        <f ca="1">IF($A803&lt;&gt;"",IF(AI802&lt;&gt;0,AI802,IF(AF803&lt;=$AJ$2,"Stop Loss",0)))</f>
        <v>0</v>
      </c>
      <c r="AJ803" s="89">
        <f t="shared" ca="1" si="255"/>
        <v>9</v>
      </c>
      <c r="AK803" s="78" t="str">
        <f ca="1">IF($A802="","",ABS(T803)&amp;"@")</f>
        <v>1@</v>
      </c>
      <c r="AL803" s="78" t="str">
        <f ca="1">IF(U803&lt;&gt;"",$AK803&amp;U803&amp;",","")</f>
        <v>1@B,</v>
      </c>
      <c r="AM803" s="78" t="str">
        <f ca="1">IF($A802="","",ABS(Z803)&amp;"@")</f>
        <v>1@</v>
      </c>
      <c r="AN803" s="427" t="str">
        <f t="shared" ca="1" si="256"/>
        <v/>
      </c>
      <c r="AO803" s="20"/>
      <c r="AP803" s="20"/>
      <c r="AQ803" s="20"/>
      <c r="AR803" s="20"/>
      <c r="AS803" s="20"/>
      <c r="AT803" s="66"/>
      <c r="AU803" s="20"/>
      <c r="AV803" s="20"/>
      <c r="AW803" s="20"/>
      <c r="AX803" s="20"/>
      <c r="AY803" s="20"/>
      <c r="AZ803" s="20"/>
      <c r="BA803" s="20"/>
      <c r="BB803" s="96">
        <f t="shared" ca="1" si="247"/>
        <v>7</v>
      </c>
      <c r="BC803" s="48"/>
      <c r="BD803" s="96"/>
      <c r="BE803" s="48"/>
      <c r="BG803" s="48"/>
      <c r="BH803" s="48"/>
      <c r="BI803" s="19"/>
      <c r="BJ803" s="19"/>
      <c r="BK803" s="19"/>
      <c r="BL803" s="48"/>
      <c r="BM803" s="61"/>
      <c r="BN803" s="48"/>
      <c r="BR803" s="48"/>
      <c r="BS803" s="48"/>
      <c r="BT803" s="48"/>
      <c r="BU803" s="48"/>
      <c r="BV803" s="48"/>
      <c r="BW803" s="48"/>
      <c r="BX803" s="48"/>
      <c r="BY803" s="49"/>
      <c r="BZ803" s="48"/>
      <c r="CA803" s="48"/>
      <c r="CB803" s="19"/>
      <c r="CC803" s="19"/>
      <c r="CD803" s="19"/>
      <c r="CE803" s="48"/>
      <c r="CF803" s="49"/>
      <c r="CG803" s="19"/>
      <c r="CH803" s="49"/>
      <c r="CI803" s="19"/>
      <c r="CJ803" s="19"/>
    </row>
    <row r="804" spans="1:88">
      <c r="A804" s="96">
        <f t="shared" ca="1" si="246"/>
        <v>26</v>
      </c>
      <c r="B804" s="23" t="str">
        <f ca="1">IF(A803="","",IF(AND(AL804="",AN804=""),"NB",AL804&amp;AN804))</f>
        <v>1@B,</v>
      </c>
      <c r="C804" s="6" t="str">
        <f t="shared" ca="1" si="248"/>
        <v/>
      </c>
      <c r="D804" s="56" t="str">
        <f ca="1">VLOOKUP($A804,$BC$5:$BN$45,8)</f>
        <v>B</v>
      </c>
      <c r="E804" s="344" t="str">
        <f t="shared" ca="1" si="257"/>
        <v>BBB</v>
      </c>
      <c r="F804" s="175">
        <v>1</v>
      </c>
      <c r="G804" s="459">
        <f ca="1">IF(G803&gt;=$AJ$3,1,IF(AND(J802="L",J803="L"),1,IF(I803="L",2,IF(I803="W",(2*G803-1),G803))))</f>
        <v>5</v>
      </c>
      <c r="H804" s="345" t="str">
        <f ca="1">IF($A803&lt;&gt;"",IF(OR($AH803&lt;&gt;0,$AI803&lt;&gt;0,E803="RRR"),"",IF(AND($D798="B",$D801="B"),"B",IF(AND($D800="B",$D802="B"),"B",IF(AND($D802=$D803,$D802="B"),"B","")))),"")</f>
        <v>B</v>
      </c>
      <c r="I804" s="346" t="str">
        <f t="shared" ca="1" si="261"/>
        <v>W</v>
      </c>
      <c r="J804" s="346">
        <f t="shared" ca="1" si="249"/>
        <v>1</v>
      </c>
      <c r="K804" s="343">
        <f t="shared" ca="1" si="258"/>
        <v>1</v>
      </c>
      <c r="L804" s="56" t="str">
        <f ca="1">VLOOKUP($A804,$BC$5:$BN$45,8)</f>
        <v>B</v>
      </c>
      <c r="M804" s="428">
        <f t="shared" ca="1" si="259"/>
        <v>0</v>
      </c>
      <c r="N804" s="175">
        <v>1</v>
      </c>
      <c r="O804" s="345" t="str">
        <f ca="1">IF($A803&lt;&gt;"",IF(OR($AH803&lt;&gt;0,$AI803&lt;&gt;0,E803="BBB",H804&lt;&gt;""),"",IF(AND($D798="R",$D801="R"),"R",IF(AND($D800="R",$D802="R"),"R",IF(AND($D802=$D803,$D802="R"),"R","")))),"")</f>
        <v/>
      </c>
      <c r="P804" s="37" t="str">
        <f t="shared" ca="1" si="250"/>
        <v/>
      </c>
      <c r="Q804" s="37">
        <f t="shared" ca="1" si="251"/>
        <v>0</v>
      </c>
      <c r="R804" s="23">
        <f ca="1">IF($A804&lt;&gt;"",IF(OR($AH803&lt;&gt;0,$AI803&lt;&gt;0),"0",SUM(Q804:Q804)),0)</f>
        <v>0</v>
      </c>
      <c r="S804" s="56" t="str">
        <f ca="1">VLOOKUP($A804,$BC$5:$BN$45,8)</f>
        <v>B</v>
      </c>
      <c r="T804" s="175">
        <v>1</v>
      </c>
      <c r="U804" s="345" t="str">
        <f ca="1">IF($A803&lt;&gt;"",IF(OR($AH803&lt;&gt;0,$AI803&lt;&gt;0,M803&gt;=$AJ$3),"",H804))</f>
        <v>B</v>
      </c>
      <c r="V804" s="346" t="str">
        <f t="shared" ca="1" si="262"/>
        <v>W</v>
      </c>
      <c r="W804" s="346">
        <f t="shared" ca="1" si="252"/>
        <v>1</v>
      </c>
      <c r="X804" s="343">
        <f t="shared" ca="1" si="260"/>
        <v>1</v>
      </c>
      <c r="Y804" s="56" t="str">
        <f ca="1">VLOOKUP($A804,$BC$5:$BN$45,8)</f>
        <v>B</v>
      </c>
      <c r="Z804" s="175">
        <v>1</v>
      </c>
      <c r="AA804" s="345" t="str">
        <f ca="1">IF($A803&lt;&gt;"",IF(OR($AH803&lt;&gt;0,$AI803&lt;&gt;0,U804&lt;&gt;""),"",O804))</f>
        <v/>
      </c>
      <c r="AB804" s="37" t="str">
        <f t="shared" ca="1" si="253"/>
        <v/>
      </c>
      <c r="AC804" s="37">
        <f t="shared" ca="1" si="254"/>
        <v>0</v>
      </c>
      <c r="AD804" s="23">
        <f ca="1">IF($A804&lt;&gt;"",IF(OR($AH803&lt;&gt;0,$AI803&lt;&gt;0),"0",SUM(AC804:AC804)),0)</f>
        <v>0</v>
      </c>
      <c r="AE804" s="90">
        <f ca="1">IF(A804&lt;&gt;"",W804+AC804,0)</f>
        <v>1</v>
      </c>
      <c r="AF804" s="87">
        <f t="shared" ca="1" si="264"/>
        <v>-11</v>
      </c>
      <c r="AG804" s="95">
        <f>T805</f>
        <v>1</v>
      </c>
      <c r="AH804" s="89">
        <f ca="1">IF($A804&lt;&gt;"",IF(AH803&lt;&gt;0,AH803,IF(AF804&gt;=$AJ$1,"Profit Target",0)),0)</f>
        <v>0</v>
      </c>
      <c r="AI804" s="91">
        <f ca="1">IF($A804&lt;&gt;"",IF(AI803&lt;&gt;0,AI803,IF(AF804&lt;=$AJ$2,"Stop Loss",0)))</f>
        <v>0</v>
      </c>
      <c r="AJ804" s="89">
        <f t="shared" ca="1" si="255"/>
        <v>9</v>
      </c>
      <c r="AK804" s="78" t="str">
        <f ca="1">IF($A803="","",ABS(T804)&amp;"@")</f>
        <v>1@</v>
      </c>
      <c r="AL804" s="78" t="str">
        <f ca="1">IF(U804&lt;&gt;"",$AK804&amp;U804&amp;",","")</f>
        <v>1@B,</v>
      </c>
      <c r="AM804" s="78" t="str">
        <f ca="1">IF($A803="","",ABS(Z804)&amp;"@")</f>
        <v>1@</v>
      </c>
      <c r="AN804" s="427" t="str">
        <f t="shared" ca="1" si="256"/>
        <v/>
      </c>
      <c r="AO804" s="20"/>
      <c r="AP804" s="20"/>
      <c r="AQ804" s="20"/>
      <c r="AR804" s="20"/>
      <c r="AS804" s="20"/>
      <c r="AT804" s="66"/>
      <c r="AU804" s="20"/>
      <c r="AV804" s="20"/>
      <c r="AW804" s="20"/>
      <c r="AX804" s="20"/>
      <c r="AY804" s="20"/>
      <c r="AZ804" s="20"/>
      <c r="BA804" s="20"/>
      <c r="BB804" s="96">
        <f t="shared" ca="1" si="247"/>
        <v>15</v>
      </c>
      <c r="BC804" s="48"/>
      <c r="BD804" s="96"/>
      <c r="BE804" s="48"/>
      <c r="BG804" s="48"/>
      <c r="BH804" s="48"/>
      <c r="BI804" s="19"/>
      <c r="BJ804" s="19"/>
      <c r="BK804" s="19"/>
      <c r="BL804" s="48"/>
      <c r="BM804" s="61"/>
      <c r="BN804" s="48"/>
      <c r="BR804" s="48"/>
      <c r="BS804" s="48"/>
      <c r="BT804" s="48"/>
      <c r="BU804" s="48"/>
      <c r="BV804" s="48"/>
      <c r="BW804" s="48"/>
      <c r="BX804" s="48"/>
      <c r="BY804" s="49"/>
      <c r="BZ804" s="48"/>
      <c r="CA804" s="48"/>
      <c r="CB804" s="19"/>
      <c r="CC804" s="19"/>
      <c r="CD804" s="19"/>
      <c r="CE804" s="48"/>
      <c r="CF804" s="49"/>
      <c r="CG804" s="19"/>
      <c r="CH804" s="49"/>
      <c r="CI804" s="19"/>
      <c r="CJ804" s="19"/>
    </row>
    <row r="805" spans="1:88">
      <c r="A805" s="96">
        <f t="shared" ca="1" si="246"/>
        <v>25</v>
      </c>
      <c r="B805" s="23" t="str">
        <f ca="1">IF(A804="","",IF(AND(AL805="",AN805=""),"NB",AL805&amp;AN805))</f>
        <v>1@B,</v>
      </c>
      <c r="C805" s="6" t="str">
        <f t="shared" ca="1" si="248"/>
        <v/>
      </c>
      <c r="D805" s="56" t="str">
        <f ca="1">VLOOKUP($A805,$BC$5:$BN$45,8)</f>
        <v>R</v>
      </c>
      <c r="E805" s="344" t="str">
        <f t="shared" ca="1" si="257"/>
        <v>BBR</v>
      </c>
      <c r="F805" s="175">
        <v>1</v>
      </c>
      <c r="G805" s="459">
        <f ca="1">IF(G804&gt;=$AJ$3,1,IF(AND(J803="L",J804="L"),1,IF(I804="L",2,IF(I804="W",(2*G804-1),G804))))</f>
        <v>9</v>
      </c>
      <c r="H805" s="345" t="str">
        <f ca="1">IF($A804&lt;&gt;"",IF(OR($AH804&lt;&gt;0,$AI804&lt;&gt;0,E804="RRR"),"",IF(AND($D799="B",$D802="B"),"B",IF(AND($D801="B",$D803="B"),"B",IF(AND($D803=$D804,$D803="B"),"B","")))),"")</f>
        <v>B</v>
      </c>
      <c r="I805" s="346" t="str">
        <f t="shared" ca="1" si="261"/>
        <v>L</v>
      </c>
      <c r="J805" s="346">
        <f t="shared" ca="1" si="249"/>
        <v>-1</v>
      </c>
      <c r="K805" s="343">
        <f t="shared" ca="1" si="258"/>
        <v>-1</v>
      </c>
      <c r="L805" s="56" t="str">
        <f ca="1">VLOOKUP($A805,$BC$5:$BN$45,8)</f>
        <v>R</v>
      </c>
      <c r="M805" s="428">
        <f t="shared" ca="1" si="259"/>
        <v>1</v>
      </c>
      <c r="N805" s="175">
        <v>1</v>
      </c>
      <c r="O805" s="345" t="str">
        <f ca="1">IF($A804&lt;&gt;"",IF(OR($AH804&lt;&gt;0,$AI804&lt;&gt;0,E804="BBB",H805&lt;&gt;""),"",IF(AND($D799="R",$D802="R"),"R",IF(AND($D801="R",$D803="R"),"R",IF(AND($D803=$D804,$D803="R"),"R","")))),"")</f>
        <v/>
      </c>
      <c r="P805" s="37" t="str">
        <f t="shared" ca="1" si="250"/>
        <v/>
      </c>
      <c r="Q805" s="37">
        <f t="shared" ca="1" si="251"/>
        <v>0</v>
      </c>
      <c r="R805" s="23">
        <f ca="1">IF($A805&lt;&gt;"",IF(OR($AH804&lt;&gt;0,$AI804&lt;&gt;0),"0",SUM(Q805:Q805)),0)</f>
        <v>0</v>
      </c>
      <c r="S805" s="56" t="str">
        <f ca="1">VLOOKUP($A805,$BC$5:$BN$45,8)</f>
        <v>R</v>
      </c>
      <c r="T805" s="175">
        <v>1</v>
      </c>
      <c r="U805" s="345" t="str">
        <f ca="1">IF($A804&lt;&gt;"",IF(OR($AH804&lt;&gt;0,$AI804&lt;&gt;0,M804&gt;=$AJ$3),"",H805))</f>
        <v>B</v>
      </c>
      <c r="V805" s="346" t="str">
        <f t="shared" ca="1" si="262"/>
        <v>L</v>
      </c>
      <c r="W805" s="346">
        <f t="shared" ca="1" si="252"/>
        <v>-1</v>
      </c>
      <c r="X805" s="343">
        <f t="shared" ca="1" si="260"/>
        <v>-1</v>
      </c>
      <c r="Y805" s="56" t="str">
        <f ca="1">VLOOKUP($A805,$BC$5:$BN$45,8)</f>
        <v>R</v>
      </c>
      <c r="Z805" s="175">
        <v>1</v>
      </c>
      <c r="AA805" s="345" t="str">
        <f ca="1">IF($A804&lt;&gt;"",IF(OR($AH804&lt;&gt;0,$AI804&lt;&gt;0,U805&lt;&gt;""),"",O805))</f>
        <v/>
      </c>
      <c r="AB805" s="37" t="str">
        <f t="shared" ca="1" si="253"/>
        <v/>
      </c>
      <c r="AC805" s="37">
        <f t="shared" ca="1" si="254"/>
        <v>0</v>
      </c>
      <c r="AD805" s="23">
        <f ca="1">IF($A805&lt;&gt;"",IF(OR($AH804&lt;&gt;0,$AI804&lt;&gt;0),"0",SUM(AC805:AC805)),0)</f>
        <v>0</v>
      </c>
      <c r="AE805" s="90">
        <f ca="1">IF(A805&lt;&gt;"",W805+AC805,0)</f>
        <v>-1</v>
      </c>
      <c r="AF805" s="87">
        <f t="shared" ca="1" si="264"/>
        <v>-12</v>
      </c>
      <c r="AG805" s="95">
        <f>T806</f>
        <v>1</v>
      </c>
      <c r="AH805" s="89">
        <f ca="1">IF($A805&lt;&gt;"",IF(AH804&lt;&gt;0,AH804,IF(AF805&gt;=$AJ$1,"Profit Target",0)),0)</f>
        <v>0</v>
      </c>
      <c r="AI805" s="91">
        <f ca="1">IF($A805&lt;&gt;"",IF(AI804&lt;&gt;0,AI804,IF(AF805&lt;=$AJ$2,"Stop Loss",0)))</f>
        <v>0</v>
      </c>
      <c r="AJ805" s="89">
        <f t="shared" ca="1" si="255"/>
        <v>9</v>
      </c>
      <c r="AK805" s="78" t="str">
        <f ca="1">IF($A804="","",ABS(T805)&amp;"@")</f>
        <v>1@</v>
      </c>
      <c r="AL805" s="78" t="str">
        <f ca="1">IF(U805&lt;&gt;"",$AK805&amp;U805&amp;",","")</f>
        <v>1@B,</v>
      </c>
      <c r="AM805" s="78" t="str">
        <f ca="1">IF($A804="","",ABS(Z805)&amp;"@")</f>
        <v>1@</v>
      </c>
      <c r="AN805" s="427" t="str">
        <f t="shared" ca="1" si="256"/>
        <v/>
      </c>
      <c r="AO805" s="20"/>
      <c r="AP805" s="20"/>
      <c r="AQ805" s="20"/>
      <c r="AR805" s="20"/>
      <c r="AS805" s="20"/>
      <c r="AT805" s="66"/>
      <c r="AU805" s="20"/>
      <c r="AV805" s="20"/>
      <c r="AW805" s="20"/>
      <c r="AX805" s="20"/>
      <c r="AY805" s="20"/>
      <c r="AZ805" s="20"/>
      <c r="BA805" s="20"/>
      <c r="BB805" s="96">
        <f t="shared" ca="1" si="247"/>
        <v>7</v>
      </c>
      <c r="BC805" s="48"/>
      <c r="BD805" s="96"/>
      <c r="BE805" s="48"/>
      <c r="BG805" s="48"/>
      <c r="BH805" s="48"/>
      <c r="BI805" s="19"/>
      <c r="BJ805" s="19"/>
      <c r="BK805" s="19"/>
      <c r="BL805" s="48"/>
      <c r="BM805" s="61"/>
      <c r="BN805" s="48"/>
      <c r="BR805" s="48"/>
      <c r="BS805" s="48"/>
      <c r="BT805" s="48"/>
      <c r="BU805" s="48"/>
      <c r="BV805" s="48"/>
      <c r="BW805" s="48"/>
      <c r="BX805" s="48"/>
      <c r="BY805" s="49"/>
      <c r="BZ805" s="48"/>
      <c r="CA805" s="48"/>
      <c r="CB805" s="19"/>
      <c r="CC805" s="19"/>
      <c r="CD805" s="19"/>
      <c r="CE805" s="48"/>
      <c r="CF805" s="49"/>
      <c r="CG805" s="19"/>
      <c r="CH805" s="49"/>
      <c r="CI805" s="19"/>
      <c r="CJ805" s="19"/>
    </row>
    <row r="806" spans="1:88">
      <c r="A806" s="96">
        <f t="shared" ca="1" si="246"/>
        <v>12</v>
      </c>
      <c r="B806" s="23" t="str">
        <f ca="1">IF(A805="","",IF(AND(AL806="",AN806=""),"NB",AL806&amp;AN806))</f>
        <v>1@B,</v>
      </c>
      <c r="C806" s="6" t="str">
        <f t="shared" ca="1" si="248"/>
        <v/>
      </c>
      <c r="D806" s="56" t="str">
        <f ca="1">VLOOKUP($A806,$BC$5:$BN$45,8)</f>
        <v>R</v>
      </c>
      <c r="E806" s="344" t="str">
        <f t="shared" ca="1" si="257"/>
        <v>BRR</v>
      </c>
      <c r="F806" s="175">
        <v>1</v>
      </c>
      <c r="G806" s="459">
        <f ca="1">IF(G805&gt;=$AJ$3,1,IF(AND(J804="L",J805="L"),1,IF(I805="L",2,IF(I805="W",(2*G805-1),G805))))</f>
        <v>2</v>
      </c>
      <c r="H806" s="345" t="str">
        <f ca="1">IF($A805&lt;&gt;"",IF(OR($AH805&lt;&gt;0,$AI805&lt;&gt;0,E805="RRR"),"",IF(AND($D800="B",$D803="B"),"B",IF(AND($D802="B",$D804="B"),"B",IF(AND($D804=$D805,$D804="B"),"B","")))),"")</f>
        <v>B</v>
      </c>
      <c r="I806" s="346" t="str">
        <f t="shared" ca="1" si="261"/>
        <v>L</v>
      </c>
      <c r="J806" s="346">
        <f t="shared" ca="1" si="249"/>
        <v>-1</v>
      </c>
      <c r="K806" s="343">
        <f t="shared" ca="1" si="258"/>
        <v>-1</v>
      </c>
      <c r="L806" s="56" t="str">
        <f ca="1">VLOOKUP($A806,$BC$5:$BN$45,8)</f>
        <v>R</v>
      </c>
      <c r="M806" s="428">
        <f t="shared" ca="1" si="259"/>
        <v>2</v>
      </c>
      <c r="N806" s="175">
        <v>1</v>
      </c>
      <c r="O806" s="345" t="str">
        <f ca="1">IF($A805&lt;&gt;"",IF(OR($AH805&lt;&gt;0,$AI805&lt;&gt;0,E805="BBB",H806&lt;&gt;""),"",IF(AND($D800="R",$D803="R"),"R",IF(AND($D802="R",$D804="R"),"R",IF(AND($D804=$D805,$D804="R"),"R","")))),"")</f>
        <v/>
      </c>
      <c r="P806" s="37" t="str">
        <f t="shared" ca="1" si="250"/>
        <v/>
      </c>
      <c r="Q806" s="37">
        <f t="shared" ca="1" si="251"/>
        <v>0</v>
      </c>
      <c r="R806" s="23">
        <f ca="1">IF($A806&lt;&gt;"",IF(OR($AH805&lt;&gt;0,$AI805&lt;&gt;0),"0",SUM(Q806:Q806)),0)</f>
        <v>0</v>
      </c>
      <c r="S806" s="56" t="str">
        <f ca="1">VLOOKUP($A806,$BC$5:$BN$45,8)</f>
        <v>R</v>
      </c>
      <c r="T806" s="175">
        <v>1</v>
      </c>
      <c r="U806" s="345" t="str">
        <f ca="1">IF($A805&lt;&gt;"",IF(OR($AH805&lt;&gt;0,$AI805&lt;&gt;0,M805&gt;=$AJ$3),"",H806))</f>
        <v>B</v>
      </c>
      <c r="V806" s="346" t="str">
        <f t="shared" ca="1" si="262"/>
        <v>L</v>
      </c>
      <c r="W806" s="346">
        <f t="shared" ca="1" si="252"/>
        <v>-1</v>
      </c>
      <c r="X806" s="343">
        <f t="shared" ca="1" si="260"/>
        <v>-1</v>
      </c>
      <c r="Y806" s="56" t="str">
        <f ca="1">VLOOKUP($A806,$BC$5:$BN$45,8)</f>
        <v>R</v>
      </c>
      <c r="Z806" s="175">
        <v>1</v>
      </c>
      <c r="AA806" s="345" t="str">
        <f ca="1">IF($A805&lt;&gt;"",IF(OR($AH805&lt;&gt;0,$AI805&lt;&gt;0,U806&lt;&gt;""),"",O806))</f>
        <v/>
      </c>
      <c r="AB806" s="37" t="str">
        <f t="shared" ca="1" si="253"/>
        <v/>
      </c>
      <c r="AC806" s="37">
        <f t="shared" ca="1" si="254"/>
        <v>0</v>
      </c>
      <c r="AD806" s="23">
        <f ca="1">IF($A806&lt;&gt;"",IF(OR($AH805&lt;&gt;0,$AI805&lt;&gt;0),"0",SUM(AC806:AC806)),0)</f>
        <v>0</v>
      </c>
      <c r="AE806" s="90">
        <f ca="1">IF(A806&lt;&gt;"",W806+AC806,0)</f>
        <v>-1</v>
      </c>
      <c r="AF806" s="87">
        <f t="shared" ca="1" si="264"/>
        <v>-13</v>
      </c>
      <c r="AG806" s="95">
        <f>T807</f>
        <v>1</v>
      </c>
      <c r="AH806" s="89">
        <f ca="1">IF($A806&lt;&gt;"",IF(AH805&lt;&gt;0,AH805,IF(AF806&gt;=$AJ$1,"Profit Target",0)),0)</f>
        <v>0</v>
      </c>
      <c r="AI806" s="91">
        <f ca="1">IF($A806&lt;&gt;"",IF(AI805&lt;&gt;0,AI805,IF(AF806&lt;=$AJ$2,"Stop Loss",0)))</f>
        <v>0</v>
      </c>
      <c r="AJ806" s="89">
        <f t="shared" ca="1" si="255"/>
        <v>9</v>
      </c>
      <c r="AK806" s="78" t="str">
        <f ca="1">IF($A805="","",ABS(T806)&amp;"@")</f>
        <v>1@</v>
      </c>
      <c r="AL806" s="78" t="str">
        <f ca="1">IF(U806&lt;&gt;"",$AK806&amp;U806&amp;",","")</f>
        <v>1@B,</v>
      </c>
      <c r="AM806" s="78" t="str">
        <f ca="1">IF($A805="","",ABS(Z806)&amp;"@")</f>
        <v>1@</v>
      </c>
      <c r="AN806" s="427" t="str">
        <f t="shared" ca="1" si="256"/>
        <v/>
      </c>
      <c r="AO806" s="20"/>
      <c r="AP806" s="20"/>
      <c r="AQ806" s="20"/>
      <c r="AR806" s="20"/>
      <c r="AS806" s="20"/>
      <c r="AT806" s="66"/>
      <c r="AU806" s="20"/>
      <c r="AV806" s="20"/>
      <c r="AW806" s="20"/>
      <c r="AX806" s="20"/>
      <c r="AY806" s="20"/>
      <c r="AZ806" s="20"/>
      <c r="BA806" s="20"/>
      <c r="BB806" s="96">
        <f t="shared" ca="1" si="247"/>
        <v>30</v>
      </c>
      <c r="BC806" s="48"/>
      <c r="BD806" s="96"/>
      <c r="BE806" s="48"/>
      <c r="BG806" s="48"/>
      <c r="BH806" s="48"/>
      <c r="BI806" s="19"/>
      <c r="BJ806" s="19"/>
      <c r="BK806" s="19"/>
      <c r="BL806" s="48"/>
      <c r="BM806" s="61"/>
      <c r="BN806" s="48"/>
      <c r="BR806" s="48"/>
      <c r="BS806" s="48"/>
      <c r="BT806" s="48"/>
      <c r="BU806" s="48"/>
      <c r="BV806" s="48"/>
      <c r="BW806" s="48"/>
      <c r="BX806" s="48"/>
      <c r="BY806" s="49"/>
      <c r="BZ806" s="48"/>
      <c r="CA806" s="48"/>
      <c r="CB806" s="19"/>
      <c r="CC806" s="19"/>
      <c r="CD806" s="19"/>
      <c r="CE806" s="48"/>
      <c r="CF806" s="49"/>
      <c r="CG806" s="19"/>
      <c r="CH806" s="49"/>
      <c r="CI806" s="19"/>
      <c r="CJ806" s="19"/>
    </row>
    <row r="807" spans="1:88">
      <c r="A807" s="96">
        <f t="shared" ca="1" si="246"/>
        <v>9</v>
      </c>
      <c r="B807" s="23" t="str">
        <f ca="1">IF(A806="","",IF(AND(AL807="",AN807=""),"NB",AL807&amp;AN807))</f>
        <v>1@B,</v>
      </c>
      <c r="C807" s="6" t="str">
        <f t="shared" ca="1" si="248"/>
        <v/>
      </c>
      <c r="D807" s="56" t="str">
        <f ca="1">VLOOKUP($A807,$BC$5:$BN$45,8)</f>
        <v>R</v>
      </c>
      <c r="E807" s="344" t="str">
        <f t="shared" ca="1" si="257"/>
        <v>RRR</v>
      </c>
      <c r="F807" s="175">
        <v>1</v>
      </c>
      <c r="G807" s="459">
        <f ca="1">IF(G806&gt;=$AJ$3,1,IF(AND(J805="L",J806="L"),1,IF(I806="L",2,IF(I806="W",(2*G806-1),G806))))</f>
        <v>2</v>
      </c>
      <c r="H807" s="345" t="str">
        <f ca="1">IF($A806&lt;&gt;"",IF(OR($AH806&lt;&gt;0,$AI806&lt;&gt;0,E806="RRR"),"",IF(AND($D801="B",$D804="B"),"B",IF(AND($D803="B",$D805="B"),"B",IF(AND($D805=$D806,$D805="B"),"B","")))),"")</f>
        <v>B</v>
      </c>
      <c r="I807" s="346" t="str">
        <f t="shared" ca="1" si="261"/>
        <v>L</v>
      </c>
      <c r="J807" s="346">
        <f t="shared" ca="1" si="249"/>
        <v>-1</v>
      </c>
      <c r="K807" s="343">
        <f t="shared" ca="1" si="258"/>
        <v>-1</v>
      </c>
      <c r="L807" s="56" t="str">
        <f ca="1">VLOOKUP($A807,$BC$5:$BN$45,8)</f>
        <v>R</v>
      </c>
      <c r="M807" s="428">
        <f t="shared" ca="1" si="259"/>
        <v>3</v>
      </c>
      <c r="N807" s="175">
        <v>1</v>
      </c>
      <c r="O807" s="345" t="str">
        <f ca="1">IF($A806&lt;&gt;"",IF(OR($AH806&lt;&gt;0,$AI806&lt;&gt;0,E806="BBB",H807&lt;&gt;""),"",IF(AND($D801="R",$D804="R"),"R",IF(AND($D803="R",$D805="R"),"R",IF(AND($D805=$D806,$D805="R"),"R","")))),"")</f>
        <v/>
      </c>
      <c r="P807" s="37" t="str">
        <f t="shared" ca="1" si="250"/>
        <v/>
      </c>
      <c r="Q807" s="37">
        <f t="shared" ca="1" si="251"/>
        <v>0</v>
      </c>
      <c r="R807" s="23">
        <f ca="1">IF($A807&lt;&gt;"",IF(OR($AH806&lt;&gt;0,$AI806&lt;&gt;0),"0",SUM(Q807:Q807)),0)</f>
        <v>0</v>
      </c>
      <c r="S807" s="56" t="str">
        <f ca="1">VLOOKUP($A807,$BC$5:$BN$45,8)</f>
        <v>R</v>
      </c>
      <c r="T807" s="175">
        <v>1</v>
      </c>
      <c r="U807" s="345" t="str">
        <f ca="1">IF($A806&lt;&gt;"",IF(OR($AH806&lt;&gt;0,$AI806&lt;&gt;0,M806&gt;=$AJ$3),"",H807))</f>
        <v>B</v>
      </c>
      <c r="V807" s="346" t="str">
        <f t="shared" ca="1" si="262"/>
        <v>L</v>
      </c>
      <c r="W807" s="346">
        <f t="shared" ca="1" si="252"/>
        <v>-1</v>
      </c>
      <c r="X807" s="343">
        <f t="shared" ca="1" si="260"/>
        <v>-1</v>
      </c>
      <c r="Y807" s="56" t="str">
        <f ca="1">VLOOKUP($A807,$BC$5:$BN$45,8)</f>
        <v>R</v>
      </c>
      <c r="Z807" s="175">
        <v>1</v>
      </c>
      <c r="AA807" s="345" t="str">
        <f ca="1">IF($A806&lt;&gt;"",IF(OR($AH806&lt;&gt;0,$AI806&lt;&gt;0,U807&lt;&gt;""),"",O807))</f>
        <v/>
      </c>
      <c r="AB807" s="37" t="str">
        <f t="shared" ca="1" si="253"/>
        <v/>
      </c>
      <c r="AC807" s="37">
        <f t="shared" ca="1" si="254"/>
        <v>0</v>
      </c>
      <c r="AD807" s="23">
        <f ca="1">IF($A807&lt;&gt;"",IF(OR($AH806&lt;&gt;0,$AI806&lt;&gt;0),"0",SUM(AC807:AC807)),0)</f>
        <v>0</v>
      </c>
      <c r="AE807" s="90">
        <f ca="1">IF(A807&lt;&gt;"",W807+AC807,0)</f>
        <v>-1</v>
      </c>
      <c r="AF807" s="87">
        <f t="shared" ca="1" si="264"/>
        <v>-14</v>
      </c>
      <c r="AG807" s="95">
        <f>T808</f>
        <v>1</v>
      </c>
      <c r="AH807" s="89">
        <f ca="1">IF($A807&lt;&gt;"",IF(AH806&lt;&gt;0,AH806,IF(AF807&gt;=$AJ$1,"Profit Target",0)),0)</f>
        <v>0</v>
      </c>
      <c r="AI807" s="91">
        <f ca="1">IF($A807&lt;&gt;"",IF(AI806&lt;&gt;0,AI806,IF(AF807&lt;=$AJ$2,"Stop Loss",0)))</f>
        <v>0</v>
      </c>
      <c r="AJ807" s="89">
        <f t="shared" ca="1" si="255"/>
        <v>9</v>
      </c>
      <c r="AK807" s="78" t="str">
        <f ca="1">IF($A806="","",ABS(T807)&amp;"@")</f>
        <v>1@</v>
      </c>
      <c r="AL807" s="78" t="str">
        <f ca="1">IF(U807&lt;&gt;"",$AK807&amp;U807&amp;",","")</f>
        <v>1@B,</v>
      </c>
      <c r="AM807" s="78" t="str">
        <f ca="1">IF($A806="","",ABS(Z807)&amp;"@")</f>
        <v>1@</v>
      </c>
      <c r="AN807" s="427" t="str">
        <f t="shared" ca="1" si="256"/>
        <v/>
      </c>
      <c r="AO807" s="20"/>
      <c r="AP807" s="20"/>
      <c r="AQ807" s="20"/>
      <c r="AR807" s="20"/>
      <c r="AS807" s="20"/>
      <c r="AT807" s="66"/>
      <c r="AU807" s="20"/>
      <c r="AV807" s="20"/>
      <c r="AW807" s="20"/>
      <c r="AX807" s="20"/>
      <c r="AY807" s="20"/>
      <c r="AZ807" s="20"/>
      <c r="BA807" s="20"/>
      <c r="BB807" s="96">
        <f t="shared" ca="1" si="247"/>
        <v>29</v>
      </c>
      <c r="BC807" s="48"/>
      <c r="BD807" s="96"/>
      <c r="BE807" s="48"/>
      <c r="BG807" s="48"/>
      <c r="BH807" s="48"/>
      <c r="BI807" s="19"/>
      <c r="BJ807" s="19"/>
      <c r="BK807" s="19"/>
      <c r="BL807" s="48"/>
      <c r="BM807" s="61"/>
      <c r="BN807" s="48"/>
      <c r="BR807" s="48"/>
      <c r="BS807" s="48"/>
      <c r="BT807" s="48"/>
      <c r="BU807" s="48"/>
      <c r="BV807" s="48"/>
      <c r="BW807" s="48"/>
      <c r="BX807" s="48"/>
      <c r="BY807" s="49"/>
      <c r="BZ807" s="48"/>
      <c r="CA807" s="48"/>
      <c r="CB807" s="19"/>
      <c r="CC807" s="19"/>
      <c r="CD807" s="19"/>
      <c r="CE807" s="48"/>
      <c r="CF807" s="49"/>
      <c r="CG807" s="19"/>
      <c r="CH807" s="49"/>
      <c r="CI807" s="19"/>
      <c r="CJ807" s="19"/>
    </row>
    <row r="808" spans="1:88">
      <c r="A808" s="96">
        <f t="shared" ca="1" si="246"/>
        <v>26</v>
      </c>
      <c r="B808" s="23" t="str">
        <f ca="1">IF(A807="","",IF(AND(AL808="",AN808=""),"NB",AL808&amp;AN808))</f>
        <v>1@R,</v>
      </c>
      <c r="C808" s="6" t="str">
        <f t="shared" ca="1" si="248"/>
        <v/>
      </c>
      <c r="D808" s="56" t="str">
        <f ca="1">VLOOKUP($A808,$BC$5:$BN$45,8)</f>
        <v>B</v>
      </c>
      <c r="E808" s="344" t="str">
        <f t="shared" ca="1" si="257"/>
        <v>RRB</v>
      </c>
      <c r="F808" s="175">
        <v>1</v>
      </c>
      <c r="G808" s="459">
        <f ca="1">IF(G807&gt;=$AJ$3,1,IF(AND(J806="L",J807="L"),1,IF(I807="L",2,IF(I807="W",(2*G807-1),G807))))</f>
        <v>2</v>
      </c>
      <c r="H808" s="345" t="str">
        <f ca="1">IF($A807&lt;&gt;"",IF(OR($AH807&lt;&gt;0,$AI807&lt;&gt;0,E807="RRR"),"",IF(AND($D802="B",$D805="B"),"B",IF(AND($D804="B",$D806="B"),"B",IF(AND($D806=$D807,$D806="B"),"B","")))),"")</f>
        <v/>
      </c>
      <c r="I808" s="346" t="str">
        <f t="shared" ca="1" si="261"/>
        <v/>
      </c>
      <c r="J808" s="346">
        <f t="shared" ca="1" si="249"/>
        <v>0</v>
      </c>
      <c r="K808" s="343">
        <f t="shared" ca="1" si="258"/>
        <v>0</v>
      </c>
      <c r="L808" s="56" t="str">
        <f ca="1">VLOOKUP($A808,$BC$5:$BN$45,8)</f>
        <v>B</v>
      </c>
      <c r="M808" s="428">
        <f t="shared" ca="1" si="259"/>
        <v>3</v>
      </c>
      <c r="N808" s="175">
        <v>1</v>
      </c>
      <c r="O808" s="345" t="str">
        <f ca="1">IF($A807&lt;&gt;"",IF(OR($AH807&lt;&gt;0,$AI807&lt;&gt;0,E807="BBB",H808&lt;&gt;""),"",IF(AND($D802="R",$D805="R"),"R",IF(AND($D804="R",$D806="R"),"R",IF(AND($D806=$D807,$D806="R"),"R","")))),"")</f>
        <v>R</v>
      </c>
      <c r="P808" s="37" t="str">
        <f t="shared" ca="1" si="250"/>
        <v>L</v>
      </c>
      <c r="Q808" s="37">
        <f t="shared" ca="1" si="251"/>
        <v>-1</v>
      </c>
      <c r="R808" s="23">
        <f ca="1">IF($A808&lt;&gt;"",IF(OR($AH807&lt;&gt;0,$AI807&lt;&gt;0),"0",SUM(Q808:Q808)),0)</f>
        <v>-1</v>
      </c>
      <c r="S808" s="56" t="str">
        <f ca="1">VLOOKUP($A808,$BC$5:$BN$45,8)</f>
        <v>B</v>
      </c>
      <c r="T808" s="175">
        <v>1</v>
      </c>
      <c r="U808" s="345" t="str">
        <f ca="1">IF($A807&lt;&gt;"",IF(OR($AH807&lt;&gt;0,$AI807&lt;&gt;0,M807&gt;=$AJ$3),"",H808))</f>
        <v/>
      </c>
      <c r="V808" s="346" t="str">
        <f t="shared" ca="1" si="262"/>
        <v/>
      </c>
      <c r="W808" s="346">
        <f t="shared" ca="1" si="252"/>
        <v>0</v>
      </c>
      <c r="X808" s="343">
        <f t="shared" ca="1" si="260"/>
        <v>0</v>
      </c>
      <c r="Y808" s="56" t="str">
        <f ca="1">VLOOKUP($A808,$BC$5:$BN$45,8)</f>
        <v>B</v>
      </c>
      <c r="Z808" s="175">
        <v>1</v>
      </c>
      <c r="AA808" s="345" t="str">
        <f ca="1">IF($A807&lt;&gt;"",IF(OR($AH807&lt;&gt;0,$AI807&lt;&gt;0,U808&lt;&gt;""),"",O808))</f>
        <v>R</v>
      </c>
      <c r="AB808" s="37" t="str">
        <f t="shared" ca="1" si="253"/>
        <v>L</v>
      </c>
      <c r="AC808" s="37">
        <f t="shared" ca="1" si="254"/>
        <v>-1</v>
      </c>
      <c r="AD808" s="23">
        <f ca="1">IF($A808&lt;&gt;"",IF(OR($AH807&lt;&gt;0,$AI807&lt;&gt;0),"0",SUM(AC808:AC808)),0)</f>
        <v>-1</v>
      </c>
      <c r="AE808" s="90">
        <f ca="1">IF(A808&lt;&gt;"",W808+AC808,0)</f>
        <v>-1</v>
      </c>
      <c r="AF808" s="87">
        <f t="shared" ca="1" si="264"/>
        <v>-15</v>
      </c>
      <c r="AG808" s="95">
        <f>T809</f>
        <v>1</v>
      </c>
      <c r="AH808" s="89">
        <f ca="1">IF($A808&lt;&gt;"",IF(AH807&lt;&gt;0,AH807,IF(AF808&gt;=$AJ$1,"Profit Target",0)),0)</f>
        <v>0</v>
      </c>
      <c r="AI808" s="91">
        <f ca="1">IF($A808&lt;&gt;"",IF(AI807&lt;&gt;0,AI807,IF(AF808&lt;=$AJ$2,"Stop Loss",0)))</f>
        <v>0</v>
      </c>
      <c r="AJ808" s="89">
        <f t="shared" ca="1" si="255"/>
        <v>9</v>
      </c>
      <c r="AK808" s="78" t="str">
        <f ca="1">IF($A807="","",ABS(T808)&amp;"@")</f>
        <v>1@</v>
      </c>
      <c r="AL808" s="78" t="str">
        <f ca="1">IF(U808&lt;&gt;"",$AK808&amp;U808&amp;",","")</f>
        <v/>
      </c>
      <c r="AM808" s="78" t="str">
        <f ca="1">IF($A807="","",ABS(Z808)&amp;"@")</f>
        <v>1@</v>
      </c>
      <c r="AN808" s="427" t="str">
        <f t="shared" ca="1" si="256"/>
        <v>1@R,</v>
      </c>
      <c r="AO808" s="20"/>
      <c r="AP808" s="20"/>
      <c r="AQ808" s="20"/>
      <c r="AR808" s="20"/>
      <c r="AS808" s="20"/>
      <c r="AT808" s="66"/>
      <c r="AU808" s="20"/>
      <c r="AV808" s="20"/>
      <c r="AW808" s="20"/>
      <c r="AX808" s="20"/>
      <c r="AY808" s="20"/>
      <c r="AZ808" s="20"/>
      <c r="BA808" s="20"/>
      <c r="BB808" s="96">
        <f t="shared" ca="1" si="247"/>
        <v>33</v>
      </c>
      <c r="BC808" s="48"/>
      <c r="BD808" s="96"/>
      <c r="BE808" s="48"/>
      <c r="BG808" s="48"/>
      <c r="BH808" s="48"/>
      <c r="BI808" s="19"/>
      <c r="BJ808" s="19"/>
      <c r="BK808" s="19"/>
      <c r="BL808" s="48"/>
      <c r="BM808" s="61"/>
      <c r="BN808" s="48"/>
      <c r="BR808" s="48"/>
      <c r="BS808" s="48"/>
      <c r="BT808" s="48"/>
      <c r="BU808" s="48"/>
      <c r="BV808" s="48"/>
      <c r="BW808" s="48"/>
      <c r="BX808" s="48"/>
      <c r="BY808" s="49"/>
      <c r="BZ808" s="48"/>
      <c r="CA808" s="48"/>
      <c r="CB808" s="19"/>
      <c r="CC808" s="19"/>
      <c r="CD808" s="19"/>
      <c r="CE808" s="48"/>
      <c r="CF808" s="49"/>
      <c r="CG808" s="19"/>
      <c r="CH808" s="49"/>
      <c r="CI808" s="19"/>
      <c r="CJ808" s="19"/>
    </row>
    <row r="809" spans="1:88">
      <c r="A809" s="96">
        <f t="shared" ca="1" si="246"/>
        <v>14</v>
      </c>
      <c r="B809" s="23" t="str">
        <f ca="1">IF(A808="","",IF(AND(AL809="",AN809=""),"NB",AL809&amp;AN809))</f>
        <v>1@R,</v>
      </c>
      <c r="C809" s="6" t="str">
        <f t="shared" ca="1" si="248"/>
        <v/>
      </c>
      <c r="D809" s="56" t="str">
        <f ca="1">VLOOKUP($A809,$BC$5:$BN$45,8)</f>
        <v>R</v>
      </c>
      <c r="E809" s="344" t="str">
        <f t="shared" ca="1" si="257"/>
        <v>RBR</v>
      </c>
      <c r="F809" s="175">
        <v>1</v>
      </c>
      <c r="G809" s="459">
        <f ca="1">IF(G808&gt;=$AJ$3,1,IF(AND(J807="L",J808="L"),1,IF(I808="L",2,IF(I808="W",(2*G808-1),G808))))</f>
        <v>2</v>
      </c>
      <c r="H809" s="345" t="str">
        <f ca="1">IF($A808&lt;&gt;"",IF(OR($AH808&lt;&gt;0,$AI808&lt;&gt;0,E808="RRR"),"",IF(AND($D803="B",$D806="B"),"B",IF(AND($D805="B",$D807="B"),"B",IF(AND($D807=$D808,$D807="B"),"B","")))),"")</f>
        <v/>
      </c>
      <c r="I809" s="346" t="str">
        <f t="shared" ca="1" si="261"/>
        <v/>
      </c>
      <c r="J809" s="346">
        <f t="shared" ca="1" si="249"/>
        <v>0</v>
      </c>
      <c r="K809" s="343">
        <f t="shared" ca="1" si="258"/>
        <v>0</v>
      </c>
      <c r="L809" s="56" t="str">
        <f ca="1">VLOOKUP($A809,$BC$5:$BN$45,8)</f>
        <v>R</v>
      </c>
      <c r="M809" s="428">
        <f t="shared" ca="1" si="259"/>
        <v>3</v>
      </c>
      <c r="N809" s="175">
        <v>1</v>
      </c>
      <c r="O809" s="345" t="str">
        <f ca="1">IF($A808&lt;&gt;"",IF(OR($AH808&lt;&gt;0,$AI808&lt;&gt;0,E808="BBB",H809&lt;&gt;""),"",IF(AND($D803="R",$D806="R"),"R",IF(AND($D805="R",$D807="R"),"R",IF(AND($D807=$D808,$D807="R"),"R","")))),"")</f>
        <v>R</v>
      </c>
      <c r="P809" s="37" t="str">
        <f t="shared" ca="1" si="250"/>
        <v>W</v>
      </c>
      <c r="Q809" s="37">
        <f t="shared" ca="1" si="251"/>
        <v>1</v>
      </c>
      <c r="R809" s="23">
        <f ca="1">IF($A809&lt;&gt;"",IF(OR($AH808&lt;&gt;0,$AI808&lt;&gt;0),"0",SUM(Q809:Q809)),0)</f>
        <v>1</v>
      </c>
      <c r="S809" s="56" t="str">
        <f ca="1">VLOOKUP($A809,$BC$5:$BN$45,8)</f>
        <v>R</v>
      </c>
      <c r="T809" s="175">
        <v>1</v>
      </c>
      <c r="U809" s="345" t="str">
        <f ca="1">IF($A808&lt;&gt;"",IF(OR($AH808&lt;&gt;0,$AI808&lt;&gt;0,M808&gt;=$AJ$3),"",H809))</f>
        <v/>
      </c>
      <c r="V809" s="346" t="str">
        <f t="shared" ca="1" si="262"/>
        <v/>
      </c>
      <c r="W809" s="346">
        <f t="shared" ca="1" si="252"/>
        <v>0</v>
      </c>
      <c r="X809" s="343">
        <f t="shared" ca="1" si="260"/>
        <v>0</v>
      </c>
      <c r="Y809" s="56" t="str">
        <f ca="1">VLOOKUP($A809,$BC$5:$BN$45,8)</f>
        <v>R</v>
      </c>
      <c r="Z809" s="175">
        <v>1</v>
      </c>
      <c r="AA809" s="345" t="str">
        <f ca="1">IF($A808&lt;&gt;"",IF(OR($AH808&lt;&gt;0,$AI808&lt;&gt;0,U809&lt;&gt;""),"",O809))</f>
        <v>R</v>
      </c>
      <c r="AB809" s="37" t="str">
        <f t="shared" ca="1" si="253"/>
        <v>W</v>
      </c>
      <c r="AC809" s="37">
        <f t="shared" ca="1" si="254"/>
        <v>1</v>
      </c>
      <c r="AD809" s="23">
        <f ca="1">IF($A809&lt;&gt;"",IF(OR($AH808&lt;&gt;0,$AI808&lt;&gt;0),"0",SUM(AC809:AC809)),0)</f>
        <v>1</v>
      </c>
      <c r="AE809" s="90">
        <f ca="1">IF(A809&lt;&gt;"",W809+AC809,0)</f>
        <v>1</v>
      </c>
      <c r="AF809" s="87">
        <f t="shared" ca="1" si="264"/>
        <v>-14</v>
      </c>
      <c r="AG809" s="95">
        <f>T810</f>
        <v>1</v>
      </c>
      <c r="AH809" s="89">
        <f ca="1">IF($A809&lt;&gt;"",IF(AH808&lt;&gt;0,AH808,IF(AF809&gt;=$AJ$1,"Profit Target",0)),0)</f>
        <v>0</v>
      </c>
      <c r="AI809" s="91">
        <f ca="1">IF($A809&lt;&gt;"",IF(AI808&lt;&gt;0,AI808,IF(AF809&lt;=$AJ$2,"Stop Loss",0)))</f>
        <v>0</v>
      </c>
      <c r="AJ809" s="89">
        <f t="shared" ca="1" si="255"/>
        <v>9</v>
      </c>
      <c r="AK809" s="78" t="str">
        <f ca="1">IF($A808="","",ABS(T809)&amp;"@")</f>
        <v>1@</v>
      </c>
      <c r="AL809" s="78" t="str">
        <f ca="1">IF(U809&lt;&gt;"",$AK809&amp;U809&amp;",","")</f>
        <v/>
      </c>
      <c r="AM809" s="78" t="str">
        <f ca="1">IF($A808="","",ABS(Z809)&amp;"@")</f>
        <v>1@</v>
      </c>
      <c r="AN809" s="427" t="str">
        <f t="shared" ca="1" si="256"/>
        <v>1@R,</v>
      </c>
      <c r="AO809" s="20"/>
      <c r="AP809" s="20"/>
      <c r="AQ809" s="20"/>
      <c r="AR809" s="20"/>
      <c r="AS809" s="20"/>
      <c r="AT809" s="66"/>
      <c r="AU809" s="20"/>
      <c r="AV809" s="20"/>
      <c r="AW809" s="20"/>
      <c r="AX809" s="20"/>
      <c r="AY809" s="20"/>
      <c r="AZ809" s="20"/>
      <c r="BA809" s="20"/>
      <c r="BB809" s="96">
        <f t="shared" ca="1" si="247"/>
        <v>22</v>
      </c>
      <c r="BC809" s="48"/>
      <c r="BD809" s="96"/>
      <c r="BE809" s="48"/>
      <c r="BG809" s="48"/>
      <c r="BH809" s="48"/>
      <c r="BI809" s="19"/>
      <c r="BJ809" s="19"/>
      <c r="BK809" s="19"/>
      <c r="BL809" s="48"/>
      <c r="BM809" s="61"/>
      <c r="BN809" s="48"/>
      <c r="BR809" s="48"/>
      <c r="BS809" s="48"/>
      <c r="BT809" s="48"/>
      <c r="BU809" s="48"/>
      <c r="BV809" s="48"/>
      <c r="BW809" s="48"/>
      <c r="BX809" s="48"/>
      <c r="BY809" s="49"/>
      <c r="BZ809" s="48"/>
      <c r="CA809" s="48"/>
      <c r="CB809" s="19"/>
      <c r="CC809" s="19"/>
      <c r="CD809" s="19"/>
      <c r="CE809" s="48"/>
      <c r="CF809" s="49"/>
      <c r="CG809" s="19"/>
      <c r="CH809" s="49"/>
      <c r="CI809" s="19"/>
      <c r="CJ809" s="19"/>
    </row>
    <row r="810" spans="1:88">
      <c r="A810" s="96">
        <f t="shared" ca="1" si="246"/>
        <v>4</v>
      </c>
      <c r="B810" s="23" t="str">
        <f ca="1">IF(A809="","",IF(AND(AL810="",AN810=""),"NB",AL810&amp;AN810))</f>
        <v>NB</v>
      </c>
      <c r="C810" s="6" t="str">
        <f t="shared" ca="1" si="248"/>
        <v/>
      </c>
      <c r="D810" s="56" t="str">
        <f ca="1">VLOOKUP($A810,$BC$5:$BN$45,8)</f>
        <v>B</v>
      </c>
      <c r="E810" s="344" t="str">
        <f t="shared" ca="1" si="257"/>
        <v>BRB</v>
      </c>
      <c r="F810" s="175">
        <v>1</v>
      </c>
      <c r="G810" s="459">
        <f ca="1">IF(G809&gt;=$AJ$3,1,IF(AND(J808="L",J809="L"),1,IF(I809="L",2,IF(I809="W",(2*G809-1),G809))))</f>
        <v>2</v>
      </c>
      <c r="H810" s="345" t="str">
        <f ca="1">IF($A809&lt;&gt;"",IF(OR($AH809&lt;&gt;0,$AI809&lt;&gt;0,E809="RRR"),"",IF(AND($D804="B",$D807="B"),"B",IF(AND($D806="B",$D808="B"),"B",IF(AND($D808=$D809,$D808="B"),"B","")))),"")</f>
        <v/>
      </c>
      <c r="I810" s="346" t="str">
        <f t="shared" ca="1" si="261"/>
        <v/>
      </c>
      <c r="J810" s="346">
        <f t="shared" ca="1" si="249"/>
        <v>0</v>
      </c>
      <c r="K810" s="343">
        <f t="shared" ca="1" si="258"/>
        <v>0</v>
      </c>
      <c r="L810" s="56" t="str">
        <f ca="1">VLOOKUP($A810,$BC$5:$BN$45,8)</f>
        <v>B</v>
      </c>
      <c r="M810" s="428">
        <f t="shared" ca="1" si="259"/>
        <v>3</v>
      </c>
      <c r="N810" s="175">
        <v>1</v>
      </c>
      <c r="O810" s="345" t="str">
        <f ca="1">IF($A809&lt;&gt;"",IF(OR($AH809&lt;&gt;0,$AI809&lt;&gt;0,E809="BBB",H810&lt;&gt;""),"",IF(AND($D804="R",$D807="R"),"R",IF(AND($D806="R",$D808="R"),"R",IF(AND($D808=$D809,$D808="R"),"R","")))),"")</f>
        <v/>
      </c>
      <c r="P810" s="37" t="str">
        <f t="shared" ca="1" si="250"/>
        <v/>
      </c>
      <c r="Q810" s="37">
        <f t="shared" ca="1" si="251"/>
        <v>0</v>
      </c>
      <c r="R810" s="23">
        <f ca="1">IF($A810&lt;&gt;"",IF(OR($AH809&lt;&gt;0,$AI809&lt;&gt;0),"0",SUM(Q810:Q810)),0)</f>
        <v>0</v>
      </c>
      <c r="S810" s="56" t="str">
        <f ca="1">VLOOKUP($A810,$BC$5:$BN$45,8)</f>
        <v>B</v>
      </c>
      <c r="T810" s="175">
        <v>1</v>
      </c>
      <c r="U810" s="345" t="str">
        <f ca="1">IF($A809&lt;&gt;"",IF(OR($AH809&lt;&gt;0,$AI809&lt;&gt;0,M809&gt;=$AJ$3),"",H810))</f>
        <v/>
      </c>
      <c r="V810" s="346" t="str">
        <f t="shared" ca="1" si="262"/>
        <v/>
      </c>
      <c r="W810" s="346">
        <f t="shared" ca="1" si="252"/>
        <v>0</v>
      </c>
      <c r="X810" s="343">
        <f t="shared" ca="1" si="260"/>
        <v>0</v>
      </c>
      <c r="Y810" s="56" t="str">
        <f ca="1">VLOOKUP($A810,$BC$5:$BN$45,8)</f>
        <v>B</v>
      </c>
      <c r="Z810" s="175">
        <v>1</v>
      </c>
      <c r="AA810" s="345" t="str">
        <f ca="1">IF($A809&lt;&gt;"",IF(OR($AH809&lt;&gt;0,$AI809&lt;&gt;0,U810&lt;&gt;""),"",O810))</f>
        <v/>
      </c>
      <c r="AB810" s="37" t="str">
        <f t="shared" ca="1" si="253"/>
        <v/>
      </c>
      <c r="AC810" s="37">
        <f t="shared" ca="1" si="254"/>
        <v>0</v>
      </c>
      <c r="AD810" s="23">
        <f ca="1">IF($A810&lt;&gt;"",IF(OR($AH809&lt;&gt;0,$AI809&lt;&gt;0),"0",SUM(AC810:AC810)),0)</f>
        <v>0</v>
      </c>
      <c r="AE810" s="90">
        <f ca="1">IF(A810&lt;&gt;"",W810+AC810,0)</f>
        <v>0</v>
      </c>
      <c r="AF810" s="87">
        <f t="shared" ca="1" si="264"/>
        <v>-14</v>
      </c>
      <c r="AG810" s="95">
        <f>T811</f>
        <v>1</v>
      </c>
      <c r="AH810" s="89">
        <f ca="1">IF($A810&lt;&gt;"",IF(AH809&lt;&gt;0,AH809,IF(AF810&gt;=$AJ$1,"Profit Target",0)),0)</f>
        <v>0</v>
      </c>
      <c r="AI810" s="91">
        <f ca="1">IF($A810&lt;&gt;"",IF(AI809&lt;&gt;0,AI809,IF(AF810&lt;=$AJ$2,"Stop Loss",0)))</f>
        <v>0</v>
      </c>
      <c r="AJ810" s="89">
        <f t="shared" ca="1" si="255"/>
        <v>9</v>
      </c>
      <c r="AK810" s="78" t="str">
        <f ca="1">IF($A809="","",ABS(T810)&amp;"@")</f>
        <v>1@</v>
      </c>
      <c r="AL810" s="78" t="str">
        <f ca="1">IF(U810&lt;&gt;"",$AK810&amp;U810&amp;",","")</f>
        <v/>
      </c>
      <c r="AM810" s="78" t="str">
        <f ca="1">IF($A809="","",ABS(Z810)&amp;"@")</f>
        <v>1@</v>
      </c>
      <c r="AN810" s="427" t="str">
        <f t="shared" ca="1" si="256"/>
        <v/>
      </c>
      <c r="AO810" s="20"/>
      <c r="AP810" s="20"/>
      <c r="AQ810" s="20"/>
      <c r="AR810" s="20"/>
      <c r="AS810" s="20"/>
      <c r="AT810" s="66"/>
      <c r="AU810" s="20"/>
      <c r="AV810" s="20"/>
      <c r="AW810" s="20"/>
      <c r="AX810" s="20"/>
      <c r="AY810" s="20"/>
      <c r="AZ810" s="20"/>
      <c r="BA810" s="20"/>
      <c r="BB810" s="96">
        <f t="shared" ca="1" si="247"/>
        <v>5</v>
      </c>
      <c r="BC810" s="48"/>
      <c r="BD810" s="96"/>
      <c r="BE810" s="48"/>
      <c r="BG810" s="48"/>
      <c r="BH810" s="48"/>
      <c r="BI810" s="19"/>
      <c r="BJ810" s="19"/>
      <c r="BK810" s="19"/>
      <c r="BL810" s="48"/>
      <c r="BM810" s="61"/>
      <c r="BN810" s="48"/>
      <c r="BR810" s="48"/>
      <c r="BS810" s="48"/>
      <c r="BT810" s="48"/>
      <c r="BU810" s="48"/>
      <c r="BV810" s="48"/>
      <c r="BW810" s="48"/>
      <c r="BX810" s="48"/>
      <c r="BY810" s="49"/>
      <c r="BZ810" s="48"/>
      <c r="CA810" s="48"/>
      <c r="CB810" s="19"/>
      <c r="CC810" s="19"/>
      <c r="CD810" s="19"/>
      <c r="CE810" s="48"/>
      <c r="CF810" s="49"/>
      <c r="CG810" s="19"/>
      <c r="CH810" s="49"/>
      <c r="CI810" s="19"/>
      <c r="CJ810" s="19"/>
    </row>
    <row r="811" spans="1:88">
      <c r="A811" s="96">
        <f t="shared" ca="1" si="246"/>
        <v>32</v>
      </c>
      <c r="B811" s="23" t="str">
        <f ca="1">IF(A810="","",IF(AND(AL811="",AN811=""),"NB",AL811&amp;AN811))</f>
        <v>1@R,</v>
      </c>
      <c r="C811" s="6" t="str">
        <f t="shared" ca="1" si="248"/>
        <v/>
      </c>
      <c r="D811" s="56" t="str">
        <f ca="1">VLOOKUP($A811,$BC$5:$BN$45,8)</f>
        <v>R</v>
      </c>
      <c r="E811" s="344" t="str">
        <f t="shared" ca="1" si="257"/>
        <v>RBR</v>
      </c>
      <c r="F811" s="175">
        <v>1</v>
      </c>
      <c r="G811" s="459">
        <f ca="1">IF(G810&gt;=$AJ$3,1,IF(AND(J809="L",J810="L"),1,IF(I810="L",2,IF(I810="W",(2*G810-1),G810))))</f>
        <v>2</v>
      </c>
      <c r="H811" s="345" t="str">
        <f ca="1">IF($A810&lt;&gt;"",IF(OR($AH810&lt;&gt;0,$AI810&lt;&gt;0,E810="RRR"),"",IF(AND($D805="B",$D808="B"),"B",IF(AND($D807="B",$D809="B"),"B",IF(AND($D809=$D810,$D809="B"),"B","")))),"")</f>
        <v/>
      </c>
      <c r="I811" s="346" t="str">
        <f t="shared" ca="1" si="261"/>
        <v/>
      </c>
      <c r="J811" s="346">
        <f t="shared" ca="1" si="249"/>
        <v>0</v>
      </c>
      <c r="K811" s="343">
        <f t="shared" ca="1" si="258"/>
        <v>0</v>
      </c>
      <c r="L811" s="56" t="str">
        <f ca="1">VLOOKUP($A811,$BC$5:$BN$45,8)</f>
        <v>R</v>
      </c>
      <c r="M811" s="428">
        <f t="shared" ca="1" si="259"/>
        <v>3</v>
      </c>
      <c r="N811" s="175">
        <v>1</v>
      </c>
      <c r="O811" s="345" t="str">
        <f ca="1">IF($A810&lt;&gt;"",IF(OR($AH810&lt;&gt;0,$AI810&lt;&gt;0,E810="BBB",H811&lt;&gt;""),"",IF(AND($D805="R",$D808="R"),"R",IF(AND($D807="R",$D809="R"),"R",IF(AND($D809=$D810,$D809="R"),"R","")))),"")</f>
        <v>R</v>
      </c>
      <c r="P811" s="37" t="str">
        <f t="shared" ca="1" si="250"/>
        <v>W</v>
      </c>
      <c r="Q811" s="37">
        <f t="shared" ca="1" si="251"/>
        <v>1</v>
      </c>
      <c r="R811" s="23">
        <f ca="1">IF($A811&lt;&gt;"",IF(OR($AH810&lt;&gt;0,$AI810&lt;&gt;0),"0",SUM(Q811:Q811)),0)</f>
        <v>1</v>
      </c>
      <c r="S811" s="56" t="str">
        <f ca="1">VLOOKUP($A811,$BC$5:$BN$45,8)</f>
        <v>R</v>
      </c>
      <c r="T811" s="175">
        <v>1</v>
      </c>
      <c r="U811" s="345" t="str">
        <f ca="1">IF($A810&lt;&gt;"",IF(OR($AH810&lt;&gt;0,$AI810&lt;&gt;0,M810&gt;=$AJ$3),"",H811))</f>
        <v/>
      </c>
      <c r="V811" s="346" t="str">
        <f t="shared" ca="1" si="262"/>
        <v/>
      </c>
      <c r="W811" s="346">
        <f t="shared" ca="1" si="252"/>
        <v>0</v>
      </c>
      <c r="X811" s="343">
        <f t="shared" ca="1" si="260"/>
        <v>0</v>
      </c>
      <c r="Y811" s="56" t="str">
        <f ca="1">VLOOKUP($A811,$BC$5:$BN$45,8)</f>
        <v>R</v>
      </c>
      <c r="Z811" s="175">
        <v>1</v>
      </c>
      <c r="AA811" s="345" t="str">
        <f ca="1">IF($A810&lt;&gt;"",IF(OR($AH810&lt;&gt;0,$AI810&lt;&gt;0,U811&lt;&gt;""),"",O811))</f>
        <v>R</v>
      </c>
      <c r="AB811" s="37" t="str">
        <f t="shared" ca="1" si="253"/>
        <v>W</v>
      </c>
      <c r="AC811" s="37">
        <f t="shared" ca="1" si="254"/>
        <v>1</v>
      </c>
      <c r="AD811" s="23">
        <f ca="1">IF($A811&lt;&gt;"",IF(OR($AH810&lt;&gt;0,$AI810&lt;&gt;0),"0",SUM(AC811:AC811)),0)</f>
        <v>1</v>
      </c>
      <c r="AE811" s="90">
        <f ca="1">IF(A811&lt;&gt;"",W811+AC811,0)</f>
        <v>1</v>
      </c>
      <c r="AF811" s="87">
        <f t="shared" ca="1" si="264"/>
        <v>-13</v>
      </c>
      <c r="AG811" s="95">
        <f>T812</f>
        <v>1</v>
      </c>
      <c r="AH811" s="89">
        <f ca="1">IF($A811&lt;&gt;"",IF(AH810&lt;&gt;0,AH810,IF(AF811&gt;=$AJ$1,"Profit Target",0)),0)</f>
        <v>0</v>
      </c>
      <c r="AI811" s="91">
        <f ca="1">IF($A811&lt;&gt;"",IF(AI810&lt;&gt;0,AI810,IF(AF811&lt;=$AJ$2,"Stop Loss",0)))</f>
        <v>0</v>
      </c>
      <c r="AJ811" s="89">
        <f t="shared" ca="1" si="255"/>
        <v>9</v>
      </c>
      <c r="AK811" s="78" t="str">
        <f ca="1">IF($A810="","",ABS(T811)&amp;"@")</f>
        <v>1@</v>
      </c>
      <c r="AL811" s="78" t="str">
        <f ca="1">IF(U811&lt;&gt;"",$AK811&amp;U811&amp;",","")</f>
        <v/>
      </c>
      <c r="AM811" s="78" t="str">
        <f ca="1">IF($A810="","",ABS(Z811)&amp;"@")</f>
        <v>1@</v>
      </c>
      <c r="AN811" s="427" t="str">
        <f t="shared" ca="1" si="256"/>
        <v>1@R,</v>
      </c>
      <c r="AO811" s="20"/>
      <c r="AP811" s="20"/>
      <c r="AQ811" s="20"/>
      <c r="AR811" s="20"/>
      <c r="AS811" s="20"/>
      <c r="AT811" s="66"/>
      <c r="AU811" s="20"/>
      <c r="AV811" s="20"/>
      <c r="AW811" s="20"/>
      <c r="AX811" s="20"/>
      <c r="AY811" s="20"/>
      <c r="AZ811" s="20"/>
      <c r="BA811" s="20"/>
      <c r="BB811" s="96">
        <f t="shared" ca="1" si="247"/>
        <v>23</v>
      </c>
      <c r="BC811" s="48"/>
      <c r="BD811" s="96"/>
      <c r="BE811" s="48"/>
      <c r="BG811" s="48"/>
      <c r="BH811" s="48"/>
      <c r="BI811" s="19"/>
      <c r="BJ811" s="19"/>
      <c r="BK811" s="19"/>
      <c r="BL811" s="48"/>
      <c r="BM811" s="61"/>
      <c r="BN811" s="48"/>
      <c r="BR811" s="48"/>
      <c r="BS811" s="48"/>
      <c r="BT811" s="48"/>
      <c r="BU811" s="48"/>
      <c r="BV811" s="48"/>
      <c r="BW811" s="48"/>
      <c r="BX811" s="48"/>
      <c r="BY811" s="49"/>
      <c r="BZ811" s="48"/>
      <c r="CA811" s="48"/>
      <c r="CB811" s="19"/>
      <c r="CC811" s="19"/>
      <c r="CD811" s="19"/>
      <c r="CE811" s="48"/>
      <c r="CF811" s="49"/>
      <c r="CG811" s="19"/>
      <c r="CH811" s="49"/>
      <c r="CI811" s="19"/>
      <c r="CJ811" s="19"/>
    </row>
    <row r="812" spans="1:88">
      <c r="A812" s="96">
        <f t="shared" ca="1" si="246"/>
        <v>32</v>
      </c>
      <c r="B812" s="23" t="str">
        <f ca="1">IF(A811="","",IF(AND(AL812="",AN812=""),"NB",AL812&amp;AN812))</f>
        <v>1@B,</v>
      </c>
      <c r="C812" s="6" t="str">
        <f t="shared" ca="1" si="248"/>
        <v/>
      </c>
      <c r="D812" s="56" t="str">
        <f ca="1">VLOOKUP($A812,$BC$5:$BN$45,8)</f>
        <v>R</v>
      </c>
      <c r="E812" s="344" t="str">
        <f t="shared" ca="1" si="257"/>
        <v>BRR</v>
      </c>
      <c r="F812" s="175">
        <v>1</v>
      </c>
      <c r="G812" s="459">
        <f ca="1">IF(G811&gt;=$AJ$3,1,IF(AND(J810="L",J811="L"),1,IF(I811="L",2,IF(I811="W",(2*G811-1),G811))))</f>
        <v>2</v>
      </c>
      <c r="H812" s="345" t="str">
        <f ca="1">IF($A811&lt;&gt;"",IF(OR($AH811&lt;&gt;0,$AI811&lt;&gt;0,E811="RRR"),"",IF(AND($D806="B",$D809="B"),"B",IF(AND($D808="B",$D810="B"),"B",IF(AND($D810=$D811,$D810="B"),"B","")))),"")</f>
        <v>B</v>
      </c>
      <c r="I812" s="346" t="str">
        <f t="shared" ca="1" si="261"/>
        <v>L</v>
      </c>
      <c r="J812" s="346">
        <f t="shared" ca="1" si="249"/>
        <v>-1</v>
      </c>
      <c r="K812" s="343">
        <f t="shared" ca="1" si="258"/>
        <v>-1</v>
      </c>
      <c r="L812" s="56" t="str">
        <f ca="1">VLOOKUP($A812,$BC$5:$BN$45,8)</f>
        <v>R</v>
      </c>
      <c r="M812" s="428">
        <f t="shared" ca="1" si="259"/>
        <v>4</v>
      </c>
      <c r="N812" s="175">
        <v>1</v>
      </c>
      <c r="O812" s="345" t="str">
        <f ca="1">IF($A811&lt;&gt;"",IF(OR($AH811&lt;&gt;0,$AI811&lt;&gt;0,E811="BBB",H812&lt;&gt;""),"",IF(AND($D806="R",$D809="R"),"R",IF(AND($D808="R",$D810="R"),"R",IF(AND($D810=$D811,$D810="R"),"R","")))),"")</f>
        <v/>
      </c>
      <c r="P812" s="37" t="str">
        <f t="shared" ca="1" si="250"/>
        <v/>
      </c>
      <c r="Q812" s="37">
        <f t="shared" ca="1" si="251"/>
        <v>0</v>
      </c>
      <c r="R812" s="23">
        <f ca="1">IF($A812&lt;&gt;"",IF(OR($AH811&lt;&gt;0,$AI811&lt;&gt;0),"0",SUM(Q812:Q812)),0)</f>
        <v>0</v>
      </c>
      <c r="S812" s="56" t="str">
        <f ca="1">VLOOKUP($A812,$BC$5:$BN$45,8)</f>
        <v>R</v>
      </c>
      <c r="T812" s="175">
        <v>1</v>
      </c>
      <c r="U812" s="345" t="str">
        <f ca="1">IF($A811&lt;&gt;"",IF(OR($AH811&lt;&gt;0,$AI811&lt;&gt;0,M811&gt;=$AJ$3),"",H812))</f>
        <v>B</v>
      </c>
      <c r="V812" s="346" t="str">
        <f t="shared" ca="1" si="262"/>
        <v>L</v>
      </c>
      <c r="W812" s="346">
        <f t="shared" ca="1" si="252"/>
        <v>-1</v>
      </c>
      <c r="X812" s="343">
        <f t="shared" ca="1" si="260"/>
        <v>-1</v>
      </c>
      <c r="Y812" s="56" t="str">
        <f ca="1">VLOOKUP($A812,$BC$5:$BN$45,8)</f>
        <v>R</v>
      </c>
      <c r="Z812" s="175">
        <v>1</v>
      </c>
      <c r="AA812" s="345" t="str">
        <f ca="1">IF($A811&lt;&gt;"",IF(OR($AH811&lt;&gt;0,$AI811&lt;&gt;0,U812&lt;&gt;""),"",O812))</f>
        <v/>
      </c>
      <c r="AB812" s="37" t="str">
        <f t="shared" ca="1" si="253"/>
        <v/>
      </c>
      <c r="AC812" s="37">
        <f t="shared" ca="1" si="254"/>
        <v>0</v>
      </c>
      <c r="AD812" s="23">
        <f ca="1">IF($A812&lt;&gt;"",IF(OR($AH811&lt;&gt;0,$AI811&lt;&gt;0),"0",SUM(AC812:AC812)),0)</f>
        <v>0</v>
      </c>
      <c r="AE812" s="90">
        <f ca="1">IF(A812&lt;&gt;"",W812+AC812,0)</f>
        <v>-1</v>
      </c>
      <c r="AF812" s="87">
        <f t="shared" ca="1" si="264"/>
        <v>-14</v>
      </c>
      <c r="AG812" s="95">
        <f>T813</f>
        <v>1</v>
      </c>
      <c r="AH812" s="89">
        <f ca="1">IF($A812&lt;&gt;"",IF(AH811&lt;&gt;0,AH811,IF(AF812&gt;=$AJ$1,"Profit Target",0)),0)</f>
        <v>0</v>
      </c>
      <c r="AI812" s="91">
        <f ca="1">IF($A812&lt;&gt;"",IF(AI811&lt;&gt;0,AI811,IF(AF812&lt;=$AJ$2,"Stop Loss",0)))</f>
        <v>0</v>
      </c>
      <c r="AJ812" s="89">
        <f t="shared" ca="1" si="255"/>
        <v>9</v>
      </c>
      <c r="AK812" s="78" t="str">
        <f ca="1">IF($A811="","",ABS(T812)&amp;"@")</f>
        <v>1@</v>
      </c>
      <c r="AL812" s="78" t="str">
        <f ca="1">IF(U812&lt;&gt;"",$AK812&amp;U812&amp;",","")</f>
        <v>1@B,</v>
      </c>
      <c r="AM812" s="78" t="str">
        <f ca="1">IF($A811="","",ABS(Z812)&amp;"@")</f>
        <v>1@</v>
      </c>
      <c r="AN812" s="427" t="str">
        <f t="shared" ca="1" si="256"/>
        <v/>
      </c>
      <c r="AO812" s="20"/>
      <c r="AP812" s="20"/>
      <c r="AQ812" s="20"/>
      <c r="AR812" s="20"/>
      <c r="AS812" s="20"/>
      <c r="AT812" s="66"/>
      <c r="AU812" s="20"/>
      <c r="AV812" s="20"/>
      <c r="AW812" s="20"/>
      <c r="AX812" s="20"/>
      <c r="AY812" s="20"/>
      <c r="AZ812" s="20"/>
      <c r="BA812" s="20"/>
      <c r="BB812" s="96">
        <f t="shared" ca="1" si="247"/>
        <v>8</v>
      </c>
      <c r="BC812" s="48"/>
      <c r="BD812" s="96"/>
      <c r="BE812" s="48"/>
      <c r="BG812" s="48"/>
      <c r="BH812" s="48"/>
      <c r="BI812" s="19"/>
      <c r="BJ812" s="19"/>
      <c r="BK812" s="19"/>
      <c r="BL812" s="48"/>
      <c r="BM812" s="61"/>
      <c r="BN812" s="48"/>
      <c r="BR812" s="48"/>
      <c r="BS812" s="48"/>
      <c r="BT812" s="48"/>
      <c r="BU812" s="48"/>
      <c r="BV812" s="48"/>
      <c r="BW812" s="48"/>
      <c r="BX812" s="48"/>
      <c r="BY812" s="49"/>
      <c r="BZ812" s="48"/>
      <c r="CA812" s="48"/>
      <c r="CB812" s="19"/>
      <c r="CC812" s="19"/>
      <c r="CD812" s="19"/>
      <c r="CE812" s="48"/>
      <c r="CF812" s="49"/>
      <c r="CG812" s="19"/>
      <c r="CH812" s="49"/>
      <c r="CI812" s="19"/>
      <c r="CJ812" s="19"/>
    </row>
    <row r="813" spans="1:88">
      <c r="A813" s="96">
        <f t="shared" ca="1" si="246"/>
        <v>17</v>
      </c>
      <c r="B813" s="23" t="str">
        <f ca="1">IF(A812="","",IF(AND(AL813="",AN813=""),"NB",AL813&amp;AN813))</f>
        <v>1@R,</v>
      </c>
      <c r="C813" s="6" t="str">
        <f t="shared" ca="1" si="248"/>
        <v/>
      </c>
      <c r="D813" s="56" t="str">
        <f ca="1">VLOOKUP($A813,$BC$5:$BN$45,8)</f>
        <v>B</v>
      </c>
      <c r="E813" s="344" t="str">
        <f t="shared" ca="1" si="257"/>
        <v>RRB</v>
      </c>
      <c r="F813" s="175">
        <v>1</v>
      </c>
      <c r="G813" s="459">
        <f ca="1">IF(G812&gt;=$AJ$3,1,IF(AND(J811="L",J812="L"),1,IF(I812="L",2,IF(I812="W",(2*G812-1),G812))))</f>
        <v>2</v>
      </c>
      <c r="H813" s="345" t="str">
        <f ca="1">IF($A812&lt;&gt;"",IF(OR($AH812&lt;&gt;0,$AI812&lt;&gt;0,E812="RRR"),"",IF(AND($D807="B",$D810="B"),"B",IF(AND($D809="B",$D811="B"),"B",IF(AND($D811=$D812,$D811="B"),"B","")))),"")</f>
        <v/>
      </c>
      <c r="I813" s="346" t="str">
        <f t="shared" ca="1" si="261"/>
        <v/>
      </c>
      <c r="J813" s="346">
        <f t="shared" ca="1" si="249"/>
        <v>0</v>
      </c>
      <c r="K813" s="343">
        <f t="shared" ca="1" si="258"/>
        <v>0</v>
      </c>
      <c r="L813" s="56" t="str">
        <f ca="1">VLOOKUP($A813,$BC$5:$BN$45,8)</f>
        <v>B</v>
      </c>
      <c r="M813" s="428">
        <f t="shared" ca="1" si="259"/>
        <v>4</v>
      </c>
      <c r="N813" s="175">
        <v>1</v>
      </c>
      <c r="O813" s="345" t="str">
        <f ca="1">IF($A812&lt;&gt;"",IF(OR($AH812&lt;&gt;0,$AI812&lt;&gt;0,E812="BBB",H813&lt;&gt;""),"",IF(AND($D807="R",$D810="R"),"R",IF(AND($D809="R",$D811="R"),"R",IF(AND($D811=$D812,$D811="R"),"R","")))),"")</f>
        <v>R</v>
      </c>
      <c r="P813" s="37" t="str">
        <f t="shared" ca="1" si="250"/>
        <v>L</v>
      </c>
      <c r="Q813" s="37">
        <f t="shared" ca="1" si="251"/>
        <v>-1</v>
      </c>
      <c r="R813" s="23">
        <f ca="1">IF($A813&lt;&gt;"",IF(OR($AH812&lt;&gt;0,$AI812&lt;&gt;0),"0",SUM(Q813:Q813)),0)</f>
        <v>-1</v>
      </c>
      <c r="S813" s="56" t="str">
        <f ca="1">VLOOKUP($A813,$BC$5:$BN$45,8)</f>
        <v>B</v>
      </c>
      <c r="T813" s="175">
        <v>1</v>
      </c>
      <c r="U813" s="345" t="str">
        <f ca="1">IF($A812&lt;&gt;"",IF(OR($AH812&lt;&gt;0,$AI812&lt;&gt;0,M812&gt;=$AJ$3),"",H813))</f>
        <v/>
      </c>
      <c r="V813" s="346" t="str">
        <f t="shared" ca="1" si="262"/>
        <v/>
      </c>
      <c r="W813" s="346">
        <f t="shared" ca="1" si="252"/>
        <v>0</v>
      </c>
      <c r="X813" s="343">
        <f t="shared" ca="1" si="260"/>
        <v>0</v>
      </c>
      <c r="Y813" s="56" t="str">
        <f ca="1">VLOOKUP($A813,$BC$5:$BN$45,8)</f>
        <v>B</v>
      </c>
      <c r="Z813" s="175">
        <v>1</v>
      </c>
      <c r="AA813" s="345" t="str">
        <f ca="1">IF($A812&lt;&gt;"",IF(OR($AH812&lt;&gt;0,$AI812&lt;&gt;0,U813&lt;&gt;""),"",O813))</f>
        <v>R</v>
      </c>
      <c r="AB813" s="37" t="str">
        <f t="shared" ca="1" si="253"/>
        <v>L</v>
      </c>
      <c r="AC813" s="37">
        <f t="shared" ca="1" si="254"/>
        <v>-1</v>
      </c>
      <c r="AD813" s="23">
        <f ca="1">IF($A813&lt;&gt;"",IF(OR($AH812&lt;&gt;0,$AI812&lt;&gt;0),"0",SUM(AC813:AC813)),0)</f>
        <v>-1</v>
      </c>
      <c r="AE813" s="90">
        <f ca="1">IF(A813&lt;&gt;"",W813+AC813,0)</f>
        <v>-1</v>
      </c>
      <c r="AF813" s="87">
        <f t="shared" ca="1" si="264"/>
        <v>-15</v>
      </c>
      <c r="AG813" s="95">
        <f>T814</f>
        <v>1</v>
      </c>
      <c r="AH813" s="89">
        <f ca="1">IF($A813&lt;&gt;"",IF(AH812&lt;&gt;0,AH812,IF(AF813&gt;=$AJ$1,"Profit Target",0)),0)</f>
        <v>0</v>
      </c>
      <c r="AI813" s="91">
        <f ca="1">IF($A813&lt;&gt;"",IF(AI812&lt;&gt;0,AI812,IF(AF813&lt;=$AJ$2,"Stop Loss",0)))</f>
        <v>0</v>
      </c>
      <c r="AJ813" s="89">
        <f t="shared" ca="1" si="255"/>
        <v>9</v>
      </c>
      <c r="AK813" s="78" t="str">
        <f ca="1">IF($A812="","",ABS(T813)&amp;"@")</f>
        <v>1@</v>
      </c>
      <c r="AL813" s="78" t="str">
        <f ca="1">IF(U813&lt;&gt;"",$AK813&amp;U813&amp;",","")</f>
        <v/>
      </c>
      <c r="AM813" s="78" t="str">
        <f ca="1">IF($A812="","",ABS(Z813)&amp;"@")</f>
        <v>1@</v>
      </c>
      <c r="AN813" s="427" t="str">
        <f t="shared" ca="1" si="256"/>
        <v>1@R,</v>
      </c>
      <c r="AO813" s="20"/>
      <c r="AP813" s="20"/>
      <c r="AQ813" s="20"/>
      <c r="AR813" s="20"/>
      <c r="AS813" s="20"/>
      <c r="AT813" s="66"/>
      <c r="AU813" s="20"/>
      <c r="AV813" s="20"/>
      <c r="AW813" s="20"/>
      <c r="AX813" s="20"/>
      <c r="AY813" s="20"/>
      <c r="AZ813" s="20"/>
      <c r="BA813" s="20"/>
      <c r="BB813" s="96">
        <f t="shared" ca="1" si="247"/>
        <v>21</v>
      </c>
      <c r="BC813" s="48"/>
      <c r="BD813" s="96"/>
      <c r="BE813" s="48"/>
      <c r="BG813" s="48"/>
      <c r="BH813" s="48"/>
      <c r="BI813" s="19"/>
      <c r="BJ813" s="19"/>
      <c r="BK813" s="19"/>
      <c r="BL813" s="48"/>
      <c r="BM813" s="61"/>
      <c r="BN813" s="48"/>
      <c r="BR813" s="48"/>
      <c r="BS813" s="48"/>
      <c r="BT813" s="48"/>
      <c r="BU813" s="48"/>
      <c r="BV813" s="48"/>
      <c r="BW813" s="48"/>
      <c r="BX813" s="48"/>
      <c r="BY813" s="49"/>
      <c r="BZ813" s="48"/>
      <c r="CA813" s="48"/>
      <c r="CB813" s="19"/>
      <c r="CC813" s="19"/>
      <c r="CD813" s="19"/>
      <c r="CE813" s="48"/>
      <c r="CF813" s="49"/>
      <c r="CG813" s="19"/>
      <c r="CH813" s="49"/>
      <c r="CI813" s="19"/>
      <c r="CJ813" s="19"/>
    </row>
    <row r="814" spans="1:88">
      <c r="A814" s="96">
        <f t="shared" ca="1" si="246"/>
        <v>24</v>
      </c>
      <c r="B814" s="23" t="str">
        <f ca="1">IF(A813="","",IF(AND(AL814="",AN814=""),"NB",AL814&amp;AN814))</f>
        <v>NB</v>
      </c>
      <c r="C814" s="6" t="str">
        <f t="shared" ca="1" si="248"/>
        <v/>
      </c>
      <c r="D814" s="56" t="str">
        <f ca="1">VLOOKUP($A814,$BC$5:$BN$45,8)</f>
        <v>B</v>
      </c>
      <c r="E814" s="344" t="str">
        <f t="shared" ca="1" si="257"/>
        <v>RBB</v>
      </c>
      <c r="F814" s="175">
        <v>1</v>
      </c>
      <c r="G814" s="459">
        <f ca="1">IF(G813&gt;=$AJ$3,1,IF(AND(J812="L",J813="L"),1,IF(I813="L",2,IF(I813="W",(2*G813-1),G813))))</f>
        <v>2</v>
      </c>
      <c r="H814" s="345" t="str">
        <f ca="1">IF($A813&lt;&gt;"",IF(OR($AH813&lt;&gt;0,$AI813&lt;&gt;0,E813="RRR"),"",IF(AND($D808="B",$D811="B"),"B",IF(AND($D810="B",$D812="B"),"B",IF(AND($D812=$D813,$D812="B"),"B","")))),"")</f>
        <v/>
      </c>
      <c r="I814" s="346" t="str">
        <f t="shared" ca="1" si="261"/>
        <v/>
      </c>
      <c r="J814" s="346">
        <f t="shared" ca="1" si="249"/>
        <v>0</v>
      </c>
      <c r="K814" s="343">
        <f t="shared" ca="1" si="258"/>
        <v>0</v>
      </c>
      <c r="L814" s="56" t="str">
        <f ca="1">VLOOKUP($A814,$BC$5:$BN$45,8)</f>
        <v>B</v>
      </c>
      <c r="M814" s="428">
        <f t="shared" ca="1" si="259"/>
        <v>4</v>
      </c>
      <c r="N814" s="175">
        <v>1</v>
      </c>
      <c r="O814" s="345" t="str">
        <f ca="1">IF($A813&lt;&gt;"",IF(OR($AH813&lt;&gt;0,$AI813&lt;&gt;0,E813="BBB",H814&lt;&gt;""),"",IF(AND($D808="R",$D811="R"),"R",IF(AND($D810="R",$D812="R"),"R",IF(AND($D812=$D813,$D812="R"),"R","")))),"")</f>
        <v/>
      </c>
      <c r="P814" s="37" t="str">
        <f t="shared" ca="1" si="250"/>
        <v/>
      </c>
      <c r="Q814" s="37">
        <f t="shared" ca="1" si="251"/>
        <v>0</v>
      </c>
      <c r="R814" s="23">
        <f ca="1">IF($A814&lt;&gt;"",IF(OR($AH813&lt;&gt;0,$AI813&lt;&gt;0),"0",SUM(Q814:Q814)),0)</f>
        <v>0</v>
      </c>
      <c r="S814" s="56" t="str">
        <f ca="1">VLOOKUP($A814,$BC$5:$BN$45,8)</f>
        <v>B</v>
      </c>
      <c r="T814" s="175">
        <v>1</v>
      </c>
      <c r="U814" s="345" t="str">
        <f ca="1">IF($A813&lt;&gt;"",IF(OR($AH813&lt;&gt;0,$AI813&lt;&gt;0,M813&gt;=$AJ$3),"",H814))</f>
        <v/>
      </c>
      <c r="V814" s="346" t="str">
        <f t="shared" ca="1" si="262"/>
        <v/>
      </c>
      <c r="W814" s="346">
        <f t="shared" ca="1" si="252"/>
        <v>0</v>
      </c>
      <c r="X814" s="343">
        <f t="shared" ca="1" si="260"/>
        <v>0</v>
      </c>
      <c r="Y814" s="56" t="str">
        <f ca="1">VLOOKUP($A814,$BC$5:$BN$45,8)</f>
        <v>B</v>
      </c>
      <c r="Z814" s="175">
        <v>1</v>
      </c>
      <c r="AA814" s="345" t="str">
        <f ca="1">IF($A813&lt;&gt;"",IF(OR($AH813&lt;&gt;0,$AI813&lt;&gt;0,U814&lt;&gt;""),"",O814))</f>
        <v/>
      </c>
      <c r="AB814" s="37" t="str">
        <f t="shared" ca="1" si="253"/>
        <v/>
      </c>
      <c r="AC814" s="37">
        <f t="shared" ca="1" si="254"/>
        <v>0</v>
      </c>
      <c r="AD814" s="23">
        <f ca="1">IF($A814&lt;&gt;"",IF(OR($AH813&lt;&gt;0,$AI813&lt;&gt;0),"0",SUM(AC814:AC814)),0)</f>
        <v>0</v>
      </c>
      <c r="AE814" s="90">
        <f ca="1">IF(A814&lt;&gt;"",W814+AC814,0)</f>
        <v>0</v>
      </c>
      <c r="AF814" s="87">
        <f t="shared" ca="1" si="264"/>
        <v>-15</v>
      </c>
      <c r="AG814" s="95">
        <f>T815</f>
        <v>1</v>
      </c>
      <c r="AH814" s="89">
        <f ca="1">IF($A814&lt;&gt;"",IF(AH813&lt;&gt;0,AH813,IF(AF814&gt;=$AJ$1,"Profit Target",0)),0)</f>
        <v>0</v>
      </c>
      <c r="AI814" s="91">
        <f ca="1">IF($A814&lt;&gt;"",IF(AI813&lt;&gt;0,AI813,IF(AF814&lt;=$AJ$2,"Stop Loss",0)))</f>
        <v>0</v>
      </c>
      <c r="AJ814" s="89">
        <f t="shared" ca="1" si="255"/>
        <v>9</v>
      </c>
      <c r="AK814" s="78" t="str">
        <f ca="1">IF($A813="","",ABS(T814)&amp;"@")</f>
        <v>1@</v>
      </c>
      <c r="AL814" s="78" t="str">
        <f ca="1">IF(U814&lt;&gt;"",$AK814&amp;U814&amp;",","")</f>
        <v/>
      </c>
      <c r="AM814" s="78" t="str">
        <f ca="1">IF($A813="","",ABS(Z814)&amp;"@")</f>
        <v>1@</v>
      </c>
      <c r="AN814" s="427" t="str">
        <f t="shared" ca="1" si="256"/>
        <v/>
      </c>
      <c r="AO814" s="20"/>
      <c r="AP814" s="20"/>
      <c r="AQ814" s="20"/>
      <c r="AR814" s="20"/>
      <c r="AS814" s="20"/>
      <c r="AT814" s="66"/>
      <c r="AU814" s="20"/>
      <c r="AV814" s="20"/>
      <c r="AW814" s="20"/>
      <c r="AX814" s="20"/>
      <c r="AY814" s="20"/>
      <c r="AZ814" s="20"/>
      <c r="BA814" s="20"/>
      <c r="BB814" s="96">
        <f t="shared" ca="1" si="247"/>
        <v>2</v>
      </c>
      <c r="BC814" s="48"/>
      <c r="BD814" s="96"/>
      <c r="BE814" s="48"/>
      <c r="BG814" s="48"/>
      <c r="BH814" s="48"/>
      <c r="BI814" s="19"/>
      <c r="BJ814" s="19"/>
      <c r="BK814" s="19"/>
      <c r="BL814" s="48"/>
      <c r="BM814" s="61"/>
      <c r="BN814" s="48"/>
      <c r="BR814" s="48"/>
      <c r="BS814" s="48"/>
      <c r="BT814" s="48"/>
      <c r="BU814" s="48"/>
      <c r="BV814" s="48"/>
      <c r="BW814" s="48"/>
      <c r="BX814" s="48"/>
      <c r="BY814" s="49"/>
      <c r="BZ814" s="48"/>
      <c r="CA814" s="48"/>
      <c r="CB814" s="19"/>
      <c r="CC814" s="19"/>
      <c r="CD814" s="19"/>
      <c r="CE814" s="48"/>
      <c r="CF814" s="49"/>
      <c r="CG814" s="19"/>
      <c r="CH814" s="49"/>
      <c r="CI814" s="19"/>
      <c r="CJ814" s="19"/>
    </row>
    <row r="815" spans="1:88">
      <c r="A815" s="96">
        <f t="shared" ca="1" si="246"/>
        <v>26</v>
      </c>
      <c r="B815" s="23" t="str">
        <f ca="1">IF(A814="","",IF(AND(AL815="",AN815=""),"NB",AL815&amp;AN815))</f>
        <v>1@B,</v>
      </c>
      <c r="C815" s="6" t="str">
        <f t="shared" ca="1" si="248"/>
        <v/>
      </c>
      <c r="D815" s="56" t="str">
        <f ca="1">VLOOKUP($A815,$BC$5:$BN$45,8)</f>
        <v>B</v>
      </c>
      <c r="E815" s="344" t="str">
        <f t="shared" ca="1" si="257"/>
        <v>BBB</v>
      </c>
      <c r="F815" s="175">
        <v>1</v>
      </c>
      <c r="G815" s="459">
        <f ca="1">IF(G814&gt;=$AJ$3,1,IF(AND(J813="L",J814="L"),1,IF(I814="L",2,IF(I814="W",(2*G814-1),G814))))</f>
        <v>2</v>
      </c>
      <c r="H815" s="345" t="str">
        <f ca="1">IF($A814&lt;&gt;"",IF(OR($AH814&lt;&gt;0,$AI814&lt;&gt;0,E814="RRR"),"",IF(AND($D809="B",$D812="B"),"B",IF(AND($D811="B",$D813="B"),"B",IF(AND($D813=$D814,$D813="B"),"B","")))),"")</f>
        <v>B</v>
      </c>
      <c r="I815" s="346" t="str">
        <f t="shared" ca="1" si="261"/>
        <v>W</v>
      </c>
      <c r="J815" s="346">
        <f t="shared" ca="1" si="249"/>
        <v>1</v>
      </c>
      <c r="K815" s="343">
        <f t="shared" ca="1" si="258"/>
        <v>1</v>
      </c>
      <c r="L815" s="56" t="str">
        <f ca="1">VLOOKUP($A815,$BC$5:$BN$45,8)</f>
        <v>B</v>
      </c>
      <c r="M815" s="428">
        <f t="shared" ca="1" si="259"/>
        <v>0</v>
      </c>
      <c r="N815" s="175">
        <v>1</v>
      </c>
      <c r="O815" s="345" t="str">
        <f ca="1">IF($A814&lt;&gt;"",IF(OR($AH814&lt;&gt;0,$AI814&lt;&gt;0,E814="BBB",H815&lt;&gt;""),"",IF(AND($D809="R",$D812="R"),"R",IF(AND($D811="R",$D813="R"),"R",IF(AND($D813=$D814,$D813="R"),"R","")))),"")</f>
        <v/>
      </c>
      <c r="P815" s="37" t="str">
        <f t="shared" ca="1" si="250"/>
        <v/>
      </c>
      <c r="Q815" s="37">
        <f t="shared" ca="1" si="251"/>
        <v>0</v>
      </c>
      <c r="R815" s="23">
        <f ca="1">IF($A815&lt;&gt;"",IF(OR($AH814&lt;&gt;0,$AI814&lt;&gt;0),"0",SUM(Q815:Q815)),0)</f>
        <v>0</v>
      </c>
      <c r="S815" s="56" t="str">
        <f ca="1">VLOOKUP($A815,$BC$5:$BN$45,8)</f>
        <v>B</v>
      </c>
      <c r="T815" s="175">
        <v>1</v>
      </c>
      <c r="U815" s="345" t="str">
        <f ca="1">IF($A814&lt;&gt;"",IF(OR($AH814&lt;&gt;0,$AI814&lt;&gt;0,M814&gt;=$AJ$3),"",H815))</f>
        <v>B</v>
      </c>
      <c r="V815" s="346" t="str">
        <f t="shared" ca="1" si="262"/>
        <v>W</v>
      </c>
      <c r="W815" s="346">
        <f t="shared" ca="1" si="252"/>
        <v>1</v>
      </c>
      <c r="X815" s="343">
        <f t="shared" ca="1" si="260"/>
        <v>1</v>
      </c>
      <c r="Y815" s="56" t="str">
        <f ca="1">VLOOKUP($A815,$BC$5:$BN$45,8)</f>
        <v>B</v>
      </c>
      <c r="Z815" s="175">
        <v>1</v>
      </c>
      <c r="AA815" s="345" t="str">
        <f ca="1">IF($A814&lt;&gt;"",IF(OR($AH814&lt;&gt;0,$AI814&lt;&gt;0,U815&lt;&gt;""),"",O815))</f>
        <v/>
      </c>
      <c r="AB815" s="37" t="str">
        <f t="shared" ca="1" si="253"/>
        <v/>
      </c>
      <c r="AC815" s="37">
        <f t="shared" ca="1" si="254"/>
        <v>0</v>
      </c>
      <c r="AD815" s="23">
        <f ca="1">IF($A815&lt;&gt;"",IF(OR($AH814&lt;&gt;0,$AI814&lt;&gt;0),"0",SUM(AC815:AC815)),0)</f>
        <v>0</v>
      </c>
      <c r="AE815" s="90">
        <f ca="1">IF(A815&lt;&gt;"",W815+AC815,0)</f>
        <v>1</v>
      </c>
      <c r="AF815" s="172">
        <f t="shared" ca="1" si="264"/>
        <v>-14</v>
      </c>
      <c r="AG815" s="95">
        <f>T816</f>
        <v>1</v>
      </c>
      <c r="AH815" s="89">
        <f ca="1">IF($A815&lt;&gt;"",IF(AH814&lt;&gt;0,AH814,IF(AF815&gt;=$AJ$1,"Profit Target",0)),0)</f>
        <v>0</v>
      </c>
      <c r="AI815" s="91">
        <f ca="1">IF($A815&lt;&gt;"",IF(AI814&lt;&gt;0,AI814,IF(AF815&lt;=$AJ$2,"Stop Loss",0)))</f>
        <v>0</v>
      </c>
      <c r="AJ815" s="89">
        <f t="shared" ca="1" si="255"/>
        <v>9</v>
      </c>
      <c r="AK815" s="78" t="str">
        <f ca="1">IF($A814="","",ABS(T815)&amp;"@")</f>
        <v>1@</v>
      </c>
      <c r="AL815" s="78" t="str">
        <f ca="1">IF(U815&lt;&gt;"",$AK815&amp;U815&amp;",","")</f>
        <v>1@B,</v>
      </c>
      <c r="AM815" s="78" t="str">
        <f ca="1">IF($A814="","",ABS(Z815)&amp;"@")</f>
        <v>1@</v>
      </c>
      <c r="AN815" s="427" t="str">
        <f t="shared" ca="1" si="256"/>
        <v/>
      </c>
      <c r="AO815" s="20"/>
      <c r="AP815" s="20"/>
      <c r="AQ815" s="20"/>
      <c r="AR815" s="20"/>
      <c r="AS815" s="20"/>
      <c r="AT815" s="66"/>
      <c r="AU815" s="20"/>
      <c r="AV815" s="20"/>
      <c r="AW815" s="20"/>
      <c r="AX815" s="20"/>
      <c r="AY815" s="20"/>
      <c r="AZ815" s="20"/>
      <c r="BA815" s="20"/>
      <c r="BB815" s="96">
        <f t="shared" ca="1" si="247"/>
        <v>8</v>
      </c>
      <c r="BC815" s="48"/>
      <c r="BD815" s="96"/>
      <c r="BE815" s="48"/>
      <c r="BG815" s="48"/>
      <c r="BH815" s="48"/>
      <c r="BI815" s="19"/>
      <c r="BJ815" s="19"/>
      <c r="BK815" s="19"/>
      <c r="BL815" s="48"/>
      <c r="BM815" s="61"/>
      <c r="BN815" s="48"/>
      <c r="BR815" s="48"/>
      <c r="BS815" s="48"/>
      <c r="BT815" s="48"/>
      <c r="BU815" s="48"/>
      <c r="BV815" s="48"/>
      <c r="BW815" s="48"/>
      <c r="BX815" s="48"/>
      <c r="BY815" s="49"/>
      <c r="BZ815" s="48"/>
      <c r="CA815" s="48"/>
      <c r="CB815" s="19"/>
      <c r="CC815" s="19"/>
      <c r="CD815" s="19"/>
      <c r="CE815" s="48"/>
      <c r="CF815" s="49"/>
      <c r="CG815" s="19"/>
      <c r="CH815" s="49"/>
      <c r="CI815" s="19"/>
      <c r="CJ815" s="19"/>
    </row>
    <row r="816" spans="1:88">
      <c r="A816" s="96">
        <f t="shared" ca="1" si="246"/>
        <v>11</v>
      </c>
      <c r="B816" s="23" t="str">
        <f ca="1">IF(A815="","",IF(AND(AL816="",AN816=""),"NB",AL816&amp;AN816))</f>
        <v>1@B,</v>
      </c>
      <c r="C816" s="6" t="str">
        <f t="shared" ca="1" si="248"/>
        <v/>
      </c>
      <c r="D816" s="56" t="str">
        <f ca="1">VLOOKUP($A816,$BC$5:$BN$45,8)</f>
        <v>B</v>
      </c>
      <c r="E816" s="344" t="str">
        <f t="shared" ca="1" si="257"/>
        <v>BBB</v>
      </c>
      <c r="F816" s="175">
        <v>1</v>
      </c>
      <c r="G816" s="459">
        <f ca="1">IF(G815&gt;=$AJ$3,1,IF(AND(J814="L",J815="L"),1,IF(I815="L",2,IF(I815="W",(2*G815-1),G815))))</f>
        <v>3</v>
      </c>
      <c r="H816" s="345" t="str">
        <f ca="1">IF($A815&lt;&gt;"",IF(OR($AH815&lt;&gt;0,$AI815&lt;&gt;0,E815="RRR"),"",IF(AND($D810="B",$D813="B"),"B",IF(AND($D812="B",$D814="B"),"B",IF(AND($D814=$D815,$D814="B"),"B","")))),"")</f>
        <v>B</v>
      </c>
      <c r="I816" s="346" t="str">
        <f t="shared" ca="1" si="261"/>
        <v>W</v>
      </c>
      <c r="J816" s="346">
        <f t="shared" ca="1" si="249"/>
        <v>1</v>
      </c>
      <c r="K816" s="343">
        <f t="shared" ca="1" si="258"/>
        <v>1</v>
      </c>
      <c r="L816" s="56" t="str">
        <f ca="1">VLOOKUP($A816,$BC$5:$BN$45,8)</f>
        <v>B</v>
      </c>
      <c r="M816" s="428">
        <f t="shared" ca="1" si="259"/>
        <v>0</v>
      </c>
      <c r="N816" s="175">
        <v>1</v>
      </c>
      <c r="O816" s="345" t="str">
        <f ca="1">IF($A815&lt;&gt;"",IF(OR($AH815&lt;&gt;0,$AI815&lt;&gt;0,E815="BBB",H816&lt;&gt;""),"",IF(AND($D810="R",$D813="R"),"R",IF(AND($D812="R",$D814="R"),"R",IF(AND($D814=$D815,$D814="R"),"R","")))),"")</f>
        <v/>
      </c>
      <c r="P816" s="37" t="str">
        <f t="shared" ca="1" si="250"/>
        <v/>
      </c>
      <c r="Q816" s="37">
        <f t="shared" ca="1" si="251"/>
        <v>0</v>
      </c>
      <c r="R816" s="23">
        <f ca="1">IF($A816&lt;&gt;"",IF(OR($AH815&lt;&gt;0,$AI815&lt;&gt;0),"0",SUM(Q816:Q816)),0)</f>
        <v>0</v>
      </c>
      <c r="S816" s="56" t="str">
        <f ca="1">VLOOKUP($A816,$BC$5:$BN$45,8)</f>
        <v>B</v>
      </c>
      <c r="T816" s="175">
        <v>1</v>
      </c>
      <c r="U816" s="345" t="str">
        <f ca="1">IF($A815&lt;&gt;"",IF(OR($AH815&lt;&gt;0,$AI815&lt;&gt;0,M815&gt;=$AJ$3),"",H816))</f>
        <v>B</v>
      </c>
      <c r="V816" s="346" t="str">
        <f t="shared" ca="1" si="262"/>
        <v>W</v>
      </c>
      <c r="W816" s="346">
        <f t="shared" ca="1" si="252"/>
        <v>1</v>
      </c>
      <c r="X816" s="343">
        <f t="shared" ca="1" si="260"/>
        <v>1</v>
      </c>
      <c r="Y816" s="56" t="str">
        <f ca="1">VLOOKUP($A816,$BC$5:$BN$45,8)</f>
        <v>B</v>
      </c>
      <c r="Z816" s="175">
        <v>1</v>
      </c>
      <c r="AA816" s="345" t="str">
        <f ca="1">IF($A815&lt;&gt;"",IF(OR($AH815&lt;&gt;0,$AI815&lt;&gt;0,U816&lt;&gt;""),"",O816))</f>
        <v/>
      </c>
      <c r="AB816" s="37" t="str">
        <f t="shared" ca="1" si="253"/>
        <v/>
      </c>
      <c r="AC816" s="37">
        <f t="shared" ca="1" si="254"/>
        <v>0</v>
      </c>
      <c r="AD816" s="23">
        <f ca="1">IF($A816&lt;&gt;"",IF(OR($AH815&lt;&gt;0,$AI815&lt;&gt;0),"0",SUM(AC816:AC816)),0)</f>
        <v>0</v>
      </c>
      <c r="AE816" s="90">
        <f ca="1">IF(A816&lt;&gt;"",W816+AC816,0)</f>
        <v>1</v>
      </c>
      <c r="AF816" s="87">
        <f ca="1">IF($A816&lt;&gt;"",AE816+AF815,0)</f>
        <v>-13</v>
      </c>
      <c r="AG816" s="95">
        <f>T817</f>
        <v>1</v>
      </c>
      <c r="AH816" s="89">
        <f ca="1">IF($A816&lt;&gt;"",IF(AH815&lt;&gt;0,AH815,IF(AF816&gt;=$AJ$1,"Profit Target",0)),0)</f>
        <v>0</v>
      </c>
      <c r="AI816" s="91">
        <f ca="1">IF($A816&lt;&gt;"",IF(AI815&lt;&gt;0,AI815,IF(AF816&lt;=$AJ$2,"Stop Loss",0)))</f>
        <v>0</v>
      </c>
      <c r="AJ816" s="89">
        <f t="shared" ca="1" si="255"/>
        <v>9</v>
      </c>
      <c r="AK816" s="78" t="str">
        <f ca="1">IF($A815="","",ABS(T816)&amp;"@")</f>
        <v>1@</v>
      </c>
      <c r="AL816" s="78" t="str">
        <f ca="1">IF(U816&lt;&gt;"",$AK816&amp;U816&amp;",","")</f>
        <v>1@B,</v>
      </c>
      <c r="AM816" s="78" t="str">
        <f ca="1">IF($A815="","",ABS(Z816)&amp;"@")</f>
        <v>1@</v>
      </c>
      <c r="AN816" s="427" t="str">
        <f t="shared" ca="1" si="256"/>
        <v/>
      </c>
      <c r="AO816" s="20"/>
      <c r="AP816" s="20"/>
      <c r="AQ816" s="20"/>
      <c r="AR816" s="20"/>
      <c r="AS816" s="20"/>
      <c r="AT816" s="66"/>
      <c r="AU816" s="20"/>
      <c r="AV816" s="20"/>
      <c r="AW816" s="20"/>
      <c r="AX816" s="20"/>
      <c r="AY816" s="20"/>
      <c r="AZ816" s="20"/>
      <c r="BA816" s="20"/>
      <c r="BB816" s="96">
        <f t="shared" ca="1" si="247"/>
        <v>12</v>
      </c>
      <c r="BC816" s="48"/>
      <c r="BD816" s="96"/>
      <c r="BE816" s="48"/>
      <c r="BG816" s="48"/>
      <c r="BH816" s="48"/>
      <c r="BI816" s="19"/>
      <c r="BJ816" s="19"/>
      <c r="BK816" s="19"/>
      <c r="BL816" s="48"/>
      <c r="BM816" s="61"/>
      <c r="BN816" s="48"/>
      <c r="BR816" s="48"/>
      <c r="BS816" s="48"/>
      <c r="BT816" s="48"/>
      <c r="BU816" s="48"/>
      <c r="BV816" s="48"/>
      <c r="BW816" s="48"/>
      <c r="BX816" s="48"/>
      <c r="BY816" s="49"/>
      <c r="BZ816" s="48"/>
      <c r="CA816" s="48"/>
      <c r="CB816" s="19"/>
      <c r="CC816" s="19"/>
      <c r="CD816" s="19"/>
      <c r="CE816" s="48"/>
      <c r="CF816" s="49"/>
      <c r="CG816" s="19"/>
      <c r="CH816" s="49"/>
      <c r="CI816" s="19"/>
      <c r="CJ816" s="19"/>
    </row>
    <row r="817" spans="1:88">
      <c r="A817" s="96">
        <f t="shared" ca="1" si="246"/>
        <v>29</v>
      </c>
      <c r="B817" s="23" t="str">
        <f ca="1">IF(A816="","",IF(AND(AL817="",AN817=""),"NB",AL817&amp;AN817))</f>
        <v>1@B,</v>
      </c>
      <c r="C817" s="6" t="str">
        <f t="shared" ca="1" si="248"/>
        <v/>
      </c>
      <c r="D817" s="56" t="str">
        <f ca="1">VLOOKUP($A817,$BC$5:$BN$45,8)</f>
        <v>B</v>
      </c>
      <c r="E817" s="344" t="str">
        <f t="shared" ca="1" si="257"/>
        <v>BBB</v>
      </c>
      <c r="F817" s="175">
        <v>1</v>
      </c>
      <c r="G817" s="459">
        <f ca="1">IF(G816&gt;=$AJ$3,1,IF(AND(J815="L",J816="L"),1,IF(I816="L",2,IF(I816="W",(2*G816-1),G816))))</f>
        <v>5</v>
      </c>
      <c r="H817" s="345" t="str">
        <f ca="1">IF($A816&lt;&gt;"",IF(OR($AH816&lt;&gt;0,$AI816&lt;&gt;0,E816="RRR"),"",IF(AND($D811="B",$D814="B"),"B",IF(AND($D813="B",$D815="B"),"B",IF(AND($D815=$D816,$D815="B"),"B","")))),"")</f>
        <v>B</v>
      </c>
      <c r="I817" s="346" t="str">
        <f t="shared" ca="1" si="261"/>
        <v>W</v>
      </c>
      <c r="J817" s="346">
        <f t="shared" ca="1" si="249"/>
        <v>1</v>
      </c>
      <c r="K817" s="343">
        <f t="shared" ca="1" si="258"/>
        <v>1</v>
      </c>
      <c r="L817" s="56" t="str">
        <f ca="1">VLOOKUP($A817,$BC$5:$BN$45,8)</f>
        <v>B</v>
      </c>
      <c r="M817" s="428">
        <f t="shared" ca="1" si="259"/>
        <v>0</v>
      </c>
      <c r="N817" s="175">
        <v>1</v>
      </c>
      <c r="O817" s="345" t="str">
        <f ca="1">IF($A816&lt;&gt;"",IF(OR($AH816&lt;&gt;0,$AI816&lt;&gt;0,E816="BBB",H817&lt;&gt;""),"",IF(AND($D811="R",$D814="R"),"R",IF(AND($D813="R",$D815="R"),"R",IF(AND($D815=$D816,$D815="R"),"R","")))),"")</f>
        <v/>
      </c>
      <c r="P817" s="37" t="str">
        <f t="shared" ca="1" si="250"/>
        <v/>
      </c>
      <c r="Q817" s="37">
        <f t="shared" ca="1" si="251"/>
        <v>0</v>
      </c>
      <c r="R817" s="23">
        <f ca="1">IF($A817&lt;&gt;"",IF(OR($AH816&lt;&gt;0,$AI816&lt;&gt;0),"0",SUM(Q817:Q817)),0)</f>
        <v>0</v>
      </c>
      <c r="S817" s="56" t="str">
        <f ca="1">VLOOKUP($A817,$BC$5:$BN$45,8)</f>
        <v>B</v>
      </c>
      <c r="T817" s="175">
        <v>1</v>
      </c>
      <c r="U817" s="345" t="str">
        <f ca="1">IF($A816&lt;&gt;"",IF(OR($AH816&lt;&gt;0,$AI816&lt;&gt;0,M816&gt;=$AJ$3),"",H817))</f>
        <v>B</v>
      </c>
      <c r="V817" s="346" t="str">
        <f t="shared" ca="1" si="262"/>
        <v>W</v>
      </c>
      <c r="W817" s="346">
        <f t="shared" ca="1" si="252"/>
        <v>1</v>
      </c>
      <c r="X817" s="343">
        <f t="shared" ca="1" si="260"/>
        <v>1</v>
      </c>
      <c r="Y817" s="56" t="str">
        <f ca="1">VLOOKUP($A817,$BC$5:$BN$45,8)</f>
        <v>B</v>
      </c>
      <c r="Z817" s="175">
        <v>1</v>
      </c>
      <c r="AA817" s="345" t="str">
        <f ca="1">IF($A816&lt;&gt;"",IF(OR($AH816&lt;&gt;0,$AI816&lt;&gt;0,U817&lt;&gt;""),"",O817))</f>
        <v/>
      </c>
      <c r="AB817" s="37" t="str">
        <f t="shared" ca="1" si="253"/>
        <v/>
      </c>
      <c r="AC817" s="37">
        <f t="shared" ca="1" si="254"/>
        <v>0</v>
      </c>
      <c r="AD817" s="23">
        <f ca="1">IF($A817&lt;&gt;"",IF(OR($AH816&lt;&gt;0,$AI816&lt;&gt;0),"0",SUM(AC817:AC817)),0)</f>
        <v>0</v>
      </c>
      <c r="AE817" s="90">
        <f ca="1">IF(A817&lt;&gt;"",W817+AC817,0)</f>
        <v>1</v>
      </c>
      <c r="AF817" s="87">
        <f t="shared" ref="AF817:AF845" ca="1" si="265">IF($A817&lt;&gt;"",AE817+AF816,0)</f>
        <v>-12</v>
      </c>
      <c r="AG817" s="95">
        <f>T818</f>
        <v>1</v>
      </c>
      <c r="AH817" s="89">
        <f ca="1">IF($A817&lt;&gt;"",IF(AH816&lt;&gt;0,AH816,IF(AF817&gt;=$AJ$1,"Profit Target",0)),0)</f>
        <v>0</v>
      </c>
      <c r="AI817" s="91">
        <f ca="1">IF($A817&lt;&gt;"",IF(AI816&lt;&gt;0,AI816,IF(AF817&lt;=$AJ$2,"Stop Loss",0)))</f>
        <v>0</v>
      </c>
      <c r="AJ817" s="89">
        <f t="shared" ca="1" si="255"/>
        <v>9</v>
      </c>
      <c r="AK817" s="78" t="str">
        <f ca="1">IF($A816="","",ABS(T817)&amp;"@")</f>
        <v>1@</v>
      </c>
      <c r="AL817" s="78" t="str">
        <f ca="1">IF(U817&lt;&gt;"",$AK817&amp;U817&amp;",","")</f>
        <v>1@B,</v>
      </c>
      <c r="AM817" s="78" t="str">
        <f ca="1">IF($A816="","",ABS(Z817)&amp;"@")</f>
        <v>1@</v>
      </c>
      <c r="AN817" s="427" t="str">
        <f t="shared" ca="1" si="256"/>
        <v/>
      </c>
      <c r="AO817" s="20"/>
      <c r="AP817" s="20"/>
      <c r="AQ817" s="20"/>
      <c r="AR817" s="20"/>
      <c r="AS817" s="20"/>
      <c r="AT817" s="66"/>
      <c r="AU817" s="20"/>
      <c r="AV817" s="20"/>
      <c r="AW817" s="20"/>
      <c r="AX817" s="20"/>
      <c r="AY817" s="20"/>
      <c r="AZ817" s="20"/>
      <c r="BA817" s="20"/>
      <c r="BB817" s="96">
        <f t="shared" ca="1" si="247"/>
        <v>36</v>
      </c>
      <c r="BC817" s="48"/>
      <c r="BD817" s="96"/>
      <c r="BE817" s="48"/>
      <c r="BG817" s="48"/>
      <c r="BH817" s="48"/>
      <c r="BI817" s="19"/>
      <c r="BJ817" s="19"/>
      <c r="BK817" s="19"/>
      <c r="BL817" s="48"/>
      <c r="BM817" s="61"/>
      <c r="BN817" s="48"/>
      <c r="BR817" s="48"/>
      <c r="BS817" s="48"/>
      <c r="BT817" s="48"/>
      <c r="BU817" s="48"/>
      <c r="BV817" s="48"/>
      <c r="BW817" s="48"/>
      <c r="BX817" s="48"/>
      <c r="BY817" s="49"/>
      <c r="BZ817" s="48"/>
      <c r="CA817" s="48"/>
      <c r="CB817" s="19"/>
      <c r="CC817" s="19"/>
      <c r="CD817" s="19"/>
      <c r="CE817" s="48"/>
      <c r="CF817" s="49"/>
      <c r="CG817" s="19"/>
      <c r="CH817" s="49"/>
      <c r="CI817" s="19"/>
      <c r="CJ817" s="19"/>
    </row>
    <row r="818" spans="1:88">
      <c r="A818" s="96">
        <f t="shared" ca="1" si="246"/>
        <v>6</v>
      </c>
      <c r="B818" s="23" t="str">
        <f ca="1">IF(A817="","",IF(AND(AL818="",AN818=""),"NB",AL818&amp;AN818))</f>
        <v>1@B,</v>
      </c>
      <c r="C818" s="6" t="str">
        <f t="shared" ca="1" si="248"/>
        <v/>
      </c>
      <c r="D818" s="56" t="str">
        <f ca="1">VLOOKUP($A818,$BC$5:$BN$45,8)</f>
        <v>B</v>
      </c>
      <c r="E818" s="344" t="str">
        <f t="shared" ca="1" si="257"/>
        <v>BBB</v>
      </c>
      <c r="F818" s="175">
        <v>1</v>
      </c>
      <c r="G818" s="459">
        <f ca="1">IF(G817&gt;=$AJ$3,1,IF(AND(J816="L",J817="L"),1,IF(I817="L",2,IF(I817="W",(2*G817-1),G817))))</f>
        <v>9</v>
      </c>
      <c r="H818" s="345" t="str">
        <f ca="1">IF($A817&lt;&gt;"",IF(OR($AH817&lt;&gt;0,$AI817&lt;&gt;0,E817="RRR"),"",IF(AND($D812="B",$D815="B"),"B",IF(AND($D814="B",$D816="B"),"B",IF(AND($D816=$D817,$D816="B"),"B","")))),"")</f>
        <v>B</v>
      </c>
      <c r="I818" s="346" t="str">
        <f t="shared" ca="1" si="261"/>
        <v>W</v>
      </c>
      <c r="J818" s="346">
        <f t="shared" ca="1" si="249"/>
        <v>1</v>
      </c>
      <c r="K818" s="343">
        <f t="shared" ca="1" si="258"/>
        <v>1</v>
      </c>
      <c r="L818" s="56" t="str">
        <f ca="1">VLOOKUP($A818,$BC$5:$BN$45,8)</f>
        <v>B</v>
      </c>
      <c r="M818" s="428">
        <f t="shared" ca="1" si="259"/>
        <v>0</v>
      </c>
      <c r="N818" s="175">
        <v>1</v>
      </c>
      <c r="O818" s="345" t="str">
        <f ca="1">IF($A817&lt;&gt;"",IF(OR($AH817&lt;&gt;0,$AI817&lt;&gt;0,E817="BBB",H818&lt;&gt;""),"",IF(AND($D812="R",$D815="R"),"R",IF(AND($D814="R",$D816="R"),"R",IF(AND($D816=$D817,$D816="R"),"R","")))),"")</f>
        <v/>
      </c>
      <c r="P818" s="37" t="str">
        <f t="shared" ca="1" si="250"/>
        <v/>
      </c>
      <c r="Q818" s="37">
        <f t="shared" ca="1" si="251"/>
        <v>0</v>
      </c>
      <c r="R818" s="23">
        <f ca="1">IF($A818&lt;&gt;"",IF(OR($AH817&lt;&gt;0,$AI817&lt;&gt;0),"0",SUM(Q818:Q818)),0)</f>
        <v>0</v>
      </c>
      <c r="S818" s="56" t="str">
        <f ca="1">VLOOKUP($A818,$BC$5:$BN$45,8)</f>
        <v>B</v>
      </c>
      <c r="T818" s="175">
        <v>1</v>
      </c>
      <c r="U818" s="345" t="str">
        <f ca="1">IF($A817&lt;&gt;"",IF(OR($AH817&lt;&gt;0,$AI817&lt;&gt;0,M817&gt;=$AJ$3),"",H818))</f>
        <v>B</v>
      </c>
      <c r="V818" s="346" t="str">
        <f t="shared" ca="1" si="262"/>
        <v>W</v>
      </c>
      <c r="W818" s="346">
        <f t="shared" ca="1" si="252"/>
        <v>1</v>
      </c>
      <c r="X818" s="343">
        <f t="shared" ca="1" si="260"/>
        <v>1</v>
      </c>
      <c r="Y818" s="56" t="str">
        <f ca="1">VLOOKUP($A818,$BC$5:$BN$45,8)</f>
        <v>B</v>
      </c>
      <c r="Z818" s="175">
        <v>1</v>
      </c>
      <c r="AA818" s="345" t="str">
        <f ca="1">IF($A817&lt;&gt;"",IF(OR($AH817&lt;&gt;0,$AI817&lt;&gt;0,U818&lt;&gt;""),"",O818))</f>
        <v/>
      </c>
      <c r="AB818" s="37" t="str">
        <f t="shared" ca="1" si="253"/>
        <v/>
      </c>
      <c r="AC818" s="37">
        <f t="shared" ca="1" si="254"/>
        <v>0</v>
      </c>
      <c r="AD818" s="23">
        <f ca="1">IF($A818&lt;&gt;"",IF(OR($AH817&lt;&gt;0,$AI817&lt;&gt;0),"0",SUM(AC818:AC818)),0)</f>
        <v>0</v>
      </c>
      <c r="AE818" s="90">
        <f ca="1">IF(A818&lt;&gt;"",W818+AC818,0)</f>
        <v>1</v>
      </c>
      <c r="AF818" s="87">
        <f t="shared" ca="1" si="265"/>
        <v>-11</v>
      </c>
      <c r="AG818" s="95">
        <f>T819</f>
        <v>1</v>
      </c>
      <c r="AH818" s="89">
        <f ca="1">IF($A818&lt;&gt;"",IF(AH817&lt;&gt;0,AH817,IF(AF818&gt;=$AJ$1,"Profit Target",0)),0)</f>
        <v>0</v>
      </c>
      <c r="AI818" s="91">
        <f ca="1">IF($A818&lt;&gt;"",IF(AI817&lt;&gt;0,AI817,IF(AF818&lt;=$AJ$2,"Stop Loss",0)))</f>
        <v>0</v>
      </c>
      <c r="AJ818" s="89">
        <f t="shared" ca="1" si="255"/>
        <v>9</v>
      </c>
      <c r="AK818" s="78" t="str">
        <f ca="1">IF($A817="","",ABS(T818)&amp;"@")</f>
        <v>1@</v>
      </c>
      <c r="AL818" s="78" t="str">
        <f ca="1">IF(U818&lt;&gt;"",$AK818&amp;U818&amp;",","")</f>
        <v>1@B,</v>
      </c>
      <c r="AM818" s="78" t="str">
        <f ca="1">IF($A817="","",ABS(Z818)&amp;"@")</f>
        <v>1@</v>
      </c>
      <c r="AN818" s="427" t="str">
        <f t="shared" ca="1" si="256"/>
        <v/>
      </c>
      <c r="AO818" s="20"/>
      <c r="AP818" s="20"/>
      <c r="AQ818" s="20"/>
      <c r="AR818" s="20"/>
      <c r="AS818" s="20"/>
      <c r="AT818" s="66"/>
      <c r="AU818" s="20"/>
      <c r="AV818" s="20"/>
      <c r="AW818" s="20"/>
      <c r="AX818" s="20"/>
      <c r="AY818" s="20"/>
      <c r="AZ818" s="20"/>
      <c r="BA818" s="20"/>
      <c r="BB818" s="96">
        <f t="shared" ca="1" si="247"/>
        <v>19</v>
      </c>
      <c r="BC818" s="48"/>
      <c r="BD818" s="96"/>
      <c r="BE818" s="48"/>
      <c r="BG818" s="48"/>
      <c r="BH818" s="48"/>
      <c r="BI818" s="19"/>
      <c r="BJ818" s="19"/>
      <c r="BK818" s="19"/>
      <c r="BL818" s="48"/>
      <c r="BM818" s="61"/>
      <c r="BN818" s="48"/>
      <c r="BR818" s="48"/>
      <c r="BS818" s="48"/>
      <c r="BT818" s="48"/>
      <c r="BU818" s="48"/>
      <c r="BV818" s="48"/>
      <c r="BW818" s="48"/>
      <c r="BX818" s="48"/>
      <c r="BY818" s="49"/>
      <c r="BZ818" s="48"/>
      <c r="CA818" s="48"/>
      <c r="CB818" s="19"/>
      <c r="CC818" s="19"/>
      <c r="CD818" s="19"/>
      <c r="CE818" s="48"/>
      <c r="CF818" s="49"/>
      <c r="CG818" s="19"/>
      <c r="CH818" s="49"/>
      <c r="CI818" s="19"/>
      <c r="CJ818" s="19"/>
    </row>
    <row r="819" spans="1:88">
      <c r="A819" s="96">
        <f t="shared" ca="1" si="246"/>
        <v>8</v>
      </c>
      <c r="B819" s="23" t="str">
        <f ca="1">IF(A818="","",IF(AND(AL819="",AN819=""),"NB",AL819&amp;AN819))</f>
        <v>1@B,</v>
      </c>
      <c r="C819" s="6" t="str">
        <f t="shared" ca="1" si="248"/>
        <v/>
      </c>
      <c r="D819" s="56" t="str">
        <f ca="1">VLOOKUP($A819,$BC$5:$BN$45,8)</f>
        <v>B</v>
      </c>
      <c r="E819" s="344" t="str">
        <f t="shared" ca="1" si="257"/>
        <v>BBB</v>
      </c>
      <c r="F819" s="175">
        <v>1</v>
      </c>
      <c r="G819" s="459">
        <f ca="1">IF(G818&gt;=$AJ$3,1,IF(AND(J817="L",J818="L"),1,IF(I818="L",2,IF(I818="W",(2*G818-1),G818))))</f>
        <v>17</v>
      </c>
      <c r="H819" s="345" t="str">
        <f ca="1">IF($A818&lt;&gt;"",IF(OR($AH818&lt;&gt;0,$AI818&lt;&gt;0,E818="RRR"),"",IF(AND($D813="B",$D816="B"),"B",IF(AND($D815="B",$D817="B"),"B",IF(AND($D817=$D818,$D817="B"),"B","")))),"")</f>
        <v>B</v>
      </c>
      <c r="I819" s="346" t="str">
        <f t="shared" ca="1" si="261"/>
        <v>W</v>
      </c>
      <c r="J819" s="346">
        <f t="shared" ca="1" si="249"/>
        <v>1</v>
      </c>
      <c r="K819" s="343">
        <f t="shared" ca="1" si="258"/>
        <v>1</v>
      </c>
      <c r="L819" s="56" t="str">
        <f ca="1">VLOOKUP($A819,$BC$5:$BN$45,8)</f>
        <v>B</v>
      </c>
      <c r="M819" s="428">
        <f t="shared" ca="1" si="259"/>
        <v>0</v>
      </c>
      <c r="N819" s="175">
        <v>1</v>
      </c>
      <c r="O819" s="345" t="str">
        <f ca="1">IF($A818&lt;&gt;"",IF(OR($AH818&lt;&gt;0,$AI818&lt;&gt;0,E818="BBB",H819&lt;&gt;""),"",IF(AND($D813="R",$D816="R"),"R",IF(AND($D815="R",$D817="R"),"R",IF(AND($D817=$D818,$D817="R"),"R","")))),"")</f>
        <v/>
      </c>
      <c r="P819" s="37" t="str">
        <f t="shared" ca="1" si="250"/>
        <v/>
      </c>
      <c r="Q819" s="37">
        <f t="shared" ca="1" si="251"/>
        <v>0</v>
      </c>
      <c r="R819" s="23">
        <f ca="1">IF($A819&lt;&gt;"",IF(OR($AH818&lt;&gt;0,$AI818&lt;&gt;0),"0",SUM(Q819:Q819)),0)</f>
        <v>0</v>
      </c>
      <c r="S819" s="56" t="str">
        <f ca="1">VLOOKUP($A819,$BC$5:$BN$45,8)</f>
        <v>B</v>
      </c>
      <c r="T819" s="175">
        <v>1</v>
      </c>
      <c r="U819" s="345" t="str">
        <f ca="1">IF($A818&lt;&gt;"",IF(OR($AH818&lt;&gt;0,$AI818&lt;&gt;0,M818&gt;=$AJ$3),"",H819))</f>
        <v>B</v>
      </c>
      <c r="V819" s="346" t="str">
        <f t="shared" ca="1" si="262"/>
        <v>W</v>
      </c>
      <c r="W819" s="346">
        <f t="shared" ca="1" si="252"/>
        <v>1</v>
      </c>
      <c r="X819" s="343">
        <f t="shared" ca="1" si="260"/>
        <v>1</v>
      </c>
      <c r="Y819" s="56" t="str">
        <f ca="1">VLOOKUP($A819,$BC$5:$BN$45,8)</f>
        <v>B</v>
      </c>
      <c r="Z819" s="175">
        <v>1</v>
      </c>
      <c r="AA819" s="345" t="str">
        <f ca="1">IF($A818&lt;&gt;"",IF(OR($AH818&lt;&gt;0,$AI818&lt;&gt;0,U819&lt;&gt;""),"",O819))</f>
        <v/>
      </c>
      <c r="AB819" s="37" t="str">
        <f t="shared" ca="1" si="253"/>
        <v/>
      </c>
      <c r="AC819" s="37">
        <f t="shared" ca="1" si="254"/>
        <v>0</v>
      </c>
      <c r="AD819" s="23">
        <f ca="1">IF($A819&lt;&gt;"",IF(OR($AH818&lt;&gt;0,$AI818&lt;&gt;0),"0",SUM(AC819:AC819)),0)</f>
        <v>0</v>
      </c>
      <c r="AE819" s="90">
        <f ca="1">IF(A819&lt;&gt;"",W819+AC819,0)</f>
        <v>1</v>
      </c>
      <c r="AF819" s="87">
        <f t="shared" ca="1" si="265"/>
        <v>-10</v>
      </c>
      <c r="AG819" s="95">
        <f>T820</f>
        <v>1</v>
      </c>
      <c r="AH819" s="89">
        <f ca="1">IF($A819&lt;&gt;"",IF(AH818&lt;&gt;0,AH818,IF(AF819&gt;=$AJ$1,"Profit Target",0)),0)</f>
        <v>0</v>
      </c>
      <c r="AI819" s="91">
        <f ca="1">IF($A819&lt;&gt;"",IF(AI818&lt;&gt;0,AI818,IF(AF819&lt;=$AJ$2,"Stop Loss",0)))</f>
        <v>0</v>
      </c>
      <c r="AJ819" s="89">
        <f t="shared" ca="1" si="255"/>
        <v>9</v>
      </c>
      <c r="AK819" s="78" t="str">
        <f ca="1">IF($A818="","",ABS(T819)&amp;"@")</f>
        <v>1@</v>
      </c>
      <c r="AL819" s="78" t="str">
        <f ca="1">IF(U819&lt;&gt;"",$AK819&amp;U819&amp;",","")</f>
        <v>1@B,</v>
      </c>
      <c r="AM819" s="78" t="str">
        <f ca="1">IF($A818="","",ABS(Z819)&amp;"@")</f>
        <v>1@</v>
      </c>
      <c r="AN819" s="427" t="str">
        <f t="shared" ca="1" si="256"/>
        <v/>
      </c>
      <c r="AO819" s="20"/>
      <c r="AP819" s="20"/>
      <c r="AQ819" s="20"/>
      <c r="AR819" s="20"/>
      <c r="AS819" s="20"/>
      <c r="AT819" s="66"/>
      <c r="AU819" s="20"/>
      <c r="AV819" s="20"/>
      <c r="AW819" s="20"/>
      <c r="AX819" s="20"/>
      <c r="AY819" s="20"/>
      <c r="AZ819" s="20"/>
      <c r="BA819" s="20"/>
      <c r="BB819" s="96">
        <f t="shared" ca="1" si="247"/>
        <v>33</v>
      </c>
      <c r="BC819" s="48"/>
      <c r="BD819" s="96"/>
      <c r="BE819" s="48"/>
      <c r="BG819" s="48"/>
      <c r="BH819" s="48"/>
      <c r="BI819" s="19"/>
      <c r="BJ819" s="19"/>
      <c r="BK819" s="19"/>
      <c r="BL819" s="48"/>
      <c r="BM819" s="61"/>
      <c r="BN819" s="48"/>
      <c r="BR819" s="48"/>
      <c r="BS819" s="48"/>
      <c r="BT819" s="48"/>
      <c r="BU819" s="48"/>
      <c r="BV819" s="48"/>
      <c r="BW819" s="48"/>
      <c r="BX819" s="48"/>
      <c r="BY819" s="49"/>
      <c r="BZ819" s="48"/>
      <c r="CA819" s="48"/>
      <c r="CB819" s="19"/>
      <c r="CC819" s="19"/>
      <c r="CD819" s="19"/>
      <c r="CE819" s="48"/>
      <c r="CF819" s="49"/>
      <c r="CG819" s="19"/>
      <c r="CH819" s="49"/>
      <c r="CI819" s="19"/>
      <c r="CJ819" s="19"/>
    </row>
    <row r="820" spans="1:88">
      <c r="A820" s="96">
        <f t="shared" ca="1" si="246"/>
        <v>8</v>
      </c>
      <c r="B820" s="23" t="str">
        <f ca="1">IF(A819="","",IF(AND(AL820="",AN820=""),"NB",AL820&amp;AN820))</f>
        <v>1@B,</v>
      </c>
      <c r="C820" s="6" t="str">
        <f t="shared" ca="1" si="248"/>
        <v/>
      </c>
      <c r="D820" s="56" t="str">
        <f ca="1">VLOOKUP($A820,$BC$5:$BN$45,8)</f>
        <v>B</v>
      </c>
      <c r="E820" s="344" t="str">
        <f t="shared" ca="1" si="257"/>
        <v>BBB</v>
      </c>
      <c r="F820" s="175">
        <v>1</v>
      </c>
      <c r="G820" s="459">
        <f ca="1">IF(G819&gt;=$AJ$3,1,IF(AND(J818="L",J819="L"),1,IF(I819="L",2,IF(I819="W",(2*G819-1),G819))))</f>
        <v>33</v>
      </c>
      <c r="H820" s="345" t="str">
        <f ca="1">IF($A819&lt;&gt;"",IF(OR($AH819&lt;&gt;0,$AI819&lt;&gt;0,E819="RRR"),"",IF(AND($D814="B",$D817="B"),"B",IF(AND($D816="B",$D818="B"),"B",IF(AND($D818=$D819,$D818="B"),"B","")))),"")</f>
        <v>B</v>
      </c>
      <c r="I820" s="346" t="str">
        <f t="shared" ca="1" si="261"/>
        <v>W</v>
      </c>
      <c r="J820" s="346">
        <f t="shared" ca="1" si="249"/>
        <v>1</v>
      </c>
      <c r="K820" s="343">
        <f t="shared" ca="1" si="258"/>
        <v>1</v>
      </c>
      <c r="L820" s="56" t="str">
        <f ca="1">VLOOKUP($A820,$BC$5:$BN$45,8)</f>
        <v>B</v>
      </c>
      <c r="M820" s="428">
        <f t="shared" ca="1" si="259"/>
        <v>0</v>
      </c>
      <c r="N820" s="175">
        <v>1</v>
      </c>
      <c r="O820" s="345" t="str">
        <f ca="1">IF($A819&lt;&gt;"",IF(OR($AH819&lt;&gt;0,$AI819&lt;&gt;0,E819="BBB",H820&lt;&gt;""),"",IF(AND($D814="R",$D817="R"),"R",IF(AND($D816="R",$D818="R"),"R",IF(AND($D818=$D819,$D818="R"),"R","")))),"")</f>
        <v/>
      </c>
      <c r="P820" s="37" t="str">
        <f t="shared" ca="1" si="250"/>
        <v/>
      </c>
      <c r="Q820" s="37">
        <f t="shared" ca="1" si="251"/>
        <v>0</v>
      </c>
      <c r="R820" s="23">
        <f ca="1">IF($A820&lt;&gt;"",IF(OR($AH819&lt;&gt;0,$AI819&lt;&gt;0),"0",SUM(Q820:Q820)),0)</f>
        <v>0</v>
      </c>
      <c r="S820" s="56" t="str">
        <f ca="1">VLOOKUP($A820,$BC$5:$BN$45,8)</f>
        <v>B</v>
      </c>
      <c r="T820" s="175">
        <v>1</v>
      </c>
      <c r="U820" s="345" t="str">
        <f ca="1">IF($A819&lt;&gt;"",IF(OR($AH819&lt;&gt;0,$AI819&lt;&gt;0,M819&gt;=$AJ$3),"",H820))</f>
        <v>B</v>
      </c>
      <c r="V820" s="346" t="str">
        <f t="shared" ca="1" si="262"/>
        <v>W</v>
      </c>
      <c r="W820" s="346">
        <f t="shared" ca="1" si="252"/>
        <v>1</v>
      </c>
      <c r="X820" s="343">
        <f t="shared" ca="1" si="260"/>
        <v>1</v>
      </c>
      <c r="Y820" s="56" t="str">
        <f ca="1">VLOOKUP($A820,$BC$5:$BN$45,8)</f>
        <v>B</v>
      </c>
      <c r="Z820" s="175">
        <v>1</v>
      </c>
      <c r="AA820" s="345" t="str">
        <f ca="1">IF($A819&lt;&gt;"",IF(OR($AH819&lt;&gt;0,$AI819&lt;&gt;0,U820&lt;&gt;""),"",O820))</f>
        <v/>
      </c>
      <c r="AB820" s="37" t="str">
        <f t="shared" ca="1" si="253"/>
        <v/>
      </c>
      <c r="AC820" s="37">
        <f t="shared" ca="1" si="254"/>
        <v>0</v>
      </c>
      <c r="AD820" s="23">
        <f ca="1">IF($A820&lt;&gt;"",IF(OR($AH819&lt;&gt;0,$AI819&lt;&gt;0),"0",SUM(AC820:AC820)),0)</f>
        <v>0</v>
      </c>
      <c r="AE820" s="90">
        <f ca="1">IF(A820&lt;&gt;"",W820+AC820,0)</f>
        <v>1</v>
      </c>
      <c r="AF820" s="87">
        <f t="shared" ca="1" si="265"/>
        <v>-9</v>
      </c>
      <c r="AG820" s="95">
        <f>T821</f>
        <v>1</v>
      </c>
      <c r="AH820" s="89">
        <f ca="1">IF($A820&lt;&gt;"",IF(AH819&lt;&gt;0,AH819,IF(AF820&gt;=$AJ$1,"Profit Target",0)),0)</f>
        <v>0</v>
      </c>
      <c r="AI820" s="91">
        <f ca="1">IF($A820&lt;&gt;"",IF(AI819&lt;&gt;0,AI819,IF(AF820&lt;=$AJ$2,"Stop Loss",0)))</f>
        <v>0</v>
      </c>
      <c r="AJ820" s="89">
        <f t="shared" ca="1" si="255"/>
        <v>9</v>
      </c>
      <c r="AK820" s="78" t="str">
        <f ca="1">IF($A819="","",ABS(T820)&amp;"@")</f>
        <v>1@</v>
      </c>
      <c r="AL820" s="78" t="str">
        <f ca="1">IF(U820&lt;&gt;"",$AK820&amp;U820&amp;",","")</f>
        <v>1@B,</v>
      </c>
      <c r="AM820" s="78" t="str">
        <f ca="1">IF($A819="","",ABS(Z820)&amp;"@")</f>
        <v>1@</v>
      </c>
      <c r="AN820" s="427" t="str">
        <f t="shared" ca="1" si="256"/>
        <v/>
      </c>
      <c r="AO820" s="20"/>
      <c r="AP820" s="20"/>
      <c r="AQ820" s="20"/>
      <c r="AR820" s="20"/>
      <c r="AS820" s="20"/>
      <c r="AT820" s="66"/>
      <c r="AU820" s="20"/>
      <c r="AV820" s="20"/>
      <c r="AW820" s="20"/>
      <c r="AX820" s="20"/>
      <c r="AY820" s="20"/>
      <c r="AZ820" s="20"/>
      <c r="BA820" s="20"/>
      <c r="BB820" s="96">
        <f t="shared" ca="1" si="247"/>
        <v>23</v>
      </c>
      <c r="BC820" s="48"/>
      <c r="BD820" s="96"/>
      <c r="BE820" s="48"/>
      <c r="BG820" s="48"/>
      <c r="BH820" s="48"/>
      <c r="BI820" s="19"/>
      <c r="BJ820" s="19"/>
      <c r="BK820" s="19"/>
      <c r="BL820" s="48"/>
      <c r="BM820" s="61"/>
      <c r="BN820" s="48"/>
      <c r="BR820" s="48"/>
      <c r="BS820" s="48"/>
      <c r="BT820" s="48"/>
      <c r="BU820" s="48"/>
      <c r="BV820" s="48"/>
      <c r="BW820" s="48"/>
      <c r="BX820" s="48"/>
      <c r="BY820" s="49"/>
      <c r="BZ820" s="48"/>
      <c r="CA820" s="48"/>
      <c r="CB820" s="19"/>
      <c r="CC820" s="19"/>
      <c r="CD820" s="19"/>
      <c r="CE820" s="48"/>
      <c r="CF820" s="49"/>
      <c r="CG820" s="19"/>
      <c r="CH820" s="49"/>
      <c r="CI820" s="19"/>
      <c r="CJ820" s="19"/>
    </row>
    <row r="821" spans="1:88">
      <c r="A821" s="96">
        <f t="shared" ca="1" si="246"/>
        <v>4</v>
      </c>
      <c r="B821" s="23" t="str">
        <f ca="1">IF(A820="","",IF(AND(AL821="",AN821=""),"NB",AL821&amp;AN821))</f>
        <v>1@B,</v>
      </c>
      <c r="C821" s="6" t="str">
        <f t="shared" ca="1" si="248"/>
        <v/>
      </c>
      <c r="D821" s="56" t="str">
        <f ca="1">VLOOKUP($A821,$BC$5:$BN$45,8)</f>
        <v>B</v>
      </c>
      <c r="E821" s="344" t="str">
        <f t="shared" ca="1" si="257"/>
        <v>BBB</v>
      </c>
      <c r="F821" s="175">
        <v>1</v>
      </c>
      <c r="G821" s="459">
        <f ca="1">IF(G820&gt;=$AJ$3,1,IF(AND(J819="L",J820="L"),1,IF(I820="L",2,IF(I820="W",(2*G820-1),G820))))</f>
        <v>65</v>
      </c>
      <c r="H821" s="345" t="str">
        <f ca="1">IF($A820&lt;&gt;"",IF(OR($AH820&lt;&gt;0,$AI820&lt;&gt;0,E820="RRR"),"",IF(AND($D815="B",$D818="B"),"B",IF(AND($D817="B",$D819="B"),"B",IF(AND($D819=$D820,$D819="B"),"B","")))),"")</f>
        <v>B</v>
      </c>
      <c r="I821" s="346" t="str">
        <f t="shared" ca="1" si="261"/>
        <v>W</v>
      </c>
      <c r="J821" s="346">
        <f t="shared" ca="1" si="249"/>
        <v>1</v>
      </c>
      <c r="K821" s="343">
        <f t="shared" ca="1" si="258"/>
        <v>1</v>
      </c>
      <c r="L821" s="56" t="str">
        <f ca="1">VLOOKUP($A821,$BC$5:$BN$45,8)</f>
        <v>B</v>
      </c>
      <c r="M821" s="428">
        <f t="shared" ca="1" si="259"/>
        <v>0</v>
      </c>
      <c r="N821" s="175">
        <v>1</v>
      </c>
      <c r="O821" s="345" t="str">
        <f ca="1">IF($A820&lt;&gt;"",IF(OR($AH820&lt;&gt;0,$AI820&lt;&gt;0,E820="BBB",H821&lt;&gt;""),"",IF(AND($D815="R",$D818="R"),"R",IF(AND($D817="R",$D819="R"),"R",IF(AND($D819=$D820,$D819="R"),"R","")))),"")</f>
        <v/>
      </c>
      <c r="P821" s="37" t="str">
        <f t="shared" ca="1" si="250"/>
        <v/>
      </c>
      <c r="Q821" s="37">
        <f t="shared" ca="1" si="251"/>
        <v>0</v>
      </c>
      <c r="R821" s="23">
        <f ca="1">IF($A821&lt;&gt;"",IF(OR($AH820&lt;&gt;0,$AI820&lt;&gt;0),"0",SUM(Q821:Q821)),0)</f>
        <v>0</v>
      </c>
      <c r="S821" s="56" t="str">
        <f ca="1">VLOOKUP($A821,$BC$5:$BN$45,8)</f>
        <v>B</v>
      </c>
      <c r="T821" s="175">
        <v>1</v>
      </c>
      <c r="U821" s="345" t="str">
        <f ca="1">IF($A820&lt;&gt;"",IF(OR($AH820&lt;&gt;0,$AI820&lt;&gt;0,M820&gt;=$AJ$3),"",H821))</f>
        <v>B</v>
      </c>
      <c r="V821" s="346" t="str">
        <f t="shared" ca="1" si="262"/>
        <v>W</v>
      </c>
      <c r="W821" s="346">
        <f t="shared" ca="1" si="252"/>
        <v>1</v>
      </c>
      <c r="X821" s="343">
        <f t="shared" ca="1" si="260"/>
        <v>1</v>
      </c>
      <c r="Y821" s="56" t="str">
        <f ca="1">VLOOKUP($A821,$BC$5:$BN$45,8)</f>
        <v>B</v>
      </c>
      <c r="Z821" s="175">
        <v>1</v>
      </c>
      <c r="AA821" s="345" t="str">
        <f ca="1">IF($A820&lt;&gt;"",IF(OR($AH820&lt;&gt;0,$AI820&lt;&gt;0,U821&lt;&gt;""),"",O821))</f>
        <v/>
      </c>
      <c r="AB821" s="37" t="str">
        <f t="shared" ca="1" si="253"/>
        <v/>
      </c>
      <c r="AC821" s="37">
        <f t="shared" ca="1" si="254"/>
        <v>0</v>
      </c>
      <c r="AD821" s="23">
        <f ca="1">IF($A821&lt;&gt;"",IF(OR($AH820&lt;&gt;0,$AI820&lt;&gt;0),"0",SUM(AC821:AC821)),0)</f>
        <v>0</v>
      </c>
      <c r="AE821" s="90">
        <f ca="1">IF(A821&lt;&gt;"",W821+AC821,0)</f>
        <v>1</v>
      </c>
      <c r="AF821" s="87">
        <f t="shared" ca="1" si="265"/>
        <v>-8</v>
      </c>
      <c r="AG821" s="95">
        <f>T822</f>
        <v>1</v>
      </c>
      <c r="AH821" s="89">
        <f ca="1">IF($A821&lt;&gt;"",IF(AH820&lt;&gt;0,AH820,IF(AF821&gt;=$AJ$1,"Profit Target",0)),0)</f>
        <v>0</v>
      </c>
      <c r="AI821" s="91">
        <f ca="1">IF($A821&lt;&gt;"",IF(AI820&lt;&gt;0,AI820,IF(AF821&lt;=$AJ$2,"Stop Loss",0)))</f>
        <v>0</v>
      </c>
      <c r="AJ821" s="89">
        <f t="shared" ca="1" si="255"/>
        <v>9</v>
      </c>
      <c r="AK821" s="78" t="str">
        <f ca="1">IF($A820="","",ABS(T821)&amp;"@")</f>
        <v>1@</v>
      </c>
      <c r="AL821" s="78" t="str">
        <f ca="1">IF(U821&lt;&gt;"",$AK821&amp;U821&amp;",","")</f>
        <v>1@B,</v>
      </c>
      <c r="AM821" s="78" t="str">
        <f ca="1">IF($A820="","",ABS(Z821)&amp;"@")</f>
        <v>1@</v>
      </c>
      <c r="AN821" s="427" t="str">
        <f t="shared" ca="1" si="256"/>
        <v/>
      </c>
      <c r="AO821" s="20"/>
      <c r="AP821" s="20"/>
      <c r="AQ821" s="20"/>
      <c r="AR821" s="20"/>
      <c r="AS821" s="20"/>
      <c r="AT821" s="66"/>
      <c r="AU821" s="20"/>
      <c r="AV821" s="20"/>
      <c r="AW821" s="20"/>
      <c r="AX821" s="20"/>
      <c r="AY821" s="20"/>
      <c r="AZ821" s="20"/>
      <c r="BA821" s="20"/>
      <c r="BB821" s="96">
        <f t="shared" ca="1" si="247"/>
        <v>17</v>
      </c>
      <c r="BC821" s="48"/>
      <c r="BD821" s="96"/>
      <c r="BE821" s="48"/>
      <c r="BG821" s="48"/>
      <c r="BH821" s="48"/>
      <c r="BI821" s="19"/>
      <c r="BJ821" s="19"/>
      <c r="BK821" s="19"/>
      <c r="BL821" s="48"/>
      <c r="BM821" s="61"/>
      <c r="BN821" s="48"/>
      <c r="BR821" s="48"/>
      <c r="BS821" s="48"/>
      <c r="BT821" s="48"/>
      <c r="BU821" s="48"/>
      <c r="BV821" s="48"/>
      <c r="BW821" s="48"/>
      <c r="BX821" s="48"/>
      <c r="BY821" s="49"/>
      <c r="BZ821" s="48"/>
      <c r="CA821" s="48"/>
      <c r="CB821" s="19"/>
      <c r="CC821" s="19"/>
      <c r="CD821" s="19"/>
      <c r="CE821" s="48"/>
      <c r="CF821" s="49"/>
      <c r="CG821" s="19"/>
      <c r="CH821" s="49"/>
      <c r="CI821" s="19"/>
      <c r="CJ821" s="19"/>
    </row>
    <row r="822" spans="1:88">
      <c r="A822" s="96">
        <f t="shared" ca="1" si="246"/>
        <v>22</v>
      </c>
      <c r="B822" s="23" t="str">
        <f ca="1">IF(A821="","",IF(AND(AL822="",AN822=""),"NB",AL822&amp;AN822))</f>
        <v>1@B,</v>
      </c>
      <c r="C822" s="6" t="str">
        <f t="shared" ca="1" si="248"/>
        <v/>
      </c>
      <c r="D822" s="56" t="str">
        <f ca="1">VLOOKUP($A822,$BC$5:$BN$45,8)</f>
        <v>B</v>
      </c>
      <c r="E822" s="344" t="str">
        <f t="shared" ca="1" si="257"/>
        <v>BBB</v>
      </c>
      <c r="F822" s="175">
        <v>1</v>
      </c>
      <c r="G822" s="459">
        <f ca="1">IF(G821&gt;=$AJ$3,1,IF(AND(J820="L",J821="L"),1,IF(I821="L",2,IF(I821="W",(2*G821-1),G821))))</f>
        <v>129</v>
      </c>
      <c r="H822" s="345" t="str">
        <f ca="1">IF($A821&lt;&gt;"",IF(OR($AH821&lt;&gt;0,$AI821&lt;&gt;0,E821="RRR"),"",IF(AND($D816="B",$D819="B"),"B",IF(AND($D818="B",$D820="B"),"B",IF(AND($D820=$D821,$D820="B"),"B","")))),"")</f>
        <v>B</v>
      </c>
      <c r="I822" s="346" t="str">
        <f t="shared" ca="1" si="261"/>
        <v>W</v>
      </c>
      <c r="J822" s="346">
        <f t="shared" ca="1" si="249"/>
        <v>1</v>
      </c>
      <c r="K822" s="343">
        <f t="shared" ca="1" si="258"/>
        <v>1</v>
      </c>
      <c r="L822" s="56" t="str">
        <f ca="1">VLOOKUP($A822,$BC$5:$BN$45,8)</f>
        <v>B</v>
      </c>
      <c r="M822" s="428">
        <f t="shared" ca="1" si="259"/>
        <v>0</v>
      </c>
      <c r="N822" s="175">
        <v>1</v>
      </c>
      <c r="O822" s="345" t="str">
        <f ca="1">IF($A821&lt;&gt;"",IF(OR($AH821&lt;&gt;0,$AI821&lt;&gt;0,E821="BBB",H822&lt;&gt;""),"",IF(AND($D816="R",$D819="R"),"R",IF(AND($D818="R",$D820="R"),"R",IF(AND($D820=$D821,$D820="R"),"R","")))),"")</f>
        <v/>
      </c>
      <c r="P822" s="37" t="str">
        <f t="shared" ca="1" si="250"/>
        <v/>
      </c>
      <c r="Q822" s="37">
        <f t="shared" ca="1" si="251"/>
        <v>0</v>
      </c>
      <c r="R822" s="23">
        <f ca="1">IF($A822&lt;&gt;"",IF(OR($AH821&lt;&gt;0,$AI821&lt;&gt;0),"0",SUM(Q822:Q822)),0)</f>
        <v>0</v>
      </c>
      <c r="S822" s="56" t="str">
        <f ca="1">VLOOKUP($A822,$BC$5:$BN$45,8)</f>
        <v>B</v>
      </c>
      <c r="T822" s="175">
        <v>1</v>
      </c>
      <c r="U822" s="345" t="str">
        <f ca="1">IF($A821&lt;&gt;"",IF(OR($AH821&lt;&gt;0,$AI821&lt;&gt;0,M821&gt;=$AJ$3),"",H822))</f>
        <v>B</v>
      </c>
      <c r="V822" s="346" t="str">
        <f t="shared" ca="1" si="262"/>
        <v>W</v>
      </c>
      <c r="W822" s="346">
        <f t="shared" ca="1" si="252"/>
        <v>1</v>
      </c>
      <c r="X822" s="343">
        <f t="shared" ca="1" si="260"/>
        <v>1</v>
      </c>
      <c r="Y822" s="56" t="str">
        <f ca="1">VLOOKUP($A822,$BC$5:$BN$45,8)</f>
        <v>B</v>
      </c>
      <c r="Z822" s="175">
        <v>1</v>
      </c>
      <c r="AA822" s="345" t="str">
        <f ca="1">IF($A821&lt;&gt;"",IF(OR($AH821&lt;&gt;0,$AI821&lt;&gt;0,U822&lt;&gt;""),"",O822))</f>
        <v/>
      </c>
      <c r="AB822" s="37" t="str">
        <f t="shared" ca="1" si="253"/>
        <v/>
      </c>
      <c r="AC822" s="37">
        <f t="shared" ca="1" si="254"/>
        <v>0</v>
      </c>
      <c r="AD822" s="23">
        <f ca="1">IF($A822&lt;&gt;"",IF(OR($AH821&lt;&gt;0,$AI821&lt;&gt;0),"0",SUM(AC822:AC822)),0)</f>
        <v>0</v>
      </c>
      <c r="AE822" s="90">
        <f ca="1">IF(A822&lt;&gt;"",W822+AC822,0)</f>
        <v>1</v>
      </c>
      <c r="AF822" s="87">
        <f t="shared" ca="1" si="265"/>
        <v>-7</v>
      </c>
      <c r="AG822" s="95">
        <f>T823</f>
        <v>1</v>
      </c>
      <c r="AH822" s="89">
        <f ca="1">IF($A822&lt;&gt;"",IF(AH821&lt;&gt;0,AH821,IF(AF822&gt;=$AJ$1,"Profit Target",0)),0)</f>
        <v>0</v>
      </c>
      <c r="AI822" s="91">
        <f ca="1">IF($A822&lt;&gt;"",IF(AI821&lt;&gt;0,AI821,IF(AF822&lt;=$AJ$2,"Stop Loss",0)))</f>
        <v>0</v>
      </c>
      <c r="AJ822" s="89">
        <f t="shared" ca="1" si="255"/>
        <v>9</v>
      </c>
      <c r="AK822" s="78" t="str">
        <f ca="1">IF($A821="","",ABS(T822)&amp;"@")</f>
        <v>1@</v>
      </c>
      <c r="AL822" s="78" t="str">
        <f ca="1">IF(U822&lt;&gt;"",$AK822&amp;U822&amp;",","")</f>
        <v>1@B,</v>
      </c>
      <c r="AM822" s="78" t="str">
        <f ca="1">IF($A821="","",ABS(Z822)&amp;"@")</f>
        <v>1@</v>
      </c>
      <c r="AN822" s="427" t="str">
        <f t="shared" ca="1" si="256"/>
        <v/>
      </c>
      <c r="AO822" s="20"/>
      <c r="AP822" s="20"/>
      <c r="AQ822" s="20"/>
      <c r="AR822" s="20"/>
      <c r="AS822" s="20"/>
      <c r="AT822" s="66"/>
      <c r="AU822" s="20"/>
      <c r="AV822" s="20"/>
      <c r="AW822" s="20"/>
      <c r="AX822" s="20"/>
      <c r="AY822" s="20"/>
      <c r="AZ822" s="20"/>
      <c r="BA822" s="20"/>
      <c r="BB822" s="96">
        <f t="shared" ca="1" si="247"/>
        <v>6</v>
      </c>
      <c r="BC822" s="48"/>
      <c r="BD822" s="96"/>
      <c r="BE822" s="48"/>
      <c r="BG822" s="48"/>
      <c r="BH822" s="48"/>
      <c r="BI822" s="19"/>
      <c r="BJ822" s="19"/>
      <c r="BK822" s="19"/>
      <c r="BL822" s="48"/>
      <c r="BM822" s="61"/>
      <c r="BN822" s="48"/>
      <c r="BR822" s="48"/>
      <c r="BS822" s="48"/>
      <c r="BT822" s="48"/>
      <c r="BU822" s="48"/>
      <c r="BV822" s="48"/>
      <c r="BW822" s="48"/>
      <c r="BX822" s="48"/>
      <c r="BY822" s="49"/>
      <c r="BZ822" s="48"/>
      <c r="CA822" s="48"/>
      <c r="CB822" s="19"/>
      <c r="CC822" s="19"/>
      <c r="CD822" s="19"/>
      <c r="CE822" s="48"/>
      <c r="CF822" s="49"/>
      <c r="CG822" s="19"/>
      <c r="CH822" s="49"/>
      <c r="CI822" s="19"/>
      <c r="CJ822" s="19"/>
    </row>
    <row r="823" spans="1:88">
      <c r="A823" s="96">
        <f t="shared" ca="1" si="246"/>
        <v>21</v>
      </c>
      <c r="B823" s="23" t="str">
        <f ca="1">IF(A822="","",IF(AND(AL823="",AN823=""),"NB",AL823&amp;AN823))</f>
        <v>1@B,</v>
      </c>
      <c r="C823" s="6" t="str">
        <f t="shared" ca="1" si="248"/>
        <v/>
      </c>
      <c r="D823" s="56" t="str">
        <f ca="1">VLOOKUP($A823,$BC$5:$BN$45,8)</f>
        <v>R</v>
      </c>
      <c r="E823" s="344" t="str">
        <f t="shared" ca="1" si="257"/>
        <v>BBR</v>
      </c>
      <c r="F823" s="175">
        <v>1</v>
      </c>
      <c r="G823" s="459">
        <f ca="1">IF(G822&gt;=$AJ$3,1,IF(AND(J821="L",J822="L"),1,IF(I822="L",2,IF(I822="W",(2*G822-1),G822))))</f>
        <v>257</v>
      </c>
      <c r="H823" s="345" t="str">
        <f ca="1">IF($A822&lt;&gt;"",IF(OR($AH822&lt;&gt;0,$AI822&lt;&gt;0,E822="RRR"),"",IF(AND($D817="B",$D820="B"),"B",IF(AND($D819="B",$D821="B"),"B",IF(AND($D821=$D822,$D821="B"),"B","")))),"")</f>
        <v>B</v>
      </c>
      <c r="I823" s="346" t="str">
        <f t="shared" ca="1" si="261"/>
        <v>L</v>
      </c>
      <c r="J823" s="346">
        <f t="shared" ca="1" si="249"/>
        <v>-1</v>
      </c>
      <c r="K823" s="343">
        <f t="shared" ca="1" si="258"/>
        <v>-1</v>
      </c>
      <c r="L823" s="56" t="str">
        <f ca="1">VLOOKUP($A823,$BC$5:$BN$45,8)</f>
        <v>R</v>
      </c>
      <c r="M823" s="428">
        <f t="shared" ca="1" si="259"/>
        <v>1</v>
      </c>
      <c r="N823" s="175">
        <v>1</v>
      </c>
      <c r="O823" s="345" t="str">
        <f ca="1">IF($A822&lt;&gt;"",IF(OR($AH822&lt;&gt;0,$AI822&lt;&gt;0,E822="BBB",H823&lt;&gt;""),"",IF(AND($D817="R",$D820="R"),"R",IF(AND($D819="R",$D821="R"),"R",IF(AND($D821=$D822,$D821="R"),"R","")))),"")</f>
        <v/>
      </c>
      <c r="P823" s="37" t="str">
        <f t="shared" ca="1" si="250"/>
        <v/>
      </c>
      <c r="Q823" s="37">
        <f t="shared" ca="1" si="251"/>
        <v>0</v>
      </c>
      <c r="R823" s="23">
        <f ca="1">IF($A823&lt;&gt;"",IF(OR($AH822&lt;&gt;0,$AI822&lt;&gt;0),"0",SUM(Q823:Q823)),0)</f>
        <v>0</v>
      </c>
      <c r="S823" s="56" t="str">
        <f ca="1">VLOOKUP($A823,$BC$5:$BN$45,8)</f>
        <v>R</v>
      </c>
      <c r="T823" s="175">
        <v>1</v>
      </c>
      <c r="U823" s="345" t="str">
        <f ca="1">IF($A822&lt;&gt;"",IF(OR($AH822&lt;&gt;0,$AI822&lt;&gt;0,M822&gt;=$AJ$3),"",H823))</f>
        <v>B</v>
      </c>
      <c r="V823" s="346" t="str">
        <f t="shared" ca="1" si="262"/>
        <v>L</v>
      </c>
      <c r="W823" s="346">
        <f t="shared" ca="1" si="252"/>
        <v>-1</v>
      </c>
      <c r="X823" s="343">
        <f t="shared" ca="1" si="260"/>
        <v>-1</v>
      </c>
      <c r="Y823" s="56" t="str">
        <f ca="1">VLOOKUP($A823,$BC$5:$BN$45,8)</f>
        <v>R</v>
      </c>
      <c r="Z823" s="175">
        <v>1</v>
      </c>
      <c r="AA823" s="345" t="str">
        <f ca="1">IF($A822&lt;&gt;"",IF(OR($AH822&lt;&gt;0,$AI822&lt;&gt;0,U823&lt;&gt;""),"",O823))</f>
        <v/>
      </c>
      <c r="AB823" s="37" t="str">
        <f t="shared" ca="1" si="253"/>
        <v/>
      </c>
      <c r="AC823" s="37">
        <f t="shared" ca="1" si="254"/>
        <v>0</v>
      </c>
      <c r="AD823" s="23">
        <f ca="1">IF($A823&lt;&gt;"",IF(OR($AH822&lt;&gt;0,$AI822&lt;&gt;0),"0",SUM(AC823:AC823)),0)</f>
        <v>0</v>
      </c>
      <c r="AE823" s="90">
        <f ca="1">IF(A823&lt;&gt;"",W823+AC823,0)</f>
        <v>-1</v>
      </c>
      <c r="AF823" s="87">
        <f t="shared" ca="1" si="265"/>
        <v>-8</v>
      </c>
      <c r="AG823" s="95">
        <f>T824</f>
        <v>1</v>
      </c>
      <c r="AH823" s="89">
        <f ca="1">IF($A823&lt;&gt;"",IF(AH822&lt;&gt;0,AH822,IF(AF823&gt;=$AJ$1,"Profit Target",0)),0)</f>
        <v>0</v>
      </c>
      <c r="AI823" s="91">
        <f ca="1">IF($A823&lt;&gt;"",IF(AI822&lt;&gt;0,AI822,IF(AF823&lt;=$AJ$2,"Stop Loss",0)))</f>
        <v>0</v>
      </c>
      <c r="AJ823" s="89">
        <f t="shared" ca="1" si="255"/>
        <v>9</v>
      </c>
      <c r="AK823" s="78" t="str">
        <f ca="1">IF($A822="","",ABS(T823)&amp;"@")</f>
        <v>1@</v>
      </c>
      <c r="AL823" s="78" t="str">
        <f ca="1">IF(U823&lt;&gt;"",$AK823&amp;U823&amp;",","")</f>
        <v>1@B,</v>
      </c>
      <c r="AM823" s="78" t="str">
        <f ca="1">IF($A822="","",ABS(Z823)&amp;"@")</f>
        <v>1@</v>
      </c>
      <c r="AN823" s="427" t="str">
        <f t="shared" ca="1" si="256"/>
        <v/>
      </c>
      <c r="AO823" s="20"/>
      <c r="AP823" s="20"/>
      <c r="AQ823" s="20"/>
      <c r="AR823" s="20"/>
      <c r="AS823" s="20"/>
      <c r="AT823" s="66"/>
      <c r="AU823" s="20"/>
      <c r="AV823" s="20"/>
      <c r="AW823" s="20"/>
      <c r="AX823" s="20"/>
      <c r="AY823" s="20"/>
      <c r="AZ823" s="20"/>
      <c r="BA823" s="20"/>
      <c r="BB823" s="96">
        <f t="shared" ca="1" si="247"/>
        <v>31</v>
      </c>
      <c r="BC823" s="48"/>
      <c r="BD823" s="96"/>
      <c r="BE823" s="48"/>
      <c r="BG823" s="48"/>
      <c r="BH823" s="48"/>
      <c r="BI823" s="19"/>
      <c r="BJ823" s="19"/>
      <c r="BK823" s="19"/>
      <c r="BL823" s="48"/>
      <c r="BM823" s="61"/>
      <c r="BN823" s="48"/>
      <c r="BR823" s="48"/>
      <c r="BS823" s="48"/>
      <c r="BT823" s="48"/>
      <c r="BU823" s="48"/>
      <c r="BV823" s="48"/>
      <c r="BW823" s="48"/>
      <c r="BX823" s="48"/>
      <c r="BY823" s="49"/>
      <c r="BZ823" s="48"/>
      <c r="CA823" s="48"/>
      <c r="CB823" s="19"/>
      <c r="CC823" s="19"/>
      <c r="CD823" s="19"/>
      <c r="CE823" s="48"/>
      <c r="CF823" s="49"/>
      <c r="CG823" s="19"/>
      <c r="CH823" s="49"/>
      <c r="CI823" s="19"/>
      <c r="CJ823" s="19"/>
    </row>
    <row r="824" spans="1:88">
      <c r="A824" s="96">
        <f t="shared" ca="1" si="246"/>
        <v>18</v>
      </c>
      <c r="B824" s="23" t="str">
        <f ca="1">IF(A823="","",IF(AND(AL824="",AN824=""),"NB",AL824&amp;AN824))</f>
        <v>1@B,</v>
      </c>
      <c r="C824" s="6" t="str">
        <f t="shared" ca="1" si="248"/>
        <v/>
      </c>
      <c r="D824" s="56" t="str">
        <f ca="1">VLOOKUP($A824,$BC$5:$BN$45,8)</f>
        <v>R</v>
      </c>
      <c r="E824" s="344" t="str">
        <f t="shared" ca="1" si="257"/>
        <v>BRR</v>
      </c>
      <c r="F824" s="175">
        <v>1</v>
      </c>
      <c r="G824" s="459">
        <f ca="1">IF(G823&gt;=$AJ$3,1,IF(AND(J822="L",J823="L"),1,IF(I823="L",2,IF(I823="W",(2*G823-1),G823))))</f>
        <v>2</v>
      </c>
      <c r="H824" s="345" t="str">
        <f ca="1">IF($A823&lt;&gt;"",IF(OR($AH823&lt;&gt;0,$AI823&lt;&gt;0,E823="RRR"),"",IF(AND($D818="B",$D821="B"),"B",IF(AND($D820="B",$D822="B"),"B",IF(AND($D822=$D823,$D822="B"),"B","")))),"")</f>
        <v>B</v>
      </c>
      <c r="I824" s="346" t="str">
        <f t="shared" ca="1" si="261"/>
        <v>L</v>
      </c>
      <c r="J824" s="346">
        <f t="shared" ca="1" si="249"/>
        <v>-1</v>
      </c>
      <c r="K824" s="343">
        <f t="shared" ca="1" si="258"/>
        <v>-1</v>
      </c>
      <c r="L824" s="56" t="str">
        <f ca="1">VLOOKUP($A824,$BC$5:$BN$45,8)</f>
        <v>R</v>
      </c>
      <c r="M824" s="428">
        <f t="shared" ca="1" si="259"/>
        <v>2</v>
      </c>
      <c r="N824" s="175">
        <v>1</v>
      </c>
      <c r="O824" s="345" t="str">
        <f ca="1">IF($A823&lt;&gt;"",IF(OR($AH823&lt;&gt;0,$AI823&lt;&gt;0,E823="BBB",H824&lt;&gt;""),"",IF(AND($D818="R",$D821="R"),"R",IF(AND($D820="R",$D822="R"),"R",IF(AND($D822=$D823,$D822="R"),"R","")))),"")</f>
        <v/>
      </c>
      <c r="P824" s="37" t="str">
        <f t="shared" ca="1" si="250"/>
        <v/>
      </c>
      <c r="Q824" s="37">
        <f t="shared" ca="1" si="251"/>
        <v>0</v>
      </c>
      <c r="R824" s="23">
        <f ca="1">IF($A824&lt;&gt;"",IF(OR($AH823&lt;&gt;0,$AI823&lt;&gt;0),"0",SUM(Q824:Q824)),0)</f>
        <v>0</v>
      </c>
      <c r="S824" s="56" t="str">
        <f ca="1">VLOOKUP($A824,$BC$5:$BN$45,8)</f>
        <v>R</v>
      </c>
      <c r="T824" s="175">
        <v>1</v>
      </c>
      <c r="U824" s="345" t="str">
        <f ca="1">IF($A823&lt;&gt;"",IF(OR($AH823&lt;&gt;0,$AI823&lt;&gt;0,M823&gt;=$AJ$3),"",H824))</f>
        <v>B</v>
      </c>
      <c r="V824" s="346" t="str">
        <f t="shared" ca="1" si="262"/>
        <v>L</v>
      </c>
      <c r="W824" s="346">
        <f t="shared" ca="1" si="252"/>
        <v>-1</v>
      </c>
      <c r="X824" s="343">
        <f t="shared" ca="1" si="260"/>
        <v>-1</v>
      </c>
      <c r="Y824" s="56" t="str">
        <f ca="1">VLOOKUP($A824,$BC$5:$BN$45,8)</f>
        <v>R</v>
      </c>
      <c r="Z824" s="175">
        <v>1</v>
      </c>
      <c r="AA824" s="345" t="str">
        <f ca="1">IF($A823&lt;&gt;"",IF(OR($AH823&lt;&gt;0,$AI823&lt;&gt;0,U824&lt;&gt;""),"",O824))</f>
        <v/>
      </c>
      <c r="AB824" s="37" t="str">
        <f t="shared" ca="1" si="253"/>
        <v/>
      </c>
      <c r="AC824" s="37">
        <f t="shared" ca="1" si="254"/>
        <v>0</v>
      </c>
      <c r="AD824" s="23">
        <f ca="1">IF($A824&lt;&gt;"",IF(OR($AH823&lt;&gt;0,$AI823&lt;&gt;0),"0",SUM(AC824:AC824)),0)</f>
        <v>0</v>
      </c>
      <c r="AE824" s="90">
        <f ca="1">IF(A824&lt;&gt;"",W824+AC824,0)</f>
        <v>-1</v>
      </c>
      <c r="AF824" s="87">
        <f t="shared" ca="1" si="265"/>
        <v>-9</v>
      </c>
      <c r="AG824" s="95">
        <f>T825</f>
        <v>1</v>
      </c>
      <c r="AH824" s="89">
        <f ca="1">IF($A824&lt;&gt;"",IF(AH823&lt;&gt;0,AH823,IF(AF824&gt;=$AJ$1,"Profit Target",0)),0)</f>
        <v>0</v>
      </c>
      <c r="AI824" s="91">
        <f ca="1">IF($A824&lt;&gt;"",IF(AI823&lt;&gt;0,AI823,IF(AF824&lt;=$AJ$2,"Stop Loss",0)))</f>
        <v>0</v>
      </c>
      <c r="AJ824" s="89">
        <f t="shared" ca="1" si="255"/>
        <v>9</v>
      </c>
      <c r="AK824" s="78" t="str">
        <f ca="1">IF($A823="","",ABS(T824)&amp;"@")</f>
        <v>1@</v>
      </c>
      <c r="AL824" s="78" t="str">
        <f ca="1">IF(U824&lt;&gt;"",$AK824&amp;U824&amp;",","")</f>
        <v>1@B,</v>
      </c>
      <c r="AM824" s="78" t="str">
        <f ca="1">IF($A823="","",ABS(Z824)&amp;"@")</f>
        <v>1@</v>
      </c>
      <c r="AN824" s="427" t="str">
        <f t="shared" ca="1" si="256"/>
        <v/>
      </c>
      <c r="AO824" s="20"/>
      <c r="AP824" s="20"/>
      <c r="AQ824" s="20"/>
      <c r="AR824" s="20"/>
      <c r="AS824" s="20"/>
      <c r="AT824" s="66"/>
      <c r="AU824" s="20"/>
      <c r="AV824" s="20"/>
      <c r="AW824" s="20"/>
      <c r="AX824" s="20"/>
      <c r="AY824" s="20"/>
      <c r="AZ824" s="20"/>
      <c r="BA824" s="20"/>
      <c r="BB824" s="96">
        <f t="shared" ca="1" si="247"/>
        <v>13</v>
      </c>
      <c r="BC824" s="48"/>
      <c r="BD824" s="96"/>
      <c r="BE824" s="48"/>
      <c r="BG824" s="48"/>
      <c r="BH824" s="48"/>
      <c r="BI824" s="19"/>
      <c r="BJ824" s="19"/>
      <c r="BK824" s="19"/>
      <c r="BL824" s="48"/>
      <c r="BM824" s="61"/>
      <c r="BN824" s="48"/>
      <c r="BR824" s="48"/>
      <c r="BS824" s="48"/>
      <c r="BT824" s="48"/>
      <c r="BU824" s="48"/>
      <c r="BV824" s="48"/>
      <c r="BW824" s="48"/>
      <c r="BX824" s="48"/>
      <c r="BY824" s="49"/>
      <c r="BZ824" s="48"/>
      <c r="CA824" s="48"/>
      <c r="CB824" s="19"/>
      <c r="CC824" s="19"/>
      <c r="CD824" s="19"/>
      <c r="CE824" s="48"/>
      <c r="CF824" s="49"/>
      <c r="CG824" s="19"/>
      <c r="CH824" s="49"/>
      <c r="CI824" s="19"/>
      <c r="CJ824" s="19"/>
    </row>
    <row r="825" spans="1:88">
      <c r="A825" s="96">
        <f t="shared" ca="1" si="246"/>
        <v>11</v>
      </c>
      <c r="B825" s="23" t="str">
        <f ca="1">IF(A824="","",IF(AND(AL825="",AN825=""),"NB",AL825&amp;AN825))</f>
        <v>1@B,</v>
      </c>
      <c r="C825" s="6" t="str">
        <f t="shared" ca="1" si="248"/>
        <v/>
      </c>
      <c r="D825" s="56" t="str">
        <f ca="1">VLOOKUP($A825,$BC$5:$BN$45,8)</f>
        <v>B</v>
      </c>
      <c r="E825" s="344" t="str">
        <f t="shared" ca="1" si="257"/>
        <v>RRB</v>
      </c>
      <c r="F825" s="175">
        <v>1</v>
      </c>
      <c r="G825" s="459">
        <f ca="1">IF(G824&gt;=$AJ$3,1,IF(AND(J823="L",J824="L"),1,IF(I824="L",2,IF(I824="W",(2*G824-1),G824))))</f>
        <v>2</v>
      </c>
      <c r="H825" s="345" t="str">
        <f ca="1">IF($A824&lt;&gt;"",IF(OR($AH824&lt;&gt;0,$AI824&lt;&gt;0,E824="RRR"),"",IF(AND($D819="B",$D822="B"),"B",IF(AND($D821="B",$D823="B"),"B",IF(AND($D823=$D824,$D823="B"),"B","")))),"")</f>
        <v>B</v>
      </c>
      <c r="I825" s="346" t="str">
        <f t="shared" ca="1" si="261"/>
        <v>W</v>
      </c>
      <c r="J825" s="346">
        <f t="shared" ca="1" si="249"/>
        <v>1</v>
      </c>
      <c r="K825" s="343">
        <f t="shared" ca="1" si="258"/>
        <v>1</v>
      </c>
      <c r="L825" s="56" t="str">
        <f ca="1">VLOOKUP($A825,$BC$5:$BN$45,8)</f>
        <v>B</v>
      </c>
      <c r="M825" s="428">
        <f t="shared" ca="1" si="259"/>
        <v>0</v>
      </c>
      <c r="N825" s="175">
        <v>1</v>
      </c>
      <c r="O825" s="345" t="str">
        <f ca="1">IF($A824&lt;&gt;"",IF(OR($AH824&lt;&gt;0,$AI824&lt;&gt;0,E824="BBB",H825&lt;&gt;""),"",IF(AND($D819="R",$D822="R"),"R",IF(AND($D821="R",$D823="R"),"R",IF(AND($D823=$D824,$D823="R"),"R","")))),"")</f>
        <v/>
      </c>
      <c r="P825" s="37" t="str">
        <f t="shared" ca="1" si="250"/>
        <v/>
      </c>
      <c r="Q825" s="37">
        <f t="shared" ca="1" si="251"/>
        <v>0</v>
      </c>
      <c r="R825" s="23">
        <f ca="1">IF($A825&lt;&gt;"",IF(OR($AH824&lt;&gt;0,$AI824&lt;&gt;0),"0",SUM(Q825:Q825)),0)</f>
        <v>0</v>
      </c>
      <c r="S825" s="56" t="str">
        <f ca="1">VLOOKUP($A825,$BC$5:$BN$45,8)</f>
        <v>B</v>
      </c>
      <c r="T825" s="175">
        <v>1</v>
      </c>
      <c r="U825" s="345" t="str">
        <f ca="1">IF($A824&lt;&gt;"",IF(OR($AH824&lt;&gt;0,$AI824&lt;&gt;0,M824&gt;=$AJ$3),"",H825))</f>
        <v>B</v>
      </c>
      <c r="V825" s="346" t="str">
        <f t="shared" ca="1" si="262"/>
        <v>W</v>
      </c>
      <c r="W825" s="346">
        <f t="shared" ca="1" si="252"/>
        <v>1</v>
      </c>
      <c r="X825" s="343">
        <f t="shared" ca="1" si="260"/>
        <v>1</v>
      </c>
      <c r="Y825" s="56" t="str">
        <f ca="1">VLOOKUP($A825,$BC$5:$BN$45,8)</f>
        <v>B</v>
      </c>
      <c r="Z825" s="175">
        <v>1</v>
      </c>
      <c r="AA825" s="345" t="str">
        <f ca="1">IF($A824&lt;&gt;"",IF(OR($AH824&lt;&gt;0,$AI824&lt;&gt;0,U825&lt;&gt;""),"",O825))</f>
        <v/>
      </c>
      <c r="AB825" s="37" t="str">
        <f t="shared" ca="1" si="253"/>
        <v/>
      </c>
      <c r="AC825" s="37">
        <f t="shared" ca="1" si="254"/>
        <v>0</v>
      </c>
      <c r="AD825" s="23">
        <f ca="1">IF($A825&lt;&gt;"",IF(OR($AH824&lt;&gt;0,$AI824&lt;&gt;0),"0",SUM(AC825:AC825)),0)</f>
        <v>0</v>
      </c>
      <c r="AE825" s="90">
        <f ca="1">IF(A825&lt;&gt;"",W825+AC825,0)</f>
        <v>1</v>
      </c>
      <c r="AF825" s="87">
        <f t="shared" ca="1" si="265"/>
        <v>-8</v>
      </c>
      <c r="AG825" s="95">
        <f>T826</f>
        <v>1</v>
      </c>
      <c r="AH825" s="89">
        <f ca="1">IF($A825&lt;&gt;"",IF(AH824&lt;&gt;0,AH824,IF(AF825&gt;=$AJ$1,"Profit Target",0)),0)</f>
        <v>0</v>
      </c>
      <c r="AI825" s="91">
        <f ca="1">IF($A825&lt;&gt;"",IF(AI824&lt;&gt;0,AI824,IF(AF825&lt;=$AJ$2,"Stop Loss",0)))</f>
        <v>0</v>
      </c>
      <c r="AJ825" s="89">
        <f t="shared" ca="1" si="255"/>
        <v>9</v>
      </c>
      <c r="AK825" s="78" t="str">
        <f ca="1">IF($A824="","",ABS(T825)&amp;"@")</f>
        <v>1@</v>
      </c>
      <c r="AL825" s="78" t="str">
        <f ca="1">IF(U825&lt;&gt;"",$AK825&amp;U825&amp;",","")</f>
        <v>1@B,</v>
      </c>
      <c r="AM825" s="78" t="str">
        <f ca="1">IF($A824="","",ABS(Z825)&amp;"@")</f>
        <v>1@</v>
      </c>
      <c r="AN825" s="427" t="str">
        <f t="shared" ca="1" si="256"/>
        <v/>
      </c>
      <c r="AO825" s="20"/>
      <c r="AP825" s="20"/>
      <c r="AQ825" s="20"/>
      <c r="AR825" s="20"/>
      <c r="AS825" s="20"/>
      <c r="AT825" s="66"/>
      <c r="AU825" s="20"/>
      <c r="AV825" s="20"/>
      <c r="AW825" s="20"/>
      <c r="AX825" s="20"/>
      <c r="AY825" s="20"/>
      <c r="AZ825" s="20"/>
      <c r="BA825" s="20"/>
      <c r="BB825" s="96">
        <f t="shared" ca="1" si="247"/>
        <v>9</v>
      </c>
      <c r="BC825" s="48"/>
      <c r="BD825" s="96"/>
      <c r="BE825" s="48"/>
      <c r="BG825" s="48"/>
      <c r="BH825" s="48"/>
      <c r="BI825" s="19"/>
      <c r="BJ825" s="19"/>
      <c r="BK825" s="19"/>
      <c r="BL825" s="48"/>
      <c r="BM825" s="61"/>
      <c r="BN825" s="48"/>
      <c r="BR825" s="48"/>
      <c r="BS825" s="48"/>
      <c r="BT825" s="48"/>
      <c r="BU825" s="48"/>
      <c r="BV825" s="48"/>
      <c r="BW825" s="48"/>
      <c r="BX825" s="48"/>
      <c r="BY825" s="49"/>
      <c r="BZ825" s="48"/>
      <c r="CA825" s="48"/>
      <c r="CB825" s="19"/>
      <c r="CC825" s="19"/>
      <c r="CD825" s="19"/>
      <c r="CE825" s="48"/>
      <c r="CF825" s="49"/>
      <c r="CG825" s="19"/>
      <c r="CH825" s="49"/>
      <c r="CI825" s="19"/>
      <c r="CJ825" s="19"/>
    </row>
    <row r="826" spans="1:88">
      <c r="A826" s="96">
        <f t="shared" ca="1" si="246"/>
        <v>24</v>
      </c>
      <c r="B826" s="23" t="str">
        <f ca="1">IF(A825="","",IF(AND(AL826="",AN826=""),"NB",AL826&amp;AN826))</f>
        <v>NB</v>
      </c>
      <c r="C826" s="6" t="str">
        <f t="shared" ca="1" si="248"/>
        <v/>
      </c>
      <c r="D826" s="56" t="str">
        <f ca="1">VLOOKUP($A826,$BC$5:$BN$45,8)</f>
        <v>B</v>
      </c>
      <c r="E826" s="344" t="str">
        <f t="shared" ca="1" si="257"/>
        <v>RBB</v>
      </c>
      <c r="F826" s="175">
        <v>1</v>
      </c>
      <c r="G826" s="459">
        <f ca="1">IF(G825&gt;=$AJ$3,1,IF(AND(J824="L",J825="L"),1,IF(I825="L",2,IF(I825="W",(2*G825-1),G825))))</f>
        <v>3</v>
      </c>
      <c r="H826" s="345" t="str">
        <f ca="1">IF($A825&lt;&gt;"",IF(OR($AH825&lt;&gt;0,$AI825&lt;&gt;0,E825="RRR"),"",IF(AND($D820="B",$D823="B"),"B",IF(AND($D822="B",$D824="B"),"B",IF(AND($D824=$D825,$D824="B"),"B","")))),"")</f>
        <v/>
      </c>
      <c r="I826" s="346" t="str">
        <f t="shared" ca="1" si="261"/>
        <v/>
      </c>
      <c r="J826" s="346">
        <f t="shared" ca="1" si="249"/>
        <v>0</v>
      </c>
      <c r="K826" s="343">
        <f t="shared" ca="1" si="258"/>
        <v>0</v>
      </c>
      <c r="L826" s="56" t="str">
        <f ca="1">VLOOKUP($A826,$BC$5:$BN$45,8)</f>
        <v>B</v>
      </c>
      <c r="M826" s="428">
        <f t="shared" ca="1" si="259"/>
        <v>0</v>
      </c>
      <c r="N826" s="175">
        <v>1</v>
      </c>
      <c r="O826" s="345" t="str">
        <f ca="1">IF($A825&lt;&gt;"",IF(OR($AH825&lt;&gt;0,$AI825&lt;&gt;0,E825="BBB",H826&lt;&gt;""),"",IF(AND($D820="R",$D823="R"),"R",IF(AND($D822="R",$D824="R"),"R",IF(AND($D824=$D825,$D824="R"),"R","")))),"")</f>
        <v/>
      </c>
      <c r="P826" s="37" t="str">
        <f t="shared" ca="1" si="250"/>
        <v/>
      </c>
      <c r="Q826" s="37">
        <f t="shared" ca="1" si="251"/>
        <v>0</v>
      </c>
      <c r="R826" s="23">
        <f ca="1">IF($A826&lt;&gt;"",IF(OR($AH825&lt;&gt;0,$AI825&lt;&gt;0),"0",SUM(Q826:Q826)),0)</f>
        <v>0</v>
      </c>
      <c r="S826" s="56" t="str">
        <f ca="1">VLOOKUP($A826,$BC$5:$BN$45,8)</f>
        <v>B</v>
      </c>
      <c r="T826" s="175">
        <v>1</v>
      </c>
      <c r="U826" s="345" t="str">
        <f ca="1">IF($A825&lt;&gt;"",IF(OR($AH825&lt;&gt;0,$AI825&lt;&gt;0,M825&gt;=$AJ$3),"",H826))</f>
        <v/>
      </c>
      <c r="V826" s="346" t="str">
        <f t="shared" ca="1" si="262"/>
        <v/>
      </c>
      <c r="W826" s="346">
        <f t="shared" ca="1" si="252"/>
        <v>0</v>
      </c>
      <c r="X826" s="343">
        <f t="shared" ca="1" si="260"/>
        <v>0</v>
      </c>
      <c r="Y826" s="56" t="str">
        <f ca="1">VLOOKUP($A826,$BC$5:$BN$45,8)</f>
        <v>B</v>
      </c>
      <c r="Z826" s="175">
        <v>1</v>
      </c>
      <c r="AA826" s="345" t="str">
        <f ca="1">IF($A825&lt;&gt;"",IF(OR($AH825&lt;&gt;0,$AI825&lt;&gt;0,U826&lt;&gt;""),"",O826))</f>
        <v/>
      </c>
      <c r="AB826" s="37" t="str">
        <f t="shared" ca="1" si="253"/>
        <v/>
      </c>
      <c r="AC826" s="37">
        <f t="shared" ca="1" si="254"/>
        <v>0</v>
      </c>
      <c r="AD826" s="23">
        <f ca="1">IF($A826&lt;&gt;"",IF(OR($AH825&lt;&gt;0,$AI825&lt;&gt;0),"0",SUM(AC826:AC826)),0)</f>
        <v>0</v>
      </c>
      <c r="AE826" s="90">
        <f ca="1">IF(A826&lt;&gt;"",W826+AC826,0)</f>
        <v>0</v>
      </c>
      <c r="AF826" s="87">
        <f t="shared" ca="1" si="265"/>
        <v>-8</v>
      </c>
      <c r="AG826" s="95">
        <f>T827</f>
        <v>1</v>
      </c>
      <c r="AH826" s="89">
        <f ca="1">IF($A826&lt;&gt;"",IF(AH825&lt;&gt;0,AH825,IF(AF826&gt;=$AJ$1,"Profit Target",0)),0)</f>
        <v>0</v>
      </c>
      <c r="AI826" s="91">
        <f ca="1">IF($A826&lt;&gt;"",IF(AI825&lt;&gt;0,AI825,IF(AF826&lt;=$AJ$2,"Stop Loss",0)))</f>
        <v>0</v>
      </c>
      <c r="AJ826" s="89">
        <f t="shared" ca="1" si="255"/>
        <v>9</v>
      </c>
      <c r="AK826" s="78" t="str">
        <f ca="1">IF($A825="","",ABS(T826)&amp;"@")</f>
        <v>1@</v>
      </c>
      <c r="AL826" s="78" t="str">
        <f ca="1">IF(U826&lt;&gt;"",$AK826&amp;U826&amp;",","")</f>
        <v/>
      </c>
      <c r="AM826" s="78" t="str">
        <f ca="1">IF($A825="","",ABS(Z826)&amp;"@")</f>
        <v>1@</v>
      </c>
      <c r="AN826" s="427" t="str">
        <f t="shared" ca="1" si="256"/>
        <v/>
      </c>
      <c r="AO826" s="20"/>
      <c r="AP826" s="20"/>
      <c r="AQ826" s="20"/>
      <c r="AR826" s="20"/>
      <c r="AS826" s="20"/>
      <c r="AT826" s="66"/>
      <c r="AU826" s="20"/>
      <c r="AV826" s="20"/>
      <c r="AW826" s="20"/>
      <c r="AX826" s="20"/>
      <c r="AY826" s="20"/>
      <c r="AZ826" s="20"/>
      <c r="BA826" s="20"/>
      <c r="BB826" s="96">
        <f t="shared" ca="1" si="247"/>
        <v>36</v>
      </c>
      <c r="BC826" s="48"/>
      <c r="BD826" s="96"/>
      <c r="BE826" s="48"/>
      <c r="BG826" s="48"/>
      <c r="BH826" s="48"/>
      <c r="BI826" s="19"/>
      <c r="BJ826" s="19"/>
      <c r="BK826" s="19"/>
      <c r="BL826" s="48"/>
      <c r="BM826" s="61"/>
      <c r="BN826" s="48"/>
      <c r="BR826" s="48"/>
      <c r="BS826" s="48"/>
      <c r="BT826" s="48"/>
      <c r="BU826" s="48"/>
      <c r="BV826" s="48"/>
      <c r="BW826" s="48"/>
      <c r="BX826" s="48"/>
      <c r="BY826" s="49"/>
      <c r="BZ826" s="48"/>
      <c r="CA826" s="48"/>
      <c r="CB826" s="19"/>
      <c r="CC826" s="19"/>
      <c r="CD826" s="19"/>
      <c r="CE826" s="48"/>
      <c r="CF826" s="49"/>
      <c r="CG826" s="19"/>
      <c r="CH826" s="49"/>
      <c r="CI826" s="19"/>
      <c r="CJ826" s="19"/>
    </row>
    <row r="827" spans="1:88">
      <c r="A827" s="96">
        <f t="shared" ca="1" si="246"/>
        <v>34</v>
      </c>
      <c r="B827" s="23" t="str">
        <f ca="1">IF(A826="","",IF(AND(AL827="",AN827=""),"NB",AL827&amp;AN827))</f>
        <v>1@B,</v>
      </c>
      <c r="C827" s="6" t="str">
        <f t="shared" ca="1" si="248"/>
        <v/>
      </c>
      <c r="D827" s="56" t="str">
        <f ca="1">VLOOKUP($A827,$BC$5:$BN$45,8)</f>
        <v>R</v>
      </c>
      <c r="E827" s="344" t="str">
        <f t="shared" ca="1" si="257"/>
        <v>BBR</v>
      </c>
      <c r="F827" s="175">
        <v>1</v>
      </c>
      <c r="G827" s="459">
        <f ca="1">IF(G826&gt;=$AJ$3,1,IF(AND(J825="L",J826="L"),1,IF(I826="L",2,IF(I826="W",(2*G826-1),G826))))</f>
        <v>3</v>
      </c>
      <c r="H827" s="345" t="str">
        <f ca="1">IF($A826&lt;&gt;"",IF(OR($AH826&lt;&gt;0,$AI826&lt;&gt;0,E826="RRR"),"",IF(AND($D821="B",$D824="B"),"B",IF(AND($D823="B",$D825="B"),"B",IF(AND($D825=$D826,$D825="B"),"B","")))),"")</f>
        <v>B</v>
      </c>
      <c r="I827" s="346" t="str">
        <f t="shared" ca="1" si="261"/>
        <v>L</v>
      </c>
      <c r="J827" s="346">
        <f t="shared" ca="1" si="249"/>
        <v>-1</v>
      </c>
      <c r="K827" s="343">
        <f t="shared" ca="1" si="258"/>
        <v>-1</v>
      </c>
      <c r="L827" s="56" t="str">
        <f ca="1">VLOOKUP($A827,$BC$5:$BN$45,8)</f>
        <v>R</v>
      </c>
      <c r="M827" s="428">
        <f t="shared" ca="1" si="259"/>
        <v>1</v>
      </c>
      <c r="N827" s="175">
        <v>1</v>
      </c>
      <c r="O827" s="345" t="str">
        <f ca="1">IF($A826&lt;&gt;"",IF(OR($AH826&lt;&gt;0,$AI826&lt;&gt;0,E826="BBB",H827&lt;&gt;""),"",IF(AND($D821="R",$D824="R"),"R",IF(AND($D823="R",$D825="R"),"R",IF(AND($D825=$D826,$D825="R"),"R","")))),"")</f>
        <v/>
      </c>
      <c r="P827" s="37" t="str">
        <f t="shared" ca="1" si="250"/>
        <v/>
      </c>
      <c r="Q827" s="37">
        <f t="shared" ca="1" si="251"/>
        <v>0</v>
      </c>
      <c r="R827" s="23">
        <f ca="1">IF($A827&lt;&gt;"",IF(OR($AH826&lt;&gt;0,$AI826&lt;&gt;0),"0",SUM(Q827:Q827)),0)</f>
        <v>0</v>
      </c>
      <c r="S827" s="56" t="str">
        <f ca="1">VLOOKUP($A827,$BC$5:$BN$45,8)</f>
        <v>R</v>
      </c>
      <c r="T827" s="175">
        <v>1</v>
      </c>
      <c r="U827" s="345" t="str">
        <f ca="1">IF($A826&lt;&gt;"",IF(OR($AH826&lt;&gt;0,$AI826&lt;&gt;0,M826&gt;=$AJ$3),"",H827))</f>
        <v>B</v>
      </c>
      <c r="V827" s="346" t="str">
        <f t="shared" ca="1" si="262"/>
        <v>L</v>
      </c>
      <c r="W827" s="346">
        <f t="shared" ca="1" si="252"/>
        <v>-1</v>
      </c>
      <c r="X827" s="343">
        <f t="shared" ca="1" si="260"/>
        <v>-1</v>
      </c>
      <c r="Y827" s="56" t="str">
        <f ca="1">VLOOKUP($A827,$BC$5:$BN$45,8)</f>
        <v>R</v>
      </c>
      <c r="Z827" s="175">
        <v>1</v>
      </c>
      <c r="AA827" s="345" t="str">
        <f ca="1">IF($A826&lt;&gt;"",IF(OR($AH826&lt;&gt;0,$AI826&lt;&gt;0,U827&lt;&gt;""),"",O827))</f>
        <v/>
      </c>
      <c r="AB827" s="37" t="str">
        <f t="shared" ca="1" si="253"/>
        <v/>
      </c>
      <c r="AC827" s="37">
        <f t="shared" ca="1" si="254"/>
        <v>0</v>
      </c>
      <c r="AD827" s="23">
        <f ca="1">IF($A827&lt;&gt;"",IF(OR($AH826&lt;&gt;0,$AI826&lt;&gt;0),"0",SUM(AC827:AC827)),0)</f>
        <v>0</v>
      </c>
      <c r="AE827" s="90">
        <f ca="1">IF(A827&lt;&gt;"",W827+AC827,0)</f>
        <v>-1</v>
      </c>
      <c r="AF827" s="87">
        <f t="shared" ca="1" si="265"/>
        <v>-9</v>
      </c>
      <c r="AG827" s="95">
        <f>T828</f>
        <v>1</v>
      </c>
      <c r="AH827" s="89">
        <f ca="1">IF($A827&lt;&gt;"",IF(AH826&lt;&gt;0,AH826,IF(AF827&gt;=$AJ$1,"Profit Target",0)),0)</f>
        <v>0</v>
      </c>
      <c r="AI827" s="91">
        <f ca="1">IF($A827&lt;&gt;"",IF(AI826&lt;&gt;0,AI826,IF(AF827&lt;=$AJ$2,"Stop Loss",0)))</f>
        <v>0</v>
      </c>
      <c r="AJ827" s="89">
        <f t="shared" ca="1" si="255"/>
        <v>9</v>
      </c>
      <c r="AK827" s="78" t="str">
        <f ca="1">IF($A826="","",ABS(T827)&amp;"@")</f>
        <v>1@</v>
      </c>
      <c r="AL827" s="78" t="str">
        <f ca="1">IF(U827&lt;&gt;"",$AK827&amp;U827&amp;",","")</f>
        <v>1@B,</v>
      </c>
      <c r="AM827" s="78" t="str">
        <f ca="1">IF($A826="","",ABS(Z827)&amp;"@")</f>
        <v>1@</v>
      </c>
      <c r="AN827" s="427" t="str">
        <f t="shared" ca="1" si="256"/>
        <v/>
      </c>
      <c r="AO827" s="20"/>
      <c r="AP827" s="20"/>
      <c r="AQ827" s="20"/>
      <c r="AR827" s="20"/>
      <c r="AS827" s="20"/>
      <c r="AT827" s="66"/>
      <c r="AU827" s="20"/>
      <c r="AV827" s="20"/>
      <c r="AW827" s="20"/>
      <c r="AX827" s="20"/>
      <c r="AY827" s="20"/>
      <c r="AZ827" s="20"/>
      <c r="BA827" s="20"/>
      <c r="BB827" s="96">
        <f t="shared" ca="1" si="247"/>
        <v>4</v>
      </c>
      <c r="BC827" s="48"/>
      <c r="BD827" s="96"/>
      <c r="BE827" s="48"/>
      <c r="BG827" s="48"/>
      <c r="BH827" s="48"/>
      <c r="BI827" s="19"/>
      <c r="BJ827" s="19"/>
      <c r="BK827" s="19"/>
      <c r="BL827" s="48"/>
      <c r="BM827" s="61"/>
      <c r="BN827" s="48"/>
      <c r="BR827" s="48"/>
      <c r="BS827" s="48"/>
      <c r="BT827" s="48"/>
      <c r="BU827" s="48"/>
      <c r="BV827" s="48"/>
      <c r="BW827" s="48"/>
      <c r="BX827" s="48"/>
      <c r="BY827" s="49"/>
      <c r="BZ827" s="48"/>
      <c r="CA827" s="48"/>
      <c r="CB827" s="19"/>
      <c r="CC827" s="19"/>
      <c r="CD827" s="19"/>
      <c r="CE827" s="48"/>
      <c r="CF827" s="49"/>
      <c r="CG827" s="19"/>
      <c r="CH827" s="49"/>
      <c r="CI827" s="19"/>
      <c r="CJ827" s="19"/>
    </row>
    <row r="828" spans="1:88">
      <c r="A828" s="96">
        <f t="shared" ca="1" si="246"/>
        <v>28</v>
      </c>
      <c r="B828" s="23" t="str">
        <f ca="1">IF(A827="","",IF(AND(AL828="",AN828=""),"NB",AL828&amp;AN828))</f>
        <v>1@B,</v>
      </c>
      <c r="C828" s="6" t="str">
        <f t="shared" ca="1" si="248"/>
        <v/>
      </c>
      <c r="D828" s="56" t="str">
        <f ca="1">VLOOKUP($A828,$BC$5:$BN$45,8)</f>
        <v>B</v>
      </c>
      <c r="E828" s="344" t="str">
        <f t="shared" ca="1" si="257"/>
        <v>BRB</v>
      </c>
      <c r="F828" s="175">
        <v>1</v>
      </c>
      <c r="G828" s="459">
        <f ca="1">IF(G827&gt;=$AJ$3,1,IF(AND(J826="L",J827="L"),1,IF(I827="L",2,IF(I827="W",(2*G827-1),G827))))</f>
        <v>2</v>
      </c>
      <c r="H828" s="345" t="str">
        <f ca="1">IF($A827&lt;&gt;"",IF(OR($AH827&lt;&gt;0,$AI827&lt;&gt;0,E827="RRR"),"",IF(AND($D822="B",$D825="B"),"B",IF(AND($D824="B",$D826="B"),"B",IF(AND($D826=$D827,$D826="B"),"B","")))),"")</f>
        <v>B</v>
      </c>
      <c r="I828" s="346" t="str">
        <f t="shared" ca="1" si="261"/>
        <v>W</v>
      </c>
      <c r="J828" s="346">
        <f t="shared" ca="1" si="249"/>
        <v>1</v>
      </c>
      <c r="K828" s="343">
        <f t="shared" ca="1" si="258"/>
        <v>1</v>
      </c>
      <c r="L828" s="56" t="str">
        <f ca="1">VLOOKUP($A828,$BC$5:$BN$45,8)</f>
        <v>B</v>
      </c>
      <c r="M828" s="428">
        <f t="shared" ca="1" si="259"/>
        <v>0</v>
      </c>
      <c r="N828" s="175">
        <v>1</v>
      </c>
      <c r="O828" s="345" t="str">
        <f ca="1">IF($A827&lt;&gt;"",IF(OR($AH827&lt;&gt;0,$AI827&lt;&gt;0,E827="BBB",H828&lt;&gt;""),"",IF(AND($D822="R",$D825="R"),"R",IF(AND($D824="R",$D826="R"),"R",IF(AND($D826=$D827,$D826="R"),"R","")))),"")</f>
        <v/>
      </c>
      <c r="P828" s="37" t="str">
        <f t="shared" ca="1" si="250"/>
        <v/>
      </c>
      <c r="Q828" s="37">
        <f t="shared" ca="1" si="251"/>
        <v>0</v>
      </c>
      <c r="R828" s="23">
        <f ca="1">IF($A828&lt;&gt;"",IF(OR($AH827&lt;&gt;0,$AI827&lt;&gt;0),"0",SUM(Q828:Q828)),0)</f>
        <v>0</v>
      </c>
      <c r="S828" s="56" t="str">
        <f ca="1">VLOOKUP($A828,$BC$5:$BN$45,8)</f>
        <v>B</v>
      </c>
      <c r="T828" s="175">
        <v>1</v>
      </c>
      <c r="U828" s="345" t="str">
        <f ca="1">IF($A827&lt;&gt;"",IF(OR($AH827&lt;&gt;0,$AI827&lt;&gt;0,M827&gt;=$AJ$3),"",H828))</f>
        <v>B</v>
      </c>
      <c r="V828" s="346" t="str">
        <f t="shared" ca="1" si="262"/>
        <v>W</v>
      </c>
      <c r="W828" s="346">
        <f t="shared" ca="1" si="252"/>
        <v>1</v>
      </c>
      <c r="X828" s="343">
        <f t="shared" ca="1" si="260"/>
        <v>1</v>
      </c>
      <c r="Y828" s="56" t="str">
        <f ca="1">VLOOKUP($A828,$BC$5:$BN$45,8)</f>
        <v>B</v>
      </c>
      <c r="Z828" s="175">
        <v>1</v>
      </c>
      <c r="AA828" s="345" t="str">
        <f ca="1">IF($A827&lt;&gt;"",IF(OR($AH827&lt;&gt;0,$AI827&lt;&gt;0,U828&lt;&gt;""),"",O828))</f>
        <v/>
      </c>
      <c r="AB828" s="37" t="str">
        <f t="shared" ca="1" si="253"/>
        <v/>
      </c>
      <c r="AC828" s="37">
        <f t="shared" ca="1" si="254"/>
        <v>0</v>
      </c>
      <c r="AD828" s="23">
        <f ca="1">IF($A828&lt;&gt;"",IF(OR($AH827&lt;&gt;0,$AI827&lt;&gt;0),"0",SUM(AC828:AC828)),0)</f>
        <v>0</v>
      </c>
      <c r="AE828" s="90">
        <f ca="1">IF(A828&lt;&gt;"",W828+AC828,0)</f>
        <v>1</v>
      </c>
      <c r="AF828" s="87">
        <f t="shared" ca="1" si="265"/>
        <v>-8</v>
      </c>
      <c r="AG828" s="95">
        <f>T829</f>
        <v>1</v>
      </c>
      <c r="AH828" s="89">
        <f ca="1">IF($A828&lt;&gt;"",IF(AH827&lt;&gt;0,AH827,IF(AF828&gt;=$AJ$1,"Profit Target",0)),0)</f>
        <v>0</v>
      </c>
      <c r="AI828" s="91">
        <f ca="1">IF($A828&lt;&gt;"",IF(AI827&lt;&gt;0,AI827,IF(AF828&lt;=$AJ$2,"Stop Loss",0)))</f>
        <v>0</v>
      </c>
      <c r="AJ828" s="89">
        <f t="shared" ca="1" si="255"/>
        <v>9</v>
      </c>
      <c r="AK828" s="78" t="str">
        <f ca="1">IF($A827="","",ABS(T828)&amp;"@")</f>
        <v>1@</v>
      </c>
      <c r="AL828" s="78" t="str">
        <f ca="1">IF(U828&lt;&gt;"",$AK828&amp;U828&amp;",","")</f>
        <v>1@B,</v>
      </c>
      <c r="AM828" s="78" t="str">
        <f ca="1">IF($A827="","",ABS(Z828)&amp;"@")</f>
        <v>1@</v>
      </c>
      <c r="AN828" s="427" t="str">
        <f t="shared" ca="1" si="256"/>
        <v/>
      </c>
      <c r="AO828" s="20"/>
      <c r="AP828" s="20"/>
      <c r="AQ828" s="20"/>
      <c r="AR828" s="20"/>
      <c r="AS828" s="20"/>
      <c r="AT828" s="66"/>
      <c r="AU828" s="20"/>
      <c r="AV828" s="20"/>
      <c r="AW828" s="20"/>
      <c r="AX828" s="20"/>
      <c r="AY828" s="20"/>
      <c r="AZ828" s="20"/>
      <c r="BA828" s="20"/>
      <c r="BB828" s="96">
        <f t="shared" ca="1" si="247"/>
        <v>32</v>
      </c>
      <c r="BC828" s="48"/>
      <c r="BD828" s="96"/>
      <c r="BE828" s="48"/>
      <c r="BG828" s="48"/>
      <c r="BH828" s="48"/>
      <c r="BI828" s="19"/>
      <c r="BJ828" s="19"/>
      <c r="BK828" s="19"/>
      <c r="BL828" s="48"/>
      <c r="BM828" s="61"/>
      <c r="BN828" s="48"/>
      <c r="BR828" s="48"/>
      <c r="BS828" s="48"/>
      <c r="BT828" s="48"/>
      <c r="BU828" s="48"/>
      <c r="BV828" s="48"/>
      <c r="BW828" s="48"/>
      <c r="BX828" s="48"/>
      <c r="BY828" s="49"/>
      <c r="BZ828" s="48"/>
      <c r="CA828" s="48"/>
      <c r="CB828" s="19"/>
      <c r="CC828" s="19"/>
      <c r="CD828" s="19"/>
      <c r="CE828" s="48"/>
      <c r="CF828" s="49"/>
      <c r="CG828" s="19"/>
      <c r="CH828" s="49"/>
      <c r="CI828" s="19"/>
      <c r="CJ828" s="19"/>
    </row>
    <row r="829" spans="1:88">
      <c r="A829" s="96">
        <f t="shared" ca="1" si="246"/>
        <v>33</v>
      </c>
      <c r="B829" s="23" t="str">
        <f ca="1">IF(A828="","",IF(AND(AL829="",AN829=""),"NB",AL829&amp;AN829))</f>
        <v>NB</v>
      </c>
      <c r="C829" s="6" t="str">
        <f t="shared" ca="1" si="248"/>
        <v/>
      </c>
      <c r="D829" s="56" t="str">
        <f ca="1">VLOOKUP($A829,$BC$5:$BN$45,8)</f>
        <v>B</v>
      </c>
      <c r="E829" s="344" t="str">
        <f t="shared" ca="1" si="257"/>
        <v>RBB</v>
      </c>
      <c r="F829" s="175">
        <v>1</v>
      </c>
      <c r="G829" s="459">
        <f ca="1">IF(G828&gt;=$AJ$3,1,IF(AND(J827="L",J828="L"),1,IF(I828="L",2,IF(I828="W",(2*G828-1),G828))))</f>
        <v>3</v>
      </c>
      <c r="H829" s="345" t="str">
        <f ca="1">IF($A828&lt;&gt;"",IF(OR($AH828&lt;&gt;0,$AI828&lt;&gt;0,E828="RRR"),"",IF(AND($D823="B",$D826="B"),"B",IF(AND($D825="B",$D827="B"),"B",IF(AND($D827=$D828,$D827="B"),"B","")))),"")</f>
        <v/>
      </c>
      <c r="I829" s="346" t="str">
        <f t="shared" ca="1" si="261"/>
        <v/>
      </c>
      <c r="J829" s="346">
        <f t="shared" ca="1" si="249"/>
        <v>0</v>
      </c>
      <c r="K829" s="343">
        <f t="shared" ca="1" si="258"/>
        <v>0</v>
      </c>
      <c r="L829" s="56" t="str">
        <f ca="1">VLOOKUP($A829,$BC$5:$BN$45,8)</f>
        <v>B</v>
      </c>
      <c r="M829" s="428">
        <f t="shared" ca="1" si="259"/>
        <v>0</v>
      </c>
      <c r="N829" s="175">
        <v>1</v>
      </c>
      <c r="O829" s="345" t="str">
        <f ca="1">IF($A828&lt;&gt;"",IF(OR($AH828&lt;&gt;0,$AI828&lt;&gt;0,E828="BBB",H829&lt;&gt;""),"",IF(AND($D823="R",$D826="R"),"R",IF(AND($D825="R",$D827="R"),"R",IF(AND($D827=$D828,$D827="R"),"R","")))),"")</f>
        <v/>
      </c>
      <c r="P829" s="37" t="str">
        <f t="shared" ca="1" si="250"/>
        <v/>
      </c>
      <c r="Q829" s="37">
        <f t="shared" ca="1" si="251"/>
        <v>0</v>
      </c>
      <c r="R829" s="23">
        <f ca="1">IF($A829&lt;&gt;"",IF(OR($AH828&lt;&gt;0,$AI828&lt;&gt;0),"0",SUM(Q829:Q829)),0)</f>
        <v>0</v>
      </c>
      <c r="S829" s="56" t="str">
        <f ca="1">VLOOKUP($A829,$BC$5:$BN$45,8)</f>
        <v>B</v>
      </c>
      <c r="T829" s="175">
        <v>1</v>
      </c>
      <c r="U829" s="345" t="str">
        <f ca="1">IF($A828&lt;&gt;"",IF(OR($AH828&lt;&gt;0,$AI828&lt;&gt;0,M828&gt;=$AJ$3),"",H829))</f>
        <v/>
      </c>
      <c r="V829" s="346" t="str">
        <f t="shared" ca="1" si="262"/>
        <v/>
      </c>
      <c r="W829" s="346">
        <f t="shared" ca="1" si="252"/>
        <v>0</v>
      </c>
      <c r="X829" s="343">
        <f t="shared" ca="1" si="260"/>
        <v>0</v>
      </c>
      <c r="Y829" s="56" t="str">
        <f ca="1">VLOOKUP($A829,$BC$5:$BN$45,8)</f>
        <v>B</v>
      </c>
      <c r="Z829" s="175">
        <v>1</v>
      </c>
      <c r="AA829" s="345" t="str">
        <f ca="1">IF($A828&lt;&gt;"",IF(OR($AH828&lt;&gt;0,$AI828&lt;&gt;0,U829&lt;&gt;""),"",O829))</f>
        <v/>
      </c>
      <c r="AB829" s="37" t="str">
        <f t="shared" ca="1" si="253"/>
        <v/>
      </c>
      <c r="AC829" s="37">
        <f t="shared" ca="1" si="254"/>
        <v>0</v>
      </c>
      <c r="AD829" s="23">
        <f ca="1">IF($A829&lt;&gt;"",IF(OR($AH828&lt;&gt;0,$AI828&lt;&gt;0),"0",SUM(AC829:AC829)),0)</f>
        <v>0</v>
      </c>
      <c r="AE829" s="90">
        <f ca="1">IF(A829&lt;&gt;"",W829+AC829,0)</f>
        <v>0</v>
      </c>
      <c r="AF829" s="87">
        <f t="shared" ca="1" si="265"/>
        <v>-8</v>
      </c>
      <c r="AG829" s="95">
        <f>T830</f>
        <v>1</v>
      </c>
      <c r="AH829" s="89">
        <f ca="1">IF($A829&lt;&gt;"",IF(AH828&lt;&gt;0,AH828,IF(AF829&gt;=$AJ$1,"Profit Target",0)),0)</f>
        <v>0</v>
      </c>
      <c r="AI829" s="91">
        <f ca="1">IF($A829&lt;&gt;"",IF(AI828&lt;&gt;0,AI828,IF(AF829&lt;=$AJ$2,"Stop Loss",0)))</f>
        <v>0</v>
      </c>
      <c r="AJ829" s="89">
        <f t="shared" ca="1" si="255"/>
        <v>9</v>
      </c>
      <c r="AK829" s="78" t="str">
        <f ca="1">IF($A828="","",ABS(T829)&amp;"@")</f>
        <v>1@</v>
      </c>
      <c r="AL829" s="78" t="str">
        <f ca="1">IF(U829&lt;&gt;"",$AK829&amp;U829&amp;",","")</f>
        <v/>
      </c>
      <c r="AM829" s="78" t="str">
        <f ca="1">IF($A828="","",ABS(Z829)&amp;"@")</f>
        <v>1@</v>
      </c>
      <c r="AN829" s="427" t="str">
        <f t="shared" ca="1" si="256"/>
        <v/>
      </c>
      <c r="AO829" s="20"/>
      <c r="AP829" s="20"/>
      <c r="AQ829" s="20"/>
      <c r="AR829" s="20"/>
      <c r="AS829" s="20"/>
      <c r="AT829" s="66"/>
      <c r="AU829" s="20"/>
      <c r="AV829" s="20"/>
      <c r="AW829" s="20"/>
      <c r="AX829" s="20"/>
      <c r="AY829" s="20"/>
      <c r="AZ829" s="20"/>
      <c r="BA829" s="20"/>
      <c r="BB829" s="96">
        <f t="shared" ca="1" si="247"/>
        <v>8</v>
      </c>
      <c r="BC829" s="48"/>
      <c r="BD829" s="96"/>
      <c r="BE829" s="48"/>
      <c r="BG829" s="48"/>
      <c r="BH829" s="48"/>
      <c r="BI829" s="19"/>
      <c r="BJ829" s="19"/>
      <c r="BK829" s="19"/>
      <c r="BL829" s="48"/>
      <c r="BM829" s="61"/>
      <c r="BN829" s="48"/>
      <c r="BR829" s="48"/>
      <c r="BS829" s="48"/>
      <c r="BT829" s="48"/>
      <c r="BU829" s="48"/>
      <c r="BV829" s="48"/>
      <c r="BW829" s="48"/>
      <c r="BX829" s="48"/>
      <c r="BY829" s="49"/>
      <c r="BZ829" s="48"/>
      <c r="CA829" s="48"/>
      <c r="CB829" s="19"/>
      <c r="CC829" s="19"/>
      <c r="CD829" s="19"/>
      <c r="CE829" s="48"/>
      <c r="CF829" s="49"/>
      <c r="CG829" s="19"/>
      <c r="CH829" s="49"/>
      <c r="CI829" s="19"/>
      <c r="CJ829" s="19"/>
    </row>
    <row r="830" spans="1:88">
      <c r="A830" s="96">
        <f t="shared" ca="1" si="246"/>
        <v>5</v>
      </c>
      <c r="B830" s="23" t="str">
        <f ca="1">IF(A829="","",IF(AND(AL830="",AN830=""),"NB",AL830&amp;AN830))</f>
        <v>1@B,</v>
      </c>
      <c r="C830" s="6" t="str">
        <f t="shared" ca="1" si="248"/>
        <v/>
      </c>
      <c r="D830" s="56" t="str">
        <f ca="1">VLOOKUP($A830,$BC$5:$BN$45,8)</f>
        <v>R</v>
      </c>
      <c r="E830" s="344" t="str">
        <f t="shared" ca="1" si="257"/>
        <v>BBR</v>
      </c>
      <c r="F830" s="175">
        <v>1</v>
      </c>
      <c r="G830" s="459">
        <f ca="1">IF(G829&gt;=$AJ$3,1,IF(AND(J828="L",J829="L"),1,IF(I829="L",2,IF(I829="W",(2*G829-1),G829))))</f>
        <v>3</v>
      </c>
      <c r="H830" s="345" t="str">
        <f ca="1">IF($A829&lt;&gt;"",IF(OR($AH829&lt;&gt;0,$AI829&lt;&gt;0,E829="RRR"),"",IF(AND($D824="B",$D827="B"),"B",IF(AND($D826="B",$D828="B"),"B",IF(AND($D828=$D829,$D828="B"),"B","")))),"")</f>
        <v>B</v>
      </c>
      <c r="I830" s="346" t="str">
        <f t="shared" ca="1" si="261"/>
        <v>L</v>
      </c>
      <c r="J830" s="346">
        <f t="shared" ca="1" si="249"/>
        <v>-1</v>
      </c>
      <c r="K830" s="343">
        <f t="shared" ca="1" si="258"/>
        <v>-1</v>
      </c>
      <c r="L830" s="56" t="str">
        <f ca="1">VLOOKUP($A830,$BC$5:$BN$45,8)</f>
        <v>R</v>
      </c>
      <c r="M830" s="428">
        <f t="shared" ca="1" si="259"/>
        <v>1</v>
      </c>
      <c r="N830" s="175">
        <v>1</v>
      </c>
      <c r="O830" s="345" t="str">
        <f ca="1">IF($A829&lt;&gt;"",IF(OR($AH829&lt;&gt;0,$AI829&lt;&gt;0,E829="BBB",H830&lt;&gt;""),"",IF(AND($D824="R",$D827="R"),"R",IF(AND($D826="R",$D828="R"),"R",IF(AND($D828=$D829,$D828="R"),"R","")))),"")</f>
        <v/>
      </c>
      <c r="P830" s="37" t="str">
        <f t="shared" ca="1" si="250"/>
        <v/>
      </c>
      <c r="Q830" s="37">
        <f t="shared" ca="1" si="251"/>
        <v>0</v>
      </c>
      <c r="R830" s="23">
        <f ca="1">IF($A830&lt;&gt;"",IF(OR($AH829&lt;&gt;0,$AI829&lt;&gt;0),"0",SUM(Q830:Q830)),0)</f>
        <v>0</v>
      </c>
      <c r="S830" s="56" t="str">
        <f ca="1">VLOOKUP($A830,$BC$5:$BN$45,8)</f>
        <v>R</v>
      </c>
      <c r="T830" s="175">
        <v>1</v>
      </c>
      <c r="U830" s="345" t="str">
        <f ca="1">IF($A829&lt;&gt;"",IF(OR($AH829&lt;&gt;0,$AI829&lt;&gt;0,M829&gt;=$AJ$3),"",H830))</f>
        <v>B</v>
      </c>
      <c r="V830" s="346" t="str">
        <f t="shared" ca="1" si="262"/>
        <v>L</v>
      </c>
      <c r="W830" s="346">
        <f t="shared" ca="1" si="252"/>
        <v>-1</v>
      </c>
      <c r="X830" s="343">
        <f t="shared" ca="1" si="260"/>
        <v>-1</v>
      </c>
      <c r="Y830" s="56" t="str">
        <f ca="1">VLOOKUP($A830,$BC$5:$BN$45,8)</f>
        <v>R</v>
      </c>
      <c r="Z830" s="175">
        <v>1</v>
      </c>
      <c r="AA830" s="345" t="str">
        <f ca="1">IF($A829&lt;&gt;"",IF(OR($AH829&lt;&gt;0,$AI829&lt;&gt;0,U830&lt;&gt;""),"",O830))</f>
        <v/>
      </c>
      <c r="AB830" s="37" t="str">
        <f t="shared" ca="1" si="253"/>
        <v/>
      </c>
      <c r="AC830" s="37">
        <f t="shared" ca="1" si="254"/>
        <v>0</v>
      </c>
      <c r="AD830" s="23">
        <f ca="1">IF($A830&lt;&gt;"",IF(OR($AH829&lt;&gt;0,$AI829&lt;&gt;0),"0",SUM(AC830:AC830)),0)</f>
        <v>0</v>
      </c>
      <c r="AE830" s="90">
        <f ca="1">IF(A830&lt;&gt;"",W830+AC830,0)</f>
        <v>-1</v>
      </c>
      <c r="AF830" s="87">
        <f t="shared" ca="1" si="265"/>
        <v>-9</v>
      </c>
      <c r="AG830" s="95">
        <f>T831</f>
        <v>1</v>
      </c>
      <c r="AH830" s="89">
        <f ca="1">IF($A830&lt;&gt;"",IF(AH829&lt;&gt;0,AH829,IF(AF830&gt;=$AJ$1,"Profit Target",0)),0)</f>
        <v>0</v>
      </c>
      <c r="AI830" s="91">
        <f ca="1">IF($A830&lt;&gt;"",IF(AI829&lt;&gt;0,AI829,IF(AF830&lt;=$AJ$2,"Stop Loss",0)))</f>
        <v>0</v>
      </c>
      <c r="AJ830" s="89">
        <f t="shared" ca="1" si="255"/>
        <v>9</v>
      </c>
      <c r="AK830" s="78" t="str">
        <f ca="1">IF($A829="","",ABS(T830)&amp;"@")</f>
        <v>1@</v>
      </c>
      <c r="AL830" s="78" t="str">
        <f ca="1">IF(U830&lt;&gt;"",$AK830&amp;U830&amp;",","")</f>
        <v>1@B,</v>
      </c>
      <c r="AM830" s="78" t="str">
        <f ca="1">IF($A829="","",ABS(Z830)&amp;"@")</f>
        <v>1@</v>
      </c>
      <c r="AN830" s="427" t="str">
        <f t="shared" ca="1" si="256"/>
        <v/>
      </c>
      <c r="AO830" s="20"/>
      <c r="AP830" s="20"/>
      <c r="AQ830" s="20"/>
      <c r="AR830" s="20"/>
      <c r="AS830" s="20"/>
      <c r="AT830" s="66"/>
      <c r="AU830" s="20"/>
      <c r="AV830" s="20"/>
      <c r="AW830" s="20"/>
      <c r="AX830" s="20"/>
      <c r="AY830" s="20"/>
      <c r="AZ830" s="20"/>
      <c r="BA830" s="20"/>
      <c r="BB830" s="96">
        <f t="shared" ca="1" si="247"/>
        <v>17</v>
      </c>
      <c r="BC830" s="48"/>
      <c r="BD830" s="96"/>
      <c r="BE830" s="48"/>
      <c r="BG830" s="48"/>
      <c r="BH830" s="48"/>
      <c r="BI830" s="19"/>
      <c r="BJ830" s="19"/>
      <c r="BK830" s="19"/>
      <c r="BL830" s="48"/>
      <c r="BM830" s="61"/>
      <c r="BN830" s="48"/>
      <c r="BR830" s="48"/>
      <c r="BS830" s="48"/>
      <c r="BT830" s="48"/>
      <c r="BU830" s="48"/>
      <c r="BV830" s="48"/>
      <c r="BW830" s="48"/>
      <c r="BX830" s="48"/>
      <c r="BY830" s="49"/>
      <c r="BZ830" s="48"/>
      <c r="CA830" s="48"/>
      <c r="CB830" s="19"/>
      <c r="CC830" s="19"/>
      <c r="CD830" s="19"/>
      <c r="CE830" s="48"/>
      <c r="CF830" s="49"/>
      <c r="CG830" s="19"/>
      <c r="CH830" s="49"/>
      <c r="CI830" s="19"/>
      <c r="CJ830" s="19"/>
    </row>
    <row r="831" spans="1:88">
      <c r="A831" s="96">
        <f t="shared" ca="1" si="246"/>
        <v>36</v>
      </c>
      <c r="B831" s="23" t="str">
        <f ca="1">IF(A830="","",IF(AND(AL831="",AN831=""),"NB",AL831&amp;AN831))</f>
        <v>1@B,</v>
      </c>
      <c r="C831" s="6" t="str">
        <f t="shared" ca="1" si="248"/>
        <v/>
      </c>
      <c r="D831" s="56" t="str">
        <f ca="1">VLOOKUP($A831,$BC$5:$BN$45,8)</f>
        <v>R</v>
      </c>
      <c r="E831" s="344" t="str">
        <f t="shared" ca="1" si="257"/>
        <v>BRR</v>
      </c>
      <c r="F831" s="175">
        <v>1</v>
      </c>
      <c r="G831" s="459">
        <f ca="1">IF(G830&gt;=$AJ$3,1,IF(AND(J829="L",J830="L"),1,IF(I830="L",2,IF(I830="W",(2*G830-1),G830))))</f>
        <v>2</v>
      </c>
      <c r="H831" s="345" t="str">
        <f ca="1">IF($A830&lt;&gt;"",IF(OR($AH830&lt;&gt;0,$AI830&lt;&gt;0,E830="RRR"),"",IF(AND($D825="B",$D828="B"),"B",IF(AND($D827="B",$D829="B"),"B",IF(AND($D829=$D830,$D829="B"),"B","")))),"")</f>
        <v>B</v>
      </c>
      <c r="I831" s="346" t="str">
        <f t="shared" ca="1" si="261"/>
        <v>L</v>
      </c>
      <c r="J831" s="346">
        <f t="shared" ca="1" si="249"/>
        <v>-1</v>
      </c>
      <c r="K831" s="343">
        <f t="shared" ca="1" si="258"/>
        <v>-1</v>
      </c>
      <c r="L831" s="56" t="str">
        <f ca="1">VLOOKUP($A831,$BC$5:$BN$45,8)</f>
        <v>R</v>
      </c>
      <c r="M831" s="428">
        <f t="shared" ca="1" si="259"/>
        <v>2</v>
      </c>
      <c r="N831" s="175">
        <v>1</v>
      </c>
      <c r="O831" s="345" t="str">
        <f ca="1">IF($A830&lt;&gt;"",IF(OR($AH830&lt;&gt;0,$AI830&lt;&gt;0,E830="BBB",H831&lt;&gt;""),"",IF(AND($D825="R",$D828="R"),"R",IF(AND($D827="R",$D829="R"),"R",IF(AND($D829=$D830,$D829="R"),"R","")))),"")</f>
        <v/>
      </c>
      <c r="P831" s="37" t="str">
        <f t="shared" ca="1" si="250"/>
        <v/>
      </c>
      <c r="Q831" s="37">
        <f t="shared" ca="1" si="251"/>
        <v>0</v>
      </c>
      <c r="R831" s="23">
        <f ca="1">IF($A831&lt;&gt;"",IF(OR($AH830&lt;&gt;0,$AI830&lt;&gt;0),"0",SUM(Q831:Q831)),0)</f>
        <v>0</v>
      </c>
      <c r="S831" s="56" t="str">
        <f ca="1">VLOOKUP($A831,$BC$5:$BN$45,8)</f>
        <v>R</v>
      </c>
      <c r="T831" s="175">
        <v>1</v>
      </c>
      <c r="U831" s="345" t="str">
        <f ca="1">IF($A830&lt;&gt;"",IF(OR($AH830&lt;&gt;0,$AI830&lt;&gt;0,M830&gt;=$AJ$3),"",H831))</f>
        <v>B</v>
      </c>
      <c r="V831" s="346" t="str">
        <f t="shared" ca="1" si="262"/>
        <v>L</v>
      </c>
      <c r="W831" s="346">
        <f t="shared" ca="1" si="252"/>
        <v>-1</v>
      </c>
      <c r="X831" s="343">
        <f t="shared" ca="1" si="260"/>
        <v>-1</v>
      </c>
      <c r="Y831" s="56" t="str">
        <f ca="1">VLOOKUP($A831,$BC$5:$BN$45,8)</f>
        <v>R</v>
      </c>
      <c r="Z831" s="175">
        <v>1</v>
      </c>
      <c r="AA831" s="345" t="str">
        <f ca="1">IF($A830&lt;&gt;"",IF(OR($AH830&lt;&gt;0,$AI830&lt;&gt;0,U831&lt;&gt;""),"",O831))</f>
        <v/>
      </c>
      <c r="AB831" s="37" t="str">
        <f t="shared" ca="1" si="253"/>
        <v/>
      </c>
      <c r="AC831" s="37">
        <f t="shared" ca="1" si="254"/>
        <v>0</v>
      </c>
      <c r="AD831" s="23">
        <f ca="1">IF($A831&lt;&gt;"",IF(OR($AH830&lt;&gt;0,$AI830&lt;&gt;0),"0",SUM(AC831:AC831)),0)</f>
        <v>0</v>
      </c>
      <c r="AE831" s="90">
        <f ca="1">IF(A831&lt;&gt;"",W831+AC831,0)</f>
        <v>-1</v>
      </c>
      <c r="AF831" s="87">
        <f t="shared" ca="1" si="265"/>
        <v>-10</v>
      </c>
      <c r="AG831" s="95">
        <f>T832</f>
        <v>1</v>
      </c>
      <c r="AH831" s="89">
        <f ca="1">IF($A831&lt;&gt;"",IF(AH830&lt;&gt;0,AH830,IF(AF831&gt;=$AJ$1,"Profit Target",0)),0)</f>
        <v>0</v>
      </c>
      <c r="AI831" s="91">
        <f ca="1">IF($A831&lt;&gt;"",IF(AI830&lt;&gt;0,AI830,IF(AF831&lt;=$AJ$2,"Stop Loss",0)))</f>
        <v>0</v>
      </c>
      <c r="AJ831" s="89">
        <f t="shared" ca="1" si="255"/>
        <v>9</v>
      </c>
      <c r="AK831" s="78" t="str">
        <f ca="1">IF($A830="","",ABS(T831)&amp;"@")</f>
        <v>1@</v>
      </c>
      <c r="AL831" s="78" t="str">
        <f ca="1">IF(U831&lt;&gt;"",$AK831&amp;U831&amp;",","")</f>
        <v>1@B,</v>
      </c>
      <c r="AM831" s="78" t="str">
        <f ca="1">IF($A830="","",ABS(Z831)&amp;"@")</f>
        <v>1@</v>
      </c>
      <c r="AN831" s="427" t="str">
        <f t="shared" ca="1" si="256"/>
        <v/>
      </c>
      <c r="AO831" s="20"/>
      <c r="AP831" s="20"/>
      <c r="AQ831" s="20"/>
      <c r="AR831" s="20"/>
      <c r="AS831" s="20"/>
      <c r="AT831" s="66"/>
      <c r="AU831" s="20"/>
      <c r="AV831" s="20"/>
      <c r="AW831" s="20"/>
      <c r="AX831" s="20"/>
      <c r="AY831" s="20"/>
      <c r="AZ831" s="20"/>
      <c r="BA831" s="20"/>
      <c r="BB831" s="96">
        <f t="shared" ca="1" si="247"/>
        <v>8</v>
      </c>
      <c r="BC831" s="48"/>
      <c r="BD831" s="96"/>
      <c r="BE831" s="48"/>
      <c r="BG831" s="48"/>
      <c r="BH831" s="48"/>
      <c r="BI831" s="19"/>
      <c r="BJ831" s="19"/>
      <c r="BK831" s="19"/>
      <c r="BL831" s="48"/>
      <c r="BM831" s="61"/>
      <c r="BN831" s="48"/>
      <c r="BR831" s="48"/>
      <c r="BS831" s="48"/>
      <c r="BT831" s="48"/>
      <c r="BU831" s="48"/>
      <c r="BV831" s="48"/>
      <c r="BW831" s="48"/>
      <c r="BX831" s="48"/>
      <c r="BY831" s="49"/>
      <c r="BZ831" s="48"/>
      <c r="CA831" s="48"/>
      <c r="CB831" s="19"/>
      <c r="CC831" s="19"/>
      <c r="CD831" s="19"/>
      <c r="CE831" s="48"/>
      <c r="CF831" s="49"/>
      <c r="CG831" s="19"/>
      <c r="CH831" s="49"/>
      <c r="CI831" s="19"/>
      <c r="CJ831" s="19"/>
    </row>
    <row r="832" spans="1:88">
      <c r="A832" s="96">
        <f t="shared" ca="1" si="246"/>
        <v>14</v>
      </c>
      <c r="B832" s="23" t="str">
        <f ca="1">IF(A831="","",IF(AND(AL832="",AN832=""),"NB",AL832&amp;AN832))</f>
        <v>1@B,</v>
      </c>
      <c r="C832" s="6" t="str">
        <f t="shared" ca="1" si="248"/>
        <v/>
      </c>
      <c r="D832" s="56" t="str">
        <f ca="1">VLOOKUP($A832,$BC$5:$BN$45,8)</f>
        <v>R</v>
      </c>
      <c r="E832" s="344" t="str">
        <f t="shared" ca="1" si="257"/>
        <v>RRR</v>
      </c>
      <c r="F832" s="175">
        <v>1</v>
      </c>
      <c r="G832" s="459">
        <f ca="1">IF(G831&gt;=$AJ$3,1,IF(AND(J830="L",J831="L"),1,IF(I831="L",2,IF(I831="W",(2*G831-1),G831))))</f>
        <v>2</v>
      </c>
      <c r="H832" s="345" t="str">
        <f ca="1">IF($A831&lt;&gt;"",IF(OR($AH831&lt;&gt;0,$AI831&lt;&gt;0,E831="RRR"),"",IF(AND($D826="B",$D829="B"),"B",IF(AND($D828="B",$D830="B"),"B",IF(AND($D830=$D831,$D830="B"),"B","")))),"")</f>
        <v>B</v>
      </c>
      <c r="I832" s="346" t="str">
        <f t="shared" ca="1" si="261"/>
        <v>L</v>
      </c>
      <c r="J832" s="346">
        <f t="shared" ca="1" si="249"/>
        <v>-1</v>
      </c>
      <c r="K832" s="343">
        <f t="shared" ca="1" si="258"/>
        <v>-1</v>
      </c>
      <c r="L832" s="56" t="str">
        <f ca="1">VLOOKUP($A832,$BC$5:$BN$45,8)</f>
        <v>R</v>
      </c>
      <c r="M832" s="428">
        <f t="shared" ca="1" si="259"/>
        <v>3</v>
      </c>
      <c r="N832" s="175">
        <v>1</v>
      </c>
      <c r="O832" s="345" t="str">
        <f ca="1">IF($A831&lt;&gt;"",IF(OR($AH831&lt;&gt;0,$AI831&lt;&gt;0,E831="BBB",H832&lt;&gt;""),"",IF(AND($D826="R",$D829="R"),"R",IF(AND($D828="R",$D830="R"),"R",IF(AND($D830=$D831,$D830="R"),"R","")))),"")</f>
        <v/>
      </c>
      <c r="P832" s="37" t="str">
        <f t="shared" ca="1" si="250"/>
        <v/>
      </c>
      <c r="Q832" s="37">
        <f t="shared" ca="1" si="251"/>
        <v>0</v>
      </c>
      <c r="R832" s="23">
        <f ca="1">IF($A832&lt;&gt;"",IF(OR($AH831&lt;&gt;0,$AI831&lt;&gt;0),"0",SUM(Q832:Q832)),0)</f>
        <v>0</v>
      </c>
      <c r="S832" s="56" t="str">
        <f ca="1">VLOOKUP($A832,$BC$5:$BN$45,8)</f>
        <v>R</v>
      </c>
      <c r="T832" s="175">
        <v>1</v>
      </c>
      <c r="U832" s="345" t="str">
        <f ca="1">IF($A831&lt;&gt;"",IF(OR($AH831&lt;&gt;0,$AI831&lt;&gt;0,M831&gt;=$AJ$3),"",H832))</f>
        <v>B</v>
      </c>
      <c r="V832" s="346" t="str">
        <f t="shared" ca="1" si="262"/>
        <v>L</v>
      </c>
      <c r="W832" s="346">
        <f t="shared" ca="1" si="252"/>
        <v>-1</v>
      </c>
      <c r="X832" s="343">
        <f t="shared" ca="1" si="260"/>
        <v>-1</v>
      </c>
      <c r="Y832" s="56" t="str">
        <f ca="1">VLOOKUP($A832,$BC$5:$BN$45,8)</f>
        <v>R</v>
      </c>
      <c r="Z832" s="175">
        <v>1</v>
      </c>
      <c r="AA832" s="345" t="str">
        <f ca="1">IF($A831&lt;&gt;"",IF(OR($AH831&lt;&gt;0,$AI831&lt;&gt;0,U832&lt;&gt;""),"",O832))</f>
        <v/>
      </c>
      <c r="AB832" s="37" t="str">
        <f t="shared" ca="1" si="253"/>
        <v/>
      </c>
      <c r="AC832" s="37">
        <f t="shared" ca="1" si="254"/>
        <v>0</v>
      </c>
      <c r="AD832" s="23">
        <f ca="1">IF($A832&lt;&gt;"",IF(OR($AH831&lt;&gt;0,$AI831&lt;&gt;0),"0",SUM(AC832:AC832)),0)</f>
        <v>0</v>
      </c>
      <c r="AE832" s="90">
        <f ca="1">IF(A832&lt;&gt;"",W832+AC832,0)</f>
        <v>-1</v>
      </c>
      <c r="AF832" s="87">
        <f t="shared" ca="1" si="265"/>
        <v>-11</v>
      </c>
      <c r="AG832" s="95">
        <f>T833</f>
        <v>1</v>
      </c>
      <c r="AH832" s="89">
        <f ca="1">IF($A832&lt;&gt;"",IF(AH831&lt;&gt;0,AH831,IF(AF832&gt;=$AJ$1,"Profit Target",0)),0)</f>
        <v>0</v>
      </c>
      <c r="AI832" s="91">
        <f ca="1">IF($A832&lt;&gt;"",IF(AI831&lt;&gt;0,AI831,IF(AF832&lt;=$AJ$2,"Stop Loss",0)))</f>
        <v>0</v>
      </c>
      <c r="AJ832" s="89">
        <f t="shared" ca="1" si="255"/>
        <v>9</v>
      </c>
      <c r="AK832" s="78" t="str">
        <f ca="1">IF($A831="","",ABS(T832)&amp;"@")</f>
        <v>1@</v>
      </c>
      <c r="AL832" s="78" t="str">
        <f ca="1">IF(U832&lt;&gt;"",$AK832&amp;U832&amp;",","")</f>
        <v>1@B,</v>
      </c>
      <c r="AM832" s="78" t="str">
        <f ca="1">IF($A831="","",ABS(Z832)&amp;"@")</f>
        <v>1@</v>
      </c>
      <c r="AN832" s="427" t="str">
        <f t="shared" ca="1" si="256"/>
        <v/>
      </c>
      <c r="AO832" s="20"/>
      <c r="AP832" s="20"/>
      <c r="AQ832" s="20"/>
      <c r="AR832" s="20"/>
      <c r="AS832" s="20"/>
      <c r="AT832" s="66"/>
      <c r="AU832" s="20"/>
      <c r="AV832" s="20"/>
      <c r="AW832" s="20"/>
      <c r="AX832" s="20"/>
      <c r="AY832" s="20"/>
      <c r="AZ832" s="20"/>
      <c r="BA832" s="20"/>
      <c r="BB832" s="96">
        <f t="shared" ca="1" si="247"/>
        <v>23</v>
      </c>
      <c r="BC832" s="48"/>
      <c r="BD832" s="96"/>
      <c r="BE832" s="48"/>
      <c r="BG832" s="48"/>
      <c r="BH832" s="48"/>
      <c r="BI832" s="19"/>
      <c r="BJ832" s="19"/>
      <c r="BK832" s="19"/>
      <c r="BL832" s="48"/>
      <c r="BM832" s="61"/>
      <c r="BN832" s="48"/>
      <c r="BR832" s="48"/>
      <c r="BS832" s="48"/>
      <c r="BT832" s="48"/>
      <c r="BU832" s="48"/>
      <c r="BV832" s="48"/>
      <c r="BW832" s="48"/>
      <c r="BX832" s="48"/>
      <c r="BY832" s="49"/>
      <c r="BZ832" s="48"/>
      <c r="CA832" s="48"/>
      <c r="CB832" s="19"/>
      <c r="CC832" s="19"/>
      <c r="CD832" s="19"/>
      <c r="CE832" s="48"/>
      <c r="CF832" s="49"/>
      <c r="CG832" s="19"/>
      <c r="CH832" s="49"/>
      <c r="CI832" s="19"/>
      <c r="CJ832" s="19"/>
    </row>
    <row r="833" spans="1:88">
      <c r="A833" s="96">
        <f t="shared" ca="1" si="246"/>
        <v>34</v>
      </c>
      <c r="B833" s="23" t="str">
        <f ca="1">IF(A832="","",IF(AND(AL833="",AN833=""),"NB",AL833&amp;AN833))</f>
        <v>1@R,</v>
      </c>
      <c r="C833" s="6" t="str">
        <f t="shared" ca="1" si="248"/>
        <v/>
      </c>
      <c r="D833" s="56" t="str">
        <f ca="1">VLOOKUP($A833,$BC$5:$BN$45,8)</f>
        <v>R</v>
      </c>
      <c r="E833" s="344" t="str">
        <f t="shared" ca="1" si="257"/>
        <v>RRR</v>
      </c>
      <c r="F833" s="175">
        <v>1</v>
      </c>
      <c r="G833" s="459">
        <f ca="1">IF(G832&gt;=$AJ$3,1,IF(AND(J831="L",J832="L"),1,IF(I832="L",2,IF(I832="W",(2*G832-1),G832))))</f>
        <v>2</v>
      </c>
      <c r="H833" s="345" t="str">
        <f ca="1">IF($A832&lt;&gt;"",IF(OR($AH832&lt;&gt;0,$AI832&lt;&gt;0,E832="RRR"),"",IF(AND($D827="B",$D830="B"),"B",IF(AND($D829="B",$D831="B"),"B",IF(AND($D831=$D832,$D831="B"),"B","")))),"")</f>
        <v/>
      </c>
      <c r="I833" s="346" t="str">
        <f t="shared" ca="1" si="261"/>
        <v/>
      </c>
      <c r="J833" s="346">
        <f t="shared" ca="1" si="249"/>
        <v>0</v>
      </c>
      <c r="K833" s="343">
        <f t="shared" ca="1" si="258"/>
        <v>0</v>
      </c>
      <c r="L833" s="56" t="str">
        <f ca="1">VLOOKUP($A833,$BC$5:$BN$45,8)</f>
        <v>R</v>
      </c>
      <c r="M833" s="428">
        <f t="shared" ca="1" si="259"/>
        <v>3</v>
      </c>
      <c r="N833" s="175">
        <v>1</v>
      </c>
      <c r="O833" s="345" t="str">
        <f ca="1">IF($A832&lt;&gt;"",IF(OR($AH832&lt;&gt;0,$AI832&lt;&gt;0,E832="BBB",H833&lt;&gt;""),"",IF(AND($D827="R",$D830="R"),"R",IF(AND($D829="R",$D831="R"),"R",IF(AND($D831=$D832,$D831="R"),"R","")))),"")</f>
        <v>R</v>
      </c>
      <c r="P833" s="37" t="str">
        <f t="shared" ca="1" si="250"/>
        <v>W</v>
      </c>
      <c r="Q833" s="37">
        <f t="shared" ca="1" si="251"/>
        <v>1</v>
      </c>
      <c r="R833" s="23">
        <f ca="1">IF($A833&lt;&gt;"",IF(OR($AH832&lt;&gt;0,$AI832&lt;&gt;0),"0",SUM(Q833:Q833)),0)</f>
        <v>1</v>
      </c>
      <c r="S833" s="56" t="str">
        <f ca="1">VLOOKUP($A833,$BC$5:$BN$45,8)</f>
        <v>R</v>
      </c>
      <c r="T833" s="175">
        <v>1</v>
      </c>
      <c r="U833" s="345" t="str">
        <f ca="1">IF($A832&lt;&gt;"",IF(OR($AH832&lt;&gt;0,$AI832&lt;&gt;0,M832&gt;=$AJ$3),"",H833))</f>
        <v/>
      </c>
      <c r="V833" s="346" t="str">
        <f t="shared" ca="1" si="262"/>
        <v/>
      </c>
      <c r="W833" s="346">
        <f t="shared" ca="1" si="252"/>
        <v>0</v>
      </c>
      <c r="X833" s="343">
        <f t="shared" ca="1" si="260"/>
        <v>0</v>
      </c>
      <c r="Y833" s="56" t="str">
        <f ca="1">VLOOKUP($A833,$BC$5:$BN$45,8)</f>
        <v>R</v>
      </c>
      <c r="Z833" s="175">
        <v>1</v>
      </c>
      <c r="AA833" s="345" t="str">
        <f ca="1">IF($A832&lt;&gt;"",IF(OR($AH832&lt;&gt;0,$AI832&lt;&gt;0,U833&lt;&gt;""),"",O833))</f>
        <v>R</v>
      </c>
      <c r="AB833" s="37" t="str">
        <f t="shared" ca="1" si="253"/>
        <v>W</v>
      </c>
      <c r="AC833" s="37">
        <f t="shared" ca="1" si="254"/>
        <v>1</v>
      </c>
      <c r="AD833" s="23">
        <f ca="1">IF($A833&lt;&gt;"",IF(OR($AH832&lt;&gt;0,$AI832&lt;&gt;0),"0",SUM(AC833:AC833)),0)</f>
        <v>1</v>
      </c>
      <c r="AE833" s="90">
        <f ca="1">IF(A833&lt;&gt;"",W833+AC833,0)</f>
        <v>1</v>
      </c>
      <c r="AF833" s="172">
        <f t="shared" ca="1" si="265"/>
        <v>-10</v>
      </c>
      <c r="AG833" s="95">
        <f>T834</f>
        <v>1</v>
      </c>
      <c r="AH833" s="89">
        <f ca="1">IF($A833&lt;&gt;"",IF(AH832&lt;&gt;0,AH832,IF(AF833&gt;=$AJ$1,"Profit Target",0)),0)</f>
        <v>0</v>
      </c>
      <c r="AI833" s="91">
        <f ca="1">IF($A833&lt;&gt;"",IF(AI832&lt;&gt;0,AI832,IF(AF833&lt;=$AJ$2,"Stop Loss",0)))</f>
        <v>0</v>
      </c>
      <c r="AJ833" s="89">
        <f t="shared" ca="1" si="255"/>
        <v>9</v>
      </c>
      <c r="AK833" s="78" t="str">
        <f ca="1">IF($A832="","",ABS(T833)&amp;"@")</f>
        <v>1@</v>
      </c>
      <c r="AL833" s="78" t="str">
        <f ca="1">IF(U833&lt;&gt;"",$AK833&amp;U833&amp;",","")</f>
        <v/>
      </c>
      <c r="AM833" s="78" t="str">
        <f ca="1">IF($A832="","",ABS(Z833)&amp;"@")</f>
        <v>1@</v>
      </c>
      <c r="AN833" s="427" t="str">
        <f t="shared" ca="1" si="256"/>
        <v>1@R,</v>
      </c>
      <c r="AO833" s="20"/>
      <c r="AP833" s="20"/>
      <c r="AQ833" s="20"/>
      <c r="AR833" s="20"/>
      <c r="AS833" s="20"/>
      <c r="AT833" s="66"/>
      <c r="AU833" s="20"/>
      <c r="AV833" s="20"/>
      <c r="AW833" s="20"/>
      <c r="AX833" s="20"/>
      <c r="AY833" s="20"/>
      <c r="AZ833" s="20"/>
      <c r="BA833" s="20"/>
      <c r="BB833" s="96">
        <f t="shared" ca="1" si="247"/>
        <v>36</v>
      </c>
      <c r="BC833" s="48"/>
      <c r="BD833" s="96"/>
      <c r="BE833" s="48"/>
      <c r="BG833" s="48"/>
      <c r="BH833" s="48"/>
      <c r="BI833" s="19"/>
      <c r="BJ833" s="19"/>
      <c r="BK833" s="19"/>
      <c r="BL833" s="48"/>
      <c r="BM833" s="61"/>
      <c r="BN833" s="48"/>
      <c r="BR833" s="48"/>
      <c r="BS833" s="48"/>
      <c r="BT833" s="48"/>
      <c r="BU833" s="48"/>
      <c r="BV833" s="48"/>
      <c r="BW833" s="48"/>
      <c r="BX833" s="48"/>
      <c r="BY833" s="49"/>
      <c r="BZ833" s="48"/>
      <c r="CA833" s="48"/>
      <c r="CB833" s="19"/>
      <c r="CC833" s="19"/>
      <c r="CD833" s="19"/>
      <c r="CE833" s="48"/>
      <c r="CF833" s="49"/>
      <c r="CG833" s="19"/>
      <c r="CH833" s="49"/>
      <c r="CI833" s="19"/>
      <c r="CJ833" s="19"/>
    </row>
    <row r="834" spans="1:88">
      <c r="A834" s="96">
        <f t="shared" ca="1" si="246"/>
        <v>26</v>
      </c>
      <c r="B834" s="23" t="str">
        <f ca="1">IF(A833="","",IF(AND(AL834="",AN834=""),"NB",AL834&amp;AN834))</f>
        <v>1@R,</v>
      </c>
      <c r="C834" s="6" t="str">
        <f t="shared" ca="1" si="248"/>
        <v/>
      </c>
      <c r="D834" s="56" t="str">
        <f ca="1">VLOOKUP($A834,$BC$5:$BN$45,8)</f>
        <v>B</v>
      </c>
      <c r="E834" s="344" t="str">
        <f t="shared" ca="1" si="257"/>
        <v>RRB</v>
      </c>
      <c r="F834" s="175">
        <v>1</v>
      </c>
      <c r="G834" s="459">
        <f ca="1">IF(G833&gt;=$AJ$3,1,IF(AND(J832="L",J833="L"),1,IF(I833="L",2,IF(I833="W",(2*G833-1),G833))))</f>
        <v>2</v>
      </c>
      <c r="H834" s="345" t="str">
        <f ca="1">IF($A833&lt;&gt;"",IF(OR($AH833&lt;&gt;0,$AI833&lt;&gt;0,E833="RRR"),"",IF(AND($D828="B",$D831="B"),"B",IF(AND($D830="B",$D832="B"),"B",IF(AND($D832=$D833,$D832="B"),"B","")))),"")</f>
        <v/>
      </c>
      <c r="I834" s="346" t="str">
        <f t="shared" ca="1" si="261"/>
        <v/>
      </c>
      <c r="J834" s="346">
        <f t="shared" ca="1" si="249"/>
        <v>0</v>
      </c>
      <c r="K834" s="343">
        <f t="shared" ca="1" si="258"/>
        <v>0</v>
      </c>
      <c r="L834" s="56" t="str">
        <f ca="1">VLOOKUP($A834,$BC$5:$BN$45,8)</f>
        <v>B</v>
      </c>
      <c r="M834" s="428">
        <f t="shared" ca="1" si="259"/>
        <v>3</v>
      </c>
      <c r="N834" s="175">
        <v>1</v>
      </c>
      <c r="O834" s="345" t="str">
        <f ca="1">IF($A833&lt;&gt;"",IF(OR($AH833&lt;&gt;0,$AI833&lt;&gt;0,E833="BBB",H834&lt;&gt;""),"",IF(AND($D828="R",$D831="R"),"R",IF(AND($D830="R",$D832="R"),"R",IF(AND($D832=$D833,$D832="R"),"R","")))),"")</f>
        <v>R</v>
      </c>
      <c r="P834" s="37" t="str">
        <f t="shared" ca="1" si="250"/>
        <v>L</v>
      </c>
      <c r="Q834" s="37">
        <f t="shared" ca="1" si="251"/>
        <v>-1</v>
      </c>
      <c r="R834" s="23">
        <f ca="1">IF($A834&lt;&gt;"",IF(OR($AH833&lt;&gt;0,$AI833&lt;&gt;0),"0",SUM(Q834:Q834)),0)</f>
        <v>-1</v>
      </c>
      <c r="S834" s="56" t="str">
        <f ca="1">VLOOKUP($A834,$BC$5:$BN$45,8)</f>
        <v>B</v>
      </c>
      <c r="T834" s="175">
        <v>1</v>
      </c>
      <c r="U834" s="345" t="str">
        <f ca="1">IF($A833&lt;&gt;"",IF(OR($AH833&lt;&gt;0,$AI833&lt;&gt;0,M833&gt;=$AJ$3),"",H834))</f>
        <v/>
      </c>
      <c r="V834" s="346" t="str">
        <f t="shared" ca="1" si="262"/>
        <v/>
      </c>
      <c r="W834" s="346">
        <f t="shared" ca="1" si="252"/>
        <v>0</v>
      </c>
      <c r="X834" s="343">
        <f t="shared" ca="1" si="260"/>
        <v>0</v>
      </c>
      <c r="Y834" s="56" t="str">
        <f ca="1">VLOOKUP($A834,$BC$5:$BN$45,8)</f>
        <v>B</v>
      </c>
      <c r="Z834" s="175">
        <v>1</v>
      </c>
      <c r="AA834" s="345" t="str">
        <f ca="1">IF($A833&lt;&gt;"",IF(OR($AH833&lt;&gt;0,$AI833&lt;&gt;0,U834&lt;&gt;""),"",O834))</f>
        <v>R</v>
      </c>
      <c r="AB834" s="37" t="str">
        <f t="shared" ca="1" si="253"/>
        <v>L</v>
      </c>
      <c r="AC834" s="37">
        <f t="shared" ca="1" si="254"/>
        <v>-1</v>
      </c>
      <c r="AD834" s="23">
        <f ca="1">IF($A834&lt;&gt;"",IF(OR($AH833&lt;&gt;0,$AI833&lt;&gt;0),"0",SUM(AC834:AC834)),0)</f>
        <v>-1</v>
      </c>
      <c r="AE834" s="90">
        <f ca="1">IF(A834&lt;&gt;"",W834+AC834,0)</f>
        <v>-1</v>
      </c>
      <c r="AF834" s="87">
        <f t="shared" ca="1" si="265"/>
        <v>-11</v>
      </c>
      <c r="AG834" s="95">
        <f>T835</f>
        <v>1</v>
      </c>
      <c r="AH834" s="89">
        <f ca="1">IF($A834&lt;&gt;"",IF(AH833&lt;&gt;0,AH833,IF(AF834&gt;=$AJ$1,"Profit Target",0)),0)</f>
        <v>0</v>
      </c>
      <c r="AI834" s="91">
        <f ca="1">IF($A834&lt;&gt;"",IF(AI833&lt;&gt;0,AI833,IF(AF834&lt;=$AJ$2,"Stop Loss",0)))</f>
        <v>0</v>
      </c>
      <c r="AJ834" s="89">
        <f t="shared" ca="1" si="255"/>
        <v>9</v>
      </c>
      <c r="AK834" s="78" t="str">
        <f ca="1">IF($A833="","",ABS(T834)&amp;"@")</f>
        <v>1@</v>
      </c>
      <c r="AL834" s="78" t="str">
        <f ca="1">IF(U834&lt;&gt;"",$AK834&amp;U834&amp;",","")</f>
        <v/>
      </c>
      <c r="AM834" s="78" t="str">
        <f ca="1">IF($A833="","",ABS(Z834)&amp;"@")</f>
        <v>1@</v>
      </c>
      <c r="AN834" s="427" t="str">
        <f t="shared" ca="1" si="256"/>
        <v>1@R,</v>
      </c>
      <c r="AO834" s="20"/>
      <c r="AP834" s="20"/>
      <c r="AQ834" s="20"/>
      <c r="AR834" s="20"/>
      <c r="AS834" s="20"/>
      <c r="AT834" s="66"/>
      <c r="AU834" s="20"/>
      <c r="AV834" s="20"/>
      <c r="AW834" s="20"/>
      <c r="AX834" s="20"/>
      <c r="AY834" s="20"/>
      <c r="AZ834" s="20"/>
      <c r="BA834" s="20"/>
      <c r="BB834" s="96">
        <f t="shared" ca="1" si="247"/>
        <v>7</v>
      </c>
      <c r="BC834" s="48"/>
      <c r="BD834" s="96"/>
      <c r="BE834" s="48"/>
      <c r="BG834" s="48"/>
      <c r="BH834" s="48"/>
      <c r="BI834" s="19"/>
      <c r="BJ834" s="19"/>
      <c r="BK834" s="19"/>
      <c r="BL834" s="48"/>
      <c r="BM834" s="61"/>
      <c r="BN834" s="48"/>
      <c r="BR834" s="48"/>
      <c r="BS834" s="48"/>
      <c r="BT834" s="48"/>
      <c r="BU834" s="48"/>
      <c r="BV834" s="48"/>
      <c r="BW834" s="48"/>
      <c r="BX834" s="48"/>
      <c r="BY834" s="49"/>
      <c r="BZ834" s="48"/>
      <c r="CA834" s="48"/>
      <c r="CB834" s="19"/>
      <c r="CC834" s="19"/>
      <c r="CD834" s="19"/>
      <c r="CE834" s="48"/>
      <c r="CF834" s="49"/>
      <c r="CG834" s="19"/>
      <c r="CH834" s="49"/>
      <c r="CI834" s="19"/>
      <c r="CJ834" s="19"/>
    </row>
    <row r="835" spans="1:88">
      <c r="A835" s="96">
        <f t="shared" ca="1" si="246"/>
        <v>24</v>
      </c>
      <c r="B835" s="23" t="str">
        <f ca="1">IF(A834="","",IF(AND(AL835="",AN835=""),"NB",AL835&amp;AN835))</f>
        <v>1@R,</v>
      </c>
      <c r="C835" s="6" t="str">
        <f t="shared" ca="1" si="248"/>
        <v/>
      </c>
      <c r="D835" s="56" t="str">
        <f ca="1">VLOOKUP($A835,$BC$5:$BN$45,8)</f>
        <v>B</v>
      </c>
      <c r="E835" s="344" t="str">
        <f t="shared" ca="1" si="257"/>
        <v>RBB</v>
      </c>
      <c r="F835" s="175">
        <v>1</v>
      </c>
      <c r="G835" s="459">
        <f ca="1">IF(G834&gt;=$AJ$3,1,IF(AND(J833="L",J834="L"),1,IF(I834="L",2,IF(I834="W",(2*G834-1),G834))))</f>
        <v>2</v>
      </c>
      <c r="H835" s="345" t="str">
        <f ca="1">IF($A834&lt;&gt;"",IF(OR($AH834&lt;&gt;0,$AI834&lt;&gt;0,E834="RRR"),"",IF(AND($D829="B",$D832="B"),"B",IF(AND($D831="B",$D833="B"),"B",IF(AND($D833=$D834,$D833="B"),"B","")))),"")</f>
        <v/>
      </c>
      <c r="I835" s="346" t="str">
        <f t="shared" ca="1" si="261"/>
        <v/>
      </c>
      <c r="J835" s="346">
        <f t="shared" ca="1" si="249"/>
        <v>0</v>
      </c>
      <c r="K835" s="343">
        <f t="shared" ca="1" si="258"/>
        <v>0</v>
      </c>
      <c r="L835" s="56" t="str">
        <f ca="1">VLOOKUP($A835,$BC$5:$BN$45,8)</f>
        <v>B</v>
      </c>
      <c r="M835" s="428">
        <f t="shared" ca="1" si="259"/>
        <v>3</v>
      </c>
      <c r="N835" s="175">
        <v>1</v>
      </c>
      <c r="O835" s="345" t="str">
        <f ca="1">IF($A834&lt;&gt;"",IF(OR($AH834&lt;&gt;0,$AI834&lt;&gt;0,E834="BBB",H835&lt;&gt;""),"",IF(AND($D829="R",$D832="R"),"R",IF(AND($D831="R",$D833="R"),"R",IF(AND($D833=$D834,$D833="R"),"R","")))),"")</f>
        <v>R</v>
      </c>
      <c r="P835" s="37" t="str">
        <f t="shared" ca="1" si="250"/>
        <v>L</v>
      </c>
      <c r="Q835" s="37">
        <f t="shared" ca="1" si="251"/>
        <v>-1</v>
      </c>
      <c r="R835" s="23">
        <f ca="1">IF($A835&lt;&gt;"",IF(OR($AH834&lt;&gt;0,$AI834&lt;&gt;0),"0",SUM(Q835:Q835)),0)</f>
        <v>-1</v>
      </c>
      <c r="S835" s="56" t="str">
        <f ca="1">VLOOKUP($A835,$BC$5:$BN$45,8)</f>
        <v>B</v>
      </c>
      <c r="T835" s="175">
        <v>1</v>
      </c>
      <c r="U835" s="345" t="str">
        <f ca="1">IF($A834&lt;&gt;"",IF(OR($AH834&lt;&gt;0,$AI834&lt;&gt;0,M834&gt;=$AJ$3),"",H835))</f>
        <v/>
      </c>
      <c r="V835" s="346" t="str">
        <f t="shared" ca="1" si="262"/>
        <v/>
      </c>
      <c r="W835" s="346">
        <f t="shared" ca="1" si="252"/>
        <v>0</v>
      </c>
      <c r="X835" s="343">
        <f t="shared" ca="1" si="260"/>
        <v>0</v>
      </c>
      <c r="Y835" s="56" t="str">
        <f ca="1">VLOOKUP($A835,$BC$5:$BN$45,8)</f>
        <v>B</v>
      </c>
      <c r="Z835" s="175">
        <v>1</v>
      </c>
      <c r="AA835" s="345" t="str">
        <f ca="1">IF($A834&lt;&gt;"",IF(OR($AH834&lt;&gt;0,$AI834&lt;&gt;0,U835&lt;&gt;""),"",O835))</f>
        <v>R</v>
      </c>
      <c r="AB835" s="37" t="str">
        <f t="shared" ca="1" si="253"/>
        <v>L</v>
      </c>
      <c r="AC835" s="37">
        <f t="shared" ca="1" si="254"/>
        <v>-1</v>
      </c>
      <c r="AD835" s="23">
        <f ca="1">IF($A835&lt;&gt;"",IF(OR($AH834&lt;&gt;0,$AI834&lt;&gt;0),"0",SUM(AC835:AC835)),0)</f>
        <v>-1</v>
      </c>
      <c r="AE835" s="90">
        <f ca="1">IF(A835&lt;&gt;"",W835+AC835,0)</f>
        <v>-1</v>
      </c>
      <c r="AF835" s="87">
        <f t="shared" ca="1" si="265"/>
        <v>-12</v>
      </c>
      <c r="AG835" s="95">
        <f>T836</f>
        <v>1</v>
      </c>
      <c r="AH835" s="89">
        <f ca="1">IF($A835&lt;&gt;"",IF(AH834&lt;&gt;0,AH834,IF(AF835&gt;=$AJ$1,"Profit Target",0)),0)</f>
        <v>0</v>
      </c>
      <c r="AI835" s="91">
        <f ca="1">IF($A835&lt;&gt;"",IF(AI834&lt;&gt;0,AI834,IF(AF835&lt;=$AJ$2,"Stop Loss",0)))</f>
        <v>0</v>
      </c>
      <c r="AJ835" s="89">
        <f t="shared" ca="1" si="255"/>
        <v>9</v>
      </c>
      <c r="AK835" s="78" t="str">
        <f ca="1">IF($A834="","",ABS(T835)&amp;"@")</f>
        <v>1@</v>
      </c>
      <c r="AL835" s="78" t="str">
        <f ca="1">IF(U835&lt;&gt;"",$AK835&amp;U835&amp;",","")</f>
        <v/>
      </c>
      <c r="AM835" s="78" t="str">
        <f ca="1">IF($A834="","",ABS(Z835)&amp;"@")</f>
        <v>1@</v>
      </c>
      <c r="AN835" s="427" t="str">
        <f t="shared" ca="1" si="256"/>
        <v>1@R,</v>
      </c>
      <c r="AO835" s="20"/>
      <c r="AP835" s="20"/>
      <c r="AQ835" s="20"/>
      <c r="AR835" s="20"/>
      <c r="AS835" s="20"/>
      <c r="AT835" s="66"/>
      <c r="AU835" s="20"/>
      <c r="AV835" s="20"/>
      <c r="AW835" s="20"/>
      <c r="AX835" s="20"/>
      <c r="AY835" s="20"/>
      <c r="AZ835" s="20"/>
      <c r="BA835" s="20"/>
      <c r="BB835" s="96">
        <f t="shared" ca="1" si="247"/>
        <v>24</v>
      </c>
      <c r="BC835" s="48"/>
      <c r="BD835" s="96"/>
      <c r="BE835" s="48"/>
      <c r="BG835" s="48"/>
      <c r="BH835" s="48"/>
      <c r="BI835" s="19"/>
      <c r="BJ835" s="19"/>
      <c r="BK835" s="19"/>
      <c r="BL835" s="48"/>
      <c r="BM835" s="61"/>
      <c r="BN835" s="48"/>
      <c r="BR835" s="48"/>
      <c r="BS835" s="48"/>
      <c r="BT835" s="48"/>
      <c r="BU835" s="48"/>
      <c r="BV835" s="48"/>
      <c r="BW835" s="48"/>
      <c r="BX835" s="48"/>
      <c r="BY835" s="49"/>
      <c r="BZ835" s="48"/>
      <c r="CA835" s="48"/>
      <c r="CB835" s="19"/>
      <c r="CC835" s="19"/>
      <c r="CD835" s="19"/>
      <c r="CE835" s="48"/>
      <c r="CF835" s="49"/>
      <c r="CG835" s="19"/>
      <c r="CH835" s="49"/>
      <c r="CI835" s="19"/>
      <c r="CJ835" s="19"/>
    </row>
    <row r="836" spans="1:88">
      <c r="A836" s="96">
        <f t="shared" ca="1" si="246"/>
        <v>33</v>
      </c>
      <c r="B836" s="23" t="str">
        <f ca="1">IF(A835="","",IF(AND(AL836="",AN836=""),"NB",AL836&amp;AN836))</f>
        <v>1@B,</v>
      </c>
      <c r="C836" s="6" t="str">
        <f t="shared" ca="1" si="248"/>
        <v/>
      </c>
      <c r="D836" s="56" t="str">
        <f ca="1">VLOOKUP($A836,$BC$5:$BN$45,8)</f>
        <v>B</v>
      </c>
      <c r="E836" s="344" t="str">
        <f t="shared" ca="1" si="257"/>
        <v>BBB</v>
      </c>
      <c r="F836" s="175">
        <v>1</v>
      </c>
      <c r="G836" s="459">
        <f ca="1">IF(G835&gt;=$AJ$3,1,IF(AND(J834="L",J835="L"),1,IF(I835="L",2,IF(I835="W",(2*G835-1),G835))))</f>
        <v>2</v>
      </c>
      <c r="H836" s="345" t="str">
        <f ca="1">IF($A835&lt;&gt;"",IF(OR($AH835&lt;&gt;0,$AI835&lt;&gt;0,E835="RRR"),"",IF(AND($D830="B",$D833="B"),"B",IF(AND($D832="B",$D834="B"),"B",IF(AND($D834=$D835,$D834="B"),"B","")))),"")</f>
        <v>B</v>
      </c>
      <c r="I836" s="346" t="str">
        <f t="shared" ca="1" si="261"/>
        <v>W</v>
      </c>
      <c r="J836" s="346">
        <f t="shared" ca="1" si="249"/>
        <v>1</v>
      </c>
      <c r="K836" s="343">
        <f t="shared" ca="1" si="258"/>
        <v>1</v>
      </c>
      <c r="L836" s="56" t="str">
        <f ca="1">VLOOKUP($A836,$BC$5:$BN$45,8)</f>
        <v>B</v>
      </c>
      <c r="M836" s="428">
        <f t="shared" ca="1" si="259"/>
        <v>0</v>
      </c>
      <c r="N836" s="175">
        <v>1</v>
      </c>
      <c r="O836" s="345" t="str">
        <f ca="1">IF($A835&lt;&gt;"",IF(OR($AH835&lt;&gt;0,$AI835&lt;&gt;0,E835="BBB",H836&lt;&gt;""),"",IF(AND($D830="R",$D833="R"),"R",IF(AND($D832="R",$D834="R"),"R",IF(AND($D834=$D835,$D834="R"),"R","")))),"")</f>
        <v/>
      </c>
      <c r="P836" s="37" t="str">
        <f t="shared" ca="1" si="250"/>
        <v/>
      </c>
      <c r="Q836" s="37">
        <f t="shared" ca="1" si="251"/>
        <v>0</v>
      </c>
      <c r="R836" s="23">
        <f ca="1">IF($A836&lt;&gt;"",IF(OR($AH835&lt;&gt;0,$AI835&lt;&gt;0),"0",SUM(Q836:Q836)),0)</f>
        <v>0</v>
      </c>
      <c r="S836" s="56" t="str">
        <f ca="1">VLOOKUP($A836,$BC$5:$BN$45,8)</f>
        <v>B</v>
      </c>
      <c r="T836" s="175">
        <v>1</v>
      </c>
      <c r="U836" s="345" t="str">
        <f ca="1">IF($A835&lt;&gt;"",IF(OR($AH835&lt;&gt;0,$AI835&lt;&gt;0,M835&gt;=$AJ$3),"",H836))</f>
        <v>B</v>
      </c>
      <c r="V836" s="346" t="str">
        <f t="shared" ca="1" si="262"/>
        <v>W</v>
      </c>
      <c r="W836" s="346">
        <f t="shared" ca="1" si="252"/>
        <v>1</v>
      </c>
      <c r="X836" s="343">
        <f t="shared" ca="1" si="260"/>
        <v>1</v>
      </c>
      <c r="Y836" s="56" t="str">
        <f ca="1">VLOOKUP($A836,$BC$5:$BN$45,8)</f>
        <v>B</v>
      </c>
      <c r="Z836" s="175">
        <v>1</v>
      </c>
      <c r="AA836" s="345" t="str">
        <f ca="1">IF($A835&lt;&gt;"",IF(OR($AH835&lt;&gt;0,$AI835&lt;&gt;0,U836&lt;&gt;""),"",O836))</f>
        <v/>
      </c>
      <c r="AB836" s="37" t="str">
        <f t="shared" ca="1" si="253"/>
        <v/>
      </c>
      <c r="AC836" s="37">
        <f t="shared" ca="1" si="254"/>
        <v>0</v>
      </c>
      <c r="AD836" s="23">
        <f ca="1">IF($A836&lt;&gt;"",IF(OR($AH835&lt;&gt;0,$AI835&lt;&gt;0),"0",SUM(AC836:AC836)),0)</f>
        <v>0</v>
      </c>
      <c r="AE836" s="90">
        <f ca="1">IF(A836&lt;&gt;"",W836+AC836,0)</f>
        <v>1</v>
      </c>
      <c r="AF836" s="87">
        <f t="shared" ca="1" si="265"/>
        <v>-11</v>
      </c>
      <c r="AG836" s="95">
        <f>T837</f>
        <v>1</v>
      </c>
      <c r="AH836" s="89">
        <f ca="1">IF($A836&lt;&gt;"",IF(AH835&lt;&gt;0,AH835,IF(AF836&gt;=$AJ$1,"Profit Target",0)),0)</f>
        <v>0</v>
      </c>
      <c r="AI836" s="91">
        <f ca="1">IF($A836&lt;&gt;"",IF(AI835&lt;&gt;0,AI835,IF(AF836&lt;=$AJ$2,"Stop Loss",0)))</f>
        <v>0</v>
      </c>
      <c r="AJ836" s="89">
        <f t="shared" ca="1" si="255"/>
        <v>9</v>
      </c>
      <c r="AK836" s="78" t="str">
        <f ca="1">IF($A835="","",ABS(T836)&amp;"@")</f>
        <v>1@</v>
      </c>
      <c r="AL836" s="78" t="str">
        <f ca="1">IF(U836&lt;&gt;"",$AK836&amp;U836&amp;",","")</f>
        <v>1@B,</v>
      </c>
      <c r="AM836" s="78" t="str">
        <f ca="1">IF($A835="","",ABS(Z836)&amp;"@")</f>
        <v>1@</v>
      </c>
      <c r="AN836" s="427" t="str">
        <f t="shared" ca="1" si="256"/>
        <v/>
      </c>
      <c r="AO836" s="20"/>
      <c r="AP836" s="20"/>
      <c r="AQ836" s="20"/>
      <c r="AR836" s="20"/>
      <c r="AS836" s="20"/>
      <c r="AT836" s="66"/>
      <c r="AU836" s="20"/>
      <c r="AV836" s="20"/>
      <c r="AW836" s="20"/>
      <c r="AX836" s="20"/>
      <c r="AY836" s="20"/>
      <c r="AZ836" s="20"/>
      <c r="BA836" s="20"/>
      <c r="BB836" s="96">
        <f t="shared" ca="1" si="247"/>
        <v>24</v>
      </c>
      <c r="BC836" s="48"/>
      <c r="BD836" s="96"/>
      <c r="BE836" s="48"/>
      <c r="BG836" s="48"/>
      <c r="BH836" s="48"/>
      <c r="BI836" s="19"/>
      <c r="BJ836" s="19"/>
      <c r="BK836" s="19"/>
      <c r="BL836" s="48"/>
      <c r="BM836" s="61"/>
      <c r="BN836" s="48"/>
      <c r="BR836" s="48"/>
      <c r="BS836" s="48"/>
      <c r="BT836" s="48"/>
      <c r="BU836" s="48"/>
      <c r="BV836" s="48"/>
      <c r="BW836" s="48"/>
      <c r="BX836" s="48"/>
      <c r="BY836" s="49"/>
      <c r="BZ836" s="48"/>
      <c r="CA836" s="48"/>
      <c r="CB836" s="19"/>
      <c r="CC836" s="19"/>
      <c r="CD836" s="19"/>
      <c r="CE836" s="48"/>
      <c r="CF836" s="49"/>
      <c r="CG836" s="19"/>
      <c r="CH836" s="49"/>
      <c r="CI836" s="19"/>
      <c r="CJ836" s="19"/>
    </row>
    <row r="837" spans="1:88">
      <c r="A837" s="96">
        <f t="shared" ref="A837:A900" ca="1" si="266">IF($A$2="no",INT(RAND()*36+1),INT(RAND()*37))</f>
        <v>26</v>
      </c>
      <c r="B837" s="23" t="str">
        <f ca="1">IF(A836="","",IF(AND(AL837="",AN837=""),"NB",AL837&amp;AN837))</f>
        <v>1@B,</v>
      </c>
      <c r="C837" s="6" t="str">
        <f t="shared" ca="1" si="248"/>
        <v/>
      </c>
      <c r="D837" s="56" t="str">
        <f ca="1">VLOOKUP($A837,$BC$5:$BN$45,8)</f>
        <v>B</v>
      </c>
      <c r="E837" s="344" t="str">
        <f t="shared" ca="1" si="257"/>
        <v>BBB</v>
      </c>
      <c r="F837" s="175">
        <v>1</v>
      </c>
      <c r="G837" s="459">
        <f ca="1">IF(G836&gt;=$AJ$3,1,IF(AND(J835="L",J836="L"),1,IF(I836="L",2,IF(I836="W",(2*G836-1),G836))))</f>
        <v>3</v>
      </c>
      <c r="H837" s="345" t="str">
        <f ca="1">IF($A836&lt;&gt;"",IF(OR($AH836&lt;&gt;0,$AI836&lt;&gt;0,E836="RRR"),"",IF(AND($D831="B",$D834="B"),"B",IF(AND($D833="B",$D835="B"),"B",IF(AND($D835=$D836,$D835="B"),"B","")))),"")</f>
        <v>B</v>
      </c>
      <c r="I837" s="346" t="str">
        <f t="shared" ca="1" si="261"/>
        <v>W</v>
      </c>
      <c r="J837" s="346">
        <f t="shared" ca="1" si="249"/>
        <v>1</v>
      </c>
      <c r="K837" s="343">
        <f t="shared" ca="1" si="258"/>
        <v>1</v>
      </c>
      <c r="L837" s="56" t="str">
        <f ca="1">VLOOKUP($A837,$BC$5:$BN$45,8)</f>
        <v>B</v>
      </c>
      <c r="M837" s="428">
        <f t="shared" ca="1" si="259"/>
        <v>0</v>
      </c>
      <c r="N837" s="175">
        <v>1</v>
      </c>
      <c r="O837" s="345" t="str">
        <f ca="1">IF($A836&lt;&gt;"",IF(OR($AH836&lt;&gt;0,$AI836&lt;&gt;0,E836="BBB",H837&lt;&gt;""),"",IF(AND($D831="R",$D834="R"),"R",IF(AND($D833="R",$D835="R"),"R",IF(AND($D835=$D836,$D835="R"),"R","")))),"")</f>
        <v/>
      </c>
      <c r="P837" s="37" t="str">
        <f t="shared" ca="1" si="250"/>
        <v/>
      </c>
      <c r="Q837" s="37">
        <f t="shared" ca="1" si="251"/>
        <v>0</v>
      </c>
      <c r="R837" s="23">
        <f ca="1">IF($A837&lt;&gt;"",IF(OR($AH836&lt;&gt;0,$AI836&lt;&gt;0),"0",SUM(Q837:Q837)),0)</f>
        <v>0</v>
      </c>
      <c r="S837" s="56" t="str">
        <f ca="1">VLOOKUP($A837,$BC$5:$BN$45,8)</f>
        <v>B</v>
      </c>
      <c r="T837" s="175">
        <v>1</v>
      </c>
      <c r="U837" s="345" t="str">
        <f ca="1">IF($A836&lt;&gt;"",IF(OR($AH836&lt;&gt;0,$AI836&lt;&gt;0,M836&gt;=$AJ$3),"",H837))</f>
        <v>B</v>
      </c>
      <c r="V837" s="346" t="str">
        <f t="shared" ca="1" si="262"/>
        <v>W</v>
      </c>
      <c r="W837" s="346">
        <f t="shared" ca="1" si="252"/>
        <v>1</v>
      </c>
      <c r="X837" s="343">
        <f t="shared" ca="1" si="260"/>
        <v>1</v>
      </c>
      <c r="Y837" s="56" t="str">
        <f ca="1">VLOOKUP($A837,$BC$5:$BN$45,8)</f>
        <v>B</v>
      </c>
      <c r="Z837" s="175">
        <v>1</v>
      </c>
      <c r="AA837" s="345" t="str">
        <f ca="1">IF($A836&lt;&gt;"",IF(OR($AH836&lt;&gt;0,$AI836&lt;&gt;0,U837&lt;&gt;""),"",O837))</f>
        <v/>
      </c>
      <c r="AB837" s="37" t="str">
        <f t="shared" ca="1" si="253"/>
        <v/>
      </c>
      <c r="AC837" s="37">
        <f t="shared" ca="1" si="254"/>
        <v>0</v>
      </c>
      <c r="AD837" s="23">
        <f ca="1">IF($A837&lt;&gt;"",IF(OR($AH836&lt;&gt;0,$AI836&lt;&gt;0),"0",SUM(AC837:AC837)),0)</f>
        <v>0</v>
      </c>
      <c r="AE837" s="90">
        <f ca="1">IF(A837&lt;&gt;"",W837+AC837,0)</f>
        <v>1</v>
      </c>
      <c r="AF837" s="87">
        <f t="shared" ca="1" si="265"/>
        <v>-10</v>
      </c>
      <c r="AG837" s="95">
        <f>T838</f>
        <v>1</v>
      </c>
      <c r="AH837" s="89">
        <f ca="1">IF($A837&lt;&gt;"",IF(AH836&lt;&gt;0,AH836,IF(AF837&gt;=$AJ$1,"Profit Target",0)),0)</f>
        <v>0</v>
      </c>
      <c r="AI837" s="91">
        <f ca="1">IF($A837&lt;&gt;"",IF(AI836&lt;&gt;0,AI836,IF(AF837&lt;=$AJ$2,"Stop Loss",0)))</f>
        <v>0</v>
      </c>
      <c r="AJ837" s="89">
        <f t="shared" ca="1" si="255"/>
        <v>9</v>
      </c>
      <c r="AK837" s="78" t="str">
        <f ca="1">IF($A836="","",ABS(T837)&amp;"@")</f>
        <v>1@</v>
      </c>
      <c r="AL837" s="78" t="str">
        <f ca="1">IF(U837&lt;&gt;"",$AK837&amp;U837&amp;",","")</f>
        <v>1@B,</v>
      </c>
      <c r="AM837" s="78" t="str">
        <f ca="1">IF($A836="","",ABS(Z837)&amp;"@")</f>
        <v>1@</v>
      </c>
      <c r="AN837" s="427" t="str">
        <f t="shared" ca="1" si="256"/>
        <v/>
      </c>
      <c r="AO837" s="20"/>
      <c r="AP837" s="20"/>
      <c r="AQ837" s="20"/>
      <c r="AR837" s="20"/>
      <c r="AS837" s="20"/>
      <c r="AT837" s="66"/>
      <c r="AU837" s="20"/>
      <c r="AV837" s="20"/>
      <c r="AW837" s="20"/>
      <c r="AX837" s="20"/>
      <c r="AY837" s="20"/>
      <c r="AZ837" s="20"/>
      <c r="BA837" s="20"/>
      <c r="BB837" s="96">
        <f t="shared" ref="BB837:BB900" ca="1" si="267">IF($A$2="no",INT(RAND()*36+1),INT(RAND()*37))</f>
        <v>7</v>
      </c>
      <c r="BC837" s="48"/>
      <c r="BD837" s="96"/>
      <c r="BE837" s="48"/>
      <c r="BG837" s="48"/>
      <c r="BH837" s="48"/>
      <c r="BI837" s="19"/>
      <c r="BJ837" s="19"/>
      <c r="BK837" s="19"/>
      <c r="BL837" s="48"/>
      <c r="BM837" s="61"/>
      <c r="BN837" s="48"/>
      <c r="BR837" s="48"/>
      <c r="BS837" s="48"/>
      <c r="BT837" s="48"/>
      <c r="BU837" s="48"/>
      <c r="BV837" s="48"/>
      <c r="BW837" s="48"/>
      <c r="BX837" s="48"/>
      <c r="BY837" s="49"/>
      <c r="BZ837" s="48"/>
      <c r="CA837" s="48"/>
      <c r="CB837" s="19"/>
      <c r="CC837" s="19"/>
      <c r="CD837" s="19"/>
      <c r="CE837" s="48"/>
      <c r="CF837" s="49"/>
      <c r="CG837" s="19"/>
      <c r="CH837" s="49"/>
      <c r="CI837" s="19"/>
      <c r="CJ837" s="19"/>
    </row>
    <row r="838" spans="1:88">
      <c r="A838" s="96">
        <f t="shared" ca="1" si="266"/>
        <v>1</v>
      </c>
      <c r="B838" s="23" t="str">
        <f ca="1">IF(A837="","",IF(AND(AL838="",AN838=""),"NB",AL838&amp;AN838))</f>
        <v>1@B,</v>
      </c>
      <c r="C838" s="6" t="str">
        <f t="shared" ca="1" si="248"/>
        <v/>
      </c>
      <c r="D838" s="56" t="str">
        <f ca="1">VLOOKUP($A838,$BC$5:$BN$45,8)</f>
        <v>R</v>
      </c>
      <c r="E838" s="344" t="str">
        <f t="shared" ca="1" si="257"/>
        <v>BBR</v>
      </c>
      <c r="F838" s="175">
        <v>1</v>
      </c>
      <c r="G838" s="459">
        <f ca="1">IF(G837&gt;=$AJ$3,1,IF(AND(J836="L",J837="L"),1,IF(I837="L",2,IF(I837="W",(2*G837-1),G837))))</f>
        <v>5</v>
      </c>
      <c r="H838" s="345" t="str">
        <f ca="1">IF($A837&lt;&gt;"",IF(OR($AH837&lt;&gt;0,$AI837&lt;&gt;0,E837="RRR"),"",IF(AND($D832="B",$D835="B"),"B",IF(AND($D834="B",$D836="B"),"B",IF(AND($D836=$D837,$D836="B"),"B","")))),"")</f>
        <v>B</v>
      </c>
      <c r="I838" s="346" t="str">
        <f t="shared" ca="1" si="261"/>
        <v>L</v>
      </c>
      <c r="J838" s="346">
        <f t="shared" ca="1" si="249"/>
        <v>-1</v>
      </c>
      <c r="K838" s="343">
        <f t="shared" ca="1" si="258"/>
        <v>-1</v>
      </c>
      <c r="L838" s="56" t="str">
        <f ca="1">VLOOKUP($A838,$BC$5:$BN$45,8)</f>
        <v>R</v>
      </c>
      <c r="M838" s="428">
        <f t="shared" ca="1" si="259"/>
        <v>1</v>
      </c>
      <c r="N838" s="175">
        <v>1</v>
      </c>
      <c r="O838" s="345" t="str">
        <f ca="1">IF($A837&lt;&gt;"",IF(OR($AH837&lt;&gt;0,$AI837&lt;&gt;0,E837="BBB",H838&lt;&gt;""),"",IF(AND($D832="R",$D835="R"),"R",IF(AND($D834="R",$D836="R"),"R",IF(AND($D836=$D837,$D836="R"),"R","")))),"")</f>
        <v/>
      </c>
      <c r="P838" s="37" t="str">
        <f t="shared" ca="1" si="250"/>
        <v/>
      </c>
      <c r="Q838" s="37">
        <f t="shared" ca="1" si="251"/>
        <v>0</v>
      </c>
      <c r="R838" s="23">
        <f ca="1">IF($A838&lt;&gt;"",IF(OR($AH837&lt;&gt;0,$AI837&lt;&gt;0),"0",SUM(Q838:Q838)),0)</f>
        <v>0</v>
      </c>
      <c r="S838" s="56" t="str">
        <f ca="1">VLOOKUP($A838,$BC$5:$BN$45,8)</f>
        <v>R</v>
      </c>
      <c r="T838" s="175">
        <v>1</v>
      </c>
      <c r="U838" s="345" t="str">
        <f ca="1">IF($A837&lt;&gt;"",IF(OR($AH837&lt;&gt;0,$AI837&lt;&gt;0,M837&gt;=$AJ$3),"",H838))</f>
        <v>B</v>
      </c>
      <c r="V838" s="346" t="str">
        <f t="shared" ca="1" si="262"/>
        <v>L</v>
      </c>
      <c r="W838" s="346">
        <f t="shared" ca="1" si="252"/>
        <v>-1</v>
      </c>
      <c r="X838" s="343">
        <f t="shared" ca="1" si="260"/>
        <v>-1</v>
      </c>
      <c r="Y838" s="56" t="str">
        <f ca="1">VLOOKUP($A838,$BC$5:$BN$45,8)</f>
        <v>R</v>
      </c>
      <c r="Z838" s="175">
        <v>1</v>
      </c>
      <c r="AA838" s="345" t="str">
        <f ca="1">IF($A837&lt;&gt;"",IF(OR($AH837&lt;&gt;0,$AI837&lt;&gt;0,U838&lt;&gt;""),"",O838))</f>
        <v/>
      </c>
      <c r="AB838" s="37" t="str">
        <f t="shared" ca="1" si="253"/>
        <v/>
      </c>
      <c r="AC838" s="37">
        <f t="shared" ca="1" si="254"/>
        <v>0</v>
      </c>
      <c r="AD838" s="23">
        <f ca="1">IF($A838&lt;&gt;"",IF(OR($AH837&lt;&gt;0,$AI837&lt;&gt;0),"0",SUM(AC838:AC838)),0)</f>
        <v>0</v>
      </c>
      <c r="AE838" s="90">
        <f ca="1">IF(A838&lt;&gt;"",W838+AC838,0)</f>
        <v>-1</v>
      </c>
      <c r="AF838" s="87">
        <f t="shared" ca="1" si="265"/>
        <v>-11</v>
      </c>
      <c r="AG838" s="95">
        <f>T839</f>
        <v>1</v>
      </c>
      <c r="AH838" s="89">
        <f ca="1">IF($A838&lt;&gt;"",IF(AH837&lt;&gt;0,AH837,IF(AF838&gt;=$AJ$1,"Profit Target",0)),0)</f>
        <v>0</v>
      </c>
      <c r="AI838" s="91">
        <f ca="1">IF($A838&lt;&gt;"",IF(AI837&lt;&gt;0,AI837,IF(AF838&lt;=$AJ$2,"Stop Loss",0)))</f>
        <v>0</v>
      </c>
      <c r="AJ838" s="89">
        <f t="shared" ca="1" si="255"/>
        <v>9</v>
      </c>
      <c r="AK838" s="78" t="str">
        <f ca="1">IF($A837="","",ABS(T838)&amp;"@")</f>
        <v>1@</v>
      </c>
      <c r="AL838" s="78" t="str">
        <f ca="1">IF(U838&lt;&gt;"",$AK838&amp;U838&amp;",","")</f>
        <v>1@B,</v>
      </c>
      <c r="AM838" s="78" t="str">
        <f ca="1">IF($A837="","",ABS(Z838)&amp;"@")</f>
        <v>1@</v>
      </c>
      <c r="AN838" s="427" t="str">
        <f t="shared" ca="1" si="256"/>
        <v/>
      </c>
      <c r="AO838" s="20"/>
      <c r="AP838" s="20"/>
      <c r="AQ838" s="20"/>
      <c r="AR838" s="20"/>
      <c r="AS838" s="20"/>
      <c r="AT838" s="66"/>
      <c r="AU838" s="20"/>
      <c r="AV838" s="20"/>
      <c r="AW838" s="20"/>
      <c r="AX838" s="20"/>
      <c r="AY838" s="20"/>
      <c r="AZ838" s="20"/>
      <c r="BA838" s="20"/>
      <c r="BB838" s="96">
        <f t="shared" ca="1" si="267"/>
        <v>17</v>
      </c>
      <c r="BC838" s="48"/>
      <c r="BD838" s="96"/>
      <c r="BE838" s="48"/>
      <c r="BG838" s="48"/>
      <c r="BH838" s="48"/>
      <c r="BI838" s="19"/>
      <c r="BJ838" s="19"/>
      <c r="BK838" s="19"/>
      <c r="BL838" s="48"/>
      <c r="BM838" s="61"/>
      <c r="BN838" s="48"/>
      <c r="BR838" s="48"/>
      <c r="BS838" s="48"/>
      <c r="BT838" s="48"/>
      <c r="BU838" s="48"/>
      <c r="BV838" s="48"/>
      <c r="BW838" s="48"/>
      <c r="BX838" s="48"/>
      <c r="BY838" s="49"/>
      <c r="BZ838" s="48"/>
      <c r="CA838" s="48"/>
      <c r="CB838" s="19"/>
      <c r="CC838" s="19"/>
      <c r="CD838" s="19"/>
      <c r="CE838" s="48"/>
      <c r="CF838" s="49"/>
      <c r="CG838" s="19"/>
      <c r="CH838" s="49"/>
      <c r="CI838" s="19"/>
      <c r="CJ838" s="19"/>
    </row>
    <row r="839" spans="1:88">
      <c r="A839" s="96">
        <f t="shared" ca="1" si="266"/>
        <v>29</v>
      </c>
      <c r="B839" s="23" t="str">
        <f ca="1">IF(A838="","",IF(AND(AL839="",AN839=""),"NB",AL839&amp;AN839))</f>
        <v>1@B,</v>
      </c>
      <c r="C839" s="6" t="str">
        <f t="shared" ref="C839:C902" ca="1" si="268">IF(AH839="Profit Target","profit target",IF(AI839="Stop Loss","stop loss",""))</f>
        <v/>
      </c>
      <c r="D839" s="56" t="str">
        <f ca="1">VLOOKUP($A839,$BC$5:$BN$45,8)</f>
        <v>B</v>
      </c>
      <c r="E839" s="344" t="str">
        <f t="shared" ca="1" si="257"/>
        <v>BRB</v>
      </c>
      <c r="F839" s="175">
        <v>1</v>
      </c>
      <c r="G839" s="459">
        <f ca="1">IF(G838&gt;=$AJ$3,1,IF(AND(J837="L",J838="L"),1,IF(I838="L",2,IF(I838="W",(2*G838-1),G838))))</f>
        <v>2</v>
      </c>
      <c r="H839" s="345" t="str">
        <f ca="1">IF($A838&lt;&gt;"",IF(OR($AH838&lt;&gt;0,$AI838&lt;&gt;0,E838="RRR"),"",IF(AND($D833="B",$D836="B"),"B",IF(AND($D835="B",$D837="B"),"B",IF(AND($D837=$D838,$D837="B"),"B","")))),"")</f>
        <v>B</v>
      </c>
      <c r="I839" s="346" t="str">
        <f t="shared" ca="1" si="261"/>
        <v>W</v>
      </c>
      <c r="J839" s="346">
        <f t="shared" ref="J839:J902" ca="1" si="269">IF(H839&lt;&gt;"",IF(H839=$D839,1*$F839,-1*$F839),0)</f>
        <v>1</v>
      </c>
      <c r="K839" s="343">
        <f t="shared" ca="1" si="258"/>
        <v>1</v>
      </c>
      <c r="L839" s="56" t="str">
        <f ca="1">VLOOKUP($A839,$BC$5:$BN$45,8)</f>
        <v>B</v>
      </c>
      <c r="M839" s="428">
        <f t="shared" ca="1" si="259"/>
        <v>0</v>
      </c>
      <c r="N839" s="175">
        <v>1</v>
      </c>
      <c r="O839" s="345" t="str">
        <f ca="1">IF($A838&lt;&gt;"",IF(OR($AH838&lt;&gt;0,$AI838&lt;&gt;0,E838="BBB",H839&lt;&gt;""),"",IF(AND($D833="R",$D836="R"),"R",IF(AND($D835="R",$D837="R"),"R",IF(AND($D837=$D838,$D837="R"),"R","")))),"")</f>
        <v/>
      </c>
      <c r="P839" s="37" t="str">
        <f t="shared" ref="P839:P902" ca="1" si="270">IF(ABS(R839)=0,"",IF($A839=0,"L",IF(R839&gt;0,"W",IF(R839&lt;0,"L",""))))</f>
        <v/>
      </c>
      <c r="Q839" s="37">
        <f t="shared" ref="Q839:Q902" ca="1" si="271">IF(O839&lt;&gt;"",IF(O839=$S839,1*$T839,-1*$T839),0)</f>
        <v>0</v>
      </c>
      <c r="R839" s="23">
        <f ca="1">IF($A839&lt;&gt;"",IF(OR($AH838&lt;&gt;0,$AI838&lt;&gt;0),"0",SUM(Q839:Q839)),0)</f>
        <v>0</v>
      </c>
      <c r="S839" s="56" t="str">
        <f ca="1">VLOOKUP($A839,$BC$5:$BN$45,8)</f>
        <v>B</v>
      </c>
      <c r="T839" s="175">
        <v>1</v>
      </c>
      <c r="U839" s="345" t="str">
        <f ca="1">IF($A838&lt;&gt;"",IF(OR($AH838&lt;&gt;0,$AI838&lt;&gt;0,M838&gt;=$AJ$3),"",H839))</f>
        <v>B</v>
      </c>
      <c r="V839" s="346" t="str">
        <f t="shared" ca="1" si="262"/>
        <v>W</v>
      </c>
      <c r="W839" s="346">
        <f t="shared" ref="W839:W902" ca="1" si="272">IF(U839&lt;&gt;"",IF(U839=$D839,1*$F839,-1*$F839),0)</f>
        <v>1</v>
      </c>
      <c r="X839" s="343">
        <f t="shared" ca="1" si="260"/>
        <v>1</v>
      </c>
      <c r="Y839" s="56" t="str">
        <f ca="1">VLOOKUP($A839,$BC$5:$BN$45,8)</f>
        <v>B</v>
      </c>
      <c r="Z839" s="175">
        <v>1</v>
      </c>
      <c r="AA839" s="345" t="str">
        <f ca="1">IF($A838&lt;&gt;"",IF(OR($AH838&lt;&gt;0,$AI838&lt;&gt;0,U839&lt;&gt;""),"",O839))</f>
        <v/>
      </c>
      <c r="AB839" s="37" t="str">
        <f t="shared" ref="AB839:AB902" ca="1" si="273">IF(ABS(AD839)=0,"",IF($A839=0,"L",IF(AD839&gt;0,"W",IF(AD839&lt;0,"L",""))))</f>
        <v/>
      </c>
      <c r="AC839" s="37">
        <f t="shared" ref="AC839:AC902" ca="1" si="274">IF(AA839&lt;&gt;"",IF(AA839=$S839,1*$T839,-1*$T839),0)</f>
        <v>0</v>
      </c>
      <c r="AD839" s="23">
        <f ca="1">IF($A839&lt;&gt;"",IF(OR($AH838&lt;&gt;0,$AI838&lt;&gt;0),"0",SUM(AC839:AC839)),0)</f>
        <v>0</v>
      </c>
      <c r="AE839" s="90">
        <f ca="1">IF(A839&lt;&gt;"",W839+AC839,0)</f>
        <v>1</v>
      </c>
      <c r="AF839" s="87">
        <f t="shared" ca="1" si="265"/>
        <v>-10</v>
      </c>
      <c r="AG839" s="95">
        <f>T840</f>
        <v>1</v>
      </c>
      <c r="AH839" s="89">
        <f ca="1">IF($A839&lt;&gt;"",IF(AH838&lt;&gt;0,AH838,IF(AF839&gt;=$AJ$1,"Profit Target",0)),0)</f>
        <v>0</v>
      </c>
      <c r="AI839" s="91">
        <f ca="1">IF($A839&lt;&gt;"",IF(AI838&lt;&gt;0,AI838,IF(AF839&lt;=$AJ$2,"Stop Loss",0)))</f>
        <v>0</v>
      </c>
      <c r="AJ839" s="89">
        <f t="shared" ref="AJ839:AJ902" ca="1" si="275">IF(AF839&gt;AJ838,AF839,AJ838)</f>
        <v>9</v>
      </c>
      <c r="AK839" s="78" t="str">
        <f ca="1">IF($A838="","",ABS(T839)&amp;"@")</f>
        <v>1@</v>
      </c>
      <c r="AL839" s="78" t="str">
        <f ca="1">IF(U839&lt;&gt;"",$AK839&amp;U839&amp;",","")</f>
        <v>1@B,</v>
      </c>
      <c r="AM839" s="78" t="str">
        <f ca="1">IF($A838="","",ABS(Z839)&amp;"@")</f>
        <v>1@</v>
      </c>
      <c r="AN839" s="427" t="str">
        <f t="shared" ref="AN839:AN902" ca="1" si="276">IF(AA839&lt;&gt;"",$AM839&amp;AA839&amp;",","")</f>
        <v/>
      </c>
      <c r="AO839" s="20"/>
      <c r="AP839" s="20"/>
      <c r="AQ839" s="20"/>
      <c r="AR839" s="20"/>
      <c r="AS839" s="20"/>
      <c r="AT839" s="66"/>
      <c r="AU839" s="20"/>
      <c r="AV839" s="20"/>
      <c r="AW839" s="20"/>
      <c r="AX839" s="20"/>
      <c r="AY839" s="20"/>
      <c r="AZ839" s="20"/>
      <c r="BA839" s="20"/>
      <c r="BB839" s="96">
        <f t="shared" ca="1" si="267"/>
        <v>23</v>
      </c>
      <c r="BC839" s="48"/>
      <c r="BD839" s="96"/>
      <c r="BE839" s="48"/>
      <c r="BG839" s="48"/>
      <c r="BH839" s="48"/>
      <c r="BI839" s="19"/>
      <c r="BJ839" s="19"/>
      <c r="BK839" s="19"/>
      <c r="BL839" s="48"/>
      <c r="BM839" s="61"/>
      <c r="BN839" s="48"/>
      <c r="BR839" s="48"/>
      <c r="BS839" s="48"/>
      <c r="BT839" s="48"/>
      <c r="BU839" s="48"/>
      <c r="BV839" s="48"/>
      <c r="BW839" s="48"/>
      <c r="BX839" s="48"/>
      <c r="BY839" s="49"/>
      <c r="BZ839" s="48"/>
      <c r="CA839" s="48"/>
      <c r="CB839" s="19"/>
      <c r="CC839" s="19"/>
      <c r="CD839" s="19"/>
      <c r="CE839" s="48"/>
      <c r="CF839" s="49"/>
      <c r="CG839" s="19"/>
      <c r="CH839" s="49"/>
      <c r="CI839" s="19"/>
      <c r="CJ839" s="19"/>
    </row>
    <row r="840" spans="1:88">
      <c r="A840" s="96">
        <f t="shared" ca="1" si="266"/>
        <v>35</v>
      </c>
      <c r="B840" s="23" t="str">
        <f ca="1">IF(A839="","",IF(AND(AL840="",AN840=""),"NB",AL840&amp;AN840))</f>
        <v>1@B,</v>
      </c>
      <c r="C840" s="6" t="str">
        <f t="shared" ca="1" si="268"/>
        <v/>
      </c>
      <c r="D840" s="56" t="str">
        <f ca="1">VLOOKUP($A840,$BC$5:$BN$45,8)</f>
        <v>B</v>
      </c>
      <c r="E840" s="344" t="str">
        <f t="shared" ref="E840:E903" ca="1" si="277">D838&amp;D839&amp;D840</f>
        <v>RBB</v>
      </c>
      <c r="F840" s="175">
        <v>1</v>
      </c>
      <c r="G840" s="459">
        <f ca="1">IF(G839&gt;=$AJ$3,1,IF(AND(J838="L",J839="L"),1,IF(I839="L",2,IF(I839="W",(2*G839-1),G839))))</f>
        <v>3</v>
      </c>
      <c r="H840" s="345" t="str">
        <f ca="1">IF($A839&lt;&gt;"",IF(OR($AH839&lt;&gt;0,$AI839&lt;&gt;0,E839="RRR"),"",IF(AND($D834="B",$D837="B"),"B",IF(AND($D836="B",$D838="B"),"B",IF(AND($D838=$D839,$D838="B"),"B","")))),"")</f>
        <v>B</v>
      </c>
      <c r="I840" s="346" t="str">
        <f t="shared" ca="1" si="261"/>
        <v>W</v>
      </c>
      <c r="J840" s="346">
        <f t="shared" ca="1" si="269"/>
        <v>1</v>
      </c>
      <c r="K840" s="343">
        <f t="shared" ref="K840:K903" ca="1" si="278">IF($A840&lt;&gt;"",SUM(J840:J840),0)</f>
        <v>1</v>
      </c>
      <c r="L840" s="56" t="str">
        <f ca="1">VLOOKUP($A840,$BC$5:$BN$45,8)</f>
        <v>B</v>
      </c>
      <c r="M840" s="428">
        <f t="shared" ref="M840:M903" ca="1" si="279">IF(J840&gt;0,0,IF(J840&lt;0,M839+1,M839))</f>
        <v>0</v>
      </c>
      <c r="N840" s="175">
        <v>1</v>
      </c>
      <c r="O840" s="345" t="str">
        <f ca="1">IF($A839&lt;&gt;"",IF(OR($AH839&lt;&gt;0,$AI839&lt;&gt;0,E839="BBB",H840&lt;&gt;""),"",IF(AND($D834="R",$D837="R"),"R",IF(AND($D836="R",$D838="R"),"R",IF(AND($D838=$D839,$D838="R"),"R","")))),"")</f>
        <v/>
      </c>
      <c r="P840" s="37" t="str">
        <f t="shared" ca="1" si="270"/>
        <v/>
      </c>
      <c r="Q840" s="37">
        <f t="shared" ca="1" si="271"/>
        <v>0</v>
      </c>
      <c r="R840" s="23">
        <f ca="1">IF($A840&lt;&gt;"",IF(OR($AH839&lt;&gt;0,$AI839&lt;&gt;0),"0",SUM(Q840:Q840)),0)</f>
        <v>0</v>
      </c>
      <c r="S840" s="56" t="str">
        <f ca="1">VLOOKUP($A840,$BC$5:$BN$45,8)</f>
        <v>B</v>
      </c>
      <c r="T840" s="175">
        <v>1</v>
      </c>
      <c r="U840" s="345" t="str">
        <f ca="1">IF($A839&lt;&gt;"",IF(OR($AH839&lt;&gt;0,$AI839&lt;&gt;0,M839&gt;=$AJ$3),"",H840))</f>
        <v>B</v>
      </c>
      <c r="V840" s="346" t="str">
        <f t="shared" ca="1" si="262"/>
        <v>W</v>
      </c>
      <c r="W840" s="346">
        <f t="shared" ca="1" si="272"/>
        <v>1</v>
      </c>
      <c r="X840" s="343">
        <f t="shared" ref="X840:X903" ca="1" si="280">IF($A840&lt;&gt;"",SUM(W840:W840),0)</f>
        <v>1</v>
      </c>
      <c r="Y840" s="56" t="str">
        <f ca="1">VLOOKUP($A840,$BC$5:$BN$45,8)</f>
        <v>B</v>
      </c>
      <c r="Z840" s="175">
        <v>1</v>
      </c>
      <c r="AA840" s="345" t="str">
        <f ca="1">IF($A839&lt;&gt;"",IF(OR($AH839&lt;&gt;0,$AI839&lt;&gt;0,U840&lt;&gt;""),"",O840))</f>
        <v/>
      </c>
      <c r="AB840" s="37" t="str">
        <f t="shared" ca="1" si="273"/>
        <v/>
      </c>
      <c r="AC840" s="37">
        <f t="shared" ca="1" si="274"/>
        <v>0</v>
      </c>
      <c r="AD840" s="23">
        <f ca="1">IF($A840&lt;&gt;"",IF(OR($AH839&lt;&gt;0,$AI839&lt;&gt;0),"0",SUM(AC840:AC840)),0)</f>
        <v>0</v>
      </c>
      <c r="AE840" s="90">
        <f ca="1">IF(A840&lt;&gt;"",W840+AC840,0)</f>
        <v>1</v>
      </c>
      <c r="AF840" s="87">
        <f t="shared" ca="1" si="265"/>
        <v>-9</v>
      </c>
      <c r="AG840" s="95">
        <f>T841</f>
        <v>1</v>
      </c>
      <c r="AH840" s="89">
        <f ca="1">IF($A840&lt;&gt;"",IF(AH839&lt;&gt;0,AH839,IF(AF840&gt;=$AJ$1,"Profit Target",0)),0)</f>
        <v>0</v>
      </c>
      <c r="AI840" s="91">
        <f ca="1">IF($A840&lt;&gt;"",IF(AI839&lt;&gt;0,AI839,IF(AF840&lt;=$AJ$2,"Stop Loss",0)))</f>
        <v>0</v>
      </c>
      <c r="AJ840" s="89">
        <f t="shared" ca="1" si="275"/>
        <v>9</v>
      </c>
      <c r="AK840" s="78" t="str">
        <f ca="1">IF($A839="","",ABS(T840)&amp;"@")</f>
        <v>1@</v>
      </c>
      <c r="AL840" s="78" t="str">
        <f ca="1">IF(U840&lt;&gt;"",$AK840&amp;U840&amp;",","")</f>
        <v>1@B,</v>
      </c>
      <c r="AM840" s="78" t="str">
        <f ca="1">IF($A839="","",ABS(Z840)&amp;"@")</f>
        <v>1@</v>
      </c>
      <c r="AN840" s="427" t="str">
        <f t="shared" ca="1" si="276"/>
        <v/>
      </c>
      <c r="AO840" s="20"/>
      <c r="AP840" s="20"/>
      <c r="AQ840" s="20"/>
      <c r="AR840" s="20"/>
      <c r="AS840" s="20"/>
      <c r="AT840" s="66"/>
      <c r="AU840" s="20"/>
      <c r="AV840" s="20"/>
      <c r="AW840" s="20"/>
      <c r="AX840" s="20"/>
      <c r="AY840" s="20"/>
      <c r="AZ840" s="20"/>
      <c r="BA840" s="20"/>
      <c r="BB840" s="96">
        <f t="shared" ca="1" si="267"/>
        <v>31</v>
      </c>
      <c r="BC840" s="48"/>
      <c r="BD840" s="96"/>
      <c r="BE840" s="48"/>
      <c r="BG840" s="48"/>
      <c r="BH840" s="48"/>
      <c r="BI840" s="19"/>
      <c r="BJ840" s="19"/>
      <c r="BK840" s="19"/>
      <c r="BL840" s="48"/>
      <c r="BM840" s="61"/>
      <c r="BN840" s="48"/>
      <c r="BR840" s="48"/>
      <c r="BS840" s="48"/>
      <c r="BT840" s="48"/>
      <c r="BU840" s="48"/>
      <c r="BV840" s="48"/>
      <c r="BW840" s="48"/>
      <c r="BX840" s="48"/>
      <c r="BY840" s="49"/>
      <c r="BZ840" s="48"/>
      <c r="CA840" s="48"/>
      <c r="CB840" s="19"/>
      <c r="CC840" s="19"/>
      <c r="CD840" s="19"/>
      <c r="CE840" s="48"/>
      <c r="CF840" s="49"/>
      <c r="CG840" s="19"/>
      <c r="CH840" s="49"/>
      <c r="CI840" s="19"/>
      <c r="CJ840" s="19"/>
    </row>
    <row r="841" spans="1:88">
      <c r="A841" s="96">
        <f t="shared" ca="1" si="266"/>
        <v>33</v>
      </c>
      <c r="B841" s="23" t="str">
        <f ca="1">IF(A840="","",IF(AND(AL841="",AN841=""),"NB",AL841&amp;AN841))</f>
        <v>1@B,</v>
      </c>
      <c r="C841" s="6" t="str">
        <f t="shared" ca="1" si="268"/>
        <v/>
      </c>
      <c r="D841" s="56" t="str">
        <f ca="1">VLOOKUP($A841,$BC$5:$BN$45,8)</f>
        <v>B</v>
      </c>
      <c r="E841" s="344" t="str">
        <f t="shared" ca="1" si="277"/>
        <v>BBB</v>
      </c>
      <c r="F841" s="175">
        <v>1</v>
      </c>
      <c r="G841" s="459">
        <f ca="1">IF(G840&gt;=$AJ$3,1,IF(AND(J839="L",J840="L"),1,IF(I840="L",2,IF(I840="W",(2*G840-1),G840))))</f>
        <v>5</v>
      </c>
      <c r="H841" s="345" t="str">
        <f ca="1">IF($A840&lt;&gt;"",IF(OR($AH840&lt;&gt;0,$AI840&lt;&gt;0,E840="RRR"),"",IF(AND($D835="B",$D838="B"),"B",IF(AND($D837="B",$D839="B"),"B",IF(AND($D839=$D840,$D839="B"),"B","")))),"")</f>
        <v>B</v>
      </c>
      <c r="I841" s="346" t="str">
        <f t="shared" ref="I841:I904" ca="1" si="281">IF(ABS(K841)=0,"",IF($A841=0,"L",IF(K841&gt;0,"W",IF(K841&lt;0,"L",""))))</f>
        <v>W</v>
      </c>
      <c r="J841" s="346">
        <f t="shared" ca="1" si="269"/>
        <v>1</v>
      </c>
      <c r="K841" s="343">
        <f t="shared" ca="1" si="278"/>
        <v>1</v>
      </c>
      <c r="L841" s="56" t="str">
        <f ca="1">VLOOKUP($A841,$BC$5:$BN$45,8)</f>
        <v>B</v>
      </c>
      <c r="M841" s="428">
        <f t="shared" ca="1" si="279"/>
        <v>0</v>
      </c>
      <c r="N841" s="175">
        <v>1</v>
      </c>
      <c r="O841" s="345" t="str">
        <f ca="1">IF($A840&lt;&gt;"",IF(OR($AH840&lt;&gt;0,$AI840&lt;&gt;0,E840="BBB",H841&lt;&gt;""),"",IF(AND($D835="R",$D838="R"),"R",IF(AND($D837="R",$D839="R"),"R",IF(AND($D839=$D840,$D839="R"),"R","")))),"")</f>
        <v/>
      </c>
      <c r="P841" s="37" t="str">
        <f t="shared" ca="1" si="270"/>
        <v/>
      </c>
      <c r="Q841" s="37">
        <f t="shared" ca="1" si="271"/>
        <v>0</v>
      </c>
      <c r="R841" s="23">
        <f ca="1">IF($A841&lt;&gt;"",IF(OR($AH840&lt;&gt;0,$AI840&lt;&gt;0),"0",SUM(Q841:Q841)),0)</f>
        <v>0</v>
      </c>
      <c r="S841" s="56" t="str">
        <f ca="1">VLOOKUP($A841,$BC$5:$BN$45,8)</f>
        <v>B</v>
      </c>
      <c r="T841" s="175">
        <v>1</v>
      </c>
      <c r="U841" s="345" t="str">
        <f ca="1">IF($A840&lt;&gt;"",IF(OR($AH840&lt;&gt;0,$AI840&lt;&gt;0,M840&gt;=$AJ$3),"",H841))</f>
        <v>B</v>
      </c>
      <c r="V841" s="346" t="str">
        <f t="shared" ref="V841:V904" ca="1" si="282">IF(ABS(X841)=0,"",IF($A841=0,"L",IF(X841&gt;0,"W",IF(X841&lt;0,"L",""))))</f>
        <v>W</v>
      </c>
      <c r="W841" s="346">
        <f t="shared" ca="1" si="272"/>
        <v>1</v>
      </c>
      <c r="X841" s="343">
        <f t="shared" ca="1" si="280"/>
        <v>1</v>
      </c>
      <c r="Y841" s="56" t="str">
        <f ca="1">VLOOKUP($A841,$BC$5:$BN$45,8)</f>
        <v>B</v>
      </c>
      <c r="Z841" s="175">
        <v>1</v>
      </c>
      <c r="AA841" s="345" t="str">
        <f ca="1">IF($A840&lt;&gt;"",IF(OR($AH840&lt;&gt;0,$AI840&lt;&gt;0,U841&lt;&gt;""),"",O841))</f>
        <v/>
      </c>
      <c r="AB841" s="37" t="str">
        <f t="shared" ca="1" si="273"/>
        <v/>
      </c>
      <c r="AC841" s="37">
        <f t="shared" ca="1" si="274"/>
        <v>0</v>
      </c>
      <c r="AD841" s="23">
        <f ca="1">IF($A841&lt;&gt;"",IF(OR($AH840&lt;&gt;0,$AI840&lt;&gt;0),"0",SUM(AC841:AC841)),0)</f>
        <v>0</v>
      </c>
      <c r="AE841" s="90">
        <f ca="1">IF(A841&lt;&gt;"",W841+AC841,0)</f>
        <v>1</v>
      </c>
      <c r="AF841" s="87">
        <f t="shared" ca="1" si="265"/>
        <v>-8</v>
      </c>
      <c r="AG841" s="95">
        <f>T842</f>
        <v>1</v>
      </c>
      <c r="AH841" s="89">
        <f ca="1">IF($A841&lt;&gt;"",IF(AH840&lt;&gt;0,AH840,IF(AF841&gt;=$AJ$1,"Profit Target",0)),0)</f>
        <v>0</v>
      </c>
      <c r="AI841" s="91">
        <f ca="1">IF($A841&lt;&gt;"",IF(AI840&lt;&gt;0,AI840,IF(AF841&lt;=$AJ$2,"Stop Loss",0)))</f>
        <v>0</v>
      </c>
      <c r="AJ841" s="89">
        <f t="shared" ca="1" si="275"/>
        <v>9</v>
      </c>
      <c r="AK841" s="78" t="str">
        <f ca="1">IF($A840="","",ABS(T841)&amp;"@")</f>
        <v>1@</v>
      </c>
      <c r="AL841" s="78" t="str">
        <f ca="1">IF(U841&lt;&gt;"",$AK841&amp;U841&amp;",","")</f>
        <v>1@B,</v>
      </c>
      <c r="AM841" s="78" t="str">
        <f ca="1">IF($A840="","",ABS(Z841)&amp;"@")</f>
        <v>1@</v>
      </c>
      <c r="AN841" s="427" t="str">
        <f t="shared" ca="1" si="276"/>
        <v/>
      </c>
      <c r="AO841" s="20"/>
      <c r="AP841" s="20"/>
      <c r="AQ841" s="20"/>
      <c r="AR841" s="20"/>
      <c r="AS841" s="20"/>
      <c r="AT841" s="66"/>
      <c r="AU841" s="20"/>
      <c r="AV841" s="20"/>
      <c r="AW841" s="20"/>
      <c r="AX841" s="20"/>
      <c r="AY841" s="20"/>
      <c r="AZ841" s="20"/>
      <c r="BA841" s="20"/>
      <c r="BB841" s="96">
        <f t="shared" ca="1" si="267"/>
        <v>4</v>
      </c>
      <c r="BC841" s="48"/>
      <c r="BD841" s="96"/>
      <c r="BE841" s="48"/>
      <c r="BG841" s="48"/>
      <c r="BH841" s="48"/>
      <c r="BI841" s="19"/>
      <c r="BJ841" s="19"/>
      <c r="BK841" s="19"/>
      <c r="BL841" s="48"/>
      <c r="BM841" s="61"/>
      <c r="BN841" s="48"/>
      <c r="BR841" s="48"/>
      <c r="BS841" s="48"/>
      <c r="BT841" s="48"/>
      <c r="BU841" s="48"/>
      <c r="BV841" s="48"/>
      <c r="BW841" s="48"/>
      <c r="BX841" s="48"/>
      <c r="BY841" s="49"/>
      <c r="BZ841" s="48"/>
      <c r="CA841" s="48"/>
      <c r="CB841" s="19"/>
      <c r="CC841" s="19"/>
      <c r="CD841" s="19"/>
      <c r="CE841" s="48"/>
      <c r="CF841" s="49"/>
      <c r="CG841" s="19"/>
      <c r="CH841" s="49"/>
      <c r="CI841" s="19"/>
      <c r="CJ841" s="19"/>
    </row>
    <row r="842" spans="1:88">
      <c r="A842" s="96">
        <f t="shared" ca="1" si="266"/>
        <v>25</v>
      </c>
      <c r="B842" s="23" t="str">
        <f ca="1">IF(A841="","",IF(AND(AL842="",AN842=""),"NB",AL842&amp;AN842))</f>
        <v>1@B,</v>
      </c>
      <c r="C842" s="6" t="str">
        <f t="shared" ca="1" si="268"/>
        <v/>
      </c>
      <c r="D842" s="56" t="str">
        <f ca="1">VLOOKUP($A842,$BC$5:$BN$45,8)</f>
        <v>R</v>
      </c>
      <c r="E842" s="344" t="str">
        <f t="shared" ca="1" si="277"/>
        <v>BBR</v>
      </c>
      <c r="F842" s="175">
        <v>1</v>
      </c>
      <c r="G842" s="459">
        <f ca="1">IF(G841&gt;=$AJ$3,1,IF(AND(J840="L",J841="L"),1,IF(I841="L",2,IF(I841="W",(2*G841-1),G841))))</f>
        <v>9</v>
      </c>
      <c r="H842" s="345" t="str">
        <f ca="1">IF($A841&lt;&gt;"",IF(OR($AH841&lt;&gt;0,$AI841&lt;&gt;0,E841="RRR"),"",IF(AND($D836="B",$D839="B"),"B",IF(AND($D838="B",$D840="B"),"B",IF(AND($D840=$D841,$D840="B"),"B","")))),"")</f>
        <v>B</v>
      </c>
      <c r="I842" s="346" t="str">
        <f t="shared" ca="1" si="281"/>
        <v>L</v>
      </c>
      <c r="J842" s="346">
        <f t="shared" ca="1" si="269"/>
        <v>-1</v>
      </c>
      <c r="K842" s="343">
        <f t="shared" ca="1" si="278"/>
        <v>-1</v>
      </c>
      <c r="L842" s="56" t="str">
        <f ca="1">VLOOKUP($A842,$BC$5:$BN$45,8)</f>
        <v>R</v>
      </c>
      <c r="M842" s="428">
        <f t="shared" ca="1" si="279"/>
        <v>1</v>
      </c>
      <c r="N842" s="175">
        <v>1</v>
      </c>
      <c r="O842" s="345" t="str">
        <f ca="1">IF($A841&lt;&gt;"",IF(OR($AH841&lt;&gt;0,$AI841&lt;&gt;0,E841="BBB",H842&lt;&gt;""),"",IF(AND($D836="R",$D839="R"),"R",IF(AND($D838="R",$D840="R"),"R",IF(AND($D840=$D841,$D840="R"),"R","")))),"")</f>
        <v/>
      </c>
      <c r="P842" s="37" t="str">
        <f t="shared" ca="1" si="270"/>
        <v/>
      </c>
      <c r="Q842" s="37">
        <f t="shared" ca="1" si="271"/>
        <v>0</v>
      </c>
      <c r="R842" s="23">
        <f ca="1">IF($A842&lt;&gt;"",IF(OR($AH841&lt;&gt;0,$AI841&lt;&gt;0),"0",SUM(Q842:Q842)),0)</f>
        <v>0</v>
      </c>
      <c r="S842" s="56" t="str">
        <f ca="1">VLOOKUP($A842,$BC$5:$BN$45,8)</f>
        <v>R</v>
      </c>
      <c r="T842" s="175">
        <v>1</v>
      </c>
      <c r="U842" s="345" t="str">
        <f ca="1">IF($A841&lt;&gt;"",IF(OR($AH841&lt;&gt;0,$AI841&lt;&gt;0,M841&gt;=$AJ$3),"",H842))</f>
        <v>B</v>
      </c>
      <c r="V842" s="346" t="str">
        <f t="shared" ca="1" si="282"/>
        <v>L</v>
      </c>
      <c r="W842" s="346">
        <f t="shared" ca="1" si="272"/>
        <v>-1</v>
      </c>
      <c r="X842" s="343">
        <f t="shared" ca="1" si="280"/>
        <v>-1</v>
      </c>
      <c r="Y842" s="56" t="str">
        <f ca="1">VLOOKUP($A842,$BC$5:$BN$45,8)</f>
        <v>R</v>
      </c>
      <c r="Z842" s="175">
        <v>1</v>
      </c>
      <c r="AA842" s="345" t="str">
        <f ca="1">IF($A841&lt;&gt;"",IF(OR($AH841&lt;&gt;0,$AI841&lt;&gt;0,U842&lt;&gt;""),"",O842))</f>
        <v/>
      </c>
      <c r="AB842" s="37" t="str">
        <f t="shared" ca="1" si="273"/>
        <v/>
      </c>
      <c r="AC842" s="37">
        <f t="shared" ca="1" si="274"/>
        <v>0</v>
      </c>
      <c r="AD842" s="23">
        <f ca="1">IF($A842&lt;&gt;"",IF(OR($AH841&lt;&gt;0,$AI841&lt;&gt;0),"0",SUM(AC842:AC842)),0)</f>
        <v>0</v>
      </c>
      <c r="AE842" s="90">
        <f ca="1">IF(A842&lt;&gt;"",W842+AC842,0)</f>
        <v>-1</v>
      </c>
      <c r="AF842" s="87">
        <f t="shared" ca="1" si="265"/>
        <v>-9</v>
      </c>
      <c r="AG842" s="95">
        <f>T843</f>
        <v>1</v>
      </c>
      <c r="AH842" s="89">
        <f ca="1">IF($A842&lt;&gt;"",IF(AH841&lt;&gt;0,AH841,IF(AF842&gt;=$AJ$1,"Profit Target",0)),0)</f>
        <v>0</v>
      </c>
      <c r="AI842" s="91">
        <f ca="1">IF($A842&lt;&gt;"",IF(AI841&lt;&gt;0,AI841,IF(AF842&lt;=$AJ$2,"Stop Loss",0)))</f>
        <v>0</v>
      </c>
      <c r="AJ842" s="89">
        <f t="shared" ca="1" si="275"/>
        <v>9</v>
      </c>
      <c r="AK842" s="78" t="str">
        <f ca="1">IF($A841="","",ABS(T842)&amp;"@")</f>
        <v>1@</v>
      </c>
      <c r="AL842" s="78" t="str">
        <f ca="1">IF(U842&lt;&gt;"",$AK842&amp;U842&amp;",","")</f>
        <v>1@B,</v>
      </c>
      <c r="AM842" s="78" t="str">
        <f ca="1">IF($A841="","",ABS(Z842)&amp;"@")</f>
        <v>1@</v>
      </c>
      <c r="AN842" s="427" t="str">
        <f t="shared" ca="1" si="276"/>
        <v/>
      </c>
      <c r="AO842" s="20"/>
      <c r="AP842" s="20"/>
      <c r="AQ842" s="20"/>
      <c r="AR842" s="20"/>
      <c r="AS842" s="20"/>
      <c r="AT842" s="66"/>
      <c r="AU842" s="20"/>
      <c r="AV842" s="20"/>
      <c r="AW842" s="20"/>
      <c r="AX842" s="20"/>
      <c r="AY842" s="20"/>
      <c r="AZ842" s="20"/>
      <c r="BA842" s="20"/>
      <c r="BB842" s="96">
        <f t="shared" ca="1" si="267"/>
        <v>26</v>
      </c>
      <c r="BC842" s="48"/>
      <c r="BD842" s="96"/>
      <c r="BE842" s="48"/>
      <c r="BG842" s="48"/>
      <c r="BH842" s="48"/>
      <c r="BI842" s="19"/>
      <c r="BJ842" s="19"/>
      <c r="BK842" s="19"/>
      <c r="BL842" s="48"/>
      <c r="BM842" s="61"/>
      <c r="BN842" s="48"/>
      <c r="BR842" s="48"/>
      <c r="BS842" s="48"/>
      <c r="BT842" s="48"/>
      <c r="BU842" s="48"/>
      <c r="BV842" s="48"/>
      <c r="BW842" s="48"/>
      <c r="BX842" s="48"/>
      <c r="BY842" s="49"/>
      <c r="BZ842" s="48"/>
      <c r="CA842" s="48"/>
      <c r="CB842" s="19"/>
      <c r="CC842" s="19"/>
      <c r="CD842" s="19"/>
      <c r="CE842" s="48"/>
      <c r="CF842" s="49"/>
      <c r="CG842" s="19"/>
      <c r="CH842" s="49"/>
      <c r="CI842" s="19"/>
      <c r="CJ842" s="19"/>
    </row>
    <row r="843" spans="1:88">
      <c r="A843" s="96">
        <f t="shared" ca="1" si="266"/>
        <v>5</v>
      </c>
      <c r="B843" s="23" t="str">
        <f ca="1">IF(A842="","",IF(AND(AL843="",AN843=""),"NB",AL843&amp;AN843))</f>
        <v>1@B,</v>
      </c>
      <c r="C843" s="6" t="str">
        <f t="shared" ca="1" si="268"/>
        <v/>
      </c>
      <c r="D843" s="56" t="str">
        <f ca="1">VLOOKUP($A843,$BC$5:$BN$45,8)</f>
        <v>R</v>
      </c>
      <c r="E843" s="344" t="str">
        <f t="shared" ca="1" si="277"/>
        <v>BRR</v>
      </c>
      <c r="F843" s="175">
        <v>1</v>
      </c>
      <c r="G843" s="459">
        <f ca="1">IF(G842&gt;=$AJ$3,1,IF(AND(J841="L",J842="L"),1,IF(I842="L",2,IF(I842="W",(2*G842-1),G842))))</f>
        <v>2</v>
      </c>
      <c r="H843" s="345" t="str">
        <f ca="1">IF($A842&lt;&gt;"",IF(OR($AH842&lt;&gt;0,$AI842&lt;&gt;0,E842="RRR"),"",IF(AND($D837="B",$D840="B"),"B",IF(AND($D839="B",$D841="B"),"B",IF(AND($D841=$D842,$D841="B"),"B","")))),"")</f>
        <v>B</v>
      </c>
      <c r="I843" s="346" t="str">
        <f t="shared" ca="1" si="281"/>
        <v>L</v>
      </c>
      <c r="J843" s="346">
        <f t="shared" ca="1" si="269"/>
        <v>-1</v>
      </c>
      <c r="K843" s="343">
        <f t="shared" ca="1" si="278"/>
        <v>-1</v>
      </c>
      <c r="L843" s="56" t="str">
        <f ca="1">VLOOKUP($A843,$BC$5:$BN$45,8)</f>
        <v>R</v>
      </c>
      <c r="M843" s="428">
        <f t="shared" ca="1" si="279"/>
        <v>2</v>
      </c>
      <c r="N843" s="175">
        <v>1</v>
      </c>
      <c r="O843" s="345" t="str">
        <f ca="1">IF($A842&lt;&gt;"",IF(OR($AH842&lt;&gt;0,$AI842&lt;&gt;0,E842="BBB",H843&lt;&gt;""),"",IF(AND($D837="R",$D840="R"),"R",IF(AND($D839="R",$D841="R"),"R",IF(AND($D841=$D842,$D841="R"),"R","")))),"")</f>
        <v/>
      </c>
      <c r="P843" s="37" t="str">
        <f t="shared" ca="1" si="270"/>
        <v/>
      </c>
      <c r="Q843" s="37">
        <f t="shared" ca="1" si="271"/>
        <v>0</v>
      </c>
      <c r="R843" s="23">
        <f ca="1">IF($A843&lt;&gt;"",IF(OR($AH842&lt;&gt;0,$AI842&lt;&gt;0),"0",SUM(Q843:Q843)),0)</f>
        <v>0</v>
      </c>
      <c r="S843" s="56" t="str">
        <f ca="1">VLOOKUP($A843,$BC$5:$BN$45,8)</f>
        <v>R</v>
      </c>
      <c r="T843" s="175">
        <v>1</v>
      </c>
      <c r="U843" s="345" t="str">
        <f ca="1">IF($A842&lt;&gt;"",IF(OR($AH842&lt;&gt;0,$AI842&lt;&gt;0,M842&gt;=$AJ$3),"",H843))</f>
        <v>B</v>
      </c>
      <c r="V843" s="346" t="str">
        <f t="shared" ca="1" si="282"/>
        <v>L</v>
      </c>
      <c r="W843" s="346">
        <f t="shared" ca="1" si="272"/>
        <v>-1</v>
      </c>
      <c r="X843" s="343">
        <f t="shared" ca="1" si="280"/>
        <v>-1</v>
      </c>
      <c r="Y843" s="56" t="str">
        <f ca="1">VLOOKUP($A843,$BC$5:$BN$45,8)</f>
        <v>R</v>
      </c>
      <c r="Z843" s="175">
        <v>1</v>
      </c>
      <c r="AA843" s="345" t="str">
        <f ca="1">IF($A842&lt;&gt;"",IF(OR($AH842&lt;&gt;0,$AI842&lt;&gt;0,U843&lt;&gt;""),"",O843))</f>
        <v/>
      </c>
      <c r="AB843" s="37" t="str">
        <f t="shared" ca="1" si="273"/>
        <v/>
      </c>
      <c r="AC843" s="37">
        <f t="shared" ca="1" si="274"/>
        <v>0</v>
      </c>
      <c r="AD843" s="23">
        <f ca="1">IF($A843&lt;&gt;"",IF(OR($AH842&lt;&gt;0,$AI842&lt;&gt;0),"0",SUM(AC843:AC843)),0)</f>
        <v>0</v>
      </c>
      <c r="AE843" s="90">
        <f ca="1">IF(A843&lt;&gt;"",W843+AC843,0)</f>
        <v>-1</v>
      </c>
      <c r="AF843" s="87">
        <f t="shared" ca="1" si="265"/>
        <v>-10</v>
      </c>
      <c r="AG843" s="95">
        <f>T844</f>
        <v>1</v>
      </c>
      <c r="AH843" s="89">
        <f ca="1">IF($A843&lt;&gt;"",IF(AH842&lt;&gt;0,AH842,IF(AF843&gt;=$AJ$1,"Profit Target",0)),0)</f>
        <v>0</v>
      </c>
      <c r="AI843" s="91">
        <f ca="1">IF($A843&lt;&gt;"",IF(AI842&lt;&gt;0,AI842,IF(AF843&lt;=$AJ$2,"Stop Loss",0)))</f>
        <v>0</v>
      </c>
      <c r="AJ843" s="89">
        <f t="shared" ca="1" si="275"/>
        <v>9</v>
      </c>
      <c r="AK843" s="78" t="str">
        <f ca="1">IF($A842="","",ABS(T843)&amp;"@")</f>
        <v>1@</v>
      </c>
      <c r="AL843" s="78" t="str">
        <f ca="1">IF(U843&lt;&gt;"",$AK843&amp;U843&amp;",","")</f>
        <v>1@B,</v>
      </c>
      <c r="AM843" s="78" t="str">
        <f ca="1">IF($A842="","",ABS(Z843)&amp;"@")</f>
        <v>1@</v>
      </c>
      <c r="AN843" s="427" t="str">
        <f t="shared" ca="1" si="276"/>
        <v/>
      </c>
      <c r="AO843" s="20"/>
      <c r="AP843" s="20"/>
      <c r="AQ843" s="20"/>
      <c r="AR843" s="20"/>
      <c r="AS843" s="20"/>
      <c r="AT843" s="66"/>
      <c r="AU843" s="20"/>
      <c r="AV843" s="20"/>
      <c r="AW843" s="20"/>
      <c r="AX843" s="20"/>
      <c r="AY843" s="20"/>
      <c r="AZ843" s="20"/>
      <c r="BA843" s="20"/>
      <c r="BB843" s="96">
        <f t="shared" ca="1" si="267"/>
        <v>4</v>
      </c>
      <c r="BC843" s="48"/>
      <c r="BD843" s="96"/>
      <c r="BE843" s="48"/>
      <c r="BG843" s="48"/>
      <c r="BH843" s="48"/>
      <c r="BI843" s="19"/>
      <c r="BJ843" s="19"/>
      <c r="BK843" s="19"/>
      <c r="BL843" s="48"/>
      <c r="BM843" s="61"/>
      <c r="BN843" s="48"/>
      <c r="BR843" s="48"/>
      <c r="BS843" s="48"/>
      <c r="BT843" s="48"/>
      <c r="BU843" s="48"/>
      <c r="BV843" s="48"/>
      <c r="BW843" s="48"/>
      <c r="BX843" s="48"/>
      <c r="BY843" s="49"/>
      <c r="BZ843" s="48"/>
      <c r="CA843" s="48"/>
      <c r="CB843" s="19"/>
      <c r="CC843" s="19"/>
      <c r="CD843" s="19"/>
      <c r="CE843" s="48"/>
      <c r="CF843" s="49"/>
      <c r="CG843" s="19"/>
      <c r="CH843" s="49"/>
      <c r="CI843" s="19"/>
      <c r="CJ843" s="19"/>
    </row>
    <row r="844" spans="1:88">
      <c r="A844" s="96">
        <f t="shared" ca="1" si="266"/>
        <v>1</v>
      </c>
      <c r="B844" s="23" t="str">
        <f ca="1">IF(A843="","",IF(AND(AL844="",AN844=""),"NB",AL844&amp;AN844))</f>
        <v>1@R,</v>
      </c>
      <c r="C844" s="6" t="str">
        <f t="shared" ca="1" si="268"/>
        <v/>
      </c>
      <c r="D844" s="56" t="str">
        <f ca="1">VLOOKUP($A844,$BC$5:$BN$45,8)</f>
        <v>R</v>
      </c>
      <c r="E844" s="344" t="str">
        <f t="shared" ca="1" si="277"/>
        <v>RRR</v>
      </c>
      <c r="F844" s="175">
        <v>1</v>
      </c>
      <c r="G844" s="459">
        <f ca="1">IF(G843&gt;=$AJ$3,1,IF(AND(J842="L",J843="L"),1,IF(I843="L",2,IF(I843="W",(2*G843-1),G843))))</f>
        <v>2</v>
      </c>
      <c r="H844" s="345" t="str">
        <f ca="1">IF($A843&lt;&gt;"",IF(OR($AH843&lt;&gt;0,$AI843&lt;&gt;0,E843="RRR"),"",IF(AND($D838="B",$D841="B"),"B",IF(AND($D840="B",$D842="B"),"B",IF(AND($D842=$D843,$D842="B"),"B","")))),"")</f>
        <v/>
      </c>
      <c r="I844" s="346" t="str">
        <f t="shared" ca="1" si="281"/>
        <v/>
      </c>
      <c r="J844" s="346">
        <f t="shared" ca="1" si="269"/>
        <v>0</v>
      </c>
      <c r="K844" s="343">
        <f t="shared" ca="1" si="278"/>
        <v>0</v>
      </c>
      <c r="L844" s="56" t="str">
        <f ca="1">VLOOKUP($A844,$BC$5:$BN$45,8)</f>
        <v>R</v>
      </c>
      <c r="M844" s="428">
        <f t="shared" ca="1" si="279"/>
        <v>2</v>
      </c>
      <c r="N844" s="175">
        <v>1</v>
      </c>
      <c r="O844" s="345" t="str">
        <f ca="1">IF($A843&lt;&gt;"",IF(OR($AH843&lt;&gt;0,$AI843&lt;&gt;0,E843="BBB",H844&lt;&gt;""),"",IF(AND($D838="R",$D841="R"),"R",IF(AND($D840="R",$D842="R"),"R",IF(AND($D842=$D843,$D842="R"),"R","")))),"")</f>
        <v>R</v>
      </c>
      <c r="P844" s="37" t="str">
        <f t="shared" ca="1" si="270"/>
        <v>W</v>
      </c>
      <c r="Q844" s="37">
        <f t="shared" ca="1" si="271"/>
        <v>1</v>
      </c>
      <c r="R844" s="23">
        <f ca="1">IF($A844&lt;&gt;"",IF(OR($AH843&lt;&gt;0,$AI843&lt;&gt;0),"0",SUM(Q844:Q844)),0)</f>
        <v>1</v>
      </c>
      <c r="S844" s="56" t="str">
        <f ca="1">VLOOKUP($A844,$BC$5:$BN$45,8)</f>
        <v>R</v>
      </c>
      <c r="T844" s="175">
        <v>1</v>
      </c>
      <c r="U844" s="345" t="str">
        <f ca="1">IF($A843&lt;&gt;"",IF(OR($AH843&lt;&gt;0,$AI843&lt;&gt;0,M843&gt;=$AJ$3),"",H844))</f>
        <v/>
      </c>
      <c r="V844" s="346" t="str">
        <f t="shared" ca="1" si="282"/>
        <v/>
      </c>
      <c r="W844" s="346">
        <f t="shared" ca="1" si="272"/>
        <v>0</v>
      </c>
      <c r="X844" s="343">
        <f t="shared" ca="1" si="280"/>
        <v>0</v>
      </c>
      <c r="Y844" s="56" t="str">
        <f ca="1">VLOOKUP($A844,$BC$5:$BN$45,8)</f>
        <v>R</v>
      </c>
      <c r="Z844" s="175">
        <v>1</v>
      </c>
      <c r="AA844" s="345" t="str">
        <f ca="1">IF($A843&lt;&gt;"",IF(OR($AH843&lt;&gt;0,$AI843&lt;&gt;0,U844&lt;&gt;""),"",O844))</f>
        <v>R</v>
      </c>
      <c r="AB844" s="37" t="str">
        <f t="shared" ca="1" si="273"/>
        <v>W</v>
      </c>
      <c r="AC844" s="37">
        <f t="shared" ca="1" si="274"/>
        <v>1</v>
      </c>
      <c r="AD844" s="23">
        <f ca="1">IF($A844&lt;&gt;"",IF(OR($AH843&lt;&gt;0,$AI843&lt;&gt;0),"0",SUM(AC844:AC844)),0)</f>
        <v>1</v>
      </c>
      <c r="AE844" s="90">
        <f ca="1">IF(A844&lt;&gt;"",W844+AC844,0)</f>
        <v>1</v>
      </c>
      <c r="AF844" s="87">
        <f t="shared" ca="1" si="265"/>
        <v>-9</v>
      </c>
      <c r="AG844" s="95">
        <f>T845</f>
        <v>1</v>
      </c>
      <c r="AH844" s="89">
        <f ca="1">IF($A844&lt;&gt;"",IF(AH843&lt;&gt;0,AH843,IF(AF844&gt;=$AJ$1,"Profit Target",0)),0)</f>
        <v>0</v>
      </c>
      <c r="AI844" s="91">
        <f ca="1">IF($A844&lt;&gt;"",IF(AI843&lt;&gt;0,AI843,IF(AF844&lt;=$AJ$2,"Stop Loss",0)))</f>
        <v>0</v>
      </c>
      <c r="AJ844" s="89">
        <f t="shared" ca="1" si="275"/>
        <v>9</v>
      </c>
      <c r="AK844" s="78" t="str">
        <f ca="1">IF($A843="","",ABS(T844)&amp;"@")</f>
        <v>1@</v>
      </c>
      <c r="AL844" s="78" t="str">
        <f ca="1">IF(U844&lt;&gt;"",$AK844&amp;U844&amp;",","")</f>
        <v/>
      </c>
      <c r="AM844" s="78" t="str">
        <f ca="1">IF($A843="","",ABS(Z844)&amp;"@")</f>
        <v>1@</v>
      </c>
      <c r="AN844" s="427" t="str">
        <f t="shared" ca="1" si="276"/>
        <v>1@R,</v>
      </c>
      <c r="AO844" s="20"/>
      <c r="AP844" s="20"/>
      <c r="AQ844" s="20"/>
      <c r="AR844" s="20"/>
      <c r="AS844" s="20"/>
      <c r="AT844" s="66"/>
      <c r="AU844" s="20"/>
      <c r="AV844" s="20"/>
      <c r="AW844" s="20"/>
      <c r="AX844" s="20"/>
      <c r="AY844" s="20"/>
      <c r="AZ844" s="20"/>
      <c r="BA844" s="20"/>
      <c r="BB844" s="96">
        <f t="shared" ca="1" si="267"/>
        <v>24</v>
      </c>
      <c r="BC844" s="48"/>
      <c r="BD844" s="96"/>
      <c r="BE844" s="48"/>
      <c r="BG844" s="48"/>
      <c r="BH844" s="48"/>
      <c r="BI844" s="19"/>
      <c r="BJ844" s="19"/>
      <c r="BK844" s="19"/>
      <c r="BL844" s="48"/>
      <c r="BM844" s="61"/>
      <c r="BN844" s="48"/>
      <c r="BR844" s="48"/>
      <c r="BS844" s="48"/>
      <c r="BT844" s="48"/>
      <c r="BU844" s="48"/>
      <c r="BV844" s="48"/>
      <c r="BW844" s="48"/>
      <c r="BX844" s="48"/>
      <c r="BY844" s="49"/>
      <c r="BZ844" s="48"/>
      <c r="CA844" s="48"/>
      <c r="CB844" s="19"/>
      <c r="CC844" s="19"/>
      <c r="CD844" s="19"/>
      <c r="CE844" s="48"/>
      <c r="CF844" s="49"/>
      <c r="CG844" s="19"/>
      <c r="CH844" s="49"/>
      <c r="CI844" s="19"/>
      <c r="CJ844" s="19"/>
    </row>
    <row r="845" spans="1:88">
      <c r="A845" s="96">
        <f t="shared" ca="1" si="266"/>
        <v>22</v>
      </c>
      <c r="B845" s="23" t="str">
        <f ca="1">IF(A844="","",IF(AND(AL845="",AN845=""),"NB",AL845&amp;AN845))</f>
        <v>1@R,</v>
      </c>
      <c r="C845" s="6" t="str">
        <f t="shared" ca="1" si="268"/>
        <v/>
      </c>
      <c r="D845" s="56" t="str">
        <f ca="1">VLOOKUP($A845,$BC$5:$BN$45,8)</f>
        <v>B</v>
      </c>
      <c r="E845" s="344" t="str">
        <f t="shared" ca="1" si="277"/>
        <v>RRB</v>
      </c>
      <c r="F845" s="175">
        <v>1</v>
      </c>
      <c r="G845" s="459">
        <f ca="1">IF(G844&gt;=$AJ$3,1,IF(AND(J843="L",J844="L"),1,IF(I844="L",2,IF(I844="W",(2*G844-1),G844))))</f>
        <v>2</v>
      </c>
      <c r="H845" s="345" t="str">
        <f ca="1">IF($A844&lt;&gt;"",IF(OR($AH844&lt;&gt;0,$AI844&lt;&gt;0,E844="RRR"),"",IF(AND($D839="B",$D842="B"),"B",IF(AND($D841="B",$D843="B"),"B",IF(AND($D843=$D844,$D843="B"),"B","")))),"")</f>
        <v/>
      </c>
      <c r="I845" s="346" t="str">
        <f t="shared" ca="1" si="281"/>
        <v/>
      </c>
      <c r="J845" s="346">
        <f t="shared" ca="1" si="269"/>
        <v>0</v>
      </c>
      <c r="K845" s="343">
        <f t="shared" ca="1" si="278"/>
        <v>0</v>
      </c>
      <c r="L845" s="56" t="str">
        <f ca="1">VLOOKUP($A845,$BC$5:$BN$45,8)</f>
        <v>B</v>
      </c>
      <c r="M845" s="428">
        <f t="shared" ca="1" si="279"/>
        <v>2</v>
      </c>
      <c r="N845" s="175">
        <v>1</v>
      </c>
      <c r="O845" s="345" t="str">
        <f ca="1">IF($A844&lt;&gt;"",IF(OR($AH844&lt;&gt;0,$AI844&lt;&gt;0,E844="BBB",H845&lt;&gt;""),"",IF(AND($D839="R",$D842="R"),"R",IF(AND($D841="R",$D843="R"),"R",IF(AND($D843=$D844,$D843="R"),"R","")))),"")</f>
        <v>R</v>
      </c>
      <c r="P845" s="37" t="str">
        <f t="shared" ca="1" si="270"/>
        <v>L</v>
      </c>
      <c r="Q845" s="37">
        <f t="shared" ca="1" si="271"/>
        <v>-1</v>
      </c>
      <c r="R845" s="23">
        <f ca="1">IF($A845&lt;&gt;"",IF(OR($AH844&lt;&gt;0,$AI844&lt;&gt;0),"0",SUM(Q845:Q845)),0)</f>
        <v>-1</v>
      </c>
      <c r="S845" s="56" t="str">
        <f ca="1">VLOOKUP($A845,$BC$5:$BN$45,8)</f>
        <v>B</v>
      </c>
      <c r="T845" s="175">
        <v>1</v>
      </c>
      <c r="U845" s="345" t="str">
        <f ca="1">IF($A844&lt;&gt;"",IF(OR($AH844&lt;&gt;0,$AI844&lt;&gt;0,M844&gt;=$AJ$3),"",H845))</f>
        <v/>
      </c>
      <c r="V845" s="346" t="str">
        <f t="shared" ca="1" si="282"/>
        <v/>
      </c>
      <c r="W845" s="346">
        <f t="shared" ca="1" si="272"/>
        <v>0</v>
      </c>
      <c r="X845" s="343">
        <f t="shared" ca="1" si="280"/>
        <v>0</v>
      </c>
      <c r="Y845" s="56" t="str">
        <f ca="1">VLOOKUP($A845,$BC$5:$BN$45,8)</f>
        <v>B</v>
      </c>
      <c r="Z845" s="175">
        <v>1</v>
      </c>
      <c r="AA845" s="345" t="str">
        <f ca="1">IF($A844&lt;&gt;"",IF(OR($AH844&lt;&gt;0,$AI844&lt;&gt;0,U845&lt;&gt;""),"",O845))</f>
        <v>R</v>
      </c>
      <c r="AB845" s="37" t="str">
        <f t="shared" ca="1" si="273"/>
        <v>L</v>
      </c>
      <c r="AC845" s="37">
        <f t="shared" ca="1" si="274"/>
        <v>-1</v>
      </c>
      <c r="AD845" s="23">
        <f ca="1">IF($A845&lt;&gt;"",IF(OR($AH844&lt;&gt;0,$AI844&lt;&gt;0),"0",SUM(AC845:AC845)),0)</f>
        <v>-1</v>
      </c>
      <c r="AE845" s="90">
        <f ca="1">IF(A845&lt;&gt;"",W845+AC845,0)</f>
        <v>-1</v>
      </c>
      <c r="AF845" s="172">
        <f t="shared" ca="1" si="265"/>
        <v>-10</v>
      </c>
      <c r="AG845" s="95">
        <f>T846</f>
        <v>1</v>
      </c>
      <c r="AH845" s="89">
        <f ca="1">IF($A845&lt;&gt;"",IF(AH844&lt;&gt;0,AH844,IF(AF845&gt;=$AJ$1,"Profit Target",0)),0)</f>
        <v>0</v>
      </c>
      <c r="AI845" s="91">
        <f ca="1">IF($A845&lt;&gt;"",IF(AI844&lt;&gt;0,AI844,IF(AF845&lt;=$AJ$2,"Stop Loss",0)))</f>
        <v>0</v>
      </c>
      <c r="AJ845" s="89">
        <f t="shared" ca="1" si="275"/>
        <v>9</v>
      </c>
      <c r="AK845" s="78" t="str">
        <f ca="1">IF($A844="","",ABS(T845)&amp;"@")</f>
        <v>1@</v>
      </c>
      <c r="AL845" s="78" t="str">
        <f ca="1">IF(U845&lt;&gt;"",$AK845&amp;U845&amp;",","")</f>
        <v/>
      </c>
      <c r="AM845" s="78" t="str">
        <f ca="1">IF($A844="","",ABS(Z845)&amp;"@")</f>
        <v>1@</v>
      </c>
      <c r="AN845" s="427" t="str">
        <f t="shared" ca="1" si="276"/>
        <v>1@R,</v>
      </c>
      <c r="AO845" s="20"/>
      <c r="AP845" s="20"/>
      <c r="AQ845" s="20"/>
      <c r="AR845" s="20"/>
      <c r="AS845" s="20"/>
      <c r="AT845" s="66"/>
      <c r="AU845" s="20"/>
      <c r="AV845" s="20"/>
      <c r="AW845" s="20"/>
      <c r="AX845" s="20"/>
      <c r="AY845" s="20"/>
      <c r="AZ845" s="20"/>
      <c r="BA845" s="20"/>
      <c r="BB845" s="96">
        <f t="shared" ca="1" si="267"/>
        <v>35</v>
      </c>
      <c r="BC845" s="48"/>
      <c r="BD845" s="96"/>
      <c r="BE845" s="48"/>
      <c r="BG845" s="48"/>
      <c r="BH845" s="48"/>
      <c r="BI845" s="19"/>
      <c r="BJ845" s="19"/>
      <c r="BK845" s="19"/>
      <c r="BL845" s="48"/>
      <c r="BM845" s="61"/>
      <c r="BN845" s="48"/>
      <c r="BR845" s="48"/>
      <c r="BS845" s="48"/>
      <c r="BT845" s="48"/>
      <c r="BU845" s="48"/>
      <c r="BV845" s="48"/>
      <c r="BW845" s="48"/>
      <c r="BX845" s="48"/>
      <c r="BY845" s="49"/>
      <c r="BZ845" s="48"/>
      <c r="CA845" s="48"/>
      <c r="CB845" s="19"/>
      <c r="CC845" s="19"/>
      <c r="CD845" s="19"/>
      <c r="CE845" s="48"/>
      <c r="CF845" s="49"/>
      <c r="CG845" s="19"/>
      <c r="CH845" s="49"/>
      <c r="CI845" s="19"/>
      <c r="CJ845" s="19"/>
    </row>
    <row r="846" spans="1:88">
      <c r="A846" s="96">
        <f t="shared" ca="1" si="266"/>
        <v>24</v>
      </c>
      <c r="B846" s="23" t="str">
        <f ca="1">IF(A845="","",IF(AND(AL846="",AN846=""),"NB",AL846&amp;AN846))</f>
        <v>1@R,</v>
      </c>
      <c r="C846" s="6" t="str">
        <f t="shared" ca="1" si="268"/>
        <v/>
      </c>
      <c r="D846" s="56" t="str">
        <f ca="1">VLOOKUP($A846,$BC$5:$BN$45,8)</f>
        <v>B</v>
      </c>
      <c r="E846" s="344" t="str">
        <f t="shared" ca="1" si="277"/>
        <v>RBB</v>
      </c>
      <c r="F846" s="175">
        <v>1</v>
      </c>
      <c r="G846" s="459">
        <f ca="1">IF(G845&gt;=$AJ$3,1,IF(AND(J844="L",J845="L"),1,IF(I845="L",2,IF(I845="W",(2*G845-1),G845))))</f>
        <v>2</v>
      </c>
      <c r="H846" s="345" t="str">
        <f ca="1">IF($A845&lt;&gt;"",IF(OR($AH845&lt;&gt;0,$AI845&lt;&gt;0,E845="RRR"),"",IF(AND($D840="B",$D843="B"),"B",IF(AND($D842="B",$D844="B"),"B",IF(AND($D844=$D845,$D844="B"),"B","")))),"")</f>
        <v/>
      </c>
      <c r="I846" s="346" t="str">
        <f t="shared" ca="1" si="281"/>
        <v/>
      </c>
      <c r="J846" s="346">
        <f t="shared" ca="1" si="269"/>
        <v>0</v>
      </c>
      <c r="K846" s="343">
        <f t="shared" ca="1" si="278"/>
        <v>0</v>
      </c>
      <c r="L846" s="56" t="str">
        <f ca="1">VLOOKUP($A846,$BC$5:$BN$45,8)</f>
        <v>B</v>
      </c>
      <c r="M846" s="428">
        <f t="shared" ca="1" si="279"/>
        <v>2</v>
      </c>
      <c r="N846" s="175">
        <v>1</v>
      </c>
      <c r="O846" s="345" t="str">
        <f ca="1">IF($A845&lt;&gt;"",IF(OR($AH845&lt;&gt;0,$AI845&lt;&gt;0,E845="BBB",H846&lt;&gt;""),"",IF(AND($D840="R",$D843="R"),"R",IF(AND($D842="R",$D844="R"),"R",IF(AND($D844=$D845,$D844="R"),"R","")))),"")</f>
        <v>R</v>
      </c>
      <c r="P846" s="37" t="str">
        <f t="shared" ca="1" si="270"/>
        <v>L</v>
      </c>
      <c r="Q846" s="37">
        <f t="shared" ca="1" si="271"/>
        <v>-1</v>
      </c>
      <c r="R846" s="23">
        <f ca="1">IF($A846&lt;&gt;"",IF(OR($AH845&lt;&gt;0,$AI845&lt;&gt;0),"0",SUM(Q846:Q846)),0)</f>
        <v>-1</v>
      </c>
      <c r="S846" s="56" t="str">
        <f ca="1">VLOOKUP($A846,$BC$5:$BN$45,8)</f>
        <v>B</v>
      </c>
      <c r="T846" s="175">
        <v>1</v>
      </c>
      <c r="U846" s="345" t="str">
        <f ca="1">IF($A845&lt;&gt;"",IF(OR($AH845&lt;&gt;0,$AI845&lt;&gt;0,M845&gt;=$AJ$3),"",H846))</f>
        <v/>
      </c>
      <c r="V846" s="346" t="str">
        <f t="shared" ca="1" si="282"/>
        <v/>
      </c>
      <c r="W846" s="346">
        <f t="shared" ca="1" si="272"/>
        <v>0</v>
      </c>
      <c r="X846" s="343">
        <f t="shared" ca="1" si="280"/>
        <v>0</v>
      </c>
      <c r="Y846" s="56" t="str">
        <f ca="1">VLOOKUP($A846,$BC$5:$BN$45,8)</f>
        <v>B</v>
      </c>
      <c r="Z846" s="175">
        <v>1</v>
      </c>
      <c r="AA846" s="345" t="str">
        <f ca="1">IF($A845&lt;&gt;"",IF(OR($AH845&lt;&gt;0,$AI845&lt;&gt;0,U846&lt;&gt;""),"",O846))</f>
        <v>R</v>
      </c>
      <c r="AB846" s="37" t="str">
        <f t="shared" ca="1" si="273"/>
        <v>L</v>
      </c>
      <c r="AC846" s="37">
        <f t="shared" ca="1" si="274"/>
        <v>-1</v>
      </c>
      <c r="AD846" s="23">
        <f ca="1">IF($A846&lt;&gt;"",IF(OR($AH845&lt;&gt;0,$AI845&lt;&gt;0),"0",SUM(AC846:AC846)),0)</f>
        <v>-1</v>
      </c>
      <c r="AE846" s="90">
        <f ca="1">IF(A846&lt;&gt;"",W846+AC846,0)</f>
        <v>-1</v>
      </c>
      <c r="AF846" s="87">
        <f ca="1">IF($A846&lt;&gt;"",AE846+AF845,0)</f>
        <v>-11</v>
      </c>
      <c r="AG846" s="95">
        <f>T847</f>
        <v>1</v>
      </c>
      <c r="AH846" s="89">
        <f ca="1">IF($A846&lt;&gt;"",IF(AH845&lt;&gt;0,AH845,IF(AF846&gt;=$AJ$1,"Profit Target",0)),0)</f>
        <v>0</v>
      </c>
      <c r="AI846" s="91">
        <f ca="1">IF($A846&lt;&gt;"",IF(AI845&lt;&gt;0,AI845,IF(AF846&lt;=$AJ$2,"Stop Loss",0)))</f>
        <v>0</v>
      </c>
      <c r="AJ846" s="89">
        <f t="shared" ca="1" si="275"/>
        <v>9</v>
      </c>
      <c r="AK846" s="78" t="str">
        <f ca="1">IF($A845="","",ABS(T846)&amp;"@")</f>
        <v>1@</v>
      </c>
      <c r="AL846" s="78" t="str">
        <f ca="1">IF(U846&lt;&gt;"",$AK846&amp;U846&amp;",","")</f>
        <v/>
      </c>
      <c r="AM846" s="78" t="str">
        <f ca="1">IF($A845="","",ABS(Z846)&amp;"@")</f>
        <v>1@</v>
      </c>
      <c r="AN846" s="427" t="str">
        <f t="shared" ca="1" si="276"/>
        <v>1@R,</v>
      </c>
      <c r="AO846" s="20"/>
      <c r="AP846" s="20"/>
      <c r="AQ846" s="20"/>
      <c r="AR846" s="20"/>
      <c r="AS846" s="20"/>
      <c r="AT846" s="66"/>
      <c r="AU846" s="20"/>
      <c r="AV846" s="20"/>
      <c r="AW846" s="20"/>
      <c r="AX846" s="20"/>
      <c r="AY846" s="20"/>
      <c r="AZ846" s="20"/>
      <c r="BA846" s="20"/>
      <c r="BB846" s="96">
        <f t="shared" ca="1" si="267"/>
        <v>32</v>
      </c>
      <c r="BC846" s="48"/>
      <c r="BD846" s="96"/>
      <c r="BE846" s="48"/>
      <c r="BG846" s="48"/>
      <c r="BH846" s="48"/>
      <c r="BI846" s="19"/>
      <c r="BJ846" s="19"/>
      <c r="BK846" s="19"/>
      <c r="BL846" s="48"/>
      <c r="BM846" s="61"/>
      <c r="BN846" s="48"/>
      <c r="BR846" s="48"/>
      <c r="BS846" s="48"/>
      <c r="BT846" s="48"/>
      <c r="BU846" s="48"/>
      <c r="BV846" s="48"/>
      <c r="BW846" s="48"/>
      <c r="BX846" s="48"/>
      <c r="BY846" s="49"/>
      <c r="BZ846" s="48"/>
      <c r="CA846" s="48"/>
      <c r="CB846" s="19"/>
      <c r="CC846" s="19"/>
      <c r="CD846" s="19"/>
      <c r="CE846" s="48"/>
      <c r="CF846" s="49"/>
      <c r="CG846" s="19"/>
      <c r="CH846" s="49"/>
      <c r="CI846" s="19"/>
      <c r="CJ846" s="19"/>
    </row>
    <row r="847" spans="1:88">
      <c r="A847" s="96">
        <f t="shared" ca="1" si="266"/>
        <v>25</v>
      </c>
      <c r="B847" s="23" t="str">
        <f ca="1">IF(A846="","",IF(AND(AL847="",AN847=""),"NB",AL847&amp;AN847))</f>
        <v>1@B,</v>
      </c>
      <c r="C847" s="6" t="str">
        <f t="shared" ca="1" si="268"/>
        <v/>
      </c>
      <c r="D847" s="56" t="str">
        <f ca="1">VLOOKUP($A847,$BC$5:$BN$45,8)</f>
        <v>R</v>
      </c>
      <c r="E847" s="344" t="str">
        <f t="shared" ca="1" si="277"/>
        <v>BBR</v>
      </c>
      <c r="F847" s="175">
        <v>1</v>
      </c>
      <c r="G847" s="459">
        <f ca="1">IF(G846&gt;=$AJ$3,1,IF(AND(J845="L",J846="L"),1,IF(I846="L",2,IF(I846="W",(2*G846-1),G846))))</f>
        <v>2</v>
      </c>
      <c r="H847" s="345" t="str">
        <f ca="1">IF($A846&lt;&gt;"",IF(OR($AH846&lt;&gt;0,$AI846&lt;&gt;0,E846="RRR"),"",IF(AND($D841="B",$D844="B"),"B",IF(AND($D843="B",$D845="B"),"B",IF(AND($D845=$D846,$D845="B"),"B","")))),"")</f>
        <v>B</v>
      </c>
      <c r="I847" s="346" t="str">
        <f t="shared" ca="1" si="281"/>
        <v>L</v>
      </c>
      <c r="J847" s="346">
        <f t="shared" ca="1" si="269"/>
        <v>-1</v>
      </c>
      <c r="K847" s="343">
        <f t="shared" ca="1" si="278"/>
        <v>-1</v>
      </c>
      <c r="L847" s="56" t="str">
        <f ca="1">VLOOKUP($A847,$BC$5:$BN$45,8)</f>
        <v>R</v>
      </c>
      <c r="M847" s="428">
        <f t="shared" ca="1" si="279"/>
        <v>3</v>
      </c>
      <c r="N847" s="175">
        <v>1</v>
      </c>
      <c r="O847" s="345" t="str">
        <f ca="1">IF($A846&lt;&gt;"",IF(OR($AH846&lt;&gt;0,$AI846&lt;&gt;0,E846="BBB",H847&lt;&gt;""),"",IF(AND($D841="R",$D844="R"),"R",IF(AND($D843="R",$D845="R"),"R",IF(AND($D845=$D846,$D845="R"),"R","")))),"")</f>
        <v/>
      </c>
      <c r="P847" s="37" t="str">
        <f t="shared" ca="1" si="270"/>
        <v/>
      </c>
      <c r="Q847" s="37">
        <f t="shared" ca="1" si="271"/>
        <v>0</v>
      </c>
      <c r="R847" s="23">
        <f ca="1">IF($A847&lt;&gt;"",IF(OR($AH846&lt;&gt;0,$AI846&lt;&gt;0),"0",SUM(Q847:Q847)),0)</f>
        <v>0</v>
      </c>
      <c r="S847" s="56" t="str">
        <f ca="1">VLOOKUP($A847,$BC$5:$BN$45,8)</f>
        <v>R</v>
      </c>
      <c r="T847" s="175">
        <v>1</v>
      </c>
      <c r="U847" s="345" t="str">
        <f ca="1">IF($A846&lt;&gt;"",IF(OR($AH846&lt;&gt;0,$AI846&lt;&gt;0,M846&gt;=$AJ$3),"",H847))</f>
        <v>B</v>
      </c>
      <c r="V847" s="346" t="str">
        <f t="shared" ca="1" si="282"/>
        <v>L</v>
      </c>
      <c r="W847" s="346">
        <f t="shared" ca="1" si="272"/>
        <v>-1</v>
      </c>
      <c r="X847" s="343">
        <f t="shared" ca="1" si="280"/>
        <v>-1</v>
      </c>
      <c r="Y847" s="56" t="str">
        <f ca="1">VLOOKUP($A847,$BC$5:$BN$45,8)</f>
        <v>R</v>
      </c>
      <c r="Z847" s="175">
        <v>1</v>
      </c>
      <c r="AA847" s="345" t="str">
        <f ca="1">IF($A846&lt;&gt;"",IF(OR($AH846&lt;&gt;0,$AI846&lt;&gt;0,U847&lt;&gt;""),"",O847))</f>
        <v/>
      </c>
      <c r="AB847" s="37" t="str">
        <f t="shared" ca="1" si="273"/>
        <v/>
      </c>
      <c r="AC847" s="37">
        <f t="shared" ca="1" si="274"/>
        <v>0</v>
      </c>
      <c r="AD847" s="23">
        <f ca="1">IF($A847&lt;&gt;"",IF(OR($AH846&lt;&gt;0,$AI846&lt;&gt;0),"0",SUM(AC847:AC847)),0)</f>
        <v>0</v>
      </c>
      <c r="AE847" s="90">
        <f ca="1">IF(A847&lt;&gt;"",W847+AC847,0)</f>
        <v>-1</v>
      </c>
      <c r="AF847" s="87">
        <f t="shared" ref="AF847:AF863" ca="1" si="283">IF($A847&lt;&gt;"",AE847+AF846,0)</f>
        <v>-12</v>
      </c>
      <c r="AG847" s="95">
        <f>T848</f>
        <v>1</v>
      </c>
      <c r="AH847" s="89">
        <f ca="1">IF($A847&lt;&gt;"",IF(AH846&lt;&gt;0,AH846,IF(AF847&gt;=$AJ$1,"Profit Target",0)),0)</f>
        <v>0</v>
      </c>
      <c r="AI847" s="91">
        <f ca="1">IF($A847&lt;&gt;"",IF(AI846&lt;&gt;0,AI846,IF(AF847&lt;=$AJ$2,"Stop Loss",0)))</f>
        <v>0</v>
      </c>
      <c r="AJ847" s="89">
        <f t="shared" ca="1" si="275"/>
        <v>9</v>
      </c>
      <c r="AK847" s="78" t="str">
        <f ca="1">IF($A846="","",ABS(T847)&amp;"@")</f>
        <v>1@</v>
      </c>
      <c r="AL847" s="78" t="str">
        <f ca="1">IF(U847&lt;&gt;"",$AK847&amp;U847&amp;",","")</f>
        <v>1@B,</v>
      </c>
      <c r="AM847" s="78" t="str">
        <f ca="1">IF($A846="","",ABS(Z847)&amp;"@")</f>
        <v>1@</v>
      </c>
      <c r="AN847" s="427" t="str">
        <f t="shared" ca="1" si="276"/>
        <v/>
      </c>
      <c r="AO847" s="20"/>
      <c r="AP847" s="20"/>
      <c r="AQ847" s="20"/>
      <c r="AR847" s="20"/>
      <c r="AS847" s="20"/>
      <c r="AT847" s="66"/>
      <c r="AU847" s="20"/>
      <c r="AV847" s="20"/>
      <c r="AW847" s="20"/>
      <c r="AX847" s="20"/>
      <c r="AY847" s="20"/>
      <c r="AZ847" s="20"/>
      <c r="BA847" s="20"/>
      <c r="BB847" s="96">
        <f t="shared" ca="1" si="267"/>
        <v>31</v>
      </c>
      <c r="BC847" s="48"/>
      <c r="BD847" s="96"/>
      <c r="BE847" s="48"/>
      <c r="BG847" s="48"/>
      <c r="BH847" s="48"/>
      <c r="BI847" s="19"/>
      <c r="BJ847" s="19"/>
      <c r="BK847" s="19"/>
      <c r="BL847" s="48"/>
      <c r="BM847" s="61"/>
      <c r="BN847" s="48"/>
      <c r="BR847" s="48"/>
      <c r="BS847" s="48"/>
      <c r="BT847" s="48"/>
      <c r="BU847" s="48"/>
      <c r="BV847" s="48"/>
      <c r="BW847" s="48"/>
      <c r="BX847" s="48"/>
      <c r="BY847" s="49"/>
      <c r="BZ847" s="48"/>
      <c r="CA847" s="48"/>
      <c r="CB847" s="19"/>
      <c r="CC847" s="19"/>
      <c r="CD847" s="19"/>
      <c r="CE847" s="48"/>
      <c r="CF847" s="49"/>
      <c r="CG847" s="19"/>
      <c r="CH847" s="49"/>
      <c r="CI847" s="19"/>
      <c r="CJ847" s="19"/>
    </row>
    <row r="848" spans="1:88">
      <c r="A848" s="96">
        <f t="shared" ca="1" si="266"/>
        <v>24</v>
      </c>
      <c r="B848" s="23" t="str">
        <f ca="1">IF(A847="","",IF(AND(AL848="",AN848=""),"NB",AL848&amp;AN848))</f>
        <v>NB</v>
      </c>
      <c r="C848" s="6" t="str">
        <f t="shared" ca="1" si="268"/>
        <v/>
      </c>
      <c r="D848" s="56" t="str">
        <f ca="1">VLOOKUP($A848,$BC$5:$BN$45,8)</f>
        <v>B</v>
      </c>
      <c r="E848" s="344" t="str">
        <f t="shared" ca="1" si="277"/>
        <v>BRB</v>
      </c>
      <c r="F848" s="175">
        <v>1</v>
      </c>
      <c r="G848" s="459">
        <f ca="1">IF(G847&gt;=$AJ$3,1,IF(AND(J846="L",J847="L"),1,IF(I847="L",2,IF(I847="W",(2*G847-1),G847))))</f>
        <v>2</v>
      </c>
      <c r="H848" s="345" t="str">
        <f ca="1">IF($A847&lt;&gt;"",IF(OR($AH847&lt;&gt;0,$AI847&lt;&gt;0,E847="RRR"),"",IF(AND($D842="B",$D845="B"),"B",IF(AND($D844="B",$D846="B"),"B",IF(AND($D846=$D847,$D846="B"),"B","")))),"")</f>
        <v/>
      </c>
      <c r="I848" s="346" t="str">
        <f t="shared" ca="1" si="281"/>
        <v/>
      </c>
      <c r="J848" s="346">
        <f t="shared" ca="1" si="269"/>
        <v>0</v>
      </c>
      <c r="K848" s="343">
        <f t="shared" ca="1" si="278"/>
        <v>0</v>
      </c>
      <c r="L848" s="56" t="str">
        <f ca="1">VLOOKUP($A848,$BC$5:$BN$45,8)</f>
        <v>B</v>
      </c>
      <c r="M848" s="428">
        <f t="shared" ca="1" si="279"/>
        <v>3</v>
      </c>
      <c r="N848" s="175">
        <v>1</v>
      </c>
      <c r="O848" s="345" t="str">
        <f ca="1">IF($A847&lt;&gt;"",IF(OR($AH847&lt;&gt;0,$AI847&lt;&gt;0,E847="BBB",H848&lt;&gt;""),"",IF(AND($D842="R",$D845="R"),"R",IF(AND($D844="R",$D846="R"),"R",IF(AND($D846=$D847,$D846="R"),"R","")))),"")</f>
        <v/>
      </c>
      <c r="P848" s="37" t="str">
        <f t="shared" ca="1" si="270"/>
        <v/>
      </c>
      <c r="Q848" s="37">
        <f t="shared" ca="1" si="271"/>
        <v>0</v>
      </c>
      <c r="R848" s="23">
        <f ca="1">IF($A848&lt;&gt;"",IF(OR($AH847&lt;&gt;0,$AI847&lt;&gt;0),"0",SUM(Q848:Q848)),0)</f>
        <v>0</v>
      </c>
      <c r="S848" s="56" t="str">
        <f ca="1">VLOOKUP($A848,$BC$5:$BN$45,8)</f>
        <v>B</v>
      </c>
      <c r="T848" s="175">
        <v>1</v>
      </c>
      <c r="U848" s="345" t="str">
        <f ca="1">IF($A847&lt;&gt;"",IF(OR($AH847&lt;&gt;0,$AI847&lt;&gt;0,M847&gt;=$AJ$3),"",H848))</f>
        <v/>
      </c>
      <c r="V848" s="346" t="str">
        <f t="shared" ca="1" si="282"/>
        <v/>
      </c>
      <c r="W848" s="346">
        <f t="shared" ca="1" si="272"/>
        <v>0</v>
      </c>
      <c r="X848" s="343">
        <f t="shared" ca="1" si="280"/>
        <v>0</v>
      </c>
      <c r="Y848" s="56" t="str">
        <f ca="1">VLOOKUP($A848,$BC$5:$BN$45,8)</f>
        <v>B</v>
      </c>
      <c r="Z848" s="175">
        <v>1</v>
      </c>
      <c r="AA848" s="345" t="str">
        <f ca="1">IF($A847&lt;&gt;"",IF(OR($AH847&lt;&gt;0,$AI847&lt;&gt;0,U848&lt;&gt;""),"",O848))</f>
        <v/>
      </c>
      <c r="AB848" s="37" t="str">
        <f t="shared" ca="1" si="273"/>
        <v/>
      </c>
      <c r="AC848" s="37">
        <f t="shared" ca="1" si="274"/>
        <v>0</v>
      </c>
      <c r="AD848" s="23">
        <f ca="1">IF($A848&lt;&gt;"",IF(OR($AH847&lt;&gt;0,$AI847&lt;&gt;0),"0",SUM(AC848:AC848)),0)</f>
        <v>0</v>
      </c>
      <c r="AE848" s="90">
        <f ca="1">IF(A848&lt;&gt;"",W848+AC848,0)</f>
        <v>0</v>
      </c>
      <c r="AF848" s="87">
        <f t="shared" ca="1" si="283"/>
        <v>-12</v>
      </c>
      <c r="AG848" s="95">
        <f>T849</f>
        <v>1</v>
      </c>
      <c r="AH848" s="89">
        <f ca="1">IF($A848&lt;&gt;"",IF(AH847&lt;&gt;0,AH847,IF(AF848&gt;=$AJ$1,"Profit Target",0)),0)</f>
        <v>0</v>
      </c>
      <c r="AI848" s="91">
        <f ca="1">IF($A848&lt;&gt;"",IF(AI847&lt;&gt;0,AI847,IF(AF848&lt;=$AJ$2,"Stop Loss",0)))</f>
        <v>0</v>
      </c>
      <c r="AJ848" s="89">
        <f t="shared" ca="1" si="275"/>
        <v>9</v>
      </c>
      <c r="AK848" s="78" t="str">
        <f ca="1">IF($A847="","",ABS(T848)&amp;"@")</f>
        <v>1@</v>
      </c>
      <c r="AL848" s="78" t="str">
        <f ca="1">IF(U848&lt;&gt;"",$AK848&amp;U848&amp;",","")</f>
        <v/>
      </c>
      <c r="AM848" s="78" t="str">
        <f ca="1">IF($A847="","",ABS(Z848)&amp;"@")</f>
        <v>1@</v>
      </c>
      <c r="AN848" s="427" t="str">
        <f t="shared" ca="1" si="276"/>
        <v/>
      </c>
      <c r="AO848" s="20"/>
      <c r="AP848" s="20"/>
      <c r="AQ848" s="20"/>
      <c r="AR848" s="20"/>
      <c r="AS848" s="20"/>
      <c r="AT848" s="66"/>
      <c r="AU848" s="20"/>
      <c r="AV848" s="20"/>
      <c r="AW848" s="20"/>
      <c r="AX848" s="20"/>
      <c r="AY848" s="20"/>
      <c r="AZ848" s="20"/>
      <c r="BA848" s="20"/>
      <c r="BB848" s="96">
        <f t="shared" ca="1" si="267"/>
        <v>31</v>
      </c>
      <c r="BC848" s="48"/>
      <c r="BD848" s="96"/>
      <c r="BE848" s="48"/>
      <c r="BG848" s="48"/>
      <c r="BH848" s="48"/>
      <c r="BI848" s="19"/>
      <c r="BJ848" s="19"/>
      <c r="BK848" s="19"/>
      <c r="BL848" s="48"/>
      <c r="BM848" s="61"/>
      <c r="BN848" s="48"/>
      <c r="BR848" s="48"/>
      <c r="BS848" s="48"/>
      <c r="BT848" s="48"/>
      <c r="BU848" s="48"/>
      <c r="BV848" s="48"/>
      <c r="BW848" s="48"/>
      <c r="BX848" s="48"/>
      <c r="BY848" s="49"/>
      <c r="BZ848" s="48"/>
      <c r="CA848" s="48"/>
      <c r="CB848" s="19"/>
      <c r="CC848" s="19"/>
      <c r="CD848" s="19"/>
      <c r="CE848" s="48"/>
      <c r="CF848" s="49"/>
      <c r="CG848" s="19"/>
      <c r="CH848" s="49"/>
      <c r="CI848" s="19"/>
      <c r="CJ848" s="19"/>
    </row>
    <row r="849" spans="1:88">
      <c r="A849" s="96">
        <f t="shared" ca="1" si="266"/>
        <v>23</v>
      </c>
      <c r="B849" s="23" t="str">
        <f ca="1">IF(A848="","",IF(AND(AL849="",AN849=""),"NB",AL849&amp;AN849))</f>
        <v>NB</v>
      </c>
      <c r="C849" s="6" t="str">
        <f t="shared" ca="1" si="268"/>
        <v/>
      </c>
      <c r="D849" s="56" t="str">
        <f ca="1">VLOOKUP($A849,$BC$5:$BN$45,8)</f>
        <v>R</v>
      </c>
      <c r="E849" s="344" t="str">
        <f t="shared" ca="1" si="277"/>
        <v>RBR</v>
      </c>
      <c r="F849" s="175">
        <v>1</v>
      </c>
      <c r="G849" s="459">
        <f ca="1">IF(G848&gt;=$AJ$3,1,IF(AND(J847="L",J848="L"),1,IF(I848="L",2,IF(I848="W",(2*G848-1),G848))))</f>
        <v>2</v>
      </c>
      <c r="H849" s="345" t="str">
        <f ca="1">IF($A848&lt;&gt;"",IF(OR($AH848&lt;&gt;0,$AI848&lt;&gt;0,E848="RRR"),"",IF(AND($D843="B",$D846="B"),"B",IF(AND($D845="B",$D847="B"),"B",IF(AND($D847=$D848,$D847="B"),"B","")))),"")</f>
        <v/>
      </c>
      <c r="I849" s="346" t="str">
        <f t="shared" ca="1" si="281"/>
        <v/>
      </c>
      <c r="J849" s="346">
        <f t="shared" ca="1" si="269"/>
        <v>0</v>
      </c>
      <c r="K849" s="343">
        <f t="shared" ca="1" si="278"/>
        <v>0</v>
      </c>
      <c r="L849" s="56" t="str">
        <f ca="1">VLOOKUP($A849,$BC$5:$BN$45,8)</f>
        <v>R</v>
      </c>
      <c r="M849" s="428">
        <f t="shared" ca="1" si="279"/>
        <v>3</v>
      </c>
      <c r="N849" s="175">
        <v>1</v>
      </c>
      <c r="O849" s="345" t="str">
        <f ca="1">IF($A848&lt;&gt;"",IF(OR($AH848&lt;&gt;0,$AI848&lt;&gt;0,E848="BBB",H849&lt;&gt;""),"",IF(AND($D843="R",$D846="R"),"R",IF(AND($D845="R",$D847="R"),"R",IF(AND($D847=$D848,$D847="R"),"R","")))),"")</f>
        <v/>
      </c>
      <c r="P849" s="37" t="str">
        <f t="shared" ca="1" si="270"/>
        <v/>
      </c>
      <c r="Q849" s="37">
        <f t="shared" ca="1" si="271"/>
        <v>0</v>
      </c>
      <c r="R849" s="23">
        <f ca="1">IF($A849&lt;&gt;"",IF(OR($AH848&lt;&gt;0,$AI848&lt;&gt;0),"0",SUM(Q849:Q849)),0)</f>
        <v>0</v>
      </c>
      <c r="S849" s="56" t="str">
        <f ca="1">VLOOKUP($A849,$BC$5:$BN$45,8)</f>
        <v>R</v>
      </c>
      <c r="T849" s="175">
        <v>1</v>
      </c>
      <c r="U849" s="345" t="str">
        <f ca="1">IF($A848&lt;&gt;"",IF(OR($AH848&lt;&gt;0,$AI848&lt;&gt;0,M848&gt;=$AJ$3),"",H849))</f>
        <v/>
      </c>
      <c r="V849" s="346" t="str">
        <f t="shared" ca="1" si="282"/>
        <v/>
      </c>
      <c r="W849" s="346">
        <f t="shared" ca="1" si="272"/>
        <v>0</v>
      </c>
      <c r="X849" s="343">
        <f t="shared" ca="1" si="280"/>
        <v>0</v>
      </c>
      <c r="Y849" s="56" t="str">
        <f ca="1">VLOOKUP($A849,$BC$5:$BN$45,8)</f>
        <v>R</v>
      </c>
      <c r="Z849" s="175">
        <v>1</v>
      </c>
      <c r="AA849" s="345" t="str">
        <f ca="1">IF($A848&lt;&gt;"",IF(OR($AH848&lt;&gt;0,$AI848&lt;&gt;0,U849&lt;&gt;""),"",O849))</f>
        <v/>
      </c>
      <c r="AB849" s="37" t="str">
        <f t="shared" ca="1" si="273"/>
        <v/>
      </c>
      <c r="AC849" s="37">
        <f t="shared" ca="1" si="274"/>
        <v>0</v>
      </c>
      <c r="AD849" s="23">
        <f ca="1">IF($A849&lt;&gt;"",IF(OR($AH848&lt;&gt;0,$AI848&lt;&gt;0),"0",SUM(AC849:AC849)),0)</f>
        <v>0</v>
      </c>
      <c r="AE849" s="90">
        <f ca="1">IF(A849&lt;&gt;"",W849+AC849,0)</f>
        <v>0</v>
      </c>
      <c r="AF849" s="87">
        <f t="shared" ca="1" si="283"/>
        <v>-12</v>
      </c>
      <c r="AG849" s="95">
        <f>T850</f>
        <v>1</v>
      </c>
      <c r="AH849" s="89">
        <f ca="1">IF($A849&lt;&gt;"",IF(AH848&lt;&gt;0,AH848,IF(AF849&gt;=$AJ$1,"Profit Target",0)),0)</f>
        <v>0</v>
      </c>
      <c r="AI849" s="91">
        <f ca="1">IF($A849&lt;&gt;"",IF(AI848&lt;&gt;0,AI848,IF(AF849&lt;=$AJ$2,"Stop Loss",0)))</f>
        <v>0</v>
      </c>
      <c r="AJ849" s="89">
        <f t="shared" ca="1" si="275"/>
        <v>9</v>
      </c>
      <c r="AK849" s="78" t="str">
        <f ca="1">IF($A848="","",ABS(T849)&amp;"@")</f>
        <v>1@</v>
      </c>
      <c r="AL849" s="78" t="str">
        <f ca="1">IF(U849&lt;&gt;"",$AK849&amp;U849&amp;",","")</f>
        <v/>
      </c>
      <c r="AM849" s="78" t="str">
        <f ca="1">IF($A848="","",ABS(Z849)&amp;"@")</f>
        <v>1@</v>
      </c>
      <c r="AN849" s="427" t="str">
        <f t="shared" ca="1" si="276"/>
        <v/>
      </c>
      <c r="AO849" s="20"/>
      <c r="AP849" s="20"/>
      <c r="AQ849" s="20"/>
      <c r="AR849" s="20"/>
      <c r="AS849" s="20"/>
      <c r="AT849" s="66"/>
      <c r="AU849" s="20"/>
      <c r="AV849" s="20"/>
      <c r="AW849" s="20"/>
      <c r="AX849" s="20"/>
      <c r="AY849" s="20"/>
      <c r="AZ849" s="20"/>
      <c r="BA849" s="20"/>
      <c r="BB849" s="96">
        <f t="shared" ca="1" si="267"/>
        <v>3</v>
      </c>
      <c r="BC849" s="48"/>
      <c r="BD849" s="96"/>
      <c r="BE849" s="48"/>
      <c r="BG849" s="48"/>
      <c r="BH849" s="48"/>
      <c r="BI849" s="19"/>
      <c r="BJ849" s="19"/>
      <c r="BK849" s="19"/>
      <c r="BL849" s="48"/>
      <c r="BM849" s="61"/>
      <c r="BN849" s="48"/>
      <c r="BR849" s="48"/>
      <c r="BS849" s="48"/>
      <c r="BT849" s="48"/>
      <c r="BU849" s="48"/>
      <c r="BV849" s="48"/>
      <c r="BW849" s="48"/>
      <c r="BX849" s="48"/>
      <c r="BY849" s="49"/>
      <c r="BZ849" s="48"/>
      <c r="CA849" s="48"/>
      <c r="CB849" s="19"/>
      <c r="CC849" s="19"/>
      <c r="CD849" s="19"/>
      <c r="CE849" s="48"/>
      <c r="CF849" s="49"/>
      <c r="CG849" s="19"/>
      <c r="CH849" s="49"/>
      <c r="CI849" s="19"/>
      <c r="CJ849" s="19"/>
    </row>
    <row r="850" spans="1:88">
      <c r="A850" s="96">
        <f t="shared" ca="1" si="266"/>
        <v>14</v>
      </c>
      <c r="B850" s="23" t="str">
        <f ca="1">IF(A849="","",IF(AND(AL850="",AN850=""),"NB",AL850&amp;AN850))</f>
        <v>1@B,</v>
      </c>
      <c r="C850" s="6" t="str">
        <f t="shared" ca="1" si="268"/>
        <v/>
      </c>
      <c r="D850" s="56" t="str">
        <f ca="1">VLOOKUP($A850,$BC$5:$BN$45,8)</f>
        <v>R</v>
      </c>
      <c r="E850" s="344" t="str">
        <f t="shared" ca="1" si="277"/>
        <v>BRR</v>
      </c>
      <c r="F850" s="175">
        <v>1</v>
      </c>
      <c r="G850" s="459">
        <f ca="1">IF(G849&gt;=$AJ$3,1,IF(AND(J848="L",J849="L"),1,IF(I849="L",2,IF(I849="W",(2*G849-1),G849))))</f>
        <v>2</v>
      </c>
      <c r="H850" s="345" t="str">
        <f ca="1">IF($A849&lt;&gt;"",IF(OR($AH849&lt;&gt;0,$AI849&lt;&gt;0,E849="RRR"),"",IF(AND($D844="B",$D847="B"),"B",IF(AND($D846="B",$D848="B"),"B",IF(AND($D848=$D849,$D848="B"),"B","")))),"")</f>
        <v>B</v>
      </c>
      <c r="I850" s="346" t="str">
        <f t="shared" ca="1" si="281"/>
        <v>L</v>
      </c>
      <c r="J850" s="346">
        <f t="shared" ca="1" si="269"/>
        <v>-1</v>
      </c>
      <c r="K850" s="343">
        <f t="shared" ca="1" si="278"/>
        <v>-1</v>
      </c>
      <c r="L850" s="56" t="str">
        <f ca="1">VLOOKUP($A850,$BC$5:$BN$45,8)</f>
        <v>R</v>
      </c>
      <c r="M850" s="428">
        <f t="shared" ca="1" si="279"/>
        <v>4</v>
      </c>
      <c r="N850" s="175">
        <v>1</v>
      </c>
      <c r="O850" s="345" t="str">
        <f ca="1">IF($A849&lt;&gt;"",IF(OR($AH849&lt;&gt;0,$AI849&lt;&gt;0,E849="BBB",H850&lt;&gt;""),"",IF(AND($D844="R",$D847="R"),"R",IF(AND($D846="R",$D848="R"),"R",IF(AND($D848=$D849,$D848="R"),"R","")))),"")</f>
        <v/>
      </c>
      <c r="P850" s="37" t="str">
        <f t="shared" ca="1" si="270"/>
        <v/>
      </c>
      <c r="Q850" s="37">
        <f t="shared" ca="1" si="271"/>
        <v>0</v>
      </c>
      <c r="R850" s="23">
        <f ca="1">IF($A850&lt;&gt;"",IF(OR($AH849&lt;&gt;0,$AI849&lt;&gt;0),"0",SUM(Q850:Q850)),0)</f>
        <v>0</v>
      </c>
      <c r="S850" s="56" t="str">
        <f ca="1">VLOOKUP($A850,$BC$5:$BN$45,8)</f>
        <v>R</v>
      </c>
      <c r="T850" s="175">
        <v>1</v>
      </c>
      <c r="U850" s="345" t="str">
        <f ca="1">IF($A849&lt;&gt;"",IF(OR($AH849&lt;&gt;0,$AI849&lt;&gt;0,M849&gt;=$AJ$3),"",H850))</f>
        <v>B</v>
      </c>
      <c r="V850" s="346" t="str">
        <f t="shared" ca="1" si="282"/>
        <v>L</v>
      </c>
      <c r="W850" s="346">
        <f t="shared" ca="1" si="272"/>
        <v>-1</v>
      </c>
      <c r="X850" s="343">
        <f t="shared" ca="1" si="280"/>
        <v>-1</v>
      </c>
      <c r="Y850" s="56" t="str">
        <f ca="1">VLOOKUP($A850,$BC$5:$BN$45,8)</f>
        <v>R</v>
      </c>
      <c r="Z850" s="175">
        <v>1</v>
      </c>
      <c r="AA850" s="345" t="str">
        <f ca="1">IF($A849&lt;&gt;"",IF(OR($AH849&lt;&gt;0,$AI849&lt;&gt;0,U850&lt;&gt;""),"",O850))</f>
        <v/>
      </c>
      <c r="AB850" s="37" t="str">
        <f t="shared" ca="1" si="273"/>
        <v/>
      </c>
      <c r="AC850" s="37">
        <f t="shared" ca="1" si="274"/>
        <v>0</v>
      </c>
      <c r="AD850" s="23">
        <f ca="1">IF($A850&lt;&gt;"",IF(OR($AH849&lt;&gt;0,$AI849&lt;&gt;0),"0",SUM(AC850:AC850)),0)</f>
        <v>0</v>
      </c>
      <c r="AE850" s="90">
        <f ca="1">IF(A850&lt;&gt;"",W850+AC850,0)</f>
        <v>-1</v>
      </c>
      <c r="AF850" s="87">
        <f t="shared" ca="1" si="283"/>
        <v>-13</v>
      </c>
      <c r="AG850" s="95">
        <f>T851</f>
        <v>1</v>
      </c>
      <c r="AH850" s="89">
        <f ca="1">IF($A850&lt;&gt;"",IF(AH849&lt;&gt;0,AH849,IF(AF850&gt;=$AJ$1,"Profit Target",0)),0)</f>
        <v>0</v>
      </c>
      <c r="AI850" s="91">
        <f ca="1">IF($A850&lt;&gt;"",IF(AI849&lt;&gt;0,AI849,IF(AF850&lt;=$AJ$2,"Stop Loss",0)))</f>
        <v>0</v>
      </c>
      <c r="AJ850" s="89">
        <f t="shared" ca="1" si="275"/>
        <v>9</v>
      </c>
      <c r="AK850" s="78" t="str">
        <f ca="1">IF($A849="","",ABS(T850)&amp;"@")</f>
        <v>1@</v>
      </c>
      <c r="AL850" s="78" t="str">
        <f ca="1">IF(U850&lt;&gt;"",$AK850&amp;U850&amp;",","")</f>
        <v>1@B,</v>
      </c>
      <c r="AM850" s="78" t="str">
        <f ca="1">IF($A849="","",ABS(Z850)&amp;"@")</f>
        <v>1@</v>
      </c>
      <c r="AN850" s="427" t="str">
        <f t="shared" ca="1" si="276"/>
        <v/>
      </c>
      <c r="AO850" s="20"/>
      <c r="AP850" s="20"/>
      <c r="AQ850" s="20"/>
      <c r="AR850" s="20"/>
      <c r="AS850" s="20"/>
      <c r="AT850" s="66"/>
      <c r="AU850" s="20"/>
      <c r="AV850" s="20"/>
      <c r="AW850" s="20"/>
      <c r="AX850" s="20"/>
      <c r="AY850" s="20"/>
      <c r="AZ850" s="20"/>
      <c r="BA850" s="20"/>
      <c r="BB850" s="96">
        <f t="shared" ca="1" si="267"/>
        <v>1</v>
      </c>
      <c r="BC850" s="48"/>
      <c r="BD850" s="96"/>
      <c r="BE850" s="48"/>
      <c r="BG850" s="48"/>
      <c r="BH850" s="48"/>
      <c r="BI850" s="19"/>
      <c r="BJ850" s="19"/>
      <c r="BK850" s="19"/>
      <c r="BL850" s="48"/>
      <c r="BM850" s="61"/>
      <c r="BN850" s="48"/>
      <c r="BR850" s="48"/>
      <c r="BS850" s="48"/>
      <c r="BT850" s="48"/>
      <c r="BU850" s="48"/>
      <c r="BV850" s="48"/>
      <c r="BW850" s="48"/>
      <c r="BX850" s="48"/>
      <c r="BY850" s="49"/>
      <c r="BZ850" s="48"/>
      <c r="CA850" s="48"/>
      <c r="CB850" s="19"/>
      <c r="CC850" s="19"/>
      <c r="CD850" s="19"/>
      <c r="CE850" s="48"/>
      <c r="CF850" s="49"/>
      <c r="CG850" s="19"/>
      <c r="CH850" s="49"/>
      <c r="CI850" s="19"/>
      <c r="CJ850" s="19"/>
    </row>
    <row r="851" spans="1:88">
      <c r="A851" s="96">
        <f t="shared" ca="1" si="266"/>
        <v>24</v>
      </c>
      <c r="B851" s="23" t="str">
        <f ca="1">IF(A850="","",IF(AND(AL851="",AN851=""),"NB",AL851&amp;AN851))</f>
        <v>1@B,</v>
      </c>
      <c r="C851" s="6" t="str">
        <f t="shared" ca="1" si="268"/>
        <v/>
      </c>
      <c r="D851" s="56" t="str">
        <f ca="1">VLOOKUP($A851,$BC$5:$BN$45,8)</f>
        <v>B</v>
      </c>
      <c r="E851" s="344" t="str">
        <f t="shared" ca="1" si="277"/>
        <v>RRB</v>
      </c>
      <c r="F851" s="175">
        <v>1</v>
      </c>
      <c r="G851" s="459">
        <f ca="1">IF(G850&gt;=$AJ$3,1,IF(AND(J849="L",J850="L"),1,IF(I850="L",2,IF(I850="W",(2*G850-1),G850))))</f>
        <v>2</v>
      </c>
      <c r="H851" s="345" t="str">
        <f ca="1">IF($A850&lt;&gt;"",IF(OR($AH850&lt;&gt;0,$AI850&lt;&gt;0,E850="RRR"),"",IF(AND($D845="B",$D848="B"),"B",IF(AND($D847="B",$D849="B"),"B",IF(AND($D849=$D850,$D849="B"),"B","")))),"")</f>
        <v>B</v>
      </c>
      <c r="I851" s="346" t="str">
        <f t="shared" ca="1" si="281"/>
        <v>W</v>
      </c>
      <c r="J851" s="346">
        <f t="shared" ca="1" si="269"/>
        <v>1</v>
      </c>
      <c r="K851" s="343">
        <f t="shared" ca="1" si="278"/>
        <v>1</v>
      </c>
      <c r="L851" s="56" t="str">
        <f ca="1">VLOOKUP($A851,$BC$5:$BN$45,8)</f>
        <v>B</v>
      </c>
      <c r="M851" s="428">
        <f t="shared" ca="1" si="279"/>
        <v>0</v>
      </c>
      <c r="N851" s="175">
        <v>1</v>
      </c>
      <c r="O851" s="345" t="str">
        <f ca="1">IF($A850&lt;&gt;"",IF(OR($AH850&lt;&gt;0,$AI850&lt;&gt;0,E850="BBB",H851&lt;&gt;""),"",IF(AND($D845="R",$D848="R"),"R",IF(AND($D847="R",$D849="R"),"R",IF(AND($D849=$D850,$D849="R"),"R","")))),"")</f>
        <v/>
      </c>
      <c r="P851" s="37" t="str">
        <f t="shared" ca="1" si="270"/>
        <v/>
      </c>
      <c r="Q851" s="37">
        <f t="shared" ca="1" si="271"/>
        <v>0</v>
      </c>
      <c r="R851" s="23">
        <f ca="1">IF($A851&lt;&gt;"",IF(OR($AH850&lt;&gt;0,$AI850&lt;&gt;0),"0",SUM(Q851:Q851)),0)</f>
        <v>0</v>
      </c>
      <c r="S851" s="56" t="str">
        <f ca="1">VLOOKUP($A851,$BC$5:$BN$45,8)</f>
        <v>B</v>
      </c>
      <c r="T851" s="175">
        <v>1</v>
      </c>
      <c r="U851" s="345" t="str">
        <f ca="1">IF($A850&lt;&gt;"",IF(OR($AH850&lt;&gt;0,$AI850&lt;&gt;0,M850&gt;=$AJ$3),"",H851))</f>
        <v>B</v>
      </c>
      <c r="V851" s="346" t="str">
        <f t="shared" ca="1" si="282"/>
        <v>W</v>
      </c>
      <c r="W851" s="346">
        <f t="shared" ca="1" si="272"/>
        <v>1</v>
      </c>
      <c r="X851" s="343">
        <f t="shared" ca="1" si="280"/>
        <v>1</v>
      </c>
      <c r="Y851" s="56" t="str">
        <f ca="1">VLOOKUP($A851,$BC$5:$BN$45,8)</f>
        <v>B</v>
      </c>
      <c r="Z851" s="175">
        <v>1</v>
      </c>
      <c r="AA851" s="345" t="str">
        <f ca="1">IF($A850&lt;&gt;"",IF(OR($AH850&lt;&gt;0,$AI850&lt;&gt;0,U851&lt;&gt;""),"",O851))</f>
        <v/>
      </c>
      <c r="AB851" s="37" t="str">
        <f t="shared" ca="1" si="273"/>
        <v/>
      </c>
      <c r="AC851" s="37">
        <f t="shared" ca="1" si="274"/>
        <v>0</v>
      </c>
      <c r="AD851" s="23">
        <f ca="1">IF($A851&lt;&gt;"",IF(OR($AH850&lt;&gt;0,$AI850&lt;&gt;0),"0",SUM(AC851:AC851)),0)</f>
        <v>0</v>
      </c>
      <c r="AE851" s="90">
        <f ca="1">IF(A851&lt;&gt;"",W851+AC851,0)</f>
        <v>1</v>
      </c>
      <c r="AF851" s="87">
        <f t="shared" ca="1" si="283"/>
        <v>-12</v>
      </c>
      <c r="AG851" s="95">
        <f>T852</f>
        <v>1</v>
      </c>
      <c r="AH851" s="89">
        <f ca="1">IF($A851&lt;&gt;"",IF(AH850&lt;&gt;0,AH850,IF(AF851&gt;=$AJ$1,"Profit Target",0)),0)</f>
        <v>0</v>
      </c>
      <c r="AI851" s="91">
        <f ca="1">IF($A851&lt;&gt;"",IF(AI850&lt;&gt;0,AI850,IF(AF851&lt;=$AJ$2,"Stop Loss",0)))</f>
        <v>0</v>
      </c>
      <c r="AJ851" s="89">
        <f t="shared" ca="1" si="275"/>
        <v>9</v>
      </c>
      <c r="AK851" s="78" t="str">
        <f ca="1">IF($A850="","",ABS(T851)&amp;"@")</f>
        <v>1@</v>
      </c>
      <c r="AL851" s="78" t="str">
        <f ca="1">IF(U851&lt;&gt;"",$AK851&amp;U851&amp;",","")</f>
        <v>1@B,</v>
      </c>
      <c r="AM851" s="78" t="str">
        <f ca="1">IF($A850="","",ABS(Z851)&amp;"@")</f>
        <v>1@</v>
      </c>
      <c r="AN851" s="427" t="str">
        <f t="shared" ca="1" si="276"/>
        <v/>
      </c>
      <c r="AO851" s="20"/>
      <c r="AP851" s="20"/>
      <c r="AQ851" s="20"/>
      <c r="AR851" s="20"/>
      <c r="AS851" s="20"/>
      <c r="AT851" s="66"/>
      <c r="AU851" s="20"/>
      <c r="AV851" s="20"/>
      <c r="AW851" s="20"/>
      <c r="AX851" s="20"/>
      <c r="AY851" s="20"/>
      <c r="AZ851" s="20"/>
      <c r="BA851" s="20"/>
      <c r="BB851" s="96">
        <f t="shared" ca="1" si="267"/>
        <v>27</v>
      </c>
      <c r="BC851" s="48"/>
      <c r="BD851" s="96"/>
      <c r="BE851" s="48"/>
      <c r="BG851" s="48"/>
      <c r="BH851" s="48"/>
      <c r="BI851" s="19"/>
      <c r="BJ851" s="19"/>
      <c r="BK851" s="19"/>
      <c r="BL851" s="48"/>
      <c r="BM851" s="61"/>
      <c r="BN851" s="48"/>
      <c r="BR851" s="48"/>
      <c r="BS851" s="48"/>
      <c r="BT851" s="48"/>
      <c r="BU851" s="48"/>
      <c r="BV851" s="48"/>
      <c r="BW851" s="48"/>
      <c r="BX851" s="48"/>
      <c r="BY851" s="49"/>
      <c r="BZ851" s="48"/>
      <c r="CA851" s="48"/>
      <c r="CB851" s="19"/>
      <c r="CC851" s="19"/>
      <c r="CD851" s="19"/>
      <c r="CE851" s="48"/>
      <c r="CF851" s="49"/>
      <c r="CG851" s="19"/>
      <c r="CH851" s="49"/>
      <c r="CI851" s="19"/>
      <c r="CJ851" s="19"/>
    </row>
    <row r="852" spans="1:88">
      <c r="A852" s="96">
        <f t="shared" ca="1" si="266"/>
        <v>28</v>
      </c>
      <c r="B852" s="23" t="str">
        <f ca="1">IF(A851="","",IF(AND(AL852="",AN852=""),"NB",AL852&amp;AN852))</f>
        <v>NB</v>
      </c>
      <c r="C852" s="6" t="str">
        <f t="shared" ca="1" si="268"/>
        <v/>
      </c>
      <c r="D852" s="56" t="str">
        <f ca="1">VLOOKUP($A852,$BC$5:$BN$45,8)</f>
        <v>B</v>
      </c>
      <c r="E852" s="344" t="str">
        <f t="shared" ca="1" si="277"/>
        <v>RBB</v>
      </c>
      <c r="F852" s="175">
        <v>1</v>
      </c>
      <c r="G852" s="459">
        <f ca="1">IF(G851&gt;=$AJ$3,1,IF(AND(J850="L",J851="L"),1,IF(I851="L",2,IF(I851="W",(2*G851-1),G851))))</f>
        <v>3</v>
      </c>
      <c r="H852" s="345" t="str">
        <f ca="1">IF($A851&lt;&gt;"",IF(OR($AH851&lt;&gt;0,$AI851&lt;&gt;0,E851="RRR"),"",IF(AND($D846="B",$D849="B"),"B",IF(AND($D848="B",$D850="B"),"B",IF(AND($D850=$D851,$D850="B"),"B","")))),"")</f>
        <v/>
      </c>
      <c r="I852" s="346" t="str">
        <f t="shared" ca="1" si="281"/>
        <v/>
      </c>
      <c r="J852" s="346">
        <f t="shared" ca="1" si="269"/>
        <v>0</v>
      </c>
      <c r="K852" s="343">
        <f t="shared" ca="1" si="278"/>
        <v>0</v>
      </c>
      <c r="L852" s="56" t="str">
        <f ca="1">VLOOKUP($A852,$BC$5:$BN$45,8)</f>
        <v>B</v>
      </c>
      <c r="M852" s="428">
        <f t="shared" ca="1" si="279"/>
        <v>0</v>
      </c>
      <c r="N852" s="175">
        <v>1</v>
      </c>
      <c r="O852" s="345" t="str">
        <f ca="1">IF($A851&lt;&gt;"",IF(OR($AH851&lt;&gt;0,$AI851&lt;&gt;0,E851="BBB",H852&lt;&gt;""),"",IF(AND($D846="R",$D849="R"),"R",IF(AND($D848="R",$D850="R"),"R",IF(AND($D850=$D851,$D850="R"),"R","")))),"")</f>
        <v/>
      </c>
      <c r="P852" s="37" t="str">
        <f t="shared" ca="1" si="270"/>
        <v/>
      </c>
      <c r="Q852" s="37">
        <f t="shared" ca="1" si="271"/>
        <v>0</v>
      </c>
      <c r="R852" s="23">
        <f ca="1">IF($A852&lt;&gt;"",IF(OR($AH851&lt;&gt;0,$AI851&lt;&gt;0),"0",SUM(Q852:Q852)),0)</f>
        <v>0</v>
      </c>
      <c r="S852" s="56" t="str">
        <f ca="1">VLOOKUP($A852,$BC$5:$BN$45,8)</f>
        <v>B</v>
      </c>
      <c r="T852" s="175">
        <v>1</v>
      </c>
      <c r="U852" s="345" t="str">
        <f ca="1">IF($A851&lt;&gt;"",IF(OR($AH851&lt;&gt;0,$AI851&lt;&gt;0,M851&gt;=$AJ$3),"",H852))</f>
        <v/>
      </c>
      <c r="V852" s="346" t="str">
        <f t="shared" ca="1" si="282"/>
        <v/>
      </c>
      <c r="W852" s="346">
        <f t="shared" ca="1" si="272"/>
        <v>0</v>
      </c>
      <c r="X852" s="343">
        <f t="shared" ca="1" si="280"/>
        <v>0</v>
      </c>
      <c r="Y852" s="56" t="str">
        <f ca="1">VLOOKUP($A852,$BC$5:$BN$45,8)</f>
        <v>B</v>
      </c>
      <c r="Z852" s="175">
        <v>1</v>
      </c>
      <c r="AA852" s="345" t="str">
        <f ca="1">IF($A851&lt;&gt;"",IF(OR($AH851&lt;&gt;0,$AI851&lt;&gt;0,U852&lt;&gt;""),"",O852))</f>
        <v/>
      </c>
      <c r="AB852" s="37" t="str">
        <f t="shared" ca="1" si="273"/>
        <v/>
      </c>
      <c r="AC852" s="37">
        <f t="shared" ca="1" si="274"/>
        <v>0</v>
      </c>
      <c r="AD852" s="23">
        <f ca="1">IF($A852&lt;&gt;"",IF(OR($AH851&lt;&gt;0,$AI851&lt;&gt;0),"0",SUM(AC852:AC852)),0)</f>
        <v>0</v>
      </c>
      <c r="AE852" s="90">
        <f ca="1">IF(A852&lt;&gt;"",W852+AC852,0)</f>
        <v>0</v>
      </c>
      <c r="AF852" s="87">
        <f t="shared" ca="1" si="283"/>
        <v>-12</v>
      </c>
      <c r="AG852" s="95">
        <f>T853</f>
        <v>1</v>
      </c>
      <c r="AH852" s="89">
        <f ca="1">IF($A852&lt;&gt;"",IF(AH851&lt;&gt;0,AH851,IF(AF852&gt;=$AJ$1,"Profit Target",0)),0)</f>
        <v>0</v>
      </c>
      <c r="AI852" s="91">
        <f ca="1">IF($A852&lt;&gt;"",IF(AI851&lt;&gt;0,AI851,IF(AF852&lt;=$AJ$2,"Stop Loss",0)))</f>
        <v>0</v>
      </c>
      <c r="AJ852" s="89">
        <f t="shared" ca="1" si="275"/>
        <v>9</v>
      </c>
      <c r="AK852" s="78" t="str">
        <f ca="1">IF($A851="","",ABS(T852)&amp;"@")</f>
        <v>1@</v>
      </c>
      <c r="AL852" s="78" t="str">
        <f ca="1">IF(U852&lt;&gt;"",$AK852&amp;U852&amp;",","")</f>
        <v/>
      </c>
      <c r="AM852" s="78" t="str">
        <f ca="1">IF($A851="","",ABS(Z852)&amp;"@")</f>
        <v>1@</v>
      </c>
      <c r="AN852" s="427" t="str">
        <f t="shared" ca="1" si="276"/>
        <v/>
      </c>
      <c r="AO852" s="20"/>
      <c r="AP852" s="20"/>
      <c r="AQ852" s="20"/>
      <c r="AR852" s="20"/>
      <c r="AS852" s="20"/>
      <c r="AT852" s="66"/>
      <c r="AU852" s="20"/>
      <c r="AV852" s="20"/>
      <c r="AW852" s="20"/>
      <c r="AX852" s="20"/>
      <c r="AY852" s="20"/>
      <c r="AZ852" s="20"/>
      <c r="BA852" s="20"/>
      <c r="BB852" s="96">
        <f t="shared" ca="1" si="267"/>
        <v>20</v>
      </c>
      <c r="BC852" s="48"/>
      <c r="BD852" s="96"/>
      <c r="BE852" s="48"/>
      <c r="BG852" s="48"/>
      <c r="BH852" s="48"/>
      <c r="BI852" s="19"/>
      <c r="BJ852" s="19"/>
      <c r="BK852" s="19"/>
      <c r="BL852" s="48"/>
      <c r="BM852" s="61"/>
      <c r="BN852" s="48"/>
      <c r="BR852" s="48"/>
      <c r="BS852" s="48"/>
      <c r="BT852" s="48"/>
      <c r="BU852" s="48"/>
      <c r="BV852" s="48"/>
      <c r="BW852" s="48"/>
      <c r="BX852" s="48"/>
      <c r="BY852" s="49"/>
      <c r="BZ852" s="48"/>
      <c r="CA852" s="48"/>
      <c r="CB852" s="19"/>
      <c r="CC852" s="19"/>
      <c r="CD852" s="19"/>
      <c r="CE852" s="48"/>
      <c r="CF852" s="49"/>
      <c r="CG852" s="19"/>
      <c r="CH852" s="49"/>
      <c r="CI852" s="19"/>
      <c r="CJ852" s="19"/>
    </row>
    <row r="853" spans="1:88">
      <c r="A853" s="96">
        <f t="shared" ca="1" si="266"/>
        <v>35</v>
      </c>
      <c r="B853" s="23" t="str">
        <f ca="1">IF(A852="","",IF(AND(AL853="",AN853=""),"NB",AL853&amp;AN853))</f>
        <v>1@B,</v>
      </c>
      <c r="C853" s="6" t="str">
        <f t="shared" ca="1" si="268"/>
        <v/>
      </c>
      <c r="D853" s="56" t="str">
        <f ca="1">VLOOKUP($A853,$BC$5:$BN$45,8)</f>
        <v>B</v>
      </c>
      <c r="E853" s="344" t="str">
        <f t="shared" ca="1" si="277"/>
        <v>BBB</v>
      </c>
      <c r="F853" s="175">
        <v>1</v>
      </c>
      <c r="G853" s="459">
        <f ca="1">IF(G852&gt;=$AJ$3,1,IF(AND(J851="L",J852="L"),1,IF(I852="L",2,IF(I852="W",(2*G852-1),G852))))</f>
        <v>3</v>
      </c>
      <c r="H853" s="345" t="str">
        <f ca="1">IF($A852&lt;&gt;"",IF(OR($AH852&lt;&gt;0,$AI852&lt;&gt;0,E852="RRR"),"",IF(AND($D847="B",$D850="B"),"B",IF(AND($D849="B",$D851="B"),"B",IF(AND($D851=$D852,$D851="B"),"B","")))),"")</f>
        <v>B</v>
      </c>
      <c r="I853" s="346" t="str">
        <f t="shared" ca="1" si="281"/>
        <v>W</v>
      </c>
      <c r="J853" s="346">
        <f t="shared" ca="1" si="269"/>
        <v>1</v>
      </c>
      <c r="K853" s="343">
        <f t="shared" ca="1" si="278"/>
        <v>1</v>
      </c>
      <c r="L853" s="56" t="str">
        <f ca="1">VLOOKUP($A853,$BC$5:$BN$45,8)</f>
        <v>B</v>
      </c>
      <c r="M853" s="428">
        <f t="shared" ca="1" si="279"/>
        <v>0</v>
      </c>
      <c r="N853" s="175">
        <v>1</v>
      </c>
      <c r="O853" s="345" t="str">
        <f ca="1">IF($A852&lt;&gt;"",IF(OR($AH852&lt;&gt;0,$AI852&lt;&gt;0,E852="BBB",H853&lt;&gt;""),"",IF(AND($D847="R",$D850="R"),"R",IF(AND($D849="R",$D851="R"),"R",IF(AND($D851=$D852,$D851="R"),"R","")))),"")</f>
        <v/>
      </c>
      <c r="P853" s="37" t="str">
        <f t="shared" ca="1" si="270"/>
        <v/>
      </c>
      <c r="Q853" s="37">
        <f t="shared" ca="1" si="271"/>
        <v>0</v>
      </c>
      <c r="R853" s="23">
        <f ca="1">IF($A853&lt;&gt;"",IF(OR($AH852&lt;&gt;0,$AI852&lt;&gt;0),"0",SUM(Q853:Q853)),0)</f>
        <v>0</v>
      </c>
      <c r="S853" s="56" t="str">
        <f ca="1">VLOOKUP($A853,$BC$5:$BN$45,8)</f>
        <v>B</v>
      </c>
      <c r="T853" s="175">
        <v>1</v>
      </c>
      <c r="U853" s="345" t="str">
        <f ca="1">IF($A852&lt;&gt;"",IF(OR($AH852&lt;&gt;0,$AI852&lt;&gt;0,M852&gt;=$AJ$3),"",H853))</f>
        <v>B</v>
      </c>
      <c r="V853" s="346" t="str">
        <f t="shared" ca="1" si="282"/>
        <v>W</v>
      </c>
      <c r="W853" s="346">
        <f t="shared" ca="1" si="272"/>
        <v>1</v>
      </c>
      <c r="X853" s="343">
        <f t="shared" ca="1" si="280"/>
        <v>1</v>
      </c>
      <c r="Y853" s="56" t="str">
        <f ca="1">VLOOKUP($A853,$BC$5:$BN$45,8)</f>
        <v>B</v>
      </c>
      <c r="Z853" s="175">
        <v>1</v>
      </c>
      <c r="AA853" s="345" t="str">
        <f ca="1">IF($A852&lt;&gt;"",IF(OR($AH852&lt;&gt;0,$AI852&lt;&gt;0,U853&lt;&gt;""),"",O853))</f>
        <v/>
      </c>
      <c r="AB853" s="37" t="str">
        <f t="shared" ca="1" si="273"/>
        <v/>
      </c>
      <c r="AC853" s="37">
        <f t="shared" ca="1" si="274"/>
        <v>0</v>
      </c>
      <c r="AD853" s="23">
        <f ca="1">IF($A853&lt;&gt;"",IF(OR($AH852&lt;&gt;0,$AI852&lt;&gt;0),"0",SUM(AC853:AC853)),0)</f>
        <v>0</v>
      </c>
      <c r="AE853" s="90">
        <f ca="1">IF(A853&lt;&gt;"",W853+AC853,0)</f>
        <v>1</v>
      </c>
      <c r="AF853" s="87">
        <f t="shared" ca="1" si="283"/>
        <v>-11</v>
      </c>
      <c r="AG853" s="95">
        <f>T854</f>
        <v>1</v>
      </c>
      <c r="AH853" s="89">
        <f ca="1">IF($A853&lt;&gt;"",IF(AH852&lt;&gt;0,AH852,IF(AF853&gt;=$AJ$1,"Profit Target",0)),0)</f>
        <v>0</v>
      </c>
      <c r="AI853" s="91">
        <f ca="1">IF($A853&lt;&gt;"",IF(AI852&lt;&gt;0,AI852,IF(AF853&lt;=$AJ$2,"Stop Loss",0)))</f>
        <v>0</v>
      </c>
      <c r="AJ853" s="89">
        <f t="shared" ca="1" si="275"/>
        <v>9</v>
      </c>
      <c r="AK853" s="78" t="str">
        <f ca="1">IF($A852="","",ABS(T853)&amp;"@")</f>
        <v>1@</v>
      </c>
      <c r="AL853" s="78" t="str">
        <f ca="1">IF(U853&lt;&gt;"",$AK853&amp;U853&amp;",","")</f>
        <v>1@B,</v>
      </c>
      <c r="AM853" s="78" t="str">
        <f ca="1">IF($A852="","",ABS(Z853)&amp;"@")</f>
        <v>1@</v>
      </c>
      <c r="AN853" s="427" t="str">
        <f t="shared" ca="1" si="276"/>
        <v/>
      </c>
      <c r="AO853" s="20"/>
      <c r="AP853" s="20"/>
      <c r="AQ853" s="20"/>
      <c r="AR853" s="20"/>
      <c r="AS853" s="20"/>
      <c r="AT853" s="66"/>
      <c r="AU853" s="20"/>
      <c r="AV853" s="20"/>
      <c r="AW853" s="20"/>
      <c r="AX853" s="20"/>
      <c r="AY853" s="20"/>
      <c r="AZ853" s="20"/>
      <c r="BA853" s="20"/>
      <c r="BB853" s="96">
        <f t="shared" ca="1" si="267"/>
        <v>8</v>
      </c>
      <c r="BC853" s="48"/>
      <c r="BD853" s="96"/>
      <c r="BE853" s="48"/>
      <c r="BG853" s="48"/>
      <c r="BH853" s="48"/>
      <c r="BI853" s="19"/>
      <c r="BJ853" s="19"/>
      <c r="BK853" s="19"/>
      <c r="BL853" s="48"/>
      <c r="BM853" s="61"/>
      <c r="BN853" s="48"/>
      <c r="BR853" s="48"/>
      <c r="BS853" s="48"/>
      <c r="BT853" s="48"/>
      <c r="BU853" s="48"/>
      <c r="BV853" s="48"/>
      <c r="BW853" s="48"/>
      <c r="BX853" s="48"/>
      <c r="BY853" s="49"/>
      <c r="BZ853" s="48"/>
      <c r="CA853" s="48"/>
      <c r="CB853" s="19"/>
      <c r="CC853" s="19"/>
      <c r="CD853" s="19"/>
      <c r="CE853" s="48"/>
      <c r="CF853" s="49"/>
      <c r="CG853" s="19"/>
      <c r="CH853" s="49"/>
      <c r="CI853" s="19"/>
      <c r="CJ853" s="19"/>
    </row>
    <row r="854" spans="1:88">
      <c r="A854" s="96">
        <f t="shared" ca="1" si="266"/>
        <v>6</v>
      </c>
      <c r="B854" s="23" t="str">
        <f ca="1">IF(A853="","",IF(AND(AL854="",AN854=""),"NB",AL854&amp;AN854))</f>
        <v>1@B,</v>
      </c>
      <c r="C854" s="6" t="str">
        <f t="shared" ca="1" si="268"/>
        <v/>
      </c>
      <c r="D854" s="56" t="str">
        <f ca="1">VLOOKUP($A854,$BC$5:$BN$45,8)</f>
        <v>B</v>
      </c>
      <c r="E854" s="344" t="str">
        <f t="shared" ca="1" si="277"/>
        <v>BBB</v>
      </c>
      <c r="F854" s="175">
        <v>1</v>
      </c>
      <c r="G854" s="459">
        <f ca="1">IF(G853&gt;=$AJ$3,1,IF(AND(J852="L",J853="L"),1,IF(I853="L",2,IF(I853="W",(2*G853-1),G853))))</f>
        <v>5</v>
      </c>
      <c r="H854" s="345" t="str">
        <f ca="1">IF($A853&lt;&gt;"",IF(OR($AH853&lt;&gt;0,$AI853&lt;&gt;0,E853="RRR"),"",IF(AND($D848="B",$D851="B"),"B",IF(AND($D850="B",$D852="B"),"B",IF(AND($D852=$D853,$D852="B"),"B","")))),"")</f>
        <v>B</v>
      </c>
      <c r="I854" s="346" t="str">
        <f t="shared" ca="1" si="281"/>
        <v>W</v>
      </c>
      <c r="J854" s="346">
        <f t="shared" ca="1" si="269"/>
        <v>1</v>
      </c>
      <c r="K854" s="343">
        <f t="shared" ca="1" si="278"/>
        <v>1</v>
      </c>
      <c r="L854" s="56" t="str">
        <f ca="1">VLOOKUP($A854,$BC$5:$BN$45,8)</f>
        <v>B</v>
      </c>
      <c r="M854" s="428">
        <f t="shared" ca="1" si="279"/>
        <v>0</v>
      </c>
      <c r="N854" s="175">
        <v>1</v>
      </c>
      <c r="O854" s="345" t="str">
        <f ca="1">IF($A853&lt;&gt;"",IF(OR($AH853&lt;&gt;0,$AI853&lt;&gt;0,E853="BBB",H854&lt;&gt;""),"",IF(AND($D848="R",$D851="R"),"R",IF(AND($D850="R",$D852="R"),"R",IF(AND($D852=$D853,$D852="R"),"R","")))),"")</f>
        <v/>
      </c>
      <c r="P854" s="37" t="str">
        <f t="shared" ca="1" si="270"/>
        <v/>
      </c>
      <c r="Q854" s="37">
        <f t="shared" ca="1" si="271"/>
        <v>0</v>
      </c>
      <c r="R854" s="23">
        <f ca="1">IF($A854&lt;&gt;"",IF(OR($AH853&lt;&gt;0,$AI853&lt;&gt;0),"0",SUM(Q854:Q854)),0)</f>
        <v>0</v>
      </c>
      <c r="S854" s="56" t="str">
        <f ca="1">VLOOKUP($A854,$BC$5:$BN$45,8)</f>
        <v>B</v>
      </c>
      <c r="T854" s="175">
        <v>1</v>
      </c>
      <c r="U854" s="345" t="str">
        <f ca="1">IF($A853&lt;&gt;"",IF(OR($AH853&lt;&gt;0,$AI853&lt;&gt;0,M853&gt;=$AJ$3),"",H854))</f>
        <v>B</v>
      </c>
      <c r="V854" s="346" t="str">
        <f t="shared" ca="1" si="282"/>
        <v>W</v>
      </c>
      <c r="W854" s="346">
        <f t="shared" ca="1" si="272"/>
        <v>1</v>
      </c>
      <c r="X854" s="343">
        <f t="shared" ca="1" si="280"/>
        <v>1</v>
      </c>
      <c r="Y854" s="56" t="str">
        <f ca="1">VLOOKUP($A854,$BC$5:$BN$45,8)</f>
        <v>B</v>
      </c>
      <c r="Z854" s="175">
        <v>1</v>
      </c>
      <c r="AA854" s="345" t="str">
        <f ca="1">IF($A853&lt;&gt;"",IF(OR($AH853&lt;&gt;0,$AI853&lt;&gt;0,U854&lt;&gt;""),"",O854))</f>
        <v/>
      </c>
      <c r="AB854" s="37" t="str">
        <f t="shared" ca="1" si="273"/>
        <v/>
      </c>
      <c r="AC854" s="37">
        <f t="shared" ca="1" si="274"/>
        <v>0</v>
      </c>
      <c r="AD854" s="23">
        <f ca="1">IF($A854&lt;&gt;"",IF(OR($AH853&lt;&gt;0,$AI853&lt;&gt;0),"0",SUM(AC854:AC854)),0)</f>
        <v>0</v>
      </c>
      <c r="AE854" s="90">
        <f ca="1">IF(A854&lt;&gt;"",W854+AC854,0)</f>
        <v>1</v>
      </c>
      <c r="AF854" s="87">
        <f t="shared" ca="1" si="283"/>
        <v>-10</v>
      </c>
      <c r="AG854" s="95">
        <f>T855</f>
        <v>1</v>
      </c>
      <c r="AH854" s="89">
        <f ca="1">IF($A854&lt;&gt;"",IF(AH853&lt;&gt;0,AH853,IF(AF854&gt;=$AJ$1,"Profit Target",0)),0)</f>
        <v>0</v>
      </c>
      <c r="AI854" s="91">
        <f ca="1">IF($A854&lt;&gt;"",IF(AI853&lt;&gt;0,AI853,IF(AF854&lt;=$AJ$2,"Stop Loss",0)))</f>
        <v>0</v>
      </c>
      <c r="AJ854" s="89">
        <f t="shared" ca="1" si="275"/>
        <v>9</v>
      </c>
      <c r="AK854" s="78" t="str">
        <f ca="1">IF($A853="","",ABS(T854)&amp;"@")</f>
        <v>1@</v>
      </c>
      <c r="AL854" s="78" t="str">
        <f ca="1">IF(U854&lt;&gt;"",$AK854&amp;U854&amp;",","")</f>
        <v>1@B,</v>
      </c>
      <c r="AM854" s="78" t="str">
        <f ca="1">IF($A853="","",ABS(Z854)&amp;"@")</f>
        <v>1@</v>
      </c>
      <c r="AN854" s="427" t="str">
        <f t="shared" ca="1" si="276"/>
        <v/>
      </c>
      <c r="AO854" s="20"/>
      <c r="AP854" s="20"/>
      <c r="AQ854" s="20"/>
      <c r="AR854" s="20"/>
      <c r="AS854" s="20"/>
      <c r="AT854" s="66"/>
      <c r="AU854" s="20"/>
      <c r="AV854" s="20"/>
      <c r="AW854" s="20"/>
      <c r="AX854" s="20"/>
      <c r="AY854" s="20"/>
      <c r="AZ854" s="20"/>
      <c r="BA854" s="20"/>
      <c r="BB854" s="96">
        <f t="shared" ca="1" si="267"/>
        <v>11</v>
      </c>
      <c r="BC854" s="48"/>
      <c r="BD854" s="96"/>
      <c r="BE854" s="48"/>
      <c r="BG854" s="48"/>
      <c r="BH854" s="48"/>
      <c r="BI854" s="19"/>
      <c r="BJ854" s="19"/>
      <c r="BK854" s="19"/>
      <c r="BL854" s="48"/>
      <c r="BM854" s="61"/>
      <c r="BN854" s="48"/>
      <c r="BR854" s="48"/>
      <c r="BS854" s="48"/>
      <c r="BT854" s="48"/>
      <c r="BU854" s="48"/>
      <c r="BV854" s="48"/>
      <c r="BW854" s="48"/>
      <c r="BX854" s="48"/>
      <c r="BY854" s="49"/>
      <c r="BZ854" s="48"/>
      <c r="CA854" s="48"/>
      <c r="CB854" s="19"/>
      <c r="CC854" s="19"/>
      <c r="CD854" s="19"/>
      <c r="CE854" s="48"/>
      <c r="CF854" s="49"/>
      <c r="CG854" s="19"/>
      <c r="CH854" s="49"/>
      <c r="CI854" s="19"/>
      <c r="CJ854" s="19"/>
    </row>
    <row r="855" spans="1:88">
      <c r="A855" s="96">
        <f t="shared" ca="1" si="266"/>
        <v>13</v>
      </c>
      <c r="B855" s="23" t="str">
        <f ca="1">IF(A854="","",IF(AND(AL855="",AN855=""),"NB",AL855&amp;AN855))</f>
        <v>1@B,</v>
      </c>
      <c r="C855" s="6" t="str">
        <f t="shared" ca="1" si="268"/>
        <v/>
      </c>
      <c r="D855" s="56" t="str">
        <f ca="1">VLOOKUP($A855,$BC$5:$BN$45,8)</f>
        <v>B</v>
      </c>
      <c r="E855" s="344" t="str">
        <f t="shared" ca="1" si="277"/>
        <v>BBB</v>
      </c>
      <c r="F855" s="175">
        <v>1</v>
      </c>
      <c r="G855" s="459">
        <f ca="1">IF(G854&gt;=$AJ$3,1,IF(AND(J853="L",J854="L"),1,IF(I854="L",2,IF(I854="W",(2*G854-1),G854))))</f>
        <v>9</v>
      </c>
      <c r="H855" s="345" t="str">
        <f ca="1">IF($A854&lt;&gt;"",IF(OR($AH854&lt;&gt;0,$AI854&lt;&gt;0,E854="RRR"),"",IF(AND($D849="B",$D852="B"),"B",IF(AND($D851="B",$D853="B"),"B",IF(AND($D853=$D854,$D853="B"),"B","")))),"")</f>
        <v>B</v>
      </c>
      <c r="I855" s="346" t="str">
        <f t="shared" ca="1" si="281"/>
        <v>W</v>
      </c>
      <c r="J855" s="346">
        <f t="shared" ca="1" si="269"/>
        <v>1</v>
      </c>
      <c r="K855" s="343">
        <f t="shared" ca="1" si="278"/>
        <v>1</v>
      </c>
      <c r="L855" s="56" t="str">
        <f ca="1">VLOOKUP($A855,$BC$5:$BN$45,8)</f>
        <v>B</v>
      </c>
      <c r="M855" s="428">
        <f t="shared" ca="1" si="279"/>
        <v>0</v>
      </c>
      <c r="N855" s="175">
        <v>1</v>
      </c>
      <c r="O855" s="345" t="str">
        <f ca="1">IF($A854&lt;&gt;"",IF(OR($AH854&lt;&gt;0,$AI854&lt;&gt;0,E854="BBB",H855&lt;&gt;""),"",IF(AND($D849="R",$D852="R"),"R",IF(AND($D851="R",$D853="R"),"R",IF(AND($D853=$D854,$D853="R"),"R","")))),"")</f>
        <v/>
      </c>
      <c r="P855" s="37" t="str">
        <f t="shared" ca="1" si="270"/>
        <v/>
      </c>
      <c r="Q855" s="37">
        <f t="shared" ca="1" si="271"/>
        <v>0</v>
      </c>
      <c r="R855" s="23">
        <f ca="1">IF($A855&lt;&gt;"",IF(OR($AH854&lt;&gt;0,$AI854&lt;&gt;0),"0",SUM(Q855:Q855)),0)</f>
        <v>0</v>
      </c>
      <c r="S855" s="56" t="str">
        <f ca="1">VLOOKUP($A855,$BC$5:$BN$45,8)</f>
        <v>B</v>
      </c>
      <c r="T855" s="175">
        <v>1</v>
      </c>
      <c r="U855" s="345" t="str">
        <f ca="1">IF($A854&lt;&gt;"",IF(OR($AH854&lt;&gt;0,$AI854&lt;&gt;0,M854&gt;=$AJ$3),"",H855))</f>
        <v>B</v>
      </c>
      <c r="V855" s="346" t="str">
        <f t="shared" ca="1" si="282"/>
        <v>W</v>
      </c>
      <c r="W855" s="346">
        <f t="shared" ca="1" si="272"/>
        <v>1</v>
      </c>
      <c r="X855" s="343">
        <f t="shared" ca="1" si="280"/>
        <v>1</v>
      </c>
      <c r="Y855" s="56" t="str">
        <f ca="1">VLOOKUP($A855,$BC$5:$BN$45,8)</f>
        <v>B</v>
      </c>
      <c r="Z855" s="175">
        <v>1</v>
      </c>
      <c r="AA855" s="345" t="str">
        <f ca="1">IF($A854&lt;&gt;"",IF(OR($AH854&lt;&gt;0,$AI854&lt;&gt;0,U855&lt;&gt;""),"",O855))</f>
        <v/>
      </c>
      <c r="AB855" s="37" t="str">
        <f t="shared" ca="1" si="273"/>
        <v/>
      </c>
      <c r="AC855" s="37">
        <f t="shared" ca="1" si="274"/>
        <v>0</v>
      </c>
      <c r="AD855" s="23">
        <f ca="1">IF($A855&lt;&gt;"",IF(OR($AH854&lt;&gt;0,$AI854&lt;&gt;0),"0",SUM(AC855:AC855)),0)</f>
        <v>0</v>
      </c>
      <c r="AE855" s="90">
        <f ca="1">IF(A855&lt;&gt;"",W855+AC855,0)</f>
        <v>1</v>
      </c>
      <c r="AF855" s="87">
        <f t="shared" ca="1" si="283"/>
        <v>-9</v>
      </c>
      <c r="AG855" s="95">
        <f>T856</f>
        <v>1</v>
      </c>
      <c r="AH855" s="89">
        <f ca="1">IF($A855&lt;&gt;"",IF(AH854&lt;&gt;0,AH854,IF(AF855&gt;=$AJ$1,"Profit Target",0)),0)</f>
        <v>0</v>
      </c>
      <c r="AI855" s="91">
        <f ca="1">IF($A855&lt;&gt;"",IF(AI854&lt;&gt;0,AI854,IF(AF855&lt;=$AJ$2,"Stop Loss",0)))</f>
        <v>0</v>
      </c>
      <c r="AJ855" s="89">
        <f t="shared" ca="1" si="275"/>
        <v>9</v>
      </c>
      <c r="AK855" s="78" t="str">
        <f ca="1">IF($A854="","",ABS(T855)&amp;"@")</f>
        <v>1@</v>
      </c>
      <c r="AL855" s="78" t="str">
        <f ca="1">IF(U855&lt;&gt;"",$AK855&amp;U855&amp;",","")</f>
        <v>1@B,</v>
      </c>
      <c r="AM855" s="78" t="str">
        <f ca="1">IF($A854="","",ABS(Z855)&amp;"@")</f>
        <v>1@</v>
      </c>
      <c r="AN855" s="427" t="str">
        <f t="shared" ca="1" si="276"/>
        <v/>
      </c>
      <c r="AO855" s="20"/>
      <c r="AP855" s="20"/>
      <c r="AQ855" s="20"/>
      <c r="AR855" s="20"/>
      <c r="AS855" s="20"/>
      <c r="AT855" s="66"/>
      <c r="AU855" s="20"/>
      <c r="AV855" s="20"/>
      <c r="AW855" s="20"/>
      <c r="AX855" s="20"/>
      <c r="AY855" s="20"/>
      <c r="AZ855" s="20"/>
      <c r="BA855" s="20"/>
      <c r="BB855" s="96">
        <f t="shared" ca="1" si="267"/>
        <v>23</v>
      </c>
      <c r="BC855" s="48"/>
      <c r="BD855" s="96"/>
      <c r="BE855" s="48"/>
      <c r="BG855" s="48"/>
      <c r="BH855" s="48"/>
      <c r="BI855" s="19"/>
      <c r="BJ855" s="19"/>
      <c r="BK855" s="19"/>
      <c r="BL855" s="48"/>
      <c r="BM855" s="61"/>
      <c r="BN855" s="48"/>
      <c r="BR855" s="48"/>
      <c r="BS855" s="48"/>
      <c r="BT855" s="48"/>
      <c r="BU855" s="48"/>
      <c r="BV855" s="48"/>
      <c r="BW855" s="48"/>
      <c r="BX855" s="48"/>
      <c r="BY855" s="49"/>
      <c r="BZ855" s="48"/>
      <c r="CA855" s="48"/>
      <c r="CB855" s="19"/>
      <c r="CC855" s="19"/>
      <c r="CD855" s="19"/>
      <c r="CE855" s="48"/>
      <c r="CF855" s="49"/>
      <c r="CG855" s="19"/>
      <c r="CH855" s="49"/>
      <c r="CI855" s="19"/>
      <c r="CJ855" s="19"/>
    </row>
    <row r="856" spans="1:88">
      <c r="A856" s="96">
        <f t="shared" ca="1" si="266"/>
        <v>2</v>
      </c>
      <c r="B856" s="23" t="str">
        <f ca="1">IF(A855="","",IF(AND(AL856="",AN856=""),"NB",AL856&amp;AN856))</f>
        <v>1@B,</v>
      </c>
      <c r="C856" s="6" t="str">
        <f t="shared" ca="1" si="268"/>
        <v/>
      </c>
      <c r="D856" s="56" t="str">
        <f ca="1">VLOOKUP($A856,$BC$5:$BN$45,8)</f>
        <v>B</v>
      </c>
      <c r="E856" s="344" t="str">
        <f t="shared" ca="1" si="277"/>
        <v>BBB</v>
      </c>
      <c r="F856" s="175">
        <v>1</v>
      </c>
      <c r="G856" s="459">
        <f ca="1">IF(G855&gt;=$AJ$3,1,IF(AND(J854="L",J855="L"),1,IF(I855="L",2,IF(I855="W",(2*G855-1),G855))))</f>
        <v>17</v>
      </c>
      <c r="H856" s="345" t="str">
        <f ca="1">IF($A855&lt;&gt;"",IF(OR($AH855&lt;&gt;0,$AI855&lt;&gt;0,E855="RRR"),"",IF(AND($D850="B",$D853="B"),"B",IF(AND($D852="B",$D854="B"),"B",IF(AND($D854=$D855,$D854="B"),"B","")))),"")</f>
        <v>B</v>
      </c>
      <c r="I856" s="346" t="str">
        <f t="shared" ca="1" si="281"/>
        <v>W</v>
      </c>
      <c r="J856" s="346">
        <f t="shared" ca="1" si="269"/>
        <v>1</v>
      </c>
      <c r="K856" s="343">
        <f t="shared" ca="1" si="278"/>
        <v>1</v>
      </c>
      <c r="L856" s="56" t="str">
        <f ca="1">VLOOKUP($A856,$BC$5:$BN$45,8)</f>
        <v>B</v>
      </c>
      <c r="M856" s="428">
        <f t="shared" ca="1" si="279"/>
        <v>0</v>
      </c>
      <c r="N856" s="175">
        <v>1</v>
      </c>
      <c r="O856" s="345" t="str">
        <f ca="1">IF($A855&lt;&gt;"",IF(OR($AH855&lt;&gt;0,$AI855&lt;&gt;0,E855="BBB",H856&lt;&gt;""),"",IF(AND($D850="R",$D853="R"),"R",IF(AND($D852="R",$D854="R"),"R",IF(AND($D854=$D855,$D854="R"),"R","")))),"")</f>
        <v/>
      </c>
      <c r="P856" s="37" t="str">
        <f t="shared" ca="1" si="270"/>
        <v/>
      </c>
      <c r="Q856" s="37">
        <f t="shared" ca="1" si="271"/>
        <v>0</v>
      </c>
      <c r="R856" s="23">
        <f ca="1">IF($A856&lt;&gt;"",IF(OR($AH855&lt;&gt;0,$AI855&lt;&gt;0),"0",SUM(Q856:Q856)),0)</f>
        <v>0</v>
      </c>
      <c r="S856" s="56" t="str">
        <f ca="1">VLOOKUP($A856,$BC$5:$BN$45,8)</f>
        <v>B</v>
      </c>
      <c r="T856" s="175">
        <v>1</v>
      </c>
      <c r="U856" s="345" t="str">
        <f ca="1">IF($A855&lt;&gt;"",IF(OR($AH855&lt;&gt;0,$AI855&lt;&gt;0,M855&gt;=$AJ$3),"",H856))</f>
        <v>B</v>
      </c>
      <c r="V856" s="346" t="str">
        <f t="shared" ca="1" si="282"/>
        <v>W</v>
      </c>
      <c r="W856" s="346">
        <f t="shared" ca="1" si="272"/>
        <v>1</v>
      </c>
      <c r="X856" s="343">
        <f t="shared" ca="1" si="280"/>
        <v>1</v>
      </c>
      <c r="Y856" s="56" t="str">
        <f ca="1">VLOOKUP($A856,$BC$5:$BN$45,8)</f>
        <v>B</v>
      </c>
      <c r="Z856" s="175">
        <v>1</v>
      </c>
      <c r="AA856" s="345" t="str">
        <f ca="1">IF($A855&lt;&gt;"",IF(OR($AH855&lt;&gt;0,$AI855&lt;&gt;0,U856&lt;&gt;""),"",O856))</f>
        <v/>
      </c>
      <c r="AB856" s="37" t="str">
        <f t="shared" ca="1" si="273"/>
        <v/>
      </c>
      <c r="AC856" s="37">
        <f t="shared" ca="1" si="274"/>
        <v>0</v>
      </c>
      <c r="AD856" s="23">
        <f ca="1">IF($A856&lt;&gt;"",IF(OR($AH855&lt;&gt;0,$AI855&lt;&gt;0),"0",SUM(AC856:AC856)),0)</f>
        <v>0</v>
      </c>
      <c r="AE856" s="90">
        <f ca="1">IF(A856&lt;&gt;"",W856+AC856,0)</f>
        <v>1</v>
      </c>
      <c r="AF856" s="87">
        <f t="shared" ca="1" si="283"/>
        <v>-8</v>
      </c>
      <c r="AG856" s="95">
        <f>T857</f>
        <v>1</v>
      </c>
      <c r="AH856" s="89">
        <f ca="1">IF($A856&lt;&gt;"",IF(AH855&lt;&gt;0,AH855,IF(AF856&gt;=$AJ$1,"Profit Target",0)),0)</f>
        <v>0</v>
      </c>
      <c r="AI856" s="91">
        <f ca="1">IF($A856&lt;&gt;"",IF(AI855&lt;&gt;0,AI855,IF(AF856&lt;=$AJ$2,"Stop Loss",0)))</f>
        <v>0</v>
      </c>
      <c r="AJ856" s="89">
        <f t="shared" ca="1" si="275"/>
        <v>9</v>
      </c>
      <c r="AK856" s="78" t="str">
        <f ca="1">IF($A855="","",ABS(T856)&amp;"@")</f>
        <v>1@</v>
      </c>
      <c r="AL856" s="78" t="str">
        <f ca="1">IF(U856&lt;&gt;"",$AK856&amp;U856&amp;",","")</f>
        <v>1@B,</v>
      </c>
      <c r="AM856" s="78" t="str">
        <f ca="1">IF($A855="","",ABS(Z856)&amp;"@")</f>
        <v>1@</v>
      </c>
      <c r="AN856" s="427" t="str">
        <f t="shared" ca="1" si="276"/>
        <v/>
      </c>
      <c r="AO856" s="20"/>
      <c r="AP856" s="20"/>
      <c r="AQ856" s="20"/>
      <c r="AR856" s="20"/>
      <c r="AS856" s="20"/>
      <c r="AT856" s="66"/>
      <c r="AU856" s="20"/>
      <c r="AV856" s="20"/>
      <c r="AW856" s="20"/>
      <c r="AX856" s="20"/>
      <c r="AY856" s="20"/>
      <c r="AZ856" s="20"/>
      <c r="BA856" s="20"/>
      <c r="BB856" s="96">
        <f t="shared" ca="1" si="267"/>
        <v>33</v>
      </c>
      <c r="BC856" s="48"/>
      <c r="BD856" s="96"/>
      <c r="BE856" s="48"/>
      <c r="BG856" s="48"/>
      <c r="BH856" s="48"/>
      <c r="BI856" s="19"/>
      <c r="BJ856" s="19"/>
      <c r="BK856" s="19"/>
      <c r="BL856" s="48"/>
      <c r="BM856" s="61"/>
      <c r="BN856" s="48"/>
      <c r="BR856" s="48"/>
      <c r="BS856" s="48"/>
      <c r="BT856" s="48"/>
      <c r="BU856" s="48"/>
      <c r="BV856" s="48"/>
      <c r="BW856" s="48"/>
      <c r="BX856" s="48"/>
      <c r="BY856" s="49"/>
      <c r="BZ856" s="48"/>
      <c r="CA856" s="48"/>
      <c r="CB856" s="19"/>
      <c r="CC856" s="19"/>
      <c r="CD856" s="19"/>
      <c r="CE856" s="48"/>
      <c r="CF856" s="49"/>
      <c r="CG856" s="19"/>
      <c r="CH856" s="49"/>
      <c r="CI856" s="19"/>
      <c r="CJ856" s="19"/>
    </row>
    <row r="857" spans="1:88">
      <c r="A857" s="96">
        <f t="shared" ca="1" si="266"/>
        <v>11</v>
      </c>
      <c r="B857" s="23" t="str">
        <f ca="1">IF(A856="","",IF(AND(AL857="",AN857=""),"NB",AL857&amp;AN857))</f>
        <v>1@B,</v>
      </c>
      <c r="C857" s="6" t="str">
        <f t="shared" ca="1" si="268"/>
        <v/>
      </c>
      <c r="D857" s="56" t="str">
        <f ca="1">VLOOKUP($A857,$BC$5:$BN$45,8)</f>
        <v>B</v>
      </c>
      <c r="E857" s="344" t="str">
        <f t="shared" ca="1" si="277"/>
        <v>BBB</v>
      </c>
      <c r="F857" s="175">
        <v>1</v>
      </c>
      <c r="G857" s="459">
        <f ca="1">IF(G856&gt;=$AJ$3,1,IF(AND(J855="L",J856="L"),1,IF(I856="L",2,IF(I856="W",(2*G856-1),G856))))</f>
        <v>33</v>
      </c>
      <c r="H857" s="345" t="str">
        <f ca="1">IF($A856&lt;&gt;"",IF(OR($AH856&lt;&gt;0,$AI856&lt;&gt;0,E856="RRR"),"",IF(AND($D851="B",$D854="B"),"B",IF(AND($D853="B",$D855="B"),"B",IF(AND($D855=$D856,$D855="B"),"B","")))),"")</f>
        <v>B</v>
      </c>
      <c r="I857" s="346" t="str">
        <f t="shared" ca="1" si="281"/>
        <v>W</v>
      </c>
      <c r="J857" s="346">
        <f t="shared" ca="1" si="269"/>
        <v>1</v>
      </c>
      <c r="K857" s="343">
        <f t="shared" ca="1" si="278"/>
        <v>1</v>
      </c>
      <c r="L857" s="56" t="str">
        <f ca="1">VLOOKUP($A857,$BC$5:$BN$45,8)</f>
        <v>B</v>
      </c>
      <c r="M857" s="428">
        <f t="shared" ca="1" si="279"/>
        <v>0</v>
      </c>
      <c r="N857" s="175">
        <v>1</v>
      </c>
      <c r="O857" s="345" t="str">
        <f ca="1">IF($A856&lt;&gt;"",IF(OR($AH856&lt;&gt;0,$AI856&lt;&gt;0,E856="BBB",H857&lt;&gt;""),"",IF(AND($D851="R",$D854="R"),"R",IF(AND($D853="R",$D855="R"),"R",IF(AND($D855=$D856,$D855="R"),"R","")))),"")</f>
        <v/>
      </c>
      <c r="P857" s="37" t="str">
        <f t="shared" ca="1" si="270"/>
        <v/>
      </c>
      <c r="Q857" s="37">
        <f t="shared" ca="1" si="271"/>
        <v>0</v>
      </c>
      <c r="R857" s="23">
        <f ca="1">IF($A857&lt;&gt;"",IF(OR($AH856&lt;&gt;0,$AI856&lt;&gt;0),"0",SUM(Q857:Q857)),0)</f>
        <v>0</v>
      </c>
      <c r="S857" s="56" t="str">
        <f ca="1">VLOOKUP($A857,$BC$5:$BN$45,8)</f>
        <v>B</v>
      </c>
      <c r="T857" s="175">
        <v>1</v>
      </c>
      <c r="U857" s="345" t="str">
        <f ca="1">IF($A856&lt;&gt;"",IF(OR($AH856&lt;&gt;0,$AI856&lt;&gt;0,M856&gt;=$AJ$3),"",H857))</f>
        <v>B</v>
      </c>
      <c r="V857" s="346" t="str">
        <f t="shared" ca="1" si="282"/>
        <v>W</v>
      </c>
      <c r="W857" s="346">
        <f t="shared" ca="1" si="272"/>
        <v>1</v>
      </c>
      <c r="X857" s="343">
        <f t="shared" ca="1" si="280"/>
        <v>1</v>
      </c>
      <c r="Y857" s="56" t="str">
        <f ca="1">VLOOKUP($A857,$BC$5:$BN$45,8)</f>
        <v>B</v>
      </c>
      <c r="Z857" s="175">
        <v>1</v>
      </c>
      <c r="AA857" s="345" t="str">
        <f ca="1">IF($A856&lt;&gt;"",IF(OR($AH856&lt;&gt;0,$AI856&lt;&gt;0,U857&lt;&gt;""),"",O857))</f>
        <v/>
      </c>
      <c r="AB857" s="37" t="str">
        <f t="shared" ca="1" si="273"/>
        <v/>
      </c>
      <c r="AC857" s="37">
        <f t="shared" ca="1" si="274"/>
        <v>0</v>
      </c>
      <c r="AD857" s="23">
        <f ca="1">IF($A857&lt;&gt;"",IF(OR($AH856&lt;&gt;0,$AI856&lt;&gt;0),"0",SUM(AC857:AC857)),0)</f>
        <v>0</v>
      </c>
      <c r="AE857" s="90">
        <f ca="1">IF(A857&lt;&gt;"",W857+AC857,0)</f>
        <v>1</v>
      </c>
      <c r="AF857" s="87">
        <f t="shared" ca="1" si="283"/>
        <v>-7</v>
      </c>
      <c r="AG857" s="95">
        <f>T858</f>
        <v>1</v>
      </c>
      <c r="AH857" s="89">
        <f ca="1">IF($A857&lt;&gt;"",IF(AH856&lt;&gt;0,AH856,IF(AF857&gt;=$AJ$1,"Profit Target",0)),0)</f>
        <v>0</v>
      </c>
      <c r="AI857" s="91">
        <f ca="1">IF($A857&lt;&gt;"",IF(AI856&lt;&gt;0,AI856,IF(AF857&lt;=$AJ$2,"Stop Loss",0)))</f>
        <v>0</v>
      </c>
      <c r="AJ857" s="89">
        <f t="shared" ca="1" si="275"/>
        <v>9</v>
      </c>
      <c r="AK857" s="78" t="str">
        <f ca="1">IF($A856="","",ABS(T857)&amp;"@")</f>
        <v>1@</v>
      </c>
      <c r="AL857" s="78" t="str">
        <f ca="1">IF(U857&lt;&gt;"",$AK857&amp;U857&amp;",","")</f>
        <v>1@B,</v>
      </c>
      <c r="AM857" s="78" t="str">
        <f ca="1">IF($A856="","",ABS(Z857)&amp;"@")</f>
        <v>1@</v>
      </c>
      <c r="AN857" s="427" t="str">
        <f t="shared" ca="1" si="276"/>
        <v/>
      </c>
      <c r="AO857" s="20"/>
      <c r="AP857" s="20"/>
      <c r="AQ857" s="20"/>
      <c r="AR857" s="20"/>
      <c r="AS857" s="20"/>
      <c r="AT857" s="66"/>
      <c r="AU857" s="20"/>
      <c r="AV857" s="20"/>
      <c r="AW857" s="20"/>
      <c r="AX857" s="20"/>
      <c r="AY857" s="20"/>
      <c r="AZ857" s="20"/>
      <c r="BA857" s="20"/>
      <c r="BB857" s="96">
        <f t="shared" ca="1" si="267"/>
        <v>16</v>
      </c>
      <c r="BC857" s="48"/>
      <c r="BD857" s="96"/>
      <c r="BE857" s="48"/>
      <c r="BG857" s="48"/>
      <c r="BH857" s="48"/>
      <c r="BI857" s="19"/>
      <c r="BJ857" s="19"/>
      <c r="BK857" s="19"/>
      <c r="BL857" s="48"/>
      <c r="BM857" s="61"/>
      <c r="BN857" s="48"/>
      <c r="BR857" s="48"/>
      <c r="BS857" s="48"/>
      <c r="BT857" s="48"/>
      <c r="BU857" s="48"/>
      <c r="BV857" s="48"/>
      <c r="BW857" s="48"/>
      <c r="BX857" s="48"/>
      <c r="BY857" s="49"/>
      <c r="BZ857" s="48"/>
      <c r="CA857" s="48"/>
      <c r="CB857" s="19"/>
      <c r="CC857" s="19"/>
      <c r="CD857" s="19"/>
      <c r="CE857" s="48"/>
      <c r="CF857" s="49"/>
      <c r="CG857" s="19"/>
      <c r="CH857" s="49"/>
      <c r="CI857" s="19"/>
      <c r="CJ857" s="19"/>
    </row>
    <row r="858" spans="1:88">
      <c r="A858" s="96">
        <f t="shared" ca="1" si="266"/>
        <v>25</v>
      </c>
      <c r="B858" s="23" t="str">
        <f ca="1">IF(A857="","",IF(AND(AL858="",AN858=""),"NB",AL858&amp;AN858))</f>
        <v>1@B,</v>
      </c>
      <c r="C858" s="6" t="str">
        <f t="shared" ca="1" si="268"/>
        <v/>
      </c>
      <c r="D858" s="56" t="str">
        <f ca="1">VLOOKUP($A858,$BC$5:$BN$45,8)</f>
        <v>R</v>
      </c>
      <c r="E858" s="344" t="str">
        <f t="shared" ca="1" si="277"/>
        <v>BBR</v>
      </c>
      <c r="F858" s="175">
        <v>1</v>
      </c>
      <c r="G858" s="459">
        <f ca="1">IF(G857&gt;=$AJ$3,1,IF(AND(J856="L",J857="L"),1,IF(I857="L",2,IF(I857="W",(2*G857-1),G857))))</f>
        <v>65</v>
      </c>
      <c r="H858" s="345" t="str">
        <f ca="1">IF($A857&lt;&gt;"",IF(OR($AH857&lt;&gt;0,$AI857&lt;&gt;0,E857="RRR"),"",IF(AND($D852="B",$D855="B"),"B",IF(AND($D854="B",$D856="B"),"B",IF(AND($D856=$D857,$D856="B"),"B","")))),"")</f>
        <v>B</v>
      </c>
      <c r="I858" s="346" t="str">
        <f t="shared" ca="1" si="281"/>
        <v>L</v>
      </c>
      <c r="J858" s="346">
        <f t="shared" ca="1" si="269"/>
        <v>-1</v>
      </c>
      <c r="K858" s="343">
        <f t="shared" ca="1" si="278"/>
        <v>-1</v>
      </c>
      <c r="L858" s="56" t="str">
        <f ca="1">VLOOKUP($A858,$BC$5:$BN$45,8)</f>
        <v>R</v>
      </c>
      <c r="M858" s="428">
        <f t="shared" ca="1" si="279"/>
        <v>1</v>
      </c>
      <c r="N858" s="175">
        <v>1</v>
      </c>
      <c r="O858" s="345" t="str">
        <f ca="1">IF($A857&lt;&gt;"",IF(OR($AH857&lt;&gt;0,$AI857&lt;&gt;0,E857="BBB",H858&lt;&gt;""),"",IF(AND($D852="R",$D855="R"),"R",IF(AND($D854="R",$D856="R"),"R",IF(AND($D856=$D857,$D856="R"),"R","")))),"")</f>
        <v/>
      </c>
      <c r="P858" s="37" t="str">
        <f t="shared" ca="1" si="270"/>
        <v/>
      </c>
      <c r="Q858" s="37">
        <f t="shared" ca="1" si="271"/>
        <v>0</v>
      </c>
      <c r="R858" s="23">
        <f ca="1">IF($A858&lt;&gt;"",IF(OR($AH857&lt;&gt;0,$AI857&lt;&gt;0),"0",SUM(Q858:Q858)),0)</f>
        <v>0</v>
      </c>
      <c r="S858" s="56" t="str">
        <f ca="1">VLOOKUP($A858,$BC$5:$BN$45,8)</f>
        <v>R</v>
      </c>
      <c r="T858" s="175">
        <v>1</v>
      </c>
      <c r="U858" s="345" t="str">
        <f ca="1">IF($A857&lt;&gt;"",IF(OR($AH857&lt;&gt;0,$AI857&lt;&gt;0,M857&gt;=$AJ$3),"",H858))</f>
        <v>B</v>
      </c>
      <c r="V858" s="346" t="str">
        <f t="shared" ca="1" si="282"/>
        <v>L</v>
      </c>
      <c r="W858" s="346">
        <f t="shared" ca="1" si="272"/>
        <v>-1</v>
      </c>
      <c r="X858" s="343">
        <f t="shared" ca="1" si="280"/>
        <v>-1</v>
      </c>
      <c r="Y858" s="56" t="str">
        <f ca="1">VLOOKUP($A858,$BC$5:$BN$45,8)</f>
        <v>R</v>
      </c>
      <c r="Z858" s="175">
        <v>1</v>
      </c>
      <c r="AA858" s="345" t="str">
        <f ca="1">IF($A857&lt;&gt;"",IF(OR($AH857&lt;&gt;0,$AI857&lt;&gt;0,U858&lt;&gt;""),"",O858))</f>
        <v/>
      </c>
      <c r="AB858" s="37" t="str">
        <f t="shared" ca="1" si="273"/>
        <v/>
      </c>
      <c r="AC858" s="37">
        <f t="shared" ca="1" si="274"/>
        <v>0</v>
      </c>
      <c r="AD858" s="23">
        <f ca="1">IF($A858&lt;&gt;"",IF(OR($AH857&lt;&gt;0,$AI857&lt;&gt;0),"0",SUM(AC858:AC858)),0)</f>
        <v>0</v>
      </c>
      <c r="AE858" s="90">
        <f ca="1">IF(A858&lt;&gt;"",W858+AC858,0)</f>
        <v>-1</v>
      </c>
      <c r="AF858" s="87">
        <f t="shared" ca="1" si="283"/>
        <v>-8</v>
      </c>
      <c r="AG858" s="95">
        <f>T859</f>
        <v>1</v>
      </c>
      <c r="AH858" s="89">
        <f ca="1">IF($A858&lt;&gt;"",IF(AH857&lt;&gt;0,AH857,IF(AF858&gt;=$AJ$1,"Profit Target",0)),0)</f>
        <v>0</v>
      </c>
      <c r="AI858" s="91">
        <f ca="1">IF($A858&lt;&gt;"",IF(AI857&lt;&gt;0,AI857,IF(AF858&lt;=$AJ$2,"Stop Loss",0)))</f>
        <v>0</v>
      </c>
      <c r="AJ858" s="89">
        <f t="shared" ca="1" si="275"/>
        <v>9</v>
      </c>
      <c r="AK858" s="78" t="str">
        <f ca="1">IF($A857="","",ABS(T858)&amp;"@")</f>
        <v>1@</v>
      </c>
      <c r="AL858" s="78" t="str">
        <f ca="1">IF(U858&lt;&gt;"",$AK858&amp;U858&amp;",","")</f>
        <v>1@B,</v>
      </c>
      <c r="AM858" s="78" t="str">
        <f ca="1">IF($A857="","",ABS(Z858)&amp;"@")</f>
        <v>1@</v>
      </c>
      <c r="AN858" s="427" t="str">
        <f t="shared" ca="1" si="276"/>
        <v/>
      </c>
      <c r="AO858" s="20"/>
      <c r="AP858" s="20"/>
      <c r="AQ858" s="20"/>
      <c r="AR858" s="20"/>
      <c r="AS858" s="20"/>
      <c r="AT858" s="66"/>
      <c r="AU858" s="20"/>
      <c r="AV858" s="20"/>
      <c r="AW858" s="20"/>
      <c r="AX858" s="20"/>
      <c r="AY858" s="20"/>
      <c r="AZ858" s="20"/>
      <c r="BA858" s="20"/>
      <c r="BB858" s="96">
        <f t="shared" ca="1" si="267"/>
        <v>33</v>
      </c>
      <c r="BC858" s="48"/>
      <c r="BD858" s="96"/>
      <c r="BE858" s="48"/>
      <c r="BG858" s="48"/>
      <c r="BH858" s="48"/>
      <c r="BI858" s="19"/>
      <c r="BJ858" s="19"/>
      <c r="BK858" s="19"/>
      <c r="BL858" s="48"/>
      <c r="BM858" s="61"/>
      <c r="BN858" s="48"/>
      <c r="BR858" s="48"/>
      <c r="BS858" s="48"/>
      <c r="BT858" s="48"/>
      <c r="BU858" s="48"/>
      <c r="BV858" s="48"/>
      <c r="BW858" s="48"/>
      <c r="BX858" s="48"/>
      <c r="BY858" s="49"/>
      <c r="BZ858" s="48"/>
      <c r="CA858" s="48"/>
      <c r="CB858" s="19"/>
      <c r="CC858" s="19"/>
      <c r="CD858" s="19"/>
      <c r="CE858" s="48"/>
      <c r="CF858" s="49"/>
      <c r="CG858" s="19"/>
      <c r="CH858" s="49"/>
      <c r="CI858" s="19"/>
      <c r="CJ858" s="19"/>
    </row>
    <row r="859" spans="1:88">
      <c r="A859" s="96">
        <f t="shared" ca="1" si="266"/>
        <v>13</v>
      </c>
      <c r="B859" s="23" t="str">
        <f ca="1">IF(A858="","",IF(AND(AL859="",AN859=""),"NB",AL859&amp;AN859))</f>
        <v>1@B,</v>
      </c>
      <c r="C859" s="6" t="str">
        <f t="shared" ca="1" si="268"/>
        <v/>
      </c>
      <c r="D859" s="56" t="str">
        <f ca="1">VLOOKUP($A859,$BC$5:$BN$45,8)</f>
        <v>B</v>
      </c>
      <c r="E859" s="344" t="str">
        <f t="shared" ca="1" si="277"/>
        <v>BRB</v>
      </c>
      <c r="F859" s="175">
        <v>1</v>
      </c>
      <c r="G859" s="459">
        <f ca="1">IF(G858&gt;=$AJ$3,1,IF(AND(J857="L",J858="L"),1,IF(I858="L",2,IF(I858="W",(2*G858-1),G858))))</f>
        <v>2</v>
      </c>
      <c r="H859" s="345" t="str">
        <f ca="1">IF($A858&lt;&gt;"",IF(OR($AH858&lt;&gt;0,$AI858&lt;&gt;0,E858="RRR"),"",IF(AND($D853="B",$D856="B"),"B",IF(AND($D855="B",$D857="B"),"B",IF(AND($D857=$D858,$D857="B"),"B","")))),"")</f>
        <v>B</v>
      </c>
      <c r="I859" s="346" t="str">
        <f t="shared" ca="1" si="281"/>
        <v>W</v>
      </c>
      <c r="J859" s="346">
        <f t="shared" ca="1" si="269"/>
        <v>1</v>
      </c>
      <c r="K859" s="343">
        <f t="shared" ca="1" si="278"/>
        <v>1</v>
      </c>
      <c r="L859" s="56" t="str">
        <f ca="1">VLOOKUP($A859,$BC$5:$BN$45,8)</f>
        <v>B</v>
      </c>
      <c r="M859" s="428">
        <f t="shared" ca="1" si="279"/>
        <v>0</v>
      </c>
      <c r="N859" s="175">
        <v>1</v>
      </c>
      <c r="O859" s="345" t="str">
        <f ca="1">IF($A858&lt;&gt;"",IF(OR($AH858&lt;&gt;0,$AI858&lt;&gt;0,E858="BBB",H859&lt;&gt;""),"",IF(AND($D853="R",$D856="R"),"R",IF(AND($D855="R",$D857="R"),"R",IF(AND($D857=$D858,$D857="R"),"R","")))),"")</f>
        <v/>
      </c>
      <c r="P859" s="37" t="str">
        <f t="shared" ca="1" si="270"/>
        <v/>
      </c>
      <c r="Q859" s="37">
        <f t="shared" ca="1" si="271"/>
        <v>0</v>
      </c>
      <c r="R859" s="23">
        <f ca="1">IF($A859&lt;&gt;"",IF(OR($AH858&lt;&gt;0,$AI858&lt;&gt;0),"0",SUM(Q859:Q859)),0)</f>
        <v>0</v>
      </c>
      <c r="S859" s="56" t="str">
        <f ca="1">VLOOKUP($A859,$BC$5:$BN$45,8)</f>
        <v>B</v>
      </c>
      <c r="T859" s="175">
        <v>1</v>
      </c>
      <c r="U859" s="345" t="str">
        <f ca="1">IF($A858&lt;&gt;"",IF(OR($AH858&lt;&gt;0,$AI858&lt;&gt;0,M858&gt;=$AJ$3),"",H859))</f>
        <v>B</v>
      </c>
      <c r="V859" s="346" t="str">
        <f t="shared" ca="1" si="282"/>
        <v>W</v>
      </c>
      <c r="W859" s="346">
        <f t="shared" ca="1" si="272"/>
        <v>1</v>
      </c>
      <c r="X859" s="343">
        <f t="shared" ca="1" si="280"/>
        <v>1</v>
      </c>
      <c r="Y859" s="56" t="str">
        <f ca="1">VLOOKUP($A859,$BC$5:$BN$45,8)</f>
        <v>B</v>
      </c>
      <c r="Z859" s="175">
        <v>1</v>
      </c>
      <c r="AA859" s="345" t="str">
        <f ca="1">IF($A858&lt;&gt;"",IF(OR($AH858&lt;&gt;0,$AI858&lt;&gt;0,U859&lt;&gt;""),"",O859))</f>
        <v/>
      </c>
      <c r="AB859" s="37" t="str">
        <f t="shared" ca="1" si="273"/>
        <v/>
      </c>
      <c r="AC859" s="37">
        <f t="shared" ca="1" si="274"/>
        <v>0</v>
      </c>
      <c r="AD859" s="23">
        <f ca="1">IF($A859&lt;&gt;"",IF(OR($AH858&lt;&gt;0,$AI858&lt;&gt;0),"0",SUM(AC859:AC859)),0)</f>
        <v>0</v>
      </c>
      <c r="AE859" s="90">
        <f ca="1">IF(A859&lt;&gt;"",W859+AC859,0)</f>
        <v>1</v>
      </c>
      <c r="AF859" s="87">
        <f t="shared" ca="1" si="283"/>
        <v>-7</v>
      </c>
      <c r="AG859" s="95">
        <f>T860</f>
        <v>1</v>
      </c>
      <c r="AH859" s="89">
        <f ca="1">IF($A859&lt;&gt;"",IF(AH858&lt;&gt;0,AH858,IF(AF859&gt;=$AJ$1,"Profit Target",0)),0)</f>
        <v>0</v>
      </c>
      <c r="AI859" s="91">
        <f ca="1">IF($A859&lt;&gt;"",IF(AI858&lt;&gt;0,AI858,IF(AF859&lt;=$AJ$2,"Stop Loss",0)))</f>
        <v>0</v>
      </c>
      <c r="AJ859" s="89">
        <f t="shared" ca="1" si="275"/>
        <v>9</v>
      </c>
      <c r="AK859" s="78" t="str">
        <f ca="1">IF($A858="","",ABS(T859)&amp;"@")</f>
        <v>1@</v>
      </c>
      <c r="AL859" s="78" t="str">
        <f ca="1">IF(U859&lt;&gt;"",$AK859&amp;U859&amp;",","")</f>
        <v>1@B,</v>
      </c>
      <c r="AM859" s="78" t="str">
        <f ca="1">IF($A858="","",ABS(Z859)&amp;"@")</f>
        <v>1@</v>
      </c>
      <c r="AN859" s="427" t="str">
        <f t="shared" ca="1" si="276"/>
        <v/>
      </c>
      <c r="AO859" s="20"/>
      <c r="AP859" s="20"/>
      <c r="AQ859" s="20"/>
      <c r="AR859" s="20"/>
      <c r="AS859" s="20"/>
      <c r="AT859" s="66"/>
      <c r="AU859" s="20"/>
      <c r="AV859" s="20"/>
      <c r="AW859" s="20"/>
      <c r="AX859" s="20"/>
      <c r="AY859" s="20"/>
      <c r="AZ859" s="20"/>
      <c r="BA859" s="20"/>
      <c r="BB859" s="96">
        <f t="shared" ca="1" si="267"/>
        <v>36</v>
      </c>
      <c r="BC859" s="48"/>
      <c r="BD859" s="96"/>
      <c r="BE859" s="48"/>
      <c r="BG859" s="48"/>
      <c r="BH859" s="48"/>
      <c r="BI859" s="19"/>
      <c r="BJ859" s="19"/>
      <c r="BK859" s="19"/>
      <c r="BL859" s="48"/>
      <c r="BM859" s="61"/>
      <c r="BN859" s="48"/>
      <c r="BR859" s="48"/>
      <c r="BS859" s="48"/>
      <c r="BT859" s="48"/>
      <c r="BU859" s="48"/>
      <c r="BV859" s="48"/>
      <c r="BW859" s="48"/>
      <c r="BX859" s="48"/>
      <c r="BY859" s="49"/>
      <c r="BZ859" s="48"/>
      <c r="CA859" s="48"/>
      <c r="CB859" s="19"/>
      <c r="CC859" s="19"/>
      <c r="CD859" s="19"/>
      <c r="CE859" s="48"/>
      <c r="CF859" s="49"/>
      <c r="CG859" s="19"/>
      <c r="CH859" s="49"/>
      <c r="CI859" s="19"/>
      <c r="CJ859" s="19"/>
    </row>
    <row r="860" spans="1:88">
      <c r="A860" s="96">
        <f t="shared" ca="1" si="266"/>
        <v>35</v>
      </c>
      <c r="B860" s="23" t="str">
        <f ca="1">IF(A859="","",IF(AND(AL860="",AN860=""),"NB",AL860&amp;AN860))</f>
        <v>1@B,</v>
      </c>
      <c r="C860" s="6" t="str">
        <f t="shared" ca="1" si="268"/>
        <v/>
      </c>
      <c r="D860" s="56" t="str">
        <f ca="1">VLOOKUP($A860,$BC$5:$BN$45,8)</f>
        <v>B</v>
      </c>
      <c r="E860" s="344" t="str">
        <f t="shared" ca="1" si="277"/>
        <v>RBB</v>
      </c>
      <c r="F860" s="175">
        <v>1</v>
      </c>
      <c r="G860" s="459">
        <f ca="1">IF(G859&gt;=$AJ$3,1,IF(AND(J858="L",J859="L"),1,IF(I859="L",2,IF(I859="W",(2*G859-1),G859))))</f>
        <v>3</v>
      </c>
      <c r="H860" s="345" t="str">
        <f ca="1">IF($A859&lt;&gt;"",IF(OR($AH859&lt;&gt;0,$AI859&lt;&gt;0,E859="RRR"),"",IF(AND($D854="B",$D857="B"),"B",IF(AND($D856="B",$D858="B"),"B",IF(AND($D858=$D859,$D858="B"),"B","")))),"")</f>
        <v>B</v>
      </c>
      <c r="I860" s="346" t="str">
        <f t="shared" ca="1" si="281"/>
        <v>W</v>
      </c>
      <c r="J860" s="346">
        <f t="shared" ca="1" si="269"/>
        <v>1</v>
      </c>
      <c r="K860" s="343">
        <f t="shared" ca="1" si="278"/>
        <v>1</v>
      </c>
      <c r="L860" s="56" t="str">
        <f ca="1">VLOOKUP($A860,$BC$5:$BN$45,8)</f>
        <v>B</v>
      </c>
      <c r="M860" s="428">
        <f t="shared" ca="1" si="279"/>
        <v>0</v>
      </c>
      <c r="N860" s="175">
        <v>1</v>
      </c>
      <c r="O860" s="345" t="str">
        <f ca="1">IF($A859&lt;&gt;"",IF(OR($AH859&lt;&gt;0,$AI859&lt;&gt;0,E859="BBB",H860&lt;&gt;""),"",IF(AND($D854="R",$D857="R"),"R",IF(AND($D856="R",$D858="R"),"R",IF(AND($D858=$D859,$D858="R"),"R","")))),"")</f>
        <v/>
      </c>
      <c r="P860" s="37" t="str">
        <f t="shared" ca="1" si="270"/>
        <v/>
      </c>
      <c r="Q860" s="37">
        <f t="shared" ca="1" si="271"/>
        <v>0</v>
      </c>
      <c r="R860" s="23">
        <f ca="1">IF($A860&lt;&gt;"",IF(OR($AH859&lt;&gt;0,$AI859&lt;&gt;0),"0",SUM(Q860:Q860)),0)</f>
        <v>0</v>
      </c>
      <c r="S860" s="56" t="str">
        <f ca="1">VLOOKUP($A860,$BC$5:$BN$45,8)</f>
        <v>B</v>
      </c>
      <c r="T860" s="175">
        <v>1</v>
      </c>
      <c r="U860" s="345" t="str">
        <f ca="1">IF($A859&lt;&gt;"",IF(OR($AH859&lt;&gt;0,$AI859&lt;&gt;0,M859&gt;=$AJ$3),"",H860))</f>
        <v>B</v>
      </c>
      <c r="V860" s="346" t="str">
        <f t="shared" ca="1" si="282"/>
        <v>W</v>
      </c>
      <c r="W860" s="346">
        <f t="shared" ca="1" si="272"/>
        <v>1</v>
      </c>
      <c r="X860" s="343">
        <f t="shared" ca="1" si="280"/>
        <v>1</v>
      </c>
      <c r="Y860" s="56" t="str">
        <f ca="1">VLOOKUP($A860,$BC$5:$BN$45,8)</f>
        <v>B</v>
      </c>
      <c r="Z860" s="175">
        <v>1</v>
      </c>
      <c r="AA860" s="345" t="str">
        <f ca="1">IF($A859&lt;&gt;"",IF(OR($AH859&lt;&gt;0,$AI859&lt;&gt;0,U860&lt;&gt;""),"",O860))</f>
        <v/>
      </c>
      <c r="AB860" s="37" t="str">
        <f t="shared" ca="1" si="273"/>
        <v/>
      </c>
      <c r="AC860" s="37">
        <f t="shared" ca="1" si="274"/>
        <v>0</v>
      </c>
      <c r="AD860" s="23">
        <f ca="1">IF($A860&lt;&gt;"",IF(OR($AH859&lt;&gt;0,$AI859&lt;&gt;0),"0",SUM(AC860:AC860)),0)</f>
        <v>0</v>
      </c>
      <c r="AE860" s="90">
        <f ca="1">IF(A860&lt;&gt;"",W860+AC860,0)</f>
        <v>1</v>
      </c>
      <c r="AF860" s="87">
        <f t="shared" ca="1" si="283"/>
        <v>-6</v>
      </c>
      <c r="AG860" s="95">
        <f>T861</f>
        <v>1</v>
      </c>
      <c r="AH860" s="89">
        <f ca="1">IF($A860&lt;&gt;"",IF(AH859&lt;&gt;0,AH859,IF(AF860&gt;=$AJ$1,"Profit Target",0)),0)</f>
        <v>0</v>
      </c>
      <c r="AI860" s="91">
        <f ca="1">IF($A860&lt;&gt;"",IF(AI859&lt;&gt;0,AI859,IF(AF860&lt;=$AJ$2,"Stop Loss",0)))</f>
        <v>0</v>
      </c>
      <c r="AJ860" s="89">
        <f t="shared" ca="1" si="275"/>
        <v>9</v>
      </c>
      <c r="AK860" s="78" t="str">
        <f ca="1">IF($A859="","",ABS(T860)&amp;"@")</f>
        <v>1@</v>
      </c>
      <c r="AL860" s="78" t="str">
        <f ca="1">IF(U860&lt;&gt;"",$AK860&amp;U860&amp;",","")</f>
        <v>1@B,</v>
      </c>
      <c r="AM860" s="78" t="str">
        <f ca="1">IF($A859="","",ABS(Z860)&amp;"@")</f>
        <v>1@</v>
      </c>
      <c r="AN860" s="427" t="str">
        <f t="shared" ca="1" si="276"/>
        <v/>
      </c>
      <c r="AO860" s="20"/>
      <c r="AP860" s="20"/>
      <c r="AQ860" s="20"/>
      <c r="AR860" s="20"/>
      <c r="AS860" s="20"/>
      <c r="AT860" s="66"/>
      <c r="AU860" s="20"/>
      <c r="AV860" s="20"/>
      <c r="AW860" s="20"/>
      <c r="AX860" s="20"/>
      <c r="AY860" s="20"/>
      <c r="AZ860" s="20"/>
      <c r="BA860" s="20"/>
      <c r="BB860" s="96">
        <f t="shared" ca="1" si="267"/>
        <v>11</v>
      </c>
      <c r="BC860" s="48"/>
      <c r="BD860" s="96"/>
      <c r="BE860" s="48"/>
      <c r="BG860" s="48"/>
      <c r="BH860" s="48"/>
      <c r="BI860" s="19"/>
      <c r="BJ860" s="19"/>
      <c r="BK860" s="19"/>
      <c r="BL860" s="48"/>
      <c r="BM860" s="61"/>
      <c r="BN860" s="48"/>
      <c r="BR860" s="48"/>
      <c r="BS860" s="48"/>
      <c r="BT860" s="48"/>
      <c r="BU860" s="48"/>
      <c r="BV860" s="48"/>
      <c r="BW860" s="48"/>
      <c r="BX860" s="48"/>
      <c r="BY860" s="49"/>
      <c r="BZ860" s="48"/>
      <c r="CA860" s="48"/>
      <c r="CB860" s="19"/>
      <c r="CC860" s="19"/>
      <c r="CD860" s="19"/>
      <c r="CE860" s="48"/>
      <c r="CF860" s="49"/>
      <c r="CG860" s="19"/>
      <c r="CH860" s="49"/>
      <c r="CI860" s="19"/>
      <c r="CJ860" s="19"/>
    </row>
    <row r="861" spans="1:88">
      <c r="A861" s="96">
        <f t="shared" ca="1" si="266"/>
        <v>36</v>
      </c>
      <c r="B861" s="23" t="str">
        <f ca="1">IF(A860="","",IF(AND(AL861="",AN861=""),"NB",AL861&amp;AN861))</f>
        <v>1@B,</v>
      </c>
      <c r="C861" s="6" t="str">
        <f t="shared" ca="1" si="268"/>
        <v/>
      </c>
      <c r="D861" s="56" t="str">
        <f ca="1">VLOOKUP($A861,$BC$5:$BN$45,8)</f>
        <v>R</v>
      </c>
      <c r="E861" s="344" t="str">
        <f t="shared" ca="1" si="277"/>
        <v>BBR</v>
      </c>
      <c r="F861" s="175">
        <v>1</v>
      </c>
      <c r="G861" s="459">
        <f ca="1">IF(G860&gt;=$AJ$3,1,IF(AND(J859="L",J860="L"),1,IF(I860="L",2,IF(I860="W",(2*G860-1),G860))))</f>
        <v>5</v>
      </c>
      <c r="H861" s="345" t="str">
        <f ca="1">IF($A860&lt;&gt;"",IF(OR($AH860&lt;&gt;0,$AI860&lt;&gt;0,E860="RRR"),"",IF(AND($D855="B",$D858="B"),"B",IF(AND($D857="B",$D859="B"),"B",IF(AND($D859=$D860,$D859="B"),"B","")))),"")</f>
        <v>B</v>
      </c>
      <c r="I861" s="346" t="str">
        <f t="shared" ca="1" si="281"/>
        <v>L</v>
      </c>
      <c r="J861" s="346">
        <f t="shared" ca="1" si="269"/>
        <v>-1</v>
      </c>
      <c r="K861" s="343">
        <f t="shared" ca="1" si="278"/>
        <v>-1</v>
      </c>
      <c r="L861" s="56" t="str">
        <f ca="1">VLOOKUP($A861,$BC$5:$BN$45,8)</f>
        <v>R</v>
      </c>
      <c r="M861" s="428">
        <f t="shared" ca="1" si="279"/>
        <v>1</v>
      </c>
      <c r="N861" s="175">
        <v>1</v>
      </c>
      <c r="O861" s="345" t="str">
        <f ca="1">IF($A860&lt;&gt;"",IF(OR($AH860&lt;&gt;0,$AI860&lt;&gt;0,E860="BBB",H861&lt;&gt;""),"",IF(AND($D855="R",$D858="R"),"R",IF(AND($D857="R",$D859="R"),"R",IF(AND($D859=$D860,$D859="R"),"R","")))),"")</f>
        <v/>
      </c>
      <c r="P861" s="37" t="str">
        <f t="shared" ca="1" si="270"/>
        <v/>
      </c>
      <c r="Q861" s="37">
        <f t="shared" ca="1" si="271"/>
        <v>0</v>
      </c>
      <c r="R861" s="23">
        <f ca="1">IF($A861&lt;&gt;"",IF(OR($AH860&lt;&gt;0,$AI860&lt;&gt;0),"0",SUM(Q861:Q861)),0)</f>
        <v>0</v>
      </c>
      <c r="S861" s="56" t="str">
        <f ca="1">VLOOKUP($A861,$BC$5:$BN$45,8)</f>
        <v>R</v>
      </c>
      <c r="T861" s="175">
        <v>1</v>
      </c>
      <c r="U861" s="345" t="str">
        <f ca="1">IF($A860&lt;&gt;"",IF(OR($AH860&lt;&gt;0,$AI860&lt;&gt;0,M860&gt;=$AJ$3),"",H861))</f>
        <v>B</v>
      </c>
      <c r="V861" s="346" t="str">
        <f t="shared" ca="1" si="282"/>
        <v>L</v>
      </c>
      <c r="W861" s="346">
        <f t="shared" ca="1" si="272"/>
        <v>-1</v>
      </c>
      <c r="X861" s="343">
        <f t="shared" ca="1" si="280"/>
        <v>-1</v>
      </c>
      <c r="Y861" s="56" t="str">
        <f ca="1">VLOOKUP($A861,$BC$5:$BN$45,8)</f>
        <v>R</v>
      </c>
      <c r="Z861" s="175">
        <v>1</v>
      </c>
      <c r="AA861" s="345" t="str">
        <f ca="1">IF($A860&lt;&gt;"",IF(OR($AH860&lt;&gt;0,$AI860&lt;&gt;0,U861&lt;&gt;""),"",O861))</f>
        <v/>
      </c>
      <c r="AB861" s="37" t="str">
        <f t="shared" ca="1" si="273"/>
        <v/>
      </c>
      <c r="AC861" s="37">
        <f t="shared" ca="1" si="274"/>
        <v>0</v>
      </c>
      <c r="AD861" s="23">
        <f ca="1">IF($A861&lt;&gt;"",IF(OR($AH860&lt;&gt;0,$AI860&lt;&gt;0),"0",SUM(AC861:AC861)),0)</f>
        <v>0</v>
      </c>
      <c r="AE861" s="90">
        <f ca="1">IF(A861&lt;&gt;"",W861+AC861,0)</f>
        <v>-1</v>
      </c>
      <c r="AF861" s="87">
        <f t="shared" ca="1" si="283"/>
        <v>-7</v>
      </c>
      <c r="AG861" s="95">
        <f>T862</f>
        <v>1</v>
      </c>
      <c r="AH861" s="89">
        <f ca="1">IF($A861&lt;&gt;"",IF(AH860&lt;&gt;0,AH860,IF(AF861&gt;=$AJ$1,"Profit Target",0)),0)</f>
        <v>0</v>
      </c>
      <c r="AI861" s="91">
        <f ca="1">IF($A861&lt;&gt;"",IF(AI860&lt;&gt;0,AI860,IF(AF861&lt;=$AJ$2,"Stop Loss",0)))</f>
        <v>0</v>
      </c>
      <c r="AJ861" s="89">
        <f t="shared" ca="1" si="275"/>
        <v>9</v>
      </c>
      <c r="AK861" s="78" t="str">
        <f ca="1">IF($A860="","",ABS(T861)&amp;"@")</f>
        <v>1@</v>
      </c>
      <c r="AL861" s="78" t="str">
        <f ca="1">IF(U861&lt;&gt;"",$AK861&amp;U861&amp;",","")</f>
        <v>1@B,</v>
      </c>
      <c r="AM861" s="78" t="str">
        <f ca="1">IF($A860="","",ABS(Z861)&amp;"@")</f>
        <v>1@</v>
      </c>
      <c r="AN861" s="427" t="str">
        <f t="shared" ca="1" si="276"/>
        <v/>
      </c>
      <c r="AO861" s="20"/>
      <c r="AP861" s="20"/>
      <c r="AQ861" s="20"/>
      <c r="AR861" s="20"/>
      <c r="AS861" s="20"/>
      <c r="AT861" s="66"/>
      <c r="AU861" s="20"/>
      <c r="AV861" s="20"/>
      <c r="AW861" s="20"/>
      <c r="AX861" s="20"/>
      <c r="AY861" s="20"/>
      <c r="AZ861" s="20"/>
      <c r="BA861" s="20"/>
      <c r="BB861" s="96">
        <f t="shared" ca="1" si="267"/>
        <v>11</v>
      </c>
      <c r="BC861" s="48"/>
      <c r="BD861" s="96"/>
      <c r="BE861" s="48"/>
      <c r="BG861" s="48"/>
      <c r="BH861" s="48"/>
      <c r="BI861" s="19"/>
      <c r="BJ861" s="19"/>
      <c r="BK861" s="19"/>
      <c r="BL861" s="48"/>
      <c r="BM861" s="61"/>
      <c r="BN861" s="48"/>
      <c r="BR861" s="48"/>
      <c r="BS861" s="48"/>
      <c r="BT861" s="48"/>
      <c r="BU861" s="48"/>
      <c r="BV861" s="48"/>
      <c r="BW861" s="48"/>
      <c r="BX861" s="48"/>
      <c r="BY861" s="49"/>
      <c r="BZ861" s="48"/>
      <c r="CA861" s="48"/>
      <c r="CB861" s="19"/>
      <c r="CC861" s="19"/>
      <c r="CD861" s="19"/>
      <c r="CE861" s="48"/>
      <c r="CF861" s="49"/>
      <c r="CG861" s="19"/>
      <c r="CH861" s="49"/>
      <c r="CI861" s="19"/>
      <c r="CJ861" s="19"/>
    </row>
    <row r="862" spans="1:88">
      <c r="A862" s="96">
        <f t="shared" ca="1" si="266"/>
        <v>8</v>
      </c>
      <c r="B862" s="23" t="str">
        <f ca="1">IF(A861="","",IF(AND(AL862="",AN862=""),"NB",AL862&amp;AN862))</f>
        <v>1@B,</v>
      </c>
      <c r="C862" s="6" t="str">
        <f t="shared" ca="1" si="268"/>
        <v/>
      </c>
      <c r="D862" s="56" t="str">
        <f ca="1">VLOOKUP($A862,$BC$5:$BN$45,8)</f>
        <v>B</v>
      </c>
      <c r="E862" s="344" t="str">
        <f t="shared" ca="1" si="277"/>
        <v>BRB</v>
      </c>
      <c r="F862" s="175">
        <v>1</v>
      </c>
      <c r="G862" s="459">
        <f ca="1">IF(G861&gt;=$AJ$3,1,IF(AND(J860="L",J861="L"),1,IF(I861="L",2,IF(I861="W",(2*G861-1),G861))))</f>
        <v>2</v>
      </c>
      <c r="H862" s="345" t="str">
        <f ca="1">IF($A861&lt;&gt;"",IF(OR($AH861&lt;&gt;0,$AI861&lt;&gt;0,E861="RRR"),"",IF(AND($D856="B",$D859="B"),"B",IF(AND($D858="B",$D860="B"),"B",IF(AND($D860=$D861,$D860="B"),"B","")))),"")</f>
        <v>B</v>
      </c>
      <c r="I862" s="346" t="str">
        <f t="shared" ca="1" si="281"/>
        <v>W</v>
      </c>
      <c r="J862" s="346">
        <f t="shared" ca="1" si="269"/>
        <v>1</v>
      </c>
      <c r="K862" s="343">
        <f t="shared" ca="1" si="278"/>
        <v>1</v>
      </c>
      <c r="L862" s="56" t="str">
        <f ca="1">VLOOKUP($A862,$BC$5:$BN$45,8)</f>
        <v>B</v>
      </c>
      <c r="M862" s="428">
        <f t="shared" ca="1" si="279"/>
        <v>0</v>
      </c>
      <c r="N862" s="175">
        <v>1</v>
      </c>
      <c r="O862" s="345" t="str">
        <f ca="1">IF($A861&lt;&gt;"",IF(OR($AH861&lt;&gt;0,$AI861&lt;&gt;0,E861="BBB",H862&lt;&gt;""),"",IF(AND($D856="R",$D859="R"),"R",IF(AND($D858="R",$D860="R"),"R",IF(AND($D860=$D861,$D860="R"),"R","")))),"")</f>
        <v/>
      </c>
      <c r="P862" s="37" t="str">
        <f t="shared" ca="1" si="270"/>
        <v/>
      </c>
      <c r="Q862" s="37">
        <f t="shared" ca="1" si="271"/>
        <v>0</v>
      </c>
      <c r="R862" s="23">
        <f ca="1">IF($A862&lt;&gt;"",IF(OR($AH861&lt;&gt;0,$AI861&lt;&gt;0),"0",SUM(Q862:Q862)),0)</f>
        <v>0</v>
      </c>
      <c r="S862" s="56" t="str">
        <f ca="1">VLOOKUP($A862,$BC$5:$BN$45,8)</f>
        <v>B</v>
      </c>
      <c r="T862" s="175">
        <v>1</v>
      </c>
      <c r="U862" s="345" t="str">
        <f ca="1">IF($A861&lt;&gt;"",IF(OR($AH861&lt;&gt;0,$AI861&lt;&gt;0,M861&gt;=$AJ$3),"",H862))</f>
        <v>B</v>
      </c>
      <c r="V862" s="346" t="str">
        <f t="shared" ca="1" si="282"/>
        <v>W</v>
      </c>
      <c r="W862" s="346">
        <f t="shared" ca="1" si="272"/>
        <v>1</v>
      </c>
      <c r="X862" s="343">
        <f t="shared" ca="1" si="280"/>
        <v>1</v>
      </c>
      <c r="Y862" s="56" t="str">
        <f ca="1">VLOOKUP($A862,$BC$5:$BN$45,8)</f>
        <v>B</v>
      </c>
      <c r="Z862" s="175">
        <v>1</v>
      </c>
      <c r="AA862" s="345" t="str">
        <f ca="1">IF($A861&lt;&gt;"",IF(OR($AH861&lt;&gt;0,$AI861&lt;&gt;0,U862&lt;&gt;""),"",O862))</f>
        <v/>
      </c>
      <c r="AB862" s="37" t="str">
        <f t="shared" ca="1" si="273"/>
        <v/>
      </c>
      <c r="AC862" s="37">
        <f t="shared" ca="1" si="274"/>
        <v>0</v>
      </c>
      <c r="AD862" s="23">
        <f ca="1">IF($A862&lt;&gt;"",IF(OR($AH861&lt;&gt;0,$AI861&lt;&gt;0),"0",SUM(AC862:AC862)),0)</f>
        <v>0</v>
      </c>
      <c r="AE862" s="90">
        <f ca="1">IF(A862&lt;&gt;"",W862+AC862,0)</f>
        <v>1</v>
      </c>
      <c r="AF862" s="87">
        <f t="shared" ca="1" si="283"/>
        <v>-6</v>
      </c>
      <c r="AG862" s="95">
        <f>T863</f>
        <v>1</v>
      </c>
      <c r="AH862" s="89">
        <f ca="1">IF($A862&lt;&gt;"",IF(AH861&lt;&gt;0,AH861,IF(AF862&gt;=$AJ$1,"Profit Target",0)),0)</f>
        <v>0</v>
      </c>
      <c r="AI862" s="91">
        <f ca="1">IF($A862&lt;&gt;"",IF(AI861&lt;&gt;0,AI861,IF(AF862&lt;=$AJ$2,"Stop Loss",0)))</f>
        <v>0</v>
      </c>
      <c r="AJ862" s="89">
        <f t="shared" ca="1" si="275"/>
        <v>9</v>
      </c>
      <c r="AK862" s="78" t="str">
        <f ca="1">IF($A861="","",ABS(T862)&amp;"@")</f>
        <v>1@</v>
      </c>
      <c r="AL862" s="78" t="str">
        <f ca="1">IF(U862&lt;&gt;"",$AK862&amp;U862&amp;",","")</f>
        <v>1@B,</v>
      </c>
      <c r="AM862" s="78" t="str">
        <f ca="1">IF($A861="","",ABS(Z862)&amp;"@")</f>
        <v>1@</v>
      </c>
      <c r="AN862" s="427" t="str">
        <f t="shared" ca="1" si="276"/>
        <v/>
      </c>
      <c r="AO862" s="20"/>
      <c r="AP862" s="20"/>
      <c r="AQ862" s="20"/>
      <c r="AR862" s="20"/>
      <c r="AS862" s="20"/>
      <c r="AT862" s="66"/>
      <c r="AU862" s="20"/>
      <c r="AV862" s="20"/>
      <c r="AW862" s="20"/>
      <c r="AX862" s="20"/>
      <c r="AY862" s="20"/>
      <c r="AZ862" s="20"/>
      <c r="BA862" s="20"/>
      <c r="BB862" s="96">
        <f t="shared" ca="1" si="267"/>
        <v>32</v>
      </c>
      <c r="BC862" s="48"/>
      <c r="BD862" s="96"/>
      <c r="BE862" s="48"/>
      <c r="BG862" s="48"/>
      <c r="BH862" s="48"/>
      <c r="BI862" s="19"/>
      <c r="BJ862" s="19"/>
      <c r="BK862" s="19"/>
      <c r="BL862" s="48"/>
      <c r="BM862" s="61"/>
      <c r="BN862" s="48"/>
      <c r="BR862" s="48"/>
      <c r="BS862" s="48"/>
      <c r="BT862" s="48"/>
      <c r="BU862" s="48"/>
      <c r="BV862" s="48"/>
      <c r="BW862" s="48"/>
      <c r="BX862" s="48"/>
      <c r="BY862" s="49"/>
      <c r="BZ862" s="48"/>
      <c r="CA862" s="48"/>
      <c r="CB862" s="19"/>
      <c r="CC862" s="19"/>
      <c r="CD862" s="19"/>
      <c r="CE862" s="48"/>
      <c r="CF862" s="49"/>
      <c r="CG862" s="19"/>
      <c r="CH862" s="49"/>
      <c r="CI862" s="19"/>
      <c r="CJ862" s="19"/>
    </row>
    <row r="863" spans="1:88">
      <c r="A863" s="96">
        <f t="shared" ca="1" si="266"/>
        <v>19</v>
      </c>
      <c r="B863" s="23" t="str">
        <f ca="1">IF(A862="","",IF(AND(AL863="",AN863=""),"NB",AL863&amp;AN863))</f>
        <v>1@B,</v>
      </c>
      <c r="C863" s="6" t="str">
        <f t="shared" ca="1" si="268"/>
        <v/>
      </c>
      <c r="D863" s="56" t="str">
        <f ca="1">VLOOKUP($A863,$BC$5:$BN$45,8)</f>
        <v>R</v>
      </c>
      <c r="E863" s="344" t="str">
        <f t="shared" ca="1" si="277"/>
        <v>RBR</v>
      </c>
      <c r="F863" s="175">
        <v>1</v>
      </c>
      <c r="G863" s="459">
        <f ca="1">IF(G862&gt;=$AJ$3,1,IF(AND(J861="L",J862="L"),1,IF(I862="L",2,IF(I862="W",(2*G862-1),G862))))</f>
        <v>3</v>
      </c>
      <c r="H863" s="345" t="str">
        <f ca="1">IF($A862&lt;&gt;"",IF(OR($AH862&lt;&gt;0,$AI862&lt;&gt;0,E862="RRR"),"",IF(AND($D857="B",$D860="B"),"B",IF(AND($D859="B",$D861="B"),"B",IF(AND($D861=$D862,$D861="B"),"B","")))),"")</f>
        <v>B</v>
      </c>
      <c r="I863" s="346" t="str">
        <f t="shared" ca="1" si="281"/>
        <v>L</v>
      </c>
      <c r="J863" s="346">
        <f t="shared" ca="1" si="269"/>
        <v>-1</v>
      </c>
      <c r="K863" s="343">
        <f t="shared" ca="1" si="278"/>
        <v>-1</v>
      </c>
      <c r="L863" s="56" t="str">
        <f ca="1">VLOOKUP($A863,$BC$5:$BN$45,8)</f>
        <v>R</v>
      </c>
      <c r="M863" s="428">
        <f t="shared" ca="1" si="279"/>
        <v>1</v>
      </c>
      <c r="N863" s="175">
        <v>1</v>
      </c>
      <c r="O863" s="345" t="str">
        <f ca="1">IF($A862&lt;&gt;"",IF(OR($AH862&lt;&gt;0,$AI862&lt;&gt;0,E862="BBB",H863&lt;&gt;""),"",IF(AND($D857="R",$D860="R"),"R",IF(AND($D859="R",$D861="R"),"R",IF(AND($D861=$D862,$D861="R"),"R","")))),"")</f>
        <v/>
      </c>
      <c r="P863" s="37" t="str">
        <f t="shared" ca="1" si="270"/>
        <v/>
      </c>
      <c r="Q863" s="37">
        <f t="shared" ca="1" si="271"/>
        <v>0</v>
      </c>
      <c r="R863" s="23">
        <f ca="1">IF($A863&lt;&gt;"",IF(OR($AH862&lt;&gt;0,$AI862&lt;&gt;0),"0",SUM(Q863:Q863)),0)</f>
        <v>0</v>
      </c>
      <c r="S863" s="56" t="str">
        <f ca="1">VLOOKUP($A863,$BC$5:$BN$45,8)</f>
        <v>R</v>
      </c>
      <c r="T863" s="175">
        <v>1</v>
      </c>
      <c r="U863" s="345" t="str">
        <f ca="1">IF($A862&lt;&gt;"",IF(OR($AH862&lt;&gt;0,$AI862&lt;&gt;0,M862&gt;=$AJ$3),"",H863))</f>
        <v>B</v>
      </c>
      <c r="V863" s="346" t="str">
        <f t="shared" ca="1" si="282"/>
        <v>L</v>
      </c>
      <c r="W863" s="346">
        <f t="shared" ca="1" si="272"/>
        <v>-1</v>
      </c>
      <c r="X863" s="343">
        <f t="shared" ca="1" si="280"/>
        <v>-1</v>
      </c>
      <c r="Y863" s="56" t="str">
        <f ca="1">VLOOKUP($A863,$BC$5:$BN$45,8)</f>
        <v>R</v>
      </c>
      <c r="Z863" s="175">
        <v>1</v>
      </c>
      <c r="AA863" s="345" t="str">
        <f ca="1">IF($A862&lt;&gt;"",IF(OR($AH862&lt;&gt;0,$AI862&lt;&gt;0,U863&lt;&gt;""),"",O863))</f>
        <v/>
      </c>
      <c r="AB863" s="37" t="str">
        <f t="shared" ca="1" si="273"/>
        <v/>
      </c>
      <c r="AC863" s="37">
        <f t="shared" ca="1" si="274"/>
        <v>0</v>
      </c>
      <c r="AD863" s="23">
        <f ca="1">IF($A863&lt;&gt;"",IF(OR($AH862&lt;&gt;0,$AI862&lt;&gt;0),"0",SUM(AC863:AC863)),0)</f>
        <v>0</v>
      </c>
      <c r="AE863" s="90">
        <f ca="1">IF(A863&lt;&gt;"",W863+AC863,0)</f>
        <v>-1</v>
      </c>
      <c r="AF863" s="172">
        <f t="shared" ca="1" si="283"/>
        <v>-7</v>
      </c>
      <c r="AG863" s="95">
        <f>T864</f>
        <v>1</v>
      </c>
      <c r="AH863" s="89">
        <f ca="1">IF($A863&lt;&gt;"",IF(AH862&lt;&gt;0,AH862,IF(AF863&gt;=$AJ$1,"Profit Target",0)),0)</f>
        <v>0</v>
      </c>
      <c r="AI863" s="91">
        <f ca="1">IF($A863&lt;&gt;"",IF(AI862&lt;&gt;0,AI862,IF(AF863&lt;=$AJ$2,"Stop Loss",0)))</f>
        <v>0</v>
      </c>
      <c r="AJ863" s="89">
        <f t="shared" ca="1" si="275"/>
        <v>9</v>
      </c>
      <c r="AK863" s="78" t="str">
        <f ca="1">IF($A862="","",ABS(T863)&amp;"@")</f>
        <v>1@</v>
      </c>
      <c r="AL863" s="78" t="str">
        <f ca="1">IF(U863&lt;&gt;"",$AK863&amp;U863&amp;",","")</f>
        <v>1@B,</v>
      </c>
      <c r="AM863" s="78" t="str">
        <f ca="1">IF($A862="","",ABS(Z863)&amp;"@")</f>
        <v>1@</v>
      </c>
      <c r="AN863" s="427" t="str">
        <f t="shared" ca="1" si="276"/>
        <v/>
      </c>
      <c r="AO863" s="20"/>
      <c r="AP863" s="20"/>
      <c r="AQ863" s="20"/>
      <c r="AR863" s="20"/>
      <c r="AS863" s="20"/>
      <c r="AT863" s="66"/>
      <c r="AU863" s="20"/>
      <c r="AV863" s="20"/>
      <c r="AW863" s="20"/>
      <c r="AX863" s="20"/>
      <c r="AY863" s="20"/>
      <c r="AZ863" s="20"/>
      <c r="BA863" s="20"/>
      <c r="BB863" s="96">
        <f t="shared" ca="1" si="267"/>
        <v>12</v>
      </c>
      <c r="BC863" s="48"/>
      <c r="BD863" s="96"/>
      <c r="BE863" s="48"/>
      <c r="BG863" s="48"/>
      <c r="BH863" s="48"/>
      <c r="BI863" s="19"/>
      <c r="BJ863" s="19"/>
      <c r="BK863" s="19"/>
      <c r="BL863" s="48"/>
      <c r="BM863" s="61"/>
      <c r="BN863" s="48"/>
      <c r="BR863" s="48"/>
      <c r="BS863" s="48"/>
      <c r="BT863" s="48"/>
      <c r="BU863" s="48"/>
      <c r="BV863" s="48"/>
      <c r="BW863" s="48"/>
      <c r="BX863" s="48"/>
      <c r="BY863" s="49"/>
      <c r="BZ863" s="48"/>
      <c r="CA863" s="48"/>
      <c r="CB863" s="19"/>
      <c r="CC863" s="19"/>
      <c r="CD863" s="19"/>
      <c r="CE863" s="48"/>
      <c r="CF863" s="49"/>
      <c r="CG863" s="19"/>
      <c r="CH863" s="49"/>
      <c r="CI863" s="19"/>
      <c r="CJ863" s="19"/>
    </row>
    <row r="864" spans="1:88">
      <c r="A864" s="96">
        <f t="shared" ca="1" si="266"/>
        <v>10</v>
      </c>
      <c r="B864" s="23" t="str">
        <f ca="1">IF(A863="","",IF(AND(AL864="",AN864=""),"NB",AL864&amp;AN864))</f>
        <v>1@B,</v>
      </c>
      <c r="C864" s="6" t="str">
        <f t="shared" ca="1" si="268"/>
        <v/>
      </c>
      <c r="D864" s="56" t="str">
        <f ca="1">VLOOKUP($A864,$BC$5:$BN$45,8)</f>
        <v>B</v>
      </c>
      <c r="E864" s="344" t="str">
        <f t="shared" ca="1" si="277"/>
        <v>BRB</v>
      </c>
      <c r="F864" s="175">
        <v>1</v>
      </c>
      <c r="G864" s="459">
        <f ca="1">IF(G863&gt;=$AJ$3,1,IF(AND(J862="L",J863="L"),1,IF(I863="L",2,IF(I863="W",(2*G863-1),G863))))</f>
        <v>2</v>
      </c>
      <c r="H864" s="345" t="str">
        <f ca="1">IF($A863&lt;&gt;"",IF(OR($AH863&lt;&gt;0,$AI863&lt;&gt;0,E863="RRR"),"",IF(AND($D858="B",$D861="B"),"B",IF(AND($D860="B",$D862="B"),"B",IF(AND($D862=$D863,$D862="B"),"B","")))),"")</f>
        <v>B</v>
      </c>
      <c r="I864" s="346" t="str">
        <f t="shared" ca="1" si="281"/>
        <v>W</v>
      </c>
      <c r="J864" s="346">
        <f t="shared" ca="1" si="269"/>
        <v>1</v>
      </c>
      <c r="K864" s="343">
        <f t="shared" ca="1" si="278"/>
        <v>1</v>
      </c>
      <c r="L864" s="56" t="str">
        <f ca="1">VLOOKUP($A864,$BC$5:$BN$45,8)</f>
        <v>B</v>
      </c>
      <c r="M864" s="428">
        <f t="shared" ca="1" si="279"/>
        <v>0</v>
      </c>
      <c r="N864" s="175">
        <v>1</v>
      </c>
      <c r="O864" s="345" t="str">
        <f ca="1">IF($A863&lt;&gt;"",IF(OR($AH863&lt;&gt;0,$AI863&lt;&gt;0,E863="BBB",H864&lt;&gt;""),"",IF(AND($D858="R",$D861="R"),"R",IF(AND($D860="R",$D862="R"),"R",IF(AND($D862=$D863,$D862="R"),"R","")))),"")</f>
        <v/>
      </c>
      <c r="P864" s="37" t="str">
        <f t="shared" ca="1" si="270"/>
        <v/>
      </c>
      <c r="Q864" s="37">
        <f t="shared" ca="1" si="271"/>
        <v>0</v>
      </c>
      <c r="R864" s="23">
        <f ca="1">IF($A864&lt;&gt;"",IF(OR($AH863&lt;&gt;0,$AI863&lt;&gt;0),"0",SUM(Q864:Q864)),0)</f>
        <v>0</v>
      </c>
      <c r="S864" s="56" t="str">
        <f ca="1">VLOOKUP($A864,$BC$5:$BN$45,8)</f>
        <v>B</v>
      </c>
      <c r="T864" s="175">
        <v>1</v>
      </c>
      <c r="U864" s="345" t="str">
        <f ca="1">IF($A863&lt;&gt;"",IF(OR($AH863&lt;&gt;0,$AI863&lt;&gt;0,M863&gt;=$AJ$3),"",H864))</f>
        <v>B</v>
      </c>
      <c r="V864" s="346" t="str">
        <f t="shared" ca="1" si="282"/>
        <v>W</v>
      </c>
      <c r="W864" s="346">
        <f t="shared" ca="1" si="272"/>
        <v>1</v>
      </c>
      <c r="X864" s="343">
        <f t="shared" ca="1" si="280"/>
        <v>1</v>
      </c>
      <c r="Y864" s="56" t="str">
        <f ca="1">VLOOKUP($A864,$BC$5:$BN$45,8)</f>
        <v>B</v>
      </c>
      <c r="Z864" s="175">
        <v>1</v>
      </c>
      <c r="AA864" s="345" t="str">
        <f ca="1">IF($A863&lt;&gt;"",IF(OR($AH863&lt;&gt;0,$AI863&lt;&gt;0,U864&lt;&gt;""),"",O864))</f>
        <v/>
      </c>
      <c r="AB864" s="37" t="str">
        <f t="shared" ca="1" si="273"/>
        <v/>
      </c>
      <c r="AC864" s="37">
        <f t="shared" ca="1" si="274"/>
        <v>0</v>
      </c>
      <c r="AD864" s="23">
        <f ca="1">IF($A864&lt;&gt;"",IF(OR($AH863&lt;&gt;0,$AI863&lt;&gt;0),"0",SUM(AC864:AC864)),0)</f>
        <v>0</v>
      </c>
      <c r="AE864" s="90">
        <f ca="1">IF(A864&lt;&gt;"",W864+AC864,0)</f>
        <v>1</v>
      </c>
      <c r="AF864" s="87">
        <f ca="1">IF($A864&lt;&gt;"",AE864+AF863,0)</f>
        <v>-6</v>
      </c>
      <c r="AG864" s="95">
        <f>T865</f>
        <v>1</v>
      </c>
      <c r="AH864" s="89">
        <f ca="1">IF($A864&lt;&gt;"",IF(AH863&lt;&gt;0,AH863,IF(AF864&gt;=$AJ$1,"Profit Target",0)),0)</f>
        <v>0</v>
      </c>
      <c r="AI864" s="91">
        <f ca="1">IF($A864&lt;&gt;"",IF(AI863&lt;&gt;0,AI863,IF(AF864&lt;=$AJ$2,"Stop Loss",0)))</f>
        <v>0</v>
      </c>
      <c r="AJ864" s="89">
        <f t="shared" ca="1" si="275"/>
        <v>9</v>
      </c>
      <c r="AK864" s="78" t="str">
        <f ca="1">IF($A863="","",ABS(T864)&amp;"@")</f>
        <v>1@</v>
      </c>
      <c r="AL864" s="78" t="str">
        <f ca="1">IF(U864&lt;&gt;"",$AK864&amp;U864&amp;",","")</f>
        <v>1@B,</v>
      </c>
      <c r="AM864" s="78" t="str">
        <f ca="1">IF($A863="","",ABS(Z864)&amp;"@")</f>
        <v>1@</v>
      </c>
      <c r="AN864" s="427" t="str">
        <f t="shared" ca="1" si="276"/>
        <v/>
      </c>
      <c r="AO864" s="20"/>
      <c r="AP864" s="20"/>
      <c r="AQ864" s="20"/>
      <c r="AR864" s="20"/>
      <c r="AS864" s="20"/>
      <c r="AT864" s="66"/>
      <c r="AU864" s="20"/>
      <c r="AV864" s="20"/>
      <c r="AW864" s="20"/>
      <c r="AX864" s="20"/>
      <c r="AY864" s="20"/>
      <c r="AZ864" s="20"/>
      <c r="BA864" s="20"/>
      <c r="BB864" s="96">
        <f t="shared" ca="1" si="267"/>
        <v>3</v>
      </c>
      <c r="BC864" s="48"/>
      <c r="BD864" s="96"/>
      <c r="BE864" s="48"/>
      <c r="BG864" s="48"/>
      <c r="BH864" s="48"/>
      <c r="BI864" s="19"/>
      <c r="BJ864" s="19"/>
      <c r="BK864" s="19"/>
      <c r="BL864" s="48"/>
      <c r="BM864" s="61"/>
      <c r="BN864" s="48"/>
      <c r="BR864" s="48"/>
      <c r="BS864" s="48"/>
      <c r="BT864" s="48"/>
      <c r="BU864" s="48"/>
      <c r="BV864" s="48"/>
      <c r="BW864" s="48"/>
      <c r="BX864" s="48"/>
      <c r="BY864" s="49"/>
      <c r="BZ864" s="48"/>
      <c r="CA864" s="48"/>
      <c r="CB864" s="19"/>
      <c r="CC864" s="19"/>
      <c r="CD864" s="19"/>
      <c r="CE864" s="48"/>
      <c r="CF864" s="49"/>
      <c r="CG864" s="19"/>
      <c r="CH864" s="49"/>
      <c r="CI864" s="19"/>
      <c r="CJ864" s="19"/>
    </row>
    <row r="865" spans="1:88">
      <c r="A865" s="96">
        <f t="shared" ca="1" si="266"/>
        <v>3</v>
      </c>
      <c r="B865" s="23" t="str">
        <f ca="1">IF(A864="","",IF(AND(AL865="",AN865=""),"NB",AL865&amp;AN865))</f>
        <v>1@B,</v>
      </c>
      <c r="C865" s="6" t="str">
        <f t="shared" ca="1" si="268"/>
        <v/>
      </c>
      <c r="D865" s="56" t="str">
        <f ca="1">VLOOKUP($A865,$BC$5:$BN$45,8)</f>
        <v>R</v>
      </c>
      <c r="E865" s="344" t="str">
        <f t="shared" ca="1" si="277"/>
        <v>RBR</v>
      </c>
      <c r="F865" s="175">
        <v>1</v>
      </c>
      <c r="G865" s="459">
        <f ca="1">IF(G864&gt;=$AJ$3,1,IF(AND(J863="L",J864="L"),1,IF(I864="L",2,IF(I864="W",(2*G864-1),G864))))</f>
        <v>3</v>
      </c>
      <c r="H865" s="345" t="str">
        <f ca="1">IF($A864&lt;&gt;"",IF(OR($AH864&lt;&gt;0,$AI864&lt;&gt;0,E864="RRR"),"",IF(AND($D859="B",$D862="B"),"B",IF(AND($D861="B",$D863="B"),"B",IF(AND($D863=$D864,$D863="B"),"B","")))),"")</f>
        <v>B</v>
      </c>
      <c r="I865" s="346" t="str">
        <f t="shared" ca="1" si="281"/>
        <v>L</v>
      </c>
      <c r="J865" s="346">
        <f t="shared" ca="1" si="269"/>
        <v>-1</v>
      </c>
      <c r="K865" s="343">
        <f t="shared" ca="1" si="278"/>
        <v>-1</v>
      </c>
      <c r="L865" s="56" t="str">
        <f ca="1">VLOOKUP($A865,$BC$5:$BN$45,8)</f>
        <v>R</v>
      </c>
      <c r="M865" s="428">
        <f t="shared" ca="1" si="279"/>
        <v>1</v>
      </c>
      <c r="N865" s="175">
        <v>1</v>
      </c>
      <c r="O865" s="345" t="str">
        <f ca="1">IF($A864&lt;&gt;"",IF(OR($AH864&lt;&gt;0,$AI864&lt;&gt;0,E864="BBB",H865&lt;&gt;""),"",IF(AND($D859="R",$D862="R"),"R",IF(AND($D861="R",$D863="R"),"R",IF(AND($D863=$D864,$D863="R"),"R","")))),"")</f>
        <v/>
      </c>
      <c r="P865" s="37" t="str">
        <f t="shared" ca="1" si="270"/>
        <v/>
      </c>
      <c r="Q865" s="37">
        <f t="shared" ca="1" si="271"/>
        <v>0</v>
      </c>
      <c r="R865" s="23">
        <f ca="1">IF($A865&lt;&gt;"",IF(OR($AH864&lt;&gt;0,$AI864&lt;&gt;0),"0",SUM(Q865:Q865)),0)</f>
        <v>0</v>
      </c>
      <c r="S865" s="56" t="str">
        <f ca="1">VLOOKUP($A865,$BC$5:$BN$45,8)</f>
        <v>R</v>
      </c>
      <c r="T865" s="175">
        <v>1</v>
      </c>
      <c r="U865" s="345" t="str">
        <f ca="1">IF($A864&lt;&gt;"",IF(OR($AH864&lt;&gt;0,$AI864&lt;&gt;0,M864&gt;=$AJ$3),"",H865))</f>
        <v>B</v>
      </c>
      <c r="V865" s="346" t="str">
        <f t="shared" ca="1" si="282"/>
        <v>L</v>
      </c>
      <c r="W865" s="346">
        <f t="shared" ca="1" si="272"/>
        <v>-1</v>
      </c>
      <c r="X865" s="343">
        <f t="shared" ca="1" si="280"/>
        <v>-1</v>
      </c>
      <c r="Y865" s="56" t="str">
        <f ca="1">VLOOKUP($A865,$BC$5:$BN$45,8)</f>
        <v>R</v>
      </c>
      <c r="Z865" s="175">
        <v>1</v>
      </c>
      <c r="AA865" s="345" t="str">
        <f ca="1">IF($A864&lt;&gt;"",IF(OR($AH864&lt;&gt;0,$AI864&lt;&gt;0,U865&lt;&gt;""),"",O865))</f>
        <v/>
      </c>
      <c r="AB865" s="37" t="str">
        <f t="shared" ca="1" si="273"/>
        <v/>
      </c>
      <c r="AC865" s="37">
        <f t="shared" ca="1" si="274"/>
        <v>0</v>
      </c>
      <c r="AD865" s="23">
        <f ca="1">IF($A865&lt;&gt;"",IF(OR($AH864&lt;&gt;0,$AI864&lt;&gt;0),"0",SUM(AC865:AC865)),0)</f>
        <v>0</v>
      </c>
      <c r="AE865" s="90">
        <f ca="1">IF(A865&lt;&gt;"",W865+AC865,0)</f>
        <v>-1</v>
      </c>
      <c r="AF865" s="87">
        <f t="shared" ref="AF865:AF881" ca="1" si="284">IF($A865&lt;&gt;"",AE865+AF864,0)</f>
        <v>-7</v>
      </c>
      <c r="AG865" s="95">
        <f>T866</f>
        <v>1</v>
      </c>
      <c r="AH865" s="89">
        <f ca="1">IF($A865&lt;&gt;"",IF(AH864&lt;&gt;0,AH864,IF(AF865&gt;=$AJ$1,"Profit Target",0)),0)</f>
        <v>0</v>
      </c>
      <c r="AI865" s="91">
        <f ca="1">IF($A865&lt;&gt;"",IF(AI864&lt;&gt;0,AI864,IF(AF865&lt;=$AJ$2,"Stop Loss",0)))</f>
        <v>0</v>
      </c>
      <c r="AJ865" s="89">
        <f t="shared" ca="1" si="275"/>
        <v>9</v>
      </c>
      <c r="AK865" s="78" t="str">
        <f ca="1">IF($A864="","",ABS(T865)&amp;"@")</f>
        <v>1@</v>
      </c>
      <c r="AL865" s="78" t="str">
        <f ca="1">IF(U865&lt;&gt;"",$AK865&amp;U865&amp;",","")</f>
        <v>1@B,</v>
      </c>
      <c r="AM865" s="78" t="str">
        <f ca="1">IF($A864="","",ABS(Z865)&amp;"@")</f>
        <v>1@</v>
      </c>
      <c r="AN865" s="427" t="str">
        <f t="shared" ca="1" si="276"/>
        <v/>
      </c>
      <c r="AO865" s="20"/>
      <c r="AP865" s="20"/>
      <c r="AQ865" s="20"/>
      <c r="AR865" s="20"/>
      <c r="AS865" s="20"/>
      <c r="AT865" s="66"/>
      <c r="AU865" s="20"/>
      <c r="AV865" s="20"/>
      <c r="AW865" s="20"/>
      <c r="AX865" s="20"/>
      <c r="AY865" s="20"/>
      <c r="AZ865" s="20"/>
      <c r="BA865" s="20"/>
      <c r="BB865" s="96">
        <f t="shared" ca="1" si="267"/>
        <v>17</v>
      </c>
      <c r="BC865" s="48"/>
      <c r="BD865" s="96"/>
      <c r="BE865" s="48"/>
      <c r="BG865" s="48"/>
      <c r="BH865" s="48"/>
      <c r="BI865" s="19"/>
      <c r="BJ865" s="19"/>
      <c r="BK865" s="19"/>
      <c r="BL865" s="48"/>
      <c r="BM865" s="61"/>
      <c r="BN865" s="48"/>
      <c r="BR865" s="48"/>
      <c r="BS865" s="48"/>
      <c r="BT865" s="48"/>
      <c r="BU865" s="48"/>
      <c r="BV865" s="48"/>
      <c r="BW865" s="48"/>
      <c r="BX865" s="48"/>
      <c r="BY865" s="49"/>
      <c r="BZ865" s="48"/>
      <c r="CA865" s="48"/>
      <c r="CB865" s="19"/>
      <c r="CC865" s="19"/>
      <c r="CD865" s="19"/>
      <c r="CE865" s="48"/>
      <c r="CF865" s="49"/>
      <c r="CG865" s="19"/>
      <c r="CH865" s="49"/>
      <c r="CI865" s="19"/>
      <c r="CJ865" s="19"/>
    </row>
    <row r="866" spans="1:88">
      <c r="A866" s="96">
        <f t="shared" ca="1" si="266"/>
        <v>29</v>
      </c>
      <c r="B866" s="23" t="str">
        <f ca="1">IF(A865="","",IF(AND(AL866="",AN866=""),"NB",AL866&amp;AN866))</f>
        <v>1@B,</v>
      </c>
      <c r="C866" s="6" t="str">
        <f t="shared" ca="1" si="268"/>
        <v/>
      </c>
      <c r="D866" s="56" t="str">
        <f ca="1">VLOOKUP($A866,$BC$5:$BN$45,8)</f>
        <v>B</v>
      </c>
      <c r="E866" s="344" t="str">
        <f t="shared" ca="1" si="277"/>
        <v>BRB</v>
      </c>
      <c r="F866" s="175">
        <v>1</v>
      </c>
      <c r="G866" s="459">
        <f ca="1">IF(G865&gt;=$AJ$3,1,IF(AND(J864="L",J865="L"),1,IF(I865="L",2,IF(I865="W",(2*G865-1),G865))))</f>
        <v>2</v>
      </c>
      <c r="H866" s="345" t="str">
        <f ca="1">IF($A865&lt;&gt;"",IF(OR($AH865&lt;&gt;0,$AI865&lt;&gt;0,E865="RRR"),"",IF(AND($D860="B",$D863="B"),"B",IF(AND($D862="B",$D864="B"),"B",IF(AND($D864=$D865,$D864="B"),"B","")))),"")</f>
        <v>B</v>
      </c>
      <c r="I866" s="346" t="str">
        <f t="shared" ca="1" si="281"/>
        <v>W</v>
      </c>
      <c r="J866" s="346">
        <f t="shared" ca="1" si="269"/>
        <v>1</v>
      </c>
      <c r="K866" s="343">
        <f t="shared" ca="1" si="278"/>
        <v>1</v>
      </c>
      <c r="L866" s="56" t="str">
        <f ca="1">VLOOKUP($A866,$BC$5:$BN$45,8)</f>
        <v>B</v>
      </c>
      <c r="M866" s="428">
        <f t="shared" ca="1" si="279"/>
        <v>0</v>
      </c>
      <c r="N866" s="175">
        <v>1</v>
      </c>
      <c r="O866" s="345" t="str">
        <f ca="1">IF($A865&lt;&gt;"",IF(OR($AH865&lt;&gt;0,$AI865&lt;&gt;0,E865="BBB",H866&lt;&gt;""),"",IF(AND($D860="R",$D863="R"),"R",IF(AND($D862="R",$D864="R"),"R",IF(AND($D864=$D865,$D864="R"),"R","")))),"")</f>
        <v/>
      </c>
      <c r="P866" s="37" t="str">
        <f t="shared" ca="1" si="270"/>
        <v/>
      </c>
      <c r="Q866" s="37">
        <f t="shared" ca="1" si="271"/>
        <v>0</v>
      </c>
      <c r="R866" s="23">
        <f ca="1">IF($A866&lt;&gt;"",IF(OR($AH865&lt;&gt;0,$AI865&lt;&gt;0),"0",SUM(Q866:Q866)),0)</f>
        <v>0</v>
      </c>
      <c r="S866" s="56" t="str">
        <f ca="1">VLOOKUP($A866,$BC$5:$BN$45,8)</f>
        <v>B</v>
      </c>
      <c r="T866" s="175">
        <v>1</v>
      </c>
      <c r="U866" s="345" t="str">
        <f ca="1">IF($A865&lt;&gt;"",IF(OR($AH865&lt;&gt;0,$AI865&lt;&gt;0,M865&gt;=$AJ$3),"",H866))</f>
        <v>B</v>
      </c>
      <c r="V866" s="346" t="str">
        <f t="shared" ca="1" si="282"/>
        <v>W</v>
      </c>
      <c r="W866" s="346">
        <f t="shared" ca="1" si="272"/>
        <v>1</v>
      </c>
      <c r="X866" s="343">
        <f t="shared" ca="1" si="280"/>
        <v>1</v>
      </c>
      <c r="Y866" s="56" t="str">
        <f ca="1">VLOOKUP($A866,$BC$5:$BN$45,8)</f>
        <v>B</v>
      </c>
      <c r="Z866" s="175">
        <v>1</v>
      </c>
      <c r="AA866" s="345" t="str">
        <f ca="1">IF($A865&lt;&gt;"",IF(OR($AH865&lt;&gt;0,$AI865&lt;&gt;0,U866&lt;&gt;""),"",O866))</f>
        <v/>
      </c>
      <c r="AB866" s="37" t="str">
        <f t="shared" ca="1" si="273"/>
        <v/>
      </c>
      <c r="AC866" s="37">
        <f t="shared" ca="1" si="274"/>
        <v>0</v>
      </c>
      <c r="AD866" s="23">
        <f ca="1">IF($A866&lt;&gt;"",IF(OR($AH865&lt;&gt;0,$AI865&lt;&gt;0),"0",SUM(AC866:AC866)),0)</f>
        <v>0</v>
      </c>
      <c r="AE866" s="90">
        <f ca="1">IF(A866&lt;&gt;"",W866+AC866,0)</f>
        <v>1</v>
      </c>
      <c r="AF866" s="87">
        <f t="shared" ca="1" si="284"/>
        <v>-6</v>
      </c>
      <c r="AG866" s="95">
        <f>T867</f>
        <v>1</v>
      </c>
      <c r="AH866" s="89">
        <f ca="1">IF($A866&lt;&gt;"",IF(AH865&lt;&gt;0,AH865,IF(AF866&gt;=$AJ$1,"Profit Target",0)),0)</f>
        <v>0</v>
      </c>
      <c r="AI866" s="91">
        <f ca="1">IF($A866&lt;&gt;"",IF(AI865&lt;&gt;0,AI865,IF(AF866&lt;=$AJ$2,"Stop Loss",0)))</f>
        <v>0</v>
      </c>
      <c r="AJ866" s="89">
        <f t="shared" ca="1" si="275"/>
        <v>9</v>
      </c>
      <c r="AK866" s="78" t="str">
        <f ca="1">IF($A865="","",ABS(T866)&amp;"@")</f>
        <v>1@</v>
      </c>
      <c r="AL866" s="78" t="str">
        <f ca="1">IF(U866&lt;&gt;"",$AK866&amp;U866&amp;",","")</f>
        <v>1@B,</v>
      </c>
      <c r="AM866" s="78" t="str">
        <f ca="1">IF($A865="","",ABS(Z866)&amp;"@")</f>
        <v>1@</v>
      </c>
      <c r="AN866" s="427" t="str">
        <f t="shared" ca="1" si="276"/>
        <v/>
      </c>
      <c r="AO866" s="20"/>
      <c r="AP866" s="20"/>
      <c r="AQ866" s="20"/>
      <c r="AR866" s="20"/>
      <c r="AS866" s="20"/>
      <c r="AT866" s="66"/>
      <c r="AU866" s="20"/>
      <c r="AV866" s="20"/>
      <c r="AW866" s="20"/>
      <c r="AX866" s="20"/>
      <c r="AY866" s="20"/>
      <c r="AZ866" s="20"/>
      <c r="BA866" s="20"/>
      <c r="BB866" s="96">
        <f t="shared" ca="1" si="267"/>
        <v>5</v>
      </c>
      <c r="BC866" s="48"/>
      <c r="BD866" s="96"/>
      <c r="BE866" s="48"/>
      <c r="BG866" s="48"/>
      <c r="BH866" s="48"/>
      <c r="BI866" s="19"/>
      <c r="BJ866" s="19"/>
      <c r="BK866" s="19"/>
      <c r="BL866" s="48"/>
      <c r="BM866" s="61"/>
      <c r="BN866" s="48"/>
      <c r="BR866" s="48"/>
      <c r="BS866" s="48"/>
      <c r="BT866" s="48"/>
      <c r="BU866" s="48"/>
      <c r="BV866" s="48"/>
      <c r="BW866" s="48"/>
      <c r="BX866" s="48"/>
      <c r="BY866" s="49"/>
      <c r="BZ866" s="48"/>
      <c r="CA866" s="48"/>
      <c r="CB866" s="19"/>
      <c r="CC866" s="19"/>
      <c r="CD866" s="19"/>
      <c r="CE866" s="48"/>
      <c r="CF866" s="49"/>
      <c r="CG866" s="19"/>
      <c r="CH866" s="49"/>
      <c r="CI866" s="19"/>
      <c r="CJ866" s="19"/>
    </row>
    <row r="867" spans="1:88">
      <c r="A867" s="96">
        <f t="shared" ca="1" si="266"/>
        <v>27</v>
      </c>
      <c r="B867" s="23" t="str">
        <f ca="1">IF(A866="","",IF(AND(AL867="",AN867=""),"NB",AL867&amp;AN867))</f>
        <v>1@R,</v>
      </c>
      <c r="C867" s="6" t="str">
        <f t="shared" ca="1" si="268"/>
        <v/>
      </c>
      <c r="D867" s="56" t="str">
        <f ca="1">VLOOKUP($A867,$BC$5:$BN$45,8)</f>
        <v>R</v>
      </c>
      <c r="E867" s="344" t="str">
        <f t="shared" ca="1" si="277"/>
        <v>RBR</v>
      </c>
      <c r="F867" s="175">
        <v>1</v>
      </c>
      <c r="G867" s="459">
        <f ca="1">IF(G866&gt;=$AJ$3,1,IF(AND(J865="L",J866="L"),1,IF(I866="L",2,IF(I866="W",(2*G866-1),G866))))</f>
        <v>3</v>
      </c>
      <c r="H867" s="345" t="str">
        <f ca="1">IF($A866&lt;&gt;"",IF(OR($AH866&lt;&gt;0,$AI866&lt;&gt;0,E866="RRR"),"",IF(AND($D861="B",$D864="B"),"B",IF(AND($D863="B",$D865="B"),"B",IF(AND($D865=$D866,$D865="B"),"B","")))),"")</f>
        <v/>
      </c>
      <c r="I867" s="346" t="str">
        <f t="shared" ca="1" si="281"/>
        <v/>
      </c>
      <c r="J867" s="346">
        <f t="shared" ca="1" si="269"/>
        <v>0</v>
      </c>
      <c r="K867" s="343">
        <f t="shared" ca="1" si="278"/>
        <v>0</v>
      </c>
      <c r="L867" s="56" t="str">
        <f ca="1">VLOOKUP($A867,$BC$5:$BN$45,8)</f>
        <v>R</v>
      </c>
      <c r="M867" s="428">
        <f t="shared" ca="1" si="279"/>
        <v>0</v>
      </c>
      <c r="N867" s="175">
        <v>1</v>
      </c>
      <c r="O867" s="345" t="str">
        <f ca="1">IF($A866&lt;&gt;"",IF(OR($AH866&lt;&gt;0,$AI866&lt;&gt;0,E866="BBB",H867&lt;&gt;""),"",IF(AND($D861="R",$D864="R"),"R",IF(AND($D863="R",$D865="R"),"R",IF(AND($D865=$D866,$D865="R"),"R","")))),"")</f>
        <v>R</v>
      </c>
      <c r="P867" s="37" t="str">
        <f t="shared" ca="1" si="270"/>
        <v>W</v>
      </c>
      <c r="Q867" s="37">
        <f t="shared" ca="1" si="271"/>
        <v>1</v>
      </c>
      <c r="R867" s="23">
        <f ca="1">IF($A867&lt;&gt;"",IF(OR($AH866&lt;&gt;0,$AI866&lt;&gt;0),"0",SUM(Q867:Q867)),0)</f>
        <v>1</v>
      </c>
      <c r="S867" s="56" t="str">
        <f ca="1">VLOOKUP($A867,$BC$5:$BN$45,8)</f>
        <v>R</v>
      </c>
      <c r="T867" s="175">
        <v>1</v>
      </c>
      <c r="U867" s="345" t="str">
        <f ca="1">IF($A866&lt;&gt;"",IF(OR($AH866&lt;&gt;0,$AI866&lt;&gt;0,M866&gt;=$AJ$3),"",H867))</f>
        <v/>
      </c>
      <c r="V867" s="346" t="str">
        <f t="shared" ca="1" si="282"/>
        <v/>
      </c>
      <c r="W867" s="346">
        <f t="shared" ca="1" si="272"/>
        <v>0</v>
      </c>
      <c r="X867" s="343">
        <f t="shared" ca="1" si="280"/>
        <v>0</v>
      </c>
      <c r="Y867" s="56" t="str">
        <f ca="1">VLOOKUP($A867,$BC$5:$BN$45,8)</f>
        <v>R</v>
      </c>
      <c r="Z867" s="175">
        <v>1</v>
      </c>
      <c r="AA867" s="345" t="str">
        <f ca="1">IF($A866&lt;&gt;"",IF(OR($AH866&lt;&gt;0,$AI866&lt;&gt;0,U867&lt;&gt;""),"",O867))</f>
        <v>R</v>
      </c>
      <c r="AB867" s="37" t="str">
        <f t="shared" ca="1" si="273"/>
        <v>W</v>
      </c>
      <c r="AC867" s="37">
        <f t="shared" ca="1" si="274"/>
        <v>1</v>
      </c>
      <c r="AD867" s="23">
        <f ca="1">IF($A867&lt;&gt;"",IF(OR($AH866&lt;&gt;0,$AI866&lt;&gt;0),"0",SUM(AC867:AC867)),0)</f>
        <v>1</v>
      </c>
      <c r="AE867" s="90">
        <f ca="1">IF(A867&lt;&gt;"",W867+AC867,0)</f>
        <v>1</v>
      </c>
      <c r="AF867" s="87">
        <f t="shared" ca="1" si="284"/>
        <v>-5</v>
      </c>
      <c r="AG867" s="95">
        <f>T868</f>
        <v>1</v>
      </c>
      <c r="AH867" s="89">
        <f ca="1">IF($A867&lt;&gt;"",IF(AH866&lt;&gt;0,AH866,IF(AF867&gt;=$AJ$1,"Profit Target",0)),0)</f>
        <v>0</v>
      </c>
      <c r="AI867" s="91">
        <f ca="1">IF($A867&lt;&gt;"",IF(AI866&lt;&gt;0,AI866,IF(AF867&lt;=$AJ$2,"Stop Loss",0)))</f>
        <v>0</v>
      </c>
      <c r="AJ867" s="89">
        <f t="shared" ca="1" si="275"/>
        <v>9</v>
      </c>
      <c r="AK867" s="78" t="str">
        <f ca="1">IF($A866="","",ABS(T867)&amp;"@")</f>
        <v>1@</v>
      </c>
      <c r="AL867" s="78" t="str">
        <f ca="1">IF(U867&lt;&gt;"",$AK867&amp;U867&amp;",","")</f>
        <v/>
      </c>
      <c r="AM867" s="78" t="str">
        <f ca="1">IF($A866="","",ABS(Z867)&amp;"@")</f>
        <v>1@</v>
      </c>
      <c r="AN867" s="427" t="str">
        <f t="shared" ca="1" si="276"/>
        <v>1@R,</v>
      </c>
      <c r="AO867" s="20"/>
      <c r="AP867" s="20"/>
      <c r="AQ867" s="20"/>
      <c r="AR867" s="20"/>
      <c r="AS867" s="20"/>
      <c r="AT867" s="66"/>
      <c r="AU867" s="20"/>
      <c r="AV867" s="20"/>
      <c r="AW867" s="20"/>
      <c r="AX867" s="20"/>
      <c r="AY867" s="20"/>
      <c r="AZ867" s="20"/>
      <c r="BA867" s="20"/>
      <c r="BB867" s="96">
        <f t="shared" ca="1" si="267"/>
        <v>34</v>
      </c>
      <c r="BC867" s="48"/>
      <c r="BD867" s="96"/>
      <c r="BE867" s="48"/>
      <c r="BG867" s="48"/>
      <c r="BH867" s="48"/>
      <c r="BI867" s="19"/>
      <c r="BJ867" s="19"/>
      <c r="BK867" s="19"/>
      <c r="BL867" s="48"/>
      <c r="BM867" s="61"/>
      <c r="BN867" s="48"/>
      <c r="BR867" s="48"/>
      <c r="BS867" s="48"/>
      <c r="BT867" s="48"/>
      <c r="BU867" s="48"/>
      <c r="BV867" s="48"/>
      <c r="BW867" s="48"/>
      <c r="BX867" s="48"/>
      <c r="BY867" s="49"/>
      <c r="BZ867" s="48"/>
      <c r="CA867" s="48"/>
      <c r="CB867" s="19"/>
      <c r="CC867" s="19"/>
      <c r="CD867" s="19"/>
      <c r="CE867" s="48"/>
      <c r="CF867" s="49"/>
      <c r="CG867" s="19"/>
      <c r="CH867" s="49"/>
      <c r="CI867" s="19"/>
      <c r="CJ867" s="19"/>
    </row>
    <row r="868" spans="1:88">
      <c r="A868" s="96">
        <f t="shared" ca="1" si="266"/>
        <v>19</v>
      </c>
      <c r="B868" s="23" t="str">
        <f ca="1">IF(A867="","",IF(AND(AL868="",AN868=""),"NB",AL868&amp;AN868))</f>
        <v>1@B,</v>
      </c>
      <c r="C868" s="6" t="str">
        <f t="shared" ca="1" si="268"/>
        <v/>
      </c>
      <c r="D868" s="56" t="str">
        <f ca="1">VLOOKUP($A868,$BC$5:$BN$45,8)</f>
        <v>R</v>
      </c>
      <c r="E868" s="344" t="str">
        <f t="shared" ca="1" si="277"/>
        <v>BRR</v>
      </c>
      <c r="F868" s="175">
        <v>1</v>
      </c>
      <c r="G868" s="459">
        <f ca="1">IF(G867&gt;=$AJ$3,1,IF(AND(J866="L",J867="L"),1,IF(I867="L",2,IF(I867="W",(2*G867-1),G867))))</f>
        <v>3</v>
      </c>
      <c r="H868" s="345" t="str">
        <f ca="1">IF($A867&lt;&gt;"",IF(OR($AH867&lt;&gt;0,$AI867&lt;&gt;0,E867="RRR"),"",IF(AND($D862="B",$D865="B"),"B",IF(AND($D864="B",$D866="B"),"B",IF(AND($D866=$D867,$D866="B"),"B","")))),"")</f>
        <v>B</v>
      </c>
      <c r="I868" s="346" t="str">
        <f t="shared" ca="1" si="281"/>
        <v>L</v>
      </c>
      <c r="J868" s="346">
        <f t="shared" ca="1" si="269"/>
        <v>-1</v>
      </c>
      <c r="K868" s="343">
        <f t="shared" ca="1" si="278"/>
        <v>-1</v>
      </c>
      <c r="L868" s="56" t="str">
        <f ca="1">VLOOKUP($A868,$BC$5:$BN$45,8)</f>
        <v>R</v>
      </c>
      <c r="M868" s="428">
        <f t="shared" ca="1" si="279"/>
        <v>1</v>
      </c>
      <c r="N868" s="175">
        <v>1</v>
      </c>
      <c r="O868" s="345" t="str">
        <f ca="1">IF($A867&lt;&gt;"",IF(OR($AH867&lt;&gt;0,$AI867&lt;&gt;0,E867="BBB",H868&lt;&gt;""),"",IF(AND($D862="R",$D865="R"),"R",IF(AND($D864="R",$D866="R"),"R",IF(AND($D866=$D867,$D866="R"),"R","")))),"")</f>
        <v/>
      </c>
      <c r="P868" s="37" t="str">
        <f t="shared" ca="1" si="270"/>
        <v/>
      </c>
      <c r="Q868" s="37">
        <f t="shared" ca="1" si="271"/>
        <v>0</v>
      </c>
      <c r="R868" s="23">
        <f ca="1">IF($A868&lt;&gt;"",IF(OR($AH867&lt;&gt;0,$AI867&lt;&gt;0),"0",SUM(Q868:Q868)),0)</f>
        <v>0</v>
      </c>
      <c r="S868" s="56" t="str">
        <f ca="1">VLOOKUP($A868,$BC$5:$BN$45,8)</f>
        <v>R</v>
      </c>
      <c r="T868" s="175">
        <v>1</v>
      </c>
      <c r="U868" s="345" t="str">
        <f ca="1">IF($A867&lt;&gt;"",IF(OR($AH867&lt;&gt;0,$AI867&lt;&gt;0,M867&gt;=$AJ$3),"",H868))</f>
        <v>B</v>
      </c>
      <c r="V868" s="346" t="str">
        <f t="shared" ca="1" si="282"/>
        <v>L</v>
      </c>
      <c r="W868" s="346">
        <f t="shared" ca="1" si="272"/>
        <v>-1</v>
      </c>
      <c r="X868" s="343">
        <f t="shared" ca="1" si="280"/>
        <v>-1</v>
      </c>
      <c r="Y868" s="56" t="str">
        <f ca="1">VLOOKUP($A868,$BC$5:$BN$45,8)</f>
        <v>R</v>
      </c>
      <c r="Z868" s="175">
        <v>1</v>
      </c>
      <c r="AA868" s="345" t="str">
        <f ca="1">IF($A867&lt;&gt;"",IF(OR($AH867&lt;&gt;0,$AI867&lt;&gt;0,U868&lt;&gt;""),"",O868))</f>
        <v/>
      </c>
      <c r="AB868" s="37" t="str">
        <f t="shared" ca="1" si="273"/>
        <v/>
      </c>
      <c r="AC868" s="37">
        <f t="shared" ca="1" si="274"/>
        <v>0</v>
      </c>
      <c r="AD868" s="23">
        <f ca="1">IF($A868&lt;&gt;"",IF(OR($AH867&lt;&gt;0,$AI867&lt;&gt;0),"0",SUM(AC868:AC868)),0)</f>
        <v>0</v>
      </c>
      <c r="AE868" s="90">
        <f ca="1">IF(A868&lt;&gt;"",W868+AC868,0)</f>
        <v>-1</v>
      </c>
      <c r="AF868" s="87">
        <f t="shared" ca="1" si="284"/>
        <v>-6</v>
      </c>
      <c r="AG868" s="95">
        <f>T869</f>
        <v>1</v>
      </c>
      <c r="AH868" s="89">
        <f ca="1">IF($A868&lt;&gt;"",IF(AH867&lt;&gt;0,AH867,IF(AF868&gt;=$AJ$1,"Profit Target",0)),0)</f>
        <v>0</v>
      </c>
      <c r="AI868" s="91">
        <f ca="1">IF($A868&lt;&gt;"",IF(AI867&lt;&gt;0,AI867,IF(AF868&lt;=$AJ$2,"Stop Loss",0)))</f>
        <v>0</v>
      </c>
      <c r="AJ868" s="89">
        <f t="shared" ca="1" si="275"/>
        <v>9</v>
      </c>
      <c r="AK868" s="78" t="str">
        <f ca="1">IF($A867="","",ABS(T868)&amp;"@")</f>
        <v>1@</v>
      </c>
      <c r="AL868" s="78" t="str">
        <f ca="1">IF(U868&lt;&gt;"",$AK868&amp;U868&amp;",","")</f>
        <v>1@B,</v>
      </c>
      <c r="AM868" s="78" t="str">
        <f ca="1">IF($A867="","",ABS(Z868)&amp;"@")</f>
        <v>1@</v>
      </c>
      <c r="AN868" s="427" t="str">
        <f t="shared" ca="1" si="276"/>
        <v/>
      </c>
      <c r="AO868" s="20"/>
      <c r="AP868" s="20"/>
      <c r="AQ868" s="20"/>
      <c r="AR868" s="20"/>
      <c r="AS868" s="20"/>
      <c r="AT868" s="66"/>
      <c r="AU868" s="20"/>
      <c r="AV868" s="20"/>
      <c r="AW868" s="20"/>
      <c r="AX868" s="20"/>
      <c r="AY868" s="20"/>
      <c r="AZ868" s="20"/>
      <c r="BA868" s="20"/>
      <c r="BB868" s="96">
        <f t="shared" ca="1" si="267"/>
        <v>28</v>
      </c>
      <c r="BC868" s="48"/>
      <c r="BD868" s="96"/>
      <c r="BE868" s="48"/>
      <c r="BG868" s="48"/>
      <c r="BH868" s="48"/>
      <c r="BI868" s="19"/>
      <c r="BJ868" s="19"/>
      <c r="BK868" s="19"/>
      <c r="BL868" s="48"/>
      <c r="BM868" s="61"/>
      <c r="BN868" s="48"/>
      <c r="BR868" s="48"/>
      <c r="BS868" s="48"/>
      <c r="BT868" s="48"/>
      <c r="BU868" s="48"/>
      <c r="BV868" s="48"/>
      <c r="BW868" s="48"/>
      <c r="BX868" s="48"/>
      <c r="BY868" s="49"/>
      <c r="BZ868" s="48"/>
      <c r="CA868" s="48"/>
      <c r="CB868" s="19"/>
      <c r="CC868" s="19"/>
      <c r="CD868" s="19"/>
      <c r="CE868" s="48"/>
      <c r="CF868" s="49"/>
      <c r="CG868" s="19"/>
      <c r="CH868" s="49"/>
      <c r="CI868" s="19"/>
      <c r="CJ868" s="19"/>
    </row>
    <row r="869" spans="1:88">
      <c r="A869" s="96">
        <f t="shared" ca="1" si="266"/>
        <v>10</v>
      </c>
      <c r="B869" s="23" t="str">
        <f ca="1">IF(A868="","",IF(AND(AL869="",AN869=""),"NB",AL869&amp;AN869))</f>
        <v>1@R,</v>
      </c>
      <c r="C869" s="6" t="str">
        <f t="shared" ca="1" si="268"/>
        <v/>
      </c>
      <c r="D869" s="56" t="str">
        <f ca="1">VLOOKUP($A869,$BC$5:$BN$45,8)</f>
        <v>B</v>
      </c>
      <c r="E869" s="344" t="str">
        <f t="shared" ca="1" si="277"/>
        <v>RRB</v>
      </c>
      <c r="F869" s="175">
        <v>1</v>
      </c>
      <c r="G869" s="459">
        <f ca="1">IF(G868&gt;=$AJ$3,1,IF(AND(J867="L",J868="L"),1,IF(I868="L",2,IF(I868="W",(2*G868-1),G868))))</f>
        <v>2</v>
      </c>
      <c r="H869" s="345" t="str">
        <f ca="1">IF($A868&lt;&gt;"",IF(OR($AH868&lt;&gt;0,$AI868&lt;&gt;0,E868="RRR"),"",IF(AND($D863="B",$D866="B"),"B",IF(AND($D865="B",$D867="B"),"B",IF(AND($D867=$D868,$D867="B"),"B","")))),"")</f>
        <v/>
      </c>
      <c r="I869" s="346" t="str">
        <f t="shared" ca="1" si="281"/>
        <v/>
      </c>
      <c r="J869" s="346">
        <f t="shared" ca="1" si="269"/>
        <v>0</v>
      </c>
      <c r="K869" s="343">
        <f t="shared" ca="1" si="278"/>
        <v>0</v>
      </c>
      <c r="L869" s="56" t="str">
        <f ca="1">VLOOKUP($A869,$BC$5:$BN$45,8)</f>
        <v>B</v>
      </c>
      <c r="M869" s="428">
        <f t="shared" ca="1" si="279"/>
        <v>1</v>
      </c>
      <c r="N869" s="175">
        <v>1</v>
      </c>
      <c r="O869" s="345" t="str">
        <f ca="1">IF($A868&lt;&gt;"",IF(OR($AH868&lt;&gt;0,$AI868&lt;&gt;0,E868="BBB",H869&lt;&gt;""),"",IF(AND($D863="R",$D866="R"),"R",IF(AND($D865="R",$D867="R"),"R",IF(AND($D867=$D868,$D867="R"),"R","")))),"")</f>
        <v>R</v>
      </c>
      <c r="P869" s="37" t="str">
        <f t="shared" ca="1" si="270"/>
        <v>L</v>
      </c>
      <c r="Q869" s="37">
        <f t="shared" ca="1" si="271"/>
        <v>-1</v>
      </c>
      <c r="R869" s="23">
        <f ca="1">IF($A869&lt;&gt;"",IF(OR($AH868&lt;&gt;0,$AI868&lt;&gt;0),"0",SUM(Q869:Q869)),0)</f>
        <v>-1</v>
      </c>
      <c r="S869" s="56" t="str">
        <f ca="1">VLOOKUP($A869,$BC$5:$BN$45,8)</f>
        <v>B</v>
      </c>
      <c r="T869" s="175">
        <v>1</v>
      </c>
      <c r="U869" s="345" t="str">
        <f ca="1">IF($A868&lt;&gt;"",IF(OR($AH868&lt;&gt;0,$AI868&lt;&gt;0,M868&gt;=$AJ$3),"",H869))</f>
        <v/>
      </c>
      <c r="V869" s="346" t="str">
        <f t="shared" ca="1" si="282"/>
        <v/>
      </c>
      <c r="W869" s="346">
        <f t="shared" ca="1" si="272"/>
        <v>0</v>
      </c>
      <c r="X869" s="343">
        <f t="shared" ca="1" si="280"/>
        <v>0</v>
      </c>
      <c r="Y869" s="56" t="str">
        <f ca="1">VLOOKUP($A869,$BC$5:$BN$45,8)</f>
        <v>B</v>
      </c>
      <c r="Z869" s="175">
        <v>1</v>
      </c>
      <c r="AA869" s="345" t="str">
        <f ca="1">IF($A868&lt;&gt;"",IF(OR($AH868&lt;&gt;0,$AI868&lt;&gt;0,U869&lt;&gt;""),"",O869))</f>
        <v>R</v>
      </c>
      <c r="AB869" s="37" t="str">
        <f t="shared" ca="1" si="273"/>
        <v>L</v>
      </c>
      <c r="AC869" s="37">
        <f t="shared" ca="1" si="274"/>
        <v>-1</v>
      </c>
      <c r="AD869" s="23">
        <f ca="1">IF($A869&lt;&gt;"",IF(OR($AH868&lt;&gt;0,$AI868&lt;&gt;0),"0",SUM(AC869:AC869)),0)</f>
        <v>-1</v>
      </c>
      <c r="AE869" s="90">
        <f ca="1">IF(A869&lt;&gt;"",W869+AC869,0)</f>
        <v>-1</v>
      </c>
      <c r="AF869" s="87">
        <f t="shared" ca="1" si="284"/>
        <v>-7</v>
      </c>
      <c r="AG869" s="95">
        <f>T870</f>
        <v>1</v>
      </c>
      <c r="AH869" s="89">
        <f ca="1">IF($A869&lt;&gt;"",IF(AH868&lt;&gt;0,AH868,IF(AF869&gt;=$AJ$1,"Profit Target",0)),0)</f>
        <v>0</v>
      </c>
      <c r="AI869" s="91">
        <f ca="1">IF($A869&lt;&gt;"",IF(AI868&lt;&gt;0,AI868,IF(AF869&lt;=$AJ$2,"Stop Loss",0)))</f>
        <v>0</v>
      </c>
      <c r="AJ869" s="89">
        <f t="shared" ca="1" si="275"/>
        <v>9</v>
      </c>
      <c r="AK869" s="78" t="str">
        <f ca="1">IF($A868="","",ABS(T869)&amp;"@")</f>
        <v>1@</v>
      </c>
      <c r="AL869" s="78" t="str">
        <f ca="1">IF(U869&lt;&gt;"",$AK869&amp;U869&amp;",","")</f>
        <v/>
      </c>
      <c r="AM869" s="78" t="str">
        <f ca="1">IF($A868="","",ABS(Z869)&amp;"@")</f>
        <v>1@</v>
      </c>
      <c r="AN869" s="427" t="str">
        <f t="shared" ca="1" si="276"/>
        <v>1@R,</v>
      </c>
      <c r="AO869" s="20"/>
      <c r="AP869" s="20"/>
      <c r="AQ869" s="20"/>
      <c r="AR869" s="20"/>
      <c r="AS869" s="20"/>
      <c r="AT869" s="66"/>
      <c r="AU869" s="20"/>
      <c r="AV869" s="20"/>
      <c r="AW869" s="20"/>
      <c r="AX869" s="20"/>
      <c r="AY869" s="20"/>
      <c r="AZ869" s="20"/>
      <c r="BA869" s="20"/>
      <c r="BB869" s="96">
        <f t="shared" ca="1" si="267"/>
        <v>18</v>
      </c>
      <c r="BC869" s="48"/>
      <c r="BD869" s="96"/>
      <c r="BE869" s="48"/>
      <c r="BG869" s="48"/>
      <c r="BH869" s="48"/>
      <c r="BI869" s="19"/>
      <c r="BJ869" s="19"/>
      <c r="BK869" s="19"/>
      <c r="BL869" s="48"/>
      <c r="BM869" s="61"/>
      <c r="BN869" s="48"/>
      <c r="BR869" s="48"/>
      <c r="BS869" s="48"/>
      <c r="BT869" s="48"/>
      <c r="BU869" s="48"/>
      <c r="BV869" s="48"/>
      <c r="BW869" s="48"/>
      <c r="BX869" s="48"/>
      <c r="BY869" s="49"/>
      <c r="BZ869" s="48"/>
      <c r="CA869" s="48"/>
      <c r="CB869" s="19"/>
      <c r="CC869" s="19"/>
      <c r="CD869" s="19"/>
      <c r="CE869" s="48"/>
      <c r="CF869" s="49"/>
      <c r="CG869" s="19"/>
      <c r="CH869" s="49"/>
      <c r="CI869" s="19"/>
      <c r="CJ869" s="19"/>
    </row>
    <row r="870" spans="1:88">
      <c r="A870" s="96">
        <f t="shared" ca="1" si="266"/>
        <v>7</v>
      </c>
      <c r="B870" s="23" t="str">
        <f ca="1">IF(A869="","",IF(AND(AL870="",AN870=""),"NB",AL870&amp;AN870))</f>
        <v>NB</v>
      </c>
      <c r="C870" s="6" t="str">
        <f t="shared" ca="1" si="268"/>
        <v/>
      </c>
      <c r="D870" s="56" t="str">
        <f ca="1">VLOOKUP($A870,$BC$5:$BN$45,8)</f>
        <v>R</v>
      </c>
      <c r="E870" s="344" t="str">
        <f t="shared" ca="1" si="277"/>
        <v>RBR</v>
      </c>
      <c r="F870" s="175">
        <v>1</v>
      </c>
      <c r="G870" s="459">
        <f ca="1">IF(G869&gt;=$AJ$3,1,IF(AND(J868="L",J869="L"),1,IF(I869="L",2,IF(I869="W",(2*G869-1),G869))))</f>
        <v>2</v>
      </c>
      <c r="H870" s="345" t="str">
        <f ca="1">IF($A869&lt;&gt;"",IF(OR($AH869&lt;&gt;0,$AI869&lt;&gt;0,E869="RRR"),"",IF(AND($D864="B",$D867="B"),"B",IF(AND($D866="B",$D868="B"),"B",IF(AND($D868=$D869,$D868="B"),"B","")))),"")</f>
        <v/>
      </c>
      <c r="I870" s="346" t="str">
        <f t="shared" ca="1" si="281"/>
        <v/>
      </c>
      <c r="J870" s="346">
        <f t="shared" ca="1" si="269"/>
        <v>0</v>
      </c>
      <c r="K870" s="343">
        <f t="shared" ca="1" si="278"/>
        <v>0</v>
      </c>
      <c r="L870" s="56" t="str">
        <f ca="1">VLOOKUP($A870,$BC$5:$BN$45,8)</f>
        <v>R</v>
      </c>
      <c r="M870" s="428">
        <f t="shared" ca="1" si="279"/>
        <v>1</v>
      </c>
      <c r="N870" s="175">
        <v>1</v>
      </c>
      <c r="O870" s="345" t="str">
        <f ca="1">IF($A869&lt;&gt;"",IF(OR($AH869&lt;&gt;0,$AI869&lt;&gt;0,E869="BBB",H870&lt;&gt;""),"",IF(AND($D864="R",$D867="R"),"R",IF(AND($D866="R",$D868="R"),"R",IF(AND($D868=$D869,$D868="R"),"R","")))),"")</f>
        <v/>
      </c>
      <c r="P870" s="37" t="str">
        <f t="shared" ca="1" si="270"/>
        <v/>
      </c>
      <c r="Q870" s="37">
        <f t="shared" ca="1" si="271"/>
        <v>0</v>
      </c>
      <c r="R870" s="23">
        <f ca="1">IF($A870&lt;&gt;"",IF(OR($AH869&lt;&gt;0,$AI869&lt;&gt;0),"0",SUM(Q870:Q870)),0)</f>
        <v>0</v>
      </c>
      <c r="S870" s="56" t="str">
        <f ca="1">VLOOKUP($A870,$BC$5:$BN$45,8)</f>
        <v>R</v>
      </c>
      <c r="T870" s="175">
        <v>1</v>
      </c>
      <c r="U870" s="345" t="str">
        <f ca="1">IF($A869&lt;&gt;"",IF(OR($AH869&lt;&gt;0,$AI869&lt;&gt;0,M869&gt;=$AJ$3),"",H870))</f>
        <v/>
      </c>
      <c r="V870" s="346" t="str">
        <f t="shared" ca="1" si="282"/>
        <v/>
      </c>
      <c r="W870" s="346">
        <f t="shared" ca="1" si="272"/>
        <v>0</v>
      </c>
      <c r="X870" s="343">
        <f t="shared" ca="1" si="280"/>
        <v>0</v>
      </c>
      <c r="Y870" s="56" t="str">
        <f ca="1">VLOOKUP($A870,$BC$5:$BN$45,8)</f>
        <v>R</v>
      </c>
      <c r="Z870" s="175">
        <v>1</v>
      </c>
      <c r="AA870" s="345" t="str">
        <f ca="1">IF($A869&lt;&gt;"",IF(OR($AH869&lt;&gt;0,$AI869&lt;&gt;0,U870&lt;&gt;""),"",O870))</f>
        <v/>
      </c>
      <c r="AB870" s="37" t="str">
        <f t="shared" ca="1" si="273"/>
        <v/>
      </c>
      <c r="AC870" s="37">
        <f t="shared" ca="1" si="274"/>
        <v>0</v>
      </c>
      <c r="AD870" s="23">
        <f ca="1">IF($A870&lt;&gt;"",IF(OR($AH869&lt;&gt;0,$AI869&lt;&gt;0),"0",SUM(AC870:AC870)),0)</f>
        <v>0</v>
      </c>
      <c r="AE870" s="90">
        <f ca="1">IF(A870&lt;&gt;"",W870+AC870,0)</f>
        <v>0</v>
      </c>
      <c r="AF870" s="87">
        <f t="shared" ca="1" si="284"/>
        <v>-7</v>
      </c>
      <c r="AG870" s="95">
        <f>T871</f>
        <v>1</v>
      </c>
      <c r="AH870" s="89">
        <f ca="1">IF($A870&lt;&gt;"",IF(AH869&lt;&gt;0,AH869,IF(AF870&gt;=$AJ$1,"Profit Target",0)),0)</f>
        <v>0</v>
      </c>
      <c r="AI870" s="91">
        <f ca="1">IF($A870&lt;&gt;"",IF(AI869&lt;&gt;0,AI869,IF(AF870&lt;=$AJ$2,"Stop Loss",0)))</f>
        <v>0</v>
      </c>
      <c r="AJ870" s="89">
        <f t="shared" ca="1" si="275"/>
        <v>9</v>
      </c>
      <c r="AK870" s="78" t="str">
        <f ca="1">IF($A869="","",ABS(T870)&amp;"@")</f>
        <v>1@</v>
      </c>
      <c r="AL870" s="78" t="str">
        <f ca="1">IF(U870&lt;&gt;"",$AK870&amp;U870&amp;",","")</f>
        <v/>
      </c>
      <c r="AM870" s="78" t="str">
        <f ca="1">IF($A869="","",ABS(Z870)&amp;"@")</f>
        <v>1@</v>
      </c>
      <c r="AN870" s="427" t="str">
        <f t="shared" ca="1" si="276"/>
        <v/>
      </c>
      <c r="AO870" s="20"/>
      <c r="AP870" s="20"/>
      <c r="AQ870" s="20"/>
      <c r="AR870" s="20"/>
      <c r="AS870" s="20"/>
      <c r="AT870" s="66"/>
      <c r="AU870" s="20"/>
      <c r="AV870" s="20"/>
      <c r="AW870" s="20"/>
      <c r="AX870" s="20"/>
      <c r="AY870" s="20"/>
      <c r="AZ870" s="20"/>
      <c r="BA870" s="20"/>
      <c r="BB870" s="96">
        <f t="shared" ca="1" si="267"/>
        <v>1</v>
      </c>
      <c r="BC870" s="48"/>
      <c r="BD870" s="96"/>
      <c r="BE870" s="48"/>
      <c r="BG870" s="48"/>
      <c r="BH870" s="48"/>
      <c r="BI870" s="19"/>
      <c r="BJ870" s="19"/>
      <c r="BK870" s="19"/>
      <c r="BL870" s="48"/>
      <c r="BM870" s="61"/>
      <c r="BN870" s="48"/>
      <c r="BR870" s="48"/>
      <c r="BS870" s="48"/>
      <c r="BT870" s="48"/>
      <c r="BU870" s="48"/>
      <c r="BV870" s="48"/>
      <c r="BW870" s="48"/>
      <c r="BX870" s="48"/>
      <c r="BY870" s="49"/>
      <c r="BZ870" s="48"/>
      <c r="CA870" s="48"/>
      <c r="CB870" s="19"/>
      <c r="CC870" s="19"/>
      <c r="CD870" s="19"/>
      <c r="CE870" s="48"/>
      <c r="CF870" s="49"/>
      <c r="CG870" s="19"/>
      <c r="CH870" s="49"/>
      <c r="CI870" s="19"/>
      <c r="CJ870" s="19"/>
    </row>
    <row r="871" spans="1:88">
      <c r="A871" s="96">
        <f t="shared" ca="1" si="266"/>
        <v>24</v>
      </c>
      <c r="B871" s="23" t="str">
        <f ca="1">IF(A870="","",IF(AND(AL871="",AN871=""),"NB",AL871&amp;AN871))</f>
        <v>1@R,</v>
      </c>
      <c r="C871" s="6" t="str">
        <f t="shared" ca="1" si="268"/>
        <v/>
      </c>
      <c r="D871" s="56" t="str">
        <f ca="1">VLOOKUP($A871,$BC$5:$BN$45,8)</f>
        <v>B</v>
      </c>
      <c r="E871" s="344" t="str">
        <f t="shared" ca="1" si="277"/>
        <v>BRB</v>
      </c>
      <c r="F871" s="175">
        <v>1</v>
      </c>
      <c r="G871" s="459">
        <f ca="1">IF(G870&gt;=$AJ$3,1,IF(AND(J869="L",J870="L"),1,IF(I870="L",2,IF(I870="W",(2*G870-1),G870))))</f>
        <v>2</v>
      </c>
      <c r="H871" s="345" t="str">
        <f ca="1">IF($A870&lt;&gt;"",IF(OR($AH870&lt;&gt;0,$AI870&lt;&gt;0,E870="RRR"),"",IF(AND($D865="B",$D868="B"),"B",IF(AND($D867="B",$D869="B"),"B",IF(AND($D869=$D870,$D869="B"),"B","")))),"")</f>
        <v/>
      </c>
      <c r="I871" s="346" t="str">
        <f t="shared" ca="1" si="281"/>
        <v/>
      </c>
      <c r="J871" s="346">
        <f t="shared" ca="1" si="269"/>
        <v>0</v>
      </c>
      <c r="K871" s="343">
        <f t="shared" ca="1" si="278"/>
        <v>0</v>
      </c>
      <c r="L871" s="56" t="str">
        <f ca="1">VLOOKUP($A871,$BC$5:$BN$45,8)</f>
        <v>B</v>
      </c>
      <c r="M871" s="428">
        <f t="shared" ca="1" si="279"/>
        <v>1</v>
      </c>
      <c r="N871" s="175">
        <v>1</v>
      </c>
      <c r="O871" s="345" t="str">
        <f ca="1">IF($A870&lt;&gt;"",IF(OR($AH870&lt;&gt;0,$AI870&lt;&gt;0,E870="BBB",H871&lt;&gt;""),"",IF(AND($D865="R",$D868="R"),"R",IF(AND($D867="R",$D869="R"),"R",IF(AND($D869=$D870,$D869="R"),"R","")))),"")</f>
        <v>R</v>
      </c>
      <c r="P871" s="37" t="str">
        <f t="shared" ca="1" si="270"/>
        <v>L</v>
      </c>
      <c r="Q871" s="37">
        <f t="shared" ca="1" si="271"/>
        <v>-1</v>
      </c>
      <c r="R871" s="23">
        <f ca="1">IF($A871&lt;&gt;"",IF(OR($AH870&lt;&gt;0,$AI870&lt;&gt;0),"0",SUM(Q871:Q871)),0)</f>
        <v>-1</v>
      </c>
      <c r="S871" s="56" t="str">
        <f ca="1">VLOOKUP($A871,$BC$5:$BN$45,8)</f>
        <v>B</v>
      </c>
      <c r="T871" s="175">
        <v>1</v>
      </c>
      <c r="U871" s="345" t="str">
        <f ca="1">IF($A870&lt;&gt;"",IF(OR($AH870&lt;&gt;0,$AI870&lt;&gt;0,M870&gt;=$AJ$3),"",H871))</f>
        <v/>
      </c>
      <c r="V871" s="346" t="str">
        <f t="shared" ca="1" si="282"/>
        <v/>
      </c>
      <c r="W871" s="346">
        <f t="shared" ca="1" si="272"/>
        <v>0</v>
      </c>
      <c r="X871" s="343">
        <f t="shared" ca="1" si="280"/>
        <v>0</v>
      </c>
      <c r="Y871" s="56" t="str">
        <f ca="1">VLOOKUP($A871,$BC$5:$BN$45,8)</f>
        <v>B</v>
      </c>
      <c r="Z871" s="175">
        <v>1</v>
      </c>
      <c r="AA871" s="345" t="str">
        <f ca="1">IF($A870&lt;&gt;"",IF(OR($AH870&lt;&gt;0,$AI870&lt;&gt;0,U871&lt;&gt;""),"",O871))</f>
        <v>R</v>
      </c>
      <c r="AB871" s="37" t="str">
        <f t="shared" ca="1" si="273"/>
        <v>L</v>
      </c>
      <c r="AC871" s="37">
        <f t="shared" ca="1" si="274"/>
        <v>-1</v>
      </c>
      <c r="AD871" s="23">
        <f ca="1">IF($A871&lt;&gt;"",IF(OR($AH870&lt;&gt;0,$AI870&lt;&gt;0),"0",SUM(AC871:AC871)),0)</f>
        <v>-1</v>
      </c>
      <c r="AE871" s="90">
        <f ca="1">IF(A871&lt;&gt;"",W871+AC871,0)</f>
        <v>-1</v>
      </c>
      <c r="AF871" s="87">
        <f t="shared" ca="1" si="284"/>
        <v>-8</v>
      </c>
      <c r="AG871" s="95">
        <f>T872</f>
        <v>1</v>
      </c>
      <c r="AH871" s="89">
        <f ca="1">IF($A871&lt;&gt;"",IF(AH870&lt;&gt;0,AH870,IF(AF871&gt;=$AJ$1,"Profit Target",0)),0)</f>
        <v>0</v>
      </c>
      <c r="AI871" s="91">
        <f ca="1">IF($A871&lt;&gt;"",IF(AI870&lt;&gt;0,AI870,IF(AF871&lt;=$AJ$2,"Stop Loss",0)))</f>
        <v>0</v>
      </c>
      <c r="AJ871" s="89">
        <f t="shared" ca="1" si="275"/>
        <v>9</v>
      </c>
      <c r="AK871" s="78" t="str">
        <f ca="1">IF($A870="","",ABS(T871)&amp;"@")</f>
        <v>1@</v>
      </c>
      <c r="AL871" s="78" t="str">
        <f ca="1">IF(U871&lt;&gt;"",$AK871&amp;U871&amp;",","")</f>
        <v/>
      </c>
      <c r="AM871" s="78" t="str">
        <f ca="1">IF($A870="","",ABS(Z871)&amp;"@")</f>
        <v>1@</v>
      </c>
      <c r="AN871" s="427" t="str">
        <f t="shared" ca="1" si="276"/>
        <v>1@R,</v>
      </c>
      <c r="AO871" s="20"/>
      <c r="AP871" s="20"/>
      <c r="AQ871" s="20"/>
      <c r="AR871" s="20"/>
      <c r="AS871" s="20"/>
      <c r="AT871" s="66"/>
      <c r="AU871" s="20"/>
      <c r="AV871" s="20"/>
      <c r="AW871" s="20"/>
      <c r="AX871" s="20"/>
      <c r="AY871" s="20"/>
      <c r="AZ871" s="20"/>
      <c r="BA871" s="20"/>
      <c r="BB871" s="96">
        <f t="shared" ca="1" si="267"/>
        <v>9</v>
      </c>
      <c r="BC871" s="48"/>
      <c r="BD871" s="96"/>
      <c r="BE871" s="48"/>
      <c r="BG871" s="48"/>
      <c r="BH871" s="48"/>
      <c r="BI871" s="19"/>
      <c r="BJ871" s="19"/>
      <c r="BK871" s="19"/>
      <c r="BL871" s="48"/>
      <c r="BM871" s="61"/>
      <c r="BN871" s="48"/>
      <c r="BR871" s="48"/>
      <c r="BS871" s="48"/>
      <c r="BT871" s="48"/>
      <c r="BU871" s="48"/>
      <c r="BV871" s="48"/>
      <c r="BW871" s="48"/>
      <c r="BX871" s="48"/>
      <c r="BY871" s="49"/>
      <c r="BZ871" s="48"/>
      <c r="CA871" s="48"/>
      <c r="CB871" s="19"/>
      <c r="CC871" s="19"/>
      <c r="CD871" s="19"/>
      <c r="CE871" s="48"/>
      <c r="CF871" s="49"/>
      <c r="CG871" s="19"/>
      <c r="CH871" s="49"/>
      <c r="CI871" s="19"/>
      <c r="CJ871" s="19"/>
    </row>
    <row r="872" spans="1:88">
      <c r="A872" s="96">
        <f t="shared" ca="1" si="266"/>
        <v>13</v>
      </c>
      <c r="B872" s="23" t="str">
        <f ca="1">IF(A871="","",IF(AND(AL872="",AN872=""),"NB",AL872&amp;AN872))</f>
        <v>1@B,</v>
      </c>
      <c r="C872" s="6" t="str">
        <f t="shared" ca="1" si="268"/>
        <v/>
      </c>
      <c r="D872" s="56" t="str">
        <f ca="1">VLOOKUP($A872,$BC$5:$BN$45,8)</f>
        <v>B</v>
      </c>
      <c r="E872" s="344" t="str">
        <f t="shared" ca="1" si="277"/>
        <v>RBB</v>
      </c>
      <c r="F872" s="175">
        <v>1</v>
      </c>
      <c r="G872" s="459">
        <f ca="1">IF(G871&gt;=$AJ$3,1,IF(AND(J870="L",J871="L"),1,IF(I871="L",2,IF(I871="W",(2*G871-1),G871))))</f>
        <v>2</v>
      </c>
      <c r="H872" s="345" t="str">
        <f ca="1">IF($A871&lt;&gt;"",IF(OR($AH871&lt;&gt;0,$AI871&lt;&gt;0,E871="RRR"),"",IF(AND($D866="B",$D869="B"),"B",IF(AND($D868="B",$D870="B"),"B",IF(AND($D870=$D871,$D870="B"),"B","")))),"")</f>
        <v>B</v>
      </c>
      <c r="I872" s="346" t="str">
        <f t="shared" ca="1" si="281"/>
        <v>W</v>
      </c>
      <c r="J872" s="346">
        <f t="shared" ca="1" si="269"/>
        <v>1</v>
      </c>
      <c r="K872" s="343">
        <f t="shared" ca="1" si="278"/>
        <v>1</v>
      </c>
      <c r="L872" s="56" t="str">
        <f ca="1">VLOOKUP($A872,$BC$5:$BN$45,8)</f>
        <v>B</v>
      </c>
      <c r="M872" s="428">
        <f t="shared" ca="1" si="279"/>
        <v>0</v>
      </c>
      <c r="N872" s="175">
        <v>1</v>
      </c>
      <c r="O872" s="345" t="str">
        <f ca="1">IF($A871&lt;&gt;"",IF(OR($AH871&lt;&gt;0,$AI871&lt;&gt;0,E871="BBB",H872&lt;&gt;""),"",IF(AND($D866="R",$D869="R"),"R",IF(AND($D868="R",$D870="R"),"R",IF(AND($D870=$D871,$D870="R"),"R","")))),"")</f>
        <v/>
      </c>
      <c r="P872" s="37" t="str">
        <f t="shared" ca="1" si="270"/>
        <v/>
      </c>
      <c r="Q872" s="37">
        <f t="shared" ca="1" si="271"/>
        <v>0</v>
      </c>
      <c r="R872" s="23">
        <f ca="1">IF($A872&lt;&gt;"",IF(OR($AH871&lt;&gt;0,$AI871&lt;&gt;0),"0",SUM(Q872:Q872)),0)</f>
        <v>0</v>
      </c>
      <c r="S872" s="56" t="str">
        <f ca="1">VLOOKUP($A872,$BC$5:$BN$45,8)</f>
        <v>B</v>
      </c>
      <c r="T872" s="175">
        <v>1</v>
      </c>
      <c r="U872" s="345" t="str">
        <f ca="1">IF($A871&lt;&gt;"",IF(OR($AH871&lt;&gt;0,$AI871&lt;&gt;0,M871&gt;=$AJ$3),"",H872))</f>
        <v>B</v>
      </c>
      <c r="V872" s="346" t="str">
        <f t="shared" ca="1" si="282"/>
        <v>W</v>
      </c>
      <c r="W872" s="346">
        <f t="shared" ca="1" si="272"/>
        <v>1</v>
      </c>
      <c r="X872" s="343">
        <f t="shared" ca="1" si="280"/>
        <v>1</v>
      </c>
      <c r="Y872" s="56" t="str">
        <f ca="1">VLOOKUP($A872,$BC$5:$BN$45,8)</f>
        <v>B</v>
      </c>
      <c r="Z872" s="175">
        <v>1</v>
      </c>
      <c r="AA872" s="345" t="str">
        <f ca="1">IF($A871&lt;&gt;"",IF(OR($AH871&lt;&gt;0,$AI871&lt;&gt;0,U872&lt;&gt;""),"",O872))</f>
        <v/>
      </c>
      <c r="AB872" s="37" t="str">
        <f t="shared" ca="1" si="273"/>
        <v/>
      </c>
      <c r="AC872" s="37">
        <f t="shared" ca="1" si="274"/>
        <v>0</v>
      </c>
      <c r="AD872" s="23">
        <f ca="1">IF($A872&lt;&gt;"",IF(OR($AH871&lt;&gt;0,$AI871&lt;&gt;0),"0",SUM(AC872:AC872)),0)</f>
        <v>0</v>
      </c>
      <c r="AE872" s="90">
        <f ca="1">IF(A872&lt;&gt;"",W872+AC872,0)</f>
        <v>1</v>
      </c>
      <c r="AF872" s="87">
        <f t="shared" ca="1" si="284"/>
        <v>-7</v>
      </c>
      <c r="AG872" s="95">
        <f>T873</f>
        <v>1</v>
      </c>
      <c r="AH872" s="89">
        <f ca="1">IF($A872&lt;&gt;"",IF(AH871&lt;&gt;0,AH871,IF(AF872&gt;=$AJ$1,"Profit Target",0)),0)</f>
        <v>0</v>
      </c>
      <c r="AI872" s="91">
        <f ca="1">IF($A872&lt;&gt;"",IF(AI871&lt;&gt;0,AI871,IF(AF872&lt;=$AJ$2,"Stop Loss",0)))</f>
        <v>0</v>
      </c>
      <c r="AJ872" s="89">
        <f t="shared" ca="1" si="275"/>
        <v>9</v>
      </c>
      <c r="AK872" s="78" t="str">
        <f ca="1">IF($A871="","",ABS(T872)&amp;"@")</f>
        <v>1@</v>
      </c>
      <c r="AL872" s="78" t="str">
        <f ca="1">IF(U872&lt;&gt;"",$AK872&amp;U872&amp;",","")</f>
        <v>1@B,</v>
      </c>
      <c r="AM872" s="78" t="str">
        <f ca="1">IF($A871="","",ABS(Z872)&amp;"@")</f>
        <v>1@</v>
      </c>
      <c r="AN872" s="427" t="str">
        <f t="shared" ca="1" si="276"/>
        <v/>
      </c>
      <c r="AO872" s="20"/>
      <c r="AP872" s="20"/>
      <c r="AQ872" s="20"/>
      <c r="AR872" s="20"/>
      <c r="AS872" s="20"/>
      <c r="AT872" s="66"/>
      <c r="AU872" s="20"/>
      <c r="AV872" s="20"/>
      <c r="AW872" s="20"/>
      <c r="AX872" s="20"/>
      <c r="AY872" s="20"/>
      <c r="AZ872" s="20"/>
      <c r="BA872" s="20"/>
      <c r="BB872" s="96">
        <f t="shared" ca="1" si="267"/>
        <v>14</v>
      </c>
      <c r="BC872" s="48"/>
      <c r="BD872" s="96"/>
      <c r="BE872" s="48"/>
      <c r="BG872" s="48"/>
      <c r="BH872" s="48"/>
      <c r="BI872" s="19"/>
      <c r="BJ872" s="19"/>
      <c r="BK872" s="19"/>
      <c r="BL872" s="48"/>
      <c r="BM872" s="61"/>
      <c r="BN872" s="48"/>
      <c r="BR872" s="48"/>
      <c r="BS872" s="48"/>
      <c r="BT872" s="48"/>
      <c r="BU872" s="48"/>
      <c r="BV872" s="48"/>
      <c r="BW872" s="48"/>
      <c r="BX872" s="48"/>
      <c r="BY872" s="49"/>
      <c r="BZ872" s="48"/>
      <c r="CA872" s="48"/>
      <c r="CB872" s="19"/>
      <c r="CC872" s="19"/>
      <c r="CD872" s="19"/>
      <c r="CE872" s="48"/>
      <c r="CF872" s="49"/>
      <c r="CG872" s="19"/>
      <c r="CH872" s="49"/>
      <c r="CI872" s="19"/>
      <c r="CJ872" s="19"/>
    </row>
    <row r="873" spans="1:88">
      <c r="A873" s="96">
        <f t="shared" ca="1" si="266"/>
        <v>1</v>
      </c>
      <c r="B873" s="23" t="str">
        <f ca="1">IF(A872="","",IF(AND(AL873="",AN873=""),"NB",AL873&amp;AN873))</f>
        <v>1@B,</v>
      </c>
      <c r="C873" s="6" t="str">
        <f t="shared" ca="1" si="268"/>
        <v/>
      </c>
      <c r="D873" s="56" t="str">
        <f ca="1">VLOOKUP($A873,$BC$5:$BN$45,8)</f>
        <v>R</v>
      </c>
      <c r="E873" s="344" t="str">
        <f t="shared" ca="1" si="277"/>
        <v>BBR</v>
      </c>
      <c r="F873" s="175">
        <v>1</v>
      </c>
      <c r="G873" s="459">
        <f ca="1">IF(G872&gt;=$AJ$3,1,IF(AND(J871="L",J872="L"),1,IF(I872="L",2,IF(I872="W",(2*G872-1),G872))))</f>
        <v>3</v>
      </c>
      <c r="H873" s="345" t="str">
        <f ca="1">IF($A872&lt;&gt;"",IF(OR($AH872&lt;&gt;0,$AI872&lt;&gt;0,E872="RRR"),"",IF(AND($D867="B",$D870="B"),"B",IF(AND($D869="B",$D871="B"),"B",IF(AND($D871=$D872,$D871="B"),"B","")))),"")</f>
        <v>B</v>
      </c>
      <c r="I873" s="346" t="str">
        <f t="shared" ca="1" si="281"/>
        <v>L</v>
      </c>
      <c r="J873" s="346">
        <f t="shared" ca="1" si="269"/>
        <v>-1</v>
      </c>
      <c r="K873" s="343">
        <f t="shared" ca="1" si="278"/>
        <v>-1</v>
      </c>
      <c r="L873" s="56" t="str">
        <f ca="1">VLOOKUP($A873,$BC$5:$BN$45,8)</f>
        <v>R</v>
      </c>
      <c r="M873" s="428">
        <f t="shared" ca="1" si="279"/>
        <v>1</v>
      </c>
      <c r="N873" s="175">
        <v>1</v>
      </c>
      <c r="O873" s="345" t="str">
        <f ca="1">IF($A872&lt;&gt;"",IF(OR($AH872&lt;&gt;0,$AI872&lt;&gt;0,E872="BBB",H873&lt;&gt;""),"",IF(AND($D867="R",$D870="R"),"R",IF(AND($D869="R",$D871="R"),"R",IF(AND($D871=$D872,$D871="R"),"R","")))),"")</f>
        <v/>
      </c>
      <c r="P873" s="37" t="str">
        <f t="shared" ca="1" si="270"/>
        <v/>
      </c>
      <c r="Q873" s="37">
        <f t="shared" ca="1" si="271"/>
        <v>0</v>
      </c>
      <c r="R873" s="23">
        <f ca="1">IF($A873&lt;&gt;"",IF(OR($AH872&lt;&gt;0,$AI872&lt;&gt;0),"0",SUM(Q873:Q873)),0)</f>
        <v>0</v>
      </c>
      <c r="S873" s="56" t="str">
        <f ca="1">VLOOKUP($A873,$BC$5:$BN$45,8)</f>
        <v>R</v>
      </c>
      <c r="T873" s="175">
        <v>1</v>
      </c>
      <c r="U873" s="345" t="str">
        <f ca="1">IF($A872&lt;&gt;"",IF(OR($AH872&lt;&gt;0,$AI872&lt;&gt;0,M872&gt;=$AJ$3),"",H873))</f>
        <v>B</v>
      </c>
      <c r="V873" s="346" t="str">
        <f t="shared" ca="1" si="282"/>
        <v>L</v>
      </c>
      <c r="W873" s="346">
        <f t="shared" ca="1" si="272"/>
        <v>-1</v>
      </c>
      <c r="X873" s="343">
        <f t="shared" ca="1" si="280"/>
        <v>-1</v>
      </c>
      <c r="Y873" s="56" t="str">
        <f ca="1">VLOOKUP($A873,$BC$5:$BN$45,8)</f>
        <v>R</v>
      </c>
      <c r="Z873" s="175">
        <v>1</v>
      </c>
      <c r="AA873" s="345" t="str">
        <f ca="1">IF($A872&lt;&gt;"",IF(OR($AH872&lt;&gt;0,$AI872&lt;&gt;0,U873&lt;&gt;""),"",O873))</f>
        <v/>
      </c>
      <c r="AB873" s="37" t="str">
        <f t="shared" ca="1" si="273"/>
        <v/>
      </c>
      <c r="AC873" s="37">
        <f t="shared" ca="1" si="274"/>
        <v>0</v>
      </c>
      <c r="AD873" s="23">
        <f ca="1">IF($A873&lt;&gt;"",IF(OR($AH872&lt;&gt;0,$AI872&lt;&gt;0),"0",SUM(AC873:AC873)),0)</f>
        <v>0</v>
      </c>
      <c r="AE873" s="90">
        <f ca="1">IF(A873&lt;&gt;"",W873+AC873,0)</f>
        <v>-1</v>
      </c>
      <c r="AF873" s="87">
        <f t="shared" ca="1" si="284"/>
        <v>-8</v>
      </c>
      <c r="AG873" s="95">
        <f>T874</f>
        <v>1</v>
      </c>
      <c r="AH873" s="89">
        <f ca="1">IF($A873&lt;&gt;"",IF(AH872&lt;&gt;0,AH872,IF(AF873&gt;=$AJ$1,"Profit Target",0)),0)</f>
        <v>0</v>
      </c>
      <c r="AI873" s="91">
        <f ca="1">IF($A873&lt;&gt;"",IF(AI872&lt;&gt;0,AI872,IF(AF873&lt;=$AJ$2,"Stop Loss",0)))</f>
        <v>0</v>
      </c>
      <c r="AJ873" s="89">
        <f t="shared" ca="1" si="275"/>
        <v>9</v>
      </c>
      <c r="AK873" s="78" t="str">
        <f ca="1">IF($A872="","",ABS(T873)&amp;"@")</f>
        <v>1@</v>
      </c>
      <c r="AL873" s="78" t="str">
        <f ca="1">IF(U873&lt;&gt;"",$AK873&amp;U873&amp;",","")</f>
        <v>1@B,</v>
      </c>
      <c r="AM873" s="78" t="str">
        <f ca="1">IF($A872="","",ABS(Z873)&amp;"@")</f>
        <v>1@</v>
      </c>
      <c r="AN873" s="427" t="str">
        <f t="shared" ca="1" si="276"/>
        <v/>
      </c>
      <c r="AO873" s="20"/>
      <c r="AP873" s="20"/>
      <c r="AQ873" s="20"/>
      <c r="AR873" s="20"/>
      <c r="AS873" s="20"/>
      <c r="AT873" s="66"/>
      <c r="AU873" s="20"/>
      <c r="AV873" s="20"/>
      <c r="AW873" s="20"/>
      <c r="AX873" s="20"/>
      <c r="AY873" s="20"/>
      <c r="AZ873" s="20"/>
      <c r="BA873" s="20"/>
      <c r="BB873" s="96">
        <f t="shared" ca="1" si="267"/>
        <v>11</v>
      </c>
      <c r="BC873" s="48"/>
      <c r="BD873" s="96"/>
      <c r="BE873" s="48"/>
      <c r="BG873" s="48"/>
      <c r="BH873" s="48"/>
      <c r="BI873" s="19"/>
      <c r="BJ873" s="19"/>
      <c r="BK873" s="19"/>
      <c r="BL873" s="48"/>
      <c r="BM873" s="61"/>
      <c r="BN873" s="48"/>
      <c r="BR873" s="48"/>
      <c r="BS873" s="48"/>
      <c r="BT873" s="48"/>
      <c r="BU873" s="48"/>
      <c r="BV873" s="48"/>
      <c r="BW873" s="48"/>
      <c r="BX873" s="48"/>
      <c r="BY873" s="49"/>
      <c r="BZ873" s="48"/>
      <c r="CA873" s="48"/>
      <c r="CB873" s="19"/>
      <c r="CC873" s="19"/>
      <c r="CD873" s="19"/>
      <c r="CE873" s="48"/>
      <c r="CF873" s="49"/>
      <c r="CG873" s="19"/>
      <c r="CH873" s="49"/>
      <c r="CI873" s="19"/>
      <c r="CJ873" s="19"/>
    </row>
    <row r="874" spans="1:88">
      <c r="A874" s="96">
        <f t="shared" ca="1" si="266"/>
        <v>8</v>
      </c>
      <c r="B874" s="23" t="str">
        <f ca="1">IF(A873="","",IF(AND(AL874="",AN874=""),"NB",AL874&amp;AN874))</f>
        <v>NB</v>
      </c>
      <c r="C874" s="6" t="str">
        <f t="shared" ca="1" si="268"/>
        <v/>
      </c>
      <c r="D874" s="56" t="str">
        <f ca="1">VLOOKUP($A874,$BC$5:$BN$45,8)</f>
        <v>B</v>
      </c>
      <c r="E874" s="344" t="str">
        <f t="shared" ca="1" si="277"/>
        <v>BRB</v>
      </c>
      <c r="F874" s="175">
        <v>1</v>
      </c>
      <c r="G874" s="459">
        <f ca="1">IF(G873&gt;=$AJ$3,1,IF(AND(J872="L",J873="L"),1,IF(I873="L",2,IF(I873="W",(2*G873-1),G873))))</f>
        <v>2</v>
      </c>
      <c r="H874" s="345" t="str">
        <f ca="1">IF($A873&lt;&gt;"",IF(OR($AH873&lt;&gt;0,$AI873&lt;&gt;0,E873="RRR"),"",IF(AND($D868="B",$D871="B"),"B",IF(AND($D870="B",$D872="B"),"B",IF(AND($D872=$D873,$D872="B"),"B","")))),"")</f>
        <v/>
      </c>
      <c r="I874" s="346" t="str">
        <f t="shared" ca="1" si="281"/>
        <v/>
      </c>
      <c r="J874" s="346">
        <f t="shared" ca="1" si="269"/>
        <v>0</v>
      </c>
      <c r="K874" s="343">
        <f t="shared" ca="1" si="278"/>
        <v>0</v>
      </c>
      <c r="L874" s="56" t="str">
        <f ca="1">VLOOKUP($A874,$BC$5:$BN$45,8)</f>
        <v>B</v>
      </c>
      <c r="M874" s="428">
        <f t="shared" ca="1" si="279"/>
        <v>1</v>
      </c>
      <c r="N874" s="175">
        <v>1</v>
      </c>
      <c r="O874" s="345" t="str">
        <f ca="1">IF($A873&lt;&gt;"",IF(OR($AH873&lt;&gt;0,$AI873&lt;&gt;0,E873="BBB",H874&lt;&gt;""),"",IF(AND($D868="R",$D871="R"),"R",IF(AND($D870="R",$D872="R"),"R",IF(AND($D872=$D873,$D872="R"),"R","")))),"")</f>
        <v/>
      </c>
      <c r="P874" s="37" t="str">
        <f t="shared" ca="1" si="270"/>
        <v/>
      </c>
      <c r="Q874" s="37">
        <f t="shared" ca="1" si="271"/>
        <v>0</v>
      </c>
      <c r="R874" s="23">
        <f ca="1">IF($A874&lt;&gt;"",IF(OR($AH873&lt;&gt;0,$AI873&lt;&gt;0),"0",SUM(Q874:Q874)),0)</f>
        <v>0</v>
      </c>
      <c r="S874" s="56" t="str">
        <f ca="1">VLOOKUP($A874,$BC$5:$BN$45,8)</f>
        <v>B</v>
      </c>
      <c r="T874" s="175">
        <v>1</v>
      </c>
      <c r="U874" s="345" t="str">
        <f ca="1">IF($A873&lt;&gt;"",IF(OR($AH873&lt;&gt;0,$AI873&lt;&gt;0,M873&gt;=$AJ$3),"",H874))</f>
        <v/>
      </c>
      <c r="V874" s="346" t="str">
        <f t="shared" ca="1" si="282"/>
        <v/>
      </c>
      <c r="W874" s="346">
        <f t="shared" ca="1" si="272"/>
        <v>0</v>
      </c>
      <c r="X874" s="343">
        <f t="shared" ca="1" si="280"/>
        <v>0</v>
      </c>
      <c r="Y874" s="56" t="str">
        <f ca="1">VLOOKUP($A874,$BC$5:$BN$45,8)</f>
        <v>B</v>
      </c>
      <c r="Z874" s="175">
        <v>1</v>
      </c>
      <c r="AA874" s="345" t="str">
        <f ca="1">IF($A873&lt;&gt;"",IF(OR($AH873&lt;&gt;0,$AI873&lt;&gt;0,U874&lt;&gt;""),"",O874))</f>
        <v/>
      </c>
      <c r="AB874" s="37" t="str">
        <f t="shared" ca="1" si="273"/>
        <v/>
      </c>
      <c r="AC874" s="37">
        <f t="shared" ca="1" si="274"/>
        <v>0</v>
      </c>
      <c r="AD874" s="23">
        <f ca="1">IF($A874&lt;&gt;"",IF(OR($AH873&lt;&gt;0,$AI873&lt;&gt;0),"0",SUM(AC874:AC874)),0)</f>
        <v>0</v>
      </c>
      <c r="AE874" s="90">
        <f ca="1">IF(A874&lt;&gt;"",W874+AC874,0)</f>
        <v>0</v>
      </c>
      <c r="AF874" s="87">
        <f t="shared" ca="1" si="284"/>
        <v>-8</v>
      </c>
      <c r="AG874" s="95">
        <f>T875</f>
        <v>1</v>
      </c>
      <c r="AH874" s="89">
        <f ca="1">IF($A874&lt;&gt;"",IF(AH873&lt;&gt;0,AH873,IF(AF874&gt;=$AJ$1,"Profit Target",0)),0)</f>
        <v>0</v>
      </c>
      <c r="AI874" s="91">
        <f ca="1">IF($A874&lt;&gt;"",IF(AI873&lt;&gt;0,AI873,IF(AF874&lt;=$AJ$2,"Stop Loss",0)))</f>
        <v>0</v>
      </c>
      <c r="AJ874" s="89">
        <f t="shared" ca="1" si="275"/>
        <v>9</v>
      </c>
      <c r="AK874" s="78" t="str">
        <f ca="1">IF($A873="","",ABS(T874)&amp;"@")</f>
        <v>1@</v>
      </c>
      <c r="AL874" s="78" t="str">
        <f ca="1">IF(U874&lt;&gt;"",$AK874&amp;U874&amp;",","")</f>
        <v/>
      </c>
      <c r="AM874" s="78" t="str">
        <f ca="1">IF($A873="","",ABS(Z874)&amp;"@")</f>
        <v>1@</v>
      </c>
      <c r="AN874" s="427" t="str">
        <f t="shared" ca="1" si="276"/>
        <v/>
      </c>
      <c r="AO874" s="20"/>
      <c r="AP874" s="20"/>
      <c r="AQ874" s="20"/>
      <c r="AR874" s="20"/>
      <c r="AS874" s="20"/>
      <c r="AT874" s="66"/>
      <c r="AU874" s="20"/>
      <c r="AV874" s="20"/>
      <c r="AW874" s="20"/>
      <c r="AX874" s="20"/>
      <c r="AY874" s="20"/>
      <c r="AZ874" s="20"/>
      <c r="BA874" s="20"/>
      <c r="BB874" s="96">
        <f t="shared" ca="1" si="267"/>
        <v>14</v>
      </c>
      <c r="BC874" s="48"/>
      <c r="BD874" s="96"/>
      <c r="BE874" s="48"/>
      <c r="BG874" s="48"/>
      <c r="BH874" s="48"/>
      <c r="BI874" s="19"/>
      <c r="BJ874" s="19"/>
      <c r="BK874" s="19"/>
      <c r="BL874" s="48"/>
      <c r="BM874" s="61"/>
      <c r="BN874" s="48"/>
      <c r="BR874" s="48"/>
      <c r="BS874" s="48"/>
      <c r="BT874" s="48"/>
      <c r="BU874" s="48"/>
      <c r="BV874" s="48"/>
      <c r="BW874" s="48"/>
      <c r="BX874" s="48"/>
      <c r="BY874" s="49"/>
      <c r="BZ874" s="48"/>
      <c r="CA874" s="48"/>
      <c r="CB874" s="19"/>
      <c r="CC874" s="19"/>
      <c r="CD874" s="19"/>
      <c r="CE874" s="48"/>
      <c r="CF874" s="49"/>
      <c r="CG874" s="19"/>
      <c r="CH874" s="49"/>
      <c r="CI874" s="19"/>
      <c r="CJ874" s="19"/>
    </row>
    <row r="875" spans="1:88">
      <c r="A875" s="96">
        <f t="shared" ca="1" si="266"/>
        <v>28</v>
      </c>
      <c r="B875" s="23" t="str">
        <f ca="1">IF(A874="","",IF(AND(AL875="",AN875=""),"NB",AL875&amp;AN875))</f>
        <v>1@B,</v>
      </c>
      <c r="C875" s="6" t="str">
        <f t="shared" ca="1" si="268"/>
        <v/>
      </c>
      <c r="D875" s="56" t="str">
        <f ca="1">VLOOKUP($A875,$BC$5:$BN$45,8)</f>
        <v>B</v>
      </c>
      <c r="E875" s="344" t="str">
        <f t="shared" ca="1" si="277"/>
        <v>RBB</v>
      </c>
      <c r="F875" s="175">
        <v>1</v>
      </c>
      <c r="G875" s="459">
        <f ca="1">IF(G874&gt;=$AJ$3,1,IF(AND(J873="L",J874="L"),1,IF(I874="L",2,IF(I874="W",(2*G874-1),G874))))</f>
        <v>2</v>
      </c>
      <c r="H875" s="345" t="str">
        <f ca="1">IF($A874&lt;&gt;"",IF(OR($AH874&lt;&gt;0,$AI874&lt;&gt;0,E874="RRR"),"",IF(AND($D869="B",$D872="B"),"B",IF(AND($D871="B",$D873="B"),"B",IF(AND($D873=$D874,$D873="B"),"B","")))),"")</f>
        <v>B</v>
      </c>
      <c r="I875" s="346" t="str">
        <f t="shared" ca="1" si="281"/>
        <v>W</v>
      </c>
      <c r="J875" s="346">
        <f t="shared" ca="1" si="269"/>
        <v>1</v>
      </c>
      <c r="K875" s="343">
        <f t="shared" ca="1" si="278"/>
        <v>1</v>
      </c>
      <c r="L875" s="56" t="str">
        <f ca="1">VLOOKUP($A875,$BC$5:$BN$45,8)</f>
        <v>B</v>
      </c>
      <c r="M875" s="428">
        <f t="shared" ca="1" si="279"/>
        <v>0</v>
      </c>
      <c r="N875" s="175">
        <v>1</v>
      </c>
      <c r="O875" s="345" t="str">
        <f ca="1">IF($A874&lt;&gt;"",IF(OR($AH874&lt;&gt;0,$AI874&lt;&gt;0,E874="BBB",H875&lt;&gt;""),"",IF(AND($D869="R",$D872="R"),"R",IF(AND($D871="R",$D873="R"),"R",IF(AND($D873=$D874,$D873="R"),"R","")))),"")</f>
        <v/>
      </c>
      <c r="P875" s="37" t="str">
        <f t="shared" ca="1" si="270"/>
        <v/>
      </c>
      <c r="Q875" s="37">
        <f t="shared" ca="1" si="271"/>
        <v>0</v>
      </c>
      <c r="R875" s="23">
        <f ca="1">IF($A875&lt;&gt;"",IF(OR($AH874&lt;&gt;0,$AI874&lt;&gt;0),"0",SUM(Q875:Q875)),0)</f>
        <v>0</v>
      </c>
      <c r="S875" s="56" t="str">
        <f ca="1">VLOOKUP($A875,$BC$5:$BN$45,8)</f>
        <v>B</v>
      </c>
      <c r="T875" s="175">
        <v>1</v>
      </c>
      <c r="U875" s="345" t="str">
        <f ca="1">IF($A874&lt;&gt;"",IF(OR($AH874&lt;&gt;0,$AI874&lt;&gt;0,M874&gt;=$AJ$3),"",H875))</f>
        <v>B</v>
      </c>
      <c r="V875" s="346" t="str">
        <f t="shared" ca="1" si="282"/>
        <v>W</v>
      </c>
      <c r="W875" s="346">
        <f t="shared" ca="1" si="272"/>
        <v>1</v>
      </c>
      <c r="X875" s="343">
        <f t="shared" ca="1" si="280"/>
        <v>1</v>
      </c>
      <c r="Y875" s="56" t="str">
        <f ca="1">VLOOKUP($A875,$BC$5:$BN$45,8)</f>
        <v>B</v>
      </c>
      <c r="Z875" s="175">
        <v>1</v>
      </c>
      <c r="AA875" s="345" t="str">
        <f ca="1">IF($A874&lt;&gt;"",IF(OR($AH874&lt;&gt;0,$AI874&lt;&gt;0,U875&lt;&gt;""),"",O875))</f>
        <v/>
      </c>
      <c r="AB875" s="37" t="str">
        <f t="shared" ca="1" si="273"/>
        <v/>
      </c>
      <c r="AC875" s="37">
        <f t="shared" ca="1" si="274"/>
        <v>0</v>
      </c>
      <c r="AD875" s="23">
        <f ca="1">IF($A875&lt;&gt;"",IF(OR($AH874&lt;&gt;0,$AI874&lt;&gt;0),"0",SUM(AC875:AC875)),0)</f>
        <v>0</v>
      </c>
      <c r="AE875" s="90">
        <f ca="1">IF(A875&lt;&gt;"",W875+AC875,0)</f>
        <v>1</v>
      </c>
      <c r="AF875" s="87">
        <f t="shared" ca="1" si="284"/>
        <v>-7</v>
      </c>
      <c r="AG875" s="95">
        <f>T876</f>
        <v>1</v>
      </c>
      <c r="AH875" s="89">
        <f ca="1">IF($A875&lt;&gt;"",IF(AH874&lt;&gt;0,AH874,IF(AF875&gt;=$AJ$1,"Profit Target",0)),0)</f>
        <v>0</v>
      </c>
      <c r="AI875" s="91">
        <f ca="1">IF($A875&lt;&gt;"",IF(AI874&lt;&gt;0,AI874,IF(AF875&lt;=$AJ$2,"Stop Loss",0)))</f>
        <v>0</v>
      </c>
      <c r="AJ875" s="89">
        <f t="shared" ca="1" si="275"/>
        <v>9</v>
      </c>
      <c r="AK875" s="78" t="str">
        <f ca="1">IF($A874="","",ABS(T875)&amp;"@")</f>
        <v>1@</v>
      </c>
      <c r="AL875" s="78" t="str">
        <f ca="1">IF(U875&lt;&gt;"",$AK875&amp;U875&amp;",","")</f>
        <v>1@B,</v>
      </c>
      <c r="AM875" s="78" t="str">
        <f ca="1">IF($A874="","",ABS(Z875)&amp;"@")</f>
        <v>1@</v>
      </c>
      <c r="AN875" s="427" t="str">
        <f t="shared" ca="1" si="276"/>
        <v/>
      </c>
      <c r="AO875" s="20"/>
      <c r="AP875" s="20"/>
      <c r="AQ875" s="20"/>
      <c r="AR875" s="20"/>
      <c r="AS875" s="20"/>
      <c r="AT875" s="66"/>
      <c r="AU875" s="20"/>
      <c r="AV875" s="20"/>
      <c r="AW875" s="20"/>
      <c r="AX875" s="20"/>
      <c r="AY875" s="20"/>
      <c r="AZ875" s="20"/>
      <c r="BA875" s="20"/>
      <c r="BB875" s="96">
        <f t="shared" ca="1" si="267"/>
        <v>11</v>
      </c>
      <c r="BC875" s="48"/>
      <c r="BD875" s="96"/>
      <c r="BE875" s="48"/>
      <c r="BG875" s="48"/>
      <c r="BH875" s="48"/>
      <c r="BI875" s="19"/>
      <c r="BJ875" s="19"/>
      <c r="BK875" s="19"/>
      <c r="BL875" s="48"/>
      <c r="BM875" s="61"/>
      <c r="BN875" s="48"/>
      <c r="BR875" s="48"/>
      <c r="BS875" s="48"/>
      <c r="BT875" s="48"/>
      <c r="BU875" s="48"/>
      <c r="BV875" s="48"/>
      <c r="BW875" s="48"/>
      <c r="BX875" s="48"/>
      <c r="BY875" s="49"/>
      <c r="BZ875" s="48"/>
      <c r="CA875" s="48"/>
      <c r="CB875" s="19"/>
      <c r="CC875" s="19"/>
      <c r="CD875" s="19"/>
      <c r="CE875" s="48"/>
      <c r="CF875" s="49"/>
      <c r="CG875" s="19"/>
      <c r="CH875" s="49"/>
      <c r="CI875" s="19"/>
      <c r="CJ875" s="19"/>
    </row>
    <row r="876" spans="1:88">
      <c r="A876" s="96">
        <f t="shared" ca="1" si="266"/>
        <v>10</v>
      </c>
      <c r="B876" s="23" t="str">
        <f ca="1">IF(A875="","",IF(AND(AL876="",AN876=""),"NB",AL876&amp;AN876))</f>
        <v>1@B,</v>
      </c>
      <c r="C876" s="6" t="str">
        <f t="shared" ca="1" si="268"/>
        <v/>
      </c>
      <c r="D876" s="56" t="str">
        <f ca="1">VLOOKUP($A876,$BC$5:$BN$45,8)</f>
        <v>B</v>
      </c>
      <c r="E876" s="344" t="str">
        <f t="shared" ca="1" si="277"/>
        <v>BBB</v>
      </c>
      <c r="F876" s="175">
        <v>1</v>
      </c>
      <c r="G876" s="459">
        <f ca="1">IF(G875&gt;=$AJ$3,1,IF(AND(J874="L",J875="L"),1,IF(I875="L",2,IF(I875="W",(2*G875-1),G875))))</f>
        <v>3</v>
      </c>
      <c r="H876" s="345" t="str">
        <f ca="1">IF($A875&lt;&gt;"",IF(OR($AH875&lt;&gt;0,$AI875&lt;&gt;0,E875="RRR"),"",IF(AND($D870="B",$D873="B"),"B",IF(AND($D872="B",$D874="B"),"B",IF(AND($D874=$D875,$D874="B"),"B","")))),"")</f>
        <v>B</v>
      </c>
      <c r="I876" s="346" t="str">
        <f t="shared" ca="1" si="281"/>
        <v>W</v>
      </c>
      <c r="J876" s="346">
        <f t="shared" ca="1" si="269"/>
        <v>1</v>
      </c>
      <c r="K876" s="343">
        <f t="shared" ca="1" si="278"/>
        <v>1</v>
      </c>
      <c r="L876" s="56" t="str">
        <f ca="1">VLOOKUP($A876,$BC$5:$BN$45,8)</f>
        <v>B</v>
      </c>
      <c r="M876" s="428">
        <f t="shared" ca="1" si="279"/>
        <v>0</v>
      </c>
      <c r="N876" s="175">
        <v>1</v>
      </c>
      <c r="O876" s="345" t="str">
        <f ca="1">IF($A875&lt;&gt;"",IF(OR($AH875&lt;&gt;0,$AI875&lt;&gt;0,E875="BBB",H876&lt;&gt;""),"",IF(AND($D870="R",$D873="R"),"R",IF(AND($D872="R",$D874="R"),"R",IF(AND($D874=$D875,$D874="R"),"R","")))),"")</f>
        <v/>
      </c>
      <c r="P876" s="37" t="str">
        <f t="shared" ca="1" si="270"/>
        <v/>
      </c>
      <c r="Q876" s="37">
        <f t="shared" ca="1" si="271"/>
        <v>0</v>
      </c>
      <c r="R876" s="23">
        <f ca="1">IF($A876&lt;&gt;"",IF(OR($AH875&lt;&gt;0,$AI875&lt;&gt;0),"0",SUM(Q876:Q876)),0)</f>
        <v>0</v>
      </c>
      <c r="S876" s="56" t="str">
        <f ca="1">VLOOKUP($A876,$BC$5:$BN$45,8)</f>
        <v>B</v>
      </c>
      <c r="T876" s="175">
        <v>1</v>
      </c>
      <c r="U876" s="345" t="str">
        <f ca="1">IF($A875&lt;&gt;"",IF(OR($AH875&lt;&gt;0,$AI875&lt;&gt;0,M875&gt;=$AJ$3),"",H876))</f>
        <v>B</v>
      </c>
      <c r="V876" s="346" t="str">
        <f t="shared" ca="1" si="282"/>
        <v>W</v>
      </c>
      <c r="W876" s="346">
        <f t="shared" ca="1" si="272"/>
        <v>1</v>
      </c>
      <c r="X876" s="343">
        <f t="shared" ca="1" si="280"/>
        <v>1</v>
      </c>
      <c r="Y876" s="56" t="str">
        <f ca="1">VLOOKUP($A876,$BC$5:$BN$45,8)</f>
        <v>B</v>
      </c>
      <c r="Z876" s="175">
        <v>1</v>
      </c>
      <c r="AA876" s="345" t="str">
        <f ca="1">IF($A875&lt;&gt;"",IF(OR($AH875&lt;&gt;0,$AI875&lt;&gt;0,U876&lt;&gt;""),"",O876))</f>
        <v/>
      </c>
      <c r="AB876" s="37" t="str">
        <f t="shared" ca="1" si="273"/>
        <v/>
      </c>
      <c r="AC876" s="37">
        <f t="shared" ca="1" si="274"/>
        <v>0</v>
      </c>
      <c r="AD876" s="23">
        <f ca="1">IF($A876&lt;&gt;"",IF(OR($AH875&lt;&gt;0,$AI875&lt;&gt;0),"0",SUM(AC876:AC876)),0)</f>
        <v>0</v>
      </c>
      <c r="AE876" s="90">
        <f ca="1">IF(A876&lt;&gt;"",W876+AC876,0)</f>
        <v>1</v>
      </c>
      <c r="AF876" s="87">
        <f t="shared" ca="1" si="284"/>
        <v>-6</v>
      </c>
      <c r="AG876" s="95">
        <f>T877</f>
        <v>1</v>
      </c>
      <c r="AH876" s="89">
        <f ca="1">IF($A876&lt;&gt;"",IF(AH875&lt;&gt;0,AH875,IF(AF876&gt;=$AJ$1,"Profit Target",0)),0)</f>
        <v>0</v>
      </c>
      <c r="AI876" s="91">
        <f ca="1">IF($A876&lt;&gt;"",IF(AI875&lt;&gt;0,AI875,IF(AF876&lt;=$AJ$2,"Stop Loss",0)))</f>
        <v>0</v>
      </c>
      <c r="AJ876" s="89">
        <f t="shared" ca="1" si="275"/>
        <v>9</v>
      </c>
      <c r="AK876" s="78" t="str">
        <f ca="1">IF($A875="","",ABS(T876)&amp;"@")</f>
        <v>1@</v>
      </c>
      <c r="AL876" s="78" t="str">
        <f ca="1">IF(U876&lt;&gt;"",$AK876&amp;U876&amp;",","")</f>
        <v>1@B,</v>
      </c>
      <c r="AM876" s="78" t="str">
        <f ca="1">IF($A875="","",ABS(Z876)&amp;"@")</f>
        <v>1@</v>
      </c>
      <c r="AN876" s="427" t="str">
        <f t="shared" ca="1" si="276"/>
        <v/>
      </c>
      <c r="AO876" s="20"/>
      <c r="AP876" s="20"/>
      <c r="AQ876" s="20"/>
      <c r="AR876" s="20"/>
      <c r="AS876" s="20"/>
      <c r="AT876" s="66"/>
      <c r="AU876" s="20"/>
      <c r="AV876" s="20"/>
      <c r="AW876" s="20"/>
      <c r="AX876" s="20"/>
      <c r="AY876" s="20"/>
      <c r="AZ876" s="20"/>
      <c r="BA876" s="20"/>
      <c r="BB876" s="96">
        <f t="shared" ca="1" si="267"/>
        <v>6</v>
      </c>
      <c r="BC876" s="48"/>
      <c r="BD876" s="96"/>
      <c r="BE876" s="48"/>
      <c r="BG876" s="48"/>
      <c r="BH876" s="48"/>
      <c r="BI876" s="19"/>
      <c r="BJ876" s="19"/>
      <c r="BK876" s="19"/>
      <c r="BL876" s="48"/>
      <c r="BM876" s="61"/>
      <c r="BN876" s="48"/>
      <c r="BR876" s="48"/>
      <c r="BS876" s="48"/>
      <c r="BT876" s="48"/>
      <c r="BU876" s="48"/>
      <c r="BV876" s="48"/>
      <c r="BW876" s="48"/>
      <c r="BX876" s="48"/>
      <c r="BY876" s="49"/>
      <c r="BZ876" s="48"/>
      <c r="CA876" s="48"/>
      <c r="CB876" s="19"/>
      <c r="CC876" s="19"/>
      <c r="CD876" s="19"/>
      <c r="CE876" s="48"/>
      <c r="CF876" s="49"/>
      <c r="CG876" s="19"/>
      <c r="CH876" s="49"/>
      <c r="CI876" s="19"/>
      <c r="CJ876" s="19"/>
    </row>
    <row r="877" spans="1:88">
      <c r="A877" s="96">
        <f t="shared" ca="1" si="266"/>
        <v>36</v>
      </c>
      <c r="B877" s="23" t="str">
        <f ca="1">IF(A876="","",IF(AND(AL877="",AN877=""),"NB",AL877&amp;AN877))</f>
        <v>1@B,</v>
      </c>
      <c r="C877" s="6" t="str">
        <f t="shared" ca="1" si="268"/>
        <v/>
      </c>
      <c r="D877" s="56" t="str">
        <f ca="1">VLOOKUP($A877,$BC$5:$BN$45,8)</f>
        <v>R</v>
      </c>
      <c r="E877" s="344" t="str">
        <f t="shared" ca="1" si="277"/>
        <v>BBR</v>
      </c>
      <c r="F877" s="175">
        <v>1</v>
      </c>
      <c r="G877" s="459">
        <f ca="1">IF(G876&gt;=$AJ$3,1,IF(AND(J875="L",J876="L"),1,IF(I876="L",2,IF(I876="W",(2*G876-1),G876))))</f>
        <v>5</v>
      </c>
      <c r="H877" s="345" t="str">
        <f ca="1">IF($A876&lt;&gt;"",IF(OR($AH876&lt;&gt;0,$AI876&lt;&gt;0,E876="RRR"),"",IF(AND($D871="B",$D874="B"),"B",IF(AND($D873="B",$D875="B"),"B",IF(AND($D875=$D876,$D875="B"),"B","")))),"")</f>
        <v>B</v>
      </c>
      <c r="I877" s="346" t="str">
        <f t="shared" ca="1" si="281"/>
        <v>L</v>
      </c>
      <c r="J877" s="346">
        <f t="shared" ca="1" si="269"/>
        <v>-1</v>
      </c>
      <c r="K877" s="343">
        <f t="shared" ca="1" si="278"/>
        <v>-1</v>
      </c>
      <c r="L877" s="56" t="str">
        <f ca="1">VLOOKUP($A877,$BC$5:$BN$45,8)</f>
        <v>R</v>
      </c>
      <c r="M877" s="428">
        <f t="shared" ca="1" si="279"/>
        <v>1</v>
      </c>
      <c r="N877" s="175">
        <v>1</v>
      </c>
      <c r="O877" s="345" t="str">
        <f ca="1">IF($A876&lt;&gt;"",IF(OR($AH876&lt;&gt;0,$AI876&lt;&gt;0,E876="BBB",H877&lt;&gt;""),"",IF(AND($D871="R",$D874="R"),"R",IF(AND($D873="R",$D875="R"),"R",IF(AND($D875=$D876,$D875="R"),"R","")))),"")</f>
        <v/>
      </c>
      <c r="P877" s="37" t="str">
        <f t="shared" ca="1" si="270"/>
        <v/>
      </c>
      <c r="Q877" s="37">
        <f t="shared" ca="1" si="271"/>
        <v>0</v>
      </c>
      <c r="R877" s="23">
        <f ca="1">IF($A877&lt;&gt;"",IF(OR($AH876&lt;&gt;0,$AI876&lt;&gt;0),"0",SUM(Q877:Q877)),0)</f>
        <v>0</v>
      </c>
      <c r="S877" s="56" t="str">
        <f ca="1">VLOOKUP($A877,$BC$5:$BN$45,8)</f>
        <v>R</v>
      </c>
      <c r="T877" s="175">
        <v>1</v>
      </c>
      <c r="U877" s="345" t="str">
        <f ca="1">IF($A876&lt;&gt;"",IF(OR($AH876&lt;&gt;0,$AI876&lt;&gt;0,M876&gt;=$AJ$3),"",H877))</f>
        <v>B</v>
      </c>
      <c r="V877" s="346" t="str">
        <f t="shared" ca="1" si="282"/>
        <v>L</v>
      </c>
      <c r="W877" s="346">
        <f t="shared" ca="1" si="272"/>
        <v>-1</v>
      </c>
      <c r="X877" s="343">
        <f t="shared" ca="1" si="280"/>
        <v>-1</v>
      </c>
      <c r="Y877" s="56" t="str">
        <f ca="1">VLOOKUP($A877,$BC$5:$BN$45,8)</f>
        <v>R</v>
      </c>
      <c r="Z877" s="175">
        <v>1</v>
      </c>
      <c r="AA877" s="345" t="str">
        <f ca="1">IF($A876&lt;&gt;"",IF(OR($AH876&lt;&gt;0,$AI876&lt;&gt;0,U877&lt;&gt;""),"",O877))</f>
        <v/>
      </c>
      <c r="AB877" s="37" t="str">
        <f t="shared" ca="1" si="273"/>
        <v/>
      </c>
      <c r="AC877" s="37">
        <f t="shared" ca="1" si="274"/>
        <v>0</v>
      </c>
      <c r="AD877" s="23">
        <f ca="1">IF($A877&lt;&gt;"",IF(OR($AH876&lt;&gt;0,$AI876&lt;&gt;0),"0",SUM(AC877:AC877)),0)</f>
        <v>0</v>
      </c>
      <c r="AE877" s="90">
        <f ca="1">IF(A877&lt;&gt;"",W877+AC877,0)</f>
        <v>-1</v>
      </c>
      <c r="AF877" s="87">
        <f t="shared" ca="1" si="284"/>
        <v>-7</v>
      </c>
      <c r="AG877" s="95">
        <f>T878</f>
        <v>1</v>
      </c>
      <c r="AH877" s="89">
        <f ca="1">IF($A877&lt;&gt;"",IF(AH876&lt;&gt;0,AH876,IF(AF877&gt;=$AJ$1,"Profit Target",0)),0)</f>
        <v>0</v>
      </c>
      <c r="AI877" s="91">
        <f ca="1">IF($A877&lt;&gt;"",IF(AI876&lt;&gt;0,AI876,IF(AF877&lt;=$AJ$2,"Stop Loss",0)))</f>
        <v>0</v>
      </c>
      <c r="AJ877" s="89">
        <f t="shared" ca="1" si="275"/>
        <v>9</v>
      </c>
      <c r="AK877" s="78" t="str">
        <f ca="1">IF($A876="","",ABS(T877)&amp;"@")</f>
        <v>1@</v>
      </c>
      <c r="AL877" s="78" t="str">
        <f ca="1">IF(U877&lt;&gt;"",$AK877&amp;U877&amp;",","")</f>
        <v>1@B,</v>
      </c>
      <c r="AM877" s="78" t="str">
        <f ca="1">IF($A876="","",ABS(Z877)&amp;"@")</f>
        <v>1@</v>
      </c>
      <c r="AN877" s="427" t="str">
        <f t="shared" ca="1" si="276"/>
        <v/>
      </c>
      <c r="AO877" s="20"/>
      <c r="AP877" s="20"/>
      <c r="AQ877" s="20"/>
      <c r="AR877" s="20"/>
      <c r="AS877" s="20"/>
      <c r="AT877" s="66"/>
      <c r="AU877" s="20"/>
      <c r="AV877" s="20"/>
      <c r="AW877" s="20"/>
      <c r="AX877" s="20"/>
      <c r="AY877" s="20"/>
      <c r="AZ877" s="20"/>
      <c r="BA877" s="20"/>
      <c r="BB877" s="96">
        <f t="shared" ca="1" si="267"/>
        <v>20</v>
      </c>
      <c r="BC877" s="48"/>
      <c r="BD877" s="96"/>
      <c r="BE877" s="48"/>
      <c r="BG877" s="48"/>
      <c r="BH877" s="48"/>
      <c r="BI877" s="19"/>
      <c r="BJ877" s="19"/>
      <c r="BK877" s="19"/>
      <c r="BL877" s="48"/>
      <c r="BM877" s="61"/>
      <c r="BN877" s="48"/>
      <c r="BR877" s="48"/>
      <c r="BS877" s="48"/>
      <c r="BT877" s="48"/>
      <c r="BU877" s="48"/>
      <c r="BV877" s="48"/>
      <c r="BW877" s="48"/>
      <c r="BX877" s="48"/>
      <c r="BY877" s="49"/>
      <c r="BZ877" s="48"/>
      <c r="CA877" s="48"/>
      <c r="CB877" s="19"/>
      <c r="CC877" s="19"/>
      <c r="CD877" s="19"/>
      <c r="CE877" s="48"/>
      <c r="CF877" s="49"/>
      <c r="CG877" s="19"/>
      <c r="CH877" s="49"/>
      <c r="CI877" s="19"/>
      <c r="CJ877" s="19"/>
    </row>
    <row r="878" spans="1:88">
      <c r="A878" s="96">
        <f t="shared" ca="1" si="266"/>
        <v>19</v>
      </c>
      <c r="B878" s="23" t="str">
        <f ca="1">IF(A877="","",IF(AND(AL878="",AN878=""),"NB",AL878&amp;AN878))</f>
        <v>1@B,</v>
      </c>
      <c r="C878" s="6" t="str">
        <f t="shared" ca="1" si="268"/>
        <v/>
      </c>
      <c r="D878" s="56" t="str">
        <f ca="1">VLOOKUP($A878,$BC$5:$BN$45,8)</f>
        <v>R</v>
      </c>
      <c r="E878" s="344" t="str">
        <f t="shared" ca="1" si="277"/>
        <v>BRR</v>
      </c>
      <c r="F878" s="175">
        <v>1</v>
      </c>
      <c r="G878" s="459">
        <f ca="1">IF(G877&gt;=$AJ$3,1,IF(AND(J876="L",J877="L"),1,IF(I877="L",2,IF(I877="W",(2*G877-1),G877))))</f>
        <v>2</v>
      </c>
      <c r="H878" s="345" t="str">
        <f ca="1">IF($A877&lt;&gt;"",IF(OR($AH877&lt;&gt;0,$AI877&lt;&gt;0,E877="RRR"),"",IF(AND($D872="B",$D875="B"),"B",IF(AND($D874="B",$D876="B"),"B",IF(AND($D876=$D877,$D876="B"),"B","")))),"")</f>
        <v>B</v>
      </c>
      <c r="I878" s="346" t="str">
        <f t="shared" ca="1" si="281"/>
        <v>L</v>
      </c>
      <c r="J878" s="346">
        <f t="shared" ca="1" si="269"/>
        <v>-1</v>
      </c>
      <c r="K878" s="343">
        <f t="shared" ca="1" si="278"/>
        <v>-1</v>
      </c>
      <c r="L878" s="56" t="str">
        <f ca="1">VLOOKUP($A878,$BC$5:$BN$45,8)</f>
        <v>R</v>
      </c>
      <c r="M878" s="428">
        <f t="shared" ca="1" si="279"/>
        <v>2</v>
      </c>
      <c r="N878" s="175">
        <v>1</v>
      </c>
      <c r="O878" s="345" t="str">
        <f ca="1">IF($A877&lt;&gt;"",IF(OR($AH877&lt;&gt;0,$AI877&lt;&gt;0,E877="BBB",H878&lt;&gt;""),"",IF(AND($D872="R",$D875="R"),"R",IF(AND($D874="R",$D876="R"),"R",IF(AND($D876=$D877,$D876="R"),"R","")))),"")</f>
        <v/>
      </c>
      <c r="P878" s="37" t="str">
        <f t="shared" ca="1" si="270"/>
        <v/>
      </c>
      <c r="Q878" s="37">
        <f t="shared" ca="1" si="271"/>
        <v>0</v>
      </c>
      <c r="R878" s="23">
        <f ca="1">IF($A878&lt;&gt;"",IF(OR($AH877&lt;&gt;0,$AI877&lt;&gt;0),"0",SUM(Q878:Q878)),0)</f>
        <v>0</v>
      </c>
      <c r="S878" s="56" t="str">
        <f ca="1">VLOOKUP($A878,$BC$5:$BN$45,8)</f>
        <v>R</v>
      </c>
      <c r="T878" s="175">
        <v>1</v>
      </c>
      <c r="U878" s="345" t="str">
        <f ca="1">IF($A877&lt;&gt;"",IF(OR($AH877&lt;&gt;0,$AI877&lt;&gt;0,M877&gt;=$AJ$3),"",H878))</f>
        <v>B</v>
      </c>
      <c r="V878" s="346" t="str">
        <f t="shared" ca="1" si="282"/>
        <v>L</v>
      </c>
      <c r="W878" s="346">
        <f t="shared" ca="1" si="272"/>
        <v>-1</v>
      </c>
      <c r="X878" s="343">
        <f t="shared" ca="1" si="280"/>
        <v>-1</v>
      </c>
      <c r="Y878" s="56" t="str">
        <f ca="1">VLOOKUP($A878,$BC$5:$BN$45,8)</f>
        <v>R</v>
      </c>
      <c r="Z878" s="175">
        <v>1</v>
      </c>
      <c r="AA878" s="345" t="str">
        <f ca="1">IF($A877&lt;&gt;"",IF(OR($AH877&lt;&gt;0,$AI877&lt;&gt;0,U878&lt;&gt;""),"",O878))</f>
        <v/>
      </c>
      <c r="AB878" s="37" t="str">
        <f t="shared" ca="1" si="273"/>
        <v/>
      </c>
      <c r="AC878" s="37">
        <f t="shared" ca="1" si="274"/>
        <v>0</v>
      </c>
      <c r="AD878" s="23">
        <f ca="1">IF($A878&lt;&gt;"",IF(OR($AH877&lt;&gt;0,$AI877&lt;&gt;0),"0",SUM(AC878:AC878)),0)</f>
        <v>0</v>
      </c>
      <c r="AE878" s="90">
        <f ca="1">IF(A878&lt;&gt;"",W878+AC878,0)</f>
        <v>-1</v>
      </c>
      <c r="AF878" s="87">
        <f t="shared" ca="1" si="284"/>
        <v>-8</v>
      </c>
      <c r="AG878" s="95">
        <f>T879</f>
        <v>1</v>
      </c>
      <c r="AH878" s="89">
        <f ca="1">IF($A878&lt;&gt;"",IF(AH877&lt;&gt;0,AH877,IF(AF878&gt;=$AJ$1,"Profit Target",0)),0)</f>
        <v>0</v>
      </c>
      <c r="AI878" s="91">
        <f ca="1">IF($A878&lt;&gt;"",IF(AI877&lt;&gt;0,AI877,IF(AF878&lt;=$AJ$2,"Stop Loss",0)))</f>
        <v>0</v>
      </c>
      <c r="AJ878" s="89">
        <f t="shared" ca="1" si="275"/>
        <v>9</v>
      </c>
      <c r="AK878" s="78" t="str">
        <f ca="1">IF($A877="","",ABS(T878)&amp;"@")</f>
        <v>1@</v>
      </c>
      <c r="AL878" s="78" t="str">
        <f ca="1">IF(U878&lt;&gt;"",$AK878&amp;U878&amp;",","")</f>
        <v>1@B,</v>
      </c>
      <c r="AM878" s="78" t="str">
        <f ca="1">IF($A877="","",ABS(Z878)&amp;"@")</f>
        <v>1@</v>
      </c>
      <c r="AN878" s="427" t="str">
        <f t="shared" ca="1" si="276"/>
        <v/>
      </c>
      <c r="AO878" s="20"/>
      <c r="AP878" s="20"/>
      <c r="AQ878" s="20"/>
      <c r="AR878" s="20"/>
      <c r="AS878" s="20"/>
      <c r="AT878" s="66"/>
      <c r="AU878" s="20"/>
      <c r="AV878" s="20"/>
      <c r="AW878" s="20"/>
      <c r="AX878" s="20"/>
      <c r="AY878" s="20"/>
      <c r="AZ878" s="20"/>
      <c r="BA878" s="20"/>
      <c r="BB878" s="96">
        <f t="shared" ca="1" si="267"/>
        <v>23</v>
      </c>
      <c r="BC878" s="48"/>
      <c r="BD878" s="96"/>
      <c r="BE878" s="48"/>
      <c r="BG878" s="48"/>
      <c r="BH878" s="48"/>
      <c r="BI878" s="19"/>
      <c r="BJ878" s="19"/>
      <c r="BK878" s="19"/>
      <c r="BL878" s="48"/>
      <c r="BM878" s="61"/>
      <c r="BN878" s="48"/>
      <c r="BY878" s="94"/>
      <c r="CF878" s="67"/>
      <c r="CG878" s="19"/>
      <c r="CH878" s="67"/>
    </row>
    <row r="879" spans="1:88">
      <c r="A879" s="96">
        <f t="shared" ca="1" si="266"/>
        <v>34</v>
      </c>
      <c r="B879" s="23" t="str">
        <f ca="1">IF(A878="","",IF(AND(AL879="",AN879=""),"NB",AL879&amp;AN879))</f>
        <v>1@R,</v>
      </c>
      <c r="C879" s="6" t="str">
        <f t="shared" ca="1" si="268"/>
        <v/>
      </c>
      <c r="D879" s="56" t="str">
        <f ca="1">VLOOKUP($A879,$BC$5:$BN$45,8)</f>
        <v>R</v>
      </c>
      <c r="E879" s="344" t="str">
        <f t="shared" ca="1" si="277"/>
        <v>RRR</v>
      </c>
      <c r="F879" s="175">
        <v>1</v>
      </c>
      <c r="G879" s="459">
        <f ca="1">IF(G878&gt;=$AJ$3,1,IF(AND(J877="L",J878="L"),1,IF(I878="L",2,IF(I878="W",(2*G878-1),G878))))</f>
        <v>2</v>
      </c>
      <c r="H879" s="345" t="str">
        <f ca="1">IF($A878&lt;&gt;"",IF(OR($AH878&lt;&gt;0,$AI878&lt;&gt;0,E878="RRR"),"",IF(AND($D873="B",$D876="B"),"B",IF(AND($D875="B",$D877="B"),"B",IF(AND($D877=$D878,$D877="B"),"B","")))),"")</f>
        <v/>
      </c>
      <c r="I879" s="346" t="str">
        <f t="shared" ca="1" si="281"/>
        <v/>
      </c>
      <c r="J879" s="346">
        <f t="shared" ca="1" si="269"/>
        <v>0</v>
      </c>
      <c r="K879" s="343">
        <f t="shared" ca="1" si="278"/>
        <v>0</v>
      </c>
      <c r="L879" s="56" t="str">
        <f ca="1">VLOOKUP($A879,$BC$5:$BN$45,8)</f>
        <v>R</v>
      </c>
      <c r="M879" s="428">
        <f t="shared" ca="1" si="279"/>
        <v>2</v>
      </c>
      <c r="N879" s="175">
        <v>1</v>
      </c>
      <c r="O879" s="345" t="str">
        <f ca="1">IF($A878&lt;&gt;"",IF(OR($AH878&lt;&gt;0,$AI878&lt;&gt;0,E878="BBB",H879&lt;&gt;""),"",IF(AND($D873="R",$D876="R"),"R",IF(AND($D875="R",$D877="R"),"R",IF(AND($D877=$D878,$D877="R"),"R","")))),"")</f>
        <v>R</v>
      </c>
      <c r="P879" s="37" t="str">
        <f t="shared" ca="1" si="270"/>
        <v>W</v>
      </c>
      <c r="Q879" s="37">
        <f t="shared" ca="1" si="271"/>
        <v>1</v>
      </c>
      <c r="R879" s="23">
        <f ca="1">IF($A879&lt;&gt;"",IF(OR($AH878&lt;&gt;0,$AI878&lt;&gt;0),"0",SUM(Q879:Q879)),0)</f>
        <v>1</v>
      </c>
      <c r="S879" s="56" t="str">
        <f ca="1">VLOOKUP($A879,$BC$5:$BN$45,8)</f>
        <v>R</v>
      </c>
      <c r="T879" s="175">
        <v>1</v>
      </c>
      <c r="U879" s="345" t="str">
        <f ca="1">IF($A878&lt;&gt;"",IF(OR($AH878&lt;&gt;0,$AI878&lt;&gt;0,M878&gt;=$AJ$3),"",H879))</f>
        <v/>
      </c>
      <c r="V879" s="346" t="str">
        <f t="shared" ca="1" si="282"/>
        <v/>
      </c>
      <c r="W879" s="346">
        <f t="shared" ca="1" si="272"/>
        <v>0</v>
      </c>
      <c r="X879" s="343">
        <f t="shared" ca="1" si="280"/>
        <v>0</v>
      </c>
      <c r="Y879" s="56" t="str">
        <f ca="1">VLOOKUP($A879,$BC$5:$BN$45,8)</f>
        <v>R</v>
      </c>
      <c r="Z879" s="175">
        <v>1</v>
      </c>
      <c r="AA879" s="345" t="str">
        <f ca="1">IF($A878&lt;&gt;"",IF(OR($AH878&lt;&gt;0,$AI878&lt;&gt;0,U879&lt;&gt;""),"",O879))</f>
        <v>R</v>
      </c>
      <c r="AB879" s="37" t="str">
        <f t="shared" ca="1" si="273"/>
        <v>W</v>
      </c>
      <c r="AC879" s="37">
        <f t="shared" ca="1" si="274"/>
        <v>1</v>
      </c>
      <c r="AD879" s="23">
        <f ca="1">IF($A879&lt;&gt;"",IF(OR($AH878&lt;&gt;0,$AI878&lt;&gt;0),"0",SUM(AC879:AC879)),0)</f>
        <v>1</v>
      </c>
      <c r="AE879" s="90">
        <f ca="1">IF(A879&lt;&gt;"",W879+AC879,0)</f>
        <v>1</v>
      </c>
      <c r="AF879" s="87">
        <f t="shared" ca="1" si="284"/>
        <v>-7</v>
      </c>
      <c r="AG879" s="95">
        <f>T880</f>
        <v>1</v>
      </c>
      <c r="AH879" s="89">
        <f ca="1">IF($A879&lt;&gt;"",IF(AH878&lt;&gt;0,AH878,IF(AF879&gt;=$AJ$1,"Profit Target",0)),0)</f>
        <v>0</v>
      </c>
      <c r="AI879" s="91">
        <f ca="1">IF($A879&lt;&gt;"",IF(AI878&lt;&gt;0,AI878,IF(AF879&lt;=$AJ$2,"Stop Loss",0)))</f>
        <v>0</v>
      </c>
      <c r="AJ879" s="89">
        <f t="shared" ca="1" si="275"/>
        <v>9</v>
      </c>
      <c r="AK879" s="78" t="str">
        <f ca="1">IF($A878="","",ABS(T879)&amp;"@")</f>
        <v>1@</v>
      </c>
      <c r="AL879" s="78" t="str">
        <f ca="1">IF(U879&lt;&gt;"",$AK879&amp;U879&amp;",","")</f>
        <v/>
      </c>
      <c r="AM879" s="78" t="str">
        <f ca="1">IF($A878="","",ABS(Z879)&amp;"@")</f>
        <v>1@</v>
      </c>
      <c r="AN879" s="427" t="str">
        <f t="shared" ca="1" si="276"/>
        <v>1@R,</v>
      </c>
      <c r="AO879" s="20"/>
      <c r="AP879" s="20"/>
      <c r="AQ879" s="20"/>
      <c r="AR879" s="20"/>
      <c r="AS879" s="20"/>
      <c r="AT879" s="66"/>
      <c r="AU879" s="20"/>
      <c r="AV879" s="20"/>
      <c r="AW879" s="20"/>
      <c r="AX879" s="20"/>
      <c r="AY879" s="20"/>
      <c r="AZ879" s="20"/>
      <c r="BA879" s="20"/>
      <c r="BB879" s="96">
        <f t="shared" ca="1" si="267"/>
        <v>23</v>
      </c>
      <c r="BC879" s="48"/>
      <c r="BD879" s="96"/>
      <c r="BE879" s="48"/>
      <c r="BG879" s="48"/>
      <c r="BH879" s="48"/>
      <c r="BI879" s="19"/>
      <c r="BJ879" s="19"/>
      <c r="BK879" s="19"/>
      <c r="BL879" s="48"/>
      <c r="BM879" s="61"/>
      <c r="BN879" s="48"/>
      <c r="BY879" s="6"/>
      <c r="CF879" s="66"/>
      <c r="CG879" s="19"/>
      <c r="CH879" s="66"/>
    </row>
    <row r="880" spans="1:88">
      <c r="A880" s="96">
        <f t="shared" ca="1" si="266"/>
        <v>15</v>
      </c>
      <c r="B880" s="23" t="str">
        <f ca="1">IF(A879="","",IF(AND(AL880="",AN880=""),"NB",AL880&amp;AN880))</f>
        <v>1@R,</v>
      </c>
      <c r="C880" s="6" t="str">
        <f t="shared" ca="1" si="268"/>
        <v/>
      </c>
      <c r="D880" s="56" t="str">
        <f ca="1">VLOOKUP($A880,$BC$5:$BN$45,8)</f>
        <v>B</v>
      </c>
      <c r="E880" s="344" t="str">
        <f t="shared" ca="1" si="277"/>
        <v>RRB</v>
      </c>
      <c r="F880" s="175">
        <v>1</v>
      </c>
      <c r="G880" s="459">
        <f ca="1">IF(G879&gt;=$AJ$3,1,IF(AND(J878="L",J879="L"),1,IF(I879="L",2,IF(I879="W",(2*G879-1),G879))))</f>
        <v>2</v>
      </c>
      <c r="H880" s="345" t="str">
        <f ca="1">IF($A879&lt;&gt;"",IF(OR($AH879&lt;&gt;0,$AI879&lt;&gt;0,E879="RRR"),"",IF(AND($D874="B",$D877="B"),"B",IF(AND($D876="B",$D878="B"),"B",IF(AND($D878=$D879,$D878="B"),"B","")))),"")</f>
        <v/>
      </c>
      <c r="I880" s="346" t="str">
        <f t="shared" ca="1" si="281"/>
        <v/>
      </c>
      <c r="J880" s="346">
        <f t="shared" ca="1" si="269"/>
        <v>0</v>
      </c>
      <c r="K880" s="343">
        <f t="shared" ca="1" si="278"/>
        <v>0</v>
      </c>
      <c r="L880" s="56" t="str">
        <f ca="1">VLOOKUP($A880,$BC$5:$BN$45,8)</f>
        <v>B</v>
      </c>
      <c r="M880" s="428">
        <f t="shared" ca="1" si="279"/>
        <v>2</v>
      </c>
      <c r="N880" s="175">
        <v>1</v>
      </c>
      <c r="O880" s="345" t="str">
        <f ca="1">IF($A879&lt;&gt;"",IF(OR($AH879&lt;&gt;0,$AI879&lt;&gt;0,E879="BBB",H880&lt;&gt;""),"",IF(AND($D874="R",$D877="R"),"R",IF(AND($D876="R",$D878="R"),"R",IF(AND($D878=$D879,$D878="R"),"R","")))),"")</f>
        <v>R</v>
      </c>
      <c r="P880" s="37" t="str">
        <f t="shared" ca="1" si="270"/>
        <v>L</v>
      </c>
      <c r="Q880" s="37">
        <f t="shared" ca="1" si="271"/>
        <v>-1</v>
      </c>
      <c r="R880" s="23">
        <f ca="1">IF($A880&lt;&gt;"",IF(OR($AH879&lt;&gt;0,$AI879&lt;&gt;0),"0",SUM(Q880:Q880)),0)</f>
        <v>-1</v>
      </c>
      <c r="S880" s="56" t="str">
        <f ca="1">VLOOKUP($A880,$BC$5:$BN$45,8)</f>
        <v>B</v>
      </c>
      <c r="T880" s="175">
        <v>1</v>
      </c>
      <c r="U880" s="345" t="str">
        <f ca="1">IF($A879&lt;&gt;"",IF(OR($AH879&lt;&gt;0,$AI879&lt;&gt;0,M879&gt;=$AJ$3),"",H880))</f>
        <v/>
      </c>
      <c r="V880" s="346" t="str">
        <f t="shared" ca="1" si="282"/>
        <v/>
      </c>
      <c r="W880" s="346">
        <f t="shared" ca="1" si="272"/>
        <v>0</v>
      </c>
      <c r="X880" s="343">
        <f t="shared" ca="1" si="280"/>
        <v>0</v>
      </c>
      <c r="Y880" s="56" t="str">
        <f ca="1">VLOOKUP($A880,$BC$5:$BN$45,8)</f>
        <v>B</v>
      </c>
      <c r="Z880" s="175">
        <v>1</v>
      </c>
      <c r="AA880" s="345" t="str">
        <f ca="1">IF($A879&lt;&gt;"",IF(OR($AH879&lt;&gt;0,$AI879&lt;&gt;0,U880&lt;&gt;""),"",O880))</f>
        <v>R</v>
      </c>
      <c r="AB880" s="37" t="str">
        <f t="shared" ca="1" si="273"/>
        <v>L</v>
      </c>
      <c r="AC880" s="37">
        <f t="shared" ca="1" si="274"/>
        <v>-1</v>
      </c>
      <c r="AD880" s="23">
        <f ca="1">IF($A880&lt;&gt;"",IF(OR($AH879&lt;&gt;0,$AI879&lt;&gt;0),"0",SUM(AC880:AC880)),0)</f>
        <v>-1</v>
      </c>
      <c r="AE880" s="90">
        <f ca="1">IF(A880&lt;&gt;"",W880+AC880,0)</f>
        <v>-1</v>
      </c>
      <c r="AF880" s="87">
        <f t="shared" ca="1" si="284"/>
        <v>-8</v>
      </c>
      <c r="AG880" s="95">
        <f>T881</f>
        <v>1</v>
      </c>
      <c r="AH880" s="89">
        <f ca="1">IF($A880&lt;&gt;"",IF(AH879&lt;&gt;0,AH879,IF(AF880&gt;=$AJ$1,"Profit Target",0)),0)</f>
        <v>0</v>
      </c>
      <c r="AI880" s="91">
        <f ca="1">IF($A880&lt;&gt;"",IF(AI879&lt;&gt;0,AI879,IF(AF880&lt;=$AJ$2,"Stop Loss",0)))</f>
        <v>0</v>
      </c>
      <c r="AJ880" s="89">
        <f t="shared" ca="1" si="275"/>
        <v>9</v>
      </c>
      <c r="AK880" s="78" t="str">
        <f ca="1">IF($A879="","",ABS(T880)&amp;"@")</f>
        <v>1@</v>
      </c>
      <c r="AL880" s="78" t="str">
        <f ca="1">IF(U880&lt;&gt;"",$AK880&amp;U880&amp;",","")</f>
        <v/>
      </c>
      <c r="AM880" s="78" t="str">
        <f ca="1">IF($A879="","",ABS(Z880)&amp;"@")</f>
        <v>1@</v>
      </c>
      <c r="AN880" s="427" t="str">
        <f t="shared" ca="1" si="276"/>
        <v>1@R,</v>
      </c>
      <c r="AO880" s="20"/>
      <c r="AP880" s="20"/>
      <c r="AQ880" s="20"/>
      <c r="AR880" s="20"/>
      <c r="AS880" s="20"/>
      <c r="AT880" s="66"/>
      <c r="AU880" s="20"/>
      <c r="AV880" s="20"/>
      <c r="AW880" s="20"/>
      <c r="AX880" s="20"/>
      <c r="AY880" s="20"/>
      <c r="AZ880" s="20"/>
      <c r="BA880" s="20"/>
      <c r="BB880" s="96">
        <f t="shared" ca="1" si="267"/>
        <v>2</v>
      </c>
      <c r="BC880" s="48"/>
      <c r="BD880" s="96"/>
      <c r="BE880" s="48"/>
      <c r="BG880" s="48"/>
      <c r="BH880" s="48"/>
      <c r="BI880" s="19"/>
      <c r="BJ880" s="19"/>
      <c r="BK880" s="19"/>
      <c r="BL880" s="48"/>
      <c r="BM880" s="61"/>
      <c r="BN880" s="48"/>
      <c r="BY880" s="6"/>
      <c r="CF880" s="66"/>
      <c r="CG880" s="19"/>
      <c r="CH880" s="66"/>
    </row>
    <row r="881" spans="1:86">
      <c r="A881" s="96">
        <f t="shared" ca="1" si="266"/>
        <v>21</v>
      </c>
      <c r="B881" s="23" t="str">
        <f ca="1">IF(A880="","",IF(AND(AL881="",AN881=""),"NB",AL881&amp;AN881))</f>
        <v>1@R,</v>
      </c>
      <c r="C881" s="6" t="str">
        <f t="shared" ca="1" si="268"/>
        <v/>
      </c>
      <c r="D881" s="56" t="str">
        <f ca="1">VLOOKUP($A881,$BC$5:$BN$45,8)</f>
        <v>R</v>
      </c>
      <c r="E881" s="344" t="str">
        <f t="shared" ca="1" si="277"/>
        <v>RBR</v>
      </c>
      <c r="F881" s="175">
        <v>1</v>
      </c>
      <c r="G881" s="459">
        <f ca="1">IF(G880&gt;=$AJ$3,1,IF(AND(J879="L",J880="L"),1,IF(I880="L",2,IF(I880="W",(2*G880-1),G880))))</f>
        <v>2</v>
      </c>
      <c r="H881" s="345" t="str">
        <f ca="1">IF($A880&lt;&gt;"",IF(OR($AH880&lt;&gt;0,$AI880&lt;&gt;0,E880="RRR"),"",IF(AND($D875="B",$D878="B"),"B",IF(AND($D877="B",$D879="B"),"B",IF(AND($D879=$D880,$D879="B"),"B","")))),"")</f>
        <v/>
      </c>
      <c r="I881" s="346" t="str">
        <f t="shared" ca="1" si="281"/>
        <v/>
      </c>
      <c r="J881" s="346">
        <f t="shared" ca="1" si="269"/>
        <v>0</v>
      </c>
      <c r="K881" s="343">
        <f t="shared" ca="1" si="278"/>
        <v>0</v>
      </c>
      <c r="L881" s="56" t="str">
        <f ca="1">VLOOKUP($A881,$BC$5:$BN$45,8)</f>
        <v>R</v>
      </c>
      <c r="M881" s="428">
        <f t="shared" ca="1" si="279"/>
        <v>2</v>
      </c>
      <c r="N881" s="175">
        <v>1</v>
      </c>
      <c r="O881" s="345" t="str">
        <f ca="1">IF($A880&lt;&gt;"",IF(OR($AH880&lt;&gt;0,$AI880&lt;&gt;0,E880="BBB",H881&lt;&gt;""),"",IF(AND($D875="R",$D878="R"),"R",IF(AND($D877="R",$D879="R"),"R",IF(AND($D879=$D880,$D879="R"),"R","")))),"")</f>
        <v>R</v>
      </c>
      <c r="P881" s="37" t="str">
        <f t="shared" ca="1" si="270"/>
        <v>W</v>
      </c>
      <c r="Q881" s="37">
        <f t="shared" ca="1" si="271"/>
        <v>1</v>
      </c>
      <c r="R881" s="23">
        <f ca="1">IF($A881&lt;&gt;"",IF(OR($AH880&lt;&gt;0,$AI880&lt;&gt;0),"0",SUM(Q881:Q881)),0)</f>
        <v>1</v>
      </c>
      <c r="S881" s="56" t="str">
        <f ca="1">VLOOKUP($A881,$BC$5:$BN$45,8)</f>
        <v>R</v>
      </c>
      <c r="T881" s="175">
        <v>1</v>
      </c>
      <c r="U881" s="345" t="str">
        <f ca="1">IF($A880&lt;&gt;"",IF(OR($AH880&lt;&gt;0,$AI880&lt;&gt;0,M880&gt;=$AJ$3),"",H881))</f>
        <v/>
      </c>
      <c r="V881" s="346" t="str">
        <f t="shared" ca="1" si="282"/>
        <v/>
      </c>
      <c r="W881" s="346">
        <f t="shared" ca="1" si="272"/>
        <v>0</v>
      </c>
      <c r="X881" s="343">
        <f t="shared" ca="1" si="280"/>
        <v>0</v>
      </c>
      <c r="Y881" s="56" t="str">
        <f ca="1">VLOOKUP($A881,$BC$5:$BN$45,8)</f>
        <v>R</v>
      </c>
      <c r="Z881" s="175">
        <v>1</v>
      </c>
      <c r="AA881" s="345" t="str">
        <f ca="1">IF($A880&lt;&gt;"",IF(OR($AH880&lt;&gt;0,$AI880&lt;&gt;0,U881&lt;&gt;""),"",O881))</f>
        <v>R</v>
      </c>
      <c r="AB881" s="37" t="str">
        <f t="shared" ca="1" si="273"/>
        <v>W</v>
      </c>
      <c r="AC881" s="37">
        <f t="shared" ca="1" si="274"/>
        <v>1</v>
      </c>
      <c r="AD881" s="23">
        <f ca="1">IF($A881&lt;&gt;"",IF(OR($AH880&lt;&gt;0,$AI880&lt;&gt;0),"0",SUM(AC881:AC881)),0)</f>
        <v>1</v>
      </c>
      <c r="AE881" s="90">
        <f ca="1">IF(A881&lt;&gt;"",W881+AC881,0)</f>
        <v>1</v>
      </c>
      <c r="AF881" s="172">
        <f t="shared" ca="1" si="284"/>
        <v>-7</v>
      </c>
      <c r="AG881" s="95">
        <f>T882</f>
        <v>1</v>
      </c>
      <c r="AH881" s="89">
        <f ca="1">IF($A881&lt;&gt;"",IF(AH880&lt;&gt;0,AH880,IF(AF881&gt;=$AJ$1,"Profit Target",0)),0)</f>
        <v>0</v>
      </c>
      <c r="AI881" s="91">
        <f ca="1">IF($A881&lt;&gt;"",IF(AI880&lt;&gt;0,AI880,IF(AF881&lt;=$AJ$2,"Stop Loss",0)))</f>
        <v>0</v>
      </c>
      <c r="AJ881" s="89">
        <f t="shared" ca="1" si="275"/>
        <v>9</v>
      </c>
      <c r="AK881" s="78" t="str">
        <f ca="1">IF($A880="","",ABS(T881)&amp;"@")</f>
        <v>1@</v>
      </c>
      <c r="AL881" s="78" t="str">
        <f ca="1">IF(U881&lt;&gt;"",$AK881&amp;U881&amp;",","")</f>
        <v/>
      </c>
      <c r="AM881" s="78" t="str">
        <f ca="1">IF($A880="","",ABS(Z881)&amp;"@")</f>
        <v>1@</v>
      </c>
      <c r="AN881" s="427" t="str">
        <f t="shared" ca="1" si="276"/>
        <v>1@R,</v>
      </c>
      <c r="AO881" s="20"/>
      <c r="AP881" s="20"/>
      <c r="AQ881" s="20"/>
      <c r="AR881" s="20"/>
      <c r="AS881" s="20"/>
      <c r="AT881" s="66"/>
      <c r="AU881" s="20"/>
      <c r="AV881" s="20"/>
      <c r="AW881" s="20"/>
      <c r="AX881" s="20"/>
      <c r="AY881" s="20"/>
      <c r="AZ881" s="20"/>
      <c r="BA881" s="20"/>
      <c r="BB881" s="96">
        <f t="shared" ca="1" si="267"/>
        <v>7</v>
      </c>
      <c r="BC881" s="48"/>
      <c r="BD881" s="96"/>
      <c r="BE881" s="48"/>
      <c r="BG881" s="48"/>
      <c r="BH881" s="48"/>
      <c r="BI881" s="19"/>
      <c r="BJ881" s="19"/>
      <c r="BK881" s="19"/>
      <c r="BL881" s="48"/>
      <c r="BM881" s="61"/>
      <c r="BN881" s="48"/>
      <c r="BY881" s="6"/>
      <c r="CF881" s="66"/>
      <c r="CG881" s="19"/>
      <c r="CH881" s="66"/>
    </row>
    <row r="882" spans="1:86">
      <c r="A882" s="96">
        <f t="shared" ca="1" si="266"/>
        <v>9</v>
      </c>
      <c r="B882" s="23" t="str">
        <f ca="1">IF(A881="","",IF(AND(AL882="",AN882=""),"NB",AL882&amp;AN882))</f>
        <v>NB</v>
      </c>
      <c r="C882" s="6" t="str">
        <f t="shared" ca="1" si="268"/>
        <v/>
      </c>
      <c r="D882" s="56" t="str">
        <f ca="1">VLOOKUP($A882,$BC$5:$BN$45,8)</f>
        <v>R</v>
      </c>
      <c r="E882" s="344" t="str">
        <f t="shared" ca="1" si="277"/>
        <v>BRR</v>
      </c>
      <c r="F882" s="175">
        <v>1</v>
      </c>
      <c r="G882" s="459">
        <f ca="1">IF(G881&gt;=$AJ$3,1,IF(AND(J880="L",J881="L"),1,IF(I881="L",2,IF(I881="W",(2*G881-1),G881))))</f>
        <v>2</v>
      </c>
      <c r="H882" s="345" t="str">
        <f ca="1">IF($A881&lt;&gt;"",IF(OR($AH881&lt;&gt;0,$AI881&lt;&gt;0,E881="RRR"),"",IF(AND($D876="B",$D879="B"),"B",IF(AND($D878="B",$D880="B"),"B",IF(AND($D880=$D881,$D880="B"),"B","")))),"")</f>
        <v/>
      </c>
      <c r="I882" s="346" t="str">
        <f t="shared" ca="1" si="281"/>
        <v/>
      </c>
      <c r="J882" s="346">
        <f t="shared" ca="1" si="269"/>
        <v>0</v>
      </c>
      <c r="K882" s="343">
        <f t="shared" ca="1" si="278"/>
        <v>0</v>
      </c>
      <c r="L882" s="56" t="str">
        <f ca="1">VLOOKUP($A882,$BC$5:$BN$45,8)</f>
        <v>R</v>
      </c>
      <c r="M882" s="428">
        <f t="shared" ca="1" si="279"/>
        <v>2</v>
      </c>
      <c r="N882" s="175">
        <v>1</v>
      </c>
      <c r="O882" s="345" t="str">
        <f ca="1">IF($A881&lt;&gt;"",IF(OR($AH881&lt;&gt;0,$AI881&lt;&gt;0,E881="BBB",H882&lt;&gt;""),"",IF(AND($D876="R",$D879="R"),"R",IF(AND($D878="R",$D880="R"),"R",IF(AND($D880=$D881,$D880="R"),"R","")))),"")</f>
        <v/>
      </c>
      <c r="P882" s="37" t="str">
        <f t="shared" ca="1" si="270"/>
        <v/>
      </c>
      <c r="Q882" s="37">
        <f t="shared" ca="1" si="271"/>
        <v>0</v>
      </c>
      <c r="R882" s="23">
        <f ca="1">IF($A882&lt;&gt;"",IF(OR($AH881&lt;&gt;0,$AI881&lt;&gt;0),"0",SUM(Q882:Q882)),0)</f>
        <v>0</v>
      </c>
      <c r="S882" s="56" t="str">
        <f ca="1">VLOOKUP($A882,$BC$5:$BN$45,8)</f>
        <v>R</v>
      </c>
      <c r="T882" s="175">
        <v>1</v>
      </c>
      <c r="U882" s="345" t="str">
        <f ca="1">IF($A881&lt;&gt;"",IF(OR($AH881&lt;&gt;0,$AI881&lt;&gt;0,M881&gt;=$AJ$3),"",H882))</f>
        <v/>
      </c>
      <c r="V882" s="346" t="str">
        <f t="shared" ca="1" si="282"/>
        <v/>
      </c>
      <c r="W882" s="346">
        <f t="shared" ca="1" si="272"/>
        <v>0</v>
      </c>
      <c r="X882" s="343">
        <f t="shared" ca="1" si="280"/>
        <v>0</v>
      </c>
      <c r="Y882" s="56" t="str">
        <f ca="1">VLOOKUP($A882,$BC$5:$BN$45,8)</f>
        <v>R</v>
      </c>
      <c r="Z882" s="175">
        <v>1</v>
      </c>
      <c r="AA882" s="345" t="str">
        <f ca="1">IF($A881&lt;&gt;"",IF(OR($AH881&lt;&gt;0,$AI881&lt;&gt;0,U882&lt;&gt;""),"",O882))</f>
        <v/>
      </c>
      <c r="AB882" s="37" t="str">
        <f t="shared" ca="1" si="273"/>
        <v/>
      </c>
      <c r="AC882" s="37">
        <f t="shared" ca="1" si="274"/>
        <v>0</v>
      </c>
      <c r="AD882" s="23">
        <f ca="1">IF($A882&lt;&gt;"",IF(OR($AH881&lt;&gt;0,$AI881&lt;&gt;0),"0",SUM(AC882:AC882)),0)</f>
        <v>0</v>
      </c>
      <c r="AE882" s="90">
        <f ca="1">IF(A882&lt;&gt;"",W882+AC882,0)</f>
        <v>0</v>
      </c>
      <c r="AF882" s="87">
        <f ca="1">IF($A882&lt;&gt;"",AE882+AF881,0)</f>
        <v>-7</v>
      </c>
      <c r="AG882" s="95">
        <f>T883</f>
        <v>1</v>
      </c>
      <c r="AH882" s="89">
        <f ca="1">IF($A882&lt;&gt;"",IF(AH881&lt;&gt;0,AH881,IF(AF882&gt;=$AJ$1,"Profit Target",0)),0)</f>
        <v>0</v>
      </c>
      <c r="AI882" s="91">
        <f ca="1">IF($A882&lt;&gt;"",IF(AI881&lt;&gt;0,AI881,IF(AF882&lt;=$AJ$2,"Stop Loss",0)))</f>
        <v>0</v>
      </c>
      <c r="AJ882" s="89">
        <f t="shared" ca="1" si="275"/>
        <v>9</v>
      </c>
      <c r="AK882" s="78" t="str">
        <f ca="1">IF($A881="","",ABS(T882)&amp;"@")</f>
        <v>1@</v>
      </c>
      <c r="AL882" s="78" t="str">
        <f ca="1">IF(U882&lt;&gt;"",$AK882&amp;U882&amp;",","")</f>
        <v/>
      </c>
      <c r="AM882" s="78" t="str">
        <f ca="1">IF($A881="","",ABS(Z882)&amp;"@")</f>
        <v>1@</v>
      </c>
      <c r="AN882" s="427" t="str">
        <f t="shared" ca="1" si="276"/>
        <v/>
      </c>
      <c r="AO882" s="20"/>
      <c r="AP882" s="20"/>
      <c r="AQ882" s="20"/>
      <c r="AR882" s="20"/>
      <c r="AS882" s="20"/>
      <c r="AT882" s="66"/>
      <c r="AU882" s="20"/>
      <c r="AV882" s="20"/>
      <c r="AW882" s="20"/>
      <c r="AX882" s="20"/>
      <c r="AY882" s="20"/>
      <c r="AZ882" s="20"/>
      <c r="BA882" s="20"/>
      <c r="BB882" s="96">
        <f t="shared" ca="1" si="267"/>
        <v>31</v>
      </c>
      <c r="BC882" s="48"/>
      <c r="BD882" s="96"/>
      <c r="BE882" s="48"/>
      <c r="BG882" s="48"/>
      <c r="BH882" s="48"/>
      <c r="BI882" s="19"/>
      <c r="BJ882" s="19"/>
      <c r="BK882" s="19"/>
      <c r="BL882" s="48"/>
      <c r="BM882" s="61"/>
      <c r="BN882" s="48"/>
      <c r="BY882" s="6"/>
      <c r="CF882" s="66"/>
      <c r="CG882" s="19"/>
      <c r="CH882" s="66"/>
    </row>
    <row r="883" spans="1:86">
      <c r="A883" s="96">
        <f t="shared" ca="1" si="266"/>
        <v>6</v>
      </c>
      <c r="B883" s="23" t="str">
        <f ca="1">IF(A882="","",IF(AND(AL883="",AN883=""),"NB",AL883&amp;AN883))</f>
        <v>1@R,</v>
      </c>
      <c r="C883" s="6" t="str">
        <f t="shared" ca="1" si="268"/>
        <v/>
      </c>
      <c r="D883" s="56" t="str">
        <f ca="1">VLOOKUP($A883,$BC$5:$BN$45,8)</f>
        <v>B</v>
      </c>
      <c r="E883" s="344" t="str">
        <f t="shared" ca="1" si="277"/>
        <v>RRB</v>
      </c>
      <c r="F883" s="175">
        <v>1</v>
      </c>
      <c r="G883" s="459">
        <f ca="1">IF(G882&gt;=$AJ$3,1,IF(AND(J881="L",J882="L"),1,IF(I882="L",2,IF(I882="W",(2*G882-1),G882))))</f>
        <v>2</v>
      </c>
      <c r="H883" s="345" t="str">
        <f ca="1">IF($A882&lt;&gt;"",IF(OR($AH882&lt;&gt;0,$AI882&lt;&gt;0,E882="RRR"),"",IF(AND($D877="B",$D880="B"),"B",IF(AND($D879="B",$D881="B"),"B",IF(AND($D881=$D882,$D881="B"),"B","")))),"")</f>
        <v/>
      </c>
      <c r="I883" s="346" t="str">
        <f t="shared" ca="1" si="281"/>
        <v/>
      </c>
      <c r="J883" s="346">
        <f t="shared" ca="1" si="269"/>
        <v>0</v>
      </c>
      <c r="K883" s="343">
        <f t="shared" ca="1" si="278"/>
        <v>0</v>
      </c>
      <c r="L883" s="56" t="str">
        <f ca="1">VLOOKUP($A883,$BC$5:$BN$45,8)</f>
        <v>B</v>
      </c>
      <c r="M883" s="428">
        <f t="shared" ca="1" si="279"/>
        <v>2</v>
      </c>
      <c r="N883" s="175">
        <v>1</v>
      </c>
      <c r="O883" s="345" t="str">
        <f ca="1">IF($A882&lt;&gt;"",IF(OR($AH882&lt;&gt;0,$AI882&lt;&gt;0,E882="BBB",H883&lt;&gt;""),"",IF(AND($D877="R",$D880="R"),"R",IF(AND($D879="R",$D881="R"),"R",IF(AND($D881=$D882,$D881="R"),"R","")))),"")</f>
        <v>R</v>
      </c>
      <c r="P883" s="37" t="str">
        <f t="shared" ca="1" si="270"/>
        <v>L</v>
      </c>
      <c r="Q883" s="37">
        <f t="shared" ca="1" si="271"/>
        <v>-1</v>
      </c>
      <c r="R883" s="23">
        <f ca="1">IF($A883&lt;&gt;"",IF(OR($AH882&lt;&gt;0,$AI882&lt;&gt;0),"0",SUM(Q883:Q883)),0)</f>
        <v>-1</v>
      </c>
      <c r="S883" s="56" t="str">
        <f ca="1">VLOOKUP($A883,$BC$5:$BN$45,8)</f>
        <v>B</v>
      </c>
      <c r="T883" s="175">
        <v>1</v>
      </c>
      <c r="U883" s="345" t="str">
        <f ca="1">IF($A882&lt;&gt;"",IF(OR($AH882&lt;&gt;0,$AI882&lt;&gt;0,M882&gt;=$AJ$3),"",H883))</f>
        <v/>
      </c>
      <c r="V883" s="346" t="str">
        <f t="shared" ca="1" si="282"/>
        <v/>
      </c>
      <c r="W883" s="346">
        <f t="shared" ca="1" si="272"/>
        <v>0</v>
      </c>
      <c r="X883" s="343">
        <f t="shared" ca="1" si="280"/>
        <v>0</v>
      </c>
      <c r="Y883" s="56" t="str">
        <f ca="1">VLOOKUP($A883,$BC$5:$BN$45,8)</f>
        <v>B</v>
      </c>
      <c r="Z883" s="175">
        <v>1</v>
      </c>
      <c r="AA883" s="345" t="str">
        <f ca="1">IF($A882&lt;&gt;"",IF(OR($AH882&lt;&gt;0,$AI882&lt;&gt;0,U883&lt;&gt;""),"",O883))</f>
        <v>R</v>
      </c>
      <c r="AB883" s="37" t="str">
        <f t="shared" ca="1" si="273"/>
        <v>L</v>
      </c>
      <c r="AC883" s="37">
        <f t="shared" ca="1" si="274"/>
        <v>-1</v>
      </c>
      <c r="AD883" s="23">
        <f ca="1">IF($A883&lt;&gt;"",IF(OR($AH882&lt;&gt;0,$AI882&lt;&gt;0),"0",SUM(AC883:AC883)),0)</f>
        <v>-1</v>
      </c>
      <c r="AE883" s="90">
        <f ca="1">IF(A883&lt;&gt;"",W883+AC883,0)</f>
        <v>-1</v>
      </c>
      <c r="AF883" s="87">
        <f t="shared" ref="AF883:AF899" ca="1" si="285">IF($A883&lt;&gt;"",AE883+AF882,0)</f>
        <v>-8</v>
      </c>
      <c r="AG883" s="95">
        <f>T884</f>
        <v>1</v>
      </c>
      <c r="AH883" s="89">
        <f ca="1">IF($A883&lt;&gt;"",IF(AH882&lt;&gt;0,AH882,IF(AF883&gt;=$AJ$1,"Profit Target",0)),0)</f>
        <v>0</v>
      </c>
      <c r="AI883" s="91">
        <f ca="1">IF($A883&lt;&gt;"",IF(AI882&lt;&gt;0,AI882,IF(AF883&lt;=$AJ$2,"Stop Loss",0)))</f>
        <v>0</v>
      </c>
      <c r="AJ883" s="89">
        <f t="shared" ca="1" si="275"/>
        <v>9</v>
      </c>
      <c r="AK883" s="78" t="str">
        <f ca="1">IF($A882="","",ABS(T883)&amp;"@")</f>
        <v>1@</v>
      </c>
      <c r="AL883" s="78" t="str">
        <f ca="1">IF(U883&lt;&gt;"",$AK883&amp;U883&amp;",","")</f>
        <v/>
      </c>
      <c r="AM883" s="78" t="str">
        <f ca="1">IF($A882="","",ABS(Z883)&amp;"@")</f>
        <v>1@</v>
      </c>
      <c r="AN883" s="427" t="str">
        <f t="shared" ca="1" si="276"/>
        <v>1@R,</v>
      </c>
      <c r="AO883" s="20"/>
      <c r="AP883" s="20"/>
      <c r="AQ883" s="20"/>
      <c r="AR883" s="20"/>
      <c r="AS883" s="20"/>
      <c r="AT883" s="66"/>
      <c r="AU883" s="20"/>
      <c r="AV883" s="20"/>
      <c r="AW883" s="20"/>
      <c r="AX883" s="20"/>
      <c r="AY883" s="20"/>
      <c r="AZ883" s="20"/>
      <c r="BA883" s="20"/>
      <c r="BB883" s="96">
        <f t="shared" ca="1" si="267"/>
        <v>33</v>
      </c>
      <c r="BC883" s="48"/>
      <c r="BD883" s="96"/>
      <c r="BE883" s="48"/>
      <c r="BG883" s="48"/>
      <c r="BH883" s="48"/>
      <c r="BI883" s="19"/>
      <c r="BJ883" s="19"/>
      <c r="BK883" s="19"/>
      <c r="BL883" s="48"/>
      <c r="BM883" s="61"/>
      <c r="BN883" s="48"/>
      <c r="BY883" s="6"/>
      <c r="CF883" s="66"/>
      <c r="CG883" s="19"/>
      <c r="CH883" s="66"/>
    </row>
    <row r="884" spans="1:86">
      <c r="A884" s="96">
        <f t="shared" ca="1" si="266"/>
        <v>9</v>
      </c>
      <c r="B884" s="23" t="str">
        <f ca="1">IF(A883="","",IF(AND(AL884="",AN884=""),"NB",AL884&amp;AN884))</f>
        <v>1@R,</v>
      </c>
      <c r="C884" s="6" t="str">
        <f t="shared" ca="1" si="268"/>
        <v/>
      </c>
      <c r="D884" s="56" t="str">
        <f ca="1">VLOOKUP($A884,$BC$5:$BN$45,8)</f>
        <v>R</v>
      </c>
      <c r="E884" s="344" t="str">
        <f t="shared" ca="1" si="277"/>
        <v>RBR</v>
      </c>
      <c r="F884" s="175">
        <v>1</v>
      </c>
      <c r="G884" s="459">
        <f ca="1">IF(G883&gt;=$AJ$3,1,IF(AND(J882="L",J883="L"),1,IF(I883="L",2,IF(I883="W",(2*G883-1),G883))))</f>
        <v>2</v>
      </c>
      <c r="H884" s="345" t="str">
        <f ca="1">IF($A883&lt;&gt;"",IF(OR($AH883&lt;&gt;0,$AI883&lt;&gt;0,E883="RRR"),"",IF(AND($D878="B",$D881="B"),"B",IF(AND($D880="B",$D882="B"),"B",IF(AND($D882=$D883,$D882="B"),"B","")))),"")</f>
        <v/>
      </c>
      <c r="I884" s="346" t="str">
        <f t="shared" ca="1" si="281"/>
        <v/>
      </c>
      <c r="J884" s="346">
        <f t="shared" ca="1" si="269"/>
        <v>0</v>
      </c>
      <c r="K884" s="343">
        <f t="shared" ca="1" si="278"/>
        <v>0</v>
      </c>
      <c r="L884" s="56" t="str">
        <f ca="1">VLOOKUP($A884,$BC$5:$BN$45,8)</f>
        <v>R</v>
      </c>
      <c r="M884" s="428">
        <f t="shared" ca="1" si="279"/>
        <v>2</v>
      </c>
      <c r="N884" s="175">
        <v>1</v>
      </c>
      <c r="O884" s="345" t="str">
        <f ca="1">IF($A883&lt;&gt;"",IF(OR($AH883&lt;&gt;0,$AI883&lt;&gt;0,E883="BBB",H884&lt;&gt;""),"",IF(AND($D878="R",$D881="R"),"R",IF(AND($D880="R",$D882="R"),"R",IF(AND($D882=$D883,$D882="R"),"R","")))),"")</f>
        <v>R</v>
      </c>
      <c r="P884" s="37" t="str">
        <f t="shared" ca="1" si="270"/>
        <v>W</v>
      </c>
      <c r="Q884" s="37">
        <f t="shared" ca="1" si="271"/>
        <v>1</v>
      </c>
      <c r="R884" s="23">
        <f ca="1">IF($A884&lt;&gt;"",IF(OR($AH883&lt;&gt;0,$AI883&lt;&gt;0),"0",SUM(Q884:Q884)),0)</f>
        <v>1</v>
      </c>
      <c r="S884" s="56" t="str">
        <f ca="1">VLOOKUP($A884,$BC$5:$BN$45,8)</f>
        <v>R</v>
      </c>
      <c r="T884" s="175">
        <v>1</v>
      </c>
      <c r="U884" s="345" t="str">
        <f ca="1">IF($A883&lt;&gt;"",IF(OR($AH883&lt;&gt;0,$AI883&lt;&gt;0,M883&gt;=$AJ$3),"",H884))</f>
        <v/>
      </c>
      <c r="V884" s="346" t="str">
        <f t="shared" ca="1" si="282"/>
        <v/>
      </c>
      <c r="W884" s="346">
        <f t="shared" ca="1" si="272"/>
        <v>0</v>
      </c>
      <c r="X884" s="343">
        <f t="shared" ca="1" si="280"/>
        <v>0</v>
      </c>
      <c r="Y884" s="56" t="str">
        <f ca="1">VLOOKUP($A884,$BC$5:$BN$45,8)</f>
        <v>R</v>
      </c>
      <c r="Z884" s="175">
        <v>1</v>
      </c>
      <c r="AA884" s="345" t="str">
        <f ca="1">IF($A883&lt;&gt;"",IF(OR($AH883&lt;&gt;0,$AI883&lt;&gt;0,U884&lt;&gt;""),"",O884))</f>
        <v>R</v>
      </c>
      <c r="AB884" s="37" t="str">
        <f t="shared" ca="1" si="273"/>
        <v>W</v>
      </c>
      <c r="AC884" s="37">
        <f t="shared" ca="1" si="274"/>
        <v>1</v>
      </c>
      <c r="AD884" s="23">
        <f ca="1">IF($A884&lt;&gt;"",IF(OR($AH883&lt;&gt;0,$AI883&lt;&gt;0),"0",SUM(AC884:AC884)),0)</f>
        <v>1</v>
      </c>
      <c r="AE884" s="90">
        <f ca="1">IF(A884&lt;&gt;"",W884+AC884,0)</f>
        <v>1</v>
      </c>
      <c r="AF884" s="87">
        <f t="shared" ca="1" si="285"/>
        <v>-7</v>
      </c>
      <c r="AG884" s="95">
        <f>T885</f>
        <v>1</v>
      </c>
      <c r="AH884" s="89">
        <f ca="1">IF($A884&lt;&gt;"",IF(AH883&lt;&gt;0,AH883,IF(AF884&gt;=$AJ$1,"Profit Target",0)),0)</f>
        <v>0</v>
      </c>
      <c r="AI884" s="91">
        <f ca="1">IF($A884&lt;&gt;"",IF(AI883&lt;&gt;0,AI883,IF(AF884&lt;=$AJ$2,"Stop Loss",0)))</f>
        <v>0</v>
      </c>
      <c r="AJ884" s="89">
        <f t="shared" ca="1" si="275"/>
        <v>9</v>
      </c>
      <c r="AK884" s="78" t="str">
        <f ca="1">IF($A883="","",ABS(T884)&amp;"@")</f>
        <v>1@</v>
      </c>
      <c r="AL884" s="78" t="str">
        <f ca="1">IF(U884&lt;&gt;"",$AK884&amp;U884&amp;",","")</f>
        <v/>
      </c>
      <c r="AM884" s="78" t="str">
        <f ca="1">IF($A883="","",ABS(Z884)&amp;"@")</f>
        <v>1@</v>
      </c>
      <c r="AN884" s="427" t="str">
        <f t="shared" ca="1" si="276"/>
        <v>1@R,</v>
      </c>
      <c r="AO884" s="20"/>
      <c r="AP884" s="20"/>
      <c r="AQ884" s="20"/>
      <c r="AR884" s="20"/>
      <c r="AS884" s="20"/>
      <c r="AT884" s="66"/>
      <c r="AU884" s="20"/>
      <c r="AV884" s="20"/>
      <c r="AW884" s="20"/>
      <c r="AX884" s="20"/>
      <c r="AY884" s="20"/>
      <c r="AZ884" s="20"/>
      <c r="BA884" s="20"/>
      <c r="BB884" s="96">
        <f t="shared" ca="1" si="267"/>
        <v>14</v>
      </c>
      <c r="BC884" s="48"/>
      <c r="BD884" s="96"/>
      <c r="BE884" s="48"/>
      <c r="BG884" s="48"/>
      <c r="BH884" s="48"/>
      <c r="BI884" s="19"/>
      <c r="BJ884" s="19"/>
      <c r="BK884" s="19"/>
      <c r="BL884" s="48"/>
      <c r="BM884" s="61"/>
      <c r="BN884" s="48"/>
      <c r="BY884" s="6"/>
      <c r="CF884" s="66"/>
      <c r="CG884" s="19"/>
      <c r="CH884" s="66"/>
    </row>
    <row r="885" spans="1:86">
      <c r="A885" s="96">
        <f t="shared" ca="1" si="266"/>
        <v>1</v>
      </c>
      <c r="B885" s="23" t="str">
        <f ca="1">IF(A884="","",IF(AND(AL885="",AN885=""),"NB",AL885&amp;AN885))</f>
        <v>1@R,</v>
      </c>
      <c r="C885" s="6" t="str">
        <f t="shared" ca="1" si="268"/>
        <v/>
      </c>
      <c r="D885" s="56" t="str">
        <f ca="1">VLOOKUP($A885,$BC$5:$BN$45,8)</f>
        <v>R</v>
      </c>
      <c r="E885" s="344" t="str">
        <f t="shared" ca="1" si="277"/>
        <v>BRR</v>
      </c>
      <c r="F885" s="175">
        <v>1</v>
      </c>
      <c r="G885" s="459">
        <f ca="1">IF(G884&gt;=$AJ$3,1,IF(AND(J883="L",J884="L"),1,IF(I884="L",2,IF(I884="W",(2*G884-1),G884))))</f>
        <v>2</v>
      </c>
      <c r="H885" s="345" t="str">
        <f ca="1">IF($A884&lt;&gt;"",IF(OR($AH884&lt;&gt;0,$AI884&lt;&gt;0,E884="RRR"),"",IF(AND($D879="B",$D882="B"),"B",IF(AND($D881="B",$D883="B"),"B",IF(AND($D883=$D884,$D883="B"),"B","")))),"")</f>
        <v/>
      </c>
      <c r="I885" s="346" t="str">
        <f t="shared" ca="1" si="281"/>
        <v/>
      </c>
      <c r="J885" s="346">
        <f t="shared" ca="1" si="269"/>
        <v>0</v>
      </c>
      <c r="K885" s="343">
        <f t="shared" ca="1" si="278"/>
        <v>0</v>
      </c>
      <c r="L885" s="56" t="str">
        <f ca="1">VLOOKUP($A885,$BC$5:$BN$45,8)</f>
        <v>R</v>
      </c>
      <c r="M885" s="428">
        <f t="shared" ca="1" si="279"/>
        <v>2</v>
      </c>
      <c r="N885" s="175">
        <v>1</v>
      </c>
      <c r="O885" s="345" t="str">
        <f ca="1">IF($A884&lt;&gt;"",IF(OR($AH884&lt;&gt;0,$AI884&lt;&gt;0,E884="BBB",H885&lt;&gt;""),"",IF(AND($D879="R",$D882="R"),"R",IF(AND($D881="R",$D883="R"),"R",IF(AND($D883=$D884,$D883="R"),"R","")))),"")</f>
        <v>R</v>
      </c>
      <c r="P885" s="37" t="str">
        <f t="shared" ca="1" si="270"/>
        <v>W</v>
      </c>
      <c r="Q885" s="37">
        <f t="shared" ca="1" si="271"/>
        <v>1</v>
      </c>
      <c r="R885" s="23">
        <f ca="1">IF($A885&lt;&gt;"",IF(OR($AH884&lt;&gt;0,$AI884&lt;&gt;0),"0",SUM(Q885:Q885)),0)</f>
        <v>1</v>
      </c>
      <c r="S885" s="56" t="str">
        <f ca="1">VLOOKUP($A885,$BC$5:$BN$45,8)</f>
        <v>R</v>
      </c>
      <c r="T885" s="175">
        <v>1</v>
      </c>
      <c r="U885" s="345" t="str">
        <f ca="1">IF($A884&lt;&gt;"",IF(OR($AH884&lt;&gt;0,$AI884&lt;&gt;0,M884&gt;=$AJ$3),"",H885))</f>
        <v/>
      </c>
      <c r="V885" s="346" t="str">
        <f t="shared" ca="1" si="282"/>
        <v/>
      </c>
      <c r="W885" s="346">
        <f t="shared" ca="1" si="272"/>
        <v>0</v>
      </c>
      <c r="X885" s="343">
        <f t="shared" ca="1" si="280"/>
        <v>0</v>
      </c>
      <c r="Y885" s="56" t="str">
        <f ca="1">VLOOKUP($A885,$BC$5:$BN$45,8)</f>
        <v>R</v>
      </c>
      <c r="Z885" s="175">
        <v>1</v>
      </c>
      <c r="AA885" s="345" t="str">
        <f ca="1">IF($A884&lt;&gt;"",IF(OR($AH884&lt;&gt;0,$AI884&lt;&gt;0,U885&lt;&gt;""),"",O885))</f>
        <v>R</v>
      </c>
      <c r="AB885" s="37" t="str">
        <f t="shared" ca="1" si="273"/>
        <v>W</v>
      </c>
      <c r="AC885" s="37">
        <f t="shared" ca="1" si="274"/>
        <v>1</v>
      </c>
      <c r="AD885" s="23">
        <f ca="1">IF($A885&lt;&gt;"",IF(OR($AH884&lt;&gt;0,$AI884&lt;&gt;0),"0",SUM(AC885:AC885)),0)</f>
        <v>1</v>
      </c>
      <c r="AE885" s="90">
        <f ca="1">IF(A885&lt;&gt;"",W885+AC885,0)</f>
        <v>1</v>
      </c>
      <c r="AF885" s="87">
        <f t="shared" ca="1" si="285"/>
        <v>-6</v>
      </c>
      <c r="AG885" s="95">
        <f>T886</f>
        <v>1</v>
      </c>
      <c r="AH885" s="89">
        <f ca="1">IF($A885&lt;&gt;"",IF(AH884&lt;&gt;0,AH884,IF(AF885&gt;=$AJ$1,"Profit Target",0)),0)</f>
        <v>0</v>
      </c>
      <c r="AI885" s="91">
        <f ca="1">IF($A885&lt;&gt;"",IF(AI884&lt;&gt;0,AI884,IF(AF885&lt;=$AJ$2,"Stop Loss",0)))</f>
        <v>0</v>
      </c>
      <c r="AJ885" s="89">
        <f t="shared" ca="1" si="275"/>
        <v>9</v>
      </c>
      <c r="AK885" s="78" t="str">
        <f ca="1">IF($A884="","",ABS(T885)&amp;"@")</f>
        <v>1@</v>
      </c>
      <c r="AL885" s="78" t="str">
        <f ca="1">IF(U885&lt;&gt;"",$AK885&amp;U885&amp;",","")</f>
        <v/>
      </c>
      <c r="AM885" s="78" t="str">
        <f ca="1">IF($A884="","",ABS(Z885)&amp;"@")</f>
        <v>1@</v>
      </c>
      <c r="AN885" s="427" t="str">
        <f t="shared" ca="1" si="276"/>
        <v>1@R,</v>
      </c>
      <c r="AO885" s="20"/>
      <c r="AP885" s="20"/>
      <c r="AQ885" s="20"/>
      <c r="AR885" s="20"/>
      <c r="AS885" s="20"/>
      <c r="AT885" s="66"/>
      <c r="AU885" s="20"/>
      <c r="AV885" s="20"/>
      <c r="AW885" s="20"/>
      <c r="AX885" s="20"/>
      <c r="AY885" s="20"/>
      <c r="AZ885" s="20"/>
      <c r="BA885" s="20"/>
      <c r="BB885" s="96">
        <f t="shared" ca="1" si="267"/>
        <v>20</v>
      </c>
      <c r="BC885" s="48"/>
      <c r="BD885" s="96"/>
      <c r="BE885" s="48"/>
      <c r="BG885" s="48"/>
      <c r="BH885" s="48"/>
      <c r="BI885" s="19"/>
      <c r="BJ885" s="19"/>
      <c r="BK885" s="19"/>
      <c r="BL885" s="48"/>
      <c r="BM885" s="61"/>
      <c r="BN885" s="48"/>
      <c r="BY885" s="6"/>
      <c r="CF885" s="66"/>
      <c r="CG885" s="19"/>
      <c r="CH885" s="66"/>
    </row>
    <row r="886" spans="1:86">
      <c r="A886" s="96">
        <f t="shared" ca="1" si="266"/>
        <v>13</v>
      </c>
      <c r="B886" s="23" t="str">
        <f ca="1">IF(A885="","",IF(AND(AL886="",AN886=""),"NB",AL886&amp;AN886))</f>
        <v>1@B,</v>
      </c>
      <c r="C886" s="6" t="str">
        <f t="shared" ca="1" si="268"/>
        <v/>
      </c>
      <c r="D886" s="56" t="str">
        <f ca="1">VLOOKUP($A886,$BC$5:$BN$45,8)</f>
        <v>B</v>
      </c>
      <c r="E886" s="344" t="str">
        <f t="shared" ca="1" si="277"/>
        <v>RRB</v>
      </c>
      <c r="F886" s="175">
        <v>1</v>
      </c>
      <c r="G886" s="459">
        <f ca="1">IF(G885&gt;=$AJ$3,1,IF(AND(J884="L",J885="L"),1,IF(I885="L",2,IF(I885="W",(2*G885-1),G885))))</f>
        <v>2</v>
      </c>
      <c r="H886" s="345" t="str">
        <f ca="1">IF($A885&lt;&gt;"",IF(OR($AH885&lt;&gt;0,$AI885&lt;&gt;0,E885="RRR"),"",IF(AND($D880="B",$D883="B"),"B",IF(AND($D882="B",$D884="B"),"B",IF(AND($D884=$D885,$D884="B"),"B","")))),"")</f>
        <v>B</v>
      </c>
      <c r="I886" s="346" t="str">
        <f t="shared" ca="1" si="281"/>
        <v>W</v>
      </c>
      <c r="J886" s="346">
        <f t="shared" ca="1" si="269"/>
        <v>1</v>
      </c>
      <c r="K886" s="343">
        <f t="shared" ca="1" si="278"/>
        <v>1</v>
      </c>
      <c r="L886" s="56" t="str">
        <f ca="1">VLOOKUP($A886,$BC$5:$BN$45,8)</f>
        <v>B</v>
      </c>
      <c r="M886" s="428">
        <f t="shared" ca="1" si="279"/>
        <v>0</v>
      </c>
      <c r="N886" s="175">
        <v>1</v>
      </c>
      <c r="O886" s="345" t="str">
        <f ca="1">IF($A885&lt;&gt;"",IF(OR($AH885&lt;&gt;0,$AI885&lt;&gt;0,E885="BBB",H886&lt;&gt;""),"",IF(AND($D880="R",$D883="R"),"R",IF(AND($D882="R",$D884="R"),"R",IF(AND($D884=$D885,$D884="R"),"R","")))),"")</f>
        <v/>
      </c>
      <c r="P886" s="37" t="str">
        <f t="shared" ca="1" si="270"/>
        <v/>
      </c>
      <c r="Q886" s="37">
        <f t="shared" ca="1" si="271"/>
        <v>0</v>
      </c>
      <c r="R886" s="23">
        <f ca="1">IF($A886&lt;&gt;"",IF(OR($AH885&lt;&gt;0,$AI885&lt;&gt;0),"0",SUM(Q886:Q886)),0)</f>
        <v>0</v>
      </c>
      <c r="S886" s="56" t="str">
        <f ca="1">VLOOKUP($A886,$BC$5:$BN$45,8)</f>
        <v>B</v>
      </c>
      <c r="T886" s="175">
        <v>1</v>
      </c>
      <c r="U886" s="345" t="str">
        <f ca="1">IF($A885&lt;&gt;"",IF(OR($AH885&lt;&gt;0,$AI885&lt;&gt;0,M885&gt;=$AJ$3),"",H886))</f>
        <v>B</v>
      </c>
      <c r="V886" s="346" t="str">
        <f t="shared" ca="1" si="282"/>
        <v>W</v>
      </c>
      <c r="W886" s="346">
        <f t="shared" ca="1" si="272"/>
        <v>1</v>
      </c>
      <c r="X886" s="343">
        <f t="shared" ca="1" si="280"/>
        <v>1</v>
      </c>
      <c r="Y886" s="56" t="str">
        <f ca="1">VLOOKUP($A886,$BC$5:$BN$45,8)</f>
        <v>B</v>
      </c>
      <c r="Z886" s="175">
        <v>1</v>
      </c>
      <c r="AA886" s="345" t="str">
        <f ca="1">IF($A885&lt;&gt;"",IF(OR($AH885&lt;&gt;0,$AI885&lt;&gt;0,U886&lt;&gt;""),"",O886))</f>
        <v/>
      </c>
      <c r="AB886" s="37" t="str">
        <f t="shared" ca="1" si="273"/>
        <v/>
      </c>
      <c r="AC886" s="37">
        <f t="shared" ca="1" si="274"/>
        <v>0</v>
      </c>
      <c r="AD886" s="23">
        <f ca="1">IF($A886&lt;&gt;"",IF(OR($AH885&lt;&gt;0,$AI885&lt;&gt;0),"0",SUM(AC886:AC886)),0)</f>
        <v>0</v>
      </c>
      <c r="AE886" s="90">
        <f ca="1">IF(A886&lt;&gt;"",W886+AC886,0)</f>
        <v>1</v>
      </c>
      <c r="AF886" s="87">
        <f t="shared" ca="1" si="285"/>
        <v>-5</v>
      </c>
      <c r="AG886" s="95">
        <f>T887</f>
        <v>1</v>
      </c>
      <c r="AH886" s="89">
        <f ca="1">IF($A886&lt;&gt;"",IF(AH885&lt;&gt;0,AH885,IF(AF886&gt;=$AJ$1,"Profit Target",0)),0)</f>
        <v>0</v>
      </c>
      <c r="AI886" s="91">
        <f ca="1">IF($A886&lt;&gt;"",IF(AI885&lt;&gt;0,AI885,IF(AF886&lt;=$AJ$2,"Stop Loss",0)))</f>
        <v>0</v>
      </c>
      <c r="AJ886" s="89">
        <f t="shared" ca="1" si="275"/>
        <v>9</v>
      </c>
      <c r="AK886" s="78" t="str">
        <f ca="1">IF($A885="","",ABS(T886)&amp;"@")</f>
        <v>1@</v>
      </c>
      <c r="AL886" s="78" t="str">
        <f ca="1">IF(U886&lt;&gt;"",$AK886&amp;U886&amp;",","")</f>
        <v>1@B,</v>
      </c>
      <c r="AM886" s="78" t="str">
        <f ca="1">IF($A885="","",ABS(Z886)&amp;"@")</f>
        <v>1@</v>
      </c>
      <c r="AN886" s="427" t="str">
        <f t="shared" ca="1" si="276"/>
        <v/>
      </c>
      <c r="AO886" s="20"/>
      <c r="AP886" s="20"/>
      <c r="AQ886" s="20"/>
      <c r="AR886" s="20"/>
      <c r="AS886" s="20"/>
      <c r="AT886" s="66"/>
      <c r="AU886" s="20"/>
      <c r="AV886" s="20"/>
      <c r="AW886" s="20"/>
      <c r="AX886" s="20"/>
      <c r="AY886" s="20"/>
      <c r="AZ886" s="20"/>
      <c r="BA886" s="20"/>
      <c r="BB886" s="96">
        <f t="shared" ca="1" si="267"/>
        <v>28</v>
      </c>
      <c r="BC886" s="48"/>
      <c r="BD886" s="96"/>
      <c r="BE886" s="48"/>
      <c r="BG886" s="48"/>
      <c r="BH886" s="48"/>
      <c r="BI886" s="19"/>
      <c r="BJ886" s="19"/>
      <c r="BK886" s="19"/>
      <c r="BL886" s="48"/>
      <c r="BM886" s="61"/>
      <c r="BN886" s="48"/>
      <c r="BY886" s="6"/>
      <c r="CF886" s="66"/>
      <c r="CG886" s="19"/>
      <c r="CH886" s="66"/>
    </row>
    <row r="887" spans="1:86">
      <c r="A887" s="96">
        <f t="shared" ca="1" si="266"/>
        <v>16</v>
      </c>
      <c r="B887" s="23" t="str">
        <f ca="1">IF(A886="","",IF(AND(AL887="",AN887=""),"NB",AL887&amp;AN887))</f>
        <v>1@R,</v>
      </c>
      <c r="C887" s="6" t="str">
        <f t="shared" ca="1" si="268"/>
        <v/>
      </c>
      <c r="D887" s="56" t="str">
        <f ca="1">VLOOKUP($A887,$BC$5:$BN$45,8)</f>
        <v>R</v>
      </c>
      <c r="E887" s="344" t="str">
        <f t="shared" ca="1" si="277"/>
        <v>RBR</v>
      </c>
      <c r="F887" s="175">
        <v>1</v>
      </c>
      <c r="G887" s="459">
        <f ca="1">IF(G886&gt;=$AJ$3,1,IF(AND(J885="L",J886="L"),1,IF(I886="L",2,IF(I886="W",(2*G886-1),G886))))</f>
        <v>3</v>
      </c>
      <c r="H887" s="345" t="str">
        <f ca="1">IF($A886&lt;&gt;"",IF(OR($AH886&lt;&gt;0,$AI886&lt;&gt;0,E886="RRR"),"",IF(AND($D881="B",$D884="B"),"B",IF(AND($D883="B",$D885="B"),"B",IF(AND($D885=$D886,$D885="B"),"B","")))),"")</f>
        <v/>
      </c>
      <c r="I887" s="346" t="str">
        <f t="shared" ca="1" si="281"/>
        <v/>
      </c>
      <c r="J887" s="346">
        <f t="shared" ca="1" si="269"/>
        <v>0</v>
      </c>
      <c r="K887" s="343">
        <f t="shared" ca="1" si="278"/>
        <v>0</v>
      </c>
      <c r="L887" s="56" t="str">
        <f ca="1">VLOOKUP($A887,$BC$5:$BN$45,8)</f>
        <v>R</v>
      </c>
      <c r="M887" s="428">
        <f t="shared" ca="1" si="279"/>
        <v>0</v>
      </c>
      <c r="N887" s="175">
        <v>1</v>
      </c>
      <c r="O887" s="345" t="str">
        <f ca="1">IF($A886&lt;&gt;"",IF(OR($AH886&lt;&gt;0,$AI886&lt;&gt;0,E886="BBB",H887&lt;&gt;""),"",IF(AND($D881="R",$D884="R"),"R",IF(AND($D883="R",$D885="R"),"R",IF(AND($D885=$D886,$D885="R"),"R","")))),"")</f>
        <v>R</v>
      </c>
      <c r="P887" s="37" t="str">
        <f t="shared" ca="1" si="270"/>
        <v>W</v>
      </c>
      <c r="Q887" s="37">
        <f t="shared" ca="1" si="271"/>
        <v>1</v>
      </c>
      <c r="R887" s="23">
        <f ca="1">IF($A887&lt;&gt;"",IF(OR($AH886&lt;&gt;0,$AI886&lt;&gt;0),"0",SUM(Q887:Q887)),0)</f>
        <v>1</v>
      </c>
      <c r="S887" s="56" t="str">
        <f ca="1">VLOOKUP($A887,$BC$5:$BN$45,8)</f>
        <v>R</v>
      </c>
      <c r="T887" s="175">
        <v>1</v>
      </c>
      <c r="U887" s="345" t="str">
        <f ca="1">IF($A886&lt;&gt;"",IF(OR($AH886&lt;&gt;0,$AI886&lt;&gt;0,M886&gt;=$AJ$3),"",H887))</f>
        <v/>
      </c>
      <c r="V887" s="346" t="str">
        <f t="shared" ca="1" si="282"/>
        <v/>
      </c>
      <c r="W887" s="346">
        <f t="shared" ca="1" si="272"/>
        <v>0</v>
      </c>
      <c r="X887" s="343">
        <f t="shared" ca="1" si="280"/>
        <v>0</v>
      </c>
      <c r="Y887" s="56" t="str">
        <f ca="1">VLOOKUP($A887,$BC$5:$BN$45,8)</f>
        <v>R</v>
      </c>
      <c r="Z887" s="175">
        <v>1</v>
      </c>
      <c r="AA887" s="345" t="str">
        <f ca="1">IF($A886&lt;&gt;"",IF(OR($AH886&lt;&gt;0,$AI886&lt;&gt;0,U887&lt;&gt;""),"",O887))</f>
        <v>R</v>
      </c>
      <c r="AB887" s="37" t="str">
        <f t="shared" ca="1" si="273"/>
        <v>W</v>
      </c>
      <c r="AC887" s="37">
        <f t="shared" ca="1" si="274"/>
        <v>1</v>
      </c>
      <c r="AD887" s="23">
        <f ca="1">IF($A887&lt;&gt;"",IF(OR($AH886&lt;&gt;0,$AI886&lt;&gt;0),"0",SUM(AC887:AC887)),0)</f>
        <v>1</v>
      </c>
      <c r="AE887" s="90">
        <f ca="1">IF(A887&lt;&gt;"",W887+AC887,0)</f>
        <v>1</v>
      </c>
      <c r="AF887" s="87">
        <f t="shared" ca="1" si="285"/>
        <v>-4</v>
      </c>
      <c r="AG887" s="95">
        <f>T888</f>
        <v>1</v>
      </c>
      <c r="AH887" s="89">
        <f ca="1">IF($A887&lt;&gt;"",IF(AH886&lt;&gt;0,AH886,IF(AF887&gt;=$AJ$1,"Profit Target",0)),0)</f>
        <v>0</v>
      </c>
      <c r="AI887" s="91">
        <f ca="1">IF($A887&lt;&gt;"",IF(AI886&lt;&gt;0,AI886,IF(AF887&lt;=$AJ$2,"Stop Loss",0)))</f>
        <v>0</v>
      </c>
      <c r="AJ887" s="89">
        <f t="shared" ca="1" si="275"/>
        <v>9</v>
      </c>
      <c r="AK887" s="78" t="str">
        <f ca="1">IF($A886="","",ABS(T887)&amp;"@")</f>
        <v>1@</v>
      </c>
      <c r="AL887" s="78" t="str">
        <f ca="1">IF(U887&lt;&gt;"",$AK887&amp;U887&amp;",","")</f>
        <v/>
      </c>
      <c r="AM887" s="78" t="str">
        <f ca="1">IF($A886="","",ABS(Z887)&amp;"@")</f>
        <v>1@</v>
      </c>
      <c r="AN887" s="427" t="str">
        <f t="shared" ca="1" si="276"/>
        <v>1@R,</v>
      </c>
      <c r="AO887" s="20"/>
      <c r="AP887" s="20"/>
      <c r="AQ887" s="20"/>
      <c r="AR887" s="20"/>
      <c r="AS887" s="20"/>
      <c r="AT887" s="66"/>
      <c r="AU887" s="20"/>
      <c r="AV887" s="20"/>
      <c r="AW887" s="20"/>
      <c r="AX887" s="20"/>
      <c r="AY887" s="20"/>
      <c r="AZ887" s="20"/>
      <c r="BA887" s="20"/>
      <c r="BB887" s="96">
        <f t="shared" ca="1" si="267"/>
        <v>7</v>
      </c>
      <c r="BC887" s="48"/>
      <c r="BD887" s="96"/>
      <c r="BE887" s="48"/>
      <c r="BG887" s="48"/>
      <c r="BH887" s="48"/>
      <c r="BI887" s="19"/>
      <c r="BJ887" s="19"/>
      <c r="BK887" s="19"/>
      <c r="BL887" s="48"/>
      <c r="BM887" s="61"/>
      <c r="BN887" s="48"/>
      <c r="BY887" s="6"/>
      <c r="CF887" s="66"/>
      <c r="CG887" s="19"/>
      <c r="CH887" s="66"/>
    </row>
    <row r="888" spans="1:86">
      <c r="A888" s="96">
        <f t="shared" ca="1" si="266"/>
        <v>30</v>
      </c>
      <c r="B888" s="23" t="str">
        <f ca="1">IF(A887="","",IF(AND(AL888="",AN888=""),"NB",AL888&amp;AN888))</f>
        <v>1@R,</v>
      </c>
      <c r="C888" s="6" t="str">
        <f t="shared" ca="1" si="268"/>
        <v/>
      </c>
      <c r="D888" s="56" t="str">
        <f ca="1">VLOOKUP($A888,$BC$5:$BN$45,8)</f>
        <v>R</v>
      </c>
      <c r="E888" s="344" t="str">
        <f t="shared" ca="1" si="277"/>
        <v>BRR</v>
      </c>
      <c r="F888" s="175">
        <v>1</v>
      </c>
      <c r="G888" s="459">
        <f ca="1">IF(G887&gt;=$AJ$3,1,IF(AND(J886="L",J887="L"),1,IF(I887="L",2,IF(I887="W",(2*G887-1),G887))))</f>
        <v>3</v>
      </c>
      <c r="H888" s="345" t="str">
        <f ca="1">IF($A887&lt;&gt;"",IF(OR($AH887&lt;&gt;0,$AI887&lt;&gt;0,E887="RRR"),"",IF(AND($D882="B",$D885="B"),"B",IF(AND($D884="B",$D886="B"),"B",IF(AND($D886=$D887,$D886="B"),"B","")))),"")</f>
        <v/>
      </c>
      <c r="I888" s="346" t="str">
        <f t="shared" ca="1" si="281"/>
        <v/>
      </c>
      <c r="J888" s="346">
        <f t="shared" ca="1" si="269"/>
        <v>0</v>
      </c>
      <c r="K888" s="343">
        <f t="shared" ca="1" si="278"/>
        <v>0</v>
      </c>
      <c r="L888" s="56" t="str">
        <f ca="1">VLOOKUP($A888,$BC$5:$BN$45,8)</f>
        <v>R</v>
      </c>
      <c r="M888" s="428">
        <f t="shared" ca="1" si="279"/>
        <v>0</v>
      </c>
      <c r="N888" s="175">
        <v>1</v>
      </c>
      <c r="O888" s="345" t="str">
        <f ca="1">IF($A887&lt;&gt;"",IF(OR($AH887&lt;&gt;0,$AI887&lt;&gt;0,E887="BBB",H888&lt;&gt;""),"",IF(AND($D882="R",$D885="R"),"R",IF(AND($D884="R",$D886="R"),"R",IF(AND($D886=$D887,$D886="R"),"R","")))),"")</f>
        <v>R</v>
      </c>
      <c r="P888" s="37" t="str">
        <f t="shared" ca="1" si="270"/>
        <v>W</v>
      </c>
      <c r="Q888" s="37">
        <f t="shared" ca="1" si="271"/>
        <v>1</v>
      </c>
      <c r="R888" s="23">
        <f ca="1">IF($A888&lt;&gt;"",IF(OR($AH887&lt;&gt;0,$AI887&lt;&gt;0),"0",SUM(Q888:Q888)),0)</f>
        <v>1</v>
      </c>
      <c r="S888" s="56" t="str">
        <f ca="1">VLOOKUP($A888,$BC$5:$BN$45,8)</f>
        <v>R</v>
      </c>
      <c r="T888" s="175">
        <v>1</v>
      </c>
      <c r="U888" s="345" t="str">
        <f ca="1">IF($A887&lt;&gt;"",IF(OR($AH887&lt;&gt;0,$AI887&lt;&gt;0,M887&gt;=$AJ$3),"",H888))</f>
        <v/>
      </c>
      <c r="V888" s="346" t="str">
        <f t="shared" ca="1" si="282"/>
        <v/>
      </c>
      <c r="W888" s="346">
        <f t="shared" ca="1" si="272"/>
        <v>0</v>
      </c>
      <c r="X888" s="343">
        <f t="shared" ca="1" si="280"/>
        <v>0</v>
      </c>
      <c r="Y888" s="56" t="str">
        <f ca="1">VLOOKUP($A888,$BC$5:$BN$45,8)</f>
        <v>R</v>
      </c>
      <c r="Z888" s="175">
        <v>1</v>
      </c>
      <c r="AA888" s="345" t="str">
        <f ca="1">IF($A887&lt;&gt;"",IF(OR($AH887&lt;&gt;0,$AI887&lt;&gt;0,U888&lt;&gt;""),"",O888))</f>
        <v>R</v>
      </c>
      <c r="AB888" s="37" t="str">
        <f t="shared" ca="1" si="273"/>
        <v>W</v>
      </c>
      <c r="AC888" s="37">
        <f t="shared" ca="1" si="274"/>
        <v>1</v>
      </c>
      <c r="AD888" s="23">
        <f ca="1">IF($A888&lt;&gt;"",IF(OR($AH887&lt;&gt;0,$AI887&lt;&gt;0),"0",SUM(AC888:AC888)),0)</f>
        <v>1</v>
      </c>
      <c r="AE888" s="90">
        <f ca="1">IF(A888&lt;&gt;"",W888+AC888,0)</f>
        <v>1</v>
      </c>
      <c r="AF888" s="87">
        <f t="shared" ca="1" si="285"/>
        <v>-3</v>
      </c>
      <c r="AG888" s="95">
        <f>T889</f>
        <v>1</v>
      </c>
      <c r="AH888" s="89">
        <f ca="1">IF($A888&lt;&gt;"",IF(AH887&lt;&gt;0,AH887,IF(AF888&gt;=$AJ$1,"Profit Target",0)),0)</f>
        <v>0</v>
      </c>
      <c r="AI888" s="91">
        <f ca="1">IF($A888&lt;&gt;"",IF(AI887&lt;&gt;0,AI887,IF(AF888&lt;=$AJ$2,"Stop Loss",0)))</f>
        <v>0</v>
      </c>
      <c r="AJ888" s="89">
        <f t="shared" ca="1" si="275"/>
        <v>9</v>
      </c>
      <c r="AK888" s="78" t="str">
        <f ca="1">IF($A887="","",ABS(T888)&amp;"@")</f>
        <v>1@</v>
      </c>
      <c r="AL888" s="78" t="str">
        <f ca="1">IF(U888&lt;&gt;"",$AK888&amp;U888&amp;",","")</f>
        <v/>
      </c>
      <c r="AM888" s="78" t="str">
        <f ca="1">IF($A887="","",ABS(Z888)&amp;"@")</f>
        <v>1@</v>
      </c>
      <c r="AN888" s="427" t="str">
        <f t="shared" ca="1" si="276"/>
        <v>1@R,</v>
      </c>
      <c r="AO888" s="20"/>
      <c r="AP888" s="20"/>
      <c r="AQ888" s="20"/>
      <c r="AR888" s="20"/>
      <c r="AS888" s="20"/>
      <c r="AT888" s="66"/>
      <c r="AU888" s="20"/>
      <c r="AV888" s="20"/>
      <c r="AW888" s="20"/>
      <c r="AX888" s="20"/>
      <c r="AY888" s="20"/>
      <c r="AZ888" s="20"/>
      <c r="BA888" s="20"/>
      <c r="BB888" s="96">
        <f t="shared" ca="1" si="267"/>
        <v>15</v>
      </c>
      <c r="BC888" s="48"/>
      <c r="BD888" s="96"/>
      <c r="BE888" s="48"/>
      <c r="BG888" s="48"/>
      <c r="BH888" s="48"/>
      <c r="BI888" s="19"/>
      <c r="BJ888" s="19"/>
      <c r="BK888" s="19"/>
      <c r="BL888" s="48"/>
      <c r="BM888" s="61"/>
      <c r="BN888" s="48"/>
      <c r="BY888" s="6"/>
      <c r="CF888" s="66"/>
      <c r="CG888" s="19"/>
      <c r="CH888" s="66"/>
    </row>
    <row r="889" spans="1:86">
      <c r="A889" s="96">
        <f t="shared" ca="1" si="266"/>
        <v>11</v>
      </c>
      <c r="B889" s="23" t="str">
        <f ca="1">IF(A888="","",IF(AND(AL889="",AN889=""),"NB",AL889&amp;AN889))</f>
        <v>1@B,</v>
      </c>
      <c r="C889" s="6" t="str">
        <f t="shared" ca="1" si="268"/>
        <v/>
      </c>
      <c r="D889" s="56" t="str">
        <f ca="1">VLOOKUP($A889,$BC$5:$BN$45,8)</f>
        <v>B</v>
      </c>
      <c r="E889" s="344" t="str">
        <f t="shared" ca="1" si="277"/>
        <v>RRB</v>
      </c>
      <c r="F889" s="175">
        <v>1</v>
      </c>
      <c r="G889" s="459">
        <f ca="1">IF(G888&gt;=$AJ$3,1,IF(AND(J887="L",J888="L"),1,IF(I888="L",2,IF(I888="W",(2*G888-1),G888))))</f>
        <v>3</v>
      </c>
      <c r="H889" s="345" t="str">
        <f ca="1">IF($A888&lt;&gt;"",IF(OR($AH888&lt;&gt;0,$AI888&lt;&gt;0,E888="RRR"),"",IF(AND($D883="B",$D886="B"),"B",IF(AND($D885="B",$D887="B"),"B",IF(AND($D887=$D888,$D887="B"),"B","")))),"")</f>
        <v>B</v>
      </c>
      <c r="I889" s="346" t="str">
        <f t="shared" ca="1" si="281"/>
        <v>W</v>
      </c>
      <c r="J889" s="346">
        <f t="shared" ca="1" si="269"/>
        <v>1</v>
      </c>
      <c r="K889" s="343">
        <f t="shared" ca="1" si="278"/>
        <v>1</v>
      </c>
      <c r="L889" s="56" t="str">
        <f ca="1">VLOOKUP($A889,$BC$5:$BN$45,8)</f>
        <v>B</v>
      </c>
      <c r="M889" s="428">
        <f t="shared" ca="1" si="279"/>
        <v>0</v>
      </c>
      <c r="N889" s="175">
        <v>1</v>
      </c>
      <c r="O889" s="345" t="str">
        <f ca="1">IF($A888&lt;&gt;"",IF(OR($AH888&lt;&gt;0,$AI888&lt;&gt;0,E888="BBB",H889&lt;&gt;""),"",IF(AND($D883="R",$D886="R"),"R",IF(AND($D885="R",$D887="R"),"R",IF(AND($D887=$D888,$D887="R"),"R","")))),"")</f>
        <v/>
      </c>
      <c r="P889" s="37" t="str">
        <f t="shared" ca="1" si="270"/>
        <v/>
      </c>
      <c r="Q889" s="37">
        <f t="shared" ca="1" si="271"/>
        <v>0</v>
      </c>
      <c r="R889" s="23">
        <f ca="1">IF($A889&lt;&gt;"",IF(OR($AH888&lt;&gt;0,$AI888&lt;&gt;0),"0",SUM(Q889:Q889)),0)</f>
        <v>0</v>
      </c>
      <c r="S889" s="56" t="str">
        <f ca="1">VLOOKUP($A889,$BC$5:$BN$45,8)</f>
        <v>B</v>
      </c>
      <c r="T889" s="175">
        <v>1</v>
      </c>
      <c r="U889" s="345" t="str">
        <f ca="1">IF($A888&lt;&gt;"",IF(OR($AH888&lt;&gt;0,$AI888&lt;&gt;0,M888&gt;=$AJ$3),"",H889))</f>
        <v>B</v>
      </c>
      <c r="V889" s="346" t="str">
        <f t="shared" ca="1" si="282"/>
        <v>W</v>
      </c>
      <c r="W889" s="346">
        <f t="shared" ca="1" si="272"/>
        <v>1</v>
      </c>
      <c r="X889" s="343">
        <f t="shared" ca="1" si="280"/>
        <v>1</v>
      </c>
      <c r="Y889" s="56" t="str">
        <f ca="1">VLOOKUP($A889,$BC$5:$BN$45,8)</f>
        <v>B</v>
      </c>
      <c r="Z889" s="175">
        <v>1</v>
      </c>
      <c r="AA889" s="345" t="str">
        <f ca="1">IF($A888&lt;&gt;"",IF(OR($AH888&lt;&gt;0,$AI888&lt;&gt;0,U889&lt;&gt;""),"",O889))</f>
        <v/>
      </c>
      <c r="AB889" s="37" t="str">
        <f t="shared" ca="1" si="273"/>
        <v/>
      </c>
      <c r="AC889" s="37">
        <f t="shared" ca="1" si="274"/>
        <v>0</v>
      </c>
      <c r="AD889" s="23">
        <f ca="1">IF($A889&lt;&gt;"",IF(OR($AH888&lt;&gt;0,$AI888&lt;&gt;0),"0",SUM(AC889:AC889)),0)</f>
        <v>0</v>
      </c>
      <c r="AE889" s="90">
        <f ca="1">IF(A889&lt;&gt;"",W889+AC889,0)</f>
        <v>1</v>
      </c>
      <c r="AF889" s="87">
        <f t="shared" ca="1" si="285"/>
        <v>-2</v>
      </c>
      <c r="AG889" s="95">
        <f>T890</f>
        <v>1</v>
      </c>
      <c r="AH889" s="89">
        <f ca="1">IF($A889&lt;&gt;"",IF(AH888&lt;&gt;0,AH888,IF(AF889&gt;=$AJ$1,"Profit Target",0)),0)</f>
        <v>0</v>
      </c>
      <c r="AI889" s="91">
        <f ca="1">IF($A889&lt;&gt;"",IF(AI888&lt;&gt;0,AI888,IF(AF889&lt;=$AJ$2,"Stop Loss",0)))</f>
        <v>0</v>
      </c>
      <c r="AJ889" s="89">
        <f t="shared" ca="1" si="275"/>
        <v>9</v>
      </c>
      <c r="AK889" s="78" t="str">
        <f ca="1">IF($A888="","",ABS(T889)&amp;"@")</f>
        <v>1@</v>
      </c>
      <c r="AL889" s="78" t="str">
        <f ca="1">IF(U889&lt;&gt;"",$AK889&amp;U889&amp;",","")</f>
        <v>1@B,</v>
      </c>
      <c r="AM889" s="78" t="str">
        <f ca="1">IF($A888="","",ABS(Z889)&amp;"@")</f>
        <v>1@</v>
      </c>
      <c r="AN889" s="427" t="str">
        <f t="shared" ca="1" si="276"/>
        <v/>
      </c>
      <c r="AO889" s="20"/>
      <c r="AP889" s="20"/>
      <c r="AQ889" s="20"/>
      <c r="AR889" s="20"/>
      <c r="AS889" s="20"/>
      <c r="AT889" s="66"/>
      <c r="AU889" s="20"/>
      <c r="AV889" s="20"/>
      <c r="AW889" s="20"/>
      <c r="AX889" s="20"/>
      <c r="AY889" s="20"/>
      <c r="AZ889" s="20"/>
      <c r="BA889" s="20"/>
      <c r="BB889" s="96">
        <f t="shared" ca="1" si="267"/>
        <v>3</v>
      </c>
      <c r="BC889" s="48"/>
      <c r="BD889" s="96"/>
      <c r="BE889" s="48"/>
      <c r="BG889" s="48"/>
      <c r="BH889" s="48"/>
      <c r="BI889" s="19"/>
      <c r="BJ889" s="19"/>
      <c r="BK889" s="19"/>
      <c r="BL889" s="48"/>
      <c r="BM889" s="61"/>
      <c r="BN889" s="48"/>
      <c r="BY889" s="6"/>
      <c r="CF889" s="66"/>
      <c r="CG889" s="19"/>
      <c r="CH889" s="66"/>
    </row>
    <row r="890" spans="1:86">
      <c r="A890" s="96">
        <f t="shared" ca="1" si="266"/>
        <v>20</v>
      </c>
      <c r="B890" s="23" t="str">
        <f ca="1">IF(A889="","",IF(AND(AL890="",AN890=""),"NB",AL890&amp;AN890))</f>
        <v>1@R,</v>
      </c>
      <c r="C890" s="6" t="str">
        <f t="shared" ca="1" si="268"/>
        <v/>
      </c>
      <c r="D890" s="56" t="str">
        <f ca="1">VLOOKUP($A890,$BC$5:$BN$45,8)</f>
        <v>B</v>
      </c>
      <c r="E890" s="344" t="str">
        <f t="shared" ca="1" si="277"/>
        <v>RBB</v>
      </c>
      <c r="F890" s="175">
        <v>1</v>
      </c>
      <c r="G890" s="459">
        <f ca="1">IF(G889&gt;=$AJ$3,1,IF(AND(J888="L",J889="L"),1,IF(I889="L",2,IF(I889="W",(2*G889-1),G889))))</f>
        <v>5</v>
      </c>
      <c r="H890" s="345" t="str">
        <f ca="1">IF($A889&lt;&gt;"",IF(OR($AH889&lt;&gt;0,$AI889&lt;&gt;0,E889="RRR"),"",IF(AND($D884="B",$D887="B"),"B",IF(AND($D886="B",$D888="B"),"B",IF(AND($D888=$D889,$D888="B"),"B","")))),"")</f>
        <v/>
      </c>
      <c r="I890" s="346" t="str">
        <f t="shared" ca="1" si="281"/>
        <v/>
      </c>
      <c r="J890" s="346">
        <f t="shared" ca="1" si="269"/>
        <v>0</v>
      </c>
      <c r="K890" s="343">
        <f t="shared" ca="1" si="278"/>
        <v>0</v>
      </c>
      <c r="L890" s="56" t="str">
        <f ca="1">VLOOKUP($A890,$BC$5:$BN$45,8)</f>
        <v>B</v>
      </c>
      <c r="M890" s="428">
        <f t="shared" ca="1" si="279"/>
        <v>0</v>
      </c>
      <c r="N890" s="175">
        <v>1</v>
      </c>
      <c r="O890" s="345" t="str">
        <f ca="1">IF($A889&lt;&gt;"",IF(OR($AH889&lt;&gt;0,$AI889&lt;&gt;0,E889="BBB",H890&lt;&gt;""),"",IF(AND($D884="R",$D887="R"),"R",IF(AND($D886="R",$D888="R"),"R",IF(AND($D888=$D889,$D888="R"),"R","")))),"")</f>
        <v>R</v>
      </c>
      <c r="P890" s="37" t="str">
        <f t="shared" ca="1" si="270"/>
        <v>L</v>
      </c>
      <c r="Q890" s="37">
        <f t="shared" ca="1" si="271"/>
        <v>-1</v>
      </c>
      <c r="R890" s="23">
        <f ca="1">IF($A890&lt;&gt;"",IF(OR($AH889&lt;&gt;0,$AI889&lt;&gt;0),"0",SUM(Q890:Q890)),0)</f>
        <v>-1</v>
      </c>
      <c r="S890" s="56" t="str">
        <f ca="1">VLOOKUP($A890,$BC$5:$BN$45,8)</f>
        <v>B</v>
      </c>
      <c r="T890" s="175">
        <v>1</v>
      </c>
      <c r="U890" s="345" t="str">
        <f ca="1">IF($A889&lt;&gt;"",IF(OR($AH889&lt;&gt;0,$AI889&lt;&gt;0,M889&gt;=$AJ$3),"",H890))</f>
        <v/>
      </c>
      <c r="V890" s="346" t="str">
        <f t="shared" ca="1" si="282"/>
        <v/>
      </c>
      <c r="W890" s="346">
        <f t="shared" ca="1" si="272"/>
        <v>0</v>
      </c>
      <c r="X890" s="343">
        <f t="shared" ca="1" si="280"/>
        <v>0</v>
      </c>
      <c r="Y890" s="56" t="str">
        <f ca="1">VLOOKUP($A890,$BC$5:$BN$45,8)</f>
        <v>B</v>
      </c>
      <c r="Z890" s="175">
        <v>1</v>
      </c>
      <c r="AA890" s="345" t="str">
        <f ca="1">IF($A889&lt;&gt;"",IF(OR($AH889&lt;&gt;0,$AI889&lt;&gt;0,U890&lt;&gt;""),"",O890))</f>
        <v>R</v>
      </c>
      <c r="AB890" s="37" t="str">
        <f t="shared" ca="1" si="273"/>
        <v>L</v>
      </c>
      <c r="AC890" s="37">
        <f t="shared" ca="1" si="274"/>
        <v>-1</v>
      </c>
      <c r="AD890" s="23">
        <f ca="1">IF($A890&lt;&gt;"",IF(OR($AH889&lt;&gt;0,$AI889&lt;&gt;0),"0",SUM(AC890:AC890)),0)</f>
        <v>-1</v>
      </c>
      <c r="AE890" s="90">
        <f ca="1">IF(A890&lt;&gt;"",W890+AC890,0)</f>
        <v>-1</v>
      </c>
      <c r="AF890" s="87">
        <f t="shared" ca="1" si="285"/>
        <v>-3</v>
      </c>
      <c r="AG890" s="95">
        <f>T891</f>
        <v>1</v>
      </c>
      <c r="AH890" s="89">
        <f ca="1">IF($A890&lt;&gt;"",IF(AH889&lt;&gt;0,AH889,IF(AF890&gt;=$AJ$1,"Profit Target",0)),0)</f>
        <v>0</v>
      </c>
      <c r="AI890" s="91">
        <f ca="1">IF($A890&lt;&gt;"",IF(AI889&lt;&gt;0,AI889,IF(AF890&lt;=$AJ$2,"Stop Loss",0)))</f>
        <v>0</v>
      </c>
      <c r="AJ890" s="89">
        <f t="shared" ca="1" si="275"/>
        <v>9</v>
      </c>
      <c r="AK890" s="78" t="str">
        <f ca="1">IF($A889="","",ABS(T890)&amp;"@")</f>
        <v>1@</v>
      </c>
      <c r="AL890" s="78" t="str">
        <f ca="1">IF(U890&lt;&gt;"",$AK890&amp;U890&amp;",","")</f>
        <v/>
      </c>
      <c r="AM890" s="78" t="str">
        <f ca="1">IF($A889="","",ABS(Z890)&amp;"@")</f>
        <v>1@</v>
      </c>
      <c r="AN890" s="427" t="str">
        <f t="shared" ca="1" si="276"/>
        <v>1@R,</v>
      </c>
      <c r="AO890" s="20"/>
      <c r="AP890" s="20"/>
      <c r="AQ890" s="20"/>
      <c r="AR890" s="20"/>
      <c r="AS890" s="20"/>
      <c r="AT890" s="66"/>
      <c r="AU890" s="20"/>
      <c r="AV890" s="20"/>
      <c r="AW890" s="20"/>
      <c r="AX890" s="20"/>
      <c r="AY890" s="20"/>
      <c r="AZ890" s="20"/>
      <c r="BA890" s="20"/>
      <c r="BB890" s="96">
        <f t="shared" ca="1" si="267"/>
        <v>9</v>
      </c>
      <c r="BC890" s="48"/>
      <c r="BD890" s="96"/>
      <c r="BE890" s="48"/>
      <c r="BG890" s="48"/>
      <c r="BH890" s="48"/>
      <c r="BI890" s="19"/>
      <c r="BJ890" s="19"/>
      <c r="BK890" s="19"/>
      <c r="BL890" s="48"/>
      <c r="BM890" s="61"/>
      <c r="BN890" s="48"/>
      <c r="BY890" s="6"/>
      <c r="CF890" s="66"/>
      <c r="CG890" s="19"/>
      <c r="CH890" s="66"/>
    </row>
    <row r="891" spans="1:86">
      <c r="A891" s="96">
        <f t="shared" ca="1" si="266"/>
        <v>6</v>
      </c>
      <c r="B891" s="23" t="str">
        <f ca="1">IF(A890="","",IF(AND(AL891="",AN891=""),"NB",AL891&amp;AN891))</f>
        <v>1@B,</v>
      </c>
      <c r="C891" s="6" t="str">
        <f t="shared" ca="1" si="268"/>
        <v/>
      </c>
      <c r="D891" s="56" t="str">
        <f ca="1">VLOOKUP($A891,$BC$5:$BN$45,8)</f>
        <v>B</v>
      </c>
      <c r="E891" s="344" t="str">
        <f t="shared" ca="1" si="277"/>
        <v>BBB</v>
      </c>
      <c r="F891" s="175">
        <v>1</v>
      </c>
      <c r="G891" s="459">
        <f ca="1">IF(G890&gt;=$AJ$3,1,IF(AND(J889="L",J890="L"),1,IF(I890="L",2,IF(I890="W",(2*G890-1),G890))))</f>
        <v>5</v>
      </c>
      <c r="H891" s="345" t="str">
        <f ca="1">IF($A890&lt;&gt;"",IF(OR($AH890&lt;&gt;0,$AI890&lt;&gt;0,E890="RRR"),"",IF(AND($D885="B",$D888="B"),"B",IF(AND($D887="B",$D889="B"),"B",IF(AND($D889=$D890,$D889="B"),"B","")))),"")</f>
        <v>B</v>
      </c>
      <c r="I891" s="346" t="str">
        <f t="shared" ca="1" si="281"/>
        <v>W</v>
      </c>
      <c r="J891" s="346">
        <f t="shared" ca="1" si="269"/>
        <v>1</v>
      </c>
      <c r="K891" s="343">
        <f t="shared" ca="1" si="278"/>
        <v>1</v>
      </c>
      <c r="L891" s="56" t="str">
        <f ca="1">VLOOKUP($A891,$BC$5:$BN$45,8)</f>
        <v>B</v>
      </c>
      <c r="M891" s="428">
        <f t="shared" ca="1" si="279"/>
        <v>0</v>
      </c>
      <c r="N891" s="175">
        <v>1</v>
      </c>
      <c r="O891" s="345" t="str">
        <f ca="1">IF($A890&lt;&gt;"",IF(OR($AH890&lt;&gt;0,$AI890&lt;&gt;0,E890="BBB",H891&lt;&gt;""),"",IF(AND($D885="R",$D888="R"),"R",IF(AND($D887="R",$D889="R"),"R",IF(AND($D889=$D890,$D889="R"),"R","")))),"")</f>
        <v/>
      </c>
      <c r="P891" s="37" t="str">
        <f t="shared" ca="1" si="270"/>
        <v/>
      </c>
      <c r="Q891" s="37">
        <f t="shared" ca="1" si="271"/>
        <v>0</v>
      </c>
      <c r="R891" s="23">
        <f ca="1">IF($A891&lt;&gt;"",IF(OR($AH890&lt;&gt;0,$AI890&lt;&gt;0),"0",SUM(Q891:Q891)),0)</f>
        <v>0</v>
      </c>
      <c r="S891" s="56" t="str">
        <f ca="1">VLOOKUP($A891,$BC$5:$BN$45,8)</f>
        <v>B</v>
      </c>
      <c r="T891" s="175">
        <v>1</v>
      </c>
      <c r="U891" s="345" t="str">
        <f ca="1">IF($A890&lt;&gt;"",IF(OR($AH890&lt;&gt;0,$AI890&lt;&gt;0,M890&gt;=$AJ$3),"",H891))</f>
        <v>B</v>
      </c>
      <c r="V891" s="346" t="str">
        <f t="shared" ca="1" si="282"/>
        <v>W</v>
      </c>
      <c r="W891" s="346">
        <f t="shared" ca="1" si="272"/>
        <v>1</v>
      </c>
      <c r="X891" s="343">
        <f t="shared" ca="1" si="280"/>
        <v>1</v>
      </c>
      <c r="Y891" s="56" t="str">
        <f ca="1">VLOOKUP($A891,$BC$5:$BN$45,8)</f>
        <v>B</v>
      </c>
      <c r="Z891" s="175">
        <v>1</v>
      </c>
      <c r="AA891" s="345" t="str">
        <f ca="1">IF($A890&lt;&gt;"",IF(OR($AH890&lt;&gt;0,$AI890&lt;&gt;0,U891&lt;&gt;""),"",O891))</f>
        <v/>
      </c>
      <c r="AB891" s="37" t="str">
        <f t="shared" ca="1" si="273"/>
        <v/>
      </c>
      <c r="AC891" s="37">
        <f t="shared" ca="1" si="274"/>
        <v>0</v>
      </c>
      <c r="AD891" s="23">
        <f ca="1">IF($A891&lt;&gt;"",IF(OR($AH890&lt;&gt;0,$AI890&lt;&gt;0),"0",SUM(AC891:AC891)),0)</f>
        <v>0</v>
      </c>
      <c r="AE891" s="90">
        <f ca="1">IF(A891&lt;&gt;"",W891+AC891,0)</f>
        <v>1</v>
      </c>
      <c r="AF891" s="87">
        <f t="shared" ca="1" si="285"/>
        <v>-2</v>
      </c>
      <c r="AG891" s="95">
        <f>T892</f>
        <v>1</v>
      </c>
      <c r="AH891" s="89">
        <f ca="1">IF($A891&lt;&gt;"",IF(AH890&lt;&gt;0,AH890,IF(AF891&gt;=$AJ$1,"Profit Target",0)),0)</f>
        <v>0</v>
      </c>
      <c r="AI891" s="91">
        <f ca="1">IF($A891&lt;&gt;"",IF(AI890&lt;&gt;0,AI890,IF(AF891&lt;=$AJ$2,"Stop Loss",0)))</f>
        <v>0</v>
      </c>
      <c r="AJ891" s="89">
        <f t="shared" ca="1" si="275"/>
        <v>9</v>
      </c>
      <c r="AK891" s="78" t="str">
        <f ca="1">IF($A890="","",ABS(T891)&amp;"@")</f>
        <v>1@</v>
      </c>
      <c r="AL891" s="78" t="str">
        <f ca="1">IF(U891&lt;&gt;"",$AK891&amp;U891&amp;",","")</f>
        <v>1@B,</v>
      </c>
      <c r="AM891" s="78" t="str">
        <f ca="1">IF($A890="","",ABS(Z891)&amp;"@")</f>
        <v>1@</v>
      </c>
      <c r="AN891" s="427" t="str">
        <f t="shared" ca="1" si="276"/>
        <v/>
      </c>
      <c r="AO891" s="20"/>
      <c r="AP891" s="20"/>
      <c r="AQ891" s="20"/>
      <c r="AR891" s="20"/>
      <c r="AS891" s="20"/>
      <c r="AT891" s="66"/>
      <c r="AU891" s="20"/>
      <c r="AV891" s="20"/>
      <c r="AW891" s="20"/>
      <c r="AX891" s="20"/>
      <c r="AY891" s="20"/>
      <c r="AZ891" s="20"/>
      <c r="BA891" s="20"/>
      <c r="BB891" s="96">
        <f t="shared" ca="1" si="267"/>
        <v>3</v>
      </c>
      <c r="BC891" s="48"/>
      <c r="BD891" s="96"/>
      <c r="BE891" s="48"/>
      <c r="BG891" s="48"/>
      <c r="BH891" s="48"/>
      <c r="BI891" s="19"/>
      <c r="BJ891" s="19"/>
      <c r="BK891" s="19"/>
      <c r="BL891" s="48"/>
      <c r="BM891" s="61"/>
      <c r="BN891" s="48"/>
      <c r="BY891" s="6"/>
      <c r="CF891" s="66"/>
      <c r="CG891" s="19"/>
      <c r="CH891" s="66"/>
    </row>
    <row r="892" spans="1:86">
      <c r="A892" s="96">
        <f t="shared" ca="1" si="266"/>
        <v>27</v>
      </c>
      <c r="B892" s="23" t="str">
        <f ca="1">IF(A891="","",IF(AND(AL892="",AN892=""),"NB",AL892&amp;AN892))</f>
        <v>1@B,</v>
      </c>
      <c r="C892" s="6" t="str">
        <f t="shared" ca="1" si="268"/>
        <v/>
      </c>
      <c r="D892" s="56" t="str">
        <f ca="1">VLOOKUP($A892,$BC$5:$BN$45,8)</f>
        <v>R</v>
      </c>
      <c r="E892" s="344" t="str">
        <f t="shared" ca="1" si="277"/>
        <v>BBR</v>
      </c>
      <c r="F892" s="175">
        <v>1</v>
      </c>
      <c r="G892" s="459">
        <f ca="1">IF(G891&gt;=$AJ$3,1,IF(AND(J890="L",J891="L"),1,IF(I891="L",2,IF(I891="W",(2*G891-1),G891))))</f>
        <v>9</v>
      </c>
      <c r="H892" s="345" t="str">
        <f ca="1">IF($A891&lt;&gt;"",IF(OR($AH891&lt;&gt;0,$AI891&lt;&gt;0,E891="RRR"),"",IF(AND($D886="B",$D889="B"),"B",IF(AND($D888="B",$D890="B"),"B",IF(AND($D890=$D891,$D890="B"),"B","")))),"")</f>
        <v>B</v>
      </c>
      <c r="I892" s="346" t="str">
        <f t="shared" ca="1" si="281"/>
        <v>L</v>
      </c>
      <c r="J892" s="346">
        <f t="shared" ca="1" si="269"/>
        <v>-1</v>
      </c>
      <c r="K892" s="343">
        <f t="shared" ca="1" si="278"/>
        <v>-1</v>
      </c>
      <c r="L892" s="56" t="str">
        <f ca="1">VLOOKUP($A892,$BC$5:$BN$45,8)</f>
        <v>R</v>
      </c>
      <c r="M892" s="428">
        <f t="shared" ca="1" si="279"/>
        <v>1</v>
      </c>
      <c r="N892" s="175">
        <v>1</v>
      </c>
      <c r="O892" s="345" t="str">
        <f ca="1">IF($A891&lt;&gt;"",IF(OR($AH891&lt;&gt;0,$AI891&lt;&gt;0,E891="BBB",H892&lt;&gt;""),"",IF(AND($D886="R",$D889="R"),"R",IF(AND($D888="R",$D890="R"),"R",IF(AND($D890=$D891,$D890="R"),"R","")))),"")</f>
        <v/>
      </c>
      <c r="P892" s="37" t="str">
        <f t="shared" ca="1" si="270"/>
        <v/>
      </c>
      <c r="Q892" s="37">
        <f t="shared" ca="1" si="271"/>
        <v>0</v>
      </c>
      <c r="R892" s="23">
        <f ca="1">IF($A892&lt;&gt;"",IF(OR($AH891&lt;&gt;0,$AI891&lt;&gt;0),"0",SUM(Q892:Q892)),0)</f>
        <v>0</v>
      </c>
      <c r="S892" s="56" t="str">
        <f ca="1">VLOOKUP($A892,$BC$5:$BN$45,8)</f>
        <v>R</v>
      </c>
      <c r="T892" s="175">
        <v>1</v>
      </c>
      <c r="U892" s="345" t="str">
        <f ca="1">IF($A891&lt;&gt;"",IF(OR($AH891&lt;&gt;0,$AI891&lt;&gt;0,M891&gt;=$AJ$3),"",H892))</f>
        <v>B</v>
      </c>
      <c r="V892" s="346" t="str">
        <f t="shared" ca="1" si="282"/>
        <v>L</v>
      </c>
      <c r="W892" s="346">
        <f t="shared" ca="1" si="272"/>
        <v>-1</v>
      </c>
      <c r="X892" s="343">
        <f t="shared" ca="1" si="280"/>
        <v>-1</v>
      </c>
      <c r="Y892" s="56" t="str">
        <f ca="1">VLOOKUP($A892,$BC$5:$BN$45,8)</f>
        <v>R</v>
      </c>
      <c r="Z892" s="175">
        <v>1</v>
      </c>
      <c r="AA892" s="345" t="str">
        <f ca="1">IF($A891&lt;&gt;"",IF(OR($AH891&lt;&gt;0,$AI891&lt;&gt;0,U892&lt;&gt;""),"",O892))</f>
        <v/>
      </c>
      <c r="AB892" s="37" t="str">
        <f t="shared" ca="1" si="273"/>
        <v/>
      </c>
      <c r="AC892" s="37">
        <f t="shared" ca="1" si="274"/>
        <v>0</v>
      </c>
      <c r="AD892" s="23">
        <f ca="1">IF($A892&lt;&gt;"",IF(OR($AH891&lt;&gt;0,$AI891&lt;&gt;0),"0",SUM(AC892:AC892)),0)</f>
        <v>0</v>
      </c>
      <c r="AE892" s="90">
        <f ca="1">IF(A892&lt;&gt;"",W892+AC892,0)</f>
        <v>-1</v>
      </c>
      <c r="AF892" s="87">
        <f t="shared" ca="1" si="285"/>
        <v>-3</v>
      </c>
      <c r="AG892" s="95">
        <f>T893</f>
        <v>1</v>
      </c>
      <c r="AH892" s="89">
        <f ca="1">IF($A892&lt;&gt;"",IF(AH891&lt;&gt;0,AH891,IF(AF892&gt;=$AJ$1,"Profit Target",0)),0)</f>
        <v>0</v>
      </c>
      <c r="AI892" s="91">
        <f ca="1">IF($A892&lt;&gt;"",IF(AI891&lt;&gt;0,AI891,IF(AF892&lt;=$AJ$2,"Stop Loss",0)))</f>
        <v>0</v>
      </c>
      <c r="AJ892" s="89">
        <f t="shared" ca="1" si="275"/>
        <v>9</v>
      </c>
      <c r="AK892" s="78" t="str">
        <f ca="1">IF($A891="","",ABS(T892)&amp;"@")</f>
        <v>1@</v>
      </c>
      <c r="AL892" s="78" t="str">
        <f ca="1">IF(U892&lt;&gt;"",$AK892&amp;U892&amp;",","")</f>
        <v>1@B,</v>
      </c>
      <c r="AM892" s="78" t="str">
        <f ca="1">IF($A891="","",ABS(Z892)&amp;"@")</f>
        <v>1@</v>
      </c>
      <c r="AN892" s="427" t="str">
        <f t="shared" ca="1" si="276"/>
        <v/>
      </c>
      <c r="AO892" s="20"/>
      <c r="AP892" s="20"/>
      <c r="AQ892" s="20"/>
      <c r="AR892" s="20"/>
      <c r="AS892" s="20"/>
      <c r="AT892" s="66"/>
      <c r="AU892" s="20"/>
      <c r="AV892" s="20"/>
      <c r="AW892" s="20"/>
      <c r="AX892" s="20"/>
      <c r="AY892" s="20"/>
      <c r="AZ892" s="20"/>
      <c r="BA892" s="20"/>
      <c r="BB892" s="96">
        <f t="shared" ca="1" si="267"/>
        <v>34</v>
      </c>
      <c r="BC892" s="48"/>
      <c r="BD892" s="96"/>
      <c r="BE892" s="48"/>
      <c r="BG892" s="48"/>
      <c r="BH892" s="48"/>
      <c r="BI892" s="19"/>
      <c r="BJ892" s="19"/>
      <c r="BK892" s="19"/>
      <c r="BL892" s="48"/>
      <c r="BM892" s="61"/>
      <c r="BN892" s="48"/>
      <c r="BY892" s="6"/>
      <c r="CF892" s="66"/>
      <c r="CG892" s="19"/>
      <c r="CH892" s="66"/>
    </row>
    <row r="893" spans="1:86">
      <c r="A893" s="96">
        <f t="shared" ca="1" si="266"/>
        <v>13</v>
      </c>
      <c r="B893" s="23" t="str">
        <f ca="1">IF(A892="","",IF(AND(AL893="",AN893=""),"NB",AL893&amp;AN893))</f>
        <v>1@B,</v>
      </c>
      <c r="C893" s="6" t="str">
        <f t="shared" ca="1" si="268"/>
        <v/>
      </c>
      <c r="D893" s="56" t="str">
        <f ca="1">VLOOKUP($A893,$BC$5:$BN$45,8)</f>
        <v>B</v>
      </c>
      <c r="E893" s="344" t="str">
        <f t="shared" ca="1" si="277"/>
        <v>BRB</v>
      </c>
      <c r="F893" s="175">
        <v>1</v>
      </c>
      <c r="G893" s="459">
        <f ca="1">IF(G892&gt;=$AJ$3,1,IF(AND(J891="L",J892="L"),1,IF(I892="L",2,IF(I892="W",(2*G892-1),G892))))</f>
        <v>2</v>
      </c>
      <c r="H893" s="345" t="str">
        <f ca="1">IF($A892&lt;&gt;"",IF(OR($AH892&lt;&gt;0,$AI892&lt;&gt;0,E892="RRR"),"",IF(AND($D887="B",$D890="B"),"B",IF(AND($D889="B",$D891="B"),"B",IF(AND($D891=$D892,$D891="B"),"B","")))),"")</f>
        <v>B</v>
      </c>
      <c r="I893" s="346" t="str">
        <f t="shared" ca="1" si="281"/>
        <v>W</v>
      </c>
      <c r="J893" s="346">
        <f t="shared" ca="1" si="269"/>
        <v>1</v>
      </c>
      <c r="K893" s="343">
        <f t="shared" ca="1" si="278"/>
        <v>1</v>
      </c>
      <c r="L893" s="56" t="str">
        <f ca="1">VLOOKUP($A893,$BC$5:$BN$45,8)</f>
        <v>B</v>
      </c>
      <c r="M893" s="428">
        <f t="shared" ca="1" si="279"/>
        <v>0</v>
      </c>
      <c r="N893" s="175">
        <v>1</v>
      </c>
      <c r="O893" s="345" t="str">
        <f ca="1">IF($A892&lt;&gt;"",IF(OR($AH892&lt;&gt;0,$AI892&lt;&gt;0,E892="BBB",H893&lt;&gt;""),"",IF(AND($D887="R",$D890="R"),"R",IF(AND($D889="R",$D891="R"),"R",IF(AND($D891=$D892,$D891="R"),"R","")))),"")</f>
        <v/>
      </c>
      <c r="P893" s="37" t="str">
        <f t="shared" ca="1" si="270"/>
        <v/>
      </c>
      <c r="Q893" s="37">
        <f t="shared" ca="1" si="271"/>
        <v>0</v>
      </c>
      <c r="R893" s="23">
        <f ca="1">IF($A893&lt;&gt;"",IF(OR($AH892&lt;&gt;0,$AI892&lt;&gt;0),"0",SUM(Q893:Q893)),0)</f>
        <v>0</v>
      </c>
      <c r="S893" s="56" t="str">
        <f ca="1">VLOOKUP($A893,$BC$5:$BN$45,8)</f>
        <v>B</v>
      </c>
      <c r="T893" s="175">
        <v>1</v>
      </c>
      <c r="U893" s="345" t="str">
        <f ca="1">IF($A892&lt;&gt;"",IF(OR($AH892&lt;&gt;0,$AI892&lt;&gt;0,M892&gt;=$AJ$3),"",H893))</f>
        <v>B</v>
      </c>
      <c r="V893" s="346" t="str">
        <f t="shared" ca="1" si="282"/>
        <v>W</v>
      </c>
      <c r="W893" s="346">
        <f t="shared" ca="1" si="272"/>
        <v>1</v>
      </c>
      <c r="X893" s="343">
        <f t="shared" ca="1" si="280"/>
        <v>1</v>
      </c>
      <c r="Y893" s="56" t="str">
        <f ca="1">VLOOKUP($A893,$BC$5:$BN$45,8)</f>
        <v>B</v>
      </c>
      <c r="Z893" s="175">
        <v>1</v>
      </c>
      <c r="AA893" s="345" t="str">
        <f ca="1">IF($A892&lt;&gt;"",IF(OR($AH892&lt;&gt;0,$AI892&lt;&gt;0,U893&lt;&gt;""),"",O893))</f>
        <v/>
      </c>
      <c r="AB893" s="37" t="str">
        <f t="shared" ca="1" si="273"/>
        <v/>
      </c>
      <c r="AC893" s="37">
        <f t="shared" ca="1" si="274"/>
        <v>0</v>
      </c>
      <c r="AD893" s="23">
        <f ca="1">IF($A893&lt;&gt;"",IF(OR($AH892&lt;&gt;0,$AI892&lt;&gt;0),"0",SUM(AC893:AC893)),0)</f>
        <v>0</v>
      </c>
      <c r="AE893" s="90">
        <f ca="1">IF(A893&lt;&gt;"",W893+AC893,0)</f>
        <v>1</v>
      </c>
      <c r="AF893" s="87">
        <f t="shared" ca="1" si="285"/>
        <v>-2</v>
      </c>
      <c r="AG893" s="95">
        <f>T894</f>
        <v>1</v>
      </c>
      <c r="AH893" s="89">
        <f ca="1">IF($A893&lt;&gt;"",IF(AH892&lt;&gt;0,AH892,IF(AF893&gt;=$AJ$1,"Profit Target",0)),0)</f>
        <v>0</v>
      </c>
      <c r="AI893" s="91">
        <f ca="1">IF($A893&lt;&gt;"",IF(AI892&lt;&gt;0,AI892,IF(AF893&lt;=$AJ$2,"Stop Loss",0)))</f>
        <v>0</v>
      </c>
      <c r="AJ893" s="89">
        <f t="shared" ca="1" si="275"/>
        <v>9</v>
      </c>
      <c r="AK893" s="78" t="str">
        <f ca="1">IF($A892="","",ABS(T893)&amp;"@")</f>
        <v>1@</v>
      </c>
      <c r="AL893" s="78" t="str">
        <f ca="1">IF(U893&lt;&gt;"",$AK893&amp;U893&amp;",","")</f>
        <v>1@B,</v>
      </c>
      <c r="AM893" s="78" t="str">
        <f ca="1">IF($A892="","",ABS(Z893)&amp;"@")</f>
        <v>1@</v>
      </c>
      <c r="AN893" s="427" t="str">
        <f t="shared" ca="1" si="276"/>
        <v/>
      </c>
      <c r="AO893" s="20"/>
      <c r="AP893" s="20"/>
      <c r="AQ893" s="20"/>
      <c r="AR893" s="20"/>
      <c r="AS893" s="20"/>
      <c r="AT893" s="66"/>
      <c r="AU893" s="20"/>
      <c r="AV893" s="20"/>
      <c r="AW893" s="20"/>
      <c r="AX893" s="20"/>
      <c r="AY893" s="20"/>
      <c r="AZ893" s="20"/>
      <c r="BA893" s="20"/>
      <c r="BB893" s="96">
        <f t="shared" ca="1" si="267"/>
        <v>23</v>
      </c>
      <c r="BC893" s="48"/>
      <c r="BD893" s="96"/>
      <c r="BE893" s="48"/>
      <c r="BG893" s="48"/>
      <c r="BH893" s="48"/>
      <c r="BI893" s="19"/>
      <c r="BJ893" s="19"/>
      <c r="BK893" s="19"/>
      <c r="BL893" s="48"/>
      <c r="BM893" s="61"/>
      <c r="BN893" s="48"/>
      <c r="BY893" s="6"/>
      <c r="CF893" s="66"/>
      <c r="CG893" s="19"/>
      <c r="CH893" s="66"/>
    </row>
    <row r="894" spans="1:86">
      <c r="A894" s="96">
        <f t="shared" ca="1" si="266"/>
        <v>20</v>
      </c>
      <c r="B894" s="23" t="str">
        <f ca="1">IF(A893="","",IF(AND(AL894="",AN894=""),"NB",AL894&amp;AN894))</f>
        <v>NB</v>
      </c>
      <c r="C894" s="6" t="str">
        <f t="shared" ca="1" si="268"/>
        <v/>
      </c>
      <c r="D894" s="56" t="str">
        <f ca="1">VLOOKUP($A894,$BC$5:$BN$45,8)</f>
        <v>B</v>
      </c>
      <c r="E894" s="344" t="str">
        <f t="shared" ca="1" si="277"/>
        <v>RBB</v>
      </c>
      <c r="F894" s="175">
        <v>1</v>
      </c>
      <c r="G894" s="459">
        <f ca="1">IF(G893&gt;=$AJ$3,1,IF(AND(J892="L",J893="L"),1,IF(I893="L",2,IF(I893="W",(2*G893-1),G893))))</f>
        <v>3</v>
      </c>
      <c r="H894" s="345" t="str">
        <f ca="1">IF($A893&lt;&gt;"",IF(OR($AH893&lt;&gt;0,$AI893&lt;&gt;0,E893="RRR"),"",IF(AND($D888="B",$D891="B"),"B",IF(AND($D890="B",$D892="B"),"B",IF(AND($D892=$D893,$D892="B"),"B","")))),"")</f>
        <v/>
      </c>
      <c r="I894" s="346" t="str">
        <f t="shared" ca="1" si="281"/>
        <v/>
      </c>
      <c r="J894" s="346">
        <f t="shared" ca="1" si="269"/>
        <v>0</v>
      </c>
      <c r="K894" s="343">
        <f t="shared" ca="1" si="278"/>
        <v>0</v>
      </c>
      <c r="L894" s="56" t="str">
        <f ca="1">VLOOKUP($A894,$BC$5:$BN$45,8)</f>
        <v>B</v>
      </c>
      <c r="M894" s="428">
        <f t="shared" ca="1" si="279"/>
        <v>0</v>
      </c>
      <c r="N894" s="175">
        <v>1</v>
      </c>
      <c r="O894" s="345" t="str">
        <f ca="1">IF($A893&lt;&gt;"",IF(OR($AH893&lt;&gt;0,$AI893&lt;&gt;0,E893="BBB",H894&lt;&gt;""),"",IF(AND($D888="R",$D891="R"),"R",IF(AND($D890="R",$D892="R"),"R",IF(AND($D892=$D893,$D892="R"),"R","")))),"")</f>
        <v/>
      </c>
      <c r="P894" s="37" t="str">
        <f t="shared" ca="1" si="270"/>
        <v/>
      </c>
      <c r="Q894" s="37">
        <f t="shared" ca="1" si="271"/>
        <v>0</v>
      </c>
      <c r="R894" s="23">
        <f ca="1">IF($A894&lt;&gt;"",IF(OR($AH893&lt;&gt;0,$AI893&lt;&gt;0),"0",SUM(Q894:Q894)),0)</f>
        <v>0</v>
      </c>
      <c r="S894" s="56" t="str">
        <f ca="1">VLOOKUP($A894,$BC$5:$BN$45,8)</f>
        <v>B</v>
      </c>
      <c r="T894" s="175">
        <v>1</v>
      </c>
      <c r="U894" s="345" t="str">
        <f ca="1">IF($A893&lt;&gt;"",IF(OR($AH893&lt;&gt;0,$AI893&lt;&gt;0,M893&gt;=$AJ$3),"",H894))</f>
        <v/>
      </c>
      <c r="V894" s="346" t="str">
        <f t="shared" ca="1" si="282"/>
        <v/>
      </c>
      <c r="W894" s="346">
        <f t="shared" ca="1" si="272"/>
        <v>0</v>
      </c>
      <c r="X894" s="343">
        <f t="shared" ca="1" si="280"/>
        <v>0</v>
      </c>
      <c r="Y894" s="56" t="str">
        <f ca="1">VLOOKUP($A894,$BC$5:$BN$45,8)</f>
        <v>B</v>
      </c>
      <c r="Z894" s="175">
        <v>1</v>
      </c>
      <c r="AA894" s="345" t="str">
        <f ca="1">IF($A893&lt;&gt;"",IF(OR($AH893&lt;&gt;0,$AI893&lt;&gt;0,U894&lt;&gt;""),"",O894))</f>
        <v/>
      </c>
      <c r="AB894" s="37" t="str">
        <f t="shared" ca="1" si="273"/>
        <v/>
      </c>
      <c r="AC894" s="37">
        <f t="shared" ca="1" si="274"/>
        <v>0</v>
      </c>
      <c r="AD894" s="23">
        <f ca="1">IF($A894&lt;&gt;"",IF(OR($AH893&lt;&gt;0,$AI893&lt;&gt;0),"0",SUM(AC894:AC894)),0)</f>
        <v>0</v>
      </c>
      <c r="AE894" s="90">
        <f ca="1">IF(A894&lt;&gt;"",W894+AC894,0)</f>
        <v>0</v>
      </c>
      <c r="AF894" s="87">
        <f t="shared" ca="1" si="285"/>
        <v>-2</v>
      </c>
      <c r="AG894" s="95">
        <f>T895</f>
        <v>1</v>
      </c>
      <c r="AH894" s="89">
        <f ca="1">IF($A894&lt;&gt;"",IF(AH893&lt;&gt;0,AH893,IF(AF894&gt;=$AJ$1,"Profit Target",0)),0)</f>
        <v>0</v>
      </c>
      <c r="AI894" s="91">
        <f ca="1">IF($A894&lt;&gt;"",IF(AI893&lt;&gt;0,AI893,IF(AF894&lt;=$AJ$2,"Stop Loss",0)))</f>
        <v>0</v>
      </c>
      <c r="AJ894" s="89">
        <f t="shared" ca="1" si="275"/>
        <v>9</v>
      </c>
      <c r="AK894" s="78" t="str">
        <f ca="1">IF($A893="","",ABS(T894)&amp;"@")</f>
        <v>1@</v>
      </c>
      <c r="AL894" s="78" t="str">
        <f ca="1">IF(U894&lt;&gt;"",$AK894&amp;U894&amp;",","")</f>
        <v/>
      </c>
      <c r="AM894" s="78" t="str">
        <f ca="1">IF($A893="","",ABS(Z894)&amp;"@")</f>
        <v>1@</v>
      </c>
      <c r="AN894" s="427" t="str">
        <f t="shared" ca="1" si="276"/>
        <v/>
      </c>
      <c r="AO894" s="20"/>
      <c r="AP894" s="20"/>
      <c r="AQ894" s="20"/>
      <c r="AR894" s="20"/>
      <c r="AS894" s="20"/>
      <c r="AT894" s="66"/>
      <c r="AU894" s="20"/>
      <c r="AV894" s="20"/>
      <c r="AW894" s="20"/>
      <c r="AX894" s="20"/>
      <c r="AY894" s="20"/>
      <c r="AZ894" s="20"/>
      <c r="BA894" s="20"/>
      <c r="BB894" s="96">
        <f t="shared" ca="1" si="267"/>
        <v>29</v>
      </c>
      <c r="BC894" s="48"/>
      <c r="BD894" s="96"/>
      <c r="BE894" s="48"/>
      <c r="BG894" s="48"/>
      <c r="BH894" s="48"/>
      <c r="BI894" s="19"/>
      <c r="BJ894" s="19"/>
      <c r="BK894" s="19"/>
      <c r="BL894" s="48"/>
      <c r="BM894" s="61"/>
      <c r="BN894" s="48"/>
      <c r="BY894" s="6"/>
      <c r="CF894" s="66"/>
      <c r="CG894" s="19"/>
      <c r="CH894" s="66"/>
    </row>
    <row r="895" spans="1:86">
      <c r="A895" s="96">
        <f t="shared" ca="1" si="266"/>
        <v>2</v>
      </c>
      <c r="B895" s="23" t="str">
        <f ca="1">IF(A894="","",IF(AND(AL895="",AN895=""),"NB",AL895&amp;AN895))</f>
        <v>1@B,</v>
      </c>
      <c r="C895" s="6" t="str">
        <f t="shared" ca="1" si="268"/>
        <v/>
      </c>
      <c r="D895" s="56" t="str">
        <f ca="1">VLOOKUP($A895,$BC$5:$BN$45,8)</f>
        <v>B</v>
      </c>
      <c r="E895" s="344" t="str">
        <f t="shared" ca="1" si="277"/>
        <v>BBB</v>
      </c>
      <c r="F895" s="175">
        <v>1</v>
      </c>
      <c r="G895" s="459">
        <f ca="1">IF(G894&gt;=$AJ$3,1,IF(AND(J893="L",J894="L"),1,IF(I894="L",2,IF(I894="W",(2*G894-1),G894))))</f>
        <v>3</v>
      </c>
      <c r="H895" s="345" t="str">
        <f ca="1">IF($A894&lt;&gt;"",IF(OR($AH894&lt;&gt;0,$AI894&lt;&gt;0,E894="RRR"),"",IF(AND($D889="B",$D892="B"),"B",IF(AND($D891="B",$D893="B"),"B",IF(AND($D893=$D894,$D893="B"),"B","")))),"")</f>
        <v>B</v>
      </c>
      <c r="I895" s="346" t="str">
        <f t="shared" ca="1" si="281"/>
        <v>W</v>
      </c>
      <c r="J895" s="346">
        <f t="shared" ca="1" si="269"/>
        <v>1</v>
      </c>
      <c r="K895" s="343">
        <f t="shared" ca="1" si="278"/>
        <v>1</v>
      </c>
      <c r="L895" s="56" t="str">
        <f ca="1">VLOOKUP($A895,$BC$5:$BN$45,8)</f>
        <v>B</v>
      </c>
      <c r="M895" s="428">
        <f t="shared" ca="1" si="279"/>
        <v>0</v>
      </c>
      <c r="N895" s="175">
        <v>1</v>
      </c>
      <c r="O895" s="345" t="str">
        <f ca="1">IF($A894&lt;&gt;"",IF(OR($AH894&lt;&gt;0,$AI894&lt;&gt;0,E894="BBB",H895&lt;&gt;""),"",IF(AND($D889="R",$D892="R"),"R",IF(AND($D891="R",$D893="R"),"R",IF(AND($D893=$D894,$D893="R"),"R","")))),"")</f>
        <v/>
      </c>
      <c r="P895" s="37" t="str">
        <f t="shared" ca="1" si="270"/>
        <v/>
      </c>
      <c r="Q895" s="37">
        <f t="shared" ca="1" si="271"/>
        <v>0</v>
      </c>
      <c r="R895" s="23">
        <f ca="1">IF($A895&lt;&gt;"",IF(OR($AH894&lt;&gt;0,$AI894&lt;&gt;0),"0",SUM(Q895:Q895)),0)</f>
        <v>0</v>
      </c>
      <c r="S895" s="56" t="str">
        <f ca="1">VLOOKUP($A895,$BC$5:$BN$45,8)</f>
        <v>B</v>
      </c>
      <c r="T895" s="175">
        <v>1</v>
      </c>
      <c r="U895" s="345" t="str">
        <f ca="1">IF($A894&lt;&gt;"",IF(OR($AH894&lt;&gt;0,$AI894&lt;&gt;0,M894&gt;=$AJ$3),"",H895))</f>
        <v>B</v>
      </c>
      <c r="V895" s="346" t="str">
        <f t="shared" ca="1" si="282"/>
        <v>W</v>
      </c>
      <c r="W895" s="346">
        <f t="shared" ca="1" si="272"/>
        <v>1</v>
      </c>
      <c r="X895" s="343">
        <f t="shared" ca="1" si="280"/>
        <v>1</v>
      </c>
      <c r="Y895" s="56" t="str">
        <f ca="1">VLOOKUP($A895,$BC$5:$BN$45,8)</f>
        <v>B</v>
      </c>
      <c r="Z895" s="175">
        <v>1</v>
      </c>
      <c r="AA895" s="345" t="str">
        <f ca="1">IF($A894&lt;&gt;"",IF(OR($AH894&lt;&gt;0,$AI894&lt;&gt;0,U895&lt;&gt;""),"",O895))</f>
        <v/>
      </c>
      <c r="AB895" s="37" t="str">
        <f t="shared" ca="1" si="273"/>
        <v/>
      </c>
      <c r="AC895" s="37">
        <f t="shared" ca="1" si="274"/>
        <v>0</v>
      </c>
      <c r="AD895" s="23">
        <f ca="1">IF($A895&lt;&gt;"",IF(OR($AH894&lt;&gt;0,$AI894&lt;&gt;0),"0",SUM(AC895:AC895)),0)</f>
        <v>0</v>
      </c>
      <c r="AE895" s="90">
        <f ca="1">IF(A895&lt;&gt;"",W895+AC895,0)</f>
        <v>1</v>
      </c>
      <c r="AF895" s="87">
        <f t="shared" ca="1" si="285"/>
        <v>-1</v>
      </c>
      <c r="AG895" s="95">
        <f>T896</f>
        <v>1</v>
      </c>
      <c r="AH895" s="89">
        <f ca="1">IF($A895&lt;&gt;"",IF(AH894&lt;&gt;0,AH894,IF(AF895&gt;=$AJ$1,"Profit Target",0)),0)</f>
        <v>0</v>
      </c>
      <c r="AI895" s="91">
        <f ca="1">IF($A895&lt;&gt;"",IF(AI894&lt;&gt;0,AI894,IF(AF895&lt;=$AJ$2,"Stop Loss",0)))</f>
        <v>0</v>
      </c>
      <c r="AJ895" s="89">
        <f t="shared" ca="1" si="275"/>
        <v>9</v>
      </c>
      <c r="AK895" s="78" t="str">
        <f ca="1">IF($A894="","",ABS(T895)&amp;"@")</f>
        <v>1@</v>
      </c>
      <c r="AL895" s="78" t="str">
        <f ca="1">IF(U895&lt;&gt;"",$AK895&amp;U895&amp;",","")</f>
        <v>1@B,</v>
      </c>
      <c r="AM895" s="78" t="str">
        <f ca="1">IF($A894="","",ABS(Z895)&amp;"@")</f>
        <v>1@</v>
      </c>
      <c r="AN895" s="427" t="str">
        <f t="shared" ca="1" si="276"/>
        <v/>
      </c>
      <c r="AO895" s="20"/>
      <c r="AP895" s="20"/>
      <c r="AQ895" s="20"/>
      <c r="AR895" s="20"/>
      <c r="AS895" s="20"/>
      <c r="AT895" s="66"/>
      <c r="AU895" s="20"/>
      <c r="AV895" s="20"/>
      <c r="AW895" s="20"/>
      <c r="AX895" s="20"/>
      <c r="AY895" s="20"/>
      <c r="AZ895" s="20"/>
      <c r="BA895" s="20"/>
      <c r="BB895" s="96">
        <f t="shared" ca="1" si="267"/>
        <v>8</v>
      </c>
      <c r="BC895" s="48"/>
      <c r="BD895" s="96"/>
      <c r="BE895" s="48"/>
      <c r="BG895" s="48"/>
      <c r="BH895" s="48"/>
      <c r="BI895" s="19"/>
      <c r="BJ895" s="19"/>
      <c r="BK895" s="19"/>
      <c r="BL895" s="48"/>
      <c r="BM895" s="61"/>
      <c r="BN895" s="48"/>
      <c r="BY895" s="6"/>
      <c r="CF895" s="66"/>
      <c r="CG895" s="19"/>
      <c r="CH895" s="66"/>
    </row>
    <row r="896" spans="1:86">
      <c r="A896" s="96">
        <f t="shared" ca="1" si="266"/>
        <v>11</v>
      </c>
      <c r="B896" s="23" t="str">
        <f ca="1">IF(A895="","",IF(AND(AL896="",AN896=""),"NB",AL896&amp;AN896))</f>
        <v>1@B,</v>
      </c>
      <c r="C896" s="6" t="str">
        <f t="shared" ca="1" si="268"/>
        <v/>
      </c>
      <c r="D896" s="56" t="str">
        <f ca="1">VLOOKUP($A896,$BC$5:$BN$45,8)</f>
        <v>B</v>
      </c>
      <c r="E896" s="344" t="str">
        <f t="shared" ca="1" si="277"/>
        <v>BBB</v>
      </c>
      <c r="F896" s="175">
        <v>1</v>
      </c>
      <c r="G896" s="459">
        <f ca="1">IF(G895&gt;=$AJ$3,1,IF(AND(J894="L",J895="L"),1,IF(I895="L",2,IF(I895="W",(2*G895-1),G895))))</f>
        <v>5</v>
      </c>
      <c r="H896" s="345" t="str">
        <f ca="1">IF($A895&lt;&gt;"",IF(OR($AH895&lt;&gt;0,$AI895&lt;&gt;0,E895="RRR"),"",IF(AND($D890="B",$D893="B"),"B",IF(AND($D892="B",$D894="B"),"B",IF(AND($D894=$D895,$D894="B"),"B","")))),"")</f>
        <v>B</v>
      </c>
      <c r="I896" s="346" t="str">
        <f t="shared" ca="1" si="281"/>
        <v>W</v>
      </c>
      <c r="J896" s="346">
        <f t="shared" ca="1" si="269"/>
        <v>1</v>
      </c>
      <c r="K896" s="343">
        <f t="shared" ca="1" si="278"/>
        <v>1</v>
      </c>
      <c r="L896" s="56" t="str">
        <f ca="1">VLOOKUP($A896,$BC$5:$BN$45,8)</f>
        <v>B</v>
      </c>
      <c r="M896" s="428">
        <f t="shared" ca="1" si="279"/>
        <v>0</v>
      </c>
      <c r="N896" s="175">
        <v>1</v>
      </c>
      <c r="O896" s="345" t="str">
        <f ca="1">IF($A895&lt;&gt;"",IF(OR($AH895&lt;&gt;0,$AI895&lt;&gt;0,E895="BBB",H896&lt;&gt;""),"",IF(AND($D890="R",$D893="R"),"R",IF(AND($D892="R",$D894="R"),"R",IF(AND($D894=$D895,$D894="R"),"R","")))),"")</f>
        <v/>
      </c>
      <c r="P896" s="37" t="str">
        <f t="shared" ca="1" si="270"/>
        <v/>
      </c>
      <c r="Q896" s="37">
        <f t="shared" ca="1" si="271"/>
        <v>0</v>
      </c>
      <c r="R896" s="23">
        <f ca="1">IF($A896&lt;&gt;"",IF(OR($AH895&lt;&gt;0,$AI895&lt;&gt;0),"0",SUM(Q896:Q896)),0)</f>
        <v>0</v>
      </c>
      <c r="S896" s="56" t="str">
        <f ca="1">VLOOKUP($A896,$BC$5:$BN$45,8)</f>
        <v>B</v>
      </c>
      <c r="T896" s="175">
        <v>1</v>
      </c>
      <c r="U896" s="345" t="str">
        <f ca="1">IF($A895&lt;&gt;"",IF(OR($AH895&lt;&gt;0,$AI895&lt;&gt;0,M895&gt;=$AJ$3),"",H896))</f>
        <v>B</v>
      </c>
      <c r="V896" s="346" t="str">
        <f t="shared" ca="1" si="282"/>
        <v>W</v>
      </c>
      <c r="W896" s="346">
        <f t="shared" ca="1" si="272"/>
        <v>1</v>
      </c>
      <c r="X896" s="343">
        <f t="shared" ca="1" si="280"/>
        <v>1</v>
      </c>
      <c r="Y896" s="56" t="str">
        <f ca="1">VLOOKUP($A896,$BC$5:$BN$45,8)</f>
        <v>B</v>
      </c>
      <c r="Z896" s="175">
        <v>1</v>
      </c>
      <c r="AA896" s="345" t="str">
        <f ca="1">IF($A895&lt;&gt;"",IF(OR($AH895&lt;&gt;0,$AI895&lt;&gt;0,U896&lt;&gt;""),"",O896))</f>
        <v/>
      </c>
      <c r="AB896" s="37" t="str">
        <f t="shared" ca="1" si="273"/>
        <v/>
      </c>
      <c r="AC896" s="37">
        <f t="shared" ca="1" si="274"/>
        <v>0</v>
      </c>
      <c r="AD896" s="23">
        <f ca="1">IF($A896&lt;&gt;"",IF(OR($AH895&lt;&gt;0,$AI895&lt;&gt;0),"0",SUM(AC896:AC896)),0)</f>
        <v>0</v>
      </c>
      <c r="AE896" s="90">
        <f ca="1">IF(A896&lt;&gt;"",W896+AC896,0)</f>
        <v>1</v>
      </c>
      <c r="AF896" s="87">
        <f t="shared" ca="1" si="285"/>
        <v>0</v>
      </c>
      <c r="AG896" s="95">
        <f>T897</f>
        <v>1</v>
      </c>
      <c r="AH896" s="89">
        <f ca="1">IF($A896&lt;&gt;"",IF(AH895&lt;&gt;0,AH895,IF(AF896&gt;=$AJ$1,"Profit Target",0)),0)</f>
        <v>0</v>
      </c>
      <c r="AI896" s="91">
        <f ca="1">IF($A896&lt;&gt;"",IF(AI895&lt;&gt;0,AI895,IF(AF896&lt;=$AJ$2,"Stop Loss",0)))</f>
        <v>0</v>
      </c>
      <c r="AJ896" s="89">
        <f t="shared" ca="1" si="275"/>
        <v>9</v>
      </c>
      <c r="AK896" s="78" t="str">
        <f ca="1">IF($A895="","",ABS(T896)&amp;"@")</f>
        <v>1@</v>
      </c>
      <c r="AL896" s="78" t="str">
        <f ca="1">IF(U896&lt;&gt;"",$AK896&amp;U896&amp;",","")</f>
        <v>1@B,</v>
      </c>
      <c r="AM896" s="78" t="str">
        <f ca="1">IF($A895="","",ABS(Z896)&amp;"@")</f>
        <v>1@</v>
      </c>
      <c r="AN896" s="427" t="str">
        <f t="shared" ca="1" si="276"/>
        <v/>
      </c>
      <c r="AO896" s="20"/>
      <c r="AP896" s="20"/>
      <c r="AQ896" s="20"/>
      <c r="AR896" s="20"/>
      <c r="AS896" s="20"/>
      <c r="AT896" s="66"/>
      <c r="AU896" s="20"/>
      <c r="AV896" s="20"/>
      <c r="AW896" s="20"/>
      <c r="AX896" s="20"/>
      <c r="AY896" s="20"/>
      <c r="AZ896" s="20"/>
      <c r="BA896" s="20"/>
      <c r="BB896" s="96">
        <f t="shared" ca="1" si="267"/>
        <v>22</v>
      </c>
      <c r="BC896" s="48"/>
      <c r="BD896" s="96"/>
      <c r="BE896" s="48"/>
      <c r="BG896" s="48"/>
      <c r="BH896" s="48"/>
      <c r="BI896" s="19"/>
      <c r="BJ896" s="19"/>
      <c r="BK896" s="19"/>
      <c r="BL896" s="48"/>
      <c r="BM896" s="61"/>
      <c r="BN896" s="48"/>
      <c r="BY896" s="6"/>
      <c r="CF896" s="66"/>
      <c r="CG896" s="19"/>
      <c r="CH896" s="66"/>
    </row>
    <row r="897" spans="1:86">
      <c r="A897" s="96">
        <f t="shared" ca="1" si="266"/>
        <v>5</v>
      </c>
      <c r="B897" s="23" t="str">
        <f ca="1">IF(A896="","",IF(AND(AL897="",AN897=""),"NB",AL897&amp;AN897))</f>
        <v>1@B,</v>
      </c>
      <c r="C897" s="6" t="str">
        <f t="shared" ca="1" si="268"/>
        <v/>
      </c>
      <c r="D897" s="56" t="str">
        <f ca="1">VLOOKUP($A897,$BC$5:$BN$45,8)</f>
        <v>R</v>
      </c>
      <c r="E897" s="344" t="str">
        <f t="shared" ca="1" si="277"/>
        <v>BBR</v>
      </c>
      <c r="F897" s="175">
        <v>1</v>
      </c>
      <c r="G897" s="459">
        <f ca="1">IF(G896&gt;=$AJ$3,1,IF(AND(J895="L",J896="L"),1,IF(I896="L",2,IF(I896="W",(2*G896-1),G896))))</f>
        <v>9</v>
      </c>
      <c r="H897" s="345" t="str">
        <f ca="1">IF($A896&lt;&gt;"",IF(OR($AH896&lt;&gt;0,$AI896&lt;&gt;0,E896="RRR"),"",IF(AND($D891="B",$D894="B"),"B",IF(AND($D893="B",$D895="B"),"B",IF(AND($D895=$D896,$D895="B"),"B","")))),"")</f>
        <v>B</v>
      </c>
      <c r="I897" s="346" t="str">
        <f t="shared" ca="1" si="281"/>
        <v>L</v>
      </c>
      <c r="J897" s="346">
        <f t="shared" ca="1" si="269"/>
        <v>-1</v>
      </c>
      <c r="K897" s="343">
        <f t="shared" ca="1" si="278"/>
        <v>-1</v>
      </c>
      <c r="L897" s="56" t="str">
        <f ca="1">VLOOKUP($A897,$BC$5:$BN$45,8)</f>
        <v>R</v>
      </c>
      <c r="M897" s="428">
        <f t="shared" ca="1" si="279"/>
        <v>1</v>
      </c>
      <c r="N897" s="175">
        <v>1</v>
      </c>
      <c r="O897" s="345" t="str">
        <f ca="1">IF($A896&lt;&gt;"",IF(OR($AH896&lt;&gt;0,$AI896&lt;&gt;0,E896="BBB",H897&lt;&gt;""),"",IF(AND($D891="R",$D894="R"),"R",IF(AND($D893="R",$D895="R"),"R",IF(AND($D895=$D896,$D895="R"),"R","")))),"")</f>
        <v/>
      </c>
      <c r="P897" s="37" t="str">
        <f t="shared" ca="1" si="270"/>
        <v/>
      </c>
      <c r="Q897" s="37">
        <f t="shared" ca="1" si="271"/>
        <v>0</v>
      </c>
      <c r="R897" s="23">
        <f ca="1">IF($A897&lt;&gt;"",IF(OR($AH896&lt;&gt;0,$AI896&lt;&gt;0),"0",SUM(Q897:Q897)),0)</f>
        <v>0</v>
      </c>
      <c r="S897" s="56" t="str">
        <f ca="1">VLOOKUP($A897,$BC$5:$BN$45,8)</f>
        <v>R</v>
      </c>
      <c r="T897" s="175">
        <v>1</v>
      </c>
      <c r="U897" s="345" t="str">
        <f ca="1">IF($A896&lt;&gt;"",IF(OR($AH896&lt;&gt;0,$AI896&lt;&gt;0,M896&gt;=$AJ$3),"",H897))</f>
        <v>B</v>
      </c>
      <c r="V897" s="346" t="str">
        <f t="shared" ca="1" si="282"/>
        <v>L</v>
      </c>
      <c r="W897" s="346">
        <f t="shared" ca="1" si="272"/>
        <v>-1</v>
      </c>
      <c r="X897" s="343">
        <f t="shared" ca="1" si="280"/>
        <v>-1</v>
      </c>
      <c r="Y897" s="56" t="str">
        <f ca="1">VLOOKUP($A897,$BC$5:$BN$45,8)</f>
        <v>R</v>
      </c>
      <c r="Z897" s="175">
        <v>1</v>
      </c>
      <c r="AA897" s="345" t="str">
        <f ca="1">IF($A896&lt;&gt;"",IF(OR($AH896&lt;&gt;0,$AI896&lt;&gt;0,U897&lt;&gt;""),"",O897))</f>
        <v/>
      </c>
      <c r="AB897" s="37" t="str">
        <f t="shared" ca="1" si="273"/>
        <v/>
      </c>
      <c r="AC897" s="37">
        <f t="shared" ca="1" si="274"/>
        <v>0</v>
      </c>
      <c r="AD897" s="23">
        <f ca="1">IF($A897&lt;&gt;"",IF(OR($AH896&lt;&gt;0,$AI896&lt;&gt;0),"0",SUM(AC897:AC897)),0)</f>
        <v>0</v>
      </c>
      <c r="AE897" s="90">
        <f ca="1">IF(A897&lt;&gt;"",W897+AC897,0)</f>
        <v>-1</v>
      </c>
      <c r="AF897" s="87">
        <f t="shared" ca="1" si="285"/>
        <v>-1</v>
      </c>
      <c r="AG897" s="95">
        <f>T898</f>
        <v>1</v>
      </c>
      <c r="AH897" s="89">
        <f ca="1">IF($A897&lt;&gt;"",IF(AH896&lt;&gt;0,AH896,IF(AF897&gt;=$AJ$1,"Profit Target",0)),0)</f>
        <v>0</v>
      </c>
      <c r="AI897" s="91">
        <f ca="1">IF($A897&lt;&gt;"",IF(AI896&lt;&gt;0,AI896,IF(AF897&lt;=$AJ$2,"Stop Loss",0)))</f>
        <v>0</v>
      </c>
      <c r="AJ897" s="89">
        <f t="shared" ca="1" si="275"/>
        <v>9</v>
      </c>
      <c r="AK897" s="78" t="str">
        <f ca="1">IF($A896="","",ABS(T897)&amp;"@")</f>
        <v>1@</v>
      </c>
      <c r="AL897" s="78" t="str">
        <f ca="1">IF(U897&lt;&gt;"",$AK897&amp;U897&amp;",","")</f>
        <v>1@B,</v>
      </c>
      <c r="AM897" s="78" t="str">
        <f ca="1">IF($A896="","",ABS(Z897)&amp;"@")</f>
        <v>1@</v>
      </c>
      <c r="AN897" s="427" t="str">
        <f t="shared" ca="1" si="276"/>
        <v/>
      </c>
      <c r="AO897" s="20"/>
      <c r="AP897" s="20"/>
      <c r="AQ897" s="20"/>
      <c r="AR897" s="20"/>
      <c r="AS897" s="20"/>
      <c r="AT897" s="66"/>
      <c r="AU897" s="20"/>
      <c r="AV897" s="20"/>
      <c r="AW897" s="20"/>
      <c r="AX897" s="20"/>
      <c r="AY897" s="20"/>
      <c r="AZ897" s="20"/>
      <c r="BA897" s="20"/>
      <c r="BB897" s="96">
        <f t="shared" ca="1" si="267"/>
        <v>6</v>
      </c>
      <c r="BC897" s="48"/>
      <c r="BD897" s="96"/>
      <c r="BE897" s="48"/>
      <c r="BG897" s="48"/>
      <c r="BH897" s="48"/>
      <c r="BI897" s="19"/>
      <c r="BJ897" s="19"/>
      <c r="BK897" s="19"/>
      <c r="BL897" s="48"/>
      <c r="BM897" s="61"/>
      <c r="BN897" s="48"/>
      <c r="BY897" s="6"/>
      <c r="CF897" s="66"/>
      <c r="CG897" s="19"/>
      <c r="CH897" s="66"/>
    </row>
    <row r="898" spans="1:86">
      <c r="A898" s="96">
        <f t="shared" ca="1" si="266"/>
        <v>31</v>
      </c>
      <c r="B898" s="23" t="str">
        <f ca="1">IF(A897="","",IF(AND(AL898="",AN898=""),"NB",AL898&amp;AN898))</f>
        <v>1@B,</v>
      </c>
      <c r="C898" s="6" t="str">
        <f t="shared" ca="1" si="268"/>
        <v/>
      </c>
      <c r="D898" s="56" t="str">
        <f ca="1">VLOOKUP($A898,$BC$5:$BN$45,8)</f>
        <v>B</v>
      </c>
      <c r="E898" s="344" t="str">
        <f t="shared" ca="1" si="277"/>
        <v>BRB</v>
      </c>
      <c r="F898" s="175">
        <v>1</v>
      </c>
      <c r="G898" s="459">
        <f ca="1">IF(G897&gt;=$AJ$3,1,IF(AND(J896="L",J897="L"),1,IF(I897="L",2,IF(I897="W",(2*G897-1),G897))))</f>
        <v>2</v>
      </c>
      <c r="H898" s="345" t="str">
        <f ca="1">IF($A897&lt;&gt;"",IF(OR($AH897&lt;&gt;0,$AI897&lt;&gt;0,E897="RRR"),"",IF(AND($D892="B",$D895="B"),"B",IF(AND($D894="B",$D896="B"),"B",IF(AND($D896=$D897,$D896="B"),"B","")))),"")</f>
        <v>B</v>
      </c>
      <c r="I898" s="346" t="str">
        <f t="shared" ca="1" si="281"/>
        <v>W</v>
      </c>
      <c r="J898" s="346">
        <f t="shared" ca="1" si="269"/>
        <v>1</v>
      </c>
      <c r="K898" s="343">
        <f t="shared" ca="1" si="278"/>
        <v>1</v>
      </c>
      <c r="L898" s="56" t="str">
        <f ca="1">VLOOKUP($A898,$BC$5:$BN$45,8)</f>
        <v>B</v>
      </c>
      <c r="M898" s="428">
        <f t="shared" ca="1" si="279"/>
        <v>0</v>
      </c>
      <c r="N898" s="175">
        <v>1</v>
      </c>
      <c r="O898" s="345" t="str">
        <f ca="1">IF($A897&lt;&gt;"",IF(OR($AH897&lt;&gt;0,$AI897&lt;&gt;0,E897="BBB",H898&lt;&gt;""),"",IF(AND($D892="R",$D895="R"),"R",IF(AND($D894="R",$D896="R"),"R",IF(AND($D896=$D897,$D896="R"),"R","")))),"")</f>
        <v/>
      </c>
      <c r="P898" s="37" t="str">
        <f t="shared" ca="1" si="270"/>
        <v/>
      </c>
      <c r="Q898" s="37">
        <f t="shared" ca="1" si="271"/>
        <v>0</v>
      </c>
      <c r="R898" s="23">
        <f ca="1">IF($A898&lt;&gt;"",IF(OR($AH897&lt;&gt;0,$AI897&lt;&gt;0),"0",SUM(Q898:Q898)),0)</f>
        <v>0</v>
      </c>
      <c r="S898" s="56" t="str">
        <f ca="1">VLOOKUP($A898,$BC$5:$BN$45,8)</f>
        <v>B</v>
      </c>
      <c r="T898" s="175">
        <v>1</v>
      </c>
      <c r="U898" s="345" t="str">
        <f ca="1">IF($A897&lt;&gt;"",IF(OR($AH897&lt;&gt;0,$AI897&lt;&gt;0,M897&gt;=$AJ$3),"",H898))</f>
        <v>B</v>
      </c>
      <c r="V898" s="346" t="str">
        <f t="shared" ca="1" si="282"/>
        <v>W</v>
      </c>
      <c r="W898" s="346">
        <f t="shared" ca="1" si="272"/>
        <v>1</v>
      </c>
      <c r="X898" s="343">
        <f t="shared" ca="1" si="280"/>
        <v>1</v>
      </c>
      <c r="Y898" s="56" t="str">
        <f ca="1">VLOOKUP($A898,$BC$5:$BN$45,8)</f>
        <v>B</v>
      </c>
      <c r="Z898" s="175">
        <v>1</v>
      </c>
      <c r="AA898" s="345" t="str">
        <f ca="1">IF($A897&lt;&gt;"",IF(OR($AH897&lt;&gt;0,$AI897&lt;&gt;0,U898&lt;&gt;""),"",O898))</f>
        <v/>
      </c>
      <c r="AB898" s="37" t="str">
        <f t="shared" ca="1" si="273"/>
        <v/>
      </c>
      <c r="AC898" s="37">
        <f t="shared" ca="1" si="274"/>
        <v>0</v>
      </c>
      <c r="AD898" s="23">
        <f ca="1">IF($A898&lt;&gt;"",IF(OR($AH897&lt;&gt;0,$AI897&lt;&gt;0),"0",SUM(AC898:AC898)),0)</f>
        <v>0</v>
      </c>
      <c r="AE898" s="90">
        <f ca="1">IF(A898&lt;&gt;"",W898+AC898,0)</f>
        <v>1</v>
      </c>
      <c r="AF898" s="87">
        <f t="shared" ca="1" si="285"/>
        <v>0</v>
      </c>
      <c r="AG898" s="95">
        <f>T899</f>
        <v>1</v>
      </c>
      <c r="AH898" s="89">
        <f ca="1">IF($A898&lt;&gt;"",IF(AH897&lt;&gt;0,AH897,IF(AF898&gt;=$AJ$1,"Profit Target",0)),0)</f>
        <v>0</v>
      </c>
      <c r="AI898" s="91">
        <f ca="1">IF($A898&lt;&gt;"",IF(AI897&lt;&gt;0,AI897,IF(AF898&lt;=$AJ$2,"Stop Loss",0)))</f>
        <v>0</v>
      </c>
      <c r="AJ898" s="89">
        <f t="shared" ca="1" si="275"/>
        <v>9</v>
      </c>
      <c r="AK898" s="78" t="str">
        <f ca="1">IF($A897="","",ABS(T898)&amp;"@")</f>
        <v>1@</v>
      </c>
      <c r="AL898" s="78" t="str">
        <f ca="1">IF(U898&lt;&gt;"",$AK898&amp;U898&amp;",","")</f>
        <v>1@B,</v>
      </c>
      <c r="AM898" s="78" t="str">
        <f ca="1">IF($A897="","",ABS(Z898)&amp;"@")</f>
        <v>1@</v>
      </c>
      <c r="AN898" s="427" t="str">
        <f t="shared" ca="1" si="276"/>
        <v/>
      </c>
      <c r="AO898" s="20"/>
      <c r="AP898" s="20"/>
      <c r="AQ898" s="20"/>
      <c r="AR898" s="20"/>
      <c r="AS898" s="20"/>
      <c r="AT898" s="66"/>
      <c r="AU898" s="20"/>
      <c r="AV898" s="20"/>
      <c r="AW898" s="20"/>
      <c r="AX898" s="20"/>
      <c r="AY898" s="20"/>
      <c r="AZ898" s="20"/>
      <c r="BA898" s="20"/>
      <c r="BB898" s="96">
        <f t="shared" ca="1" si="267"/>
        <v>10</v>
      </c>
      <c r="BC898" s="48"/>
      <c r="BD898" s="96"/>
      <c r="BE898" s="48"/>
      <c r="BG898" s="48"/>
      <c r="BH898" s="48"/>
      <c r="BI898" s="19"/>
      <c r="BJ898" s="19"/>
      <c r="BK898" s="19"/>
      <c r="BL898" s="48"/>
      <c r="BM898" s="61"/>
      <c r="BN898" s="48"/>
      <c r="BY898" s="6"/>
      <c r="CF898" s="66"/>
      <c r="CG898" s="19"/>
      <c r="CH898" s="66"/>
    </row>
    <row r="899" spans="1:86">
      <c r="A899" s="96">
        <f t="shared" ca="1" si="266"/>
        <v>26</v>
      </c>
      <c r="B899" s="23" t="str">
        <f ca="1">IF(A898="","",IF(AND(AL899="",AN899=""),"NB",AL899&amp;AN899))</f>
        <v>1@B,</v>
      </c>
      <c r="C899" s="6" t="str">
        <f t="shared" ca="1" si="268"/>
        <v/>
      </c>
      <c r="D899" s="56" t="str">
        <f ca="1">VLOOKUP($A899,$BC$5:$BN$45,8)</f>
        <v>B</v>
      </c>
      <c r="E899" s="344" t="str">
        <f t="shared" ca="1" si="277"/>
        <v>RBB</v>
      </c>
      <c r="F899" s="175">
        <v>1</v>
      </c>
      <c r="G899" s="459">
        <f ca="1">IF(G898&gt;=$AJ$3,1,IF(AND(J897="L",J898="L"),1,IF(I898="L",2,IF(I898="W",(2*G898-1),G898))))</f>
        <v>3</v>
      </c>
      <c r="H899" s="345" t="str">
        <f ca="1">IF($A898&lt;&gt;"",IF(OR($AH898&lt;&gt;0,$AI898&lt;&gt;0,E898="RRR"),"",IF(AND($D893="B",$D896="B"),"B",IF(AND($D895="B",$D897="B"),"B",IF(AND($D897=$D898,$D897="B"),"B","")))),"")</f>
        <v>B</v>
      </c>
      <c r="I899" s="346" t="str">
        <f t="shared" ca="1" si="281"/>
        <v>W</v>
      </c>
      <c r="J899" s="346">
        <f t="shared" ca="1" si="269"/>
        <v>1</v>
      </c>
      <c r="K899" s="343">
        <f t="shared" ca="1" si="278"/>
        <v>1</v>
      </c>
      <c r="L899" s="56" t="str">
        <f ca="1">VLOOKUP($A899,$BC$5:$BN$45,8)</f>
        <v>B</v>
      </c>
      <c r="M899" s="428">
        <f t="shared" ca="1" si="279"/>
        <v>0</v>
      </c>
      <c r="N899" s="175">
        <v>1</v>
      </c>
      <c r="O899" s="345" t="str">
        <f ca="1">IF($A898&lt;&gt;"",IF(OR($AH898&lt;&gt;0,$AI898&lt;&gt;0,E898="BBB",H899&lt;&gt;""),"",IF(AND($D893="R",$D896="R"),"R",IF(AND($D895="R",$D897="R"),"R",IF(AND($D897=$D898,$D897="R"),"R","")))),"")</f>
        <v/>
      </c>
      <c r="P899" s="37" t="str">
        <f t="shared" ca="1" si="270"/>
        <v/>
      </c>
      <c r="Q899" s="37">
        <f t="shared" ca="1" si="271"/>
        <v>0</v>
      </c>
      <c r="R899" s="23">
        <f ca="1">IF($A899&lt;&gt;"",IF(OR($AH898&lt;&gt;0,$AI898&lt;&gt;0),"0",SUM(Q899:Q899)),0)</f>
        <v>0</v>
      </c>
      <c r="S899" s="56" t="str">
        <f ca="1">VLOOKUP($A899,$BC$5:$BN$45,8)</f>
        <v>B</v>
      </c>
      <c r="T899" s="175">
        <v>1</v>
      </c>
      <c r="U899" s="345" t="str">
        <f ca="1">IF($A898&lt;&gt;"",IF(OR($AH898&lt;&gt;0,$AI898&lt;&gt;0,M898&gt;=$AJ$3),"",H899))</f>
        <v>B</v>
      </c>
      <c r="V899" s="346" t="str">
        <f t="shared" ca="1" si="282"/>
        <v>W</v>
      </c>
      <c r="W899" s="346">
        <f t="shared" ca="1" si="272"/>
        <v>1</v>
      </c>
      <c r="X899" s="343">
        <f t="shared" ca="1" si="280"/>
        <v>1</v>
      </c>
      <c r="Y899" s="56" t="str">
        <f ca="1">VLOOKUP($A899,$BC$5:$BN$45,8)</f>
        <v>B</v>
      </c>
      <c r="Z899" s="175">
        <v>1</v>
      </c>
      <c r="AA899" s="345" t="str">
        <f ca="1">IF($A898&lt;&gt;"",IF(OR($AH898&lt;&gt;0,$AI898&lt;&gt;0,U899&lt;&gt;""),"",O899))</f>
        <v/>
      </c>
      <c r="AB899" s="37" t="str">
        <f t="shared" ca="1" si="273"/>
        <v/>
      </c>
      <c r="AC899" s="37">
        <f t="shared" ca="1" si="274"/>
        <v>0</v>
      </c>
      <c r="AD899" s="23">
        <f ca="1">IF($A899&lt;&gt;"",IF(OR($AH898&lt;&gt;0,$AI898&lt;&gt;0),"0",SUM(AC899:AC899)),0)</f>
        <v>0</v>
      </c>
      <c r="AE899" s="90">
        <f ca="1">IF(A899&lt;&gt;"",W899+AC899,0)</f>
        <v>1</v>
      </c>
      <c r="AF899" s="172">
        <f t="shared" ca="1" si="285"/>
        <v>1</v>
      </c>
      <c r="AG899" s="95">
        <f>T900</f>
        <v>1</v>
      </c>
      <c r="AH899" s="89">
        <f ca="1">IF($A899&lt;&gt;"",IF(AH898&lt;&gt;0,AH898,IF(AF899&gt;=$AJ$1,"Profit Target",0)),0)</f>
        <v>0</v>
      </c>
      <c r="AI899" s="91">
        <f ca="1">IF($A899&lt;&gt;"",IF(AI898&lt;&gt;0,AI898,IF(AF899&lt;=$AJ$2,"Stop Loss",0)))</f>
        <v>0</v>
      </c>
      <c r="AJ899" s="89">
        <f t="shared" ca="1" si="275"/>
        <v>9</v>
      </c>
      <c r="AK899" s="78" t="str">
        <f ca="1">IF($A898="","",ABS(T899)&amp;"@")</f>
        <v>1@</v>
      </c>
      <c r="AL899" s="78" t="str">
        <f ca="1">IF(U899&lt;&gt;"",$AK899&amp;U899&amp;",","")</f>
        <v>1@B,</v>
      </c>
      <c r="AM899" s="78" t="str">
        <f ca="1">IF($A898="","",ABS(Z899)&amp;"@")</f>
        <v>1@</v>
      </c>
      <c r="AN899" s="427" t="str">
        <f t="shared" ca="1" si="276"/>
        <v/>
      </c>
      <c r="AO899" s="20"/>
      <c r="AP899" s="20"/>
      <c r="AQ899" s="20"/>
      <c r="AR899" s="20"/>
      <c r="AS899" s="20"/>
      <c r="AT899" s="66"/>
      <c r="AU899" s="20"/>
      <c r="AV899" s="20"/>
      <c r="AW899" s="20"/>
      <c r="AX899" s="20"/>
      <c r="AY899" s="20"/>
      <c r="AZ899" s="20"/>
      <c r="BA899" s="20"/>
      <c r="BB899" s="96">
        <f t="shared" ca="1" si="267"/>
        <v>25</v>
      </c>
      <c r="BC899" s="48"/>
      <c r="BD899" s="96"/>
      <c r="BE899" s="48"/>
      <c r="BG899" s="48"/>
      <c r="BH899" s="48"/>
      <c r="BI899" s="19"/>
      <c r="BJ899" s="19"/>
      <c r="BK899" s="19"/>
      <c r="BL899" s="48"/>
      <c r="BM899" s="61"/>
      <c r="BN899" s="48"/>
      <c r="BY899" s="6"/>
      <c r="CF899" s="66"/>
      <c r="CG899" s="19"/>
      <c r="CH899" s="66"/>
    </row>
    <row r="900" spans="1:86">
      <c r="A900" s="96">
        <f t="shared" ca="1" si="266"/>
        <v>33</v>
      </c>
      <c r="B900" s="23" t="str">
        <f ca="1">IF(A899="","",IF(AND(AL900="",AN900=""),"NB",AL900&amp;AN900))</f>
        <v>1@B,</v>
      </c>
      <c r="C900" s="6" t="str">
        <f t="shared" ca="1" si="268"/>
        <v/>
      </c>
      <c r="D900" s="56" t="str">
        <f ca="1">VLOOKUP($A900,$BC$5:$BN$45,8)</f>
        <v>B</v>
      </c>
      <c r="E900" s="344" t="str">
        <f t="shared" ca="1" si="277"/>
        <v>BBB</v>
      </c>
      <c r="F900" s="175">
        <v>1</v>
      </c>
      <c r="G900" s="459">
        <f ca="1">IF(G899&gt;=$AJ$3,1,IF(AND(J898="L",J899="L"),1,IF(I899="L",2,IF(I899="W",(2*G899-1),G899))))</f>
        <v>5</v>
      </c>
      <c r="H900" s="345" t="str">
        <f ca="1">IF($A899&lt;&gt;"",IF(OR($AH899&lt;&gt;0,$AI899&lt;&gt;0,E899="RRR"),"",IF(AND($D894="B",$D897="B"),"B",IF(AND($D896="B",$D898="B"),"B",IF(AND($D898=$D899,$D898="B"),"B","")))),"")</f>
        <v>B</v>
      </c>
      <c r="I900" s="346" t="str">
        <f t="shared" ca="1" si="281"/>
        <v>W</v>
      </c>
      <c r="J900" s="346">
        <f t="shared" ca="1" si="269"/>
        <v>1</v>
      </c>
      <c r="K900" s="343">
        <f t="shared" ca="1" si="278"/>
        <v>1</v>
      </c>
      <c r="L900" s="56" t="str">
        <f ca="1">VLOOKUP($A900,$BC$5:$BN$45,8)</f>
        <v>B</v>
      </c>
      <c r="M900" s="428">
        <f t="shared" ca="1" si="279"/>
        <v>0</v>
      </c>
      <c r="N900" s="175">
        <v>1</v>
      </c>
      <c r="O900" s="345" t="str">
        <f ca="1">IF($A899&lt;&gt;"",IF(OR($AH899&lt;&gt;0,$AI899&lt;&gt;0,E899="BBB",H900&lt;&gt;""),"",IF(AND($D894="R",$D897="R"),"R",IF(AND($D896="R",$D898="R"),"R",IF(AND($D898=$D899,$D898="R"),"R","")))),"")</f>
        <v/>
      </c>
      <c r="P900" s="37" t="str">
        <f t="shared" ca="1" si="270"/>
        <v/>
      </c>
      <c r="Q900" s="37">
        <f t="shared" ca="1" si="271"/>
        <v>0</v>
      </c>
      <c r="R900" s="23">
        <f ca="1">IF($A900&lt;&gt;"",IF(OR($AH899&lt;&gt;0,$AI899&lt;&gt;0),"0",SUM(Q900:Q900)),0)</f>
        <v>0</v>
      </c>
      <c r="S900" s="56" t="str">
        <f ca="1">VLOOKUP($A900,$BC$5:$BN$45,8)</f>
        <v>B</v>
      </c>
      <c r="T900" s="175">
        <v>1</v>
      </c>
      <c r="U900" s="345" t="str">
        <f ca="1">IF($A899&lt;&gt;"",IF(OR($AH899&lt;&gt;0,$AI899&lt;&gt;0,M899&gt;=$AJ$3),"",H900))</f>
        <v>B</v>
      </c>
      <c r="V900" s="346" t="str">
        <f t="shared" ca="1" si="282"/>
        <v>W</v>
      </c>
      <c r="W900" s="346">
        <f t="shared" ca="1" si="272"/>
        <v>1</v>
      </c>
      <c r="X900" s="343">
        <f t="shared" ca="1" si="280"/>
        <v>1</v>
      </c>
      <c r="Y900" s="56" t="str">
        <f ca="1">VLOOKUP($A900,$BC$5:$BN$45,8)</f>
        <v>B</v>
      </c>
      <c r="Z900" s="175">
        <v>1</v>
      </c>
      <c r="AA900" s="345" t="str">
        <f ca="1">IF($A899&lt;&gt;"",IF(OR($AH899&lt;&gt;0,$AI899&lt;&gt;0,U900&lt;&gt;""),"",O900))</f>
        <v/>
      </c>
      <c r="AB900" s="37" t="str">
        <f t="shared" ca="1" si="273"/>
        <v/>
      </c>
      <c r="AC900" s="37">
        <f t="shared" ca="1" si="274"/>
        <v>0</v>
      </c>
      <c r="AD900" s="23">
        <f ca="1">IF($A900&lt;&gt;"",IF(OR($AH899&lt;&gt;0,$AI899&lt;&gt;0),"0",SUM(AC900:AC900)),0)</f>
        <v>0</v>
      </c>
      <c r="AE900" s="90">
        <f ca="1">IF(A900&lt;&gt;"",W900+AC900,0)</f>
        <v>1</v>
      </c>
      <c r="AF900" s="87">
        <f ca="1">IF($A900&lt;&gt;"",AE900+AF899,0)</f>
        <v>2</v>
      </c>
      <c r="AG900" s="95">
        <f>T901</f>
        <v>1</v>
      </c>
      <c r="AH900" s="89">
        <f ca="1">IF($A900&lt;&gt;"",IF(AH899&lt;&gt;0,AH899,IF(AF900&gt;=$AJ$1,"Profit Target",0)),0)</f>
        <v>0</v>
      </c>
      <c r="AI900" s="91">
        <f ca="1">IF($A900&lt;&gt;"",IF(AI899&lt;&gt;0,AI899,IF(AF900&lt;=$AJ$2,"Stop Loss",0)))</f>
        <v>0</v>
      </c>
      <c r="AJ900" s="89">
        <f t="shared" ca="1" si="275"/>
        <v>9</v>
      </c>
      <c r="AK900" s="78" t="str">
        <f ca="1">IF($A899="","",ABS(T900)&amp;"@")</f>
        <v>1@</v>
      </c>
      <c r="AL900" s="78" t="str">
        <f ca="1">IF(U900&lt;&gt;"",$AK900&amp;U900&amp;",","")</f>
        <v>1@B,</v>
      </c>
      <c r="AM900" s="78" t="str">
        <f ca="1">IF($A899="","",ABS(Z900)&amp;"@")</f>
        <v>1@</v>
      </c>
      <c r="AN900" s="427" t="str">
        <f t="shared" ca="1" si="276"/>
        <v/>
      </c>
      <c r="AO900" s="20"/>
      <c r="AP900" s="20"/>
      <c r="AQ900" s="20"/>
      <c r="AR900" s="20"/>
      <c r="AS900" s="20"/>
      <c r="AT900" s="66"/>
      <c r="AU900" s="20"/>
      <c r="AV900" s="20"/>
      <c r="AW900" s="20"/>
      <c r="AX900" s="20"/>
      <c r="AY900" s="20"/>
      <c r="AZ900" s="20"/>
      <c r="BA900" s="20"/>
      <c r="BB900" s="96">
        <f t="shared" ca="1" si="267"/>
        <v>36</v>
      </c>
      <c r="BC900" s="48"/>
      <c r="BD900" s="96"/>
      <c r="BE900" s="48"/>
      <c r="BG900" s="48"/>
      <c r="BH900" s="48"/>
      <c r="BI900" s="19"/>
      <c r="BJ900" s="19"/>
      <c r="BK900" s="19"/>
      <c r="BL900" s="48"/>
      <c r="BM900" s="61"/>
      <c r="BN900" s="48"/>
      <c r="BY900" s="6"/>
      <c r="CF900" s="66"/>
      <c r="CG900" s="19"/>
      <c r="CH900" s="66"/>
    </row>
    <row r="901" spans="1:86">
      <c r="A901" s="96">
        <f t="shared" ref="A901:A964" ca="1" si="286">IF($A$2="no",INT(RAND()*36+1),INT(RAND()*37))</f>
        <v>7</v>
      </c>
      <c r="B901" s="23" t="str">
        <f ca="1">IF(A900="","",IF(AND(AL901="",AN901=""),"NB",AL901&amp;AN901))</f>
        <v>1@B,</v>
      </c>
      <c r="C901" s="6" t="str">
        <f t="shared" ca="1" si="268"/>
        <v/>
      </c>
      <c r="D901" s="56" t="str">
        <f ca="1">VLOOKUP($A901,$BC$5:$BN$45,8)</f>
        <v>R</v>
      </c>
      <c r="E901" s="344" t="str">
        <f t="shared" ca="1" si="277"/>
        <v>BBR</v>
      </c>
      <c r="F901" s="175">
        <v>1</v>
      </c>
      <c r="G901" s="459">
        <f ca="1">IF(G900&gt;=$AJ$3,1,IF(AND(J899="L",J900="L"),1,IF(I900="L",2,IF(I900="W",(2*G900-1),G900))))</f>
        <v>9</v>
      </c>
      <c r="H901" s="345" t="str">
        <f ca="1">IF($A900&lt;&gt;"",IF(OR($AH900&lt;&gt;0,$AI900&lt;&gt;0,E900="RRR"),"",IF(AND($D895="B",$D898="B"),"B",IF(AND($D897="B",$D899="B"),"B",IF(AND($D899=$D900,$D899="B"),"B","")))),"")</f>
        <v>B</v>
      </c>
      <c r="I901" s="346" t="str">
        <f t="shared" ca="1" si="281"/>
        <v>L</v>
      </c>
      <c r="J901" s="346">
        <f t="shared" ca="1" si="269"/>
        <v>-1</v>
      </c>
      <c r="K901" s="343">
        <f t="shared" ca="1" si="278"/>
        <v>-1</v>
      </c>
      <c r="L901" s="56" t="str">
        <f ca="1">VLOOKUP($A901,$BC$5:$BN$45,8)</f>
        <v>R</v>
      </c>
      <c r="M901" s="428">
        <f t="shared" ca="1" si="279"/>
        <v>1</v>
      </c>
      <c r="N901" s="175">
        <v>1</v>
      </c>
      <c r="O901" s="345" t="str">
        <f ca="1">IF($A900&lt;&gt;"",IF(OR($AH900&lt;&gt;0,$AI900&lt;&gt;0,E900="BBB",H901&lt;&gt;""),"",IF(AND($D895="R",$D898="R"),"R",IF(AND($D897="R",$D899="R"),"R",IF(AND($D899=$D900,$D899="R"),"R","")))),"")</f>
        <v/>
      </c>
      <c r="P901" s="37" t="str">
        <f t="shared" ca="1" si="270"/>
        <v/>
      </c>
      <c r="Q901" s="37">
        <f t="shared" ca="1" si="271"/>
        <v>0</v>
      </c>
      <c r="R901" s="23">
        <f ca="1">IF($A901&lt;&gt;"",IF(OR($AH900&lt;&gt;0,$AI900&lt;&gt;0),"0",SUM(Q901:Q901)),0)</f>
        <v>0</v>
      </c>
      <c r="S901" s="56" t="str">
        <f ca="1">VLOOKUP($A901,$BC$5:$BN$45,8)</f>
        <v>R</v>
      </c>
      <c r="T901" s="175">
        <v>1</v>
      </c>
      <c r="U901" s="345" t="str">
        <f ca="1">IF($A900&lt;&gt;"",IF(OR($AH900&lt;&gt;0,$AI900&lt;&gt;0,M900&gt;=$AJ$3),"",H901))</f>
        <v>B</v>
      </c>
      <c r="V901" s="346" t="str">
        <f t="shared" ca="1" si="282"/>
        <v>L</v>
      </c>
      <c r="W901" s="346">
        <f t="shared" ca="1" si="272"/>
        <v>-1</v>
      </c>
      <c r="X901" s="343">
        <f t="shared" ca="1" si="280"/>
        <v>-1</v>
      </c>
      <c r="Y901" s="56" t="str">
        <f ca="1">VLOOKUP($A901,$BC$5:$BN$45,8)</f>
        <v>R</v>
      </c>
      <c r="Z901" s="175">
        <v>1</v>
      </c>
      <c r="AA901" s="345" t="str">
        <f ca="1">IF($A900&lt;&gt;"",IF(OR($AH900&lt;&gt;0,$AI900&lt;&gt;0,U901&lt;&gt;""),"",O901))</f>
        <v/>
      </c>
      <c r="AB901" s="37" t="str">
        <f t="shared" ca="1" si="273"/>
        <v/>
      </c>
      <c r="AC901" s="37">
        <f t="shared" ca="1" si="274"/>
        <v>0</v>
      </c>
      <c r="AD901" s="23">
        <f ca="1">IF($A901&lt;&gt;"",IF(OR($AH900&lt;&gt;0,$AI900&lt;&gt;0),"0",SUM(AC901:AC901)),0)</f>
        <v>0</v>
      </c>
      <c r="AE901" s="90">
        <f ca="1">IF(A901&lt;&gt;"",W901+AC901,0)</f>
        <v>-1</v>
      </c>
      <c r="AF901" s="87">
        <f t="shared" ref="AF901:AF917" ca="1" si="287">IF($A901&lt;&gt;"",AE901+AF900,0)</f>
        <v>1</v>
      </c>
      <c r="AG901" s="95">
        <f>T902</f>
        <v>1</v>
      </c>
      <c r="AH901" s="89">
        <f ca="1">IF($A901&lt;&gt;"",IF(AH900&lt;&gt;0,AH900,IF(AF901&gt;=$AJ$1,"Profit Target",0)),0)</f>
        <v>0</v>
      </c>
      <c r="AI901" s="91">
        <f ca="1">IF($A901&lt;&gt;"",IF(AI900&lt;&gt;0,AI900,IF(AF901&lt;=$AJ$2,"Stop Loss",0)))</f>
        <v>0</v>
      </c>
      <c r="AJ901" s="89">
        <f t="shared" ca="1" si="275"/>
        <v>9</v>
      </c>
      <c r="AK901" s="78" t="str">
        <f ca="1">IF($A900="","",ABS(T901)&amp;"@")</f>
        <v>1@</v>
      </c>
      <c r="AL901" s="78" t="str">
        <f ca="1">IF(U901&lt;&gt;"",$AK901&amp;U901&amp;",","")</f>
        <v>1@B,</v>
      </c>
      <c r="AM901" s="78" t="str">
        <f ca="1">IF($A900="","",ABS(Z901)&amp;"@")</f>
        <v>1@</v>
      </c>
      <c r="AN901" s="427" t="str">
        <f t="shared" ca="1" si="276"/>
        <v/>
      </c>
      <c r="AO901" s="20"/>
      <c r="AP901" s="20"/>
      <c r="AQ901" s="20"/>
      <c r="AR901" s="20"/>
      <c r="AS901" s="20"/>
      <c r="AT901" s="66"/>
      <c r="AU901" s="20"/>
      <c r="AV901" s="20"/>
      <c r="AW901" s="20"/>
      <c r="AX901" s="20"/>
      <c r="AY901" s="20"/>
      <c r="AZ901" s="20"/>
      <c r="BA901" s="20"/>
      <c r="BB901" s="96">
        <f t="shared" ref="BB901:BB964" ca="1" si="288">IF($A$2="no",INT(RAND()*36+1),INT(RAND()*37))</f>
        <v>8</v>
      </c>
      <c r="BC901" s="48"/>
      <c r="BD901" s="96"/>
      <c r="BE901" s="48"/>
      <c r="BG901" s="48"/>
      <c r="BH901" s="48"/>
      <c r="BI901" s="19"/>
      <c r="BJ901" s="19"/>
      <c r="BK901" s="19"/>
      <c r="BL901" s="48"/>
      <c r="BM901" s="61"/>
      <c r="BN901" s="48"/>
      <c r="BY901" s="6"/>
      <c r="CF901" s="66"/>
      <c r="CG901" s="19"/>
      <c r="CH901" s="66"/>
    </row>
    <row r="902" spans="1:86">
      <c r="A902" s="96">
        <f t="shared" ca="1" si="286"/>
        <v>4</v>
      </c>
      <c r="B902" s="23" t="str">
        <f ca="1">IF(A901="","",IF(AND(AL902="",AN902=""),"NB",AL902&amp;AN902))</f>
        <v>1@B,</v>
      </c>
      <c r="C902" s="6" t="str">
        <f t="shared" ca="1" si="268"/>
        <v/>
      </c>
      <c r="D902" s="56" t="str">
        <f ca="1">VLOOKUP($A902,$BC$5:$BN$45,8)</f>
        <v>B</v>
      </c>
      <c r="E902" s="344" t="str">
        <f t="shared" ca="1" si="277"/>
        <v>BRB</v>
      </c>
      <c r="F902" s="175">
        <v>1</v>
      </c>
      <c r="G902" s="459">
        <f ca="1">IF(G901&gt;=$AJ$3,1,IF(AND(J900="L",J901="L"),1,IF(I901="L",2,IF(I901="W",(2*G901-1),G901))))</f>
        <v>2</v>
      </c>
      <c r="H902" s="345" t="str">
        <f ca="1">IF($A901&lt;&gt;"",IF(OR($AH901&lt;&gt;0,$AI901&lt;&gt;0,E901="RRR"),"",IF(AND($D896="B",$D899="B"),"B",IF(AND($D898="B",$D900="B"),"B",IF(AND($D900=$D901,$D900="B"),"B","")))),"")</f>
        <v>B</v>
      </c>
      <c r="I902" s="346" t="str">
        <f t="shared" ca="1" si="281"/>
        <v>W</v>
      </c>
      <c r="J902" s="346">
        <f t="shared" ca="1" si="269"/>
        <v>1</v>
      </c>
      <c r="K902" s="343">
        <f t="shared" ca="1" si="278"/>
        <v>1</v>
      </c>
      <c r="L902" s="56" t="str">
        <f ca="1">VLOOKUP($A902,$BC$5:$BN$45,8)</f>
        <v>B</v>
      </c>
      <c r="M902" s="428">
        <f t="shared" ca="1" si="279"/>
        <v>0</v>
      </c>
      <c r="N902" s="175">
        <v>1</v>
      </c>
      <c r="O902" s="345" t="str">
        <f ca="1">IF($A901&lt;&gt;"",IF(OR($AH901&lt;&gt;0,$AI901&lt;&gt;0,E901="BBB",H902&lt;&gt;""),"",IF(AND($D896="R",$D899="R"),"R",IF(AND($D898="R",$D900="R"),"R",IF(AND($D900=$D901,$D900="R"),"R","")))),"")</f>
        <v/>
      </c>
      <c r="P902" s="37" t="str">
        <f t="shared" ca="1" si="270"/>
        <v/>
      </c>
      <c r="Q902" s="37">
        <f t="shared" ca="1" si="271"/>
        <v>0</v>
      </c>
      <c r="R902" s="23">
        <f ca="1">IF($A902&lt;&gt;"",IF(OR($AH901&lt;&gt;0,$AI901&lt;&gt;0),"0",SUM(Q902:Q902)),0)</f>
        <v>0</v>
      </c>
      <c r="S902" s="56" t="str">
        <f ca="1">VLOOKUP($A902,$BC$5:$BN$45,8)</f>
        <v>B</v>
      </c>
      <c r="T902" s="175">
        <v>1</v>
      </c>
      <c r="U902" s="345" t="str">
        <f ca="1">IF($A901&lt;&gt;"",IF(OR($AH901&lt;&gt;0,$AI901&lt;&gt;0,M901&gt;=$AJ$3),"",H902))</f>
        <v>B</v>
      </c>
      <c r="V902" s="346" t="str">
        <f t="shared" ca="1" si="282"/>
        <v>W</v>
      </c>
      <c r="W902" s="346">
        <f t="shared" ca="1" si="272"/>
        <v>1</v>
      </c>
      <c r="X902" s="343">
        <f t="shared" ca="1" si="280"/>
        <v>1</v>
      </c>
      <c r="Y902" s="56" t="str">
        <f ca="1">VLOOKUP($A902,$BC$5:$BN$45,8)</f>
        <v>B</v>
      </c>
      <c r="Z902" s="175">
        <v>1</v>
      </c>
      <c r="AA902" s="345" t="str">
        <f ca="1">IF($A901&lt;&gt;"",IF(OR($AH901&lt;&gt;0,$AI901&lt;&gt;0,U902&lt;&gt;""),"",O902))</f>
        <v/>
      </c>
      <c r="AB902" s="37" t="str">
        <f t="shared" ca="1" si="273"/>
        <v/>
      </c>
      <c r="AC902" s="37">
        <f t="shared" ca="1" si="274"/>
        <v>0</v>
      </c>
      <c r="AD902" s="23">
        <f ca="1">IF($A902&lt;&gt;"",IF(OR($AH901&lt;&gt;0,$AI901&lt;&gt;0),"0",SUM(AC902:AC902)),0)</f>
        <v>0</v>
      </c>
      <c r="AE902" s="90">
        <f ca="1">IF(A902&lt;&gt;"",W902+AC902,0)</f>
        <v>1</v>
      </c>
      <c r="AF902" s="87">
        <f t="shared" ca="1" si="287"/>
        <v>2</v>
      </c>
      <c r="AG902" s="95">
        <f>T903</f>
        <v>1</v>
      </c>
      <c r="AH902" s="89">
        <f ca="1">IF($A902&lt;&gt;"",IF(AH901&lt;&gt;0,AH901,IF(AF902&gt;=$AJ$1,"Profit Target",0)),0)</f>
        <v>0</v>
      </c>
      <c r="AI902" s="91">
        <f ca="1">IF($A902&lt;&gt;"",IF(AI901&lt;&gt;0,AI901,IF(AF902&lt;=$AJ$2,"Stop Loss",0)))</f>
        <v>0</v>
      </c>
      <c r="AJ902" s="89">
        <f t="shared" ca="1" si="275"/>
        <v>9</v>
      </c>
      <c r="AK902" s="78" t="str">
        <f ca="1">IF($A901="","",ABS(T902)&amp;"@")</f>
        <v>1@</v>
      </c>
      <c r="AL902" s="78" t="str">
        <f ca="1">IF(U902&lt;&gt;"",$AK902&amp;U902&amp;",","")</f>
        <v>1@B,</v>
      </c>
      <c r="AM902" s="78" t="str">
        <f ca="1">IF($A901="","",ABS(Z902)&amp;"@")</f>
        <v>1@</v>
      </c>
      <c r="AN902" s="427" t="str">
        <f t="shared" ca="1" si="276"/>
        <v/>
      </c>
      <c r="AO902" s="20"/>
      <c r="AP902" s="20"/>
      <c r="AQ902" s="20"/>
      <c r="AR902" s="20"/>
      <c r="AS902" s="20"/>
      <c r="AT902" s="66"/>
      <c r="AU902" s="20"/>
      <c r="AV902" s="20"/>
      <c r="AW902" s="20"/>
      <c r="AX902" s="20"/>
      <c r="AY902" s="20"/>
      <c r="AZ902" s="20"/>
      <c r="BA902" s="20"/>
      <c r="BB902" s="96">
        <f t="shared" ca="1" si="288"/>
        <v>34</v>
      </c>
      <c r="BC902" s="48"/>
      <c r="BD902" s="96"/>
      <c r="BE902" s="48"/>
      <c r="BG902" s="48"/>
      <c r="BH902" s="48"/>
      <c r="BI902" s="19"/>
      <c r="BJ902" s="19"/>
      <c r="BK902" s="19"/>
      <c r="BL902" s="48"/>
      <c r="BM902" s="61"/>
      <c r="BN902" s="48"/>
      <c r="BY902" s="6"/>
      <c r="CF902" s="66"/>
      <c r="CG902" s="19"/>
      <c r="CH902" s="66"/>
    </row>
    <row r="903" spans="1:86">
      <c r="A903" s="96">
        <f t="shared" ca="1" si="286"/>
        <v>20</v>
      </c>
      <c r="B903" s="23" t="str">
        <f ca="1">IF(A902="","",IF(AND(AL903="",AN903=""),"NB",AL903&amp;AN903))</f>
        <v>NB</v>
      </c>
      <c r="C903" s="6" t="str">
        <f t="shared" ref="C903:C966" ca="1" si="289">IF(AH903="Profit Target","profit target",IF(AI903="Stop Loss","stop loss",""))</f>
        <v/>
      </c>
      <c r="D903" s="56" t="str">
        <f ca="1">VLOOKUP($A903,$BC$5:$BN$45,8)</f>
        <v>B</v>
      </c>
      <c r="E903" s="344" t="str">
        <f t="shared" ca="1" si="277"/>
        <v>RBB</v>
      </c>
      <c r="F903" s="175">
        <v>1</v>
      </c>
      <c r="G903" s="459">
        <f ca="1">IF(G902&gt;=$AJ$3,1,IF(AND(J901="L",J902="L"),1,IF(I902="L",2,IF(I902="W",(2*G902-1),G902))))</f>
        <v>3</v>
      </c>
      <c r="H903" s="345" t="str">
        <f ca="1">IF($A902&lt;&gt;"",IF(OR($AH902&lt;&gt;0,$AI902&lt;&gt;0,E902="RRR"),"",IF(AND($D897="B",$D900="B"),"B",IF(AND($D899="B",$D901="B"),"B",IF(AND($D901=$D902,$D901="B"),"B","")))),"")</f>
        <v/>
      </c>
      <c r="I903" s="346" t="str">
        <f t="shared" ca="1" si="281"/>
        <v/>
      </c>
      <c r="J903" s="346">
        <f t="shared" ref="J903:J966" ca="1" si="290">IF(H903&lt;&gt;"",IF(H903=$D903,1*$F903,-1*$F903),0)</f>
        <v>0</v>
      </c>
      <c r="K903" s="343">
        <f t="shared" ca="1" si="278"/>
        <v>0</v>
      </c>
      <c r="L903" s="56" t="str">
        <f ca="1">VLOOKUP($A903,$BC$5:$BN$45,8)</f>
        <v>B</v>
      </c>
      <c r="M903" s="428">
        <f t="shared" ca="1" si="279"/>
        <v>0</v>
      </c>
      <c r="N903" s="175">
        <v>1</v>
      </c>
      <c r="O903" s="345" t="str">
        <f ca="1">IF($A902&lt;&gt;"",IF(OR($AH902&lt;&gt;0,$AI902&lt;&gt;0,E902="BBB",H903&lt;&gt;""),"",IF(AND($D897="R",$D900="R"),"R",IF(AND($D899="R",$D901="R"),"R",IF(AND($D901=$D902,$D901="R"),"R","")))),"")</f>
        <v/>
      </c>
      <c r="P903" s="37" t="str">
        <f t="shared" ref="P903:P966" ca="1" si="291">IF(ABS(R903)=0,"",IF($A903=0,"L",IF(R903&gt;0,"W",IF(R903&lt;0,"L",""))))</f>
        <v/>
      </c>
      <c r="Q903" s="37">
        <f t="shared" ref="Q903:Q966" ca="1" si="292">IF(O903&lt;&gt;"",IF(O903=$S903,1*$T903,-1*$T903),0)</f>
        <v>0</v>
      </c>
      <c r="R903" s="23">
        <f ca="1">IF($A903&lt;&gt;"",IF(OR($AH902&lt;&gt;0,$AI902&lt;&gt;0),"0",SUM(Q903:Q903)),0)</f>
        <v>0</v>
      </c>
      <c r="S903" s="56" t="str">
        <f ca="1">VLOOKUP($A903,$BC$5:$BN$45,8)</f>
        <v>B</v>
      </c>
      <c r="T903" s="175">
        <v>1</v>
      </c>
      <c r="U903" s="345" t="str">
        <f ca="1">IF($A902&lt;&gt;"",IF(OR($AH902&lt;&gt;0,$AI902&lt;&gt;0,M902&gt;=$AJ$3),"",H903))</f>
        <v/>
      </c>
      <c r="V903" s="346" t="str">
        <f t="shared" ca="1" si="282"/>
        <v/>
      </c>
      <c r="W903" s="346">
        <f t="shared" ref="W903:W966" ca="1" si="293">IF(U903&lt;&gt;"",IF(U903=$D903,1*$F903,-1*$F903),0)</f>
        <v>0</v>
      </c>
      <c r="X903" s="343">
        <f t="shared" ca="1" si="280"/>
        <v>0</v>
      </c>
      <c r="Y903" s="56" t="str">
        <f ca="1">VLOOKUP($A903,$BC$5:$BN$45,8)</f>
        <v>B</v>
      </c>
      <c r="Z903" s="175">
        <v>1</v>
      </c>
      <c r="AA903" s="345" t="str">
        <f ca="1">IF($A902&lt;&gt;"",IF(OR($AH902&lt;&gt;0,$AI902&lt;&gt;0,U903&lt;&gt;""),"",O903))</f>
        <v/>
      </c>
      <c r="AB903" s="37" t="str">
        <f t="shared" ref="AB903:AB966" ca="1" si="294">IF(ABS(AD903)=0,"",IF($A903=0,"L",IF(AD903&gt;0,"W",IF(AD903&lt;0,"L",""))))</f>
        <v/>
      </c>
      <c r="AC903" s="37">
        <f t="shared" ref="AC903:AC966" ca="1" si="295">IF(AA903&lt;&gt;"",IF(AA903=$S903,1*$T903,-1*$T903),0)</f>
        <v>0</v>
      </c>
      <c r="AD903" s="23">
        <f ca="1">IF($A903&lt;&gt;"",IF(OR($AH902&lt;&gt;0,$AI902&lt;&gt;0),"0",SUM(AC903:AC903)),0)</f>
        <v>0</v>
      </c>
      <c r="AE903" s="90">
        <f ca="1">IF(A903&lt;&gt;"",W903+AC903,0)</f>
        <v>0</v>
      </c>
      <c r="AF903" s="87">
        <f t="shared" ca="1" si="287"/>
        <v>2</v>
      </c>
      <c r="AG903" s="95">
        <f>T904</f>
        <v>1</v>
      </c>
      <c r="AH903" s="89">
        <f ca="1">IF($A903&lt;&gt;"",IF(AH902&lt;&gt;0,AH902,IF(AF903&gt;=$AJ$1,"Profit Target",0)),0)</f>
        <v>0</v>
      </c>
      <c r="AI903" s="91">
        <f ca="1">IF($A903&lt;&gt;"",IF(AI902&lt;&gt;0,AI902,IF(AF903&lt;=$AJ$2,"Stop Loss",0)))</f>
        <v>0</v>
      </c>
      <c r="AJ903" s="89">
        <f t="shared" ref="AJ903:AJ966" ca="1" si="296">IF(AF903&gt;AJ902,AF903,AJ902)</f>
        <v>9</v>
      </c>
      <c r="AK903" s="78" t="str">
        <f ca="1">IF($A902="","",ABS(T903)&amp;"@")</f>
        <v>1@</v>
      </c>
      <c r="AL903" s="78" t="str">
        <f ca="1">IF(U903&lt;&gt;"",$AK903&amp;U903&amp;",","")</f>
        <v/>
      </c>
      <c r="AM903" s="78" t="str">
        <f ca="1">IF($A902="","",ABS(Z903)&amp;"@")</f>
        <v>1@</v>
      </c>
      <c r="AN903" s="427" t="str">
        <f t="shared" ref="AN903:AN966" ca="1" si="297">IF(AA903&lt;&gt;"",$AM903&amp;AA903&amp;",","")</f>
        <v/>
      </c>
      <c r="AO903" s="20"/>
      <c r="AP903" s="20"/>
      <c r="AQ903" s="20"/>
      <c r="AR903" s="20"/>
      <c r="AS903" s="20"/>
      <c r="AT903" s="66"/>
      <c r="AU903" s="20"/>
      <c r="AV903" s="20"/>
      <c r="AW903" s="20"/>
      <c r="AX903" s="20"/>
      <c r="AY903" s="20"/>
      <c r="AZ903" s="20"/>
      <c r="BA903" s="20"/>
      <c r="BB903" s="96">
        <f t="shared" ca="1" si="288"/>
        <v>21</v>
      </c>
      <c r="BC903" s="48"/>
      <c r="BD903" s="96"/>
      <c r="BE903" s="48"/>
      <c r="BG903" s="48"/>
      <c r="BH903" s="48"/>
      <c r="BI903" s="19"/>
      <c r="BJ903" s="19"/>
      <c r="BK903" s="19"/>
      <c r="BL903" s="48"/>
      <c r="BM903" s="61"/>
      <c r="BN903" s="48"/>
      <c r="BY903" s="6"/>
      <c r="CF903" s="66"/>
      <c r="CG903" s="19"/>
      <c r="CH903" s="66"/>
    </row>
    <row r="904" spans="1:86">
      <c r="A904" s="96">
        <f t="shared" ca="1" si="286"/>
        <v>9</v>
      </c>
      <c r="B904" s="23" t="str">
        <f ca="1">IF(A903="","",IF(AND(AL904="",AN904=""),"NB",AL904&amp;AN904))</f>
        <v>1@B,</v>
      </c>
      <c r="C904" s="6" t="str">
        <f t="shared" ca="1" si="289"/>
        <v/>
      </c>
      <c r="D904" s="56" t="str">
        <f ca="1">VLOOKUP($A904,$BC$5:$BN$45,8)</f>
        <v>R</v>
      </c>
      <c r="E904" s="344" t="str">
        <f t="shared" ref="E904:E967" ca="1" si="298">D902&amp;D903&amp;D904</f>
        <v>BBR</v>
      </c>
      <c r="F904" s="175">
        <v>1</v>
      </c>
      <c r="G904" s="459">
        <f ca="1">IF(G903&gt;=$AJ$3,1,IF(AND(J902="L",J903="L"),1,IF(I903="L",2,IF(I903="W",(2*G903-1),G903))))</f>
        <v>3</v>
      </c>
      <c r="H904" s="345" t="str">
        <f ca="1">IF($A903&lt;&gt;"",IF(OR($AH903&lt;&gt;0,$AI903&lt;&gt;0,E903="RRR"),"",IF(AND($D898="B",$D901="B"),"B",IF(AND($D900="B",$D902="B"),"B",IF(AND($D902=$D903,$D902="B"),"B","")))),"")</f>
        <v>B</v>
      </c>
      <c r="I904" s="346" t="str">
        <f t="shared" ca="1" si="281"/>
        <v>L</v>
      </c>
      <c r="J904" s="346">
        <f t="shared" ca="1" si="290"/>
        <v>-1</v>
      </c>
      <c r="K904" s="343">
        <f t="shared" ref="K904:K967" ca="1" si="299">IF($A904&lt;&gt;"",SUM(J904:J904),0)</f>
        <v>-1</v>
      </c>
      <c r="L904" s="56" t="str">
        <f ca="1">VLOOKUP($A904,$BC$5:$BN$45,8)</f>
        <v>R</v>
      </c>
      <c r="M904" s="428">
        <f t="shared" ref="M904:M967" ca="1" si="300">IF(J904&gt;0,0,IF(J904&lt;0,M903+1,M903))</f>
        <v>1</v>
      </c>
      <c r="N904" s="175">
        <v>1</v>
      </c>
      <c r="O904" s="345" t="str">
        <f ca="1">IF($A903&lt;&gt;"",IF(OR($AH903&lt;&gt;0,$AI903&lt;&gt;0,E903="BBB",H904&lt;&gt;""),"",IF(AND($D898="R",$D901="R"),"R",IF(AND($D900="R",$D902="R"),"R",IF(AND($D902=$D903,$D902="R"),"R","")))),"")</f>
        <v/>
      </c>
      <c r="P904" s="37" t="str">
        <f t="shared" ca="1" si="291"/>
        <v/>
      </c>
      <c r="Q904" s="37">
        <f t="shared" ca="1" si="292"/>
        <v>0</v>
      </c>
      <c r="R904" s="23">
        <f ca="1">IF($A904&lt;&gt;"",IF(OR($AH903&lt;&gt;0,$AI903&lt;&gt;0),"0",SUM(Q904:Q904)),0)</f>
        <v>0</v>
      </c>
      <c r="S904" s="56" t="str">
        <f ca="1">VLOOKUP($A904,$BC$5:$BN$45,8)</f>
        <v>R</v>
      </c>
      <c r="T904" s="175">
        <v>1</v>
      </c>
      <c r="U904" s="345" t="str">
        <f ca="1">IF($A903&lt;&gt;"",IF(OR($AH903&lt;&gt;0,$AI903&lt;&gt;0,M903&gt;=$AJ$3),"",H904))</f>
        <v>B</v>
      </c>
      <c r="V904" s="346" t="str">
        <f t="shared" ca="1" si="282"/>
        <v>L</v>
      </c>
      <c r="W904" s="346">
        <f t="shared" ca="1" si="293"/>
        <v>-1</v>
      </c>
      <c r="X904" s="343">
        <f t="shared" ref="X904:X967" ca="1" si="301">IF($A904&lt;&gt;"",SUM(W904:W904),0)</f>
        <v>-1</v>
      </c>
      <c r="Y904" s="56" t="str">
        <f ca="1">VLOOKUP($A904,$BC$5:$BN$45,8)</f>
        <v>R</v>
      </c>
      <c r="Z904" s="175">
        <v>1</v>
      </c>
      <c r="AA904" s="345" t="str">
        <f ca="1">IF($A903&lt;&gt;"",IF(OR($AH903&lt;&gt;0,$AI903&lt;&gt;0,U904&lt;&gt;""),"",O904))</f>
        <v/>
      </c>
      <c r="AB904" s="37" t="str">
        <f t="shared" ca="1" si="294"/>
        <v/>
      </c>
      <c r="AC904" s="37">
        <f t="shared" ca="1" si="295"/>
        <v>0</v>
      </c>
      <c r="AD904" s="23">
        <f ca="1">IF($A904&lt;&gt;"",IF(OR($AH903&lt;&gt;0,$AI903&lt;&gt;0),"0",SUM(AC904:AC904)),0)</f>
        <v>0</v>
      </c>
      <c r="AE904" s="90">
        <f ca="1">IF(A904&lt;&gt;"",W904+AC904,0)</f>
        <v>-1</v>
      </c>
      <c r="AF904" s="87">
        <f t="shared" ca="1" si="287"/>
        <v>1</v>
      </c>
      <c r="AG904" s="95">
        <f>T905</f>
        <v>1</v>
      </c>
      <c r="AH904" s="89">
        <f ca="1">IF($A904&lt;&gt;"",IF(AH903&lt;&gt;0,AH903,IF(AF904&gt;=$AJ$1,"Profit Target",0)),0)</f>
        <v>0</v>
      </c>
      <c r="AI904" s="91">
        <f ca="1">IF($A904&lt;&gt;"",IF(AI903&lt;&gt;0,AI903,IF(AF904&lt;=$AJ$2,"Stop Loss",0)))</f>
        <v>0</v>
      </c>
      <c r="AJ904" s="89">
        <f t="shared" ca="1" si="296"/>
        <v>9</v>
      </c>
      <c r="AK904" s="78" t="str">
        <f ca="1">IF($A903="","",ABS(T904)&amp;"@")</f>
        <v>1@</v>
      </c>
      <c r="AL904" s="78" t="str">
        <f ca="1">IF(U904&lt;&gt;"",$AK904&amp;U904&amp;",","")</f>
        <v>1@B,</v>
      </c>
      <c r="AM904" s="78" t="str">
        <f ca="1">IF($A903="","",ABS(Z904)&amp;"@")</f>
        <v>1@</v>
      </c>
      <c r="AN904" s="427" t="str">
        <f t="shared" ca="1" si="297"/>
        <v/>
      </c>
      <c r="AO904" s="20"/>
      <c r="AP904" s="20"/>
      <c r="AQ904" s="20"/>
      <c r="AR904" s="20"/>
      <c r="AS904" s="20"/>
      <c r="AT904" s="66"/>
      <c r="AU904" s="20"/>
      <c r="AV904" s="20"/>
      <c r="AW904" s="20"/>
      <c r="AX904" s="20"/>
      <c r="AY904" s="20"/>
      <c r="AZ904" s="20"/>
      <c r="BA904" s="20"/>
      <c r="BB904" s="96">
        <f t="shared" ca="1" si="288"/>
        <v>12</v>
      </c>
      <c r="BC904" s="48"/>
      <c r="BD904" s="96"/>
      <c r="BE904" s="48"/>
      <c r="BG904" s="48"/>
      <c r="BH904" s="48"/>
      <c r="BI904" s="19"/>
      <c r="BJ904" s="19"/>
      <c r="BK904" s="19"/>
      <c r="BL904" s="48"/>
      <c r="BM904" s="61"/>
      <c r="BN904" s="48"/>
      <c r="BY904" s="6"/>
      <c r="CF904" s="66"/>
      <c r="CG904" s="19"/>
      <c r="CH904" s="66"/>
    </row>
    <row r="905" spans="1:86">
      <c r="A905" s="96">
        <f t="shared" ca="1" si="286"/>
        <v>35</v>
      </c>
      <c r="B905" s="23" t="str">
        <f ca="1">IF(A904="","",IF(AND(AL905="",AN905=""),"NB",AL905&amp;AN905))</f>
        <v>1@B,</v>
      </c>
      <c r="C905" s="6" t="str">
        <f t="shared" ca="1" si="289"/>
        <v/>
      </c>
      <c r="D905" s="56" t="str">
        <f ca="1">VLOOKUP($A905,$BC$5:$BN$45,8)</f>
        <v>B</v>
      </c>
      <c r="E905" s="344" t="str">
        <f t="shared" ca="1" si="298"/>
        <v>BRB</v>
      </c>
      <c r="F905" s="175">
        <v>1</v>
      </c>
      <c r="G905" s="459">
        <f ca="1">IF(G904&gt;=$AJ$3,1,IF(AND(J903="L",J904="L"),1,IF(I904="L",2,IF(I904="W",(2*G904-1),G904))))</f>
        <v>2</v>
      </c>
      <c r="H905" s="345" t="str">
        <f ca="1">IF($A904&lt;&gt;"",IF(OR($AH904&lt;&gt;0,$AI904&lt;&gt;0,E904="RRR"),"",IF(AND($D899="B",$D902="B"),"B",IF(AND($D901="B",$D903="B"),"B",IF(AND($D903=$D904,$D903="B"),"B","")))),"")</f>
        <v>B</v>
      </c>
      <c r="I905" s="346" t="str">
        <f t="shared" ref="I905:I968" ca="1" si="302">IF(ABS(K905)=0,"",IF($A905=0,"L",IF(K905&gt;0,"W",IF(K905&lt;0,"L",""))))</f>
        <v>W</v>
      </c>
      <c r="J905" s="346">
        <f t="shared" ca="1" si="290"/>
        <v>1</v>
      </c>
      <c r="K905" s="343">
        <f t="shared" ca="1" si="299"/>
        <v>1</v>
      </c>
      <c r="L905" s="56" t="str">
        <f ca="1">VLOOKUP($A905,$BC$5:$BN$45,8)</f>
        <v>B</v>
      </c>
      <c r="M905" s="428">
        <f t="shared" ca="1" si="300"/>
        <v>0</v>
      </c>
      <c r="N905" s="175">
        <v>1</v>
      </c>
      <c r="O905" s="345" t="str">
        <f ca="1">IF($A904&lt;&gt;"",IF(OR($AH904&lt;&gt;0,$AI904&lt;&gt;0,E904="BBB",H905&lt;&gt;""),"",IF(AND($D899="R",$D902="R"),"R",IF(AND($D901="R",$D903="R"),"R",IF(AND($D903=$D904,$D903="R"),"R","")))),"")</f>
        <v/>
      </c>
      <c r="P905" s="37" t="str">
        <f t="shared" ca="1" si="291"/>
        <v/>
      </c>
      <c r="Q905" s="37">
        <f t="shared" ca="1" si="292"/>
        <v>0</v>
      </c>
      <c r="R905" s="23">
        <f ca="1">IF($A905&lt;&gt;"",IF(OR($AH904&lt;&gt;0,$AI904&lt;&gt;0),"0",SUM(Q905:Q905)),0)</f>
        <v>0</v>
      </c>
      <c r="S905" s="56" t="str">
        <f ca="1">VLOOKUP($A905,$BC$5:$BN$45,8)</f>
        <v>B</v>
      </c>
      <c r="T905" s="175">
        <v>1</v>
      </c>
      <c r="U905" s="345" t="str">
        <f ca="1">IF($A904&lt;&gt;"",IF(OR($AH904&lt;&gt;0,$AI904&lt;&gt;0,M904&gt;=$AJ$3),"",H905))</f>
        <v>B</v>
      </c>
      <c r="V905" s="346" t="str">
        <f t="shared" ref="V905:V968" ca="1" si="303">IF(ABS(X905)=0,"",IF($A905=0,"L",IF(X905&gt;0,"W",IF(X905&lt;0,"L",""))))</f>
        <v>W</v>
      </c>
      <c r="W905" s="346">
        <f t="shared" ca="1" si="293"/>
        <v>1</v>
      </c>
      <c r="X905" s="343">
        <f t="shared" ca="1" si="301"/>
        <v>1</v>
      </c>
      <c r="Y905" s="56" t="str">
        <f ca="1">VLOOKUP($A905,$BC$5:$BN$45,8)</f>
        <v>B</v>
      </c>
      <c r="Z905" s="175">
        <v>1</v>
      </c>
      <c r="AA905" s="345" t="str">
        <f ca="1">IF($A904&lt;&gt;"",IF(OR($AH904&lt;&gt;0,$AI904&lt;&gt;0,U905&lt;&gt;""),"",O905))</f>
        <v/>
      </c>
      <c r="AB905" s="37" t="str">
        <f t="shared" ca="1" si="294"/>
        <v/>
      </c>
      <c r="AC905" s="37">
        <f t="shared" ca="1" si="295"/>
        <v>0</v>
      </c>
      <c r="AD905" s="23">
        <f ca="1">IF($A905&lt;&gt;"",IF(OR($AH904&lt;&gt;0,$AI904&lt;&gt;0),"0",SUM(AC905:AC905)),0)</f>
        <v>0</v>
      </c>
      <c r="AE905" s="90">
        <f ca="1">IF(A905&lt;&gt;"",W905+AC905,0)</f>
        <v>1</v>
      </c>
      <c r="AF905" s="87">
        <f t="shared" ca="1" si="287"/>
        <v>2</v>
      </c>
      <c r="AG905" s="95">
        <f>T906</f>
        <v>1</v>
      </c>
      <c r="AH905" s="89">
        <f ca="1">IF($A905&lt;&gt;"",IF(AH904&lt;&gt;0,AH904,IF(AF905&gt;=$AJ$1,"Profit Target",0)),0)</f>
        <v>0</v>
      </c>
      <c r="AI905" s="91">
        <f ca="1">IF($A905&lt;&gt;"",IF(AI904&lt;&gt;0,AI904,IF(AF905&lt;=$AJ$2,"Stop Loss",0)))</f>
        <v>0</v>
      </c>
      <c r="AJ905" s="89">
        <f t="shared" ca="1" si="296"/>
        <v>9</v>
      </c>
      <c r="AK905" s="78" t="str">
        <f ca="1">IF($A904="","",ABS(T905)&amp;"@")</f>
        <v>1@</v>
      </c>
      <c r="AL905" s="78" t="str">
        <f ca="1">IF(U905&lt;&gt;"",$AK905&amp;U905&amp;",","")</f>
        <v>1@B,</v>
      </c>
      <c r="AM905" s="78" t="str">
        <f ca="1">IF($A904="","",ABS(Z905)&amp;"@")</f>
        <v>1@</v>
      </c>
      <c r="AN905" s="427" t="str">
        <f t="shared" ca="1" si="297"/>
        <v/>
      </c>
      <c r="AO905" s="20"/>
      <c r="AP905" s="20"/>
      <c r="AQ905" s="20"/>
      <c r="AR905" s="20"/>
      <c r="AS905" s="20"/>
      <c r="AT905" s="66"/>
      <c r="AU905" s="20"/>
      <c r="AV905" s="20"/>
      <c r="AW905" s="20"/>
      <c r="AX905" s="20"/>
      <c r="AY905" s="20"/>
      <c r="AZ905" s="20"/>
      <c r="BA905" s="20"/>
      <c r="BB905" s="96">
        <f t="shared" ca="1" si="288"/>
        <v>8</v>
      </c>
      <c r="BC905" s="48"/>
      <c r="BD905" s="96"/>
      <c r="BE905" s="48"/>
      <c r="BG905" s="48"/>
      <c r="BH905" s="48"/>
      <c r="BI905" s="19"/>
      <c r="BJ905" s="19"/>
      <c r="BK905" s="19"/>
      <c r="BL905" s="48"/>
      <c r="BM905" s="61"/>
      <c r="BN905" s="48"/>
      <c r="BY905" s="6"/>
      <c r="CF905" s="66"/>
      <c r="CG905" s="19"/>
      <c r="CH905" s="66"/>
    </row>
    <row r="906" spans="1:86">
      <c r="A906" s="96">
        <f t="shared" ca="1" si="286"/>
        <v>27</v>
      </c>
      <c r="B906" s="23" t="str">
        <f ca="1">IF(A905="","",IF(AND(AL906="",AN906=""),"NB",AL906&amp;AN906))</f>
        <v>1@B,</v>
      </c>
      <c r="C906" s="6" t="str">
        <f t="shared" ca="1" si="289"/>
        <v/>
      </c>
      <c r="D906" s="56" t="str">
        <f ca="1">VLOOKUP($A906,$BC$5:$BN$45,8)</f>
        <v>R</v>
      </c>
      <c r="E906" s="344" t="str">
        <f t="shared" ca="1" si="298"/>
        <v>RBR</v>
      </c>
      <c r="F906" s="175">
        <v>1</v>
      </c>
      <c r="G906" s="459">
        <f ca="1">IF(G905&gt;=$AJ$3,1,IF(AND(J904="L",J905="L"),1,IF(I905="L",2,IF(I905="W",(2*G905-1),G905))))</f>
        <v>3</v>
      </c>
      <c r="H906" s="345" t="str">
        <f ca="1">IF($A905&lt;&gt;"",IF(OR($AH905&lt;&gt;0,$AI905&lt;&gt;0,E905="RRR"),"",IF(AND($D900="B",$D903="B"),"B",IF(AND($D902="B",$D904="B"),"B",IF(AND($D904=$D905,$D904="B"),"B","")))),"")</f>
        <v>B</v>
      </c>
      <c r="I906" s="346" t="str">
        <f t="shared" ca="1" si="302"/>
        <v>L</v>
      </c>
      <c r="J906" s="346">
        <f t="shared" ca="1" si="290"/>
        <v>-1</v>
      </c>
      <c r="K906" s="343">
        <f t="shared" ca="1" si="299"/>
        <v>-1</v>
      </c>
      <c r="L906" s="56" t="str">
        <f ca="1">VLOOKUP($A906,$BC$5:$BN$45,8)</f>
        <v>R</v>
      </c>
      <c r="M906" s="428">
        <f t="shared" ca="1" si="300"/>
        <v>1</v>
      </c>
      <c r="N906" s="175">
        <v>1</v>
      </c>
      <c r="O906" s="345" t="str">
        <f ca="1">IF($A905&lt;&gt;"",IF(OR($AH905&lt;&gt;0,$AI905&lt;&gt;0,E905="BBB",H906&lt;&gt;""),"",IF(AND($D900="R",$D903="R"),"R",IF(AND($D902="R",$D904="R"),"R",IF(AND($D904=$D905,$D904="R"),"R","")))),"")</f>
        <v/>
      </c>
      <c r="P906" s="37" t="str">
        <f t="shared" ca="1" si="291"/>
        <v/>
      </c>
      <c r="Q906" s="37">
        <f t="shared" ca="1" si="292"/>
        <v>0</v>
      </c>
      <c r="R906" s="23">
        <f ca="1">IF($A906&lt;&gt;"",IF(OR($AH905&lt;&gt;0,$AI905&lt;&gt;0),"0",SUM(Q906:Q906)),0)</f>
        <v>0</v>
      </c>
      <c r="S906" s="56" t="str">
        <f ca="1">VLOOKUP($A906,$BC$5:$BN$45,8)</f>
        <v>R</v>
      </c>
      <c r="T906" s="175">
        <v>1</v>
      </c>
      <c r="U906" s="345" t="str">
        <f ca="1">IF($A905&lt;&gt;"",IF(OR($AH905&lt;&gt;0,$AI905&lt;&gt;0,M905&gt;=$AJ$3),"",H906))</f>
        <v>B</v>
      </c>
      <c r="V906" s="346" t="str">
        <f t="shared" ca="1" si="303"/>
        <v>L</v>
      </c>
      <c r="W906" s="346">
        <f t="shared" ca="1" si="293"/>
        <v>-1</v>
      </c>
      <c r="X906" s="343">
        <f t="shared" ca="1" si="301"/>
        <v>-1</v>
      </c>
      <c r="Y906" s="56" t="str">
        <f ca="1">VLOOKUP($A906,$BC$5:$BN$45,8)</f>
        <v>R</v>
      </c>
      <c r="Z906" s="175">
        <v>1</v>
      </c>
      <c r="AA906" s="345" t="str">
        <f ca="1">IF($A905&lt;&gt;"",IF(OR($AH905&lt;&gt;0,$AI905&lt;&gt;0,U906&lt;&gt;""),"",O906))</f>
        <v/>
      </c>
      <c r="AB906" s="37" t="str">
        <f t="shared" ca="1" si="294"/>
        <v/>
      </c>
      <c r="AC906" s="37">
        <f t="shared" ca="1" si="295"/>
        <v>0</v>
      </c>
      <c r="AD906" s="23">
        <f ca="1">IF($A906&lt;&gt;"",IF(OR($AH905&lt;&gt;0,$AI905&lt;&gt;0),"0",SUM(AC906:AC906)),0)</f>
        <v>0</v>
      </c>
      <c r="AE906" s="90">
        <f ca="1">IF(A906&lt;&gt;"",W906+AC906,0)</f>
        <v>-1</v>
      </c>
      <c r="AF906" s="87">
        <f t="shared" ca="1" si="287"/>
        <v>1</v>
      </c>
      <c r="AG906" s="95">
        <f>T907</f>
        <v>1</v>
      </c>
      <c r="AH906" s="89">
        <f ca="1">IF($A906&lt;&gt;"",IF(AH905&lt;&gt;0,AH905,IF(AF906&gt;=$AJ$1,"Profit Target",0)),0)</f>
        <v>0</v>
      </c>
      <c r="AI906" s="91">
        <f ca="1">IF($A906&lt;&gt;"",IF(AI905&lt;&gt;0,AI905,IF(AF906&lt;=$AJ$2,"Stop Loss",0)))</f>
        <v>0</v>
      </c>
      <c r="AJ906" s="89">
        <f t="shared" ca="1" si="296"/>
        <v>9</v>
      </c>
      <c r="AK906" s="78" t="str">
        <f ca="1">IF($A905="","",ABS(T906)&amp;"@")</f>
        <v>1@</v>
      </c>
      <c r="AL906" s="78" t="str">
        <f ca="1">IF(U906&lt;&gt;"",$AK906&amp;U906&amp;",","")</f>
        <v>1@B,</v>
      </c>
      <c r="AM906" s="78" t="str">
        <f ca="1">IF($A905="","",ABS(Z906)&amp;"@")</f>
        <v>1@</v>
      </c>
      <c r="AN906" s="427" t="str">
        <f t="shared" ca="1" si="297"/>
        <v/>
      </c>
      <c r="AO906" s="20"/>
      <c r="AP906" s="20"/>
      <c r="AQ906" s="20"/>
      <c r="AR906" s="20"/>
      <c r="AS906" s="20"/>
      <c r="AT906" s="66"/>
      <c r="AU906" s="20"/>
      <c r="AV906" s="20"/>
      <c r="AW906" s="20"/>
      <c r="AX906" s="20"/>
      <c r="AY906" s="20"/>
      <c r="AZ906" s="20"/>
      <c r="BA906" s="20"/>
      <c r="BB906" s="96">
        <f t="shared" ca="1" si="288"/>
        <v>4</v>
      </c>
      <c r="BC906" s="48"/>
      <c r="BD906" s="96"/>
      <c r="BE906" s="48"/>
      <c r="BG906" s="48"/>
      <c r="BH906" s="48"/>
      <c r="BI906" s="19"/>
      <c r="BJ906" s="19"/>
      <c r="BK906" s="19"/>
      <c r="BL906" s="48"/>
      <c r="BM906" s="61"/>
      <c r="BN906" s="48"/>
      <c r="BY906" s="6"/>
      <c r="CF906" s="66"/>
      <c r="CG906" s="19"/>
      <c r="CH906" s="66"/>
    </row>
    <row r="907" spans="1:86">
      <c r="A907" s="96">
        <f t="shared" ca="1" si="286"/>
        <v>15</v>
      </c>
      <c r="B907" s="23" t="str">
        <f ca="1">IF(A906="","",IF(AND(AL907="",AN907=""),"NB",AL907&amp;AN907))</f>
        <v>1@B,</v>
      </c>
      <c r="C907" s="6" t="str">
        <f t="shared" ca="1" si="289"/>
        <v/>
      </c>
      <c r="D907" s="56" t="str">
        <f ca="1">VLOOKUP($A907,$BC$5:$BN$45,8)</f>
        <v>B</v>
      </c>
      <c r="E907" s="344" t="str">
        <f t="shared" ca="1" si="298"/>
        <v>BRB</v>
      </c>
      <c r="F907" s="175">
        <v>1</v>
      </c>
      <c r="G907" s="459">
        <f ca="1">IF(G906&gt;=$AJ$3,1,IF(AND(J905="L",J906="L"),1,IF(I906="L",2,IF(I906="W",(2*G906-1),G906))))</f>
        <v>2</v>
      </c>
      <c r="H907" s="345" t="str">
        <f ca="1">IF($A906&lt;&gt;"",IF(OR($AH906&lt;&gt;0,$AI906&lt;&gt;0,E906="RRR"),"",IF(AND($D901="B",$D904="B"),"B",IF(AND($D903="B",$D905="B"),"B",IF(AND($D905=$D906,$D905="B"),"B","")))),"")</f>
        <v>B</v>
      </c>
      <c r="I907" s="346" t="str">
        <f t="shared" ca="1" si="302"/>
        <v>W</v>
      </c>
      <c r="J907" s="346">
        <f t="shared" ca="1" si="290"/>
        <v>1</v>
      </c>
      <c r="K907" s="343">
        <f t="shared" ca="1" si="299"/>
        <v>1</v>
      </c>
      <c r="L907" s="56" t="str">
        <f ca="1">VLOOKUP($A907,$BC$5:$BN$45,8)</f>
        <v>B</v>
      </c>
      <c r="M907" s="428">
        <f t="shared" ca="1" si="300"/>
        <v>0</v>
      </c>
      <c r="N907" s="175">
        <v>1</v>
      </c>
      <c r="O907" s="345" t="str">
        <f ca="1">IF($A906&lt;&gt;"",IF(OR($AH906&lt;&gt;0,$AI906&lt;&gt;0,E906="BBB",H907&lt;&gt;""),"",IF(AND($D901="R",$D904="R"),"R",IF(AND($D903="R",$D905="R"),"R",IF(AND($D905=$D906,$D905="R"),"R","")))),"")</f>
        <v/>
      </c>
      <c r="P907" s="37" t="str">
        <f t="shared" ca="1" si="291"/>
        <v/>
      </c>
      <c r="Q907" s="37">
        <f t="shared" ca="1" si="292"/>
        <v>0</v>
      </c>
      <c r="R907" s="23">
        <f ca="1">IF($A907&lt;&gt;"",IF(OR($AH906&lt;&gt;0,$AI906&lt;&gt;0),"0",SUM(Q907:Q907)),0)</f>
        <v>0</v>
      </c>
      <c r="S907" s="56" t="str">
        <f ca="1">VLOOKUP($A907,$BC$5:$BN$45,8)</f>
        <v>B</v>
      </c>
      <c r="T907" s="175">
        <v>1</v>
      </c>
      <c r="U907" s="345" t="str">
        <f ca="1">IF($A906&lt;&gt;"",IF(OR($AH906&lt;&gt;0,$AI906&lt;&gt;0,M906&gt;=$AJ$3),"",H907))</f>
        <v>B</v>
      </c>
      <c r="V907" s="346" t="str">
        <f t="shared" ca="1" si="303"/>
        <v>W</v>
      </c>
      <c r="W907" s="346">
        <f t="shared" ca="1" si="293"/>
        <v>1</v>
      </c>
      <c r="X907" s="343">
        <f t="shared" ca="1" si="301"/>
        <v>1</v>
      </c>
      <c r="Y907" s="56" t="str">
        <f ca="1">VLOOKUP($A907,$BC$5:$BN$45,8)</f>
        <v>B</v>
      </c>
      <c r="Z907" s="175">
        <v>1</v>
      </c>
      <c r="AA907" s="345" t="str">
        <f ca="1">IF($A906&lt;&gt;"",IF(OR($AH906&lt;&gt;0,$AI906&lt;&gt;0,U907&lt;&gt;""),"",O907))</f>
        <v/>
      </c>
      <c r="AB907" s="37" t="str">
        <f t="shared" ca="1" si="294"/>
        <v/>
      </c>
      <c r="AC907" s="37">
        <f t="shared" ca="1" si="295"/>
        <v>0</v>
      </c>
      <c r="AD907" s="23">
        <f ca="1">IF($A907&lt;&gt;"",IF(OR($AH906&lt;&gt;0,$AI906&lt;&gt;0),"0",SUM(AC907:AC907)),0)</f>
        <v>0</v>
      </c>
      <c r="AE907" s="90">
        <f ca="1">IF(A907&lt;&gt;"",W907+AC907,0)</f>
        <v>1</v>
      </c>
      <c r="AF907" s="87">
        <f t="shared" ca="1" si="287"/>
        <v>2</v>
      </c>
      <c r="AG907" s="95">
        <f>T908</f>
        <v>1</v>
      </c>
      <c r="AH907" s="89">
        <f ca="1">IF($A907&lt;&gt;"",IF(AH906&lt;&gt;0,AH906,IF(AF907&gt;=$AJ$1,"Profit Target",0)),0)</f>
        <v>0</v>
      </c>
      <c r="AI907" s="91">
        <f ca="1">IF($A907&lt;&gt;"",IF(AI906&lt;&gt;0,AI906,IF(AF907&lt;=$AJ$2,"Stop Loss",0)))</f>
        <v>0</v>
      </c>
      <c r="AJ907" s="89">
        <f t="shared" ca="1" si="296"/>
        <v>9</v>
      </c>
      <c r="AK907" s="78" t="str">
        <f ca="1">IF($A906="","",ABS(T907)&amp;"@")</f>
        <v>1@</v>
      </c>
      <c r="AL907" s="78" t="str">
        <f ca="1">IF(U907&lt;&gt;"",$AK907&amp;U907&amp;",","")</f>
        <v>1@B,</v>
      </c>
      <c r="AM907" s="78" t="str">
        <f ca="1">IF($A906="","",ABS(Z907)&amp;"@")</f>
        <v>1@</v>
      </c>
      <c r="AN907" s="427" t="str">
        <f t="shared" ca="1" si="297"/>
        <v/>
      </c>
      <c r="AO907" s="20"/>
      <c r="AP907" s="20"/>
      <c r="AQ907" s="20"/>
      <c r="AR907" s="20"/>
      <c r="AS907" s="20"/>
      <c r="AT907" s="66"/>
      <c r="AU907" s="20"/>
      <c r="AV907" s="20"/>
      <c r="AW907" s="20"/>
      <c r="AX907" s="20"/>
      <c r="AY907" s="20"/>
      <c r="AZ907" s="20"/>
      <c r="BA907" s="20"/>
      <c r="BB907" s="96">
        <f t="shared" ca="1" si="288"/>
        <v>23</v>
      </c>
      <c r="BC907" s="48"/>
      <c r="BD907" s="96"/>
      <c r="BE907" s="48"/>
      <c r="BG907" s="48"/>
      <c r="BH907" s="48"/>
      <c r="BI907" s="19"/>
      <c r="BJ907" s="19"/>
      <c r="BK907" s="19"/>
      <c r="BL907" s="48"/>
      <c r="BM907" s="61"/>
      <c r="BN907" s="48"/>
      <c r="BY907" s="6"/>
      <c r="CF907" s="66"/>
      <c r="CG907" s="19"/>
      <c r="CH907" s="66"/>
    </row>
    <row r="908" spans="1:86">
      <c r="A908" s="96">
        <f t="shared" ca="1" si="286"/>
        <v>14</v>
      </c>
      <c r="B908" s="23" t="str">
        <f ca="1">IF(A907="","",IF(AND(AL908="",AN908=""),"NB",AL908&amp;AN908))</f>
        <v>1@B,</v>
      </c>
      <c r="C908" s="6" t="str">
        <f t="shared" ca="1" si="289"/>
        <v/>
      </c>
      <c r="D908" s="56" t="str">
        <f ca="1">VLOOKUP($A908,$BC$5:$BN$45,8)</f>
        <v>R</v>
      </c>
      <c r="E908" s="344" t="str">
        <f t="shared" ca="1" si="298"/>
        <v>RBR</v>
      </c>
      <c r="F908" s="175">
        <v>1</v>
      </c>
      <c r="G908" s="459">
        <f ca="1">IF(G907&gt;=$AJ$3,1,IF(AND(J906="L",J907="L"),1,IF(I907="L",2,IF(I907="W",(2*G907-1),G907))))</f>
        <v>3</v>
      </c>
      <c r="H908" s="345" t="str">
        <f ca="1">IF($A907&lt;&gt;"",IF(OR($AH907&lt;&gt;0,$AI907&lt;&gt;0,E907="RRR"),"",IF(AND($D902="B",$D905="B"),"B",IF(AND($D904="B",$D906="B"),"B",IF(AND($D906=$D907,$D906="B"),"B","")))),"")</f>
        <v>B</v>
      </c>
      <c r="I908" s="346" t="str">
        <f t="shared" ca="1" si="302"/>
        <v>L</v>
      </c>
      <c r="J908" s="346">
        <f t="shared" ca="1" si="290"/>
        <v>-1</v>
      </c>
      <c r="K908" s="343">
        <f t="shared" ca="1" si="299"/>
        <v>-1</v>
      </c>
      <c r="L908" s="56" t="str">
        <f ca="1">VLOOKUP($A908,$BC$5:$BN$45,8)</f>
        <v>R</v>
      </c>
      <c r="M908" s="428">
        <f t="shared" ca="1" si="300"/>
        <v>1</v>
      </c>
      <c r="N908" s="175">
        <v>1</v>
      </c>
      <c r="O908" s="345" t="str">
        <f ca="1">IF($A907&lt;&gt;"",IF(OR($AH907&lt;&gt;0,$AI907&lt;&gt;0,E907="BBB",H908&lt;&gt;""),"",IF(AND($D902="R",$D905="R"),"R",IF(AND($D904="R",$D906="R"),"R",IF(AND($D906=$D907,$D906="R"),"R","")))),"")</f>
        <v/>
      </c>
      <c r="P908" s="37" t="str">
        <f t="shared" ca="1" si="291"/>
        <v/>
      </c>
      <c r="Q908" s="37">
        <f t="shared" ca="1" si="292"/>
        <v>0</v>
      </c>
      <c r="R908" s="23">
        <f ca="1">IF($A908&lt;&gt;"",IF(OR($AH907&lt;&gt;0,$AI907&lt;&gt;0),"0",SUM(Q908:Q908)),0)</f>
        <v>0</v>
      </c>
      <c r="S908" s="56" t="str">
        <f ca="1">VLOOKUP($A908,$BC$5:$BN$45,8)</f>
        <v>R</v>
      </c>
      <c r="T908" s="175">
        <v>1</v>
      </c>
      <c r="U908" s="345" t="str">
        <f ca="1">IF($A907&lt;&gt;"",IF(OR($AH907&lt;&gt;0,$AI907&lt;&gt;0,M907&gt;=$AJ$3),"",H908))</f>
        <v>B</v>
      </c>
      <c r="V908" s="346" t="str">
        <f t="shared" ca="1" si="303"/>
        <v>L</v>
      </c>
      <c r="W908" s="346">
        <f t="shared" ca="1" si="293"/>
        <v>-1</v>
      </c>
      <c r="X908" s="343">
        <f t="shared" ca="1" si="301"/>
        <v>-1</v>
      </c>
      <c r="Y908" s="56" t="str">
        <f ca="1">VLOOKUP($A908,$BC$5:$BN$45,8)</f>
        <v>R</v>
      </c>
      <c r="Z908" s="175">
        <v>1</v>
      </c>
      <c r="AA908" s="345" t="str">
        <f ca="1">IF($A907&lt;&gt;"",IF(OR($AH907&lt;&gt;0,$AI907&lt;&gt;0,U908&lt;&gt;""),"",O908))</f>
        <v/>
      </c>
      <c r="AB908" s="37" t="str">
        <f t="shared" ca="1" si="294"/>
        <v/>
      </c>
      <c r="AC908" s="37">
        <f t="shared" ca="1" si="295"/>
        <v>0</v>
      </c>
      <c r="AD908" s="23">
        <f ca="1">IF($A908&lt;&gt;"",IF(OR($AH907&lt;&gt;0,$AI907&lt;&gt;0),"0",SUM(AC908:AC908)),0)</f>
        <v>0</v>
      </c>
      <c r="AE908" s="90">
        <f ca="1">IF(A908&lt;&gt;"",W908+AC908,0)</f>
        <v>-1</v>
      </c>
      <c r="AF908" s="87">
        <f t="shared" ca="1" si="287"/>
        <v>1</v>
      </c>
      <c r="AG908" s="95">
        <f>T909</f>
        <v>1</v>
      </c>
      <c r="AH908" s="89">
        <f ca="1">IF($A908&lt;&gt;"",IF(AH907&lt;&gt;0,AH907,IF(AF908&gt;=$AJ$1,"Profit Target",0)),0)</f>
        <v>0</v>
      </c>
      <c r="AI908" s="91">
        <f ca="1">IF($A908&lt;&gt;"",IF(AI907&lt;&gt;0,AI907,IF(AF908&lt;=$AJ$2,"Stop Loss",0)))</f>
        <v>0</v>
      </c>
      <c r="AJ908" s="89">
        <f t="shared" ca="1" si="296"/>
        <v>9</v>
      </c>
      <c r="AK908" s="78" t="str">
        <f ca="1">IF($A907="","",ABS(T908)&amp;"@")</f>
        <v>1@</v>
      </c>
      <c r="AL908" s="78" t="str">
        <f ca="1">IF(U908&lt;&gt;"",$AK908&amp;U908&amp;",","")</f>
        <v>1@B,</v>
      </c>
      <c r="AM908" s="78" t="str">
        <f ca="1">IF($A907="","",ABS(Z908)&amp;"@")</f>
        <v>1@</v>
      </c>
      <c r="AN908" s="427" t="str">
        <f t="shared" ca="1" si="297"/>
        <v/>
      </c>
      <c r="AO908" s="20"/>
      <c r="AP908" s="20"/>
      <c r="AQ908" s="20"/>
      <c r="AR908" s="20"/>
      <c r="AS908" s="20"/>
      <c r="AT908" s="66"/>
      <c r="AU908" s="20"/>
      <c r="AV908" s="20"/>
      <c r="AW908" s="20"/>
      <c r="AX908" s="20"/>
      <c r="AY908" s="20"/>
      <c r="AZ908" s="20"/>
      <c r="BA908" s="20"/>
      <c r="BB908" s="96">
        <f t="shared" ca="1" si="288"/>
        <v>4</v>
      </c>
      <c r="BC908" s="48"/>
      <c r="BD908" s="96"/>
      <c r="BE908" s="48"/>
      <c r="BG908" s="48"/>
      <c r="BH908" s="48"/>
      <c r="BI908" s="19"/>
      <c r="BJ908" s="19"/>
      <c r="BK908" s="19"/>
      <c r="BL908" s="48"/>
      <c r="BM908" s="61"/>
      <c r="BN908" s="48"/>
      <c r="BY908" s="6"/>
      <c r="CF908" s="66"/>
      <c r="CG908" s="19"/>
      <c r="CH908" s="66"/>
    </row>
    <row r="909" spans="1:86">
      <c r="A909" s="96">
        <f t="shared" ca="1" si="286"/>
        <v>31</v>
      </c>
      <c r="B909" s="23" t="str">
        <f ca="1">IF(A908="","",IF(AND(AL909="",AN909=""),"NB",AL909&amp;AN909))</f>
        <v>1@B,</v>
      </c>
      <c r="C909" s="6" t="str">
        <f t="shared" ca="1" si="289"/>
        <v/>
      </c>
      <c r="D909" s="56" t="str">
        <f ca="1">VLOOKUP($A909,$BC$5:$BN$45,8)</f>
        <v>B</v>
      </c>
      <c r="E909" s="344" t="str">
        <f t="shared" ca="1" si="298"/>
        <v>BRB</v>
      </c>
      <c r="F909" s="175">
        <v>1</v>
      </c>
      <c r="G909" s="459">
        <f ca="1">IF(G908&gt;=$AJ$3,1,IF(AND(J907="L",J908="L"),1,IF(I908="L",2,IF(I908="W",(2*G908-1),G908))))</f>
        <v>2</v>
      </c>
      <c r="H909" s="345" t="str">
        <f ca="1">IF($A908&lt;&gt;"",IF(OR($AH908&lt;&gt;0,$AI908&lt;&gt;0,E908="RRR"),"",IF(AND($D903="B",$D906="B"),"B",IF(AND($D905="B",$D907="B"),"B",IF(AND($D907=$D908,$D907="B"),"B","")))),"")</f>
        <v>B</v>
      </c>
      <c r="I909" s="346" t="str">
        <f t="shared" ca="1" si="302"/>
        <v>W</v>
      </c>
      <c r="J909" s="346">
        <f t="shared" ca="1" si="290"/>
        <v>1</v>
      </c>
      <c r="K909" s="343">
        <f t="shared" ca="1" si="299"/>
        <v>1</v>
      </c>
      <c r="L909" s="56" t="str">
        <f ca="1">VLOOKUP($A909,$BC$5:$BN$45,8)</f>
        <v>B</v>
      </c>
      <c r="M909" s="428">
        <f t="shared" ca="1" si="300"/>
        <v>0</v>
      </c>
      <c r="N909" s="175">
        <v>1</v>
      </c>
      <c r="O909" s="345" t="str">
        <f ca="1">IF($A908&lt;&gt;"",IF(OR($AH908&lt;&gt;0,$AI908&lt;&gt;0,E908="BBB",H909&lt;&gt;""),"",IF(AND($D903="R",$D906="R"),"R",IF(AND($D905="R",$D907="R"),"R",IF(AND($D907=$D908,$D907="R"),"R","")))),"")</f>
        <v/>
      </c>
      <c r="P909" s="37" t="str">
        <f t="shared" ca="1" si="291"/>
        <v/>
      </c>
      <c r="Q909" s="37">
        <f t="shared" ca="1" si="292"/>
        <v>0</v>
      </c>
      <c r="R909" s="23">
        <f ca="1">IF($A909&lt;&gt;"",IF(OR($AH908&lt;&gt;0,$AI908&lt;&gt;0),"0",SUM(Q909:Q909)),0)</f>
        <v>0</v>
      </c>
      <c r="S909" s="56" t="str">
        <f ca="1">VLOOKUP($A909,$BC$5:$BN$45,8)</f>
        <v>B</v>
      </c>
      <c r="T909" s="175">
        <v>1</v>
      </c>
      <c r="U909" s="345" t="str">
        <f ca="1">IF($A908&lt;&gt;"",IF(OR($AH908&lt;&gt;0,$AI908&lt;&gt;0,M908&gt;=$AJ$3),"",H909))</f>
        <v>B</v>
      </c>
      <c r="V909" s="346" t="str">
        <f t="shared" ca="1" si="303"/>
        <v>W</v>
      </c>
      <c r="W909" s="346">
        <f t="shared" ca="1" si="293"/>
        <v>1</v>
      </c>
      <c r="X909" s="343">
        <f t="shared" ca="1" si="301"/>
        <v>1</v>
      </c>
      <c r="Y909" s="56" t="str">
        <f ca="1">VLOOKUP($A909,$BC$5:$BN$45,8)</f>
        <v>B</v>
      </c>
      <c r="Z909" s="175">
        <v>1</v>
      </c>
      <c r="AA909" s="345" t="str">
        <f ca="1">IF($A908&lt;&gt;"",IF(OR($AH908&lt;&gt;0,$AI908&lt;&gt;0,U909&lt;&gt;""),"",O909))</f>
        <v/>
      </c>
      <c r="AB909" s="37" t="str">
        <f t="shared" ca="1" si="294"/>
        <v/>
      </c>
      <c r="AC909" s="37">
        <f t="shared" ca="1" si="295"/>
        <v>0</v>
      </c>
      <c r="AD909" s="23">
        <f ca="1">IF($A909&lt;&gt;"",IF(OR($AH908&lt;&gt;0,$AI908&lt;&gt;0),"0",SUM(AC909:AC909)),0)</f>
        <v>0</v>
      </c>
      <c r="AE909" s="90">
        <f ca="1">IF(A909&lt;&gt;"",W909+AC909,0)</f>
        <v>1</v>
      </c>
      <c r="AF909" s="87">
        <f t="shared" ca="1" si="287"/>
        <v>2</v>
      </c>
      <c r="AG909" s="95">
        <f>T910</f>
        <v>1</v>
      </c>
      <c r="AH909" s="89">
        <f ca="1">IF($A909&lt;&gt;"",IF(AH908&lt;&gt;0,AH908,IF(AF909&gt;=$AJ$1,"Profit Target",0)),0)</f>
        <v>0</v>
      </c>
      <c r="AI909" s="91">
        <f ca="1">IF($A909&lt;&gt;"",IF(AI908&lt;&gt;0,AI908,IF(AF909&lt;=$AJ$2,"Stop Loss",0)))</f>
        <v>0</v>
      </c>
      <c r="AJ909" s="89">
        <f t="shared" ca="1" si="296"/>
        <v>9</v>
      </c>
      <c r="AK909" s="78" t="str">
        <f ca="1">IF($A908="","",ABS(T909)&amp;"@")</f>
        <v>1@</v>
      </c>
      <c r="AL909" s="78" t="str">
        <f ca="1">IF(U909&lt;&gt;"",$AK909&amp;U909&amp;",","")</f>
        <v>1@B,</v>
      </c>
      <c r="AM909" s="78" t="str">
        <f ca="1">IF($A908="","",ABS(Z909)&amp;"@")</f>
        <v>1@</v>
      </c>
      <c r="AN909" s="427" t="str">
        <f t="shared" ca="1" si="297"/>
        <v/>
      </c>
      <c r="AO909" s="20"/>
      <c r="AP909" s="20"/>
      <c r="AQ909" s="20"/>
      <c r="AR909" s="20"/>
      <c r="AS909" s="20"/>
      <c r="AT909" s="66"/>
      <c r="AU909" s="20"/>
      <c r="AV909" s="20"/>
      <c r="AW909" s="20"/>
      <c r="AX909" s="20"/>
      <c r="AY909" s="20"/>
      <c r="AZ909" s="20"/>
      <c r="BA909" s="20"/>
      <c r="BB909" s="96">
        <f t="shared" ca="1" si="288"/>
        <v>7</v>
      </c>
      <c r="BC909" s="48"/>
      <c r="BD909" s="96"/>
      <c r="BE909" s="48"/>
      <c r="BG909" s="48"/>
      <c r="BH909" s="48"/>
      <c r="BI909" s="19"/>
      <c r="BJ909" s="19"/>
      <c r="BK909" s="19"/>
      <c r="BL909" s="48"/>
      <c r="BM909" s="61"/>
      <c r="BN909" s="48"/>
      <c r="BY909" s="6"/>
      <c r="CF909" s="66"/>
      <c r="CG909" s="19"/>
      <c r="CH909" s="66"/>
    </row>
    <row r="910" spans="1:86">
      <c r="A910" s="96">
        <f t="shared" ca="1" si="286"/>
        <v>23</v>
      </c>
      <c r="B910" s="23" t="str">
        <f ca="1">IF(A909="","",IF(AND(AL910="",AN910=""),"NB",AL910&amp;AN910))</f>
        <v>1@R,</v>
      </c>
      <c r="C910" s="6" t="str">
        <f t="shared" ca="1" si="289"/>
        <v/>
      </c>
      <c r="D910" s="56" t="str">
        <f ca="1">VLOOKUP($A910,$BC$5:$BN$45,8)</f>
        <v>R</v>
      </c>
      <c r="E910" s="344" t="str">
        <f t="shared" ca="1" si="298"/>
        <v>RBR</v>
      </c>
      <c r="F910" s="175">
        <v>1</v>
      </c>
      <c r="G910" s="459">
        <f ca="1">IF(G909&gt;=$AJ$3,1,IF(AND(J908="L",J909="L"),1,IF(I909="L",2,IF(I909="W",(2*G909-1),G909))))</f>
        <v>3</v>
      </c>
      <c r="H910" s="345" t="str">
        <f ca="1">IF($A909&lt;&gt;"",IF(OR($AH909&lt;&gt;0,$AI909&lt;&gt;0,E909="RRR"),"",IF(AND($D904="B",$D907="B"),"B",IF(AND($D906="B",$D908="B"),"B",IF(AND($D908=$D909,$D908="B"),"B","")))),"")</f>
        <v/>
      </c>
      <c r="I910" s="346" t="str">
        <f t="shared" ca="1" si="302"/>
        <v/>
      </c>
      <c r="J910" s="346">
        <f t="shared" ca="1" si="290"/>
        <v>0</v>
      </c>
      <c r="K910" s="343">
        <f t="shared" ca="1" si="299"/>
        <v>0</v>
      </c>
      <c r="L910" s="56" t="str">
        <f ca="1">VLOOKUP($A910,$BC$5:$BN$45,8)</f>
        <v>R</v>
      </c>
      <c r="M910" s="428">
        <f t="shared" ca="1" si="300"/>
        <v>0</v>
      </c>
      <c r="N910" s="175">
        <v>1</v>
      </c>
      <c r="O910" s="345" t="str">
        <f ca="1">IF($A909&lt;&gt;"",IF(OR($AH909&lt;&gt;0,$AI909&lt;&gt;0,E909="BBB",H910&lt;&gt;""),"",IF(AND($D904="R",$D907="R"),"R",IF(AND($D906="R",$D908="R"),"R",IF(AND($D908=$D909,$D908="R"),"R","")))),"")</f>
        <v>R</v>
      </c>
      <c r="P910" s="37" t="str">
        <f t="shared" ca="1" si="291"/>
        <v>W</v>
      </c>
      <c r="Q910" s="37">
        <f t="shared" ca="1" si="292"/>
        <v>1</v>
      </c>
      <c r="R910" s="23">
        <f ca="1">IF($A910&lt;&gt;"",IF(OR($AH909&lt;&gt;0,$AI909&lt;&gt;0),"0",SUM(Q910:Q910)),0)</f>
        <v>1</v>
      </c>
      <c r="S910" s="56" t="str">
        <f ca="1">VLOOKUP($A910,$BC$5:$BN$45,8)</f>
        <v>R</v>
      </c>
      <c r="T910" s="175">
        <v>1</v>
      </c>
      <c r="U910" s="345" t="str">
        <f ca="1">IF($A909&lt;&gt;"",IF(OR($AH909&lt;&gt;0,$AI909&lt;&gt;0,M909&gt;=$AJ$3),"",H910))</f>
        <v/>
      </c>
      <c r="V910" s="346" t="str">
        <f t="shared" ca="1" si="303"/>
        <v/>
      </c>
      <c r="W910" s="346">
        <f t="shared" ca="1" si="293"/>
        <v>0</v>
      </c>
      <c r="X910" s="343">
        <f t="shared" ca="1" si="301"/>
        <v>0</v>
      </c>
      <c r="Y910" s="56" t="str">
        <f ca="1">VLOOKUP($A910,$BC$5:$BN$45,8)</f>
        <v>R</v>
      </c>
      <c r="Z910" s="175">
        <v>1</v>
      </c>
      <c r="AA910" s="345" t="str">
        <f ca="1">IF($A909&lt;&gt;"",IF(OR($AH909&lt;&gt;0,$AI909&lt;&gt;0,U910&lt;&gt;""),"",O910))</f>
        <v>R</v>
      </c>
      <c r="AB910" s="37" t="str">
        <f t="shared" ca="1" si="294"/>
        <v>W</v>
      </c>
      <c r="AC910" s="37">
        <f t="shared" ca="1" si="295"/>
        <v>1</v>
      </c>
      <c r="AD910" s="23">
        <f ca="1">IF($A910&lt;&gt;"",IF(OR($AH909&lt;&gt;0,$AI909&lt;&gt;0),"0",SUM(AC910:AC910)),0)</f>
        <v>1</v>
      </c>
      <c r="AE910" s="90">
        <f ca="1">IF(A910&lt;&gt;"",W910+AC910,0)</f>
        <v>1</v>
      </c>
      <c r="AF910" s="87">
        <f t="shared" ca="1" si="287"/>
        <v>3</v>
      </c>
      <c r="AG910" s="95">
        <f>T911</f>
        <v>1</v>
      </c>
      <c r="AH910" s="89">
        <f ca="1">IF($A910&lt;&gt;"",IF(AH909&lt;&gt;0,AH909,IF(AF910&gt;=$AJ$1,"Profit Target",0)),0)</f>
        <v>0</v>
      </c>
      <c r="AI910" s="91">
        <f ca="1">IF($A910&lt;&gt;"",IF(AI909&lt;&gt;0,AI909,IF(AF910&lt;=$AJ$2,"Stop Loss",0)))</f>
        <v>0</v>
      </c>
      <c r="AJ910" s="89">
        <f t="shared" ca="1" si="296"/>
        <v>9</v>
      </c>
      <c r="AK910" s="78" t="str">
        <f ca="1">IF($A909="","",ABS(T910)&amp;"@")</f>
        <v>1@</v>
      </c>
      <c r="AL910" s="78" t="str">
        <f ca="1">IF(U910&lt;&gt;"",$AK910&amp;U910&amp;",","")</f>
        <v/>
      </c>
      <c r="AM910" s="78" t="str">
        <f ca="1">IF($A909="","",ABS(Z910)&amp;"@")</f>
        <v>1@</v>
      </c>
      <c r="AN910" s="427" t="str">
        <f t="shared" ca="1" si="297"/>
        <v>1@R,</v>
      </c>
      <c r="AO910" s="20"/>
      <c r="AP910" s="20"/>
      <c r="AQ910" s="20"/>
      <c r="AR910" s="20"/>
      <c r="AS910" s="20"/>
      <c r="AT910" s="66"/>
      <c r="AU910" s="20"/>
      <c r="AV910" s="20"/>
      <c r="AW910" s="20"/>
      <c r="AX910" s="20"/>
      <c r="AY910" s="20"/>
      <c r="AZ910" s="20"/>
      <c r="BA910" s="20"/>
      <c r="BB910" s="96">
        <f t="shared" ca="1" si="288"/>
        <v>9</v>
      </c>
      <c r="BC910" s="48"/>
      <c r="BD910" s="96"/>
      <c r="BE910" s="48"/>
      <c r="BG910" s="48"/>
      <c r="BH910" s="48"/>
      <c r="BI910" s="19"/>
      <c r="BJ910" s="19"/>
      <c r="BK910" s="19"/>
      <c r="BL910" s="48"/>
      <c r="BM910" s="61"/>
      <c r="BN910" s="48"/>
      <c r="BY910" s="6"/>
      <c r="CF910" s="66"/>
      <c r="CG910" s="19"/>
      <c r="CH910" s="66"/>
    </row>
    <row r="911" spans="1:86">
      <c r="A911" s="96">
        <f t="shared" ca="1" si="286"/>
        <v>7</v>
      </c>
      <c r="B911" s="23" t="str">
        <f ca="1">IF(A910="","",IF(AND(AL911="",AN911=""),"NB",AL911&amp;AN911))</f>
        <v>1@B,</v>
      </c>
      <c r="C911" s="6" t="str">
        <f t="shared" ca="1" si="289"/>
        <v/>
      </c>
      <c r="D911" s="56" t="str">
        <f ca="1">VLOOKUP($A911,$BC$5:$BN$45,8)</f>
        <v>R</v>
      </c>
      <c r="E911" s="344" t="str">
        <f t="shared" ca="1" si="298"/>
        <v>BRR</v>
      </c>
      <c r="F911" s="175">
        <v>1</v>
      </c>
      <c r="G911" s="459">
        <f ca="1">IF(G910&gt;=$AJ$3,1,IF(AND(J909="L",J910="L"),1,IF(I910="L",2,IF(I910="W",(2*G910-1),G910))))</f>
        <v>3</v>
      </c>
      <c r="H911" s="345" t="str">
        <f ca="1">IF($A910&lt;&gt;"",IF(OR($AH910&lt;&gt;0,$AI910&lt;&gt;0,E910="RRR"),"",IF(AND($D905="B",$D908="B"),"B",IF(AND($D907="B",$D909="B"),"B",IF(AND($D909=$D910,$D909="B"),"B","")))),"")</f>
        <v>B</v>
      </c>
      <c r="I911" s="346" t="str">
        <f t="shared" ca="1" si="302"/>
        <v>L</v>
      </c>
      <c r="J911" s="346">
        <f t="shared" ca="1" si="290"/>
        <v>-1</v>
      </c>
      <c r="K911" s="343">
        <f t="shared" ca="1" si="299"/>
        <v>-1</v>
      </c>
      <c r="L911" s="56" t="str">
        <f ca="1">VLOOKUP($A911,$BC$5:$BN$45,8)</f>
        <v>R</v>
      </c>
      <c r="M911" s="428">
        <f t="shared" ca="1" si="300"/>
        <v>1</v>
      </c>
      <c r="N911" s="175">
        <v>1</v>
      </c>
      <c r="O911" s="345" t="str">
        <f ca="1">IF($A910&lt;&gt;"",IF(OR($AH910&lt;&gt;0,$AI910&lt;&gt;0,E910="BBB",H911&lt;&gt;""),"",IF(AND($D905="R",$D908="R"),"R",IF(AND($D907="R",$D909="R"),"R",IF(AND($D909=$D910,$D909="R"),"R","")))),"")</f>
        <v/>
      </c>
      <c r="P911" s="37" t="str">
        <f t="shared" ca="1" si="291"/>
        <v/>
      </c>
      <c r="Q911" s="37">
        <f t="shared" ca="1" si="292"/>
        <v>0</v>
      </c>
      <c r="R911" s="23">
        <f ca="1">IF($A911&lt;&gt;"",IF(OR($AH910&lt;&gt;0,$AI910&lt;&gt;0),"0",SUM(Q911:Q911)),0)</f>
        <v>0</v>
      </c>
      <c r="S911" s="56" t="str">
        <f ca="1">VLOOKUP($A911,$BC$5:$BN$45,8)</f>
        <v>R</v>
      </c>
      <c r="T911" s="175">
        <v>1</v>
      </c>
      <c r="U911" s="345" t="str">
        <f ca="1">IF($A910&lt;&gt;"",IF(OR($AH910&lt;&gt;0,$AI910&lt;&gt;0,M910&gt;=$AJ$3),"",H911))</f>
        <v>B</v>
      </c>
      <c r="V911" s="346" t="str">
        <f t="shared" ca="1" si="303"/>
        <v>L</v>
      </c>
      <c r="W911" s="346">
        <f t="shared" ca="1" si="293"/>
        <v>-1</v>
      </c>
      <c r="X911" s="343">
        <f t="shared" ca="1" si="301"/>
        <v>-1</v>
      </c>
      <c r="Y911" s="56" t="str">
        <f ca="1">VLOOKUP($A911,$BC$5:$BN$45,8)</f>
        <v>R</v>
      </c>
      <c r="Z911" s="175">
        <v>1</v>
      </c>
      <c r="AA911" s="345" t="str">
        <f ca="1">IF($A910&lt;&gt;"",IF(OR($AH910&lt;&gt;0,$AI910&lt;&gt;0,U911&lt;&gt;""),"",O911))</f>
        <v/>
      </c>
      <c r="AB911" s="37" t="str">
        <f t="shared" ca="1" si="294"/>
        <v/>
      </c>
      <c r="AC911" s="37">
        <f t="shared" ca="1" si="295"/>
        <v>0</v>
      </c>
      <c r="AD911" s="23">
        <f ca="1">IF($A911&lt;&gt;"",IF(OR($AH910&lt;&gt;0,$AI910&lt;&gt;0),"0",SUM(AC911:AC911)),0)</f>
        <v>0</v>
      </c>
      <c r="AE911" s="90">
        <f ca="1">IF(A911&lt;&gt;"",W911+AC911,0)</f>
        <v>-1</v>
      </c>
      <c r="AF911" s="87">
        <f t="shared" ca="1" si="287"/>
        <v>2</v>
      </c>
      <c r="AG911" s="95">
        <f>T912</f>
        <v>1</v>
      </c>
      <c r="AH911" s="89">
        <f ca="1">IF($A911&lt;&gt;"",IF(AH910&lt;&gt;0,AH910,IF(AF911&gt;=$AJ$1,"Profit Target",0)),0)</f>
        <v>0</v>
      </c>
      <c r="AI911" s="91">
        <f ca="1">IF($A911&lt;&gt;"",IF(AI910&lt;&gt;0,AI910,IF(AF911&lt;=$AJ$2,"Stop Loss",0)))</f>
        <v>0</v>
      </c>
      <c r="AJ911" s="89">
        <f t="shared" ca="1" si="296"/>
        <v>9</v>
      </c>
      <c r="AK911" s="78" t="str">
        <f ca="1">IF($A910="","",ABS(T911)&amp;"@")</f>
        <v>1@</v>
      </c>
      <c r="AL911" s="78" t="str">
        <f ca="1">IF(U911&lt;&gt;"",$AK911&amp;U911&amp;",","")</f>
        <v>1@B,</v>
      </c>
      <c r="AM911" s="78" t="str">
        <f ca="1">IF($A910="","",ABS(Z911)&amp;"@")</f>
        <v>1@</v>
      </c>
      <c r="AN911" s="427" t="str">
        <f t="shared" ca="1" si="297"/>
        <v/>
      </c>
      <c r="AO911" s="20"/>
      <c r="AP911" s="20"/>
      <c r="AQ911" s="20"/>
      <c r="AR911" s="20"/>
      <c r="AS911" s="20"/>
      <c r="AT911" s="66"/>
      <c r="AU911" s="20"/>
      <c r="AV911" s="20"/>
      <c r="AW911" s="20"/>
      <c r="AX911" s="20"/>
      <c r="AY911" s="20"/>
      <c r="AZ911" s="20"/>
      <c r="BA911" s="20"/>
      <c r="BB911" s="96">
        <f t="shared" ca="1" si="288"/>
        <v>7</v>
      </c>
      <c r="BC911" s="48"/>
      <c r="BD911" s="96"/>
      <c r="BE911" s="48"/>
      <c r="BG911" s="48"/>
      <c r="BH911" s="48"/>
      <c r="BI911" s="19"/>
      <c r="BJ911" s="19"/>
      <c r="BK911" s="19"/>
      <c r="BL911" s="48"/>
      <c r="BM911" s="61"/>
      <c r="BN911" s="48"/>
      <c r="BY911" s="6"/>
      <c r="CF911" s="66"/>
      <c r="CG911" s="19"/>
      <c r="CH911" s="66"/>
    </row>
    <row r="912" spans="1:86">
      <c r="A912" s="96">
        <f t="shared" ca="1" si="286"/>
        <v>20</v>
      </c>
      <c r="B912" s="23" t="str">
        <f ca="1">IF(A911="","",IF(AND(AL912="",AN912=""),"NB",AL912&amp;AN912))</f>
        <v>1@R,</v>
      </c>
      <c r="C912" s="6" t="str">
        <f t="shared" ca="1" si="289"/>
        <v/>
      </c>
      <c r="D912" s="56" t="str">
        <f ca="1">VLOOKUP($A912,$BC$5:$BN$45,8)</f>
        <v>B</v>
      </c>
      <c r="E912" s="344" t="str">
        <f t="shared" ca="1" si="298"/>
        <v>RRB</v>
      </c>
      <c r="F912" s="175">
        <v>1</v>
      </c>
      <c r="G912" s="459">
        <f ca="1">IF(G911&gt;=$AJ$3,1,IF(AND(J910="L",J911="L"),1,IF(I911="L",2,IF(I911="W",(2*G911-1),G911))))</f>
        <v>2</v>
      </c>
      <c r="H912" s="345" t="str">
        <f ca="1">IF($A911&lt;&gt;"",IF(OR($AH911&lt;&gt;0,$AI911&lt;&gt;0,E911="RRR"),"",IF(AND($D906="B",$D909="B"),"B",IF(AND($D908="B",$D910="B"),"B",IF(AND($D910=$D911,$D910="B"),"B","")))),"")</f>
        <v/>
      </c>
      <c r="I912" s="346" t="str">
        <f t="shared" ca="1" si="302"/>
        <v/>
      </c>
      <c r="J912" s="346">
        <f t="shared" ca="1" si="290"/>
        <v>0</v>
      </c>
      <c r="K912" s="343">
        <f t="shared" ca="1" si="299"/>
        <v>0</v>
      </c>
      <c r="L912" s="56" t="str">
        <f ca="1">VLOOKUP($A912,$BC$5:$BN$45,8)</f>
        <v>B</v>
      </c>
      <c r="M912" s="428">
        <f t="shared" ca="1" si="300"/>
        <v>1</v>
      </c>
      <c r="N912" s="175">
        <v>1</v>
      </c>
      <c r="O912" s="345" t="str">
        <f ca="1">IF($A911&lt;&gt;"",IF(OR($AH911&lt;&gt;0,$AI911&lt;&gt;0,E911="BBB",H912&lt;&gt;""),"",IF(AND($D906="R",$D909="R"),"R",IF(AND($D908="R",$D910="R"),"R",IF(AND($D910=$D911,$D910="R"),"R","")))),"")</f>
        <v>R</v>
      </c>
      <c r="P912" s="37" t="str">
        <f t="shared" ca="1" si="291"/>
        <v>L</v>
      </c>
      <c r="Q912" s="37">
        <f t="shared" ca="1" si="292"/>
        <v>-1</v>
      </c>
      <c r="R912" s="23">
        <f ca="1">IF($A912&lt;&gt;"",IF(OR($AH911&lt;&gt;0,$AI911&lt;&gt;0),"0",SUM(Q912:Q912)),0)</f>
        <v>-1</v>
      </c>
      <c r="S912" s="56" t="str">
        <f ca="1">VLOOKUP($A912,$BC$5:$BN$45,8)</f>
        <v>B</v>
      </c>
      <c r="T912" s="175">
        <v>1</v>
      </c>
      <c r="U912" s="345" t="str">
        <f ca="1">IF($A911&lt;&gt;"",IF(OR($AH911&lt;&gt;0,$AI911&lt;&gt;0,M911&gt;=$AJ$3),"",H912))</f>
        <v/>
      </c>
      <c r="V912" s="346" t="str">
        <f t="shared" ca="1" si="303"/>
        <v/>
      </c>
      <c r="W912" s="346">
        <f t="shared" ca="1" si="293"/>
        <v>0</v>
      </c>
      <c r="X912" s="343">
        <f t="shared" ca="1" si="301"/>
        <v>0</v>
      </c>
      <c r="Y912" s="56" t="str">
        <f ca="1">VLOOKUP($A912,$BC$5:$BN$45,8)</f>
        <v>B</v>
      </c>
      <c r="Z912" s="175">
        <v>1</v>
      </c>
      <c r="AA912" s="345" t="str">
        <f ca="1">IF($A911&lt;&gt;"",IF(OR($AH911&lt;&gt;0,$AI911&lt;&gt;0,U912&lt;&gt;""),"",O912))</f>
        <v>R</v>
      </c>
      <c r="AB912" s="37" t="str">
        <f t="shared" ca="1" si="294"/>
        <v>L</v>
      </c>
      <c r="AC912" s="37">
        <f t="shared" ca="1" si="295"/>
        <v>-1</v>
      </c>
      <c r="AD912" s="23">
        <f ca="1">IF($A912&lt;&gt;"",IF(OR($AH911&lt;&gt;0,$AI911&lt;&gt;0),"0",SUM(AC912:AC912)),0)</f>
        <v>-1</v>
      </c>
      <c r="AE912" s="90">
        <f ca="1">IF(A912&lt;&gt;"",W912+AC912,0)</f>
        <v>-1</v>
      </c>
      <c r="AF912" s="87">
        <f t="shared" ca="1" si="287"/>
        <v>1</v>
      </c>
      <c r="AG912" s="95">
        <f>T913</f>
        <v>1</v>
      </c>
      <c r="AH912" s="89">
        <f ca="1">IF($A912&lt;&gt;"",IF(AH911&lt;&gt;0,AH911,IF(AF912&gt;=$AJ$1,"Profit Target",0)),0)</f>
        <v>0</v>
      </c>
      <c r="AI912" s="91">
        <f ca="1">IF($A912&lt;&gt;"",IF(AI911&lt;&gt;0,AI911,IF(AF912&lt;=$AJ$2,"Stop Loss",0)))</f>
        <v>0</v>
      </c>
      <c r="AJ912" s="89">
        <f t="shared" ca="1" si="296"/>
        <v>9</v>
      </c>
      <c r="AK912" s="78" t="str">
        <f ca="1">IF($A911="","",ABS(T912)&amp;"@")</f>
        <v>1@</v>
      </c>
      <c r="AL912" s="78" t="str">
        <f ca="1">IF(U912&lt;&gt;"",$AK912&amp;U912&amp;",","")</f>
        <v/>
      </c>
      <c r="AM912" s="78" t="str">
        <f ca="1">IF($A911="","",ABS(Z912)&amp;"@")</f>
        <v>1@</v>
      </c>
      <c r="AN912" s="427" t="str">
        <f t="shared" ca="1" si="297"/>
        <v>1@R,</v>
      </c>
      <c r="AO912" s="20"/>
      <c r="AP912" s="20"/>
      <c r="AQ912" s="20"/>
      <c r="AR912" s="20"/>
      <c r="AS912" s="20"/>
      <c r="AT912" s="66"/>
      <c r="AU912" s="20"/>
      <c r="AV912" s="20"/>
      <c r="AW912" s="20"/>
      <c r="AX912" s="20"/>
      <c r="AY912" s="20"/>
      <c r="AZ912" s="20"/>
      <c r="BA912" s="20"/>
      <c r="BB912" s="96">
        <f t="shared" ca="1" si="288"/>
        <v>18</v>
      </c>
      <c r="BC912" s="48"/>
      <c r="BD912" s="96"/>
      <c r="BE912" s="48"/>
      <c r="BG912" s="48"/>
      <c r="BH912" s="48"/>
      <c r="BI912" s="19"/>
      <c r="BJ912" s="19"/>
      <c r="BK912" s="19"/>
      <c r="BL912" s="48"/>
      <c r="BM912" s="61"/>
      <c r="BN912" s="48"/>
      <c r="BY912" s="6"/>
      <c r="CF912" s="66"/>
      <c r="CG912" s="19"/>
      <c r="CH912" s="66"/>
    </row>
    <row r="913" spans="1:86">
      <c r="A913" s="96">
        <f t="shared" ca="1" si="286"/>
        <v>22</v>
      </c>
      <c r="B913" s="23" t="str">
        <f ca="1">IF(A912="","",IF(AND(AL913="",AN913=""),"NB",AL913&amp;AN913))</f>
        <v>NB</v>
      </c>
      <c r="C913" s="6" t="str">
        <f t="shared" ca="1" si="289"/>
        <v/>
      </c>
      <c r="D913" s="56" t="str">
        <f ca="1">VLOOKUP($A913,$BC$5:$BN$45,8)</f>
        <v>B</v>
      </c>
      <c r="E913" s="344" t="str">
        <f t="shared" ca="1" si="298"/>
        <v>RBB</v>
      </c>
      <c r="F913" s="175">
        <v>1</v>
      </c>
      <c r="G913" s="459">
        <f ca="1">IF(G912&gt;=$AJ$3,1,IF(AND(J911="L",J912="L"),1,IF(I912="L",2,IF(I912="W",(2*G912-1),G912))))</f>
        <v>2</v>
      </c>
      <c r="H913" s="345" t="str">
        <f ca="1">IF($A912&lt;&gt;"",IF(OR($AH912&lt;&gt;0,$AI912&lt;&gt;0,E912="RRR"),"",IF(AND($D907="B",$D910="B"),"B",IF(AND($D909="B",$D911="B"),"B",IF(AND($D911=$D912,$D911="B"),"B","")))),"")</f>
        <v/>
      </c>
      <c r="I913" s="346" t="str">
        <f t="shared" ca="1" si="302"/>
        <v/>
      </c>
      <c r="J913" s="346">
        <f t="shared" ca="1" si="290"/>
        <v>0</v>
      </c>
      <c r="K913" s="343">
        <f t="shared" ca="1" si="299"/>
        <v>0</v>
      </c>
      <c r="L913" s="56" t="str">
        <f ca="1">VLOOKUP($A913,$BC$5:$BN$45,8)</f>
        <v>B</v>
      </c>
      <c r="M913" s="428">
        <f t="shared" ca="1" si="300"/>
        <v>1</v>
      </c>
      <c r="N913" s="175">
        <v>1</v>
      </c>
      <c r="O913" s="345" t="str">
        <f ca="1">IF($A912&lt;&gt;"",IF(OR($AH912&lt;&gt;0,$AI912&lt;&gt;0,E912="BBB",H913&lt;&gt;""),"",IF(AND($D907="R",$D910="R"),"R",IF(AND($D909="R",$D911="R"),"R",IF(AND($D911=$D912,$D911="R"),"R","")))),"")</f>
        <v/>
      </c>
      <c r="P913" s="37" t="str">
        <f t="shared" ca="1" si="291"/>
        <v/>
      </c>
      <c r="Q913" s="37">
        <f t="shared" ca="1" si="292"/>
        <v>0</v>
      </c>
      <c r="R913" s="23">
        <f ca="1">IF($A913&lt;&gt;"",IF(OR($AH912&lt;&gt;0,$AI912&lt;&gt;0),"0",SUM(Q913:Q913)),0)</f>
        <v>0</v>
      </c>
      <c r="S913" s="56" t="str">
        <f ca="1">VLOOKUP($A913,$BC$5:$BN$45,8)</f>
        <v>B</v>
      </c>
      <c r="T913" s="175">
        <v>1</v>
      </c>
      <c r="U913" s="345" t="str">
        <f ca="1">IF($A912&lt;&gt;"",IF(OR($AH912&lt;&gt;0,$AI912&lt;&gt;0,M912&gt;=$AJ$3),"",H913))</f>
        <v/>
      </c>
      <c r="V913" s="346" t="str">
        <f t="shared" ca="1" si="303"/>
        <v/>
      </c>
      <c r="W913" s="346">
        <f t="shared" ca="1" si="293"/>
        <v>0</v>
      </c>
      <c r="X913" s="343">
        <f t="shared" ca="1" si="301"/>
        <v>0</v>
      </c>
      <c r="Y913" s="56" t="str">
        <f ca="1">VLOOKUP($A913,$BC$5:$BN$45,8)</f>
        <v>B</v>
      </c>
      <c r="Z913" s="175">
        <v>1</v>
      </c>
      <c r="AA913" s="345" t="str">
        <f ca="1">IF($A912&lt;&gt;"",IF(OR($AH912&lt;&gt;0,$AI912&lt;&gt;0,U913&lt;&gt;""),"",O913))</f>
        <v/>
      </c>
      <c r="AB913" s="37" t="str">
        <f t="shared" ca="1" si="294"/>
        <v/>
      </c>
      <c r="AC913" s="37">
        <f t="shared" ca="1" si="295"/>
        <v>0</v>
      </c>
      <c r="AD913" s="23">
        <f ca="1">IF($A913&lt;&gt;"",IF(OR($AH912&lt;&gt;0,$AI912&lt;&gt;0),"0",SUM(AC913:AC913)),0)</f>
        <v>0</v>
      </c>
      <c r="AE913" s="90">
        <f ca="1">IF(A913&lt;&gt;"",W913+AC913,0)</f>
        <v>0</v>
      </c>
      <c r="AF913" s="87">
        <f t="shared" ca="1" si="287"/>
        <v>1</v>
      </c>
      <c r="AG913" s="95">
        <f>T914</f>
        <v>1</v>
      </c>
      <c r="AH913" s="89">
        <f ca="1">IF($A913&lt;&gt;"",IF(AH912&lt;&gt;0,AH912,IF(AF913&gt;=$AJ$1,"Profit Target",0)),0)</f>
        <v>0</v>
      </c>
      <c r="AI913" s="91">
        <f ca="1">IF($A913&lt;&gt;"",IF(AI912&lt;&gt;0,AI912,IF(AF913&lt;=$AJ$2,"Stop Loss",0)))</f>
        <v>0</v>
      </c>
      <c r="AJ913" s="89">
        <f t="shared" ca="1" si="296"/>
        <v>9</v>
      </c>
      <c r="AK913" s="78" t="str">
        <f ca="1">IF($A912="","",ABS(T913)&amp;"@")</f>
        <v>1@</v>
      </c>
      <c r="AL913" s="78" t="str">
        <f ca="1">IF(U913&lt;&gt;"",$AK913&amp;U913&amp;",","")</f>
        <v/>
      </c>
      <c r="AM913" s="78" t="str">
        <f ca="1">IF($A912="","",ABS(Z913)&amp;"@")</f>
        <v>1@</v>
      </c>
      <c r="AN913" s="427" t="str">
        <f t="shared" ca="1" si="297"/>
        <v/>
      </c>
      <c r="AO913" s="20"/>
      <c r="AP913" s="20"/>
      <c r="AQ913" s="20"/>
      <c r="AR913" s="20"/>
      <c r="AS913" s="20"/>
      <c r="AT913" s="66"/>
      <c r="AU913" s="20"/>
      <c r="AV913" s="20"/>
      <c r="AW913" s="20"/>
      <c r="AX913" s="20"/>
      <c r="AY913" s="20"/>
      <c r="AZ913" s="20"/>
      <c r="BA913" s="20"/>
      <c r="BB913" s="96">
        <f t="shared" ca="1" si="288"/>
        <v>22</v>
      </c>
      <c r="BC913" s="48"/>
      <c r="BD913" s="96"/>
      <c r="BE913" s="48"/>
      <c r="BG913" s="48"/>
      <c r="BH913" s="48"/>
      <c r="BI913" s="19"/>
      <c r="BJ913" s="19"/>
      <c r="BK913" s="19"/>
      <c r="BL913" s="48"/>
      <c r="BM913" s="61"/>
      <c r="BN913" s="48"/>
      <c r="BY913" s="6"/>
      <c r="CF913" s="66"/>
      <c r="CG913" s="19"/>
      <c r="CH913" s="66"/>
    </row>
    <row r="914" spans="1:86">
      <c r="A914" s="96">
        <f t="shared" ca="1" si="286"/>
        <v>20</v>
      </c>
      <c r="B914" s="23" t="str">
        <f ca="1">IF(A913="","",IF(AND(AL914="",AN914=""),"NB",AL914&amp;AN914))</f>
        <v>1@B,</v>
      </c>
      <c r="C914" s="6" t="str">
        <f t="shared" ca="1" si="289"/>
        <v/>
      </c>
      <c r="D914" s="56" t="str">
        <f ca="1">VLOOKUP($A914,$BC$5:$BN$45,8)</f>
        <v>B</v>
      </c>
      <c r="E914" s="344" t="str">
        <f t="shared" ca="1" si="298"/>
        <v>BBB</v>
      </c>
      <c r="F914" s="175">
        <v>1</v>
      </c>
      <c r="G914" s="459">
        <f ca="1">IF(G913&gt;=$AJ$3,1,IF(AND(J912="L",J913="L"),1,IF(I913="L",2,IF(I913="W",(2*G913-1),G913))))</f>
        <v>2</v>
      </c>
      <c r="H914" s="345" t="str">
        <f ca="1">IF($A913&lt;&gt;"",IF(OR($AH913&lt;&gt;0,$AI913&lt;&gt;0,E913="RRR"),"",IF(AND($D908="B",$D911="B"),"B",IF(AND($D910="B",$D912="B"),"B",IF(AND($D912=$D913,$D912="B"),"B","")))),"")</f>
        <v>B</v>
      </c>
      <c r="I914" s="346" t="str">
        <f t="shared" ca="1" si="302"/>
        <v>W</v>
      </c>
      <c r="J914" s="346">
        <f t="shared" ca="1" si="290"/>
        <v>1</v>
      </c>
      <c r="K914" s="343">
        <f t="shared" ca="1" si="299"/>
        <v>1</v>
      </c>
      <c r="L914" s="56" t="str">
        <f ca="1">VLOOKUP($A914,$BC$5:$BN$45,8)</f>
        <v>B</v>
      </c>
      <c r="M914" s="428">
        <f t="shared" ca="1" si="300"/>
        <v>0</v>
      </c>
      <c r="N914" s="175">
        <v>1</v>
      </c>
      <c r="O914" s="345" t="str">
        <f ca="1">IF($A913&lt;&gt;"",IF(OR($AH913&lt;&gt;0,$AI913&lt;&gt;0,E913="BBB",H914&lt;&gt;""),"",IF(AND($D908="R",$D911="R"),"R",IF(AND($D910="R",$D912="R"),"R",IF(AND($D912=$D913,$D912="R"),"R","")))),"")</f>
        <v/>
      </c>
      <c r="P914" s="37" t="str">
        <f t="shared" ca="1" si="291"/>
        <v/>
      </c>
      <c r="Q914" s="37">
        <f t="shared" ca="1" si="292"/>
        <v>0</v>
      </c>
      <c r="R914" s="23">
        <f ca="1">IF($A914&lt;&gt;"",IF(OR($AH913&lt;&gt;0,$AI913&lt;&gt;0),"0",SUM(Q914:Q914)),0)</f>
        <v>0</v>
      </c>
      <c r="S914" s="56" t="str">
        <f ca="1">VLOOKUP($A914,$BC$5:$BN$45,8)</f>
        <v>B</v>
      </c>
      <c r="T914" s="175">
        <v>1</v>
      </c>
      <c r="U914" s="345" t="str">
        <f ca="1">IF($A913&lt;&gt;"",IF(OR($AH913&lt;&gt;0,$AI913&lt;&gt;0,M913&gt;=$AJ$3),"",H914))</f>
        <v>B</v>
      </c>
      <c r="V914" s="346" t="str">
        <f t="shared" ca="1" si="303"/>
        <v>W</v>
      </c>
      <c r="W914" s="346">
        <f t="shared" ca="1" si="293"/>
        <v>1</v>
      </c>
      <c r="X914" s="343">
        <f t="shared" ca="1" si="301"/>
        <v>1</v>
      </c>
      <c r="Y914" s="56" t="str">
        <f ca="1">VLOOKUP($A914,$BC$5:$BN$45,8)</f>
        <v>B</v>
      </c>
      <c r="Z914" s="175">
        <v>1</v>
      </c>
      <c r="AA914" s="345" t="str">
        <f ca="1">IF($A913&lt;&gt;"",IF(OR($AH913&lt;&gt;0,$AI913&lt;&gt;0,U914&lt;&gt;""),"",O914))</f>
        <v/>
      </c>
      <c r="AB914" s="37" t="str">
        <f t="shared" ca="1" si="294"/>
        <v/>
      </c>
      <c r="AC914" s="37">
        <f t="shared" ca="1" si="295"/>
        <v>0</v>
      </c>
      <c r="AD914" s="23">
        <f ca="1">IF($A914&lt;&gt;"",IF(OR($AH913&lt;&gt;0,$AI913&lt;&gt;0),"0",SUM(AC914:AC914)),0)</f>
        <v>0</v>
      </c>
      <c r="AE914" s="90">
        <f ca="1">IF(A914&lt;&gt;"",W914+AC914,0)</f>
        <v>1</v>
      </c>
      <c r="AF914" s="87">
        <f t="shared" ca="1" si="287"/>
        <v>2</v>
      </c>
      <c r="AG914" s="95">
        <f>T915</f>
        <v>1</v>
      </c>
      <c r="AH914" s="89">
        <f ca="1">IF($A914&lt;&gt;"",IF(AH913&lt;&gt;0,AH913,IF(AF914&gt;=$AJ$1,"Profit Target",0)),0)</f>
        <v>0</v>
      </c>
      <c r="AI914" s="91">
        <f ca="1">IF($A914&lt;&gt;"",IF(AI913&lt;&gt;0,AI913,IF(AF914&lt;=$AJ$2,"Stop Loss",0)))</f>
        <v>0</v>
      </c>
      <c r="AJ914" s="89">
        <f t="shared" ca="1" si="296"/>
        <v>9</v>
      </c>
      <c r="AK914" s="78" t="str">
        <f ca="1">IF($A913="","",ABS(T914)&amp;"@")</f>
        <v>1@</v>
      </c>
      <c r="AL914" s="78" t="str">
        <f ca="1">IF(U914&lt;&gt;"",$AK914&amp;U914&amp;",","")</f>
        <v>1@B,</v>
      </c>
      <c r="AM914" s="78" t="str">
        <f ca="1">IF($A913="","",ABS(Z914)&amp;"@")</f>
        <v>1@</v>
      </c>
      <c r="AN914" s="427" t="str">
        <f t="shared" ca="1" si="297"/>
        <v/>
      </c>
      <c r="AO914" s="20"/>
      <c r="AP914" s="20"/>
      <c r="AQ914" s="20"/>
      <c r="AR914" s="20"/>
      <c r="AS914" s="20"/>
      <c r="AT914" s="66"/>
      <c r="AU914" s="20"/>
      <c r="AV914" s="20"/>
      <c r="AW914" s="20"/>
      <c r="AX914" s="20"/>
      <c r="AY914" s="20"/>
      <c r="AZ914" s="20"/>
      <c r="BA914" s="20"/>
      <c r="BB914" s="96">
        <f t="shared" ca="1" si="288"/>
        <v>25</v>
      </c>
      <c r="BC914" s="48"/>
      <c r="BD914" s="96"/>
      <c r="BE914" s="48"/>
      <c r="BG914" s="48"/>
      <c r="BH914" s="48"/>
      <c r="BI914" s="19"/>
      <c r="BJ914" s="19"/>
      <c r="BK914" s="19"/>
      <c r="BL914" s="48"/>
      <c r="BM914" s="61"/>
      <c r="BN914" s="48"/>
      <c r="BY914" s="6"/>
      <c r="CF914" s="66"/>
      <c r="CG914" s="19"/>
      <c r="CH914" s="66"/>
    </row>
    <row r="915" spans="1:86">
      <c r="A915" s="96">
        <f t="shared" ca="1" si="286"/>
        <v>35</v>
      </c>
      <c r="B915" s="23" t="str">
        <f ca="1">IF(A914="","",IF(AND(AL915="",AN915=""),"NB",AL915&amp;AN915))</f>
        <v>1@B,</v>
      </c>
      <c r="C915" s="6" t="str">
        <f t="shared" ca="1" si="289"/>
        <v/>
      </c>
      <c r="D915" s="56" t="str">
        <f ca="1">VLOOKUP($A915,$BC$5:$BN$45,8)</f>
        <v>B</v>
      </c>
      <c r="E915" s="344" t="str">
        <f t="shared" ca="1" si="298"/>
        <v>BBB</v>
      </c>
      <c r="F915" s="175">
        <v>1</v>
      </c>
      <c r="G915" s="459">
        <f ca="1">IF(G914&gt;=$AJ$3,1,IF(AND(J913="L",J914="L"),1,IF(I914="L",2,IF(I914="W",(2*G914-1),G914))))</f>
        <v>3</v>
      </c>
      <c r="H915" s="345" t="str">
        <f ca="1">IF($A914&lt;&gt;"",IF(OR($AH914&lt;&gt;0,$AI914&lt;&gt;0,E914="RRR"),"",IF(AND($D909="B",$D912="B"),"B",IF(AND($D911="B",$D913="B"),"B",IF(AND($D913=$D914,$D913="B"),"B","")))),"")</f>
        <v>B</v>
      </c>
      <c r="I915" s="346" t="str">
        <f t="shared" ca="1" si="302"/>
        <v>W</v>
      </c>
      <c r="J915" s="346">
        <f t="shared" ca="1" si="290"/>
        <v>1</v>
      </c>
      <c r="K915" s="343">
        <f t="shared" ca="1" si="299"/>
        <v>1</v>
      </c>
      <c r="L915" s="56" t="str">
        <f ca="1">VLOOKUP($A915,$BC$5:$BN$45,8)</f>
        <v>B</v>
      </c>
      <c r="M915" s="428">
        <f t="shared" ca="1" si="300"/>
        <v>0</v>
      </c>
      <c r="N915" s="175">
        <v>1</v>
      </c>
      <c r="O915" s="345" t="str">
        <f ca="1">IF($A914&lt;&gt;"",IF(OR($AH914&lt;&gt;0,$AI914&lt;&gt;0,E914="BBB",H915&lt;&gt;""),"",IF(AND($D909="R",$D912="R"),"R",IF(AND($D911="R",$D913="R"),"R",IF(AND($D913=$D914,$D913="R"),"R","")))),"")</f>
        <v/>
      </c>
      <c r="P915" s="37" t="str">
        <f t="shared" ca="1" si="291"/>
        <v/>
      </c>
      <c r="Q915" s="37">
        <f t="shared" ca="1" si="292"/>
        <v>0</v>
      </c>
      <c r="R915" s="23">
        <f ca="1">IF($A915&lt;&gt;"",IF(OR($AH914&lt;&gt;0,$AI914&lt;&gt;0),"0",SUM(Q915:Q915)),0)</f>
        <v>0</v>
      </c>
      <c r="S915" s="56" t="str">
        <f ca="1">VLOOKUP($A915,$BC$5:$BN$45,8)</f>
        <v>B</v>
      </c>
      <c r="T915" s="175">
        <v>1</v>
      </c>
      <c r="U915" s="345" t="str">
        <f ca="1">IF($A914&lt;&gt;"",IF(OR($AH914&lt;&gt;0,$AI914&lt;&gt;0,M914&gt;=$AJ$3),"",H915))</f>
        <v>B</v>
      </c>
      <c r="V915" s="346" t="str">
        <f t="shared" ca="1" si="303"/>
        <v>W</v>
      </c>
      <c r="W915" s="346">
        <f t="shared" ca="1" si="293"/>
        <v>1</v>
      </c>
      <c r="X915" s="343">
        <f t="shared" ca="1" si="301"/>
        <v>1</v>
      </c>
      <c r="Y915" s="56" t="str">
        <f ca="1">VLOOKUP($A915,$BC$5:$BN$45,8)</f>
        <v>B</v>
      </c>
      <c r="Z915" s="175">
        <v>1</v>
      </c>
      <c r="AA915" s="345" t="str">
        <f ca="1">IF($A914&lt;&gt;"",IF(OR($AH914&lt;&gt;0,$AI914&lt;&gt;0,U915&lt;&gt;""),"",O915))</f>
        <v/>
      </c>
      <c r="AB915" s="37" t="str">
        <f t="shared" ca="1" si="294"/>
        <v/>
      </c>
      <c r="AC915" s="37">
        <f t="shared" ca="1" si="295"/>
        <v>0</v>
      </c>
      <c r="AD915" s="23">
        <f ca="1">IF($A915&lt;&gt;"",IF(OR($AH914&lt;&gt;0,$AI914&lt;&gt;0),"0",SUM(AC915:AC915)),0)</f>
        <v>0</v>
      </c>
      <c r="AE915" s="90">
        <f ca="1">IF(A915&lt;&gt;"",W915+AC915,0)</f>
        <v>1</v>
      </c>
      <c r="AF915" s="87">
        <f t="shared" ca="1" si="287"/>
        <v>3</v>
      </c>
      <c r="AG915" s="95">
        <f>T916</f>
        <v>1</v>
      </c>
      <c r="AH915" s="89">
        <f ca="1">IF($A915&lt;&gt;"",IF(AH914&lt;&gt;0,AH914,IF(AF915&gt;=$AJ$1,"Profit Target",0)),0)</f>
        <v>0</v>
      </c>
      <c r="AI915" s="91">
        <f ca="1">IF($A915&lt;&gt;"",IF(AI914&lt;&gt;0,AI914,IF(AF915&lt;=$AJ$2,"Stop Loss",0)))</f>
        <v>0</v>
      </c>
      <c r="AJ915" s="89">
        <f t="shared" ca="1" si="296"/>
        <v>9</v>
      </c>
      <c r="AK915" s="78" t="str">
        <f ca="1">IF($A914="","",ABS(T915)&amp;"@")</f>
        <v>1@</v>
      </c>
      <c r="AL915" s="78" t="str">
        <f ca="1">IF(U915&lt;&gt;"",$AK915&amp;U915&amp;",","")</f>
        <v>1@B,</v>
      </c>
      <c r="AM915" s="78" t="str">
        <f ca="1">IF($A914="","",ABS(Z915)&amp;"@")</f>
        <v>1@</v>
      </c>
      <c r="AN915" s="427" t="str">
        <f t="shared" ca="1" si="297"/>
        <v/>
      </c>
      <c r="AO915" s="20"/>
      <c r="AP915" s="20"/>
      <c r="AQ915" s="20"/>
      <c r="AR915" s="20"/>
      <c r="AS915" s="20"/>
      <c r="AT915" s="66"/>
      <c r="AU915" s="20"/>
      <c r="AV915" s="20"/>
      <c r="AW915" s="20"/>
      <c r="AX915" s="20"/>
      <c r="AY915" s="20"/>
      <c r="AZ915" s="20"/>
      <c r="BA915" s="20"/>
      <c r="BB915" s="96">
        <f t="shared" ca="1" si="288"/>
        <v>23</v>
      </c>
      <c r="BC915" s="48"/>
      <c r="BD915" s="96"/>
      <c r="BE915" s="48"/>
      <c r="BG915" s="48"/>
      <c r="BH915" s="48"/>
      <c r="BI915" s="19"/>
      <c r="BJ915" s="19"/>
      <c r="BK915" s="19"/>
      <c r="BL915" s="48"/>
      <c r="BM915" s="61"/>
      <c r="BN915" s="48"/>
      <c r="BY915" s="6"/>
      <c r="CF915" s="66"/>
      <c r="CG915" s="19"/>
      <c r="CH915" s="66"/>
    </row>
    <row r="916" spans="1:86">
      <c r="A916" s="96">
        <f t="shared" ca="1" si="286"/>
        <v>15</v>
      </c>
      <c r="B916" s="23" t="str">
        <f ca="1">IF(A915="","",IF(AND(AL916="",AN916=""),"NB",AL916&amp;AN916))</f>
        <v>1@B,</v>
      </c>
      <c r="C916" s="6" t="str">
        <f t="shared" ca="1" si="289"/>
        <v/>
      </c>
      <c r="D916" s="56" t="str">
        <f ca="1">VLOOKUP($A916,$BC$5:$BN$45,8)</f>
        <v>B</v>
      </c>
      <c r="E916" s="344" t="str">
        <f t="shared" ca="1" si="298"/>
        <v>BBB</v>
      </c>
      <c r="F916" s="175">
        <v>1</v>
      </c>
      <c r="G916" s="459">
        <f ca="1">IF(G915&gt;=$AJ$3,1,IF(AND(J914="L",J915="L"),1,IF(I915="L",2,IF(I915="W",(2*G915-1),G915))))</f>
        <v>5</v>
      </c>
      <c r="H916" s="345" t="str">
        <f ca="1">IF($A915&lt;&gt;"",IF(OR($AH915&lt;&gt;0,$AI915&lt;&gt;0,E915="RRR"),"",IF(AND($D910="B",$D913="B"),"B",IF(AND($D912="B",$D914="B"),"B",IF(AND($D914=$D915,$D914="B"),"B","")))),"")</f>
        <v>B</v>
      </c>
      <c r="I916" s="346" t="str">
        <f t="shared" ca="1" si="302"/>
        <v>W</v>
      </c>
      <c r="J916" s="346">
        <f t="shared" ca="1" si="290"/>
        <v>1</v>
      </c>
      <c r="K916" s="343">
        <f t="shared" ca="1" si="299"/>
        <v>1</v>
      </c>
      <c r="L916" s="56" t="str">
        <f ca="1">VLOOKUP($A916,$BC$5:$BN$45,8)</f>
        <v>B</v>
      </c>
      <c r="M916" s="428">
        <f t="shared" ca="1" si="300"/>
        <v>0</v>
      </c>
      <c r="N916" s="175">
        <v>1</v>
      </c>
      <c r="O916" s="345" t="str">
        <f ca="1">IF($A915&lt;&gt;"",IF(OR($AH915&lt;&gt;0,$AI915&lt;&gt;0,E915="BBB",H916&lt;&gt;""),"",IF(AND($D910="R",$D913="R"),"R",IF(AND($D912="R",$D914="R"),"R",IF(AND($D914=$D915,$D914="R"),"R","")))),"")</f>
        <v/>
      </c>
      <c r="P916" s="37" t="str">
        <f t="shared" ca="1" si="291"/>
        <v/>
      </c>
      <c r="Q916" s="37">
        <f t="shared" ca="1" si="292"/>
        <v>0</v>
      </c>
      <c r="R916" s="23">
        <f ca="1">IF($A916&lt;&gt;"",IF(OR($AH915&lt;&gt;0,$AI915&lt;&gt;0),"0",SUM(Q916:Q916)),0)</f>
        <v>0</v>
      </c>
      <c r="S916" s="56" t="str">
        <f ca="1">VLOOKUP($A916,$BC$5:$BN$45,8)</f>
        <v>B</v>
      </c>
      <c r="T916" s="175">
        <v>1</v>
      </c>
      <c r="U916" s="345" t="str">
        <f ca="1">IF($A915&lt;&gt;"",IF(OR($AH915&lt;&gt;0,$AI915&lt;&gt;0,M915&gt;=$AJ$3),"",H916))</f>
        <v>B</v>
      </c>
      <c r="V916" s="346" t="str">
        <f t="shared" ca="1" si="303"/>
        <v>W</v>
      </c>
      <c r="W916" s="346">
        <f t="shared" ca="1" si="293"/>
        <v>1</v>
      </c>
      <c r="X916" s="343">
        <f t="shared" ca="1" si="301"/>
        <v>1</v>
      </c>
      <c r="Y916" s="56" t="str">
        <f ca="1">VLOOKUP($A916,$BC$5:$BN$45,8)</f>
        <v>B</v>
      </c>
      <c r="Z916" s="175">
        <v>1</v>
      </c>
      <c r="AA916" s="345" t="str">
        <f ca="1">IF($A915&lt;&gt;"",IF(OR($AH915&lt;&gt;0,$AI915&lt;&gt;0,U916&lt;&gt;""),"",O916))</f>
        <v/>
      </c>
      <c r="AB916" s="37" t="str">
        <f t="shared" ca="1" si="294"/>
        <v/>
      </c>
      <c r="AC916" s="37">
        <f t="shared" ca="1" si="295"/>
        <v>0</v>
      </c>
      <c r="AD916" s="23">
        <f ca="1">IF($A916&lt;&gt;"",IF(OR($AH915&lt;&gt;0,$AI915&lt;&gt;0),"0",SUM(AC916:AC916)),0)</f>
        <v>0</v>
      </c>
      <c r="AE916" s="90">
        <f ca="1">IF(A916&lt;&gt;"",W916+AC916,0)</f>
        <v>1</v>
      </c>
      <c r="AF916" s="87">
        <f t="shared" ca="1" si="287"/>
        <v>4</v>
      </c>
      <c r="AG916" s="95">
        <f>T917</f>
        <v>1</v>
      </c>
      <c r="AH916" s="89">
        <f ca="1">IF($A916&lt;&gt;"",IF(AH915&lt;&gt;0,AH915,IF(AF916&gt;=$AJ$1,"Profit Target",0)),0)</f>
        <v>0</v>
      </c>
      <c r="AI916" s="91">
        <f ca="1">IF($A916&lt;&gt;"",IF(AI915&lt;&gt;0,AI915,IF(AF916&lt;=$AJ$2,"Stop Loss",0)))</f>
        <v>0</v>
      </c>
      <c r="AJ916" s="89">
        <f t="shared" ca="1" si="296"/>
        <v>9</v>
      </c>
      <c r="AK916" s="78" t="str">
        <f ca="1">IF($A915="","",ABS(T916)&amp;"@")</f>
        <v>1@</v>
      </c>
      <c r="AL916" s="78" t="str">
        <f ca="1">IF(U916&lt;&gt;"",$AK916&amp;U916&amp;",","")</f>
        <v>1@B,</v>
      </c>
      <c r="AM916" s="78" t="str">
        <f ca="1">IF($A915="","",ABS(Z916)&amp;"@")</f>
        <v>1@</v>
      </c>
      <c r="AN916" s="427" t="str">
        <f t="shared" ca="1" si="297"/>
        <v/>
      </c>
      <c r="AO916" s="20"/>
      <c r="AP916" s="20"/>
      <c r="AQ916" s="20"/>
      <c r="AR916" s="20"/>
      <c r="AS916" s="20"/>
      <c r="AT916" s="66"/>
      <c r="AU916" s="20"/>
      <c r="AV916" s="20"/>
      <c r="AW916" s="20"/>
      <c r="AX916" s="20"/>
      <c r="AY916" s="20"/>
      <c r="AZ916" s="20"/>
      <c r="BA916" s="20"/>
      <c r="BB916" s="96">
        <f t="shared" ca="1" si="288"/>
        <v>16</v>
      </c>
      <c r="BC916" s="48"/>
      <c r="BD916" s="96"/>
      <c r="BE916" s="48"/>
      <c r="BG916" s="48"/>
      <c r="BH916" s="48"/>
      <c r="BI916" s="19"/>
      <c r="BJ916" s="19"/>
      <c r="BK916" s="19"/>
      <c r="BL916" s="48"/>
      <c r="BM916" s="61"/>
      <c r="BN916" s="48"/>
      <c r="BY916" s="6"/>
      <c r="CF916" s="66"/>
      <c r="CG916" s="19"/>
      <c r="CH916" s="66"/>
    </row>
    <row r="917" spans="1:86">
      <c r="A917" s="96">
        <f t="shared" ca="1" si="286"/>
        <v>5</v>
      </c>
      <c r="B917" s="23" t="str">
        <f ca="1">IF(A916="","",IF(AND(AL917="",AN917=""),"NB",AL917&amp;AN917))</f>
        <v>1@B,</v>
      </c>
      <c r="C917" s="6" t="str">
        <f t="shared" ca="1" si="289"/>
        <v/>
      </c>
      <c r="D917" s="56" t="str">
        <f ca="1">VLOOKUP($A917,$BC$5:$BN$45,8)</f>
        <v>R</v>
      </c>
      <c r="E917" s="344" t="str">
        <f t="shared" ca="1" si="298"/>
        <v>BBR</v>
      </c>
      <c r="F917" s="175">
        <v>1</v>
      </c>
      <c r="G917" s="459">
        <f ca="1">IF(G916&gt;=$AJ$3,1,IF(AND(J915="L",J916="L"),1,IF(I916="L",2,IF(I916="W",(2*G916-1),G916))))</f>
        <v>9</v>
      </c>
      <c r="H917" s="345" t="str">
        <f ca="1">IF($A916&lt;&gt;"",IF(OR($AH916&lt;&gt;0,$AI916&lt;&gt;0,E916="RRR"),"",IF(AND($D911="B",$D914="B"),"B",IF(AND($D913="B",$D915="B"),"B",IF(AND($D915=$D916,$D915="B"),"B","")))),"")</f>
        <v>B</v>
      </c>
      <c r="I917" s="346" t="str">
        <f t="shared" ca="1" si="302"/>
        <v>L</v>
      </c>
      <c r="J917" s="346">
        <f t="shared" ca="1" si="290"/>
        <v>-1</v>
      </c>
      <c r="K917" s="343">
        <f t="shared" ca="1" si="299"/>
        <v>-1</v>
      </c>
      <c r="L917" s="56" t="str">
        <f ca="1">VLOOKUP($A917,$BC$5:$BN$45,8)</f>
        <v>R</v>
      </c>
      <c r="M917" s="428">
        <f t="shared" ca="1" si="300"/>
        <v>1</v>
      </c>
      <c r="N917" s="175">
        <v>1</v>
      </c>
      <c r="O917" s="345" t="str">
        <f ca="1">IF($A916&lt;&gt;"",IF(OR($AH916&lt;&gt;0,$AI916&lt;&gt;0,E916="BBB",H917&lt;&gt;""),"",IF(AND($D911="R",$D914="R"),"R",IF(AND($D913="R",$D915="R"),"R",IF(AND($D915=$D916,$D915="R"),"R","")))),"")</f>
        <v/>
      </c>
      <c r="P917" s="37" t="str">
        <f t="shared" ca="1" si="291"/>
        <v/>
      </c>
      <c r="Q917" s="37">
        <f t="shared" ca="1" si="292"/>
        <v>0</v>
      </c>
      <c r="R917" s="23">
        <f ca="1">IF($A917&lt;&gt;"",IF(OR($AH916&lt;&gt;0,$AI916&lt;&gt;0),"0",SUM(Q917:Q917)),0)</f>
        <v>0</v>
      </c>
      <c r="S917" s="56" t="str">
        <f ca="1">VLOOKUP($A917,$BC$5:$BN$45,8)</f>
        <v>R</v>
      </c>
      <c r="T917" s="175">
        <v>1</v>
      </c>
      <c r="U917" s="345" t="str">
        <f ca="1">IF($A916&lt;&gt;"",IF(OR($AH916&lt;&gt;0,$AI916&lt;&gt;0,M916&gt;=$AJ$3),"",H917))</f>
        <v>B</v>
      </c>
      <c r="V917" s="346" t="str">
        <f t="shared" ca="1" si="303"/>
        <v>L</v>
      </c>
      <c r="W917" s="346">
        <f t="shared" ca="1" si="293"/>
        <v>-1</v>
      </c>
      <c r="X917" s="343">
        <f t="shared" ca="1" si="301"/>
        <v>-1</v>
      </c>
      <c r="Y917" s="56" t="str">
        <f ca="1">VLOOKUP($A917,$BC$5:$BN$45,8)</f>
        <v>R</v>
      </c>
      <c r="Z917" s="175">
        <v>1</v>
      </c>
      <c r="AA917" s="345" t="str">
        <f ca="1">IF($A916&lt;&gt;"",IF(OR($AH916&lt;&gt;0,$AI916&lt;&gt;0,U917&lt;&gt;""),"",O917))</f>
        <v/>
      </c>
      <c r="AB917" s="37" t="str">
        <f t="shared" ca="1" si="294"/>
        <v/>
      </c>
      <c r="AC917" s="37">
        <f t="shared" ca="1" si="295"/>
        <v>0</v>
      </c>
      <c r="AD917" s="23">
        <f ca="1">IF($A917&lt;&gt;"",IF(OR($AH916&lt;&gt;0,$AI916&lt;&gt;0),"0",SUM(AC917:AC917)),0)</f>
        <v>0</v>
      </c>
      <c r="AE917" s="90">
        <f ca="1">IF(A917&lt;&gt;"",W917+AC917,0)</f>
        <v>-1</v>
      </c>
      <c r="AF917" s="172">
        <f t="shared" ca="1" si="287"/>
        <v>3</v>
      </c>
      <c r="AG917" s="95">
        <f>T918</f>
        <v>1</v>
      </c>
      <c r="AH917" s="89">
        <f ca="1">IF($A917&lt;&gt;"",IF(AH916&lt;&gt;0,AH916,IF(AF917&gt;=$AJ$1,"Profit Target",0)),0)</f>
        <v>0</v>
      </c>
      <c r="AI917" s="91">
        <f ca="1">IF($A917&lt;&gt;"",IF(AI916&lt;&gt;0,AI916,IF(AF917&lt;=$AJ$2,"Stop Loss",0)))</f>
        <v>0</v>
      </c>
      <c r="AJ917" s="89">
        <f t="shared" ca="1" si="296"/>
        <v>9</v>
      </c>
      <c r="AK917" s="78" t="str">
        <f ca="1">IF($A916="","",ABS(T917)&amp;"@")</f>
        <v>1@</v>
      </c>
      <c r="AL917" s="78" t="str">
        <f ca="1">IF(U917&lt;&gt;"",$AK917&amp;U917&amp;",","")</f>
        <v>1@B,</v>
      </c>
      <c r="AM917" s="78" t="str">
        <f ca="1">IF($A916="","",ABS(Z917)&amp;"@")</f>
        <v>1@</v>
      </c>
      <c r="AN917" s="427" t="str">
        <f t="shared" ca="1" si="297"/>
        <v/>
      </c>
      <c r="AO917" s="20"/>
      <c r="AP917" s="20"/>
      <c r="AQ917" s="20"/>
      <c r="AR917" s="20"/>
      <c r="AS917" s="20"/>
      <c r="AT917" s="66"/>
      <c r="AU917" s="20"/>
      <c r="AV917" s="20"/>
      <c r="AW917" s="20"/>
      <c r="AX917" s="20"/>
      <c r="AY917" s="20"/>
      <c r="AZ917" s="20"/>
      <c r="BA917" s="20"/>
      <c r="BB917" s="96">
        <f t="shared" ca="1" si="288"/>
        <v>6</v>
      </c>
      <c r="BC917" s="48"/>
      <c r="BD917" s="96"/>
      <c r="BE917" s="48"/>
      <c r="BG917" s="48"/>
      <c r="BH917" s="48"/>
      <c r="BI917" s="19"/>
      <c r="BJ917" s="19"/>
      <c r="BK917" s="19"/>
      <c r="BL917" s="48"/>
      <c r="BM917" s="61"/>
      <c r="BN917" s="48"/>
      <c r="BY917" s="6"/>
      <c r="CF917" s="66"/>
      <c r="CG917" s="19"/>
      <c r="CH917" s="66"/>
    </row>
    <row r="918" spans="1:86">
      <c r="A918" s="96">
        <f t="shared" ca="1" si="286"/>
        <v>33</v>
      </c>
      <c r="B918" s="23" t="str">
        <f ca="1">IF(A917="","",IF(AND(AL918="",AN918=""),"NB",AL918&amp;AN918))</f>
        <v>1@B,</v>
      </c>
      <c r="C918" s="6" t="str">
        <f t="shared" ca="1" si="289"/>
        <v/>
      </c>
      <c r="D918" s="56" t="str">
        <f ca="1">VLOOKUP($A918,$BC$5:$BN$45,8)</f>
        <v>B</v>
      </c>
      <c r="E918" s="344" t="str">
        <f t="shared" ca="1" si="298"/>
        <v>BRB</v>
      </c>
      <c r="F918" s="175">
        <v>1</v>
      </c>
      <c r="G918" s="459">
        <f ca="1">IF(G917&gt;=$AJ$3,1,IF(AND(J916="L",J917="L"),1,IF(I917="L",2,IF(I917="W",(2*G917-1),G917))))</f>
        <v>2</v>
      </c>
      <c r="H918" s="345" t="str">
        <f ca="1">IF($A917&lt;&gt;"",IF(OR($AH917&lt;&gt;0,$AI917&lt;&gt;0,E917="RRR"),"",IF(AND($D912="B",$D915="B"),"B",IF(AND($D914="B",$D916="B"),"B",IF(AND($D916=$D917,$D916="B"),"B","")))),"")</f>
        <v>B</v>
      </c>
      <c r="I918" s="346" t="str">
        <f t="shared" ca="1" si="302"/>
        <v>W</v>
      </c>
      <c r="J918" s="346">
        <f t="shared" ca="1" si="290"/>
        <v>1</v>
      </c>
      <c r="K918" s="343">
        <f t="shared" ca="1" si="299"/>
        <v>1</v>
      </c>
      <c r="L918" s="56" t="str">
        <f ca="1">VLOOKUP($A918,$BC$5:$BN$45,8)</f>
        <v>B</v>
      </c>
      <c r="M918" s="428">
        <f t="shared" ca="1" si="300"/>
        <v>0</v>
      </c>
      <c r="N918" s="175">
        <v>1</v>
      </c>
      <c r="O918" s="345" t="str">
        <f ca="1">IF($A917&lt;&gt;"",IF(OR($AH917&lt;&gt;0,$AI917&lt;&gt;0,E917="BBB",H918&lt;&gt;""),"",IF(AND($D912="R",$D915="R"),"R",IF(AND($D914="R",$D916="R"),"R",IF(AND($D916=$D917,$D916="R"),"R","")))),"")</f>
        <v/>
      </c>
      <c r="P918" s="37" t="str">
        <f t="shared" ca="1" si="291"/>
        <v/>
      </c>
      <c r="Q918" s="37">
        <f t="shared" ca="1" si="292"/>
        <v>0</v>
      </c>
      <c r="R918" s="23">
        <f ca="1">IF($A918&lt;&gt;"",IF(OR($AH917&lt;&gt;0,$AI917&lt;&gt;0),"0",SUM(Q918:Q918)),0)</f>
        <v>0</v>
      </c>
      <c r="S918" s="56" t="str">
        <f ca="1">VLOOKUP($A918,$BC$5:$BN$45,8)</f>
        <v>B</v>
      </c>
      <c r="T918" s="175">
        <v>1</v>
      </c>
      <c r="U918" s="345" t="str">
        <f ca="1">IF($A917&lt;&gt;"",IF(OR($AH917&lt;&gt;0,$AI917&lt;&gt;0,M917&gt;=$AJ$3),"",H918))</f>
        <v>B</v>
      </c>
      <c r="V918" s="346" t="str">
        <f t="shared" ca="1" si="303"/>
        <v>W</v>
      </c>
      <c r="W918" s="346">
        <f t="shared" ca="1" si="293"/>
        <v>1</v>
      </c>
      <c r="X918" s="343">
        <f t="shared" ca="1" si="301"/>
        <v>1</v>
      </c>
      <c r="Y918" s="56" t="str">
        <f ca="1">VLOOKUP($A918,$BC$5:$BN$45,8)</f>
        <v>B</v>
      </c>
      <c r="Z918" s="175">
        <v>1</v>
      </c>
      <c r="AA918" s="345" t="str">
        <f ca="1">IF($A917&lt;&gt;"",IF(OR($AH917&lt;&gt;0,$AI917&lt;&gt;0,U918&lt;&gt;""),"",O918))</f>
        <v/>
      </c>
      <c r="AB918" s="37" t="str">
        <f t="shared" ca="1" si="294"/>
        <v/>
      </c>
      <c r="AC918" s="37">
        <f t="shared" ca="1" si="295"/>
        <v>0</v>
      </c>
      <c r="AD918" s="23">
        <f ca="1">IF($A918&lt;&gt;"",IF(OR($AH917&lt;&gt;0,$AI917&lt;&gt;0),"0",SUM(AC918:AC918)),0)</f>
        <v>0</v>
      </c>
      <c r="AE918" s="90">
        <f ca="1">IF(A918&lt;&gt;"",W918+AC918,0)</f>
        <v>1</v>
      </c>
      <c r="AF918" s="87">
        <f ca="1">IF($A918&lt;&gt;"",AE918+AF917,0)</f>
        <v>4</v>
      </c>
      <c r="AG918" s="95">
        <f>T919</f>
        <v>1</v>
      </c>
      <c r="AH918" s="89">
        <f ca="1">IF($A918&lt;&gt;"",IF(AH917&lt;&gt;0,AH917,IF(AF918&gt;=$AJ$1,"Profit Target",0)),0)</f>
        <v>0</v>
      </c>
      <c r="AI918" s="91">
        <f ca="1">IF($A918&lt;&gt;"",IF(AI917&lt;&gt;0,AI917,IF(AF918&lt;=$AJ$2,"Stop Loss",0)))</f>
        <v>0</v>
      </c>
      <c r="AJ918" s="89">
        <f t="shared" ca="1" si="296"/>
        <v>9</v>
      </c>
      <c r="AK918" s="78" t="str">
        <f ca="1">IF($A917="","",ABS(T918)&amp;"@")</f>
        <v>1@</v>
      </c>
      <c r="AL918" s="78" t="str">
        <f ca="1">IF(U918&lt;&gt;"",$AK918&amp;U918&amp;",","")</f>
        <v>1@B,</v>
      </c>
      <c r="AM918" s="78" t="str">
        <f ca="1">IF($A917="","",ABS(Z918)&amp;"@")</f>
        <v>1@</v>
      </c>
      <c r="AN918" s="427" t="str">
        <f t="shared" ca="1" si="297"/>
        <v/>
      </c>
      <c r="AO918" s="20"/>
      <c r="AP918" s="20"/>
      <c r="AQ918" s="20"/>
      <c r="AR918" s="20"/>
      <c r="AS918" s="20"/>
      <c r="AT918" s="66"/>
      <c r="AU918" s="20"/>
      <c r="AV918" s="20"/>
      <c r="AW918" s="20"/>
      <c r="AX918" s="20"/>
      <c r="AY918" s="20"/>
      <c r="AZ918" s="20"/>
      <c r="BA918" s="20"/>
      <c r="BB918" s="96">
        <f t="shared" ca="1" si="288"/>
        <v>32</v>
      </c>
      <c r="BC918" s="48"/>
      <c r="BD918" s="96"/>
      <c r="BE918" s="48"/>
      <c r="BG918" s="48"/>
      <c r="BH918" s="48"/>
      <c r="BI918" s="19"/>
      <c r="BJ918" s="19"/>
      <c r="BK918" s="19"/>
      <c r="BL918" s="48"/>
      <c r="BM918" s="61"/>
      <c r="BN918" s="48"/>
      <c r="BY918" s="6"/>
      <c r="CF918" s="66"/>
      <c r="CG918" s="19"/>
      <c r="CH918" s="66"/>
    </row>
    <row r="919" spans="1:86">
      <c r="A919" s="96">
        <f t="shared" ca="1" si="286"/>
        <v>36</v>
      </c>
      <c r="B919" s="23" t="str">
        <f ca="1">IF(A918="","",IF(AND(AL919="",AN919=""),"NB",AL919&amp;AN919))</f>
        <v>1@B,</v>
      </c>
      <c r="C919" s="6" t="str">
        <f t="shared" ca="1" si="289"/>
        <v/>
      </c>
      <c r="D919" s="56" t="str">
        <f ca="1">VLOOKUP($A919,$BC$5:$BN$45,8)</f>
        <v>R</v>
      </c>
      <c r="E919" s="344" t="str">
        <f t="shared" ca="1" si="298"/>
        <v>RBR</v>
      </c>
      <c r="F919" s="175">
        <v>1</v>
      </c>
      <c r="G919" s="459">
        <f ca="1">IF(G918&gt;=$AJ$3,1,IF(AND(J917="L",J918="L"),1,IF(I918="L",2,IF(I918="W",(2*G918-1),G918))))</f>
        <v>3</v>
      </c>
      <c r="H919" s="345" t="str">
        <f ca="1">IF($A918&lt;&gt;"",IF(OR($AH918&lt;&gt;0,$AI918&lt;&gt;0,E918="RRR"),"",IF(AND($D913="B",$D916="B"),"B",IF(AND($D915="B",$D917="B"),"B",IF(AND($D917=$D918,$D917="B"),"B","")))),"")</f>
        <v>B</v>
      </c>
      <c r="I919" s="346" t="str">
        <f t="shared" ca="1" si="302"/>
        <v>L</v>
      </c>
      <c r="J919" s="346">
        <f t="shared" ca="1" si="290"/>
        <v>-1</v>
      </c>
      <c r="K919" s="343">
        <f t="shared" ca="1" si="299"/>
        <v>-1</v>
      </c>
      <c r="L919" s="56" t="str">
        <f ca="1">VLOOKUP($A919,$BC$5:$BN$45,8)</f>
        <v>R</v>
      </c>
      <c r="M919" s="428">
        <f t="shared" ca="1" si="300"/>
        <v>1</v>
      </c>
      <c r="N919" s="175">
        <v>1</v>
      </c>
      <c r="O919" s="345" t="str">
        <f ca="1">IF($A918&lt;&gt;"",IF(OR($AH918&lt;&gt;0,$AI918&lt;&gt;0,E918="BBB",H919&lt;&gt;""),"",IF(AND($D913="R",$D916="R"),"R",IF(AND($D915="R",$D917="R"),"R",IF(AND($D917=$D918,$D917="R"),"R","")))),"")</f>
        <v/>
      </c>
      <c r="P919" s="37" t="str">
        <f t="shared" ca="1" si="291"/>
        <v/>
      </c>
      <c r="Q919" s="37">
        <f t="shared" ca="1" si="292"/>
        <v>0</v>
      </c>
      <c r="R919" s="23">
        <f ca="1">IF($A919&lt;&gt;"",IF(OR($AH918&lt;&gt;0,$AI918&lt;&gt;0),"0",SUM(Q919:Q919)),0)</f>
        <v>0</v>
      </c>
      <c r="S919" s="56" t="str">
        <f ca="1">VLOOKUP($A919,$BC$5:$BN$45,8)</f>
        <v>R</v>
      </c>
      <c r="T919" s="175">
        <v>1</v>
      </c>
      <c r="U919" s="345" t="str">
        <f ca="1">IF($A918&lt;&gt;"",IF(OR($AH918&lt;&gt;0,$AI918&lt;&gt;0,M918&gt;=$AJ$3),"",H919))</f>
        <v>B</v>
      </c>
      <c r="V919" s="346" t="str">
        <f t="shared" ca="1" si="303"/>
        <v>L</v>
      </c>
      <c r="W919" s="346">
        <f t="shared" ca="1" si="293"/>
        <v>-1</v>
      </c>
      <c r="X919" s="343">
        <f t="shared" ca="1" si="301"/>
        <v>-1</v>
      </c>
      <c r="Y919" s="56" t="str">
        <f ca="1">VLOOKUP($A919,$BC$5:$BN$45,8)</f>
        <v>R</v>
      </c>
      <c r="Z919" s="175">
        <v>1</v>
      </c>
      <c r="AA919" s="345" t="str">
        <f ca="1">IF($A918&lt;&gt;"",IF(OR($AH918&lt;&gt;0,$AI918&lt;&gt;0,U919&lt;&gt;""),"",O919))</f>
        <v/>
      </c>
      <c r="AB919" s="37" t="str">
        <f t="shared" ca="1" si="294"/>
        <v/>
      </c>
      <c r="AC919" s="37">
        <f t="shared" ca="1" si="295"/>
        <v>0</v>
      </c>
      <c r="AD919" s="23">
        <f ca="1">IF($A919&lt;&gt;"",IF(OR($AH918&lt;&gt;0,$AI918&lt;&gt;0),"0",SUM(AC919:AC919)),0)</f>
        <v>0</v>
      </c>
      <c r="AE919" s="90">
        <f ca="1">IF(A919&lt;&gt;"",W919+AC919,0)</f>
        <v>-1</v>
      </c>
      <c r="AF919" s="87">
        <f t="shared" ref="AF919:AF947" ca="1" si="304">IF($A919&lt;&gt;"",AE919+AF918,0)</f>
        <v>3</v>
      </c>
      <c r="AG919" s="95">
        <f>T920</f>
        <v>1</v>
      </c>
      <c r="AH919" s="89">
        <f ca="1">IF($A919&lt;&gt;"",IF(AH918&lt;&gt;0,AH918,IF(AF919&gt;=$AJ$1,"Profit Target",0)),0)</f>
        <v>0</v>
      </c>
      <c r="AI919" s="91">
        <f ca="1">IF($A919&lt;&gt;"",IF(AI918&lt;&gt;0,AI918,IF(AF919&lt;=$AJ$2,"Stop Loss",0)))</f>
        <v>0</v>
      </c>
      <c r="AJ919" s="89">
        <f t="shared" ca="1" si="296"/>
        <v>9</v>
      </c>
      <c r="AK919" s="78" t="str">
        <f ca="1">IF($A918="","",ABS(T919)&amp;"@")</f>
        <v>1@</v>
      </c>
      <c r="AL919" s="78" t="str">
        <f ca="1">IF(U919&lt;&gt;"",$AK919&amp;U919&amp;",","")</f>
        <v>1@B,</v>
      </c>
      <c r="AM919" s="78" t="str">
        <f ca="1">IF($A918="","",ABS(Z919)&amp;"@")</f>
        <v>1@</v>
      </c>
      <c r="AN919" s="427" t="str">
        <f t="shared" ca="1" si="297"/>
        <v/>
      </c>
      <c r="AO919" s="20"/>
      <c r="AP919" s="20"/>
      <c r="AQ919" s="20"/>
      <c r="AR919" s="20"/>
      <c r="AS919" s="20"/>
      <c r="AT919" s="66"/>
      <c r="AU919" s="20"/>
      <c r="AV919" s="20"/>
      <c r="AW919" s="20"/>
      <c r="AX919" s="20"/>
      <c r="AY919" s="20"/>
      <c r="AZ919" s="20"/>
      <c r="BA919" s="20"/>
      <c r="BB919" s="96">
        <f t="shared" ca="1" si="288"/>
        <v>32</v>
      </c>
      <c r="BC919" s="48"/>
      <c r="BD919" s="96"/>
      <c r="BE919" s="48"/>
      <c r="BG919" s="48"/>
      <c r="BH919" s="48"/>
      <c r="BI919" s="19"/>
      <c r="BJ919" s="19"/>
      <c r="BK919" s="19"/>
      <c r="BL919" s="48"/>
      <c r="BM919" s="61"/>
      <c r="BN919" s="48"/>
      <c r="BY919" s="6"/>
      <c r="CF919" s="66"/>
      <c r="CG919" s="19"/>
      <c r="CH919" s="66"/>
    </row>
    <row r="920" spans="1:86">
      <c r="A920" s="96">
        <f t="shared" ca="1" si="286"/>
        <v>15</v>
      </c>
      <c r="B920" s="23" t="str">
        <f ca="1">IF(A919="","",IF(AND(AL920="",AN920=""),"NB",AL920&amp;AN920))</f>
        <v>1@B,</v>
      </c>
      <c r="C920" s="6" t="str">
        <f t="shared" ca="1" si="289"/>
        <v/>
      </c>
      <c r="D920" s="56" t="str">
        <f ca="1">VLOOKUP($A920,$BC$5:$BN$45,8)</f>
        <v>B</v>
      </c>
      <c r="E920" s="344" t="str">
        <f t="shared" ca="1" si="298"/>
        <v>BRB</v>
      </c>
      <c r="F920" s="175">
        <v>1</v>
      </c>
      <c r="G920" s="459">
        <f ca="1">IF(G919&gt;=$AJ$3,1,IF(AND(J918="L",J919="L"),1,IF(I919="L",2,IF(I919="W",(2*G919-1),G919))))</f>
        <v>2</v>
      </c>
      <c r="H920" s="345" t="str">
        <f ca="1">IF($A919&lt;&gt;"",IF(OR($AH919&lt;&gt;0,$AI919&lt;&gt;0,E919="RRR"),"",IF(AND($D914="B",$D917="B"),"B",IF(AND($D916="B",$D918="B"),"B",IF(AND($D918=$D919,$D918="B"),"B","")))),"")</f>
        <v>B</v>
      </c>
      <c r="I920" s="346" t="str">
        <f t="shared" ca="1" si="302"/>
        <v>W</v>
      </c>
      <c r="J920" s="346">
        <f t="shared" ca="1" si="290"/>
        <v>1</v>
      </c>
      <c r="K920" s="343">
        <f t="shared" ca="1" si="299"/>
        <v>1</v>
      </c>
      <c r="L920" s="56" t="str">
        <f ca="1">VLOOKUP($A920,$BC$5:$BN$45,8)</f>
        <v>B</v>
      </c>
      <c r="M920" s="428">
        <f t="shared" ca="1" si="300"/>
        <v>0</v>
      </c>
      <c r="N920" s="175">
        <v>1</v>
      </c>
      <c r="O920" s="345" t="str">
        <f ca="1">IF($A919&lt;&gt;"",IF(OR($AH919&lt;&gt;0,$AI919&lt;&gt;0,E919="BBB",H920&lt;&gt;""),"",IF(AND($D914="R",$D917="R"),"R",IF(AND($D916="R",$D918="R"),"R",IF(AND($D918=$D919,$D918="R"),"R","")))),"")</f>
        <v/>
      </c>
      <c r="P920" s="37" t="str">
        <f t="shared" ca="1" si="291"/>
        <v/>
      </c>
      <c r="Q920" s="37">
        <f t="shared" ca="1" si="292"/>
        <v>0</v>
      </c>
      <c r="R920" s="23">
        <f ca="1">IF($A920&lt;&gt;"",IF(OR($AH919&lt;&gt;0,$AI919&lt;&gt;0),"0",SUM(Q920:Q920)),0)</f>
        <v>0</v>
      </c>
      <c r="S920" s="56" t="str">
        <f ca="1">VLOOKUP($A920,$BC$5:$BN$45,8)</f>
        <v>B</v>
      </c>
      <c r="T920" s="175">
        <v>1</v>
      </c>
      <c r="U920" s="345" t="str">
        <f ca="1">IF($A919&lt;&gt;"",IF(OR($AH919&lt;&gt;0,$AI919&lt;&gt;0,M919&gt;=$AJ$3),"",H920))</f>
        <v>B</v>
      </c>
      <c r="V920" s="346" t="str">
        <f t="shared" ca="1" si="303"/>
        <v>W</v>
      </c>
      <c r="W920" s="346">
        <f t="shared" ca="1" si="293"/>
        <v>1</v>
      </c>
      <c r="X920" s="343">
        <f t="shared" ca="1" si="301"/>
        <v>1</v>
      </c>
      <c r="Y920" s="56" t="str">
        <f ca="1">VLOOKUP($A920,$BC$5:$BN$45,8)</f>
        <v>B</v>
      </c>
      <c r="Z920" s="175">
        <v>1</v>
      </c>
      <c r="AA920" s="345" t="str">
        <f ca="1">IF($A919&lt;&gt;"",IF(OR($AH919&lt;&gt;0,$AI919&lt;&gt;0,U920&lt;&gt;""),"",O920))</f>
        <v/>
      </c>
      <c r="AB920" s="37" t="str">
        <f t="shared" ca="1" si="294"/>
        <v/>
      </c>
      <c r="AC920" s="37">
        <f t="shared" ca="1" si="295"/>
        <v>0</v>
      </c>
      <c r="AD920" s="23">
        <f ca="1">IF($A920&lt;&gt;"",IF(OR($AH919&lt;&gt;0,$AI919&lt;&gt;0),"0",SUM(AC920:AC920)),0)</f>
        <v>0</v>
      </c>
      <c r="AE920" s="90">
        <f ca="1">IF(A920&lt;&gt;"",W920+AC920,0)</f>
        <v>1</v>
      </c>
      <c r="AF920" s="87">
        <f t="shared" ca="1" si="304"/>
        <v>4</v>
      </c>
      <c r="AG920" s="95">
        <f>T921</f>
        <v>1</v>
      </c>
      <c r="AH920" s="89">
        <f ca="1">IF($A920&lt;&gt;"",IF(AH919&lt;&gt;0,AH919,IF(AF920&gt;=$AJ$1,"Profit Target",0)),0)</f>
        <v>0</v>
      </c>
      <c r="AI920" s="91">
        <f ca="1">IF($A920&lt;&gt;"",IF(AI919&lt;&gt;0,AI919,IF(AF920&lt;=$AJ$2,"Stop Loss",0)))</f>
        <v>0</v>
      </c>
      <c r="AJ920" s="89">
        <f t="shared" ca="1" si="296"/>
        <v>9</v>
      </c>
      <c r="AK920" s="78" t="str">
        <f ca="1">IF($A919="","",ABS(T920)&amp;"@")</f>
        <v>1@</v>
      </c>
      <c r="AL920" s="78" t="str">
        <f ca="1">IF(U920&lt;&gt;"",$AK920&amp;U920&amp;",","")</f>
        <v>1@B,</v>
      </c>
      <c r="AM920" s="78" t="str">
        <f ca="1">IF($A919="","",ABS(Z920)&amp;"@")</f>
        <v>1@</v>
      </c>
      <c r="AN920" s="427" t="str">
        <f t="shared" ca="1" si="297"/>
        <v/>
      </c>
      <c r="AO920" s="20"/>
      <c r="AP920" s="20"/>
      <c r="AQ920" s="20"/>
      <c r="AR920" s="20"/>
      <c r="AS920" s="20"/>
      <c r="AT920" s="66"/>
      <c r="AU920" s="20"/>
      <c r="AV920" s="20"/>
      <c r="AW920" s="20"/>
      <c r="AX920" s="20"/>
      <c r="AY920" s="20"/>
      <c r="AZ920" s="20"/>
      <c r="BA920" s="20"/>
      <c r="BB920" s="96">
        <f t="shared" ca="1" si="288"/>
        <v>34</v>
      </c>
      <c r="BC920" s="48"/>
      <c r="BD920" s="96"/>
      <c r="BE920" s="48"/>
      <c r="BG920" s="48"/>
      <c r="BH920" s="48"/>
      <c r="BI920" s="19"/>
      <c r="BJ920" s="19"/>
      <c r="BK920" s="19"/>
      <c r="BL920" s="48"/>
      <c r="BM920" s="61"/>
      <c r="BN920" s="48"/>
      <c r="BY920" s="6"/>
      <c r="CF920" s="66"/>
      <c r="CG920" s="19"/>
      <c r="CH920" s="66"/>
    </row>
    <row r="921" spans="1:86">
      <c r="A921" s="96">
        <f t="shared" ca="1" si="286"/>
        <v>15</v>
      </c>
      <c r="B921" s="23" t="str">
        <f ca="1">IF(A920="","",IF(AND(AL921="",AN921=""),"NB",AL921&amp;AN921))</f>
        <v>1@B,</v>
      </c>
      <c r="C921" s="6" t="str">
        <f t="shared" ca="1" si="289"/>
        <v/>
      </c>
      <c r="D921" s="56" t="str">
        <f ca="1">VLOOKUP($A921,$BC$5:$BN$45,8)</f>
        <v>B</v>
      </c>
      <c r="E921" s="344" t="str">
        <f t="shared" ca="1" si="298"/>
        <v>RBB</v>
      </c>
      <c r="F921" s="175">
        <v>1</v>
      </c>
      <c r="G921" s="459">
        <f ca="1">IF(G920&gt;=$AJ$3,1,IF(AND(J919="L",J920="L"),1,IF(I920="L",2,IF(I920="W",(2*G920-1),G920))))</f>
        <v>3</v>
      </c>
      <c r="H921" s="345" t="str">
        <f ca="1">IF($A920&lt;&gt;"",IF(OR($AH920&lt;&gt;0,$AI920&lt;&gt;0,E920="RRR"),"",IF(AND($D915="B",$D918="B"),"B",IF(AND($D917="B",$D919="B"),"B",IF(AND($D919=$D920,$D919="B"),"B","")))),"")</f>
        <v>B</v>
      </c>
      <c r="I921" s="346" t="str">
        <f t="shared" ca="1" si="302"/>
        <v>W</v>
      </c>
      <c r="J921" s="346">
        <f t="shared" ca="1" si="290"/>
        <v>1</v>
      </c>
      <c r="K921" s="343">
        <f t="shared" ca="1" si="299"/>
        <v>1</v>
      </c>
      <c r="L921" s="56" t="str">
        <f ca="1">VLOOKUP($A921,$BC$5:$BN$45,8)</f>
        <v>B</v>
      </c>
      <c r="M921" s="428">
        <f t="shared" ca="1" si="300"/>
        <v>0</v>
      </c>
      <c r="N921" s="175">
        <v>1</v>
      </c>
      <c r="O921" s="345" t="str">
        <f ca="1">IF($A920&lt;&gt;"",IF(OR($AH920&lt;&gt;0,$AI920&lt;&gt;0,E920="BBB",H921&lt;&gt;""),"",IF(AND($D915="R",$D918="R"),"R",IF(AND($D917="R",$D919="R"),"R",IF(AND($D919=$D920,$D919="R"),"R","")))),"")</f>
        <v/>
      </c>
      <c r="P921" s="37" t="str">
        <f t="shared" ca="1" si="291"/>
        <v/>
      </c>
      <c r="Q921" s="37">
        <f t="shared" ca="1" si="292"/>
        <v>0</v>
      </c>
      <c r="R921" s="23">
        <f ca="1">IF($A921&lt;&gt;"",IF(OR($AH920&lt;&gt;0,$AI920&lt;&gt;0),"0",SUM(Q921:Q921)),0)</f>
        <v>0</v>
      </c>
      <c r="S921" s="56" t="str">
        <f ca="1">VLOOKUP($A921,$BC$5:$BN$45,8)</f>
        <v>B</v>
      </c>
      <c r="T921" s="175">
        <v>1</v>
      </c>
      <c r="U921" s="345" t="str">
        <f ca="1">IF($A920&lt;&gt;"",IF(OR($AH920&lt;&gt;0,$AI920&lt;&gt;0,M920&gt;=$AJ$3),"",H921))</f>
        <v>B</v>
      </c>
      <c r="V921" s="346" t="str">
        <f t="shared" ca="1" si="303"/>
        <v>W</v>
      </c>
      <c r="W921" s="346">
        <f t="shared" ca="1" si="293"/>
        <v>1</v>
      </c>
      <c r="X921" s="343">
        <f t="shared" ca="1" si="301"/>
        <v>1</v>
      </c>
      <c r="Y921" s="56" t="str">
        <f ca="1">VLOOKUP($A921,$BC$5:$BN$45,8)</f>
        <v>B</v>
      </c>
      <c r="Z921" s="175">
        <v>1</v>
      </c>
      <c r="AA921" s="345" t="str">
        <f ca="1">IF($A920&lt;&gt;"",IF(OR($AH920&lt;&gt;0,$AI920&lt;&gt;0,U921&lt;&gt;""),"",O921))</f>
        <v/>
      </c>
      <c r="AB921" s="37" t="str">
        <f t="shared" ca="1" si="294"/>
        <v/>
      </c>
      <c r="AC921" s="37">
        <f t="shared" ca="1" si="295"/>
        <v>0</v>
      </c>
      <c r="AD921" s="23">
        <f ca="1">IF($A921&lt;&gt;"",IF(OR($AH920&lt;&gt;0,$AI920&lt;&gt;0),"0",SUM(AC921:AC921)),0)</f>
        <v>0</v>
      </c>
      <c r="AE921" s="90">
        <f ca="1">IF(A921&lt;&gt;"",W921+AC921,0)</f>
        <v>1</v>
      </c>
      <c r="AF921" s="87">
        <f t="shared" ca="1" si="304"/>
        <v>5</v>
      </c>
      <c r="AG921" s="95">
        <f>T922</f>
        <v>1</v>
      </c>
      <c r="AH921" s="89">
        <f ca="1">IF($A921&lt;&gt;"",IF(AH920&lt;&gt;0,AH920,IF(AF921&gt;=$AJ$1,"Profit Target",0)),0)</f>
        <v>0</v>
      </c>
      <c r="AI921" s="91">
        <f ca="1">IF($A921&lt;&gt;"",IF(AI920&lt;&gt;0,AI920,IF(AF921&lt;=$AJ$2,"Stop Loss",0)))</f>
        <v>0</v>
      </c>
      <c r="AJ921" s="89">
        <f t="shared" ca="1" si="296"/>
        <v>9</v>
      </c>
      <c r="AK921" s="78" t="str">
        <f ca="1">IF($A920="","",ABS(T921)&amp;"@")</f>
        <v>1@</v>
      </c>
      <c r="AL921" s="78" t="str">
        <f ca="1">IF(U921&lt;&gt;"",$AK921&amp;U921&amp;",","")</f>
        <v>1@B,</v>
      </c>
      <c r="AM921" s="78" t="str">
        <f ca="1">IF($A920="","",ABS(Z921)&amp;"@")</f>
        <v>1@</v>
      </c>
      <c r="AN921" s="427" t="str">
        <f t="shared" ca="1" si="297"/>
        <v/>
      </c>
      <c r="AO921" s="20"/>
      <c r="AP921" s="20"/>
      <c r="AQ921" s="20"/>
      <c r="AR921" s="20"/>
      <c r="AS921" s="20"/>
      <c r="AT921" s="66"/>
      <c r="AU921" s="20"/>
      <c r="AV921" s="20"/>
      <c r="AW921" s="20"/>
      <c r="AX921" s="20"/>
      <c r="AY921" s="20"/>
      <c r="AZ921" s="20"/>
      <c r="BA921" s="20"/>
      <c r="BB921" s="96">
        <f t="shared" ca="1" si="288"/>
        <v>36</v>
      </c>
      <c r="BC921" s="48"/>
      <c r="BD921" s="96"/>
      <c r="BE921" s="48"/>
      <c r="BG921" s="48"/>
      <c r="BH921" s="48"/>
      <c r="BI921" s="19"/>
      <c r="BJ921" s="19"/>
      <c r="BK921" s="19"/>
      <c r="BL921" s="48"/>
      <c r="BM921" s="61"/>
      <c r="BN921" s="48"/>
      <c r="BY921" s="6"/>
      <c r="CF921" s="66"/>
      <c r="CG921" s="19"/>
      <c r="CH921" s="66"/>
    </row>
    <row r="922" spans="1:86">
      <c r="A922" s="96">
        <f t="shared" ca="1" si="286"/>
        <v>2</v>
      </c>
      <c r="B922" s="23" t="str">
        <f ca="1">IF(A921="","",IF(AND(AL922="",AN922=""),"NB",AL922&amp;AN922))</f>
        <v>1@B,</v>
      </c>
      <c r="C922" s="6" t="str">
        <f t="shared" ca="1" si="289"/>
        <v/>
      </c>
      <c r="D922" s="56" t="str">
        <f ca="1">VLOOKUP($A922,$BC$5:$BN$45,8)</f>
        <v>B</v>
      </c>
      <c r="E922" s="344" t="str">
        <f t="shared" ca="1" si="298"/>
        <v>BBB</v>
      </c>
      <c r="F922" s="175">
        <v>1</v>
      </c>
      <c r="G922" s="459">
        <f ca="1">IF(G921&gt;=$AJ$3,1,IF(AND(J920="L",J921="L"),1,IF(I921="L",2,IF(I921="W",(2*G921-1),G921))))</f>
        <v>5</v>
      </c>
      <c r="H922" s="345" t="str">
        <f ca="1">IF($A921&lt;&gt;"",IF(OR($AH921&lt;&gt;0,$AI921&lt;&gt;0,E921="RRR"),"",IF(AND($D916="B",$D919="B"),"B",IF(AND($D918="B",$D920="B"),"B",IF(AND($D920=$D921,$D920="B"),"B","")))),"")</f>
        <v>B</v>
      </c>
      <c r="I922" s="346" t="str">
        <f t="shared" ca="1" si="302"/>
        <v>W</v>
      </c>
      <c r="J922" s="346">
        <f t="shared" ca="1" si="290"/>
        <v>1</v>
      </c>
      <c r="K922" s="343">
        <f t="shared" ca="1" si="299"/>
        <v>1</v>
      </c>
      <c r="L922" s="56" t="str">
        <f ca="1">VLOOKUP($A922,$BC$5:$BN$45,8)</f>
        <v>B</v>
      </c>
      <c r="M922" s="428">
        <f t="shared" ca="1" si="300"/>
        <v>0</v>
      </c>
      <c r="N922" s="175">
        <v>1</v>
      </c>
      <c r="O922" s="345" t="str">
        <f ca="1">IF($A921&lt;&gt;"",IF(OR($AH921&lt;&gt;0,$AI921&lt;&gt;0,E921="BBB",H922&lt;&gt;""),"",IF(AND($D916="R",$D919="R"),"R",IF(AND($D918="R",$D920="R"),"R",IF(AND($D920=$D921,$D920="R"),"R","")))),"")</f>
        <v/>
      </c>
      <c r="P922" s="37" t="str">
        <f t="shared" ca="1" si="291"/>
        <v/>
      </c>
      <c r="Q922" s="37">
        <f t="shared" ca="1" si="292"/>
        <v>0</v>
      </c>
      <c r="R922" s="23">
        <f ca="1">IF($A922&lt;&gt;"",IF(OR($AH921&lt;&gt;0,$AI921&lt;&gt;0),"0",SUM(Q922:Q922)),0)</f>
        <v>0</v>
      </c>
      <c r="S922" s="56" t="str">
        <f ca="1">VLOOKUP($A922,$BC$5:$BN$45,8)</f>
        <v>B</v>
      </c>
      <c r="T922" s="175">
        <v>1</v>
      </c>
      <c r="U922" s="345" t="str">
        <f ca="1">IF($A921&lt;&gt;"",IF(OR($AH921&lt;&gt;0,$AI921&lt;&gt;0,M921&gt;=$AJ$3),"",H922))</f>
        <v>B</v>
      </c>
      <c r="V922" s="346" t="str">
        <f t="shared" ca="1" si="303"/>
        <v>W</v>
      </c>
      <c r="W922" s="346">
        <f t="shared" ca="1" si="293"/>
        <v>1</v>
      </c>
      <c r="X922" s="343">
        <f t="shared" ca="1" si="301"/>
        <v>1</v>
      </c>
      <c r="Y922" s="56" t="str">
        <f ca="1">VLOOKUP($A922,$BC$5:$BN$45,8)</f>
        <v>B</v>
      </c>
      <c r="Z922" s="175">
        <v>1</v>
      </c>
      <c r="AA922" s="345" t="str">
        <f ca="1">IF($A921&lt;&gt;"",IF(OR($AH921&lt;&gt;0,$AI921&lt;&gt;0,U922&lt;&gt;""),"",O922))</f>
        <v/>
      </c>
      <c r="AB922" s="37" t="str">
        <f t="shared" ca="1" si="294"/>
        <v/>
      </c>
      <c r="AC922" s="37">
        <f t="shared" ca="1" si="295"/>
        <v>0</v>
      </c>
      <c r="AD922" s="23">
        <f ca="1">IF($A922&lt;&gt;"",IF(OR($AH921&lt;&gt;0,$AI921&lt;&gt;0),"0",SUM(AC922:AC922)),0)</f>
        <v>0</v>
      </c>
      <c r="AE922" s="90">
        <f ca="1">IF(A922&lt;&gt;"",W922+AC922,0)</f>
        <v>1</v>
      </c>
      <c r="AF922" s="87">
        <f t="shared" ca="1" si="304"/>
        <v>6</v>
      </c>
      <c r="AG922" s="95">
        <f>T923</f>
        <v>1</v>
      </c>
      <c r="AH922" s="89">
        <f ca="1">IF($A922&lt;&gt;"",IF(AH921&lt;&gt;0,AH921,IF(AF922&gt;=$AJ$1,"Profit Target",0)),0)</f>
        <v>0</v>
      </c>
      <c r="AI922" s="91">
        <f ca="1">IF($A922&lt;&gt;"",IF(AI921&lt;&gt;0,AI921,IF(AF922&lt;=$AJ$2,"Stop Loss",0)))</f>
        <v>0</v>
      </c>
      <c r="AJ922" s="89">
        <f t="shared" ca="1" si="296"/>
        <v>9</v>
      </c>
      <c r="AK922" s="78" t="str">
        <f ca="1">IF($A921="","",ABS(T922)&amp;"@")</f>
        <v>1@</v>
      </c>
      <c r="AL922" s="78" t="str">
        <f ca="1">IF(U922&lt;&gt;"",$AK922&amp;U922&amp;",","")</f>
        <v>1@B,</v>
      </c>
      <c r="AM922" s="78" t="str">
        <f ca="1">IF($A921="","",ABS(Z922)&amp;"@")</f>
        <v>1@</v>
      </c>
      <c r="AN922" s="427" t="str">
        <f t="shared" ca="1" si="297"/>
        <v/>
      </c>
      <c r="AO922" s="20"/>
      <c r="AP922" s="20"/>
      <c r="AQ922" s="20"/>
      <c r="AR922" s="20"/>
      <c r="AS922" s="20"/>
      <c r="AT922" s="66"/>
      <c r="AU922" s="20"/>
      <c r="AV922" s="20"/>
      <c r="AW922" s="20"/>
      <c r="AX922" s="20"/>
      <c r="AY922" s="20"/>
      <c r="AZ922" s="20"/>
      <c r="BA922" s="20"/>
      <c r="BB922" s="96">
        <f t="shared" ca="1" si="288"/>
        <v>25</v>
      </c>
      <c r="BC922" s="48"/>
      <c r="BD922" s="96"/>
      <c r="BE922" s="48"/>
      <c r="BG922" s="48"/>
      <c r="BH922" s="48"/>
      <c r="BI922" s="19"/>
      <c r="BJ922" s="19"/>
      <c r="BK922" s="19"/>
      <c r="BL922" s="48"/>
      <c r="BM922" s="61"/>
      <c r="BN922" s="48"/>
      <c r="BY922" s="6"/>
      <c r="CF922" s="66"/>
      <c r="CG922" s="19"/>
      <c r="CH922" s="66"/>
    </row>
    <row r="923" spans="1:86">
      <c r="A923" s="96">
        <f t="shared" ca="1" si="286"/>
        <v>26</v>
      </c>
      <c r="B923" s="23" t="str">
        <f ca="1">IF(A922="","",IF(AND(AL923="",AN923=""),"NB",AL923&amp;AN923))</f>
        <v>1@B,</v>
      </c>
      <c r="C923" s="6" t="str">
        <f t="shared" ca="1" si="289"/>
        <v/>
      </c>
      <c r="D923" s="56" t="str">
        <f ca="1">VLOOKUP($A923,$BC$5:$BN$45,8)</f>
        <v>B</v>
      </c>
      <c r="E923" s="344" t="str">
        <f t="shared" ca="1" si="298"/>
        <v>BBB</v>
      </c>
      <c r="F923" s="175">
        <v>1</v>
      </c>
      <c r="G923" s="459">
        <f ca="1">IF(G922&gt;=$AJ$3,1,IF(AND(J921="L",J922="L"),1,IF(I922="L",2,IF(I922="W",(2*G922-1),G922))))</f>
        <v>9</v>
      </c>
      <c r="H923" s="345" t="str">
        <f ca="1">IF($A922&lt;&gt;"",IF(OR($AH922&lt;&gt;0,$AI922&lt;&gt;0,E922="RRR"),"",IF(AND($D917="B",$D920="B"),"B",IF(AND($D919="B",$D921="B"),"B",IF(AND($D921=$D922,$D921="B"),"B","")))),"")</f>
        <v>B</v>
      </c>
      <c r="I923" s="346" t="str">
        <f t="shared" ca="1" si="302"/>
        <v>W</v>
      </c>
      <c r="J923" s="346">
        <f t="shared" ca="1" si="290"/>
        <v>1</v>
      </c>
      <c r="K923" s="343">
        <f t="shared" ca="1" si="299"/>
        <v>1</v>
      </c>
      <c r="L923" s="56" t="str">
        <f ca="1">VLOOKUP($A923,$BC$5:$BN$45,8)</f>
        <v>B</v>
      </c>
      <c r="M923" s="428">
        <f t="shared" ca="1" si="300"/>
        <v>0</v>
      </c>
      <c r="N923" s="175">
        <v>1</v>
      </c>
      <c r="O923" s="345" t="str">
        <f ca="1">IF($A922&lt;&gt;"",IF(OR($AH922&lt;&gt;0,$AI922&lt;&gt;0,E922="BBB",H923&lt;&gt;""),"",IF(AND($D917="R",$D920="R"),"R",IF(AND($D919="R",$D921="R"),"R",IF(AND($D921=$D922,$D921="R"),"R","")))),"")</f>
        <v/>
      </c>
      <c r="P923" s="37" t="str">
        <f t="shared" ca="1" si="291"/>
        <v/>
      </c>
      <c r="Q923" s="37">
        <f t="shared" ca="1" si="292"/>
        <v>0</v>
      </c>
      <c r="R923" s="23">
        <f ca="1">IF($A923&lt;&gt;"",IF(OR($AH922&lt;&gt;0,$AI922&lt;&gt;0),"0",SUM(Q923:Q923)),0)</f>
        <v>0</v>
      </c>
      <c r="S923" s="56" t="str">
        <f ca="1">VLOOKUP($A923,$BC$5:$BN$45,8)</f>
        <v>B</v>
      </c>
      <c r="T923" s="175">
        <v>1</v>
      </c>
      <c r="U923" s="345" t="str">
        <f ca="1">IF($A922&lt;&gt;"",IF(OR($AH922&lt;&gt;0,$AI922&lt;&gt;0,M922&gt;=$AJ$3),"",H923))</f>
        <v>B</v>
      </c>
      <c r="V923" s="346" t="str">
        <f t="shared" ca="1" si="303"/>
        <v>W</v>
      </c>
      <c r="W923" s="346">
        <f t="shared" ca="1" si="293"/>
        <v>1</v>
      </c>
      <c r="X923" s="343">
        <f t="shared" ca="1" si="301"/>
        <v>1</v>
      </c>
      <c r="Y923" s="56" t="str">
        <f ca="1">VLOOKUP($A923,$BC$5:$BN$45,8)</f>
        <v>B</v>
      </c>
      <c r="Z923" s="175">
        <v>1</v>
      </c>
      <c r="AA923" s="345" t="str">
        <f ca="1">IF($A922&lt;&gt;"",IF(OR($AH922&lt;&gt;0,$AI922&lt;&gt;0,U923&lt;&gt;""),"",O923))</f>
        <v/>
      </c>
      <c r="AB923" s="37" t="str">
        <f t="shared" ca="1" si="294"/>
        <v/>
      </c>
      <c r="AC923" s="37">
        <f t="shared" ca="1" si="295"/>
        <v>0</v>
      </c>
      <c r="AD923" s="23">
        <f ca="1">IF($A923&lt;&gt;"",IF(OR($AH922&lt;&gt;0,$AI922&lt;&gt;0),"0",SUM(AC923:AC923)),0)</f>
        <v>0</v>
      </c>
      <c r="AE923" s="90">
        <f ca="1">IF(A923&lt;&gt;"",W923+AC923,0)</f>
        <v>1</v>
      </c>
      <c r="AF923" s="87">
        <f t="shared" ca="1" si="304"/>
        <v>7</v>
      </c>
      <c r="AG923" s="95">
        <f>T924</f>
        <v>1</v>
      </c>
      <c r="AH923" s="89">
        <f ca="1">IF($A923&lt;&gt;"",IF(AH922&lt;&gt;0,AH922,IF(AF923&gt;=$AJ$1,"Profit Target",0)),0)</f>
        <v>0</v>
      </c>
      <c r="AI923" s="91">
        <f ca="1">IF($A923&lt;&gt;"",IF(AI922&lt;&gt;0,AI922,IF(AF923&lt;=$AJ$2,"Stop Loss",0)))</f>
        <v>0</v>
      </c>
      <c r="AJ923" s="89">
        <f t="shared" ca="1" si="296"/>
        <v>9</v>
      </c>
      <c r="AK923" s="78" t="str">
        <f ca="1">IF($A922="","",ABS(T923)&amp;"@")</f>
        <v>1@</v>
      </c>
      <c r="AL923" s="78" t="str">
        <f ca="1">IF(U923&lt;&gt;"",$AK923&amp;U923&amp;",","")</f>
        <v>1@B,</v>
      </c>
      <c r="AM923" s="78" t="str">
        <f ca="1">IF($A922="","",ABS(Z923)&amp;"@")</f>
        <v>1@</v>
      </c>
      <c r="AN923" s="427" t="str">
        <f t="shared" ca="1" si="297"/>
        <v/>
      </c>
      <c r="AO923" s="20"/>
      <c r="AP923" s="20"/>
      <c r="AQ923" s="20"/>
      <c r="AR923" s="20"/>
      <c r="AS923" s="20"/>
      <c r="AT923" s="66"/>
      <c r="AU923" s="20"/>
      <c r="AV923" s="20"/>
      <c r="AW923" s="20"/>
      <c r="AX923" s="20"/>
      <c r="AY923" s="20"/>
      <c r="AZ923" s="20"/>
      <c r="BA923" s="20"/>
      <c r="BB923" s="96">
        <f t="shared" ca="1" si="288"/>
        <v>6</v>
      </c>
      <c r="BC923" s="48"/>
      <c r="BD923" s="96"/>
      <c r="BE923" s="48"/>
      <c r="BG923" s="48"/>
      <c r="BH923" s="48"/>
      <c r="BI923" s="19"/>
      <c r="BJ923" s="19"/>
      <c r="BK923" s="19"/>
      <c r="BL923" s="48"/>
      <c r="BM923" s="61"/>
      <c r="BN923" s="48"/>
      <c r="BY923" s="6"/>
      <c r="CF923" s="66"/>
      <c r="CG923" s="19"/>
      <c r="CH923" s="66"/>
    </row>
    <row r="924" spans="1:86">
      <c r="A924" s="96">
        <f t="shared" ca="1" si="286"/>
        <v>36</v>
      </c>
      <c r="B924" s="23" t="str">
        <f ca="1">IF(A923="","",IF(AND(AL924="",AN924=""),"NB",AL924&amp;AN924))</f>
        <v>1@B,</v>
      </c>
      <c r="C924" s="6" t="str">
        <f t="shared" ca="1" si="289"/>
        <v/>
      </c>
      <c r="D924" s="56" t="str">
        <f ca="1">VLOOKUP($A924,$BC$5:$BN$45,8)</f>
        <v>R</v>
      </c>
      <c r="E924" s="344" t="str">
        <f t="shared" ca="1" si="298"/>
        <v>BBR</v>
      </c>
      <c r="F924" s="175">
        <v>1</v>
      </c>
      <c r="G924" s="459">
        <f ca="1">IF(G923&gt;=$AJ$3,1,IF(AND(J922="L",J923="L"),1,IF(I923="L",2,IF(I923="W",(2*G923-1),G923))))</f>
        <v>17</v>
      </c>
      <c r="H924" s="345" t="str">
        <f ca="1">IF($A923&lt;&gt;"",IF(OR($AH923&lt;&gt;0,$AI923&lt;&gt;0,E923="RRR"),"",IF(AND($D918="B",$D921="B"),"B",IF(AND($D920="B",$D922="B"),"B",IF(AND($D922=$D923,$D922="B"),"B","")))),"")</f>
        <v>B</v>
      </c>
      <c r="I924" s="346" t="str">
        <f t="shared" ca="1" si="302"/>
        <v>L</v>
      </c>
      <c r="J924" s="346">
        <f t="shared" ca="1" si="290"/>
        <v>-1</v>
      </c>
      <c r="K924" s="343">
        <f t="shared" ca="1" si="299"/>
        <v>-1</v>
      </c>
      <c r="L924" s="56" t="str">
        <f ca="1">VLOOKUP($A924,$BC$5:$BN$45,8)</f>
        <v>R</v>
      </c>
      <c r="M924" s="428">
        <f t="shared" ca="1" si="300"/>
        <v>1</v>
      </c>
      <c r="N924" s="175">
        <v>1</v>
      </c>
      <c r="O924" s="345" t="str">
        <f ca="1">IF($A923&lt;&gt;"",IF(OR($AH923&lt;&gt;0,$AI923&lt;&gt;0,E923="BBB",H924&lt;&gt;""),"",IF(AND($D918="R",$D921="R"),"R",IF(AND($D920="R",$D922="R"),"R",IF(AND($D922=$D923,$D922="R"),"R","")))),"")</f>
        <v/>
      </c>
      <c r="P924" s="37" t="str">
        <f t="shared" ca="1" si="291"/>
        <v/>
      </c>
      <c r="Q924" s="37">
        <f t="shared" ca="1" si="292"/>
        <v>0</v>
      </c>
      <c r="R924" s="23">
        <f ca="1">IF($A924&lt;&gt;"",IF(OR($AH923&lt;&gt;0,$AI923&lt;&gt;0),"0",SUM(Q924:Q924)),0)</f>
        <v>0</v>
      </c>
      <c r="S924" s="56" t="str">
        <f ca="1">VLOOKUP($A924,$BC$5:$BN$45,8)</f>
        <v>R</v>
      </c>
      <c r="T924" s="175">
        <v>1</v>
      </c>
      <c r="U924" s="345" t="str">
        <f ca="1">IF($A923&lt;&gt;"",IF(OR($AH923&lt;&gt;0,$AI923&lt;&gt;0,M923&gt;=$AJ$3),"",H924))</f>
        <v>B</v>
      </c>
      <c r="V924" s="346" t="str">
        <f t="shared" ca="1" si="303"/>
        <v>L</v>
      </c>
      <c r="W924" s="346">
        <f t="shared" ca="1" si="293"/>
        <v>-1</v>
      </c>
      <c r="X924" s="343">
        <f t="shared" ca="1" si="301"/>
        <v>-1</v>
      </c>
      <c r="Y924" s="56" t="str">
        <f ca="1">VLOOKUP($A924,$BC$5:$BN$45,8)</f>
        <v>R</v>
      </c>
      <c r="Z924" s="175">
        <v>1</v>
      </c>
      <c r="AA924" s="345" t="str">
        <f ca="1">IF($A923&lt;&gt;"",IF(OR($AH923&lt;&gt;0,$AI923&lt;&gt;0,U924&lt;&gt;""),"",O924))</f>
        <v/>
      </c>
      <c r="AB924" s="37" t="str">
        <f t="shared" ca="1" si="294"/>
        <v/>
      </c>
      <c r="AC924" s="37">
        <f t="shared" ca="1" si="295"/>
        <v>0</v>
      </c>
      <c r="AD924" s="23">
        <f ca="1">IF($A924&lt;&gt;"",IF(OR($AH923&lt;&gt;0,$AI923&lt;&gt;0),"0",SUM(AC924:AC924)),0)</f>
        <v>0</v>
      </c>
      <c r="AE924" s="90">
        <f ca="1">IF(A924&lt;&gt;"",W924+AC924,0)</f>
        <v>-1</v>
      </c>
      <c r="AF924" s="87">
        <f t="shared" ca="1" si="304"/>
        <v>6</v>
      </c>
      <c r="AG924" s="95">
        <f>T925</f>
        <v>1</v>
      </c>
      <c r="AH924" s="89">
        <f ca="1">IF($A924&lt;&gt;"",IF(AH923&lt;&gt;0,AH923,IF(AF924&gt;=$AJ$1,"Profit Target",0)),0)</f>
        <v>0</v>
      </c>
      <c r="AI924" s="91">
        <f ca="1">IF($A924&lt;&gt;"",IF(AI923&lt;&gt;0,AI923,IF(AF924&lt;=$AJ$2,"Stop Loss",0)))</f>
        <v>0</v>
      </c>
      <c r="AJ924" s="89">
        <f t="shared" ca="1" si="296"/>
        <v>9</v>
      </c>
      <c r="AK924" s="78" t="str">
        <f ca="1">IF($A923="","",ABS(T924)&amp;"@")</f>
        <v>1@</v>
      </c>
      <c r="AL924" s="78" t="str">
        <f ca="1">IF(U924&lt;&gt;"",$AK924&amp;U924&amp;",","")</f>
        <v>1@B,</v>
      </c>
      <c r="AM924" s="78" t="str">
        <f ca="1">IF($A923="","",ABS(Z924)&amp;"@")</f>
        <v>1@</v>
      </c>
      <c r="AN924" s="427" t="str">
        <f t="shared" ca="1" si="297"/>
        <v/>
      </c>
      <c r="AO924" s="20"/>
      <c r="AP924" s="20"/>
      <c r="AQ924" s="20"/>
      <c r="AR924" s="20"/>
      <c r="AS924" s="20"/>
      <c r="AT924" s="66"/>
      <c r="AU924" s="20"/>
      <c r="AV924" s="20"/>
      <c r="AW924" s="20"/>
      <c r="AX924" s="20"/>
      <c r="AY924" s="20"/>
      <c r="AZ924" s="20"/>
      <c r="BA924" s="20"/>
      <c r="BB924" s="96">
        <f t="shared" ca="1" si="288"/>
        <v>34</v>
      </c>
      <c r="BC924" s="48"/>
      <c r="BD924" s="96"/>
      <c r="BE924" s="48"/>
      <c r="BG924" s="48"/>
      <c r="BH924" s="48"/>
      <c r="BI924" s="19"/>
      <c r="BJ924" s="19"/>
      <c r="BK924" s="19"/>
      <c r="BL924" s="48"/>
      <c r="BM924" s="61"/>
      <c r="BN924" s="48"/>
      <c r="BY924" s="6"/>
      <c r="CF924" s="66"/>
      <c r="CG924" s="19"/>
      <c r="CH924" s="66"/>
    </row>
    <row r="925" spans="1:86">
      <c r="A925" s="96">
        <f t="shared" ca="1" si="286"/>
        <v>32</v>
      </c>
      <c r="B925" s="23" t="str">
        <f ca="1">IF(A924="","",IF(AND(AL925="",AN925=""),"NB",AL925&amp;AN925))</f>
        <v>1@B,</v>
      </c>
      <c r="C925" s="6" t="str">
        <f t="shared" ca="1" si="289"/>
        <v/>
      </c>
      <c r="D925" s="56" t="str">
        <f ca="1">VLOOKUP($A925,$BC$5:$BN$45,8)</f>
        <v>R</v>
      </c>
      <c r="E925" s="344" t="str">
        <f t="shared" ca="1" si="298"/>
        <v>BRR</v>
      </c>
      <c r="F925" s="175">
        <v>1</v>
      </c>
      <c r="G925" s="459">
        <f ca="1">IF(G924&gt;=$AJ$3,1,IF(AND(J923="L",J924="L"),1,IF(I924="L",2,IF(I924="W",(2*G924-1),G924))))</f>
        <v>2</v>
      </c>
      <c r="H925" s="345" t="str">
        <f ca="1">IF($A924&lt;&gt;"",IF(OR($AH924&lt;&gt;0,$AI924&lt;&gt;0,E924="RRR"),"",IF(AND($D919="B",$D922="B"),"B",IF(AND($D921="B",$D923="B"),"B",IF(AND($D923=$D924,$D923="B"),"B","")))),"")</f>
        <v>B</v>
      </c>
      <c r="I925" s="346" t="str">
        <f t="shared" ca="1" si="302"/>
        <v>L</v>
      </c>
      <c r="J925" s="346">
        <f t="shared" ca="1" si="290"/>
        <v>-1</v>
      </c>
      <c r="K925" s="343">
        <f t="shared" ca="1" si="299"/>
        <v>-1</v>
      </c>
      <c r="L925" s="56" t="str">
        <f ca="1">VLOOKUP($A925,$BC$5:$BN$45,8)</f>
        <v>R</v>
      </c>
      <c r="M925" s="428">
        <f t="shared" ca="1" si="300"/>
        <v>2</v>
      </c>
      <c r="N925" s="175">
        <v>1</v>
      </c>
      <c r="O925" s="345" t="str">
        <f ca="1">IF($A924&lt;&gt;"",IF(OR($AH924&lt;&gt;0,$AI924&lt;&gt;0,E924="BBB",H925&lt;&gt;""),"",IF(AND($D919="R",$D922="R"),"R",IF(AND($D921="R",$D923="R"),"R",IF(AND($D923=$D924,$D923="R"),"R","")))),"")</f>
        <v/>
      </c>
      <c r="P925" s="37" t="str">
        <f t="shared" ca="1" si="291"/>
        <v/>
      </c>
      <c r="Q925" s="37">
        <f t="shared" ca="1" si="292"/>
        <v>0</v>
      </c>
      <c r="R925" s="23">
        <f ca="1">IF($A925&lt;&gt;"",IF(OR($AH924&lt;&gt;0,$AI924&lt;&gt;0),"0",SUM(Q925:Q925)),0)</f>
        <v>0</v>
      </c>
      <c r="S925" s="56" t="str">
        <f ca="1">VLOOKUP($A925,$BC$5:$BN$45,8)</f>
        <v>R</v>
      </c>
      <c r="T925" s="175">
        <v>1</v>
      </c>
      <c r="U925" s="345" t="str">
        <f ca="1">IF($A924&lt;&gt;"",IF(OR($AH924&lt;&gt;0,$AI924&lt;&gt;0,M924&gt;=$AJ$3),"",H925))</f>
        <v>B</v>
      </c>
      <c r="V925" s="346" t="str">
        <f t="shared" ca="1" si="303"/>
        <v>L</v>
      </c>
      <c r="W925" s="346">
        <f t="shared" ca="1" si="293"/>
        <v>-1</v>
      </c>
      <c r="X925" s="343">
        <f t="shared" ca="1" si="301"/>
        <v>-1</v>
      </c>
      <c r="Y925" s="56" t="str">
        <f ca="1">VLOOKUP($A925,$BC$5:$BN$45,8)</f>
        <v>R</v>
      </c>
      <c r="Z925" s="175">
        <v>1</v>
      </c>
      <c r="AA925" s="345" t="str">
        <f ca="1">IF($A924&lt;&gt;"",IF(OR($AH924&lt;&gt;0,$AI924&lt;&gt;0,U925&lt;&gt;""),"",O925))</f>
        <v/>
      </c>
      <c r="AB925" s="37" t="str">
        <f t="shared" ca="1" si="294"/>
        <v/>
      </c>
      <c r="AC925" s="37">
        <f t="shared" ca="1" si="295"/>
        <v>0</v>
      </c>
      <c r="AD925" s="23">
        <f ca="1">IF($A925&lt;&gt;"",IF(OR($AH924&lt;&gt;0,$AI924&lt;&gt;0),"0",SUM(AC925:AC925)),0)</f>
        <v>0</v>
      </c>
      <c r="AE925" s="90">
        <f ca="1">IF(A925&lt;&gt;"",W925+AC925,0)</f>
        <v>-1</v>
      </c>
      <c r="AF925" s="87">
        <f t="shared" ca="1" si="304"/>
        <v>5</v>
      </c>
      <c r="AG925" s="95">
        <f>T926</f>
        <v>1</v>
      </c>
      <c r="AH925" s="89">
        <f ca="1">IF($A925&lt;&gt;"",IF(AH924&lt;&gt;0,AH924,IF(AF925&gt;=$AJ$1,"Profit Target",0)),0)</f>
        <v>0</v>
      </c>
      <c r="AI925" s="91">
        <f ca="1">IF($A925&lt;&gt;"",IF(AI924&lt;&gt;0,AI924,IF(AF925&lt;=$AJ$2,"Stop Loss",0)))</f>
        <v>0</v>
      </c>
      <c r="AJ925" s="89">
        <f t="shared" ca="1" si="296"/>
        <v>9</v>
      </c>
      <c r="AK925" s="78" t="str">
        <f ca="1">IF($A924="","",ABS(T925)&amp;"@")</f>
        <v>1@</v>
      </c>
      <c r="AL925" s="78" t="str">
        <f ca="1">IF(U925&lt;&gt;"",$AK925&amp;U925&amp;",","")</f>
        <v>1@B,</v>
      </c>
      <c r="AM925" s="78" t="str">
        <f ca="1">IF($A924="","",ABS(Z925)&amp;"@")</f>
        <v>1@</v>
      </c>
      <c r="AN925" s="427" t="str">
        <f t="shared" ca="1" si="297"/>
        <v/>
      </c>
      <c r="AO925" s="20"/>
      <c r="AP925" s="20"/>
      <c r="AQ925" s="20"/>
      <c r="AR925" s="20"/>
      <c r="AS925" s="20"/>
      <c r="AT925" s="66"/>
      <c r="AU925" s="20"/>
      <c r="AV925" s="20"/>
      <c r="AW925" s="20"/>
      <c r="AX925" s="20"/>
      <c r="AY925" s="20"/>
      <c r="AZ925" s="20"/>
      <c r="BA925" s="20"/>
      <c r="BB925" s="96">
        <f t="shared" ca="1" si="288"/>
        <v>21</v>
      </c>
      <c r="BC925" s="48"/>
      <c r="BD925" s="96"/>
      <c r="BE925" s="48"/>
      <c r="BG925" s="48"/>
      <c r="BH925" s="48"/>
      <c r="BI925" s="19"/>
      <c r="BJ925" s="19"/>
      <c r="BK925" s="19"/>
      <c r="BL925" s="48"/>
      <c r="BM925" s="61"/>
      <c r="BN925" s="48"/>
      <c r="BY925" s="6"/>
      <c r="CF925" s="66"/>
      <c r="CG925" s="19"/>
      <c r="CH925" s="66"/>
    </row>
    <row r="926" spans="1:86">
      <c r="A926" s="96">
        <f t="shared" ca="1" si="286"/>
        <v>8</v>
      </c>
      <c r="B926" s="23" t="str">
        <f ca="1">IF(A925="","",IF(AND(AL926="",AN926=""),"NB",AL926&amp;AN926))</f>
        <v>1@B,</v>
      </c>
      <c r="C926" s="6" t="str">
        <f t="shared" ca="1" si="289"/>
        <v/>
      </c>
      <c r="D926" s="56" t="str">
        <f ca="1">VLOOKUP($A926,$BC$5:$BN$45,8)</f>
        <v>B</v>
      </c>
      <c r="E926" s="344" t="str">
        <f t="shared" ca="1" si="298"/>
        <v>RRB</v>
      </c>
      <c r="F926" s="175">
        <v>1</v>
      </c>
      <c r="G926" s="459">
        <f ca="1">IF(G925&gt;=$AJ$3,1,IF(AND(J924="L",J925="L"),1,IF(I925="L",2,IF(I925="W",(2*G925-1),G925))))</f>
        <v>2</v>
      </c>
      <c r="H926" s="345" t="str">
        <f ca="1">IF($A925&lt;&gt;"",IF(OR($AH925&lt;&gt;0,$AI925&lt;&gt;0,E925="RRR"),"",IF(AND($D920="B",$D923="B"),"B",IF(AND($D922="B",$D924="B"),"B",IF(AND($D924=$D925,$D924="B"),"B","")))),"")</f>
        <v>B</v>
      </c>
      <c r="I926" s="346" t="str">
        <f t="shared" ca="1" si="302"/>
        <v>W</v>
      </c>
      <c r="J926" s="346">
        <f t="shared" ca="1" si="290"/>
        <v>1</v>
      </c>
      <c r="K926" s="343">
        <f t="shared" ca="1" si="299"/>
        <v>1</v>
      </c>
      <c r="L926" s="56" t="str">
        <f ca="1">VLOOKUP($A926,$BC$5:$BN$45,8)</f>
        <v>B</v>
      </c>
      <c r="M926" s="428">
        <f t="shared" ca="1" si="300"/>
        <v>0</v>
      </c>
      <c r="N926" s="175">
        <v>1</v>
      </c>
      <c r="O926" s="345" t="str">
        <f ca="1">IF($A925&lt;&gt;"",IF(OR($AH925&lt;&gt;0,$AI925&lt;&gt;0,E925="BBB",H926&lt;&gt;""),"",IF(AND($D920="R",$D923="R"),"R",IF(AND($D922="R",$D924="R"),"R",IF(AND($D924=$D925,$D924="R"),"R","")))),"")</f>
        <v/>
      </c>
      <c r="P926" s="37" t="str">
        <f t="shared" ca="1" si="291"/>
        <v/>
      </c>
      <c r="Q926" s="37">
        <f t="shared" ca="1" si="292"/>
        <v>0</v>
      </c>
      <c r="R926" s="23">
        <f ca="1">IF($A926&lt;&gt;"",IF(OR($AH925&lt;&gt;0,$AI925&lt;&gt;0),"0",SUM(Q926:Q926)),0)</f>
        <v>0</v>
      </c>
      <c r="S926" s="56" t="str">
        <f ca="1">VLOOKUP($A926,$BC$5:$BN$45,8)</f>
        <v>B</v>
      </c>
      <c r="T926" s="175">
        <v>1</v>
      </c>
      <c r="U926" s="345" t="str">
        <f ca="1">IF($A925&lt;&gt;"",IF(OR($AH925&lt;&gt;0,$AI925&lt;&gt;0,M925&gt;=$AJ$3),"",H926))</f>
        <v>B</v>
      </c>
      <c r="V926" s="346" t="str">
        <f t="shared" ca="1" si="303"/>
        <v>W</v>
      </c>
      <c r="W926" s="346">
        <f t="shared" ca="1" si="293"/>
        <v>1</v>
      </c>
      <c r="X926" s="343">
        <f t="shared" ca="1" si="301"/>
        <v>1</v>
      </c>
      <c r="Y926" s="56" t="str">
        <f ca="1">VLOOKUP($A926,$BC$5:$BN$45,8)</f>
        <v>B</v>
      </c>
      <c r="Z926" s="175">
        <v>1</v>
      </c>
      <c r="AA926" s="345" t="str">
        <f ca="1">IF($A925&lt;&gt;"",IF(OR($AH925&lt;&gt;0,$AI925&lt;&gt;0,U926&lt;&gt;""),"",O926))</f>
        <v/>
      </c>
      <c r="AB926" s="37" t="str">
        <f t="shared" ca="1" si="294"/>
        <v/>
      </c>
      <c r="AC926" s="37">
        <f t="shared" ca="1" si="295"/>
        <v>0</v>
      </c>
      <c r="AD926" s="23">
        <f ca="1">IF($A926&lt;&gt;"",IF(OR($AH925&lt;&gt;0,$AI925&lt;&gt;0),"0",SUM(AC926:AC926)),0)</f>
        <v>0</v>
      </c>
      <c r="AE926" s="90">
        <f ca="1">IF(A926&lt;&gt;"",W926+AC926,0)</f>
        <v>1</v>
      </c>
      <c r="AF926" s="87">
        <f t="shared" ca="1" si="304"/>
        <v>6</v>
      </c>
      <c r="AG926" s="95">
        <f>T927</f>
        <v>1</v>
      </c>
      <c r="AH926" s="89">
        <f ca="1">IF($A926&lt;&gt;"",IF(AH925&lt;&gt;0,AH925,IF(AF926&gt;=$AJ$1,"Profit Target",0)),0)</f>
        <v>0</v>
      </c>
      <c r="AI926" s="91">
        <f ca="1">IF($A926&lt;&gt;"",IF(AI925&lt;&gt;0,AI925,IF(AF926&lt;=$AJ$2,"Stop Loss",0)))</f>
        <v>0</v>
      </c>
      <c r="AJ926" s="89">
        <f t="shared" ca="1" si="296"/>
        <v>9</v>
      </c>
      <c r="AK926" s="78" t="str">
        <f ca="1">IF($A925="","",ABS(T926)&amp;"@")</f>
        <v>1@</v>
      </c>
      <c r="AL926" s="78" t="str">
        <f ca="1">IF(U926&lt;&gt;"",$AK926&amp;U926&amp;",","")</f>
        <v>1@B,</v>
      </c>
      <c r="AM926" s="78" t="str">
        <f ca="1">IF($A925="","",ABS(Z926)&amp;"@")</f>
        <v>1@</v>
      </c>
      <c r="AN926" s="427" t="str">
        <f t="shared" ca="1" si="297"/>
        <v/>
      </c>
      <c r="AO926" s="20"/>
      <c r="AP926" s="20"/>
      <c r="AQ926" s="20"/>
      <c r="AR926" s="20"/>
      <c r="AS926" s="20"/>
      <c r="AT926" s="66"/>
      <c r="AU926" s="20"/>
      <c r="AV926" s="20"/>
      <c r="AW926" s="20"/>
      <c r="AX926" s="20"/>
      <c r="AY926" s="20"/>
      <c r="AZ926" s="20"/>
      <c r="BA926" s="20"/>
      <c r="BB926" s="96">
        <f t="shared" ca="1" si="288"/>
        <v>26</v>
      </c>
      <c r="BC926" s="48"/>
      <c r="BD926" s="96"/>
      <c r="BE926" s="48"/>
      <c r="BG926" s="48"/>
      <c r="BH926" s="48"/>
      <c r="BI926" s="19"/>
      <c r="BJ926" s="19"/>
      <c r="BK926" s="19"/>
      <c r="BL926" s="48"/>
      <c r="BM926" s="61"/>
      <c r="BN926" s="48"/>
      <c r="BY926" s="6"/>
      <c r="CF926" s="66"/>
      <c r="CG926" s="19"/>
      <c r="CH926" s="66"/>
    </row>
    <row r="927" spans="1:86">
      <c r="A927" s="96">
        <f t="shared" ca="1" si="286"/>
        <v>20</v>
      </c>
      <c r="B927" s="23" t="str">
        <f ca="1">IF(A926="","",IF(AND(AL927="",AN927=""),"NB",AL927&amp;AN927))</f>
        <v>NB</v>
      </c>
      <c r="C927" s="6" t="str">
        <f t="shared" ca="1" si="289"/>
        <v/>
      </c>
      <c r="D927" s="56" t="str">
        <f ca="1">VLOOKUP($A927,$BC$5:$BN$45,8)</f>
        <v>B</v>
      </c>
      <c r="E927" s="344" t="str">
        <f t="shared" ca="1" si="298"/>
        <v>RBB</v>
      </c>
      <c r="F927" s="175">
        <v>1</v>
      </c>
      <c r="G927" s="459">
        <f ca="1">IF(G926&gt;=$AJ$3,1,IF(AND(J925="L",J926="L"),1,IF(I926="L",2,IF(I926="W",(2*G926-1),G926))))</f>
        <v>3</v>
      </c>
      <c r="H927" s="345" t="str">
        <f ca="1">IF($A926&lt;&gt;"",IF(OR($AH926&lt;&gt;0,$AI926&lt;&gt;0,E926="RRR"),"",IF(AND($D921="B",$D924="B"),"B",IF(AND($D923="B",$D925="B"),"B",IF(AND($D925=$D926,$D925="B"),"B","")))),"")</f>
        <v/>
      </c>
      <c r="I927" s="346" t="str">
        <f t="shared" ca="1" si="302"/>
        <v/>
      </c>
      <c r="J927" s="346">
        <f t="shared" ca="1" si="290"/>
        <v>0</v>
      </c>
      <c r="K927" s="343">
        <f t="shared" ca="1" si="299"/>
        <v>0</v>
      </c>
      <c r="L927" s="56" t="str">
        <f ca="1">VLOOKUP($A927,$BC$5:$BN$45,8)</f>
        <v>B</v>
      </c>
      <c r="M927" s="428">
        <f t="shared" ca="1" si="300"/>
        <v>0</v>
      </c>
      <c r="N927" s="175">
        <v>1</v>
      </c>
      <c r="O927" s="345" t="str">
        <f ca="1">IF($A926&lt;&gt;"",IF(OR($AH926&lt;&gt;0,$AI926&lt;&gt;0,E926="BBB",H927&lt;&gt;""),"",IF(AND($D921="R",$D924="R"),"R",IF(AND($D923="R",$D925="R"),"R",IF(AND($D925=$D926,$D925="R"),"R","")))),"")</f>
        <v/>
      </c>
      <c r="P927" s="37" t="str">
        <f t="shared" ca="1" si="291"/>
        <v/>
      </c>
      <c r="Q927" s="37">
        <f t="shared" ca="1" si="292"/>
        <v>0</v>
      </c>
      <c r="R927" s="23">
        <f ca="1">IF($A927&lt;&gt;"",IF(OR($AH926&lt;&gt;0,$AI926&lt;&gt;0),"0",SUM(Q927:Q927)),0)</f>
        <v>0</v>
      </c>
      <c r="S927" s="56" t="str">
        <f ca="1">VLOOKUP($A927,$BC$5:$BN$45,8)</f>
        <v>B</v>
      </c>
      <c r="T927" s="175">
        <v>1</v>
      </c>
      <c r="U927" s="345" t="str">
        <f ca="1">IF($A926&lt;&gt;"",IF(OR($AH926&lt;&gt;0,$AI926&lt;&gt;0,M926&gt;=$AJ$3),"",H927))</f>
        <v/>
      </c>
      <c r="V927" s="346" t="str">
        <f t="shared" ca="1" si="303"/>
        <v/>
      </c>
      <c r="W927" s="346">
        <f t="shared" ca="1" si="293"/>
        <v>0</v>
      </c>
      <c r="X927" s="343">
        <f t="shared" ca="1" si="301"/>
        <v>0</v>
      </c>
      <c r="Y927" s="56" t="str">
        <f ca="1">VLOOKUP($A927,$BC$5:$BN$45,8)</f>
        <v>B</v>
      </c>
      <c r="Z927" s="175">
        <v>1</v>
      </c>
      <c r="AA927" s="345" t="str">
        <f ca="1">IF($A926&lt;&gt;"",IF(OR($AH926&lt;&gt;0,$AI926&lt;&gt;0,U927&lt;&gt;""),"",O927))</f>
        <v/>
      </c>
      <c r="AB927" s="37" t="str">
        <f t="shared" ca="1" si="294"/>
        <v/>
      </c>
      <c r="AC927" s="37">
        <f t="shared" ca="1" si="295"/>
        <v>0</v>
      </c>
      <c r="AD927" s="23">
        <f ca="1">IF($A927&lt;&gt;"",IF(OR($AH926&lt;&gt;0,$AI926&lt;&gt;0),"0",SUM(AC927:AC927)),0)</f>
        <v>0</v>
      </c>
      <c r="AE927" s="90">
        <f ca="1">IF(A927&lt;&gt;"",W927+AC927,0)</f>
        <v>0</v>
      </c>
      <c r="AF927" s="87">
        <f t="shared" ca="1" si="304"/>
        <v>6</v>
      </c>
      <c r="AG927" s="95">
        <f>T928</f>
        <v>1</v>
      </c>
      <c r="AH927" s="89">
        <f ca="1">IF($A927&lt;&gt;"",IF(AH926&lt;&gt;0,AH926,IF(AF927&gt;=$AJ$1,"Profit Target",0)),0)</f>
        <v>0</v>
      </c>
      <c r="AI927" s="91">
        <f ca="1">IF($A927&lt;&gt;"",IF(AI926&lt;&gt;0,AI926,IF(AF927&lt;=$AJ$2,"Stop Loss",0)))</f>
        <v>0</v>
      </c>
      <c r="AJ927" s="89">
        <f t="shared" ca="1" si="296"/>
        <v>9</v>
      </c>
      <c r="AK927" s="78" t="str">
        <f ca="1">IF($A926="","",ABS(T927)&amp;"@")</f>
        <v>1@</v>
      </c>
      <c r="AL927" s="78" t="str">
        <f ca="1">IF(U927&lt;&gt;"",$AK927&amp;U927&amp;",","")</f>
        <v/>
      </c>
      <c r="AM927" s="78" t="str">
        <f ca="1">IF($A926="","",ABS(Z927)&amp;"@")</f>
        <v>1@</v>
      </c>
      <c r="AN927" s="427" t="str">
        <f t="shared" ca="1" si="297"/>
        <v/>
      </c>
      <c r="AO927" s="20"/>
      <c r="AP927" s="20"/>
      <c r="AQ927" s="20"/>
      <c r="AR927" s="20"/>
      <c r="AS927" s="20"/>
      <c r="AT927" s="66"/>
      <c r="AU927" s="20"/>
      <c r="AV927" s="20"/>
      <c r="AW927" s="20"/>
      <c r="AX927" s="20"/>
      <c r="AY927" s="20"/>
      <c r="AZ927" s="20"/>
      <c r="BA927" s="20"/>
      <c r="BB927" s="96">
        <f t="shared" ca="1" si="288"/>
        <v>34</v>
      </c>
      <c r="BC927" s="48"/>
      <c r="BD927" s="96"/>
      <c r="BE927" s="48"/>
      <c r="BG927" s="48"/>
      <c r="BH927" s="48"/>
      <c r="BI927" s="19"/>
      <c r="BJ927" s="19"/>
      <c r="BK927" s="19"/>
      <c r="BL927" s="48"/>
      <c r="BM927" s="61"/>
      <c r="BN927" s="48"/>
      <c r="BY927" s="6"/>
      <c r="CF927" s="66"/>
      <c r="CG927" s="19"/>
      <c r="CH927" s="66"/>
    </row>
    <row r="928" spans="1:86">
      <c r="A928" s="96">
        <f t="shared" ca="1" si="286"/>
        <v>29</v>
      </c>
      <c r="B928" s="23" t="str">
        <f ca="1">IF(A927="","",IF(AND(AL928="",AN928=""),"NB",AL928&amp;AN928))</f>
        <v>1@B,</v>
      </c>
      <c r="C928" s="6" t="str">
        <f t="shared" ca="1" si="289"/>
        <v/>
      </c>
      <c r="D928" s="56" t="str">
        <f ca="1">VLOOKUP($A928,$BC$5:$BN$45,8)</f>
        <v>B</v>
      </c>
      <c r="E928" s="344" t="str">
        <f t="shared" ca="1" si="298"/>
        <v>BBB</v>
      </c>
      <c r="F928" s="175">
        <v>1</v>
      </c>
      <c r="G928" s="459">
        <f ca="1">IF(G927&gt;=$AJ$3,1,IF(AND(J926="L",J927="L"),1,IF(I927="L",2,IF(I927="W",(2*G927-1),G927))))</f>
        <v>3</v>
      </c>
      <c r="H928" s="345" t="str">
        <f ca="1">IF($A927&lt;&gt;"",IF(OR($AH927&lt;&gt;0,$AI927&lt;&gt;0,E927="RRR"),"",IF(AND($D922="B",$D925="B"),"B",IF(AND($D924="B",$D926="B"),"B",IF(AND($D926=$D927,$D926="B"),"B","")))),"")</f>
        <v>B</v>
      </c>
      <c r="I928" s="346" t="str">
        <f t="shared" ca="1" si="302"/>
        <v>W</v>
      </c>
      <c r="J928" s="346">
        <f t="shared" ca="1" si="290"/>
        <v>1</v>
      </c>
      <c r="K928" s="343">
        <f t="shared" ca="1" si="299"/>
        <v>1</v>
      </c>
      <c r="L928" s="56" t="str">
        <f ca="1">VLOOKUP($A928,$BC$5:$BN$45,8)</f>
        <v>B</v>
      </c>
      <c r="M928" s="428">
        <f t="shared" ca="1" si="300"/>
        <v>0</v>
      </c>
      <c r="N928" s="175">
        <v>1</v>
      </c>
      <c r="O928" s="345" t="str">
        <f ca="1">IF($A927&lt;&gt;"",IF(OR($AH927&lt;&gt;0,$AI927&lt;&gt;0,E927="BBB",H928&lt;&gt;""),"",IF(AND($D922="R",$D925="R"),"R",IF(AND($D924="R",$D926="R"),"R",IF(AND($D926=$D927,$D926="R"),"R","")))),"")</f>
        <v/>
      </c>
      <c r="P928" s="37" t="str">
        <f t="shared" ca="1" si="291"/>
        <v/>
      </c>
      <c r="Q928" s="37">
        <f t="shared" ca="1" si="292"/>
        <v>0</v>
      </c>
      <c r="R928" s="23">
        <f ca="1">IF($A928&lt;&gt;"",IF(OR($AH927&lt;&gt;0,$AI927&lt;&gt;0),"0",SUM(Q928:Q928)),0)</f>
        <v>0</v>
      </c>
      <c r="S928" s="56" t="str">
        <f ca="1">VLOOKUP($A928,$BC$5:$BN$45,8)</f>
        <v>B</v>
      </c>
      <c r="T928" s="175">
        <v>1</v>
      </c>
      <c r="U928" s="345" t="str">
        <f ca="1">IF($A927&lt;&gt;"",IF(OR($AH927&lt;&gt;0,$AI927&lt;&gt;0,M927&gt;=$AJ$3),"",H928))</f>
        <v>B</v>
      </c>
      <c r="V928" s="346" t="str">
        <f t="shared" ca="1" si="303"/>
        <v>W</v>
      </c>
      <c r="W928" s="346">
        <f t="shared" ca="1" si="293"/>
        <v>1</v>
      </c>
      <c r="X928" s="343">
        <f t="shared" ca="1" si="301"/>
        <v>1</v>
      </c>
      <c r="Y928" s="56" t="str">
        <f ca="1">VLOOKUP($A928,$BC$5:$BN$45,8)</f>
        <v>B</v>
      </c>
      <c r="Z928" s="175">
        <v>1</v>
      </c>
      <c r="AA928" s="345" t="str">
        <f ca="1">IF($A927&lt;&gt;"",IF(OR($AH927&lt;&gt;0,$AI927&lt;&gt;0,U928&lt;&gt;""),"",O928))</f>
        <v/>
      </c>
      <c r="AB928" s="37" t="str">
        <f t="shared" ca="1" si="294"/>
        <v/>
      </c>
      <c r="AC928" s="37">
        <f t="shared" ca="1" si="295"/>
        <v>0</v>
      </c>
      <c r="AD928" s="23">
        <f ca="1">IF($A928&lt;&gt;"",IF(OR($AH927&lt;&gt;0,$AI927&lt;&gt;0),"0",SUM(AC928:AC928)),0)</f>
        <v>0</v>
      </c>
      <c r="AE928" s="90">
        <f ca="1">IF(A928&lt;&gt;"",W928+AC928,0)</f>
        <v>1</v>
      </c>
      <c r="AF928" s="87">
        <f t="shared" ca="1" si="304"/>
        <v>7</v>
      </c>
      <c r="AG928" s="95">
        <f>T929</f>
        <v>1</v>
      </c>
      <c r="AH928" s="89">
        <f ca="1">IF($A928&lt;&gt;"",IF(AH927&lt;&gt;0,AH927,IF(AF928&gt;=$AJ$1,"Profit Target",0)),0)</f>
        <v>0</v>
      </c>
      <c r="AI928" s="91">
        <f ca="1">IF($A928&lt;&gt;"",IF(AI927&lt;&gt;0,AI927,IF(AF928&lt;=$AJ$2,"Stop Loss",0)))</f>
        <v>0</v>
      </c>
      <c r="AJ928" s="89">
        <f t="shared" ca="1" si="296"/>
        <v>9</v>
      </c>
      <c r="AK928" s="78" t="str">
        <f ca="1">IF($A927="","",ABS(T928)&amp;"@")</f>
        <v>1@</v>
      </c>
      <c r="AL928" s="78" t="str">
        <f ca="1">IF(U928&lt;&gt;"",$AK928&amp;U928&amp;",","")</f>
        <v>1@B,</v>
      </c>
      <c r="AM928" s="78" t="str">
        <f ca="1">IF($A927="","",ABS(Z928)&amp;"@")</f>
        <v>1@</v>
      </c>
      <c r="AN928" s="427" t="str">
        <f t="shared" ca="1" si="297"/>
        <v/>
      </c>
      <c r="AO928" s="20"/>
      <c r="AP928" s="20"/>
      <c r="AQ928" s="20"/>
      <c r="AR928" s="20"/>
      <c r="AS928" s="20"/>
      <c r="AT928" s="66"/>
      <c r="AU928" s="20"/>
      <c r="AV928" s="20"/>
      <c r="AW928" s="20"/>
      <c r="AX928" s="20"/>
      <c r="AY928" s="20"/>
      <c r="AZ928" s="20"/>
      <c r="BA928" s="20"/>
      <c r="BB928" s="96">
        <f t="shared" ca="1" si="288"/>
        <v>35</v>
      </c>
      <c r="BC928" s="48"/>
      <c r="BD928" s="96"/>
      <c r="BE928" s="48"/>
      <c r="BG928" s="48"/>
      <c r="BH928" s="48"/>
      <c r="BI928" s="19"/>
      <c r="BJ928" s="19"/>
      <c r="BK928" s="19"/>
      <c r="BL928" s="48"/>
      <c r="BM928" s="61"/>
      <c r="BN928" s="48"/>
      <c r="BY928" s="6"/>
      <c r="CF928" s="66"/>
      <c r="CG928" s="19"/>
      <c r="CH928" s="66"/>
    </row>
    <row r="929" spans="1:86">
      <c r="A929" s="96">
        <f t="shared" ca="1" si="286"/>
        <v>27</v>
      </c>
      <c r="B929" s="23" t="str">
        <f ca="1">IF(A928="","",IF(AND(AL929="",AN929=""),"NB",AL929&amp;AN929))</f>
        <v>1@B,</v>
      </c>
      <c r="C929" s="6" t="str">
        <f t="shared" ca="1" si="289"/>
        <v/>
      </c>
      <c r="D929" s="56" t="str">
        <f ca="1">VLOOKUP($A929,$BC$5:$BN$45,8)</f>
        <v>R</v>
      </c>
      <c r="E929" s="344" t="str">
        <f t="shared" ca="1" si="298"/>
        <v>BBR</v>
      </c>
      <c r="F929" s="175">
        <v>1</v>
      </c>
      <c r="G929" s="459">
        <f ca="1">IF(G928&gt;=$AJ$3,1,IF(AND(J927="L",J928="L"),1,IF(I928="L",2,IF(I928="W",(2*G928-1),G928))))</f>
        <v>5</v>
      </c>
      <c r="H929" s="345" t="str">
        <f ca="1">IF($A928&lt;&gt;"",IF(OR($AH928&lt;&gt;0,$AI928&lt;&gt;0,E928="RRR"),"",IF(AND($D923="B",$D926="B"),"B",IF(AND($D925="B",$D927="B"),"B",IF(AND($D927=$D928,$D927="B"),"B","")))),"")</f>
        <v>B</v>
      </c>
      <c r="I929" s="346" t="str">
        <f t="shared" ca="1" si="302"/>
        <v>L</v>
      </c>
      <c r="J929" s="346">
        <f t="shared" ca="1" si="290"/>
        <v>-1</v>
      </c>
      <c r="K929" s="343">
        <f t="shared" ca="1" si="299"/>
        <v>-1</v>
      </c>
      <c r="L929" s="56" t="str">
        <f ca="1">VLOOKUP($A929,$BC$5:$BN$45,8)</f>
        <v>R</v>
      </c>
      <c r="M929" s="428">
        <f t="shared" ca="1" si="300"/>
        <v>1</v>
      </c>
      <c r="N929" s="175">
        <v>1</v>
      </c>
      <c r="O929" s="345" t="str">
        <f ca="1">IF($A928&lt;&gt;"",IF(OR($AH928&lt;&gt;0,$AI928&lt;&gt;0,E928="BBB",H929&lt;&gt;""),"",IF(AND($D923="R",$D926="R"),"R",IF(AND($D925="R",$D927="R"),"R",IF(AND($D927=$D928,$D927="R"),"R","")))),"")</f>
        <v/>
      </c>
      <c r="P929" s="37" t="str">
        <f t="shared" ca="1" si="291"/>
        <v/>
      </c>
      <c r="Q929" s="37">
        <f t="shared" ca="1" si="292"/>
        <v>0</v>
      </c>
      <c r="R929" s="23">
        <f ca="1">IF($A929&lt;&gt;"",IF(OR($AH928&lt;&gt;0,$AI928&lt;&gt;0),"0",SUM(Q929:Q929)),0)</f>
        <v>0</v>
      </c>
      <c r="S929" s="56" t="str">
        <f ca="1">VLOOKUP($A929,$BC$5:$BN$45,8)</f>
        <v>R</v>
      </c>
      <c r="T929" s="175">
        <v>1</v>
      </c>
      <c r="U929" s="345" t="str">
        <f ca="1">IF($A928&lt;&gt;"",IF(OR($AH928&lt;&gt;0,$AI928&lt;&gt;0,M928&gt;=$AJ$3),"",H929))</f>
        <v>B</v>
      </c>
      <c r="V929" s="346" t="str">
        <f t="shared" ca="1" si="303"/>
        <v>L</v>
      </c>
      <c r="W929" s="346">
        <f t="shared" ca="1" si="293"/>
        <v>-1</v>
      </c>
      <c r="X929" s="343">
        <f t="shared" ca="1" si="301"/>
        <v>-1</v>
      </c>
      <c r="Y929" s="56" t="str">
        <f ca="1">VLOOKUP($A929,$BC$5:$BN$45,8)</f>
        <v>R</v>
      </c>
      <c r="Z929" s="175">
        <v>1</v>
      </c>
      <c r="AA929" s="345" t="str">
        <f ca="1">IF($A928&lt;&gt;"",IF(OR($AH928&lt;&gt;0,$AI928&lt;&gt;0,U929&lt;&gt;""),"",O929))</f>
        <v/>
      </c>
      <c r="AB929" s="37" t="str">
        <f t="shared" ca="1" si="294"/>
        <v/>
      </c>
      <c r="AC929" s="37">
        <f t="shared" ca="1" si="295"/>
        <v>0</v>
      </c>
      <c r="AD929" s="23">
        <f ca="1">IF($A929&lt;&gt;"",IF(OR($AH928&lt;&gt;0,$AI928&lt;&gt;0),"0",SUM(AC929:AC929)),0)</f>
        <v>0</v>
      </c>
      <c r="AE929" s="90">
        <f ca="1">IF(A929&lt;&gt;"",W929+AC929,0)</f>
        <v>-1</v>
      </c>
      <c r="AF929" s="87">
        <f t="shared" ca="1" si="304"/>
        <v>6</v>
      </c>
      <c r="AG929" s="95">
        <f>T930</f>
        <v>1</v>
      </c>
      <c r="AH929" s="89">
        <f ca="1">IF($A929&lt;&gt;"",IF(AH928&lt;&gt;0,AH928,IF(AF929&gt;=$AJ$1,"Profit Target",0)),0)</f>
        <v>0</v>
      </c>
      <c r="AI929" s="91">
        <f ca="1">IF($A929&lt;&gt;"",IF(AI928&lt;&gt;0,AI928,IF(AF929&lt;=$AJ$2,"Stop Loss",0)))</f>
        <v>0</v>
      </c>
      <c r="AJ929" s="89">
        <f t="shared" ca="1" si="296"/>
        <v>9</v>
      </c>
      <c r="AK929" s="78" t="str">
        <f ca="1">IF($A928="","",ABS(T929)&amp;"@")</f>
        <v>1@</v>
      </c>
      <c r="AL929" s="78" t="str">
        <f ca="1">IF(U929&lt;&gt;"",$AK929&amp;U929&amp;",","")</f>
        <v>1@B,</v>
      </c>
      <c r="AM929" s="78" t="str">
        <f ca="1">IF($A928="","",ABS(Z929)&amp;"@")</f>
        <v>1@</v>
      </c>
      <c r="AN929" s="427" t="str">
        <f t="shared" ca="1" si="297"/>
        <v/>
      </c>
      <c r="AO929" s="20"/>
      <c r="AP929" s="20"/>
      <c r="AQ929" s="20"/>
      <c r="AR929" s="20"/>
      <c r="AS929" s="20"/>
      <c r="AT929" s="66"/>
      <c r="AU929" s="20"/>
      <c r="AV929" s="20"/>
      <c r="AW929" s="20"/>
      <c r="AX929" s="20"/>
      <c r="AY929" s="20"/>
      <c r="AZ929" s="20"/>
      <c r="BA929" s="20"/>
      <c r="BB929" s="96">
        <f t="shared" ca="1" si="288"/>
        <v>25</v>
      </c>
      <c r="BC929" s="48"/>
      <c r="BD929" s="96"/>
      <c r="BE929" s="48"/>
      <c r="BG929" s="48"/>
      <c r="BH929" s="48"/>
      <c r="BI929" s="19"/>
      <c r="BJ929" s="19"/>
      <c r="BK929" s="19"/>
      <c r="BL929" s="48"/>
      <c r="BM929" s="61"/>
      <c r="BN929" s="48"/>
      <c r="BY929" s="6"/>
      <c r="CF929" s="66"/>
      <c r="CG929" s="19"/>
      <c r="CH929" s="66"/>
    </row>
    <row r="930" spans="1:86">
      <c r="A930" s="96">
        <f t="shared" ca="1" si="286"/>
        <v>31</v>
      </c>
      <c r="B930" s="23" t="str">
        <f ca="1">IF(A929="","",IF(AND(AL930="",AN930=""),"NB",AL930&amp;AN930))</f>
        <v>1@B,</v>
      </c>
      <c r="C930" s="6" t="str">
        <f t="shared" ca="1" si="289"/>
        <v/>
      </c>
      <c r="D930" s="56" t="str">
        <f ca="1">VLOOKUP($A930,$BC$5:$BN$45,8)</f>
        <v>B</v>
      </c>
      <c r="E930" s="344" t="str">
        <f t="shared" ca="1" si="298"/>
        <v>BRB</v>
      </c>
      <c r="F930" s="175">
        <v>1</v>
      </c>
      <c r="G930" s="459">
        <f ca="1">IF(G929&gt;=$AJ$3,1,IF(AND(J928="L",J929="L"),1,IF(I929="L",2,IF(I929="W",(2*G929-1),G929))))</f>
        <v>2</v>
      </c>
      <c r="H930" s="345" t="str">
        <f ca="1">IF($A929&lt;&gt;"",IF(OR($AH929&lt;&gt;0,$AI929&lt;&gt;0,E929="RRR"),"",IF(AND($D924="B",$D927="B"),"B",IF(AND($D926="B",$D928="B"),"B",IF(AND($D928=$D929,$D928="B"),"B","")))),"")</f>
        <v>B</v>
      </c>
      <c r="I930" s="346" t="str">
        <f t="shared" ca="1" si="302"/>
        <v>W</v>
      </c>
      <c r="J930" s="346">
        <f t="shared" ca="1" si="290"/>
        <v>1</v>
      </c>
      <c r="K930" s="343">
        <f t="shared" ca="1" si="299"/>
        <v>1</v>
      </c>
      <c r="L930" s="56" t="str">
        <f ca="1">VLOOKUP($A930,$BC$5:$BN$45,8)</f>
        <v>B</v>
      </c>
      <c r="M930" s="428">
        <f t="shared" ca="1" si="300"/>
        <v>0</v>
      </c>
      <c r="N930" s="175">
        <v>1</v>
      </c>
      <c r="O930" s="345" t="str">
        <f ca="1">IF($A929&lt;&gt;"",IF(OR($AH929&lt;&gt;0,$AI929&lt;&gt;0,E929="BBB",H930&lt;&gt;""),"",IF(AND($D924="R",$D927="R"),"R",IF(AND($D926="R",$D928="R"),"R",IF(AND($D928=$D929,$D928="R"),"R","")))),"")</f>
        <v/>
      </c>
      <c r="P930" s="37" t="str">
        <f t="shared" ca="1" si="291"/>
        <v/>
      </c>
      <c r="Q930" s="37">
        <f t="shared" ca="1" si="292"/>
        <v>0</v>
      </c>
      <c r="R930" s="23">
        <f ca="1">IF($A930&lt;&gt;"",IF(OR($AH929&lt;&gt;0,$AI929&lt;&gt;0),"0",SUM(Q930:Q930)),0)</f>
        <v>0</v>
      </c>
      <c r="S930" s="56" t="str">
        <f ca="1">VLOOKUP($A930,$BC$5:$BN$45,8)</f>
        <v>B</v>
      </c>
      <c r="T930" s="175">
        <v>1</v>
      </c>
      <c r="U930" s="345" t="str">
        <f ca="1">IF($A929&lt;&gt;"",IF(OR($AH929&lt;&gt;0,$AI929&lt;&gt;0,M929&gt;=$AJ$3),"",H930))</f>
        <v>B</v>
      </c>
      <c r="V930" s="346" t="str">
        <f t="shared" ca="1" si="303"/>
        <v>W</v>
      </c>
      <c r="W930" s="346">
        <f t="shared" ca="1" si="293"/>
        <v>1</v>
      </c>
      <c r="X930" s="343">
        <f t="shared" ca="1" si="301"/>
        <v>1</v>
      </c>
      <c r="Y930" s="56" t="str">
        <f ca="1">VLOOKUP($A930,$BC$5:$BN$45,8)</f>
        <v>B</v>
      </c>
      <c r="Z930" s="175">
        <v>1</v>
      </c>
      <c r="AA930" s="345" t="str">
        <f ca="1">IF($A929&lt;&gt;"",IF(OR($AH929&lt;&gt;0,$AI929&lt;&gt;0,U930&lt;&gt;""),"",O930))</f>
        <v/>
      </c>
      <c r="AB930" s="37" t="str">
        <f t="shared" ca="1" si="294"/>
        <v/>
      </c>
      <c r="AC930" s="37">
        <f t="shared" ca="1" si="295"/>
        <v>0</v>
      </c>
      <c r="AD930" s="23">
        <f ca="1">IF($A930&lt;&gt;"",IF(OR($AH929&lt;&gt;0,$AI929&lt;&gt;0),"0",SUM(AC930:AC930)),0)</f>
        <v>0</v>
      </c>
      <c r="AE930" s="90">
        <f ca="1">IF(A930&lt;&gt;"",W930+AC930,0)</f>
        <v>1</v>
      </c>
      <c r="AF930" s="87">
        <f t="shared" ca="1" si="304"/>
        <v>7</v>
      </c>
      <c r="AG930" s="95">
        <f>T931</f>
        <v>1</v>
      </c>
      <c r="AH930" s="89">
        <f ca="1">IF($A930&lt;&gt;"",IF(AH929&lt;&gt;0,AH929,IF(AF930&gt;=$AJ$1,"Profit Target",0)),0)</f>
        <v>0</v>
      </c>
      <c r="AI930" s="91">
        <f ca="1">IF($A930&lt;&gt;"",IF(AI929&lt;&gt;0,AI929,IF(AF930&lt;=$AJ$2,"Stop Loss",0)))</f>
        <v>0</v>
      </c>
      <c r="AJ930" s="89">
        <f t="shared" ca="1" si="296"/>
        <v>9</v>
      </c>
      <c r="AK930" s="78" t="str">
        <f ca="1">IF($A929="","",ABS(T930)&amp;"@")</f>
        <v>1@</v>
      </c>
      <c r="AL930" s="78" t="str">
        <f ca="1">IF(U930&lt;&gt;"",$AK930&amp;U930&amp;",","")</f>
        <v>1@B,</v>
      </c>
      <c r="AM930" s="78" t="str">
        <f ca="1">IF($A929="","",ABS(Z930)&amp;"@")</f>
        <v>1@</v>
      </c>
      <c r="AN930" s="427" t="str">
        <f t="shared" ca="1" si="297"/>
        <v/>
      </c>
      <c r="AO930" s="20"/>
      <c r="AP930" s="20"/>
      <c r="AQ930" s="20"/>
      <c r="AR930" s="20"/>
      <c r="AS930" s="20"/>
      <c r="AT930" s="66"/>
      <c r="AU930" s="20"/>
      <c r="AV930" s="20"/>
      <c r="AW930" s="20"/>
      <c r="AX930" s="20"/>
      <c r="AY930" s="20"/>
      <c r="AZ930" s="20"/>
      <c r="BA930" s="20"/>
      <c r="BB930" s="96">
        <f t="shared" ca="1" si="288"/>
        <v>29</v>
      </c>
      <c r="BC930" s="48"/>
      <c r="BD930" s="96"/>
      <c r="BE930" s="48"/>
      <c r="BG930" s="48"/>
      <c r="BH930" s="48"/>
      <c r="BI930" s="19"/>
      <c r="BJ930" s="19"/>
      <c r="BK930" s="19"/>
      <c r="BL930" s="48"/>
      <c r="BM930" s="61"/>
      <c r="BN930" s="48"/>
      <c r="BY930" s="6"/>
      <c r="CF930" s="66"/>
      <c r="CG930" s="19"/>
      <c r="CH930" s="66"/>
    </row>
    <row r="931" spans="1:86">
      <c r="A931" s="96">
        <f t="shared" ca="1" si="286"/>
        <v>17</v>
      </c>
      <c r="B931" s="23" t="str">
        <f ca="1">IF(A930="","",IF(AND(AL931="",AN931=""),"NB",AL931&amp;AN931))</f>
        <v>NB</v>
      </c>
      <c r="C931" s="6" t="str">
        <f t="shared" ca="1" si="289"/>
        <v/>
      </c>
      <c r="D931" s="56" t="str">
        <f ca="1">VLOOKUP($A931,$BC$5:$BN$45,8)</f>
        <v>B</v>
      </c>
      <c r="E931" s="344" t="str">
        <f t="shared" ca="1" si="298"/>
        <v>RBB</v>
      </c>
      <c r="F931" s="175">
        <v>1</v>
      </c>
      <c r="G931" s="459">
        <f ca="1">IF(G930&gt;=$AJ$3,1,IF(AND(J929="L",J930="L"),1,IF(I930="L",2,IF(I930="W",(2*G930-1),G930))))</f>
        <v>3</v>
      </c>
      <c r="H931" s="345" t="str">
        <f ca="1">IF($A930&lt;&gt;"",IF(OR($AH930&lt;&gt;0,$AI930&lt;&gt;0,E930="RRR"),"",IF(AND($D925="B",$D928="B"),"B",IF(AND($D927="B",$D929="B"),"B",IF(AND($D929=$D930,$D929="B"),"B","")))),"")</f>
        <v/>
      </c>
      <c r="I931" s="346" t="str">
        <f t="shared" ca="1" si="302"/>
        <v/>
      </c>
      <c r="J931" s="346">
        <f t="shared" ca="1" si="290"/>
        <v>0</v>
      </c>
      <c r="K931" s="343">
        <f t="shared" ca="1" si="299"/>
        <v>0</v>
      </c>
      <c r="L931" s="56" t="str">
        <f ca="1">VLOOKUP($A931,$BC$5:$BN$45,8)</f>
        <v>B</v>
      </c>
      <c r="M931" s="428">
        <f t="shared" ca="1" si="300"/>
        <v>0</v>
      </c>
      <c r="N931" s="175">
        <v>1</v>
      </c>
      <c r="O931" s="345" t="str">
        <f ca="1">IF($A930&lt;&gt;"",IF(OR($AH930&lt;&gt;0,$AI930&lt;&gt;0,E930="BBB",H931&lt;&gt;""),"",IF(AND($D925="R",$D928="R"),"R",IF(AND($D927="R",$D929="R"),"R",IF(AND($D929=$D930,$D929="R"),"R","")))),"")</f>
        <v/>
      </c>
      <c r="P931" s="37" t="str">
        <f t="shared" ca="1" si="291"/>
        <v/>
      </c>
      <c r="Q931" s="37">
        <f t="shared" ca="1" si="292"/>
        <v>0</v>
      </c>
      <c r="R931" s="23">
        <f ca="1">IF($A931&lt;&gt;"",IF(OR($AH930&lt;&gt;0,$AI930&lt;&gt;0),"0",SUM(Q931:Q931)),0)</f>
        <v>0</v>
      </c>
      <c r="S931" s="56" t="str">
        <f ca="1">VLOOKUP($A931,$BC$5:$BN$45,8)</f>
        <v>B</v>
      </c>
      <c r="T931" s="175">
        <v>1</v>
      </c>
      <c r="U931" s="345" t="str">
        <f ca="1">IF($A930&lt;&gt;"",IF(OR($AH930&lt;&gt;0,$AI930&lt;&gt;0,M930&gt;=$AJ$3),"",H931))</f>
        <v/>
      </c>
      <c r="V931" s="346" t="str">
        <f t="shared" ca="1" si="303"/>
        <v/>
      </c>
      <c r="W931" s="346">
        <f t="shared" ca="1" si="293"/>
        <v>0</v>
      </c>
      <c r="X931" s="343">
        <f t="shared" ca="1" si="301"/>
        <v>0</v>
      </c>
      <c r="Y931" s="56" t="str">
        <f ca="1">VLOOKUP($A931,$BC$5:$BN$45,8)</f>
        <v>B</v>
      </c>
      <c r="Z931" s="175">
        <v>1</v>
      </c>
      <c r="AA931" s="345" t="str">
        <f ca="1">IF($A930&lt;&gt;"",IF(OR($AH930&lt;&gt;0,$AI930&lt;&gt;0,U931&lt;&gt;""),"",O931))</f>
        <v/>
      </c>
      <c r="AB931" s="37" t="str">
        <f t="shared" ca="1" si="294"/>
        <v/>
      </c>
      <c r="AC931" s="37">
        <f t="shared" ca="1" si="295"/>
        <v>0</v>
      </c>
      <c r="AD931" s="23">
        <f ca="1">IF($A931&lt;&gt;"",IF(OR($AH930&lt;&gt;0,$AI930&lt;&gt;0),"0",SUM(AC931:AC931)),0)</f>
        <v>0</v>
      </c>
      <c r="AE931" s="90">
        <f ca="1">IF(A931&lt;&gt;"",W931+AC931,0)</f>
        <v>0</v>
      </c>
      <c r="AF931" s="87">
        <f t="shared" ca="1" si="304"/>
        <v>7</v>
      </c>
      <c r="AG931" s="95">
        <f>T932</f>
        <v>1</v>
      </c>
      <c r="AH931" s="89">
        <f ca="1">IF($A931&lt;&gt;"",IF(AH930&lt;&gt;0,AH930,IF(AF931&gt;=$AJ$1,"Profit Target",0)),0)</f>
        <v>0</v>
      </c>
      <c r="AI931" s="91">
        <f ca="1">IF($A931&lt;&gt;"",IF(AI930&lt;&gt;0,AI930,IF(AF931&lt;=$AJ$2,"Stop Loss",0)))</f>
        <v>0</v>
      </c>
      <c r="AJ931" s="89">
        <f t="shared" ca="1" si="296"/>
        <v>9</v>
      </c>
      <c r="AK931" s="78" t="str">
        <f ca="1">IF($A930="","",ABS(T931)&amp;"@")</f>
        <v>1@</v>
      </c>
      <c r="AL931" s="78" t="str">
        <f ca="1">IF(U931&lt;&gt;"",$AK931&amp;U931&amp;",","")</f>
        <v/>
      </c>
      <c r="AM931" s="78" t="str">
        <f ca="1">IF($A930="","",ABS(Z931)&amp;"@")</f>
        <v>1@</v>
      </c>
      <c r="AN931" s="427" t="str">
        <f t="shared" ca="1" si="297"/>
        <v/>
      </c>
      <c r="AO931" s="20"/>
      <c r="AP931" s="20"/>
      <c r="AQ931" s="20"/>
      <c r="AR931" s="20"/>
      <c r="AS931" s="20"/>
      <c r="AT931" s="66"/>
      <c r="AU931" s="20"/>
      <c r="AV931" s="20"/>
      <c r="AW931" s="20"/>
      <c r="AX931" s="20"/>
      <c r="AY931" s="20"/>
      <c r="AZ931" s="20"/>
      <c r="BA931" s="20"/>
      <c r="BB931" s="96">
        <f t="shared" ca="1" si="288"/>
        <v>36</v>
      </c>
      <c r="BC931" s="48"/>
      <c r="BD931" s="96"/>
      <c r="BE931" s="48"/>
      <c r="BG931" s="48"/>
      <c r="BH931" s="48"/>
      <c r="BI931" s="19"/>
      <c r="BJ931" s="19"/>
      <c r="BK931" s="19"/>
      <c r="BL931" s="48"/>
      <c r="BM931" s="61"/>
      <c r="BN931" s="48"/>
      <c r="BY931" s="6"/>
      <c r="CF931" s="66"/>
      <c r="CG931" s="19"/>
      <c r="CH931" s="66"/>
    </row>
    <row r="932" spans="1:86">
      <c r="A932" s="96">
        <f t="shared" ca="1" si="286"/>
        <v>36</v>
      </c>
      <c r="B932" s="23" t="str">
        <f ca="1">IF(A931="","",IF(AND(AL932="",AN932=""),"NB",AL932&amp;AN932))</f>
        <v>1@B,</v>
      </c>
      <c r="C932" s="6" t="str">
        <f t="shared" ca="1" si="289"/>
        <v/>
      </c>
      <c r="D932" s="56" t="str">
        <f ca="1">VLOOKUP($A932,$BC$5:$BN$45,8)</f>
        <v>R</v>
      </c>
      <c r="E932" s="344" t="str">
        <f t="shared" ca="1" si="298"/>
        <v>BBR</v>
      </c>
      <c r="F932" s="175">
        <v>1</v>
      </c>
      <c r="G932" s="459">
        <f ca="1">IF(G931&gt;=$AJ$3,1,IF(AND(J930="L",J931="L"),1,IF(I931="L",2,IF(I931="W",(2*G931-1),G931))))</f>
        <v>3</v>
      </c>
      <c r="H932" s="345" t="str">
        <f ca="1">IF($A931&lt;&gt;"",IF(OR($AH931&lt;&gt;0,$AI931&lt;&gt;0,E931="RRR"),"",IF(AND($D926="B",$D929="B"),"B",IF(AND($D928="B",$D930="B"),"B",IF(AND($D930=$D931,$D930="B"),"B","")))),"")</f>
        <v>B</v>
      </c>
      <c r="I932" s="346" t="str">
        <f t="shared" ca="1" si="302"/>
        <v>L</v>
      </c>
      <c r="J932" s="346">
        <f t="shared" ca="1" si="290"/>
        <v>-1</v>
      </c>
      <c r="K932" s="343">
        <f t="shared" ca="1" si="299"/>
        <v>-1</v>
      </c>
      <c r="L932" s="56" t="str">
        <f ca="1">VLOOKUP($A932,$BC$5:$BN$45,8)</f>
        <v>R</v>
      </c>
      <c r="M932" s="428">
        <f t="shared" ca="1" si="300"/>
        <v>1</v>
      </c>
      <c r="N932" s="175">
        <v>1</v>
      </c>
      <c r="O932" s="345" t="str">
        <f ca="1">IF($A931&lt;&gt;"",IF(OR($AH931&lt;&gt;0,$AI931&lt;&gt;0,E931="BBB",H932&lt;&gt;""),"",IF(AND($D926="R",$D929="R"),"R",IF(AND($D928="R",$D930="R"),"R",IF(AND($D930=$D931,$D930="R"),"R","")))),"")</f>
        <v/>
      </c>
      <c r="P932" s="37" t="str">
        <f t="shared" ca="1" si="291"/>
        <v/>
      </c>
      <c r="Q932" s="37">
        <f t="shared" ca="1" si="292"/>
        <v>0</v>
      </c>
      <c r="R932" s="23">
        <f ca="1">IF($A932&lt;&gt;"",IF(OR($AH931&lt;&gt;0,$AI931&lt;&gt;0),"0",SUM(Q932:Q932)),0)</f>
        <v>0</v>
      </c>
      <c r="S932" s="56" t="str">
        <f ca="1">VLOOKUP($A932,$BC$5:$BN$45,8)</f>
        <v>R</v>
      </c>
      <c r="T932" s="175">
        <v>1</v>
      </c>
      <c r="U932" s="345" t="str">
        <f ca="1">IF($A931&lt;&gt;"",IF(OR($AH931&lt;&gt;0,$AI931&lt;&gt;0,M931&gt;=$AJ$3),"",H932))</f>
        <v>B</v>
      </c>
      <c r="V932" s="346" t="str">
        <f t="shared" ca="1" si="303"/>
        <v>L</v>
      </c>
      <c r="W932" s="346">
        <f t="shared" ca="1" si="293"/>
        <v>-1</v>
      </c>
      <c r="X932" s="343">
        <f t="shared" ca="1" si="301"/>
        <v>-1</v>
      </c>
      <c r="Y932" s="56" t="str">
        <f ca="1">VLOOKUP($A932,$BC$5:$BN$45,8)</f>
        <v>R</v>
      </c>
      <c r="Z932" s="175">
        <v>1</v>
      </c>
      <c r="AA932" s="345" t="str">
        <f ca="1">IF($A931&lt;&gt;"",IF(OR($AH931&lt;&gt;0,$AI931&lt;&gt;0,U932&lt;&gt;""),"",O932))</f>
        <v/>
      </c>
      <c r="AB932" s="37" t="str">
        <f t="shared" ca="1" si="294"/>
        <v/>
      </c>
      <c r="AC932" s="37">
        <f t="shared" ca="1" si="295"/>
        <v>0</v>
      </c>
      <c r="AD932" s="23">
        <f ca="1">IF($A932&lt;&gt;"",IF(OR($AH931&lt;&gt;0,$AI931&lt;&gt;0),"0",SUM(AC932:AC932)),0)</f>
        <v>0</v>
      </c>
      <c r="AE932" s="90">
        <f ca="1">IF(A932&lt;&gt;"",W932+AC932,0)</f>
        <v>-1</v>
      </c>
      <c r="AF932" s="87">
        <f t="shared" ca="1" si="304"/>
        <v>6</v>
      </c>
      <c r="AG932" s="95">
        <f>T933</f>
        <v>1</v>
      </c>
      <c r="AH932" s="89">
        <f ca="1">IF($A932&lt;&gt;"",IF(AH931&lt;&gt;0,AH931,IF(AF932&gt;=$AJ$1,"Profit Target",0)),0)</f>
        <v>0</v>
      </c>
      <c r="AI932" s="91">
        <f ca="1">IF($A932&lt;&gt;"",IF(AI931&lt;&gt;0,AI931,IF(AF932&lt;=$AJ$2,"Stop Loss",0)))</f>
        <v>0</v>
      </c>
      <c r="AJ932" s="89">
        <f t="shared" ca="1" si="296"/>
        <v>9</v>
      </c>
      <c r="AK932" s="78" t="str">
        <f ca="1">IF($A931="","",ABS(T932)&amp;"@")</f>
        <v>1@</v>
      </c>
      <c r="AL932" s="78" t="str">
        <f ca="1">IF(U932&lt;&gt;"",$AK932&amp;U932&amp;",","")</f>
        <v>1@B,</v>
      </c>
      <c r="AM932" s="78" t="str">
        <f ca="1">IF($A931="","",ABS(Z932)&amp;"@")</f>
        <v>1@</v>
      </c>
      <c r="AN932" s="427" t="str">
        <f t="shared" ca="1" si="297"/>
        <v/>
      </c>
      <c r="AO932" s="20"/>
      <c r="AP932" s="20"/>
      <c r="AQ932" s="20"/>
      <c r="AR932" s="20"/>
      <c r="AS932" s="20"/>
      <c r="AT932" s="66"/>
      <c r="AU932" s="20"/>
      <c r="AV932" s="20"/>
      <c r="AW932" s="20"/>
      <c r="AX932" s="20"/>
      <c r="AY932" s="20"/>
      <c r="AZ932" s="20"/>
      <c r="BA932" s="20"/>
      <c r="BB932" s="96">
        <f t="shared" ca="1" si="288"/>
        <v>22</v>
      </c>
      <c r="BC932" s="48"/>
      <c r="BD932" s="96"/>
      <c r="BE932" s="48"/>
      <c r="BG932" s="48"/>
      <c r="BH932" s="48"/>
      <c r="BI932" s="19"/>
      <c r="BJ932" s="19"/>
      <c r="BK932" s="19"/>
      <c r="BL932" s="48"/>
      <c r="BM932" s="61"/>
      <c r="BN932" s="48"/>
      <c r="BY932" s="6"/>
      <c r="CF932" s="66"/>
      <c r="CG932" s="19"/>
      <c r="CH932" s="66"/>
    </row>
    <row r="933" spans="1:86">
      <c r="A933" s="96">
        <f t="shared" ca="1" si="286"/>
        <v>27</v>
      </c>
      <c r="B933" s="23" t="str">
        <f ca="1">IF(A932="","",IF(AND(AL933="",AN933=""),"NB",AL933&amp;AN933))</f>
        <v>1@B,</v>
      </c>
      <c r="C933" s="6" t="str">
        <f t="shared" ca="1" si="289"/>
        <v/>
      </c>
      <c r="D933" s="56" t="str">
        <f ca="1">VLOOKUP($A933,$BC$5:$BN$45,8)</f>
        <v>R</v>
      </c>
      <c r="E933" s="344" t="str">
        <f t="shared" ca="1" si="298"/>
        <v>BRR</v>
      </c>
      <c r="F933" s="175">
        <v>1</v>
      </c>
      <c r="G933" s="459">
        <f ca="1">IF(G932&gt;=$AJ$3,1,IF(AND(J931="L",J932="L"),1,IF(I932="L",2,IF(I932="W",(2*G932-1),G932))))</f>
        <v>2</v>
      </c>
      <c r="H933" s="345" t="str">
        <f ca="1">IF($A932&lt;&gt;"",IF(OR($AH932&lt;&gt;0,$AI932&lt;&gt;0,E932="RRR"),"",IF(AND($D927="B",$D930="B"),"B",IF(AND($D929="B",$D931="B"),"B",IF(AND($D931=$D932,$D931="B"),"B","")))),"")</f>
        <v>B</v>
      </c>
      <c r="I933" s="346" t="str">
        <f t="shared" ca="1" si="302"/>
        <v>L</v>
      </c>
      <c r="J933" s="346">
        <f t="shared" ca="1" si="290"/>
        <v>-1</v>
      </c>
      <c r="K933" s="343">
        <f t="shared" ca="1" si="299"/>
        <v>-1</v>
      </c>
      <c r="L933" s="56" t="str">
        <f ca="1">VLOOKUP($A933,$BC$5:$BN$45,8)</f>
        <v>R</v>
      </c>
      <c r="M933" s="428">
        <f t="shared" ca="1" si="300"/>
        <v>2</v>
      </c>
      <c r="N933" s="175">
        <v>1</v>
      </c>
      <c r="O933" s="345" t="str">
        <f ca="1">IF($A932&lt;&gt;"",IF(OR($AH932&lt;&gt;0,$AI932&lt;&gt;0,E932="BBB",H933&lt;&gt;""),"",IF(AND($D927="R",$D930="R"),"R",IF(AND($D929="R",$D931="R"),"R",IF(AND($D931=$D932,$D931="R"),"R","")))),"")</f>
        <v/>
      </c>
      <c r="P933" s="37" t="str">
        <f t="shared" ca="1" si="291"/>
        <v/>
      </c>
      <c r="Q933" s="37">
        <f t="shared" ca="1" si="292"/>
        <v>0</v>
      </c>
      <c r="R933" s="23">
        <f ca="1">IF($A933&lt;&gt;"",IF(OR($AH932&lt;&gt;0,$AI932&lt;&gt;0),"0",SUM(Q933:Q933)),0)</f>
        <v>0</v>
      </c>
      <c r="S933" s="56" t="str">
        <f ca="1">VLOOKUP($A933,$BC$5:$BN$45,8)</f>
        <v>R</v>
      </c>
      <c r="T933" s="175">
        <v>1</v>
      </c>
      <c r="U933" s="345" t="str">
        <f ca="1">IF($A932&lt;&gt;"",IF(OR($AH932&lt;&gt;0,$AI932&lt;&gt;0,M932&gt;=$AJ$3),"",H933))</f>
        <v>B</v>
      </c>
      <c r="V933" s="346" t="str">
        <f t="shared" ca="1" si="303"/>
        <v>L</v>
      </c>
      <c r="W933" s="346">
        <f t="shared" ca="1" si="293"/>
        <v>-1</v>
      </c>
      <c r="X933" s="343">
        <f t="shared" ca="1" si="301"/>
        <v>-1</v>
      </c>
      <c r="Y933" s="56" t="str">
        <f ca="1">VLOOKUP($A933,$BC$5:$BN$45,8)</f>
        <v>R</v>
      </c>
      <c r="Z933" s="175">
        <v>1</v>
      </c>
      <c r="AA933" s="345" t="str">
        <f ca="1">IF($A932&lt;&gt;"",IF(OR($AH932&lt;&gt;0,$AI932&lt;&gt;0,U933&lt;&gt;""),"",O933))</f>
        <v/>
      </c>
      <c r="AB933" s="37" t="str">
        <f t="shared" ca="1" si="294"/>
        <v/>
      </c>
      <c r="AC933" s="37">
        <f t="shared" ca="1" si="295"/>
        <v>0</v>
      </c>
      <c r="AD933" s="23">
        <f ca="1">IF($A933&lt;&gt;"",IF(OR($AH932&lt;&gt;0,$AI932&lt;&gt;0),"0",SUM(AC933:AC933)),0)</f>
        <v>0</v>
      </c>
      <c r="AE933" s="90">
        <f ca="1">IF(A933&lt;&gt;"",W933+AC933,0)</f>
        <v>-1</v>
      </c>
      <c r="AF933" s="87">
        <f t="shared" ca="1" si="304"/>
        <v>5</v>
      </c>
      <c r="AG933" s="95">
        <f>T934</f>
        <v>1</v>
      </c>
      <c r="AH933" s="89">
        <f ca="1">IF($A933&lt;&gt;"",IF(AH932&lt;&gt;0,AH932,IF(AF933&gt;=$AJ$1,"Profit Target",0)),0)</f>
        <v>0</v>
      </c>
      <c r="AI933" s="91">
        <f ca="1">IF($A933&lt;&gt;"",IF(AI932&lt;&gt;0,AI932,IF(AF933&lt;=$AJ$2,"Stop Loss",0)))</f>
        <v>0</v>
      </c>
      <c r="AJ933" s="89">
        <f t="shared" ca="1" si="296"/>
        <v>9</v>
      </c>
      <c r="AK933" s="78" t="str">
        <f ca="1">IF($A932="","",ABS(T933)&amp;"@")</f>
        <v>1@</v>
      </c>
      <c r="AL933" s="78" t="str">
        <f ca="1">IF(U933&lt;&gt;"",$AK933&amp;U933&amp;",","")</f>
        <v>1@B,</v>
      </c>
      <c r="AM933" s="78" t="str">
        <f ca="1">IF($A932="","",ABS(Z933)&amp;"@")</f>
        <v>1@</v>
      </c>
      <c r="AN933" s="427" t="str">
        <f t="shared" ca="1" si="297"/>
        <v/>
      </c>
      <c r="AO933" s="20"/>
      <c r="AP933" s="20"/>
      <c r="AQ933" s="20"/>
      <c r="AR933" s="20"/>
      <c r="AS933" s="20"/>
      <c r="AT933" s="66"/>
      <c r="AU933" s="20"/>
      <c r="AV933" s="20"/>
      <c r="AW933" s="20"/>
      <c r="AX933" s="20"/>
      <c r="AY933" s="20"/>
      <c r="AZ933" s="20"/>
      <c r="BA933" s="20"/>
      <c r="BB933" s="96">
        <f t="shared" ca="1" si="288"/>
        <v>12</v>
      </c>
      <c r="BC933" s="48"/>
      <c r="BD933" s="96"/>
      <c r="BE933" s="48"/>
      <c r="BG933" s="48"/>
      <c r="BH933" s="48"/>
      <c r="BI933" s="19"/>
      <c r="BJ933" s="19"/>
      <c r="BK933" s="19"/>
      <c r="BL933" s="48"/>
      <c r="BM933" s="61"/>
      <c r="BN933" s="48"/>
      <c r="BY933" s="6"/>
      <c r="CF933" s="66"/>
      <c r="CG933" s="19"/>
      <c r="CH933" s="66"/>
    </row>
    <row r="934" spans="1:86">
      <c r="A934" s="96">
        <f t="shared" ca="1" si="286"/>
        <v>24</v>
      </c>
      <c r="B934" s="23" t="str">
        <f ca="1">IF(A933="","",IF(AND(AL934="",AN934=""),"NB",AL934&amp;AN934))</f>
        <v>1@B,</v>
      </c>
      <c r="C934" s="6" t="str">
        <f t="shared" ca="1" si="289"/>
        <v/>
      </c>
      <c r="D934" s="56" t="str">
        <f ca="1">VLOOKUP($A934,$BC$5:$BN$45,8)</f>
        <v>B</v>
      </c>
      <c r="E934" s="344" t="str">
        <f t="shared" ca="1" si="298"/>
        <v>RRB</v>
      </c>
      <c r="F934" s="175">
        <v>1</v>
      </c>
      <c r="G934" s="459">
        <f ca="1">IF(G933&gt;=$AJ$3,1,IF(AND(J932="L",J933="L"),1,IF(I933="L",2,IF(I933="W",(2*G933-1),G933))))</f>
        <v>2</v>
      </c>
      <c r="H934" s="345" t="str">
        <f ca="1">IF($A933&lt;&gt;"",IF(OR($AH933&lt;&gt;0,$AI933&lt;&gt;0,E933="RRR"),"",IF(AND($D928="B",$D931="B"),"B",IF(AND($D930="B",$D932="B"),"B",IF(AND($D932=$D933,$D932="B"),"B","")))),"")</f>
        <v>B</v>
      </c>
      <c r="I934" s="346" t="str">
        <f t="shared" ca="1" si="302"/>
        <v>W</v>
      </c>
      <c r="J934" s="346">
        <f t="shared" ca="1" si="290"/>
        <v>1</v>
      </c>
      <c r="K934" s="343">
        <f t="shared" ca="1" si="299"/>
        <v>1</v>
      </c>
      <c r="L934" s="56" t="str">
        <f ca="1">VLOOKUP($A934,$BC$5:$BN$45,8)</f>
        <v>B</v>
      </c>
      <c r="M934" s="428">
        <f t="shared" ca="1" si="300"/>
        <v>0</v>
      </c>
      <c r="N934" s="175">
        <v>1</v>
      </c>
      <c r="O934" s="345" t="str">
        <f ca="1">IF($A933&lt;&gt;"",IF(OR($AH933&lt;&gt;0,$AI933&lt;&gt;0,E933="BBB",H934&lt;&gt;""),"",IF(AND($D928="R",$D931="R"),"R",IF(AND($D930="R",$D932="R"),"R",IF(AND($D932=$D933,$D932="R"),"R","")))),"")</f>
        <v/>
      </c>
      <c r="P934" s="37" t="str">
        <f t="shared" ca="1" si="291"/>
        <v/>
      </c>
      <c r="Q934" s="37">
        <f t="shared" ca="1" si="292"/>
        <v>0</v>
      </c>
      <c r="R934" s="23">
        <f ca="1">IF($A934&lt;&gt;"",IF(OR($AH933&lt;&gt;0,$AI933&lt;&gt;0),"0",SUM(Q934:Q934)),0)</f>
        <v>0</v>
      </c>
      <c r="S934" s="56" t="str">
        <f ca="1">VLOOKUP($A934,$BC$5:$BN$45,8)</f>
        <v>B</v>
      </c>
      <c r="T934" s="175">
        <v>1</v>
      </c>
      <c r="U934" s="345" t="str">
        <f ca="1">IF($A933&lt;&gt;"",IF(OR($AH933&lt;&gt;0,$AI933&lt;&gt;0,M933&gt;=$AJ$3),"",H934))</f>
        <v>B</v>
      </c>
      <c r="V934" s="346" t="str">
        <f t="shared" ca="1" si="303"/>
        <v>W</v>
      </c>
      <c r="W934" s="346">
        <f t="shared" ca="1" si="293"/>
        <v>1</v>
      </c>
      <c r="X934" s="343">
        <f t="shared" ca="1" si="301"/>
        <v>1</v>
      </c>
      <c r="Y934" s="56" t="str">
        <f ca="1">VLOOKUP($A934,$BC$5:$BN$45,8)</f>
        <v>B</v>
      </c>
      <c r="Z934" s="175">
        <v>1</v>
      </c>
      <c r="AA934" s="345" t="str">
        <f ca="1">IF($A933&lt;&gt;"",IF(OR($AH933&lt;&gt;0,$AI933&lt;&gt;0,U934&lt;&gt;""),"",O934))</f>
        <v/>
      </c>
      <c r="AB934" s="37" t="str">
        <f t="shared" ca="1" si="294"/>
        <v/>
      </c>
      <c r="AC934" s="37">
        <f t="shared" ca="1" si="295"/>
        <v>0</v>
      </c>
      <c r="AD934" s="23">
        <f ca="1">IF($A934&lt;&gt;"",IF(OR($AH933&lt;&gt;0,$AI933&lt;&gt;0),"0",SUM(AC934:AC934)),0)</f>
        <v>0</v>
      </c>
      <c r="AE934" s="90">
        <f ca="1">IF(A934&lt;&gt;"",W934+AC934,0)</f>
        <v>1</v>
      </c>
      <c r="AF934" s="87">
        <f t="shared" ca="1" si="304"/>
        <v>6</v>
      </c>
      <c r="AG934" s="95">
        <f>T935</f>
        <v>1</v>
      </c>
      <c r="AH934" s="89">
        <f ca="1">IF($A934&lt;&gt;"",IF(AH933&lt;&gt;0,AH933,IF(AF934&gt;=$AJ$1,"Profit Target",0)),0)</f>
        <v>0</v>
      </c>
      <c r="AI934" s="91">
        <f ca="1">IF($A934&lt;&gt;"",IF(AI933&lt;&gt;0,AI933,IF(AF934&lt;=$AJ$2,"Stop Loss",0)))</f>
        <v>0</v>
      </c>
      <c r="AJ934" s="89">
        <f t="shared" ca="1" si="296"/>
        <v>9</v>
      </c>
      <c r="AK934" s="78" t="str">
        <f ca="1">IF($A933="","",ABS(T934)&amp;"@")</f>
        <v>1@</v>
      </c>
      <c r="AL934" s="78" t="str">
        <f ca="1">IF(U934&lt;&gt;"",$AK934&amp;U934&amp;",","")</f>
        <v>1@B,</v>
      </c>
      <c r="AM934" s="78" t="str">
        <f ca="1">IF($A933="","",ABS(Z934)&amp;"@")</f>
        <v>1@</v>
      </c>
      <c r="AN934" s="427" t="str">
        <f t="shared" ca="1" si="297"/>
        <v/>
      </c>
      <c r="AO934" s="20"/>
      <c r="AP934" s="20"/>
      <c r="AQ934" s="20"/>
      <c r="AR934" s="20"/>
      <c r="AS934" s="20"/>
      <c r="AT934" s="66"/>
      <c r="AU934" s="20"/>
      <c r="AV934" s="20"/>
      <c r="AW934" s="20"/>
      <c r="AX934" s="20"/>
      <c r="AY934" s="20"/>
      <c r="AZ934" s="20"/>
      <c r="BA934" s="20"/>
      <c r="BB934" s="96">
        <f t="shared" ca="1" si="288"/>
        <v>24</v>
      </c>
      <c r="BC934" s="48"/>
      <c r="BD934" s="96"/>
      <c r="BE934" s="48"/>
      <c r="BG934" s="48"/>
      <c r="BH934" s="48"/>
      <c r="BI934" s="19"/>
      <c r="BJ934" s="19"/>
      <c r="BK934" s="19"/>
      <c r="BL934" s="48"/>
      <c r="BM934" s="61"/>
      <c r="BN934" s="48"/>
      <c r="BY934" s="6"/>
      <c r="CF934" s="66"/>
      <c r="CG934" s="19"/>
      <c r="CH934" s="66"/>
    </row>
    <row r="935" spans="1:86">
      <c r="A935" s="96">
        <f t="shared" ca="1" si="286"/>
        <v>19</v>
      </c>
      <c r="B935" s="23" t="str">
        <f ca="1">IF(A934="","",IF(AND(AL935="",AN935=""),"NB",AL935&amp;AN935))</f>
        <v>1@R,</v>
      </c>
      <c r="C935" s="6" t="str">
        <f t="shared" ca="1" si="289"/>
        <v/>
      </c>
      <c r="D935" s="56" t="str">
        <f ca="1">VLOOKUP($A935,$BC$5:$BN$45,8)</f>
        <v>R</v>
      </c>
      <c r="E935" s="344" t="str">
        <f t="shared" ca="1" si="298"/>
        <v>RBR</v>
      </c>
      <c r="F935" s="175">
        <v>1</v>
      </c>
      <c r="G935" s="459">
        <f ca="1">IF(G934&gt;=$AJ$3,1,IF(AND(J933="L",J934="L"),1,IF(I934="L",2,IF(I934="W",(2*G934-1),G934))))</f>
        <v>3</v>
      </c>
      <c r="H935" s="345" t="str">
        <f ca="1">IF($A934&lt;&gt;"",IF(OR($AH934&lt;&gt;0,$AI934&lt;&gt;0,E934="RRR"),"",IF(AND($D929="B",$D932="B"),"B",IF(AND($D931="B",$D933="B"),"B",IF(AND($D933=$D934,$D933="B"),"B","")))),"")</f>
        <v/>
      </c>
      <c r="I935" s="346" t="str">
        <f t="shared" ca="1" si="302"/>
        <v/>
      </c>
      <c r="J935" s="346">
        <f t="shared" ca="1" si="290"/>
        <v>0</v>
      </c>
      <c r="K935" s="343">
        <f t="shared" ca="1" si="299"/>
        <v>0</v>
      </c>
      <c r="L935" s="56" t="str">
        <f ca="1">VLOOKUP($A935,$BC$5:$BN$45,8)</f>
        <v>R</v>
      </c>
      <c r="M935" s="428">
        <f t="shared" ca="1" si="300"/>
        <v>0</v>
      </c>
      <c r="N935" s="175">
        <v>1</v>
      </c>
      <c r="O935" s="345" t="str">
        <f ca="1">IF($A934&lt;&gt;"",IF(OR($AH934&lt;&gt;0,$AI934&lt;&gt;0,E934="BBB",H935&lt;&gt;""),"",IF(AND($D929="R",$D932="R"),"R",IF(AND($D931="R",$D933="R"),"R",IF(AND($D933=$D934,$D933="R"),"R","")))),"")</f>
        <v>R</v>
      </c>
      <c r="P935" s="37" t="str">
        <f t="shared" ca="1" si="291"/>
        <v>W</v>
      </c>
      <c r="Q935" s="37">
        <f t="shared" ca="1" si="292"/>
        <v>1</v>
      </c>
      <c r="R935" s="23">
        <f ca="1">IF($A935&lt;&gt;"",IF(OR($AH934&lt;&gt;0,$AI934&lt;&gt;0),"0",SUM(Q935:Q935)),0)</f>
        <v>1</v>
      </c>
      <c r="S935" s="56" t="str">
        <f ca="1">VLOOKUP($A935,$BC$5:$BN$45,8)</f>
        <v>R</v>
      </c>
      <c r="T935" s="175">
        <v>1</v>
      </c>
      <c r="U935" s="345" t="str">
        <f ca="1">IF($A934&lt;&gt;"",IF(OR($AH934&lt;&gt;0,$AI934&lt;&gt;0,M934&gt;=$AJ$3),"",H935))</f>
        <v/>
      </c>
      <c r="V935" s="346" t="str">
        <f t="shared" ca="1" si="303"/>
        <v/>
      </c>
      <c r="W935" s="346">
        <f t="shared" ca="1" si="293"/>
        <v>0</v>
      </c>
      <c r="X935" s="343">
        <f t="shared" ca="1" si="301"/>
        <v>0</v>
      </c>
      <c r="Y935" s="56" t="str">
        <f ca="1">VLOOKUP($A935,$BC$5:$BN$45,8)</f>
        <v>R</v>
      </c>
      <c r="Z935" s="175">
        <v>1</v>
      </c>
      <c r="AA935" s="345" t="str">
        <f ca="1">IF($A934&lt;&gt;"",IF(OR($AH934&lt;&gt;0,$AI934&lt;&gt;0,U935&lt;&gt;""),"",O935))</f>
        <v>R</v>
      </c>
      <c r="AB935" s="37" t="str">
        <f t="shared" ca="1" si="294"/>
        <v>W</v>
      </c>
      <c r="AC935" s="37">
        <f t="shared" ca="1" si="295"/>
        <v>1</v>
      </c>
      <c r="AD935" s="23">
        <f ca="1">IF($A935&lt;&gt;"",IF(OR($AH934&lt;&gt;0,$AI934&lt;&gt;0),"0",SUM(AC935:AC935)),0)</f>
        <v>1</v>
      </c>
      <c r="AE935" s="90">
        <f ca="1">IF(A935&lt;&gt;"",W935+AC935,0)</f>
        <v>1</v>
      </c>
      <c r="AF935" s="172">
        <f t="shared" ca="1" si="304"/>
        <v>7</v>
      </c>
      <c r="AG935" s="95">
        <f>T936</f>
        <v>1</v>
      </c>
      <c r="AH935" s="89">
        <f ca="1">IF($A935&lt;&gt;"",IF(AH934&lt;&gt;0,AH934,IF(AF935&gt;=$AJ$1,"Profit Target",0)),0)</f>
        <v>0</v>
      </c>
      <c r="AI935" s="91">
        <f ca="1">IF($A935&lt;&gt;"",IF(AI934&lt;&gt;0,AI934,IF(AF935&lt;=$AJ$2,"Stop Loss",0)))</f>
        <v>0</v>
      </c>
      <c r="AJ935" s="89">
        <f t="shared" ca="1" si="296"/>
        <v>9</v>
      </c>
      <c r="AK935" s="78" t="str">
        <f ca="1">IF($A934="","",ABS(T935)&amp;"@")</f>
        <v>1@</v>
      </c>
      <c r="AL935" s="78" t="str">
        <f ca="1">IF(U935&lt;&gt;"",$AK935&amp;U935&amp;",","")</f>
        <v/>
      </c>
      <c r="AM935" s="78" t="str">
        <f ca="1">IF($A934="","",ABS(Z935)&amp;"@")</f>
        <v>1@</v>
      </c>
      <c r="AN935" s="427" t="str">
        <f t="shared" ca="1" si="297"/>
        <v>1@R,</v>
      </c>
      <c r="AO935" s="20"/>
      <c r="AP935" s="20"/>
      <c r="AQ935" s="20"/>
      <c r="AR935" s="20"/>
      <c r="AS935" s="20"/>
      <c r="AT935" s="66"/>
      <c r="AU935" s="20"/>
      <c r="AV935" s="20"/>
      <c r="AW935" s="20"/>
      <c r="AX935" s="20"/>
      <c r="AY935" s="20"/>
      <c r="AZ935" s="20"/>
      <c r="BA935" s="20"/>
      <c r="BB935" s="96">
        <f t="shared" ca="1" si="288"/>
        <v>26</v>
      </c>
      <c r="BC935" s="48"/>
      <c r="BD935" s="96"/>
      <c r="BE935" s="48"/>
      <c r="BG935" s="48"/>
      <c r="BH935" s="48"/>
      <c r="BI935" s="19"/>
      <c r="BJ935" s="19"/>
      <c r="BK935" s="19"/>
      <c r="BL935" s="48"/>
      <c r="BM935" s="61"/>
      <c r="BN935" s="48"/>
      <c r="BY935" s="6"/>
      <c r="CF935" s="66"/>
      <c r="CG935" s="19"/>
      <c r="CH935" s="66"/>
    </row>
    <row r="936" spans="1:86">
      <c r="A936" s="96">
        <f t="shared" ca="1" si="286"/>
        <v>2</v>
      </c>
      <c r="B936" s="23" t="str">
        <f ca="1">IF(A935="","",IF(AND(AL936="",AN936=""),"NB",AL936&amp;AN936))</f>
        <v>NB</v>
      </c>
      <c r="C936" s="6" t="str">
        <f t="shared" ca="1" si="289"/>
        <v/>
      </c>
      <c r="D936" s="56" t="str">
        <f ca="1">VLOOKUP($A936,$BC$5:$BN$45,8)</f>
        <v>B</v>
      </c>
      <c r="E936" s="344" t="str">
        <f t="shared" ca="1" si="298"/>
        <v>BRB</v>
      </c>
      <c r="F936" s="175">
        <v>1</v>
      </c>
      <c r="G936" s="459">
        <f ca="1">IF(G935&gt;=$AJ$3,1,IF(AND(J934="L",J935="L"),1,IF(I935="L",2,IF(I935="W",(2*G935-1),G935))))</f>
        <v>3</v>
      </c>
      <c r="H936" s="345" t="str">
        <f ca="1">IF($A935&lt;&gt;"",IF(OR($AH935&lt;&gt;0,$AI935&lt;&gt;0,E935="RRR"),"",IF(AND($D930="B",$D933="B"),"B",IF(AND($D932="B",$D934="B"),"B",IF(AND($D934=$D935,$D934="B"),"B","")))),"")</f>
        <v/>
      </c>
      <c r="I936" s="346" t="str">
        <f t="shared" ca="1" si="302"/>
        <v/>
      </c>
      <c r="J936" s="346">
        <f t="shared" ca="1" si="290"/>
        <v>0</v>
      </c>
      <c r="K936" s="343">
        <f t="shared" ca="1" si="299"/>
        <v>0</v>
      </c>
      <c r="L936" s="56" t="str">
        <f ca="1">VLOOKUP($A936,$BC$5:$BN$45,8)</f>
        <v>B</v>
      </c>
      <c r="M936" s="428">
        <f t="shared" ca="1" si="300"/>
        <v>0</v>
      </c>
      <c r="N936" s="175">
        <v>1</v>
      </c>
      <c r="O936" s="345" t="str">
        <f ca="1">IF($A935&lt;&gt;"",IF(OR($AH935&lt;&gt;0,$AI935&lt;&gt;0,E935="BBB",H936&lt;&gt;""),"",IF(AND($D930="R",$D933="R"),"R",IF(AND($D932="R",$D934="R"),"R",IF(AND($D934=$D935,$D934="R"),"R","")))),"")</f>
        <v/>
      </c>
      <c r="P936" s="37" t="str">
        <f t="shared" ca="1" si="291"/>
        <v/>
      </c>
      <c r="Q936" s="37">
        <f t="shared" ca="1" si="292"/>
        <v>0</v>
      </c>
      <c r="R936" s="23">
        <f ca="1">IF($A936&lt;&gt;"",IF(OR($AH935&lt;&gt;0,$AI935&lt;&gt;0),"0",SUM(Q936:Q936)),0)</f>
        <v>0</v>
      </c>
      <c r="S936" s="56" t="str">
        <f ca="1">VLOOKUP($A936,$BC$5:$BN$45,8)</f>
        <v>B</v>
      </c>
      <c r="T936" s="175">
        <v>1</v>
      </c>
      <c r="U936" s="345" t="str">
        <f ca="1">IF($A935&lt;&gt;"",IF(OR($AH935&lt;&gt;0,$AI935&lt;&gt;0,M935&gt;=$AJ$3),"",H936))</f>
        <v/>
      </c>
      <c r="V936" s="346" t="str">
        <f t="shared" ca="1" si="303"/>
        <v/>
      </c>
      <c r="W936" s="346">
        <f t="shared" ca="1" si="293"/>
        <v>0</v>
      </c>
      <c r="X936" s="343">
        <f t="shared" ca="1" si="301"/>
        <v>0</v>
      </c>
      <c r="Y936" s="56" t="str">
        <f ca="1">VLOOKUP($A936,$BC$5:$BN$45,8)</f>
        <v>B</v>
      </c>
      <c r="Z936" s="175">
        <v>1</v>
      </c>
      <c r="AA936" s="345" t="str">
        <f ca="1">IF($A935&lt;&gt;"",IF(OR($AH935&lt;&gt;0,$AI935&lt;&gt;0,U936&lt;&gt;""),"",O936))</f>
        <v/>
      </c>
      <c r="AB936" s="37" t="str">
        <f t="shared" ca="1" si="294"/>
        <v/>
      </c>
      <c r="AC936" s="37">
        <f t="shared" ca="1" si="295"/>
        <v>0</v>
      </c>
      <c r="AD936" s="23">
        <f ca="1">IF($A936&lt;&gt;"",IF(OR($AH935&lt;&gt;0,$AI935&lt;&gt;0),"0",SUM(AC936:AC936)),0)</f>
        <v>0</v>
      </c>
      <c r="AE936" s="90">
        <f ca="1">IF(A936&lt;&gt;"",W936+AC936,0)</f>
        <v>0</v>
      </c>
      <c r="AF936" s="87">
        <f t="shared" ca="1" si="304"/>
        <v>7</v>
      </c>
      <c r="AG936" s="95">
        <f>T937</f>
        <v>1</v>
      </c>
      <c r="AH936" s="89">
        <f ca="1">IF($A936&lt;&gt;"",IF(AH935&lt;&gt;0,AH935,IF(AF936&gt;=$AJ$1,"Profit Target",0)),0)</f>
        <v>0</v>
      </c>
      <c r="AI936" s="91">
        <f ca="1">IF($A936&lt;&gt;"",IF(AI935&lt;&gt;0,AI935,IF(AF936&lt;=$AJ$2,"Stop Loss",0)))</f>
        <v>0</v>
      </c>
      <c r="AJ936" s="89">
        <f t="shared" ca="1" si="296"/>
        <v>9</v>
      </c>
      <c r="AK936" s="78" t="str">
        <f ca="1">IF($A935="","",ABS(T936)&amp;"@")</f>
        <v>1@</v>
      </c>
      <c r="AL936" s="78" t="str">
        <f ca="1">IF(U936&lt;&gt;"",$AK936&amp;U936&amp;",","")</f>
        <v/>
      </c>
      <c r="AM936" s="78" t="str">
        <f ca="1">IF($A935="","",ABS(Z936)&amp;"@")</f>
        <v>1@</v>
      </c>
      <c r="AN936" s="427" t="str">
        <f t="shared" ca="1" si="297"/>
        <v/>
      </c>
      <c r="AO936" s="20"/>
      <c r="AP936" s="20"/>
      <c r="AQ936" s="20"/>
      <c r="AR936" s="20"/>
      <c r="AS936" s="20"/>
      <c r="AT936" s="66"/>
      <c r="AU936" s="20"/>
      <c r="AV936" s="20"/>
      <c r="AW936" s="20"/>
      <c r="AX936" s="20"/>
      <c r="AY936" s="20"/>
      <c r="AZ936" s="20"/>
      <c r="BA936" s="20"/>
      <c r="BB936" s="96">
        <f t="shared" ca="1" si="288"/>
        <v>16</v>
      </c>
      <c r="BC936" s="48"/>
      <c r="BD936" s="96"/>
      <c r="BE936" s="48"/>
      <c r="BG936" s="48"/>
      <c r="BH936" s="48"/>
      <c r="BI936" s="19"/>
      <c r="BJ936" s="19"/>
      <c r="BK936" s="19"/>
      <c r="BL936" s="48"/>
      <c r="BM936" s="61"/>
      <c r="BN936" s="48"/>
      <c r="BY936" s="6"/>
      <c r="CF936" s="66"/>
      <c r="CG936" s="19"/>
      <c r="CH936" s="66"/>
    </row>
    <row r="937" spans="1:86">
      <c r="A937" s="96">
        <f t="shared" ca="1" si="286"/>
        <v>13</v>
      </c>
      <c r="B937" s="23" t="str">
        <f ca="1">IF(A936="","",IF(AND(AL937="",AN937=""),"NB",AL937&amp;AN937))</f>
        <v>1@B,</v>
      </c>
      <c r="C937" s="6" t="str">
        <f t="shared" ca="1" si="289"/>
        <v/>
      </c>
      <c r="D937" s="56" t="str">
        <f ca="1">VLOOKUP($A937,$BC$5:$BN$45,8)</f>
        <v>B</v>
      </c>
      <c r="E937" s="344" t="str">
        <f t="shared" ca="1" si="298"/>
        <v>RBB</v>
      </c>
      <c r="F937" s="175">
        <v>1</v>
      </c>
      <c r="G937" s="459">
        <f ca="1">IF(G936&gt;=$AJ$3,1,IF(AND(J935="L",J936="L"),1,IF(I936="L",2,IF(I936="W",(2*G936-1),G936))))</f>
        <v>3</v>
      </c>
      <c r="H937" s="345" t="str">
        <f ca="1">IF($A936&lt;&gt;"",IF(OR($AH936&lt;&gt;0,$AI936&lt;&gt;0,E936="RRR"),"",IF(AND($D931="B",$D934="B"),"B",IF(AND($D933="B",$D935="B"),"B",IF(AND($D935=$D936,$D935="B"),"B","")))),"")</f>
        <v>B</v>
      </c>
      <c r="I937" s="346" t="str">
        <f t="shared" ca="1" si="302"/>
        <v>W</v>
      </c>
      <c r="J937" s="346">
        <f t="shared" ca="1" si="290"/>
        <v>1</v>
      </c>
      <c r="K937" s="343">
        <f t="shared" ca="1" si="299"/>
        <v>1</v>
      </c>
      <c r="L937" s="56" t="str">
        <f ca="1">VLOOKUP($A937,$BC$5:$BN$45,8)</f>
        <v>B</v>
      </c>
      <c r="M937" s="428">
        <f t="shared" ca="1" si="300"/>
        <v>0</v>
      </c>
      <c r="N937" s="175">
        <v>1</v>
      </c>
      <c r="O937" s="345" t="str">
        <f ca="1">IF($A936&lt;&gt;"",IF(OR($AH936&lt;&gt;0,$AI936&lt;&gt;0,E936="BBB",H937&lt;&gt;""),"",IF(AND($D931="R",$D934="R"),"R",IF(AND($D933="R",$D935="R"),"R",IF(AND($D935=$D936,$D935="R"),"R","")))),"")</f>
        <v/>
      </c>
      <c r="P937" s="37" t="str">
        <f t="shared" ca="1" si="291"/>
        <v/>
      </c>
      <c r="Q937" s="37">
        <f t="shared" ca="1" si="292"/>
        <v>0</v>
      </c>
      <c r="R937" s="23">
        <f ca="1">IF($A937&lt;&gt;"",IF(OR($AH936&lt;&gt;0,$AI936&lt;&gt;0),"0",SUM(Q937:Q937)),0)</f>
        <v>0</v>
      </c>
      <c r="S937" s="56" t="str">
        <f ca="1">VLOOKUP($A937,$BC$5:$BN$45,8)</f>
        <v>B</v>
      </c>
      <c r="T937" s="175">
        <v>1</v>
      </c>
      <c r="U937" s="345" t="str">
        <f ca="1">IF($A936&lt;&gt;"",IF(OR($AH936&lt;&gt;0,$AI936&lt;&gt;0,M936&gt;=$AJ$3),"",H937))</f>
        <v>B</v>
      </c>
      <c r="V937" s="346" t="str">
        <f t="shared" ca="1" si="303"/>
        <v>W</v>
      </c>
      <c r="W937" s="346">
        <f t="shared" ca="1" si="293"/>
        <v>1</v>
      </c>
      <c r="X937" s="343">
        <f t="shared" ca="1" si="301"/>
        <v>1</v>
      </c>
      <c r="Y937" s="56" t="str">
        <f ca="1">VLOOKUP($A937,$BC$5:$BN$45,8)</f>
        <v>B</v>
      </c>
      <c r="Z937" s="175">
        <v>1</v>
      </c>
      <c r="AA937" s="345" t="str">
        <f ca="1">IF($A936&lt;&gt;"",IF(OR($AH936&lt;&gt;0,$AI936&lt;&gt;0,U937&lt;&gt;""),"",O937))</f>
        <v/>
      </c>
      <c r="AB937" s="37" t="str">
        <f t="shared" ca="1" si="294"/>
        <v/>
      </c>
      <c r="AC937" s="37">
        <f t="shared" ca="1" si="295"/>
        <v>0</v>
      </c>
      <c r="AD937" s="23">
        <f ca="1">IF($A937&lt;&gt;"",IF(OR($AH936&lt;&gt;0,$AI936&lt;&gt;0),"0",SUM(AC937:AC937)),0)</f>
        <v>0</v>
      </c>
      <c r="AE937" s="90">
        <f ca="1">IF(A937&lt;&gt;"",W937+AC937,0)</f>
        <v>1</v>
      </c>
      <c r="AF937" s="87">
        <f t="shared" ca="1" si="304"/>
        <v>8</v>
      </c>
      <c r="AG937" s="95">
        <f>T938</f>
        <v>1</v>
      </c>
      <c r="AH937" s="89">
        <f ca="1">IF($A937&lt;&gt;"",IF(AH936&lt;&gt;0,AH936,IF(AF937&gt;=$AJ$1,"Profit Target",0)),0)</f>
        <v>0</v>
      </c>
      <c r="AI937" s="91">
        <f ca="1">IF($A937&lt;&gt;"",IF(AI936&lt;&gt;0,AI936,IF(AF937&lt;=$AJ$2,"Stop Loss",0)))</f>
        <v>0</v>
      </c>
      <c r="AJ937" s="89">
        <f t="shared" ca="1" si="296"/>
        <v>9</v>
      </c>
      <c r="AK937" s="78" t="str">
        <f ca="1">IF($A936="","",ABS(T937)&amp;"@")</f>
        <v>1@</v>
      </c>
      <c r="AL937" s="78" t="str">
        <f ca="1">IF(U937&lt;&gt;"",$AK937&amp;U937&amp;",","")</f>
        <v>1@B,</v>
      </c>
      <c r="AM937" s="78" t="str">
        <f ca="1">IF($A936="","",ABS(Z937)&amp;"@")</f>
        <v>1@</v>
      </c>
      <c r="AN937" s="427" t="str">
        <f t="shared" ca="1" si="297"/>
        <v/>
      </c>
      <c r="AO937" s="20"/>
      <c r="AP937" s="20"/>
      <c r="AQ937" s="20"/>
      <c r="AR937" s="20"/>
      <c r="AS937" s="20"/>
      <c r="AT937" s="66"/>
      <c r="AU937" s="20"/>
      <c r="AV937" s="20"/>
      <c r="AW937" s="20"/>
      <c r="AX937" s="20"/>
      <c r="AY937" s="20"/>
      <c r="AZ937" s="20"/>
      <c r="BA937" s="20"/>
      <c r="BB937" s="96">
        <f t="shared" ca="1" si="288"/>
        <v>4</v>
      </c>
      <c r="BC937" s="48"/>
      <c r="BD937" s="96"/>
      <c r="BE937" s="48"/>
      <c r="BG937" s="48"/>
      <c r="BH937" s="48"/>
      <c r="BI937" s="19"/>
      <c r="BJ937" s="19"/>
      <c r="BK937" s="19"/>
      <c r="BL937" s="48"/>
      <c r="BM937" s="61"/>
      <c r="BN937" s="48"/>
      <c r="BY937" s="6"/>
      <c r="CF937" s="66"/>
      <c r="CG937" s="19"/>
      <c r="CH937" s="66"/>
    </row>
    <row r="938" spans="1:86">
      <c r="A938" s="96">
        <f t="shared" ca="1" si="286"/>
        <v>26</v>
      </c>
      <c r="B938" s="23" t="str">
        <f ca="1">IF(A937="","",IF(AND(AL938="",AN938=""),"NB",AL938&amp;AN938))</f>
        <v>1@B,</v>
      </c>
      <c r="C938" s="6" t="str">
        <f t="shared" ca="1" si="289"/>
        <v/>
      </c>
      <c r="D938" s="56" t="str">
        <f ca="1">VLOOKUP($A938,$BC$5:$BN$45,8)</f>
        <v>B</v>
      </c>
      <c r="E938" s="344" t="str">
        <f t="shared" ca="1" si="298"/>
        <v>BBB</v>
      </c>
      <c r="F938" s="175">
        <v>1</v>
      </c>
      <c r="G938" s="459">
        <f ca="1">IF(G937&gt;=$AJ$3,1,IF(AND(J936="L",J937="L"),1,IF(I937="L",2,IF(I937="W",(2*G937-1),G937))))</f>
        <v>5</v>
      </c>
      <c r="H938" s="345" t="str">
        <f ca="1">IF($A937&lt;&gt;"",IF(OR($AH937&lt;&gt;0,$AI937&lt;&gt;0,E937="RRR"),"",IF(AND($D932="B",$D935="B"),"B",IF(AND($D934="B",$D936="B"),"B",IF(AND($D936=$D937,$D936="B"),"B","")))),"")</f>
        <v>B</v>
      </c>
      <c r="I938" s="346" t="str">
        <f t="shared" ca="1" si="302"/>
        <v>W</v>
      </c>
      <c r="J938" s="346">
        <f t="shared" ca="1" si="290"/>
        <v>1</v>
      </c>
      <c r="K938" s="343">
        <f t="shared" ca="1" si="299"/>
        <v>1</v>
      </c>
      <c r="L938" s="56" t="str">
        <f ca="1">VLOOKUP($A938,$BC$5:$BN$45,8)</f>
        <v>B</v>
      </c>
      <c r="M938" s="428">
        <f t="shared" ca="1" si="300"/>
        <v>0</v>
      </c>
      <c r="N938" s="175">
        <v>1</v>
      </c>
      <c r="O938" s="345" t="str">
        <f ca="1">IF($A937&lt;&gt;"",IF(OR($AH937&lt;&gt;0,$AI937&lt;&gt;0,E937="BBB",H938&lt;&gt;""),"",IF(AND($D932="R",$D935="R"),"R",IF(AND($D934="R",$D936="R"),"R",IF(AND($D936=$D937,$D936="R"),"R","")))),"")</f>
        <v/>
      </c>
      <c r="P938" s="37" t="str">
        <f t="shared" ca="1" si="291"/>
        <v/>
      </c>
      <c r="Q938" s="37">
        <f t="shared" ca="1" si="292"/>
        <v>0</v>
      </c>
      <c r="R938" s="23">
        <f ca="1">IF($A938&lt;&gt;"",IF(OR($AH937&lt;&gt;0,$AI937&lt;&gt;0),"0",SUM(Q938:Q938)),0)</f>
        <v>0</v>
      </c>
      <c r="S938" s="56" t="str">
        <f ca="1">VLOOKUP($A938,$BC$5:$BN$45,8)</f>
        <v>B</v>
      </c>
      <c r="T938" s="175">
        <v>1</v>
      </c>
      <c r="U938" s="345" t="str">
        <f ca="1">IF($A937&lt;&gt;"",IF(OR($AH937&lt;&gt;0,$AI937&lt;&gt;0,M937&gt;=$AJ$3),"",H938))</f>
        <v>B</v>
      </c>
      <c r="V938" s="346" t="str">
        <f t="shared" ca="1" si="303"/>
        <v>W</v>
      </c>
      <c r="W938" s="346">
        <f t="shared" ca="1" si="293"/>
        <v>1</v>
      </c>
      <c r="X938" s="343">
        <f t="shared" ca="1" si="301"/>
        <v>1</v>
      </c>
      <c r="Y938" s="56" t="str">
        <f ca="1">VLOOKUP($A938,$BC$5:$BN$45,8)</f>
        <v>B</v>
      </c>
      <c r="Z938" s="175">
        <v>1</v>
      </c>
      <c r="AA938" s="345" t="str">
        <f ca="1">IF($A937&lt;&gt;"",IF(OR($AH937&lt;&gt;0,$AI937&lt;&gt;0,U938&lt;&gt;""),"",O938))</f>
        <v/>
      </c>
      <c r="AB938" s="37" t="str">
        <f t="shared" ca="1" si="294"/>
        <v/>
      </c>
      <c r="AC938" s="37">
        <f t="shared" ca="1" si="295"/>
        <v>0</v>
      </c>
      <c r="AD938" s="23">
        <f ca="1">IF($A938&lt;&gt;"",IF(OR($AH937&lt;&gt;0,$AI937&lt;&gt;0),"0",SUM(AC938:AC938)),0)</f>
        <v>0</v>
      </c>
      <c r="AE938" s="90">
        <f ca="1">IF(A938&lt;&gt;"",W938+AC938,0)</f>
        <v>1</v>
      </c>
      <c r="AF938" s="87">
        <f t="shared" ca="1" si="304"/>
        <v>9</v>
      </c>
      <c r="AG938" s="95">
        <f>T939</f>
        <v>1</v>
      </c>
      <c r="AH938" s="89">
        <f ca="1">IF($A938&lt;&gt;"",IF(AH937&lt;&gt;0,AH937,IF(AF938&gt;=$AJ$1,"Profit Target",0)),0)</f>
        <v>0</v>
      </c>
      <c r="AI938" s="91">
        <f ca="1">IF($A938&lt;&gt;"",IF(AI937&lt;&gt;0,AI937,IF(AF938&lt;=$AJ$2,"Stop Loss",0)))</f>
        <v>0</v>
      </c>
      <c r="AJ938" s="89">
        <f t="shared" ca="1" si="296"/>
        <v>9</v>
      </c>
      <c r="AK938" s="78" t="str">
        <f ca="1">IF($A937="","",ABS(T938)&amp;"@")</f>
        <v>1@</v>
      </c>
      <c r="AL938" s="78" t="str">
        <f ca="1">IF(U938&lt;&gt;"",$AK938&amp;U938&amp;",","")</f>
        <v>1@B,</v>
      </c>
      <c r="AM938" s="78" t="str">
        <f ca="1">IF($A937="","",ABS(Z938)&amp;"@")</f>
        <v>1@</v>
      </c>
      <c r="AN938" s="427" t="str">
        <f t="shared" ca="1" si="297"/>
        <v/>
      </c>
      <c r="AO938" s="20"/>
      <c r="AP938" s="20"/>
      <c r="AQ938" s="20"/>
      <c r="AR938" s="20"/>
      <c r="AS938" s="20"/>
      <c r="AT938" s="66"/>
      <c r="AU938" s="20"/>
      <c r="AV938" s="20"/>
      <c r="AW938" s="20"/>
      <c r="AX938" s="20"/>
      <c r="AY938" s="20"/>
      <c r="AZ938" s="20"/>
      <c r="BA938" s="20"/>
      <c r="BB938" s="96">
        <f t="shared" ca="1" si="288"/>
        <v>6</v>
      </c>
      <c r="BC938" s="48"/>
      <c r="BD938" s="96"/>
      <c r="BE938" s="48"/>
      <c r="BG938" s="48"/>
      <c r="BH938" s="48"/>
      <c r="BI938" s="19"/>
      <c r="BJ938" s="19"/>
      <c r="BK938" s="19"/>
      <c r="BL938" s="48"/>
      <c r="BM938" s="61"/>
      <c r="BN938" s="48"/>
      <c r="BY938" s="6"/>
      <c r="CF938" s="66"/>
      <c r="CG938" s="19"/>
      <c r="CH938" s="66"/>
    </row>
    <row r="939" spans="1:86">
      <c r="A939" s="96">
        <f t="shared" ca="1" si="286"/>
        <v>8</v>
      </c>
      <c r="B939" s="23" t="str">
        <f ca="1">IF(A938="","",IF(AND(AL939="",AN939=""),"NB",AL939&amp;AN939))</f>
        <v>1@B,</v>
      </c>
      <c r="C939" s="6" t="str">
        <f t="shared" ca="1" si="289"/>
        <v/>
      </c>
      <c r="D939" s="56" t="str">
        <f ca="1">VLOOKUP($A939,$BC$5:$BN$45,8)</f>
        <v>B</v>
      </c>
      <c r="E939" s="344" t="str">
        <f t="shared" ca="1" si="298"/>
        <v>BBB</v>
      </c>
      <c r="F939" s="175">
        <v>1</v>
      </c>
      <c r="G939" s="459">
        <f ca="1">IF(G938&gt;=$AJ$3,1,IF(AND(J937="L",J938="L"),1,IF(I938="L",2,IF(I938="W",(2*G938-1),G938))))</f>
        <v>9</v>
      </c>
      <c r="H939" s="345" t="str">
        <f ca="1">IF($A938&lt;&gt;"",IF(OR($AH938&lt;&gt;0,$AI938&lt;&gt;0,E938="RRR"),"",IF(AND($D933="B",$D936="B"),"B",IF(AND($D935="B",$D937="B"),"B",IF(AND($D937=$D938,$D937="B"),"B","")))),"")</f>
        <v>B</v>
      </c>
      <c r="I939" s="346" t="str">
        <f t="shared" ca="1" si="302"/>
        <v>W</v>
      </c>
      <c r="J939" s="346">
        <f t="shared" ca="1" si="290"/>
        <v>1</v>
      </c>
      <c r="K939" s="343">
        <f t="shared" ca="1" si="299"/>
        <v>1</v>
      </c>
      <c r="L939" s="56" t="str">
        <f ca="1">VLOOKUP($A939,$BC$5:$BN$45,8)</f>
        <v>B</v>
      </c>
      <c r="M939" s="428">
        <f t="shared" ca="1" si="300"/>
        <v>0</v>
      </c>
      <c r="N939" s="175">
        <v>1</v>
      </c>
      <c r="O939" s="345" t="str">
        <f ca="1">IF($A938&lt;&gt;"",IF(OR($AH938&lt;&gt;0,$AI938&lt;&gt;0,E938="BBB",H939&lt;&gt;""),"",IF(AND($D933="R",$D936="R"),"R",IF(AND($D935="R",$D937="R"),"R",IF(AND($D937=$D938,$D937="R"),"R","")))),"")</f>
        <v/>
      </c>
      <c r="P939" s="37" t="str">
        <f t="shared" ca="1" si="291"/>
        <v/>
      </c>
      <c r="Q939" s="37">
        <f t="shared" ca="1" si="292"/>
        <v>0</v>
      </c>
      <c r="R939" s="23">
        <f ca="1">IF($A939&lt;&gt;"",IF(OR($AH938&lt;&gt;0,$AI938&lt;&gt;0),"0",SUM(Q939:Q939)),0)</f>
        <v>0</v>
      </c>
      <c r="S939" s="56" t="str">
        <f ca="1">VLOOKUP($A939,$BC$5:$BN$45,8)</f>
        <v>B</v>
      </c>
      <c r="T939" s="175">
        <v>1</v>
      </c>
      <c r="U939" s="345" t="str">
        <f ca="1">IF($A938&lt;&gt;"",IF(OR($AH938&lt;&gt;0,$AI938&lt;&gt;0,M938&gt;=$AJ$3),"",H939))</f>
        <v>B</v>
      </c>
      <c r="V939" s="346" t="str">
        <f t="shared" ca="1" si="303"/>
        <v>W</v>
      </c>
      <c r="W939" s="346">
        <f t="shared" ca="1" si="293"/>
        <v>1</v>
      </c>
      <c r="X939" s="343">
        <f t="shared" ca="1" si="301"/>
        <v>1</v>
      </c>
      <c r="Y939" s="56" t="str">
        <f ca="1">VLOOKUP($A939,$BC$5:$BN$45,8)</f>
        <v>B</v>
      </c>
      <c r="Z939" s="175">
        <v>1</v>
      </c>
      <c r="AA939" s="345" t="str">
        <f ca="1">IF($A938&lt;&gt;"",IF(OR($AH938&lt;&gt;0,$AI938&lt;&gt;0,U939&lt;&gt;""),"",O939))</f>
        <v/>
      </c>
      <c r="AB939" s="37" t="str">
        <f t="shared" ca="1" si="294"/>
        <v/>
      </c>
      <c r="AC939" s="37">
        <f t="shared" ca="1" si="295"/>
        <v>0</v>
      </c>
      <c r="AD939" s="23">
        <f ca="1">IF($A939&lt;&gt;"",IF(OR($AH938&lt;&gt;0,$AI938&lt;&gt;0),"0",SUM(AC939:AC939)),0)</f>
        <v>0</v>
      </c>
      <c r="AE939" s="90">
        <f ca="1">IF(A939&lt;&gt;"",W939+AC939,0)</f>
        <v>1</v>
      </c>
      <c r="AF939" s="87">
        <f t="shared" ca="1" si="304"/>
        <v>10</v>
      </c>
      <c r="AG939" s="95">
        <f>T940</f>
        <v>1</v>
      </c>
      <c r="AH939" s="89">
        <f ca="1">IF($A939&lt;&gt;"",IF(AH938&lt;&gt;0,AH938,IF(AF939&gt;=$AJ$1,"Profit Target",0)),0)</f>
        <v>0</v>
      </c>
      <c r="AI939" s="91">
        <f ca="1">IF($A939&lt;&gt;"",IF(AI938&lt;&gt;0,AI938,IF(AF939&lt;=$AJ$2,"Stop Loss",0)))</f>
        <v>0</v>
      </c>
      <c r="AJ939" s="89">
        <f t="shared" ca="1" si="296"/>
        <v>10</v>
      </c>
      <c r="AK939" s="78" t="str">
        <f ca="1">IF($A938="","",ABS(T939)&amp;"@")</f>
        <v>1@</v>
      </c>
      <c r="AL939" s="78" t="str">
        <f ca="1">IF(U939&lt;&gt;"",$AK939&amp;U939&amp;",","")</f>
        <v>1@B,</v>
      </c>
      <c r="AM939" s="78" t="str">
        <f ca="1">IF($A938="","",ABS(Z939)&amp;"@")</f>
        <v>1@</v>
      </c>
      <c r="AN939" s="427" t="str">
        <f t="shared" ca="1" si="297"/>
        <v/>
      </c>
      <c r="AO939" s="20"/>
      <c r="AP939" s="20"/>
      <c r="AQ939" s="20"/>
      <c r="AR939" s="20"/>
      <c r="AS939" s="20"/>
      <c r="AT939" s="66"/>
      <c r="AU939" s="20"/>
      <c r="AV939" s="20"/>
      <c r="AW939" s="20"/>
      <c r="AX939" s="20"/>
      <c r="AY939" s="20"/>
      <c r="AZ939" s="20"/>
      <c r="BA939" s="20"/>
      <c r="BB939" s="96">
        <f t="shared" ca="1" si="288"/>
        <v>32</v>
      </c>
      <c r="BC939" s="48"/>
      <c r="BD939" s="96"/>
      <c r="BE939" s="48"/>
      <c r="BG939" s="48"/>
      <c r="BH939" s="48"/>
      <c r="BI939" s="19"/>
      <c r="BJ939" s="19"/>
      <c r="BK939" s="19"/>
      <c r="BL939" s="48"/>
      <c r="BM939" s="61"/>
      <c r="BN939" s="48"/>
      <c r="BY939" s="6"/>
      <c r="CF939" s="66"/>
      <c r="CG939" s="19"/>
      <c r="CH939" s="66"/>
    </row>
    <row r="940" spans="1:86">
      <c r="A940" s="96">
        <f t="shared" ca="1" si="286"/>
        <v>8</v>
      </c>
      <c r="B940" s="23" t="str">
        <f ca="1">IF(A939="","",IF(AND(AL940="",AN940=""),"NB",AL940&amp;AN940))</f>
        <v>1@B,</v>
      </c>
      <c r="C940" s="6" t="str">
        <f t="shared" ca="1" si="289"/>
        <v/>
      </c>
      <c r="D940" s="56" t="str">
        <f ca="1">VLOOKUP($A940,$BC$5:$BN$45,8)</f>
        <v>B</v>
      </c>
      <c r="E940" s="344" t="str">
        <f t="shared" ca="1" si="298"/>
        <v>BBB</v>
      </c>
      <c r="F940" s="175">
        <v>1</v>
      </c>
      <c r="G940" s="459">
        <f ca="1">IF(G939&gt;=$AJ$3,1,IF(AND(J938="L",J939="L"),1,IF(I939="L",2,IF(I939="W",(2*G939-1),G939))))</f>
        <v>17</v>
      </c>
      <c r="H940" s="345" t="str">
        <f ca="1">IF($A939&lt;&gt;"",IF(OR($AH939&lt;&gt;0,$AI939&lt;&gt;0,E939="RRR"),"",IF(AND($D934="B",$D937="B"),"B",IF(AND($D936="B",$D938="B"),"B",IF(AND($D938=$D939,$D938="B"),"B","")))),"")</f>
        <v>B</v>
      </c>
      <c r="I940" s="346" t="str">
        <f t="shared" ca="1" si="302"/>
        <v>W</v>
      </c>
      <c r="J940" s="346">
        <f t="shared" ca="1" si="290"/>
        <v>1</v>
      </c>
      <c r="K940" s="343">
        <f t="shared" ca="1" si="299"/>
        <v>1</v>
      </c>
      <c r="L940" s="56" t="str">
        <f ca="1">VLOOKUP($A940,$BC$5:$BN$45,8)</f>
        <v>B</v>
      </c>
      <c r="M940" s="428">
        <f t="shared" ca="1" si="300"/>
        <v>0</v>
      </c>
      <c r="N940" s="175">
        <v>1</v>
      </c>
      <c r="O940" s="345" t="str">
        <f ca="1">IF($A939&lt;&gt;"",IF(OR($AH939&lt;&gt;0,$AI939&lt;&gt;0,E939="BBB",H940&lt;&gt;""),"",IF(AND($D934="R",$D937="R"),"R",IF(AND($D936="R",$D938="R"),"R",IF(AND($D938=$D939,$D938="R"),"R","")))),"")</f>
        <v/>
      </c>
      <c r="P940" s="37" t="str">
        <f t="shared" ca="1" si="291"/>
        <v/>
      </c>
      <c r="Q940" s="37">
        <f t="shared" ca="1" si="292"/>
        <v>0</v>
      </c>
      <c r="R940" s="23">
        <f ca="1">IF($A940&lt;&gt;"",IF(OR($AH939&lt;&gt;0,$AI939&lt;&gt;0),"0",SUM(Q940:Q940)),0)</f>
        <v>0</v>
      </c>
      <c r="S940" s="56" t="str">
        <f ca="1">VLOOKUP($A940,$BC$5:$BN$45,8)</f>
        <v>B</v>
      </c>
      <c r="T940" s="175">
        <v>1</v>
      </c>
      <c r="U940" s="345" t="str">
        <f ca="1">IF($A939&lt;&gt;"",IF(OR($AH939&lt;&gt;0,$AI939&lt;&gt;0,M939&gt;=$AJ$3),"",H940))</f>
        <v>B</v>
      </c>
      <c r="V940" s="346" t="str">
        <f t="shared" ca="1" si="303"/>
        <v>W</v>
      </c>
      <c r="W940" s="346">
        <f t="shared" ca="1" si="293"/>
        <v>1</v>
      </c>
      <c r="X940" s="343">
        <f t="shared" ca="1" si="301"/>
        <v>1</v>
      </c>
      <c r="Y940" s="56" t="str">
        <f ca="1">VLOOKUP($A940,$BC$5:$BN$45,8)</f>
        <v>B</v>
      </c>
      <c r="Z940" s="175">
        <v>1</v>
      </c>
      <c r="AA940" s="345" t="str">
        <f ca="1">IF($A939&lt;&gt;"",IF(OR($AH939&lt;&gt;0,$AI939&lt;&gt;0,U940&lt;&gt;""),"",O940))</f>
        <v/>
      </c>
      <c r="AB940" s="37" t="str">
        <f t="shared" ca="1" si="294"/>
        <v/>
      </c>
      <c r="AC940" s="37">
        <f t="shared" ca="1" si="295"/>
        <v>0</v>
      </c>
      <c r="AD940" s="23">
        <f ca="1">IF($A940&lt;&gt;"",IF(OR($AH939&lt;&gt;0,$AI939&lt;&gt;0),"0",SUM(AC940:AC940)),0)</f>
        <v>0</v>
      </c>
      <c r="AE940" s="90">
        <f ca="1">IF(A940&lt;&gt;"",W940+AC940,0)</f>
        <v>1</v>
      </c>
      <c r="AF940" s="87">
        <f t="shared" ca="1" si="304"/>
        <v>11</v>
      </c>
      <c r="AG940" s="95">
        <f>T941</f>
        <v>1</v>
      </c>
      <c r="AH940" s="89">
        <f ca="1">IF($A940&lt;&gt;"",IF(AH939&lt;&gt;0,AH939,IF(AF940&gt;=$AJ$1,"Profit Target",0)),0)</f>
        <v>0</v>
      </c>
      <c r="AI940" s="91">
        <f ca="1">IF($A940&lt;&gt;"",IF(AI939&lt;&gt;0,AI939,IF(AF940&lt;=$AJ$2,"Stop Loss",0)))</f>
        <v>0</v>
      </c>
      <c r="AJ940" s="89">
        <f t="shared" ca="1" si="296"/>
        <v>11</v>
      </c>
      <c r="AK940" s="78" t="str">
        <f ca="1">IF($A939="","",ABS(T940)&amp;"@")</f>
        <v>1@</v>
      </c>
      <c r="AL940" s="78" t="str">
        <f ca="1">IF(U940&lt;&gt;"",$AK940&amp;U940&amp;",","")</f>
        <v>1@B,</v>
      </c>
      <c r="AM940" s="78" t="str">
        <f ca="1">IF($A939="","",ABS(Z940)&amp;"@")</f>
        <v>1@</v>
      </c>
      <c r="AN940" s="427" t="str">
        <f t="shared" ca="1" si="297"/>
        <v/>
      </c>
      <c r="AO940" s="20"/>
      <c r="AP940" s="20"/>
      <c r="AQ940" s="20"/>
      <c r="AR940" s="20"/>
      <c r="AS940" s="20"/>
      <c r="AT940" s="66"/>
      <c r="AU940" s="20"/>
      <c r="AV940" s="20"/>
      <c r="AW940" s="20"/>
      <c r="AX940" s="20"/>
      <c r="AY940" s="20"/>
      <c r="AZ940" s="20"/>
      <c r="BA940" s="20"/>
      <c r="BB940" s="96">
        <f t="shared" ca="1" si="288"/>
        <v>26</v>
      </c>
      <c r="BC940" s="48"/>
      <c r="BD940" s="96"/>
      <c r="BE940" s="48"/>
      <c r="BG940" s="48"/>
      <c r="BH940" s="48"/>
      <c r="BI940" s="19"/>
      <c r="BJ940" s="19"/>
      <c r="BK940" s="19"/>
      <c r="BL940" s="48"/>
      <c r="BM940" s="61"/>
      <c r="BN940" s="48"/>
      <c r="BY940" s="6"/>
      <c r="CF940" s="66"/>
      <c r="CG940" s="19"/>
      <c r="CH940" s="66"/>
    </row>
    <row r="941" spans="1:86">
      <c r="A941" s="96">
        <f t="shared" ca="1" si="286"/>
        <v>32</v>
      </c>
      <c r="B941" s="23" t="str">
        <f ca="1">IF(A940="","",IF(AND(AL941="",AN941=""),"NB",AL941&amp;AN941))</f>
        <v>1@B,</v>
      </c>
      <c r="C941" s="6" t="str">
        <f t="shared" ca="1" si="289"/>
        <v/>
      </c>
      <c r="D941" s="56" t="str">
        <f ca="1">VLOOKUP($A941,$BC$5:$BN$45,8)</f>
        <v>R</v>
      </c>
      <c r="E941" s="344" t="str">
        <f t="shared" ca="1" si="298"/>
        <v>BBR</v>
      </c>
      <c r="F941" s="175">
        <v>1</v>
      </c>
      <c r="G941" s="459">
        <f ca="1">IF(G940&gt;=$AJ$3,1,IF(AND(J939="L",J940="L"),1,IF(I940="L",2,IF(I940="W",(2*G940-1),G940))))</f>
        <v>33</v>
      </c>
      <c r="H941" s="345" t="str">
        <f ca="1">IF($A940&lt;&gt;"",IF(OR($AH940&lt;&gt;0,$AI940&lt;&gt;0,E940="RRR"),"",IF(AND($D935="B",$D938="B"),"B",IF(AND($D937="B",$D939="B"),"B",IF(AND($D939=$D940,$D939="B"),"B","")))),"")</f>
        <v>B</v>
      </c>
      <c r="I941" s="346" t="str">
        <f t="shared" ca="1" si="302"/>
        <v>L</v>
      </c>
      <c r="J941" s="346">
        <f t="shared" ca="1" si="290"/>
        <v>-1</v>
      </c>
      <c r="K941" s="343">
        <f t="shared" ca="1" si="299"/>
        <v>-1</v>
      </c>
      <c r="L941" s="56" t="str">
        <f ca="1">VLOOKUP($A941,$BC$5:$BN$45,8)</f>
        <v>R</v>
      </c>
      <c r="M941" s="428">
        <f t="shared" ca="1" si="300"/>
        <v>1</v>
      </c>
      <c r="N941" s="175">
        <v>1</v>
      </c>
      <c r="O941" s="345" t="str">
        <f ca="1">IF($A940&lt;&gt;"",IF(OR($AH940&lt;&gt;0,$AI940&lt;&gt;0,E940="BBB",H941&lt;&gt;""),"",IF(AND($D935="R",$D938="R"),"R",IF(AND($D937="R",$D939="R"),"R",IF(AND($D939=$D940,$D939="R"),"R","")))),"")</f>
        <v/>
      </c>
      <c r="P941" s="37" t="str">
        <f t="shared" ca="1" si="291"/>
        <v/>
      </c>
      <c r="Q941" s="37">
        <f t="shared" ca="1" si="292"/>
        <v>0</v>
      </c>
      <c r="R941" s="23">
        <f ca="1">IF($A941&lt;&gt;"",IF(OR($AH940&lt;&gt;0,$AI940&lt;&gt;0),"0",SUM(Q941:Q941)),0)</f>
        <v>0</v>
      </c>
      <c r="S941" s="56" t="str">
        <f ca="1">VLOOKUP($A941,$BC$5:$BN$45,8)</f>
        <v>R</v>
      </c>
      <c r="T941" s="175">
        <v>1</v>
      </c>
      <c r="U941" s="345" t="str">
        <f ca="1">IF($A940&lt;&gt;"",IF(OR($AH940&lt;&gt;0,$AI940&lt;&gt;0,M940&gt;=$AJ$3),"",H941))</f>
        <v>B</v>
      </c>
      <c r="V941" s="346" t="str">
        <f t="shared" ca="1" si="303"/>
        <v>L</v>
      </c>
      <c r="W941" s="346">
        <f t="shared" ca="1" si="293"/>
        <v>-1</v>
      </c>
      <c r="X941" s="343">
        <f t="shared" ca="1" si="301"/>
        <v>-1</v>
      </c>
      <c r="Y941" s="56" t="str">
        <f ca="1">VLOOKUP($A941,$BC$5:$BN$45,8)</f>
        <v>R</v>
      </c>
      <c r="Z941" s="175">
        <v>1</v>
      </c>
      <c r="AA941" s="345" t="str">
        <f ca="1">IF($A940&lt;&gt;"",IF(OR($AH940&lt;&gt;0,$AI940&lt;&gt;0,U941&lt;&gt;""),"",O941))</f>
        <v/>
      </c>
      <c r="AB941" s="37" t="str">
        <f t="shared" ca="1" si="294"/>
        <v/>
      </c>
      <c r="AC941" s="37">
        <f t="shared" ca="1" si="295"/>
        <v>0</v>
      </c>
      <c r="AD941" s="23">
        <f ca="1">IF($A941&lt;&gt;"",IF(OR($AH940&lt;&gt;0,$AI940&lt;&gt;0),"0",SUM(AC941:AC941)),0)</f>
        <v>0</v>
      </c>
      <c r="AE941" s="90">
        <f ca="1">IF(A941&lt;&gt;"",W941+AC941,0)</f>
        <v>-1</v>
      </c>
      <c r="AF941" s="87">
        <f t="shared" ca="1" si="304"/>
        <v>10</v>
      </c>
      <c r="AG941" s="95">
        <f>T942</f>
        <v>1</v>
      </c>
      <c r="AH941" s="89">
        <f ca="1">IF($A941&lt;&gt;"",IF(AH940&lt;&gt;0,AH940,IF(AF941&gt;=$AJ$1,"Profit Target",0)),0)</f>
        <v>0</v>
      </c>
      <c r="AI941" s="91">
        <f ca="1">IF($A941&lt;&gt;"",IF(AI940&lt;&gt;0,AI940,IF(AF941&lt;=$AJ$2,"Stop Loss",0)))</f>
        <v>0</v>
      </c>
      <c r="AJ941" s="89">
        <f t="shared" ca="1" si="296"/>
        <v>11</v>
      </c>
      <c r="AK941" s="78" t="str">
        <f ca="1">IF($A940="","",ABS(T941)&amp;"@")</f>
        <v>1@</v>
      </c>
      <c r="AL941" s="78" t="str">
        <f ca="1">IF(U941&lt;&gt;"",$AK941&amp;U941&amp;",","")</f>
        <v>1@B,</v>
      </c>
      <c r="AM941" s="78" t="str">
        <f ca="1">IF($A940="","",ABS(Z941)&amp;"@")</f>
        <v>1@</v>
      </c>
      <c r="AN941" s="427" t="str">
        <f t="shared" ca="1" si="297"/>
        <v/>
      </c>
      <c r="AO941" s="20"/>
      <c r="AP941" s="20"/>
      <c r="AQ941" s="20"/>
      <c r="AR941" s="20"/>
      <c r="AS941" s="20"/>
      <c r="AT941" s="66"/>
      <c r="AU941" s="20"/>
      <c r="AV941" s="20"/>
      <c r="AW941" s="20"/>
      <c r="AX941" s="20"/>
      <c r="AY941" s="20"/>
      <c r="AZ941" s="20"/>
      <c r="BA941" s="20"/>
      <c r="BB941" s="96">
        <f t="shared" ca="1" si="288"/>
        <v>29</v>
      </c>
      <c r="BC941" s="48"/>
      <c r="BD941" s="96"/>
      <c r="BE941" s="48"/>
      <c r="BG941" s="48"/>
      <c r="BH941" s="48"/>
      <c r="BI941" s="19"/>
      <c r="BJ941" s="19"/>
      <c r="BK941" s="19"/>
      <c r="BL941" s="48"/>
      <c r="BM941" s="61"/>
      <c r="BN941" s="48"/>
      <c r="BY941" s="6"/>
      <c r="CF941" s="66"/>
      <c r="CG941" s="19"/>
      <c r="CH941" s="66"/>
    </row>
    <row r="942" spans="1:86">
      <c r="A942" s="96">
        <f t="shared" ca="1" si="286"/>
        <v>4</v>
      </c>
      <c r="B942" s="23" t="str">
        <f ca="1">IF(A941="","",IF(AND(AL942="",AN942=""),"NB",AL942&amp;AN942))</f>
        <v>1@B,</v>
      </c>
      <c r="C942" s="6" t="str">
        <f t="shared" ca="1" si="289"/>
        <v/>
      </c>
      <c r="D942" s="56" t="str">
        <f ca="1">VLOOKUP($A942,$BC$5:$BN$45,8)</f>
        <v>B</v>
      </c>
      <c r="E942" s="344" t="str">
        <f t="shared" ca="1" si="298"/>
        <v>BRB</v>
      </c>
      <c r="F942" s="175">
        <v>1</v>
      </c>
      <c r="G942" s="459">
        <f ca="1">IF(G941&gt;=$AJ$3,1,IF(AND(J940="L",J941="L"),1,IF(I941="L",2,IF(I941="W",(2*G941-1),G941))))</f>
        <v>2</v>
      </c>
      <c r="H942" s="345" t="str">
        <f ca="1">IF($A941&lt;&gt;"",IF(OR($AH941&lt;&gt;0,$AI941&lt;&gt;0,E941="RRR"),"",IF(AND($D936="B",$D939="B"),"B",IF(AND($D938="B",$D940="B"),"B",IF(AND($D940=$D941,$D940="B"),"B","")))),"")</f>
        <v>B</v>
      </c>
      <c r="I942" s="346" t="str">
        <f t="shared" ca="1" si="302"/>
        <v>W</v>
      </c>
      <c r="J942" s="346">
        <f t="shared" ca="1" si="290"/>
        <v>1</v>
      </c>
      <c r="K942" s="343">
        <f t="shared" ca="1" si="299"/>
        <v>1</v>
      </c>
      <c r="L942" s="56" t="str">
        <f ca="1">VLOOKUP($A942,$BC$5:$BN$45,8)</f>
        <v>B</v>
      </c>
      <c r="M942" s="428">
        <f t="shared" ca="1" si="300"/>
        <v>0</v>
      </c>
      <c r="N942" s="175">
        <v>1</v>
      </c>
      <c r="O942" s="345" t="str">
        <f ca="1">IF($A941&lt;&gt;"",IF(OR($AH941&lt;&gt;0,$AI941&lt;&gt;0,E941="BBB",H942&lt;&gt;""),"",IF(AND($D936="R",$D939="R"),"R",IF(AND($D938="R",$D940="R"),"R",IF(AND($D940=$D941,$D940="R"),"R","")))),"")</f>
        <v/>
      </c>
      <c r="P942" s="37" t="str">
        <f t="shared" ca="1" si="291"/>
        <v/>
      </c>
      <c r="Q942" s="37">
        <f t="shared" ca="1" si="292"/>
        <v>0</v>
      </c>
      <c r="R942" s="23">
        <f ca="1">IF($A942&lt;&gt;"",IF(OR($AH941&lt;&gt;0,$AI941&lt;&gt;0),"0",SUM(Q942:Q942)),0)</f>
        <v>0</v>
      </c>
      <c r="S942" s="56" t="str">
        <f ca="1">VLOOKUP($A942,$BC$5:$BN$45,8)</f>
        <v>B</v>
      </c>
      <c r="T942" s="175">
        <v>1</v>
      </c>
      <c r="U942" s="345" t="str">
        <f ca="1">IF($A941&lt;&gt;"",IF(OR($AH941&lt;&gt;0,$AI941&lt;&gt;0,M941&gt;=$AJ$3),"",H942))</f>
        <v>B</v>
      </c>
      <c r="V942" s="346" t="str">
        <f t="shared" ca="1" si="303"/>
        <v>W</v>
      </c>
      <c r="W942" s="346">
        <f t="shared" ca="1" si="293"/>
        <v>1</v>
      </c>
      <c r="X942" s="343">
        <f t="shared" ca="1" si="301"/>
        <v>1</v>
      </c>
      <c r="Y942" s="56" t="str">
        <f ca="1">VLOOKUP($A942,$BC$5:$BN$45,8)</f>
        <v>B</v>
      </c>
      <c r="Z942" s="175">
        <v>1</v>
      </c>
      <c r="AA942" s="345" t="str">
        <f ca="1">IF($A941&lt;&gt;"",IF(OR($AH941&lt;&gt;0,$AI941&lt;&gt;0,U942&lt;&gt;""),"",O942))</f>
        <v/>
      </c>
      <c r="AB942" s="37" t="str">
        <f t="shared" ca="1" si="294"/>
        <v/>
      </c>
      <c r="AC942" s="37">
        <f t="shared" ca="1" si="295"/>
        <v>0</v>
      </c>
      <c r="AD942" s="23">
        <f ca="1">IF($A942&lt;&gt;"",IF(OR($AH941&lt;&gt;0,$AI941&lt;&gt;0),"0",SUM(AC942:AC942)),0)</f>
        <v>0</v>
      </c>
      <c r="AE942" s="90">
        <f ca="1">IF(A942&lt;&gt;"",W942+AC942,0)</f>
        <v>1</v>
      </c>
      <c r="AF942" s="87">
        <f t="shared" ca="1" si="304"/>
        <v>11</v>
      </c>
      <c r="AG942" s="95">
        <f>T943</f>
        <v>1</v>
      </c>
      <c r="AH942" s="89">
        <f ca="1">IF($A942&lt;&gt;"",IF(AH941&lt;&gt;0,AH941,IF(AF942&gt;=$AJ$1,"Profit Target",0)),0)</f>
        <v>0</v>
      </c>
      <c r="AI942" s="91">
        <f ca="1">IF($A942&lt;&gt;"",IF(AI941&lt;&gt;0,AI941,IF(AF942&lt;=$AJ$2,"Stop Loss",0)))</f>
        <v>0</v>
      </c>
      <c r="AJ942" s="89">
        <f t="shared" ca="1" si="296"/>
        <v>11</v>
      </c>
      <c r="AK942" s="78" t="str">
        <f ca="1">IF($A941="","",ABS(T942)&amp;"@")</f>
        <v>1@</v>
      </c>
      <c r="AL942" s="78" t="str">
        <f ca="1">IF(U942&lt;&gt;"",$AK942&amp;U942&amp;",","")</f>
        <v>1@B,</v>
      </c>
      <c r="AM942" s="78" t="str">
        <f ca="1">IF($A941="","",ABS(Z942)&amp;"@")</f>
        <v>1@</v>
      </c>
      <c r="AN942" s="427" t="str">
        <f t="shared" ca="1" si="297"/>
        <v/>
      </c>
      <c r="AO942" s="20"/>
      <c r="AP942" s="20"/>
      <c r="AQ942" s="20"/>
      <c r="AR942" s="20"/>
      <c r="AS942" s="20"/>
      <c r="AT942" s="66"/>
      <c r="AU942" s="20"/>
      <c r="AV942" s="20"/>
      <c r="AW942" s="20"/>
      <c r="AX942" s="20"/>
      <c r="AY942" s="20"/>
      <c r="AZ942" s="20"/>
      <c r="BA942" s="20"/>
      <c r="BB942" s="96">
        <f t="shared" ca="1" si="288"/>
        <v>23</v>
      </c>
      <c r="BC942" s="48"/>
      <c r="BD942" s="96"/>
      <c r="BE942" s="48"/>
      <c r="BG942" s="48"/>
      <c r="BH942" s="48"/>
      <c r="BI942" s="19"/>
      <c r="BJ942" s="19"/>
      <c r="BK942" s="19"/>
      <c r="BL942" s="48"/>
      <c r="BM942" s="61"/>
      <c r="BN942" s="48"/>
      <c r="BY942" s="6"/>
      <c r="CF942" s="66"/>
      <c r="CG942" s="19"/>
      <c r="CH942" s="66"/>
    </row>
    <row r="943" spans="1:86">
      <c r="A943" s="96">
        <f t="shared" ca="1" si="286"/>
        <v>4</v>
      </c>
      <c r="B943" s="23" t="str">
        <f ca="1">IF(A942="","",IF(AND(AL943="",AN943=""),"NB",AL943&amp;AN943))</f>
        <v>1@B,</v>
      </c>
      <c r="C943" s="6" t="str">
        <f t="shared" ca="1" si="289"/>
        <v/>
      </c>
      <c r="D943" s="56" t="str">
        <f ca="1">VLOOKUP($A943,$BC$5:$BN$45,8)</f>
        <v>B</v>
      </c>
      <c r="E943" s="344" t="str">
        <f t="shared" ca="1" si="298"/>
        <v>RBB</v>
      </c>
      <c r="F943" s="175">
        <v>1</v>
      </c>
      <c r="G943" s="459">
        <f ca="1">IF(G942&gt;=$AJ$3,1,IF(AND(J941="L",J942="L"),1,IF(I942="L",2,IF(I942="W",(2*G942-1),G942))))</f>
        <v>3</v>
      </c>
      <c r="H943" s="345" t="str">
        <f ca="1">IF($A942&lt;&gt;"",IF(OR($AH942&lt;&gt;0,$AI942&lt;&gt;0,E942="RRR"),"",IF(AND($D937="B",$D940="B"),"B",IF(AND($D939="B",$D941="B"),"B",IF(AND($D941=$D942,$D941="B"),"B","")))),"")</f>
        <v>B</v>
      </c>
      <c r="I943" s="346" t="str">
        <f t="shared" ca="1" si="302"/>
        <v>W</v>
      </c>
      <c r="J943" s="346">
        <f t="shared" ca="1" si="290"/>
        <v>1</v>
      </c>
      <c r="K943" s="343">
        <f t="shared" ca="1" si="299"/>
        <v>1</v>
      </c>
      <c r="L943" s="56" t="str">
        <f ca="1">VLOOKUP($A943,$BC$5:$BN$45,8)</f>
        <v>B</v>
      </c>
      <c r="M943" s="428">
        <f t="shared" ca="1" si="300"/>
        <v>0</v>
      </c>
      <c r="N943" s="175">
        <v>1</v>
      </c>
      <c r="O943" s="345" t="str">
        <f ca="1">IF($A942&lt;&gt;"",IF(OR($AH942&lt;&gt;0,$AI942&lt;&gt;0,E942="BBB",H943&lt;&gt;""),"",IF(AND($D937="R",$D940="R"),"R",IF(AND($D939="R",$D941="R"),"R",IF(AND($D941=$D942,$D941="R"),"R","")))),"")</f>
        <v/>
      </c>
      <c r="P943" s="37" t="str">
        <f t="shared" ca="1" si="291"/>
        <v/>
      </c>
      <c r="Q943" s="37">
        <f t="shared" ca="1" si="292"/>
        <v>0</v>
      </c>
      <c r="R943" s="23">
        <f ca="1">IF($A943&lt;&gt;"",IF(OR($AH942&lt;&gt;0,$AI942&lt;&gt;0),"0",SUM(Q943:Q943)),0)</f>
        <v>0</v>
      </c>
      <c r="S943" s="56" t="str">
        <f ca="1">VLOOKUP($A943,$BC$5:$BN$45,8)</f>
        <v>B</v>
      </c>
      <c r="T943" s="175">
        <v>1</v>
      </c>
      <c r="U943" s="345" t="str">
        <f ca="1">IF($A942&lt;&gt;"",IF(OR($AH942&lt;&gt;0,$AI942&lt;&gt;0,M942&gt;=$AJ$3),"",H943))</f>
        <v>B</v>
      </c>
      <c r="V943" s="346" t="str">
        <f t="shared" ca="1" si="303"/>
        <v>W</v>
      </c>
      <c r="W943" s="346">
        <f t="shared" ca="1" si="293"/>
        <v>1</v>
      </c>
      <c r="X943" s="343">
        <f t="shared" ca="1" si="301"/>
        <v>1</v>
      </c>
      <c r="Y943" s="56" t="str">
        <f ca="1">VLOOKUP($A943,$BC$5:$BN$45,8)</f>
        <v>B</v>
      </c>
      <c r="Z943" s="175">
        <v>1</v>
      </c>
      <c r="AA943" s="345" t="str">
        <f ca="1">IF($A942&lt;&gt;"",IF(OR($AH942&lt;&gt;0,$AI942&lt;&gt;0,U943&lt;&gt;""),"",O943))</f>
        <v/>
      </c>
      <c r="AB943" s="37" t="str">
        <f t="shared" ca="1" si="294"/>
        <v/>
      </c>
      <c r="AC943" s="37">
        <f t="shared" ca="1" si="295"/>
        <v>0</v>
      </c>
      <c r="AD943" s="23">
        <f ca="1">IF($A943&lt;&gt;"",IF(OR($AH942&lt;&gt;0,$AI942&lt;&gt;0),"0",SUM(AC943:AC943)),0)</f>
        <v>0</v>
      </c>
      <c r="AE943" s="90">
        <f ca="1">IF(A943&lt;&gt;"",W943+AC943,0)</f>
        <v>1</v>
      </c>
      <c r="AF943" s="87">
        <f t="shared" ca="1" si="304"/>
        <v>12</v>
      </c>
      <c r="AG943" s="95">
        <f>T944</f>
        <v>1</v>
      </c>
      <c r="AH943" s="89">
        <f ca="1">IF($A943&lt;&gt;"",IF(AH942&lt;&gt;0,AH942,IF(AF943&gt;=$AJ$1,"Profit Target",0)),0)</f>
        <v>0</v>
      </c>
      <c r="AI943" s="91">
        <f ca="1">IF($A943&lt;&gt;"",IF(AI942&lt;&gt;0,AI942,IF(AF943&lt;=$AJ$2,"Stop Loss",0)))</f>
        <v>0</v>
      </c>
      <c r="AJ943" s="89">
        <f t="shared" ca="1" si="296"/>
        <v>12</v>
      </c>
      <c r="AK943" s="78" t="str">
        <f ca="1">IF($A942="","",ABS(T943)&amp;"@")</f>
        <v>1@</v>
      </c>
      <c r="AL943" s="78" t="str">
        <f ca="1">IF(U943&lt;&gt;"",$AK943&amp;U943&amp;",","")</f>
        <v>1@B,</v>
      </c>
      <c r="AM943" s="78" t="str">
        <f ca="1">IF($A942="","",ABS(Z943)&amp;"@")</f>
        <v>1@</v>
      </c>
      <c r="AN943" s="427" t="str">
        <f t="shared" ca="1" si="297"/>
        <v/>
      </c>
      <c r="AO943" s="20"/>
      <c r="AP943" s="20"/>
      <c r="AQ943" s="20"/>
      <c r="AR943" s="20"/>
      <c r="AS943" s="20"/>
      <c r="AT943" s="66"/>
      <c r="AU943" s="20"/>
      <c r="AV943" s="20"/>
      <c r="AW943" s="20"/>
      <c r="AX943" s="20"/>
      <c r="AY943" s="20"/>
      <c r="AZ943" s="20"/>
      <c r="BA943" s="20"/>
      <c r="BB943" s="96">
        <f t="shared" ca="1" si="288"/>
        <v>8</v>
      </c>
      <c r="BC943" s="48"/>
      <c r="BD943" s="96"/>
      <c r="BE943" s="48"/>
      <c r="BG943" s="48"/>
      <c r="BH943" s="48"/>
      <c r="BI943" s="19"/>
      <c r="BJ943" s="19"/>
      <c r="BK943" s="19"/>
      <c r="BL943" s="48"/>
      <c r="BM943" s="61"/>
      <c r="BN943" s="48"/>
      <c r="BY943" s="6"/>
      <c r="CF943" s="66"/>
      <c r="CG943" s="19"/>
      <c r="CH943" s="66"/>
    </row>
    <row r="944" spans="1:86">
      <c r="A944" s="96">
        <f t="shared" ca="1" si="286"/>
        <v>36</v>
      </c>
      <c r="B944" s="23" t="str">
        <f ca="1">IF(A943="","",IF(AND(AL944="",AN944=""),"NB",AL944&amp;AN944))</f>
        <v>1@B,</v>
      </c>
      <c r="C944" s="6" t="str">
        <f t="shared" ca="1" si="289"/>
        <v/>
      </c>
      <c r="D944" s="56" t="str">
        <f ca="1">VLOOKUP($A944,$BC$5:$BN$45,8)</f>
        <v>R</v>
      </c>
      <c r="E944" s="344" t="str">
        <f t="shared" ca="1" si="298"/>
        <v>BBR</v>
      </c>
      <c r="F944" s="175">
        <v>1</v>
      </c>
      <c r="G944" s="459">
        <f ca="1">IF(G943&gt;=$AJ$3,1,IF(AND(J942="L",J943="L"),1,IF(I943="L",2,IF(I943="W",(2*G943-1),G943))))</f>
        <v>5</v>
      </c>
      <c r="H944" s="345" t="str">
        <f ca="1">IF($A943&lt;&gt;"",IF(OR($AH943&lt;&gt;0,$AI943&lt;&gt;0,E943="RRR"),"",IF(AND($D938="B",$D941="B"),"B",IF(AND($D940="B",$D942="B"),"B",IF(AND($D942=$D943,$D942="B"),"B","")))),"")</f>
        <v>B</v>
      </c>
      <c r="I944" s="346" t="str">
        <f t="shared" ca="1" si="302"/>
        <v>L</v>
      </c>
      <c r="J944" s="346">
        <f t="shared" ca="1" si="290"/>
        <v>-1</v>
      </c>
      <c r="K944" s="343">
        <f t="shared" ca="1" si="299"/>
        <v>-1</v>
      </c>
      <c r="L944" s="56" t="str">
        <f ca="1">VLOOKUP($A944,$BC$5:$BN$45,8)</f>
        <v>R</v>
      </c>
      <c r="M944" s="428">
        <f t="shared" ca="1" si="300"/>
        <v>1</v>
      </c>
      <c r="N944" s="175">
        <v>1</v>
      </c>
      <c r="O944" s="345" t="str">
        <f ca="1">IF($A943&lt;&gt;"",IF(OR($AH943&lt;&gt;0,$AI943&lt;&gt;0,E943="BBB",H944&lt;&gt;""),"",IF(AND($D938="R",$D941="R"),"R",IF(AND($D940="R",$D942="R"),"R",IF(AND($D942=$D943,$D942="R"),"R","")))),"")</f>
        <v/>
      </c>
      <c r="P944" s="37" t="str">
        <f t="shared" ca="1" si="291"/>
        <v/>
      </c>
      <c r="Q944" s="37">
        <f t="shared" ca="1" si="292"/>
        <v>0</v>
      </c>
      <c r="R944" s="23">
        <f ca="1">IF($A944&lt;&gt;"",IF(OR($AH943&lt;&gt;0,$AI943&lt;&gt;0),"0",SUM(Q944:Q944)),0)</f>
        <v>0</v>
      </c>
      <c r="S944" s="56" t="str">
        <f ca="1">VLOOKUP($A944,$BC$5:$BN$45,8)</f>
        <v>R</v>
      </c>
      <c r="T944" s="175">
        <v>1</v>
      </c>
      <c r="U944" s="345" t="str">
        <f ca="1">IF($A943&lt;&gt;"",IF(OR($AH943&lt;&gt;0,$AI943&lt;&gt;0,M943&gt;=$AJ$3),"",H944))</f>
        <v>B</v>
      </c>
      <c r="V944" s="346" t="str">
        <f t="shared" ca="1" si="303"/>
        <v>L</v>
      </c>
      <c r="W944" s="346">
        <f t="shared" ca="1" si="293"/>
        <v>-1</v>
      </c>
      <c r="X944" s="343">
        <f t="shared" ca="1" si="301"/>
        <v>-1</v>
      </c>
      <c r="Y944" s="56" t="str">
        <f ca="1">VLOOKUP($A944,$BC$5:$BN$45,8)</f>
        <v>R</v>
      </c>
      <c r="Z944" s="175">
        <v>1</v>
      </c>
      <c r="AA944" s="345" t="str">
        <f ca="1">IF($A943&lt;&gt;"",IF(OR($AH943&lt;&gt;0,$AI943&lt;&gt;0,U944&lt;&gt;""),"",O944))</f>
        <v/>
      </c>
      <c r="AB944" s="37" t="str">
        <f t="shared" ca="1" si="294"/>
        <v/>
      </c>
      <c r="AC944" s="37">
        <f t="shared" ca="1" si="295"/>
        <v>0</v>
      </c>
      <c r="AD944" s="23">
        <f ca="1">IF($A944&lt;&gt;"",IF(OR($AH943&lt;&gt;0,$AI943&lt;&gt;0),"0",SUM(AC944:AC944)),0)</f>
        <v>0</v>
      </c>
      <c r="AE944" s="90">
        <f ca="1">IF(A944&lt;&gt;"",W944+AC944,0)</f>
        <v>-1</v>
      </c>
      <c r="AF944" s="87">
        <f t="shared" ca="1" si="304"/>
        <v>11</v>
      </c>
      <c r="AG944" s="95">
        <f>T945</f>
        <v>1</v>
      </c>
      <c r="AH944" s="89">
        <f ca="1">IF($A944&lt;&gt;"",IF(AH943&lt;&gt;0,AH943,IF(AF944&gt;=$AJ$1,"Profit Target",0)),0)</f>
        <v>0</v>
      </c>
      <c r="AI944" s="91">
        <f ca="1">IF($A944&lt;&gt;"",IF(AI943&lt;&gt;0,AI943,IF(AF944&lt;=$AJ$2,"Stop Loss",0)))</f>
        <v>0</v>
      </c>
      <c r="AJ944" s="89">
        <f t="shared" ca="1" si="296"/>
        <v>12</v>
      </c>
      <c r="AK944" s="78" t="str">
        <f ca="1">IF($A943="","",ABS(T944)&amp;"@")</f>
        <v>1@</v>
      </c>
      <c r="AL944" s="78" t="str">
        <f ca="1">IF(U944&lt;&gt;"",$AK944&amp;U944&amp;",","")</f>
        <v>1@B,</v>
      </c>
      <c r="AM944" s="78" t="str">
        <f ca="1">IF($A943="","",ABS(Z944)&amp;"@")</f>
        <v>1@</v>
      </c>
      <c r="AN944" s="427" t="str">
        <f t="shared" ca="1" si="297"/>
        <v/>
      </c>
      <c r="AO944" s="20"/>
      <c r="AP944" s="20"/>
      <c r="AQ944" s="20"/>
      <c r="AR944" s="20"/>
      <c r="AS944" s="20"/>
      <c r="AT944" s="66"/>
      <c r="AU944" s="20"/>
      <c r="AV944" s="20"/>
      <c r="AW944" s="20"/>
      <c r="AX944" s="20"/>
      <c r="AY944" s="20"/>
      <c r="AZ944" s="20"/>
      <c r="BA944" s="20"/>
      <c r="BB944" s="96">
        <f t="shared" ca="1" si="288"/>
        <v>7</v>
      </c>
      <c r="BC944" s="48"/>
      <c r="BD944" s="96"/>
      <c r="BE944" s="48"/>
      <c r="BG944" s="48"/>
      <c r="BH944" s="48"/>
      <c r="BI944" s="19"/>
      <c r="BJ944" s="19"/>
      <c r="BK944" s="19"/>
      <c r="BL944" s="48"/>
      <c r="BM944" s="61"/>
      <c r="BN944" s="48"/>
      <c r="BY944" s="6"/>
      <c r="CF944" s="66"/>
      <c r="CG944" s="19"/>
      <c r="CH944" s="66"/>
    </row>
    <row r="945" spans="1:86">
      <c r="A945" s="96">
        <f t="shared" ca="1" si="286"/>
        <v>14</v>
      </c>
      <c r="B945" s="23" t="str">
        <f ca="1">IF(A944="","",IF(AND(AL945="",AN945=""),"NB",AL945&amp;AN945))</f>
        <v>1@B,</v>
      </c>
      <c r="C945" s="6" t="str">
        <f t="shared" ca="1" si="289"/>
        <v/>
      </c>
      <c r="D945" s="56" t="str">
        <f ca="1">VLOOKUP($A945,$BC$5:$BN$45,8)</f>
        <v>R</v>
      </c>
      <c r="E945" s="344" t="str">
        <f t="shared" ca="1" si="298"/>
        <v>BRR</v>
      </c>
      <c r="F945" s="175">
        <v>1</v>
      </c>
      <c r="G945" s="459">
        <f ca="1">IF(G944&gt;=$AJ$3,1,IF(AND(J943="L",J944="L"),1,IF(I944="L",2,IF(I944="W",(2*G944-1),G944))))</f>
        <v>2</v>
      </c>
      <c r="H945" s="345" t="str">
        <f ca="1">IF($A944&lt;&gt;"",IF(OR($AH944&lt;&gt;0,$AI944&lt;&gt;0,E944="RRR"),"",IF(AND($D939="B",$D942="B"),"B",IF(AND($D941="B",$D943="B"),"B",IF(AND($D943=$D944,$D943="B"),"B","")))),"")</f>
        <v>B</v>
      </c>
      <c r="I945" s="346" t="str">
        <f t="shared" ca="1" si="302"/>
        <v>L</v>
      </c>
      <c r="J945" s="346">
        <f t="shared" ca="1" si="290"/>
        <v>-1</v>
      </c>
      <c r="K945" s="343">
        <f t="shared" ca="1" si="299"/>
        <v>-1</v>
      </c>
      <c r="L945" s="56" t="str">
        <f ca="1">VLOOKUP($A945,$BC$5:$BN$45,8)</f>
        <v>R</v>
      </c>
      <c r="M945" s="428">
        <f t="shared" ca="1" si="300"/>
        <v>2</v>
      </c>
      <c r="N945" s="175">
        <v>1</v>
      </c>
      <c r="O945" s="345" t="str">
        <f ca="1">IF($A944&lt;&gt;"",IF(OR($AH944&lt;&gt;0,$AI944&lt;&gt;0,E944="BBB",H945&lt;&gt;""),"",IF(AND($D939="R",$D942="R"),"R",IF(AND($D941="R",$D943="R"),"R",IF(AND($D943=$D944,$D943="R"),"R","")))),"")</f>
        <v/>
      </c>
      <c r="P945" s="37" t="str">
        <f t="shared" ca="1" si="291"/>
        <v/>
      </c>
      <c r="Q945" s="37">
        <f t="shared" ca="1" si="292"/>
        <v>0</v>
      </c>
      <c r="R945" s="23">
        <f ca="1">IF($A945&lt;&gt;"",IF(OR($AH944&lt;&gt;0,$AI944&lt;&gt;0),"0",SUM(Q945:Q945)),0)</f>
        <v>0</v>
      </c>
      <c r="S945" s="56" t="str">
        <f ca="1">VLOOKUP($A945,$BC$5:$BN$45,8)</f>
        <v>R</v>
      </c>
      <c r="T945" s="175">
        <v>1</v>
      </c>
      <c r="U945" s="345" t="str">
        <f ca="1">IF($A944&lt;&gt;"",IF(OR($AH944&lt;&gt;0,$AI944&lt;&gt;0,M944&gt;=$AJ$3),"",H945))</f>
        <v>B</v>
      </c>
      <c r="V945" s="346" t="str">
        <f t="shared" ca="1" si="303"/>
        <v>L</v>
      </c>
      <c r="W945" s="346">
        <f t="shared" ca="1" si="293"/>
        <v>-1</v>
      </c>
      <c r="X945" s="343">
        <f t="shared" ca="1" si="301"/>
        <v>-1</v>
      </c>
      <c r="Y945" s="56" t="str">
        <f ca="1">VLOOKUP($A945,$BC$5:$BN$45,8)</f>
        <v>R</v>
      </c>
      <c r="Z945" s="175">
        <v>1</v>
      </c>
      <c r="AA945" s="345" t="str">
        <f ca="1">IF($A944&lt;&gt;"",IF(OR($AH944&lt;&gt;0,$AI944&lt;&gt;0,U945&lt;&gt;""),"",O945))</f>
        <v/>
      </c>
      <c r="AB945" s="37" t="str">
        <f t="shared" ca="1" si="294"/>
        <v/>
      </c>
      <c r="AC945" s="37">
        <f t="shared" ca="1" si="295"/>
        <v>0</v>
      </c>
      <c r="AD945" s="23">
        <f ca="1">IF($A945&lt;&gt;"",IF(OR($AH944&lt;&gt;0,$AI944&lt;&gt;0),"0",SUM(AC945:AC945)),0)</f>
        <v>0</v>
      </c>
      <c r="AE945" s="90">
        <f ca="1">IF(A945&lt;&gt;"",W945+AC945,0)</f>
        <v>-1</v>
      </c>
      <c r="AF945" s="87">
        <f t="shared" ca="1" si="304"/>
        <v>10</v>
      </c>
      <c r="AG945" s="95">
        <f>T946</f>
        <v>1</v>
      </c>
      <c r="AH945" s="89">
        <f ca="1">IF($A945&lt;&gt;"",IF(AH944&lt;&gt;0,AH944,IF(AF945&gt;=$AJ$1,"Profit Target",0)),0)</f>
        <v>0</v>
      </c>
      <c r="AI945" s="91">
        <f ca="1">IF($A945&lt;&gt;"",IF(AI944&lt;&gt;0,AI944,IF(AF945&lt;=$AJ$2,"Stop Loss",0)))</f>
        <v>0</v>
      </c>
      <c r="AJ945" s="89">
        <f t="shared" ca="1" si="296"/>
        <v>12</v>
      </c>
      <c r="AK945" s="78" t="str">
        <f ca="1">IF($A944="","",ABS(T945)&amp;"@")</f>
        <v>1@</v>
      </c>
      <c r="AL945" s="78" t="str">
        <f ca="1">IF(U945&lt;&gt;"",$AK945&amp;U945&amp;",","")</f>
        <v>1@B,</v>
      </c>
      <c r="AM945" s="78" t="str">
        <f ca="1">IF($A944="","",ABS(Z945)&amp;"@")</f>
        <v>1@</v>
      </c>
      <c r="AN945" s="427" t="str">
        <f t="shared" ca="1" si="297"/>
        <v/>
      </c>
      <c r="AO945" s="20"/>
      <c r="AP945" s="20"/>
      <c r="AQ945" s="20"/>
      <c r="AR945" s="20"/>
      <c r="AS945" s="20"/>
      <c r="AT945" s="66"/>
      <c r="AU945" s="20"/>
      <c r="AV945" s="20"/>
      <c r="AW945" s="20"/>
      <c r="AX945" s="20"/>
      <c r="AY945" s="20"/>
      <c r="AZ945" s="20"/>
      <c r="BA945" s="20"/>
      <c r="BB945" s="96">
        <f t="shared" ca="1" si="288"/>
        <v>2</v>
      </c>
      <c r="BC945" s="48"/>
      <c r="BD945" s="96"/>
      <c r="BE945" s="48"/>
      <c r="BG945" s="48"/>
      <c r="BH945" s="48"/>
      <c r="BI945" s="19"/>
      <c r="BJ945" s="19"/>
      <c r="BK945" s="19"/>
      <c r="BL945" s="48"/>
      <c r="BM945" s="61"/>
      <c r="BN945" s="48"/>
      <c r="BY945" s="6"/>
      <c r="CF945" s="66"/>
      <c r="CG945" s="19"/>
      <c r="CH945" s="66"/>
    </row>
    <row r="946" spans="1:86">
      <c r="A946" s="96">
        <f t="shared" ca="1" si="286"/>
        <v>3</v>
      </c>
      <c r="B946" s="23" t="str">
        <f ca="1">IF(A945="","",IF(AND(AL946="",AN946=""),"NB",AL946&amp;AN946))</f>
        <v>1@B,</v>
      </c>
      <c r="C946" s="6" t="str">
        <f t="shared" ca="1" si="289"/>
        <v/>
      </c>
      <c r="D946" s="56" t="str">
        <f ca="1">VLOOKUP($A946,$BC$5:$BN$45,8)</f>
        <v>R</v>
      </c>
      <c r="E946" s="344" t="str">
        <f t="shared" ca="1" si="298"/>
        <v>RRR</v>
      </c>
      <c r="F946" s="175">
        <v>1</v>
      </c>
      <c r="G946" s="459">
        <f ca="1">IF(G945&gt;=$AJ$3,1,IF(AND(J944="L",J945="L"),1,IF(I945="L",2,IF(I945="W",(2*G945-1),G945))))</f>
        <v>2</v>
      </c>
      <c r="H946" s="345" t="str">
        <f ca="1">IF($A945&lt;&gt;"",IF(OR($AH945&lt;&gt;0,$AI945&lt;&gt;0,E945="RRR"),"",IF(AND($D940="B",$D943="B"),"B",IF(AND($D942="B",$D944="B"),"B",IF(AND($D944=$D945,$D944="B"),"B","")))),"")</f>
        <v>B</v>
      </c>
      <c r="I946" s="346" t="str">
        <f t="shared" ca="1" si="302"/>
        <v>L</v>
      </c>
      <c r="J946" s="346">
        <f t="shared" ca="1" si="290"/>
        <v>-1</v>
      </c>
      <c r="K946" s="343">
        <f t="shared" ca="1" si="299"/>
        <v>-1</v>
      </c>
      <c r="L946" s="56" t="str">
        <f ca="1">VLOOKUP($A946,$BC$5:$BN$45,8)</f>
        <v>R</v>
      </c>
      <c r="M946" s="428">
        <f t="shared" ca="1" si="300"/>
        <v>3</v>
      </c>
      <c r="N946" s="175">
        <v>1</v>
      </c>
      <c r="O946" s="345" t="str">
        <f ca="1">IF($A945&lt;&gt;"",IF(OR($AH945&lt;&gt;0,$AI945&lt;&gt;0,E945="BBB",H946&lt;&gt;""),"",IF(AND($D940="R",$D943="R"),"R",IF(AND($D942="R",$D944="R"),"R",IF(AND($D944=$D945,$D944="R"),"R","")))),"")</f>
        <v/>
      </c>
      <c r="P946" s="37" t="str">
        <f t="shared" ca="1" si="291"/>
        <v/>
      </c>
      <c r="Q946" s="37">
        <f t="shared" ca="1" si="292"/>
        <v>0</v>
      </c>
      <c r="R946" s="23">
        <f ca="1">IF($A946&lt;&gt;"",IF(OR($AH945&lt;&gt;0,$AI945&lt;&gt;0),"0",SUM(Q946:Q946)),0)</f>
        <v>0</v>
      </c>
      <c r="S946" s="56" t="str">
        <f ca="1">VLOOKUP($A946,$BC$5:$BN$45,8)</f>
        <v>R</v>
      </c>
      <c r="T946" s="175">
        <v>1</v>
      </c>
      <c r="U946" s="345" t="str">
        <f ca="1">IF($A945&lt;&gt;"",IF(OR($AH945&lt;&gt;0,$AI945&lt;&gt;0,M945&gt;=$AJ$3),"",H946))</f>
        <v>B</v>
      </c>
      <c r="V946" s="346" t="str">
        <f t="shared" ca="1" si="303"/>
        <v>L</v>
      </c>
      <c r="W946" s="346">
        <f t="shared" ca="1" si="293"/>
        <v>-1</v>
      </c>
      <c r="X946" s="343">
        <f t="shared" ca="1" si="301"/>
        <v>-1</v>
      </c>
      <c r="Y946" s="56" t="str">
        <f ca="1">VLOOKUP($A946,$BC$5:$BN$45,8)</f>
        <v>R</v>
      </c>
      <c r="Z946" s="175">
        <v>1</v>
      </c>
      <c r="AA946" s="345" t="str">
        <f ca="1">IF($A945&lt;&gt;"",IF(OR($AH945&lt;&gt;0,$AI945&lt;&gt;0,U946&lt;&gt;""),"",O946))</f>
        <v/>
      </c>
      <c r="AB946" s="37" t="str">
        <f t="shared" ca="1" si="294"/>
        <v/>
      </c>
      <c r="AC946" s="37">
        <f t="shared" ca="1" si="295"/>
        <v>0</v>
      </c>
      <c r="AD946" s="23">
        <f ca="1">IF($A946&lt;&gt;"",IF(OR($AH945&lt;&gt;0,$AI945&lt;&gt;0),"0",SUM(AC946:AC946)),0)</f>
        <v>0</v>
      </c>
      <c r="AE946" s="90">
        <f ca="1">IF(A946&lt;&gt;"",W946+AC946,0)</f>
        <v>-1</v>
      </c>
      <c r="AF946" s="87">
        <f t="shared" ca="1" si="304"/>
        <v>9</v>
      </c>
      <c r="AG946" s="95">
        <f>T947</f>
        <v>1</v>
      </c>
      <c r="AH946" s="89">
        <f ca="1">IF($A946&lt;&gt;"",IF(AH945&lt;&gt;0,AH945,IF(AF946&gt;=$AJ$1,"Profit Target",0)),0)</f>
        <v>0</v>
      </c>
      <c r="AI946" s="91">
        <f ca="1">IF($A946&lt;&gt;"",IF(AI945&lt;&gt;0,AI945,IF(AF946&lt;=$AJ$2,"Stop Loss",0)))</f>
        <v>0</v>
      </c>
      <c r="AJ946" s="89">
        <f t="shared" ca="1" si="296"/>
        <v>12</v>
      </c>
      <c r="AK946" s="78" t="str">
        <f ca="1">IF($A945="","",ABS(T946)&amp;"@")</f>
        <v>1@</v>
      </c>
      <c r="AL946" s="78" t="str">
        <f ca="1">IF(U946&lt;&gt;"",$AK946&amp;U946&amp;",","")</f>
        <v>1@B,</v>
      </c>
      <c r="AM946" s="78" t="str">
        <f ca="1">IF($A945="","",ABS(Z946)&amp;"@")</f>
        <v>1@</v>
      </c>
      <c r="AN946" s="427" t="str">
        <f t="shared" ca="1" si="297"/>
        <v/>
      </c>
      <c r="AO946" s="20"/>
      <c r="AP946" s="20"/>
      <c r="AQ946" s="20"/>
      <c r="AR946" s="20"/>
      <c r="AS946" s="20"/>
      <c r="AT946" s="66"/>
      <c r="AU946" s="20"/>
      <c r="AV946" s="20"/>
      <c r="AW946" s="20"/>
      <c r="AX946" s="20"/>
      <c r="AY946" s="20"/>
      <c r="AZ946" s="20"/>
      <c r="BA946" s="20"/>
      <c r="BB946" s="96">
        <f t="shared" ca="1" si="288"/>
        <v>6</v>
      </c>
      <c r="BC946" s="48"/>
      <c r="BD946" s="96"/>
      <c r="BE946" s="48"/>
      <c r="BG946" s="48"/>
      <c r="BH946" s="48"/>
      <c r="BI946" s="19"/>
      <c r="BJ946" s="19"/>
      <c r="BK946" s="19"/>
      <c r="BL946" s="48"/>
      <c r="BM946" s="61"/>
      <c r="BN946" s="48"/>
      <c r="BY946" s="6"/>
      <c r="CF946" s="66"/>
      <c r="CG946" s="19"/>
      <c r="CH946" s="66"/>
    </row>
    <row r="947" spans="1:86">
      <c r="A947" s="96">
        <f t="shared" ca="1" si="286"/>
        <v>5</v>
      </c>
      <c r="B947" s="23" t="str">
        <f ca="1">IF(A946="","",IF(AND(AL947="",AN947=""),"NB",AL947&amp;AN947))</f>
        <v>1@R,</v>
      </c>
      <c r="C947" s="6" t="str">
        <f t="shared" ca="1" si="289"/>
        <v/>
      </c>
      <c r="D947" s="56" t="str">
        <f ca="1">VLOOKUP($A947,$BC$5:$BN$45,8)</f>
        <v>R</v>
      </c>
      <c r="E947" s="344" t="str">
        <f t="shared" ca="1" si="298"/>
        <v>RRR</v>
      </c>
      <c r="F947" s="175">
        <v>1</v>
      </c>
      <c r="G947" s="459">
        <f ca="1">IF(G946&gt;=$AJ$3,1,IF(AND(J945="L",J946="L"),1,IF(I946="L",2,IF(I946="W",(2*G946-1),G946))))</f>
        <v>2</v>
      </c>
      <c r="H947" s="345" t="str">
        <f ca="1">IF($A946&lt;&gt;"",IF(OR($AH946&lt;&gt;0,$AI946&lt;&gt;0,E946="RRR"),"",IF(AND($D941="B",$D944="B"),"B",IF(AND($D943="B",$D945="B"),"B",IF(AND($D945=$D946,$D945="B"),"B","")))),"")</f>
        <v/>
      </c>
      <c r="I947" s="346" t="str">
        <f t="shared" ca="1" si="302"/>
        <v/>
      </c>
      <c r="J947" s="346">
        <f t="shared" ca="1" si="290"/>
        <v>0</v>
      </c>
      <c r="K947" s="343">
        <f t="shared" ca="1" si="299"/>
        <v>0</v>
      </c>
      <c r="L947" s="56" t="str">
        <f ca="1">VLOOKUP($A947,$BC$5:$BN$45,8)</f>
        <v>R</v>
      </c>
      <c r="M947" s="428">
        <f t="shared" ca="1" si="300"/>
        <v>3</v>
      </c>
      <c r="N947" s="175">
        <v>1</v>
      </c>
      <c r="O947" s="345" t="str">
        <f ca="1">IF($A946&lt;&gt;"",IF(OR($AH946&lt;&gt;0,$AI946&lt;&gt;0,E946="BBB",H947&lt;&gt;""),"",IF(AND($D941="R",$D944="R"),"R",IF(AND($D943="R",$D945="R"),"R",IF(AND($D945=$D946,$D945="R"),"R","")))),"")</f>
        <v>R</v>
      </c>
      <c r="P947" s="37" t="str">
        <f t="shared" ca="1" si="291"/>
        <v>W</v>
      </c>
      <c r="Q947" s="37">
        <f t="shared" ca="1" si="292"/>
        <v>1</v>
      </c>
      <c r="R947" s="23">
        <f ca="1">IF($A947&lt;&gt;"",IF(OR($AH946&lt;&gt;0,$AI946&lt;&gt;0),"0",SUM(Q947:Q947)),0)</f>
        <v>1</v>
      </c>
      <c r="S947" s="56" t="str">
        <f ca="1">VLOOKUP($A947,$BC$5:$BN$45,8)</f>
        <v>R</v>
      </c>
      <c r="T947" s="175">
        <v>1</v>
      </c>
      <c r="U947" s="345" t="str">
        <f ca="1">IF($A946&lt;&gt;"",IF(OR($AH946&lt;&gt;0,$AI946&lt;&gt;0,M946&gt;=$AJ$3),"",H947))</f>
        <v/>
      </c>
      <c r="V947" s="346" t="str">
        <f t="shared" ca="1" si="303"/>
        <v/>
      </c>
      <c r="W947" s="346">
        <f t="shared" ca="1" si="293"/>
        <v>0</v>
      </c>
      <c r="X947" s="343">
        <f t="shared" ca="1" si="301"/>
        <v>0</v>
      </c>
      <c r="Y947" s="56" t="str">
        <f ca="1">VLOOKUP($A947,$BC$5:$BN$45,8)</f>
        <v>R</v>
      </c>
      <c r="Z947" s="175">
        <v>1</v>
      </c>
      <c r="AA947" s="345" t="str">
        <f ca="1">IF($A946&lt;&gt;"",IF(OR($AH946&lt;&gt;0,$AI946&lt;&gt;0,U947&lt;&gt;""),"",O947))</f>
        <v>R</v>
      </c>
      <c r="AB947" s="37" t="str">
        <f t="shared" ca="1" si="294"/>
        <v>W</v>
      </c>
      <c r="AC947" s="37">
        <f t="shared" ca="1" si="295"/>
        <v>1</v>
      </c>
      <c r="AD947" s="23">
        <f ca="1">IF($A947&lt;&gt;"",IF(OR($AH946&lt;&gt;0,$AI946&lt;&gt;0),"0",SUM(AC947:AC947)),0)</f>
        <v>1</v>
      </c>
      <c r="AE947" s="90">
        <f ca="1">IF(A947&lt;&gt;"",W947+AC947,0)</f>
        <v>1</v>
      </c>
      <c r="AF947" s="172">
        <f t="shared" ca="1" si="304"/>
        <v>10</v>
      </c>
      <c r="AG947" s="95">
        <f>T948</f>
        <v>1</v>
      </c>
      <c r="AH947" s="89">
        <f ca="1">IF($A947&lt;&gt;"",IF(AH946&lt;&gt;0,AH946,IF(AF947&gt;=$AJ$1,"Profit Target",0)),0)</f>
        <v>0</v>
      </c>
      <c r="AI947" s="91">
        <f ca="1">IF($A947&lt;&gt;"",IF(AI946&lt;&gt;0,AI946,IF(AF947&lt;=$AJ$2,"Stop Loss",0)))</f>
        <v>0</v>
      </c>
      <c r="AJ947" s="89">
        <f t="shared" ca="1" si="296"/>
        <v>12</v>
      </c>
      <c r="AK947" s="78" t="str">
        <f ca="1">IF($A946="","",ABS(T947)&amp;"@")</f>
        <v>1@</v>
      </c>
      <c r="AL947" s="78" t="str">
        <f ca="1">IF(U947&lt;&gt;"",$AK947&amp;U947&amp;",","")</f>
        <v/>
      </c>
      <c r="AM947" s="78" t="str">
        <f ca="1">IF($A946="","",ABS(Z947)&amp;"@")</f>
        <v>1@</v>
      </c>
      <c r="AN947" s="427" t="str">
        <f t="shared" ca="1" si="297"/>
        <v>1@R,</v>
      </c>
      <c r="AO947" s="20"/>
      <c r="AP947" s="20"/>
      <c r="AQ947" s="20"/>
      <c r="AR947" s="20"/>
      <c r="AS947" s="20"/>
      <c r="AT947" s="66"/>
      <c r="AU947" s="20"/>
      <c r="AV947" s="20"/>
      <c r="AW947" s="20"/>
      <c r="AX947" s="20"/>
      <c r="AY947" s="20"/>
      <c r="AZ947" s="20"/>
      <c r="BA947" s="20"/>
      <c r="BB947" s="96">
        <f t="shared" ca="1" si="288"/>
        <v>27</v>
      </c>
      <c r="BC947" s="48"/>
      <c r="BD947" s="96"/>
      <c r="BE947" s="48"/>
      <c r="BG947" s="48"/>
      <c r="BH947" s="48"/>
      <c r="BI947" s="19"/>
      <c r="BJ947" s="19"/>
      <c r="BK947" s="19"/>
      <c r="BL947" s="48"/>
      <c r="BM947" s="61"/>
      <c r="BN947" s="48"/>
      <c r="BY947" s="6"/>
      <c r="CF947" s="66"/>
      <c r="CG947" s="19"/>
      <c r="CH947" s="66"/>
    </row>
    <row r="948" spans="1:86">
      <c r="A948" s="96">
        <f t="shared" ca="1" si="286"/>
        <v>36</v>
      </c>
      <c r="B948" s="23" t="str">
        <f ca="1">IF(A947="","",IF(AND(AL948="",AN948=""),"NB",AL948&amp;AN948))</f>
        <v>1@R,</v>
      </c>
      <c r="C948" s="6" t="str">
        <f t="shared" ca="1" si="289"/>
        <v/>
      </c>
      <c r="D948" s="56" t="str">
        <f ca="1">VLOOKUP($A948,$BC$5:$BN$45,8)</f>
        <v>R</v>
      </c>
      <c r="E948" s="344" t="str">
        <f t="shared" ca="1" si="298"/>
        <v>RRR</v>
      </c>
      <c r="F948" s="175">
        <v>1</v>
      </c>
      <c r="G948" s="459">
        <f ca="1">IF(G947&gt;=$AJ$3,1,IF(AND(J946="L",J947="L"),1,IF(I947="L",2,IF(I947="W",(2*G947-1),G947))))</f>
        <v>2</v>
      </c>
      <c r="H948" s="345" t="str">
        <f ca="1">IF($A947&lt;&gt;"",IF(OR($AH947&lt;&gt;0,$AI947&lt;&gt;0,E947="RRR"),"",IF(AND($D942="B",$D945="B"),"B",IF(AND($D944="B",$D946="B"),"B",IF(AND($D946=$D947,$D946="B"),"B","")))),"")</f>
        <v/>
      </c>
      <c r="I948" s="346" t="str">
        <f t="shared" ca="1" si="302"/>
        <v/>
      </c>
      <c r="J948" s="346">
        <f t="shared" ca="1" si="290"/>
        <v>0</v>
      </c>
      <c r="K948" s="343">
        <f t="shared" ca="1" si="299"/>
        <v>0</v>
      </c>
      <c r="L948" s="56" t="str">
        <f ca="1">VLOOKUP($A948,$BC$5:$BN$45,8)</f>
        <v>R</v>
      </c>
      <c r="M948" s="428">
        <f t="shared" ca="1" si="300"/>
        <v>3</v>
      </c>
      <c r="N948" s="175">
        <v>1</v>
      </c>
      <c r="O948" s="345" t="str">
        <f ca="1">IF($A947&lt;&gt;"",IF(OR($AH947&lt;&gt;0,$AI947&lt;&gt;0,E947="BBB",H948&lt;&gt;""),"",IF(AND($D942="R",$D945="R"),"R",IF(AND($D944="R",$D946="R"),"R",IF(AND($D946=$D947,$D946="R"),"R","")))),"")</f>
        <v>R</v>
      </c>
      <c r="P948" s="37" t="str">
        <f t="shared" ca="1" si="291"/>
        <v>W</v>
      </c>
      <c r="Q948" s="37">
        <f t="shared" ca="1" si="292"/>
        <v>1</v>
      </c>
      <c r="R948" s="23">
        <f ca="1">IF($A948&lt;&gt;"",IF(OR($AH947&lt;&gt;0,$AI947&lt;&gt;0),"0",SUM(Q948:Q948)),0)</f>
        <v>1</v>
      </c>
      <c r="S948" s="56" t="str">
        <f ca="1">VLOOKUP($A948,$BC$5:$BN$45,8)</f>
        <v>R</v>
      </c>
      <c r="T948" s="175">
        <v>1</v>
      </c>
      <c r="U948" s="345" t="str">
        <f ca="1">IF($A947&lt;&gt;"",IF(OR($AH947&lt;&gt;0,$AI947&lt;&gt;0,M947&gt;=$AJ$3),"",H948))</f>
        <v/>
      </c>
      <c r="V948" s="346" t="str">
        <f t="shared" ca="1" si="303"/>
        <v/>
      </c>
      <c r="W948" s="346">
        <f t="shared" ca="1" si="293"/>
        <v>0</v>
      </c>
      <c r="X948" s="343">
        <f t="shared" ca="1" si="301"/>
        <v>0</v>
      </c>
      <c r="Y948" s="56" t="str">
        <f ca="1">VLOOKUP($A948,$BC$5:$BN$45,8)</f>
        <v>R</v>
      </c>
      <c r="Z948" s="175">
        <v>1</v>
      </c>
      <c r="AA948" s="345" t="str">
        <f ca="1">IF($A947&lt;&gt;"",IF(OR($AH947&lt;&gt;0,$AI947&lt;&gt;0,U948&lt;&gt;""),"",O948))</f>
        <v>R</v>
      </c>
      <c r="AB948" s="37" t="str">
        <f t="shared" ca="1" si="294"/>
        <v>W</v>
      </c>
      <c r="AC948" s="37">
        <f t="shared" ca="1" si="295"/>
        <v>1</v>
      </c>
      <c r="AD948" s="23">
        <f ca="1">IF($A948&lt;&gt;"",IF(OR($AH947&lt;&gt;0,$AI947&lt;&gt;0),"0",SUM(AC948:AC948)),0)</f>
        <v>1</v>
      </c>
      <c r="AE948" s="90">
        <f ca="1">IF(A948&lt;&gt;"",W948+AC948,0)</f>
        <v>1</v>
      </c>
      <c r="AF948" s="87">
        <f ca="1">IF($A948&lt;&gt;"",AE948+AF947,0)</f>
        <v>11</v>
      </c>
      <c r="AG948" s="95">
        <f>T949</f>
        <v>1</v>
      </c>
      <c r="AH948" s="89">
        <f ca="1">IF($A948&lt;&gt;"",IF(AH947&lt;&gt;0,AH947,IF(AF948&gt;=$AJ$1,"Profit Target",0)),0)</f>
        <v>0</v>
      </c>
      <c r="AI948" s="91">
        <f ca="1">IF($A948&lt;&gt;"",IF(AI947&lt;&gt;0,AI947,IF(AF948&lt;=$AJ$2,"Stop Loss",0)))</f>
        <v>0</v>
      </c>
      <c r="AJ948" s="89">
        <f t="shared" ca="1" si="296"/>
        <v>12</v>
      </c>
      <c r="AK948" s="78" t="str">
        <f ca="1">IF($A947="","",ABS(T948)&amp;"@")</f>
        <v>1@</v>
      </c>
      <c r="AL948" s="78" t="str">
        <f ca="1">IF(U948&lt;&gt;"",$AK948&amp;U948&amp;",","")</f>
        <v/>
      </c>
      <c r="AM948" s="78" t="str">
        <f ca="1">IF($A947="","",ABS(Z948)&amp;"@")</f>
        <v>1@</v>
      </c>
      <c r="AN948" s="427" t="str">
        <f t="shared" ca="1" si="297"/>
        <v>1@R,</v>
      </c>
      <c r="AO948" s="20"/>
      <c r="AP948" s="20"/>
      <c r="AQ948" s="20"/>
      <c r="AR948" s="20"/>
      <c r="AS948" s="20"/>
      <c r="AT948" s="66"/>
      <c r="AU948" s="20"/>
      <c r="AV948" s="20"/>
      <c r="AW948" s="20"/>
      <c r="AX948" s="20"/>
      <c r="AY948" s="20"/>
      <c r="AZ948" s="20"/>
      <c r="BA948" s="20"/>
      <c r="BB948" s="96">
        <f t="shared" ca="1" si="288"/>
        <v>36</v>
      </c>
      <c r="BC948" s="48"/>
      <c r="BD948" s="96"/>
      <c r="BE948" s="48"/>
      <c r="BG948" s="48"/>
      <c r="BH948" s="48"/>
      <c r="BI948" s="19"/>
      <c r="BJ948" s="19"/>
      <c r="BK948" s="19"/>
      <c r="BL948" s="48"/>
      <c r="BM948" s="61"/>
      <c r="BN948" s="48"/>
      <c r="BY948" s="6"/>
      <c r="CF948" s="66"/>
      <c r="CG948" s="19"/>
      <c r="CH948" s="66"/>
    </row>
    <row r="949" spans="1:86">
      <c r="A949" s="96">
        <f t="shared" ca="1" si="286"/>
        <v>21</v>
      </c>
      <c r="B949" s="23" t="str">
        <f ca="1">IF(A948="","",IF(AND(AL949="",AN949=""),"NB",AL949&amp;AN949))</f>
        <v>1@R,</v>
      </c>
      <c r="C949" s="6" t="str">
        <f t="shared" ca="1" si="289"/>
        <v/>
      </c>
      <c r="D949" s="56" t="str">
        <f ca="1">VLOOKUP($A949,$BC$5:$BN$45,8)</f>
        <v>R</v>
      </c>
      <c r="E949" s="344" t="str">
        <f t="shared" ca="1" si="298"/>
        <v>RRR</v>
      </c>
      <c r="F949" s="175">
        <v>1</v>
      </c>
      <c r="G949" s="459">
        <f ca="1">IF(G948&gt;=$AJ$3,1,IF(AND(J947="L",J948="L"),1,IF(I948="L",2,IF(I948="W",(2*G948-1),G948))))</f>
        <v>2</v>
      </c>
      <c r="H949" s="345" t="str">
        <f ca="1">IF($A948&lt;&gt;"",IF(OR($AH948&lt;&gt;0,$AI948&lt;&gt;0,E948="RRR"),"",IF(AND($D943="B",$D946="B"),"B",IF(AND($D945="B",$D947="B"),"B",IF(AND($D947=$D948,$D947="B"),"B","")))),"")</f>
        <v/>
      </c>
      <c r="I949" s="346" t="str">
        <f t="shared" ca="1" si="302"/>
        <v/>
      </c>
      <c r="J949" s="346">
        <f t="shared" ca="1" si="290"/>
        <v>0</v>
      </c>
      <c r="K949" s="343">
        <f t="shared" ca="1" si="299"/>
        <v>0</v>
      </c>
      <c r="L949" s="56" t="str">
        <f ca="1">VLOOKUP($A949,$BC$5:$BN$45,8)</f>
        <v>R</v>
      </c>
      <c r="M949" s="428">
        <f t="shared" ca="1" si="300"/>
        <v>3</v>
      </c>
      <c r="N949" s="175">
        <v>1</v>
      </c>
      <c r="O949" s="345" t="str">
        <f ca="1">IF($A948&lt;&gt;"",IF(OR($AH948&lt;&gt;0,$AI948&lt;&gt;0,E948="BBB",H949&lt;&gt;""),"",IF(AND($D943="R",$D946="R"),"R",IF(AND($D945="R",$D947="R"),"R",IF(AND($D947=$D948,$D947="R"),"R","")))),"")</f>
        <v>R</v>
      </c>
      <c r="P949" s="37" t="str">
        <f t="shared" ca="1" si="291"/>
        <v>W</v>
      </c>
      <c r="Q949" s="37">
        <f t="shared" ca="1" si="292"/>
        <v>1</v>
      </c>
      <c r="R949" s="23">
        <f ca="1">IF($A949&lt;&gt;"",IF(OR($AH948&lt;&gt;0,$AI948&lt;&gt;0),"0",SUM(Q949:Q949)),0)</f>
        <v>1</v>
      </c>
      <c r="S949" s="56" t="str">
        <f ca="1">VLOOKUP($A949,$BC$5:$BN$45,8)</f>
        <v>R</v>
      </c>
      <c r="T949" s="175">
        <v>1</v>
      </c>
      <c r="U949" s="345" t="str">
        <f ca="1">IF($A948&lt;&gt;"",IF(OR($AH948&lt;&gt;0,$AI948&lt;&gt;0,M948&gt;=$AJ$3),"",H949))</f>
        <v/>
      </c>
      <c r="V949" s="346" t="str">
        <f t="shared" ca="1" si="303"/>
        <v/>
      </c>
      <c r="W949" s="346">
        <f t="shared" ca="1" si="293"/>
        <v>0</v>
      </c>
      <c r="X949" s="343">
        <f t="shared" ca="1" si="301"/>
        <v>0</v>
      </c>
      <c r="Y949" s="56" t="str">
        <f ca="1">VLOOKUP($A949,$BC$5:$BN$45,8)</f>
        <v>R</v>
      </c>
      <c r="Z949" s="175">
        <v>1</v>
      </c>
      <c r="AA949" s="345" t="str">
        <f ca="1">IF($A948&lt;&gt;"",IF(OR($AH948&lt;&gt;0,$AI948&lt;&gt;0,U949&lt;&gt;""),"",O949))</f>
        <v>R</v>
      </c>
      <c r="AB949" s="37" t="str">
        <f t="shared" ca="1" si="294"/>
        <v>W</v>
      </c>
      <c r="AC949" s="37">
        <f t="shared" ca="1" si="295"/>
        <v>1</v>
      </c>
      <c r="AD949" s="23">
        <f ca="1">IF($A949&lt;&gt;"",IF(OR($AH948&lt;&gt;0,$AI948&lt;&gt;0),"0",SUM(AC949:AC949)),0)</f>
        <v>1</v>
      </c>
      <c r="AE949" s="90">
        <f ca="1">IF(A949&lt;&gt;"",W949+AC949,0)</f>
        <v>1</v>
      </c>
      <c r="AF949" s="87">
        <f t="shared" ref="AF949:AF965" ca="1" si="305">IF($A949&lt;&gt;"",AE949+AF948,0)</f>
        <v>12</v>
      </c>
      <c r="AG949" s="95">
        <f>T950</f>
        <v>1</v>
      </c>
      <c r="AH949" s="89">
        <f ca="1">IF($A949&lt;&gt;"",IF(AH948&lt;&gt;0,AH948,IF(AF949&gt;=$AJ$1,"Profit Target",0)),0)</f>
        <v>0</v>
      </c>
      <c r="AI949" s="91">
        <f ca="1">IF($A949&lt;&gt;"",IF(AI948&lt;&gt;0,AI948,IF(AF949&lt;=$AJ$2,"Stop Loss",0)))</f>
        <v>0</v>
      </c>
      <c r="AJ949" s="89">
        <f t="shared" ca="1" si="296"/>
        <v>12</v>
      </c>
      <c r="AK949" s="78" t="str">
        <f ca="1">IF($A948="","",ABS(T949)&amp;"@")</f>
        <v>1@</v>
      </c>
      <c r="AL949" s="78" t="str">
        <f ca="1">IF(U949&lt;&gt;"",$AK949&amp;U949&amp;",","")</f>
        <v/>
      </c>
      <c r="AM949" s="78" t="str">
        <f ca="1">IF($A948="","",ABS(Z949)&amp;"@")</f>
        <v>1@</v>
      </c>
      <c r="AN949" s="427" t="str">
        <f t="shared" ca="1" si="297"/>
        <v>1@R,</v>
      </c>
      <c r="AO949" s="20"/>
      <c r="AP949" s="20"/>
      <c r="AQ949" s="20"/>
      <c r="AR949" s="20"/>
      <c r="AS949" s="20"/>
      <c r="AT949" s="66"/>
      <c r="AU949" s="20"/>
      <c r="AV949" s="20"/>
      <c r="AW949" s="20"/>
      <c r="AX949" s="20"/>
      <c r="AY949" s="20"/>
      <c r="AZ949" s="20"/>
      <c r="BA949" s="20"/>
      <c r="BB949" s="96">
        <f t="shared" ca="1" si="288"/>
        <v>14</v>
      </c>
      <c r="BC949" s="48"/>
      <c r="BD949" s="96"/>
      <c r="BE949" s="48"/>
      <c r="BG949" s="48"/>
      <c r="BH949" s="48"/>
      <c r="BI949" s="19"/>
      <c r="BJ949" s="19"/>
      <c r="BK949" s="19"/>
      <c r="BL949" s="48"/>
      <c r="BM949" s="61"/>
      <c r="BN949" s="48"/>
      <c r="BY949" s="6"/>
      <c r="CF949" s="66"/>
      <c r="CG949" s="19"/>
      <c r="CH949" s="66"/>
    </row>
    <row r="950" spans="1:86">
      <c r="A950" s="96">
        <f t="shared" ca="1" si="286"/>
        <v>3</v>
      </c>
      <c r="B950" s="23" t="str">
        <f ca="1">IF(A949="","",IF(AND(AL950="",AN950=""),"NB",AL950&amp;AN950))</f>
        <v>1@R,</v>
      </c>
      <c r="C950" s="6" t="str">
        <f t="shared" ca="1" si="289"/>
        <v/>
      </c>
      <c r="D950" s="56" t="str">
        <f ca="1">VLOOKUP($A950,$BC$5:$BN$45,8)</f>
        <v>R</v>
      </c>
      <c r="E950" s="344" t="str">
        <f t="shared" ca="1" si="298"/>
        <v>RRR</v>
      </c>
      <c r="F950" s="175">
        <v>1</v>
      </c>
      <c r="G950" s="459">
        <f ca="1">IF(G949&gt;=$AJ$3,1,IF(AND(J948="L",J949="L"),1,IF(I949="L",2,IF(I949="W",(2*G949-1),G949))))</f>
        <v>2</v>
      </c>
      <c r="H950" s="345" t="str">
        <f ca="1">IF($A949&lt;&gt;"",IF(OR($AH949&lt;&gt;0,$AI949&lt;&gt;0,E949="RRR"),"",IF(AND($D944="B",$D947="B"),"B",IF(AND($D946="B",$D948="B"),"B",IF(AND($D948=$D949,$D948="B"),"B","")))),"")</f>
        <v/>
      </c>
      <c r="I950" s="346" t="str">
        <f t="shared" ca="1" si="302"/>
        <v/>
      </c>
      <c r="J950" s="346">
        <f t="shared" ca="1" si="290"/>
        <v>0</v>
      </c>
      <c r="K950" s="343">
        <f t="shared" ca="1" si="299"/>
        <v>0</v>
      </c>
      <c r="L950" s="56" t="str">
        <f ca="1">VLOOKUP($A950,$BC$5:$BN$45,8)</f>
        <v>R</v>
      </c>
      <c r="M950" s="428">
        <f t="shared" ca="1" si="300"/>
        <v>3</v>
      </c>
      <c r="N950" s="175">
        <v>1</v>
      </c>
      <c r="O950" s="345" t="str">
        <f ca="1">IF($A949&lt;&gt;"",IF(OR($AH949&lt;&gt;0,$AI949&lt;&gt;0,E949="BBB",H950&lt;&gt;""),"",IF(AND($D944="R",$D947="R"),"R",IF(AND($D946="R",$D948="R"),"R",IF(AND($D948=$D949,$D948="R"),"R","")))),"")</f>
        <v>R</v>
      </c>
      <c r="P950" s="37" t="str">
        <f t="shared" ca="1" si="291"/>
        <v>W</v>
      </c>
      <c r="Q950" s="37">
        <f t="shared" ca="1" si="292"/>
        <v>1</v>
      </c>
      <c r="R950" s="23">
        <f ca="1">IF($A950&lt;&gt;"",IF(OR($AH949&lt;&gt;0,$AI949&lt;&gt;0),"0",SUM(Q950:Q950)),0)</f>
        <v>1</v>
      </c>
      <c r="S950" s="56" t="str">
        <f ca="1">VLOOKUP($A950,$BC$5:$BN$45,8)</f>
        <v>R</v>
      </c>
      <c r="T950" s="175">
        <v>1</v>
      </c>
      <c r="U950" s="345" t="str">
        <f ca="1">IF($A949&lt;&gt;"",IF(OR($AH949&lt;&gt;0,$AI949&lt;&gt;0,M949&gt;=$AJ$3),"",H950))</f>
        <v/>
      </c>
      <c r="V950" s="346" t="str">
        <f t="shared" ca="1" si="303"/>
        <v/>
      </c>
      <c r="W950" s="346">
        <f t="shared" ca="1" si="293"/>
        <v>0</v>
      </c>
      <c r="X950" s="343">
        <f t="shared" ca="1" si="301"/>
        <v>0</v>
      </c>
      <c r="Y950" s="56" t="str">
        <f ca="1">VLOOKUP($A950,$BC$5:$BN$45,8)</f>
        <v>R</v>
      </c>
      <c r="Z950" s="175">
        <v>1</v>
      </c>
      <c r="AA950" s="345" t="str">
        <f ca="1">IF($A949&lt;&gt;"",IF(OR($AH949&lt;&gt;0,$AI949&lt;&gt;0,U950&lt;&gt;""),"",O950))</f>
        <v>R</v>
      </c>
      <c r="AB950" s="37" t="str">
        <f t="shared" ca="1" si="294"/>
        <v>W</v>
      </c>
      <c r="AC950" s="37">
        <f t="shared" ca="1" si="295"/>
        <v>1</v>
      </c>
      <c r="AD950" s="23">
        <f ca="1">IF($A950&lt;&gt;"",IF(OR($AH949&lt;&gt;0,$AI949&lt;&gt;0),"0",SUM(AC950:AC950)),0)</f>
        <v>1</v>
      </c>
      <c r="AE950" s="90">
        <f ca="1">IF(A950&lt;&gt;"",W950+AC950,0)</f>
        <v>1</v>
      </c>
      <c r="AF950" s="87">
        <f t="shared" ca="1" si="305"/>
        <v>13</v>
      </c>
      <c r="AG950" s="95">
        <f>T951</f>
        <v>1</v>
      </c>
      <c r="AH950" s="89">
        <f ca="1">IF($A950&lt;&gt;"",IF(AH949&lt;&gt;0,AH949,IF(AF950&gt;=$AJ$1,"Profit Target",0)),0)</f>
        <v>0</v>
      </c>
      <c r="AI950" s="91">
        <f ca="1">IF($A950&lt;&gt;"",IF(AI949&lt;&gt;0,AI949,IF(AF950&lt;=$AJ$2,"Stop Loss",0)))</f>
        <v>0</v>
      </c>
      <c r="AJ950" s="89">
        <f t="shared" ca="1" si="296"/>
        <v>13</v>
      </c>
      <c r="AK950" s="78" t="str">
        <f ca="1">IF($A949="","",ABS(T950)&amp;"@")</f>
        <v>1@</v>
      </c>
      <c r="AL950" s="78" t="str">
        <f ca="1">IF(U950&lt;&gt;"",$AK950&amp;U950&amp;",","")</f>
        <v/>
      </c>
      <c r="AM950" s="78" t="str">
        <f ca="1">IF($A949="","",ABS(Z950)&amp;"@")</f>
        <v>1@</v>
      </c>
      <c r="AN950" s="427" t="str">
        <f t="shared" ca="1" si="297"/>
        <v>1@R,</v>
      </c>
      <c r="AO950" s="20"/>
      <c r="AP950" s="20"/>
      <c r="AQ950" s="20"/>
      <c r="AR950" s="20"/>
      <c r="AS950" s="20"/>
      <c r="AT950" s="66"/>
      <c r="AU950" s="20"/>
      <c r="AV950" s="20"/>
      <c r="AW950" s="20"/>
      <c r="AX950" s="20"/>
      <c r="AY950" s="20"/>
      <c r="AZ950" s="20"/>
      <c r="BA950" s="20"/>
      <c r="BB950" s="96">
        <f t="shared" ca="1" si="288"/>
        <v>5</v>
      </c>
      <c r="BC950" s="48"/>
      <c r="BD950" s="96"/>
      <c r="BE950" s="48"/>
      <c r="BG950" s="48"/>
      <c r="BH950" s="48"/>
      <c r="BI950" s="19"/>
      <c r="BJ950" s="19"/>
      <c r="BK950" s="19"/>
      <c r="BL950" s="48"/>
      <c r="BM950" s="61"/>
      <c r="BN950" s="48"/>
      <c r="BY950" s="6"/>
      <c r="CF950" s="66"/>
      <c r="CG950" s="19"/>
      <c r="CH950" s="66"/>
    </row>
    <row r="951" spans="1:86">
      <c r="A951" s="96">
        <f t="shared" ca="1" si="286"/>
        <v>6</v>
      </c>
      <c r="B951" s="23" t="str">
        <f ca="1">IF(A950="","",IF(AND(AL951="",AN951=""),"NB",AL951&amp;AN951))</f>
        <v>1@R,</v>
      </c>
      <c r="C951" s="6" t="str">
        <f t="shared" ca="1" si="289"/>
        <v/>
      </c>
      <c r="D951" s="56" t="str">
        <f ca="1">VLOOKUP($A951,$BC$5:$BN$45,8)</f>
        <v>B</v>
      </c>
      <c r="E951" s="344" t="str">
        <f t="shared" ca="1" si="298"/>
        <v>RRB</v>
      </c>
      <c r="F951" s="175">
        <v>1</v>
      </c>
      <c r="G951" s="459">
        <f ca="1">IF(G950&gt;=$AJ$3,1,IF(AND(J949="L",J950="L"),1,IF(I950="L",2,IF(I950="W",(2*G950-1),G950))))</f>
        <v>2</v>
      </c>
      <c r="H951" s="345" t="str">
        <f ca="1">IF($A950&lt;&gt;"",IF(OR($AH950&lt;&gt;0,$AI950&lt;&gt;0,E950="RRR"),"",IF(AND($D945="B",$D948="B"),"B",IF(AND($D947="B",$D949="B"),"B",IF(AND($D949=$D950,$D949="B"),"B","")))),"")</f>
        <v/>
      </c>
      <c r="I951" s="346" t="str">
        <f t="shared" ca="1" si="302"/>
        <v/>
      </c>
      <c r="J951" s="346">
        <f t="shared" ca="1" si="290"/>
        <v>0</v>
      </c>
      <c r="K951" s="343">
        <f t="shared" ca="1" si="299"/>
        <v>0</v>
      </c>
      <c r="L951" s="56" t="str">
        <f ca="1">VLOOKUP($A951,$BC$5:$BN$45,8)</f>
        <v>B</v>
      </c>
      <c r="M951" s="428">
        <f t="shared" ca="1" si="300"/>
        <v>3</v>
      </c>
      <c r="N951" s="175">
        <v>1</v>
      </c>
      <c r="O951" s="345" t="str">
        <f ca="1">IF($A950&lt;&gt;"",IF(OR($AH950&lt;&gt;0,$AI950&lt;&gt;0,E950="BBB",H951&lt;&gt;""),"",IF(AND($D945="R",$D948="R"),"R",IF(AND($D947="R",$D949="R"),"R",IF(AND($D949=$D950,$D949="R"),"R","")))),"")</f>
        <v>R</v>
      </c>
      <c r="P951" s="37" t="str">
        <f t="shared" ca="1" si="291"/>
        <v>L</v>
      </c>
      <c r="Q951" s="37">
        <f t="shared" ca="1" si="292"/>
        <v>-1</v>
      </c>
      <c r="R951" s="23">
        <f ca="1">IF($A951&lt;&gt;"",IF(OR($AH950&lt;&gt;0,$AI950&lt;&gt;0),"0",SUM(Q951:Q951)),0)</f>
        <v>-1</v>
      </c>
      <c r="S951" s="56" t="str">
        <f ca="1">VLOOKUP($A951,$BC$5:$BN$45,8)</f>
        <v>B</v>
      </c>
      <c r="T951" s="175">
        <v>1</v>
      </c>
      <c r="U951" s="345" t="str">
        <f ca="1">IF($A950&lt;&gt;"",IF(OR($AH950&lt;&gt;0,$AI950&lt;&gt;0,M950&gt;=$AJ$3),"",H951))</f>
        <v/>
      </c>
      <c r="V951" s="346" t="str">
        <f t="shared" ca="1" si="303"/>
        <v/>
      </c>
      <c r="W951" s="346">
        <f t="shared" ca="1" si="293"/>
        <v>0</v>
      </c>
      <c r="X951" s="343">
        <f t="shared" ca="1" si="301"/>
        <v>0</v>
      </c>
      <c r="Y951" s="56" t="str">
        <f ca="1">VLOOKUP($A951,$BC$5:$BN$45,8)</f>
        <v>B</v>
      </c>
      <c r="Z951" s="175">
        <v>1</v>
      </c>
      <c r="AA951" s="345" t="str">
        <f ca="1">IF($A950&lt;&gt;"",IF(OR($AH950&lt;&gt;0,$AI950&lt;&gt;0,U951&lt;&gt;""),"",O951))</f>
        <v>R</v>
      </c>
      <c r="AB951" s="37" t="str">
        <f t="shared" ca="1" si="294"/>
        <v>L</v>
      </c>
      <c r="AC951" s="37">
        <f t="shared" ca="1" si="295"/>
        <v>-1</v>
      </c>
      <c r="AD951" s="23">
        <f ca="1">IF($A951&lt;&gt;"",IF(OR($AH950&lt;&gt;0,$AI950&lt;&gt;0),"0",SUM(AC951:AC951)),0)</f>
        <v>-1</v>
      </c>
      <c r="AE951" s="90">
        <f ca="1">IF(A951&lt;&gt;"",W951+AC951,0)</f>
        <v>-1</v>
      </c>
      <c r="AF951" s="87">
        <f t="shared" ca="1" si="305"/>
        <v>12</v>
      </c>
      <c r="AG951" s="95">
        <f>T952</f>
        <v>1</v>
      </c>
      <c r="AH951" s="89">
        <f ca="1">IF($A951&lt;&gt;"",IF(AH950&lt;&gt;0,AH950,IF(AF951&gt;=$AJ$1,"Profit Target",0)),0)</f>
        <v>0</v>
      </c>
      <c r="AI951" s="91">
        <f ca="1">IF($A951&lt;&gt;"",IF(AI950&lt;&gt;0,AI950,IF(AF951&lt;=$AJ$2,"Stop Loss",0)))</f>
        <v>0</v>
      </c>
      <c r="AJ951" s="89">
        <f t="shared" ca="1" si="296"/>
        <v>13</v>
      </c>
      <c r="AK951" s="78" t="str">
        <f ca="1">IF($A950="","",ABS(T951)&amp;"@")</f>
        <v>1@</v>
      </c>
      <c r="AL951" s="78" t="str">
        <f ca="1">IF(U951&lt;&gt;"",$AK951&amp;U951&amp;",","")</f>
        <v/>
      </c>
      <c r="AM951" s="78" t="str">
        <f ca="1">IF($A950="","",ABS(Z951)&amp;"@")</f>
        <v>1@</v>
      </c>
      <c r="AN951" s="427" t="str">
        <f t="shared" ca="1" si="297"/>
        <v>1@R,</v>
      </c>
      <c r="AO951" s="20"/>
      <c r="AP951" s="20"/>
      <c r="AQ951" s="20"/>
      <c r="AR951" s="20"/>
      <c r="AS951" s="20"/>
      <c r="AT951" s="66"/>
      <c r="AU951" s="20"/>
      <c r="AV951" s="20"/>
      <c r="AW951" s="20"/>
      <c r="AX951" s="20"/>
      <c r="AY951" s="20"/>
      <c r="AZ951" s="20"/>
      <c r="BA951" s="20"/>
      <c r="BB951" s="96">
        <f t="shared" ca="1" si="288"/>
        <v>20</v>
      </c>
      <c r="BC951" s="48"/>
      <c r="BD951" s="96"/>
      <c r="BE951" s="48"/>
      <c r="BG951" s="48"/>
      <c r="BH951" s="48"/>
      <c r="BI951" s="19"/>
      <c r="BJ951" s="19"/>
      <c r="BK951" s="19"/>
      <c r="BL951" s="48"/>
      <c r="BM951" s="61"/>
      <c r="BN951" s="48"/>
      <c r="BY951" s="6"/>
      <c r="CF951" s="66"/>
      <c r="CG951" s="19"/>
      <c r="CH951" s="66"/>
    </row>
    <row r="952" spans="1:86">
      <c r="A952" s="96">
        <f t="shared" ca="1" si="286"/>
        <v>25</v>
      </c>
      <c r="B952" s="23" t="str">
        <f ca="1">IF(A951="","",IF(AND(AL952="",AN952=""),"NB",AL952&amp;AN952))</f>
        <v>1@R,</v>
      </c>
      <c r="C952" s="6" t="str">
        <f t="shared" ca="1" si="289"/>
        <v/>
      </c>
      <c r="D952" s="56" t="str">
        <f ca="1">VLOOKUP($A952,$BC$5:$BN$45,8)</f>
        <v>R</v>
      </c>
      <c r="E952" s="344" t="str">
        <f t="shared" ca="1" si="298"/>
        <v>RBR</v>
      </c>
      <c r="F952" s="175">
        <v>1</v>
      </c>
      <c r="G952" s="459">
        <f ca="1">IF(G951&gt;=$AJ$3,1,IF(AND(J950="L",J951="L"),1,IF(I951="L",2,IF(I951="W",(2*G951-1),G951))))</f>
        <v>2</v>
      </c>
      <c r="H952" s="345" t="str">
        <f ca="1">IF($A951&lt;&gt;"",IF(OR($AH951&lt;&gt;0,$AI951&lt;&gt;0,E951="RRR"),"",IF(AND($D946="B",$D949="B"),"B",IF(AND($D948="B",$D950="B"),"B",IF(AND($D950=$D951,$D950="B"),"B","")))),"")</f>
        <v/>
      </c>
      <c r="I952" s="346" t="str">
        <f t="shared" ca="1" si="302"/>
        <v/>
      </c>
      <c r="J952" s="346">
        <f t="shared" ca="1" si="290"/>
        <v>0</v>
      </c>
      <c r="K952" s="343">
        <f t="shared" ca="1" si="299"/>
        <v>0</v>
      </c>
      <c r="L952" s="56" t="str">
        <f ca="1">VLOOKUP($A952,$BC$5:$BN$45,8)</f>
        <v>R</v>
      </c>
      <c r="M952" s="428">
        <f t="shared" ca="1" si="300"/>
        <v>3</v>
      </c>
      <c r="N952" s="175">
        <v>1</v>
      </c>
      <c r="O952" s="345" t="str">
        <f ca="1">IF($A951&lt;&gt;"",IF(OR($AH951&lt;&gt;0,$AI951&lt;&gt;0,E951="BBB",H952&lt;&gt;""),"",IF(AND($D946="R",$D949="R"),"R",IF(AND($D948="R",$D950="R"),"R",IF(AND($D950=$D951,$D950="R"),"R","")))),"")</f>
        <v>R</v>
      </c>
      <c r="P952" s="37" t="str">
        <f t="shared" ca="1" si="291"/>
        <v>W</v>
      </c>
      <c r="Q952" s="37">
        <f t="shared" ca="1" si="292"/>
        <v>1</v>
      </c>
      <c r="R952" s="23">
        <f ca="1">IF($A952&lt;&gt;"",IF(OR($AH951&lt;&gt;0,$AI951&lt;&gt;0),"0",SUM(Q952:Q952)),0)</f>
        <v>1</v>
      </c>
      <c r="S952" s="56" t="str">
        <f ca="1">VLOOKUP($A952,$BC$5:$BN$45,8)</f>
        <v>R</v>
      </c>
      <c r="T952" s="175">
        <v>1</v>
      </c>
      <c r="U952" s="345" t="str">
        <f ca="1">IF($A951&lt;&gt;"",IF(OR($AH951&lt;&gt;0,$AI951&lt;&gt;0,M951&gt;=$AJ$3),"",H952))</f>
        <v/>
      </c>
      <c r="V952" s="346" t="str">
        <f t="shared" ca="1" si="303"/>
        <v/>
      </c>
      <c r="W952" s="346">
        <f t="shared" ca="1" si="293"/>
        <v>0</v>
      </c>
      <c r="X952" s="343">
        <f t="shared" ca="1" si="301"/>
        <v>0</v>
      </c>
      <c r="Y952" s="56" t="str">
        <f ca="1">VLOOKUP($A952,$BC$5:$BN$45,8)</f>
        <v>R</v>
      </c>
      <c r="Z952" s="175">
        <v>1</v>
      </c>
      <c r="AA952" s="345" t="str">
        <f ca="1">IF($A951&lt;&gt;"",IF(OR($AH951&lt;&gt;0,$AI951&lt;&gt;0,U952&lt;&gt;""),"",O952))</f>
        <v>R</v>
      </c>
      <c r="AB952" s="37" t="str">
        <f t="shared" ca="1" si="294"/>
        <v>W</v>
      </c>
      <c r="AC952" s="37">
        <f t="shared" ca="1" si="295"/>
        <v>1</v>
      </c>
      <c r="AD952" s="23">
        <f ca="1">IF($A952&lt;&gt;"",IF(OR($AH951&lt;&gt;0,$AI951&lt;&gt;0),"0",SUM(AC952:AC952)),0)</f>
        <v>1</v>
      </c>
      <c r="AE952" s="90">
        <f ca="1">IF(A952&lt;&gt;"",W952+AC952,0)</f>
        <v>1</v>
      </c>
      <c r="AF952" s="87">
        <f t="shared" ca="1" si="305"/>
        <v>13</v>
      </c>
      <c r="AG952" s="95">
        <f>T953</f>
        <v>1</v>
      </c>
      <c r="AH952" s="89">
        <f ca="1">IF($A952&lt;&gt;"",IF(AH951&lt;&gt;0,AH951,IF(AF952&gt;=$AJ$1,"Profit Target",0)),0)</f>
        <v>0</v>
      </c>
      <c r="AI952" s="91">
        <f ca="1">IF($A952&lt;&gt;"",IF(AI951&lt;&gt;0,AI951,IF(AF952&lt;=$AJ$2,"Stop Loss",0)))</f>
        <v>0</v>
      </c>
      <c r="AJ952" s="89">
        <f t="shared" ca="1" si="296"/>
        <v>13</v>
      </c>
      <c r="AK952" s="78" t="str">
        <f ca="1">IF($A951="","",ABS(T952)&amp;"@")</f>
        <v>1@</v>
      </c>
      <c r="AL952" s="78" t="str">
        <f ca="1">IF(U952&lt;&gt;"",$AK952&amp;U952&amp;",","")</f>
        <v/>
      </c>
      <c r="AM952" s="78" t="str">
        <f ca="1">IF($A951="","",ABS(Z952)&amp;"@")</f>
        <v>1@</v>
      </c>
      <c r="AN952" s="427" t="str">
        <f t="shared" ca="1" si="297"/>
        <v>1@R,</v>
      </c>
      <c r="AO952" s="20"/>
      <c r="AP952" s="20"/>
      <c r="AQ952" s="20"/>
      <c r="AR952" s="20"/>
      <c r="AS952" s="20"/>
      <c r="AT952" s="66"/>
      <c r="AU952" s="20"/>
      <c r="AV952" s="20"/>
      <c r="AW952" s="20"/>
      <c r="AX952" s="20"/>
      <c r="AY952" s="20"/>
      <c r="AZ952" s="20"/>
      <c r="BA952" s="20"/>
      <c r="BB952" s="96">
        <f t="shared" ca="1" si="288"/>
        <v>27</v>
      </c>
      <c r="BC952" s="48"/>
      <c r="BD952" s="96"/>
      <c r="BE952" s="48"/>
      <c r="BG952" s="48"/>
      <c r="BH952" s="48"/>
      <c r="BI952" s="19"/>
      <c r="BJ952" s="19"/>
      <c r="BK952" s="19"/>
      <c r="BL952" s="48"/>
      <c r="BM952" s="61"/>
      <c r="BN952" s="48"/>
      <c r="BY952" s="6"/>
      <c r="CF952" s="66"/>
      <c r="CG952" s="19"/>
      <c r="CH952" s="66"/>
    </row>
    <row r="953" spans="1:86">
      <c r="A953" s="96">
        <f t="shared" ca="1" si="286"/>
        <v>2</v>
      </c>
      <c r="B953" s="23" t="str">
        <f ca="1">IF(A952="","",IF(AND(AL953="",AN953=""),"NB",AL953&amp;AN953))</f>
        <v>1@R,</v>
      </c>
      <c r="C953" s="6" t="str">
        <f t="shared" ca="1" si="289"/>
        <v/>
      </c>
      <c r="D953" s="56" t="str">
        <f ca="1">VLOOKUP($A953,$BC$5:$BN$45,8)</f>
        <v>B</v>
      </c>
      <c r="E953" s="344" t="str">
        <f t="shared" ca="1" si="298"/>
        <v>BRB</v>
      </c>
      <c r="F953" s="175">
        <v>1</v>
      </c>
      <c r="G953" s="459">
        <f ca="1">IF(G952&gt;=$AJ$3,1,IF(AND(J951="L",J952="L"),1,IF(I952="L",2,IF(I952="W",(2*G952-1),G952))))</f>
        <v>2</v>
      </c>
      <c r="H953" s="345" t="str">
        <f ca="1">IF($A952&lt;&gt;"",IF(OR($AH952&lt;&gt;0,$AI952&lt;&gt;0,E952="RRR"),"",IF(AND($D947="B",$D950="B"),"B",IF(AND($D949="B",$D951="B"),"B",IF(AND($D951=$D952,$D951="B"),"B","")))),"")</f>
        <v/>
      </c>
      <c r="I953" s="346" t="str">
        <f t="shared" ca="1" si="302"/>
        <v/>
      </c>
      <c r="J953" s="346">
        <f t="shared" ca="1" si="290"/>
        <v>0</v>
      </c>
      <c r="K953" s="343">
        <f t="shared" ca="1" si="299"/>
        <v>0</v>
      </c>
      <c r="L953" s="56" t="str">
        <f ca="1">VLOOKUP($A953,$BC$5:$BN$45,8)</f>
        <v>B</v>
      </c>
      <c r="M953" s="428">
        <f t="shared" ca="1" si="300"/>
        <v>3</v>
      </c>
      <c r="N953" s="175">
        <v>1</v>
      </c>
      <c r="O953" s="345" t="str">
        <f ca="1">IF($A952&lt;&gt;"",IF(OR($AH952&lt;&gt;0,$AI952&lt;&gt;0,E952="BBB",H953&lt;&gt;""),"",IF(AND($D947="R",$D950="R"),"R",IF(AND($D949="R",$D951="R"),"R",IF(AND($D951=$D952,$D951="R"),"R","")))),"")</f>
        <v>R</v>
      </c>
      <c r="P953" s="37" t="str">
        <f t="shared" ca="1" si="291"/>
        <v>L</v>
      </c>
      <c r="Q953" s="37">
        <f t="shared" ca="1" si="292"/>
        <v>-1</v>
      </c>
      <c r="R953" s="23">
        <f ca="1">IF($A953&lt;&gt;"",IF(OR($AH952&lt;&gt;0,$AI952&lt;&gt;0),"0",SUM(Q953:Q953)),0)</f>
        <v>-1</v>
      </c>
      <c r="S953" s="56" t="str">
        <f ca="1">VLOOKUP($A953,$BC$5:$BN$45,8)</f>
        <v>B</v>
      </c>
      <c r="T953" s="175">
        <v>1</v>
      </c>
      <c r="U953" s="345" t="str">
        <f ca="1">IF($A952&lt;&gt;"",IF(OR($AH952&lt;&gt;0,$AI952&lt;&gt;0,M952&gt;=$AJ$3),"",H953))</f>
        <v/>
      </c>
      <c r="V953" s="346" t="str">
        <f t="shared" ca="1" si="303"/>
        <v/>
      </c>
      <c r="W953" s="346">
        <f t="shared" ca="1" si="293"/>
        <v>0</v>
      </c>
      <c r="X953" s="343">
        <f t="shared" ca="1" si="301"/>
        <v>0</v>
      </c>
      <c r="Y953" s="56" t="str">
        <f ca="1">VLOOKUP($A953,$BC$5:$BN$45,8)</f>
        <v>B</v>
      </c>
      <c r="Z953" s="175">
        <v>1</v>
      </c>
      <c r="AA953" s="345" t="str">
        <f ca="1">IF($A952&lt;&gt;"",IF(OR($AH952&lt;&gt;0,$AI952&lt;&gt;0,U953&lt;&gt;""),"",O953))</f>
        <v>R</v>
      </c>
      <c r="AB953" s="37" t="str">
        <f t="shared" ca="1" si="294"/>
        <v>L</v>
      </c>
      <c r="AC953" s="37">
        <f t="shared" ca="1" si="295"/>
        <v>-1</v>
      </c>
      <c r="AD953" s="23">
        <f ca="1">IF($A953&lt;&gt;"",IF(OR($AH952&lt;&gt;0,$AI952&lt;&gt;0),"0",SUM(AC953:AC953)),0)</f>
        <v>-1</v>
      </c>
      <c r="AE953" s="90">
        <f ca="1">IF(A953&lt;&gt;"",W953+AC953,0)</f>
        <v>-1</v>
      </c>
      <c r="AF953" s="87">
        <f t="shared" ca="1" si="305"/>
        <v>12</v>
      </c>
      <c r="AG953" s="95">
        <f>T954</f>
        <v>1</v>
      </c>
      <c r="AH953" s="89">
        <f ca="1">IF($A953&lt;&gt;"",IF(AH952&lt;&gt;0,AH952,IF(AF953&gt;=$AJ$1,"Profit Target",0)),0)</f>
        <v>0</v>
      </c>
      <c r="AI953" s="91">
        <f ca="1">IF($A953&lt;&gt;"",IF(AI952&lt;&gt;0,AI952,IF(AF953&lt;=$AJ$2,"Stop Loss",0)))</f>
        <v>0</v>
      </c>
      <c r="AJ953" s="89">
        <f t="shared" ca="1" si="296"/>
        <v>13</v>
      </c>
      <c r="AK953" s="78" t="str">
        <f ca="1">IF($A952="","",ABS(T953)&amp;"@")</f>
        <v>1@</v>
      </c>
      <c r="AL953" s="78" t="str">
        <f ca="1">IF(U953&lt;&gt;"",$AK953&amp;U953&amp;",","")</f>
        <v/>
      </c>
      <c r="AM953" s="78" t="str">
        <f ca="1">IF($A952="","",ABS(Z953)&amp;"@")</f>
        <v>1@</v>
      </c>
      <c r="AN953" s="427" t="str">
        <f t="shared" ca="1" si="297"/>
        <v>1@R,</v>
      </c>
      <c r="AO953" s="20"/>
      <c r="AP953" s="20"/>
      <c r="AQ953" s="20"/>
      <c r="AR953" s="20"/>
      <c r="AS953" s="20"/>
      <c r="AT953" s="66"/>
      <c r="AU953" s="20"/>
      <c r="AV953" s="20"/>
      <c r="AW953" s="20"/>
      <c r="AX953" s="20"/>
      <c r="AY953" s="20"/>
      <c r="AZ953" s="20"/>
      <c r="BA953" s="20"/>
      <c r="BB953" s="96">
        <f t="shared" ca="1" si="288"/>
        <v>27</v>
      </c>
      <c r="BC953" s="48"/>
      <c r="BD953" s="96"/>
      <c r="BE953" s="48"/>
      <c r="BG953" s="48"/>
      <c r="BH953" s="48"/>
      <c r="BI953" s="19"/>
      <c r="BJ953" s="19"/>
      <c r="BK953" s="19"/>
      <c r="BL953" s="48"/>
      <c r="BM953" s="61"/>
      <c r="BN953" s="48"/>
      <c r="BY953" s="6"/>
      <c r="CF953" s="66"/>
      <c r="CG953" s="19"/>
      <c r="CH953" s="66"/>
    </row>
    <row r="954" spans="1:86">
      <c r="A954" s="96">
        <f t="shared" ca="1" si="286"/>
        <v>21</v>
      </c>
      <c r="B954" s="23" t="str">
        <f ca="1">IF(A953="","",IF(AND(AL954="",AN954=""),"NB",AL954&amp;AN954))</f>
        <v>1@R,</v>
      </c>
      <c r="C954" s="6" t="str">
        <f t="shared" ca="1" si="289"/>
        <v/>
      </c>
      <c r="D954" s="56" t="str">
        <f ca="1">VLOOKUP($A954,$BC$5:$BN$45,8)</f>
        <v>R</v>
      </c>
      <c r="E954" s="344" t="str">
        <f t="shared" ca="1" si="298"/>
        <v>RBR</v>
      </c>
      <c r="F954" s="175">
        <v>1</v>
      </c>
      <c r="G954" s="459">
        <f ca="1">IF(G953&gt;=$AJ$3,1,IF(AND(J952="L",J953="L"),1,IF(I953="L",2,IF(I953="W",(2*G953-1),G953))))</f>
        <v>2</v>
      </c>
      <c r="H954" s="345" t="str">
        <f ca="1">IF($A953&lt;&gt;"",IF(OR($AH953&lt;&gt;0,$AI953&lt;&gt;0,E953="RRR"),"",IF(AND($D948="B",$D951="B"),"B",IF(AND($D950="B",$D952="B"),"B",IF(AND($D952=$D953,$D952="B"),"B","")))),"")</f>
        <v/>
      </c>
      <c r="I954" s="346" t="str">
        <f t="shared" ca="1" si="302"/>
        <v/>
      </c>
      <c r="J954" s="346">
        <f t="shared" ca="1" si="290"/>
        <v>0</v>
      </c>
      <c r="K954" s="343">
        <f t="shared" ca="1" si="299"/>
        <v>0</v>
      </c>
      <c r="L954" s="56" t="str">
        <f ca="1">VLOOKUP($A954,$BC$5:$BN$45,8)</f>
        <v>R</v>
      </c>
      <c r="M954" s="428">
        <f t="shared" ca="1" si="300"/>
        <v>3</v>
      </c>
      <c r="N954" s="175">
        <v>1</v>
      </c>
      <c r="O954" s="345" t="str">
        <f ca="1">IF($A953&lt;&gt;"",IF(OR($AH953&lt;&gt;0,$AI953&lt;&gt;0,E953="BBB",H954&lt;&gt;""),"",IF(AND($D948="R",$D951="R"),"R",IF(AND($D950="R",$D952="R"),"R",IF(AND($D952=$D953,$D952="R"),"R","")))),"")</f>
        <v>R</v>
      </c>
      <c r="P954" s="37" t="str">
        <f t="shared" ca="1" si="291"/>
        <v>W</v>
      </c>
      <c r="Q954" s="37">
        <f t="shared" ca="1" si="292"/>
        <v>1</v>
      </c>
      <c r="R954" s="23">
        <f ca="1">IF($A954&lt;&gt;"",IF(OR($AH953&lt;&gt;0,$AI953&lt;&gt;0),"0",SUM(Q954:Q954)),0)</f>
        <v>1</v>
      </c>
      <c r="S954" s="56" t="str">
        <f ca="1">VLOOKUP($A954,$BC$5:$BN$45,8)</f>
        <v>R</v>
      </c>
      <c r="T954" s="175">
        <v>1</v>
      </c>
      <c r="U954" s="345" t="str">
        <f ca="1">IF($A953&lt;&gt;"",IF(OR($AH953&lt;&gt;0,$AI953&lt;&gt;0,M953&gt;=$AJ$3),"",H954))</f>
        <v/>
      </c>
      <c r="V954" s="346" t="str">
        <f t="shared" ca="1" si="303"/>
        <v/>
      </c>
      <c r="W954" s="346">
        <f t="shared" ca="1" si="293"/>
        <v>0</v>
      </c>
      <c r="X954" s="343">
        <f t="shared" ca="1" si="301"/>
        <v>0</v>
      </c>
      <c r="Y954" s="56" t="str">
        <f ca="1">VLOOKUP($A954,$BC$5:$BN$45,8)</f>
        <v>R</v>
      </c>
      <c r="Z954" s="175">
        <v>1</v>
      </c>
      <c r="AA954" s="345" t="str">
        <f ca="1">IF($A953&lt;&gt;"",IF(OR($AH953&lt;&gt;0,$AI953&lt;&gt;0,U954&lt;&gt;""),"",O954))</f>
        <v>R</v>
      </c>
      <c r="AB954" s="37" t="str">
        <f t="shared" ca="1" si="294"/>
        <v>W</v>
      </c>
      <c r="AC954" s="37">
        <f t="shared" ca="1" si="295"/>
        <v>1</v>
      </c>
      <c r="AD954" s="23">
        <f ca="1">IF($A954&lt;&gt;"",IF(OR($AH953&lt;&gt;0,$AI953&lt;&gt;0),"0",SUM(AC954:AC954)),0)</f>
        <v>1</v>
      </c>
      <c r="AE954" s="90">
        <f ca="1">IF(A954&lt;&gt;"",W954+AC954,0)</f>
        <v>1</v>
      </c>
      <c r="AF954" s="87">
        <f t="shared" ca="1" si="305"/>
        <v>13</v>
      </c>
      <c r="AG954" s="95">
        <f>T955</f>
        <v>1</v>
      </c>
      <c r="AH954" s="89">
        <f ca="1">IF($A954&lt;&gt;"",IF(AH953&lt;&gt;0,AH953,IF(AF954&gt;=$AJ$1,"Profit Target",0)),0)</f>
        <v>0</v>
      </c>
      <c r="AI954" s="91">
        <f ca="1">IF($A954&lt;&gt;"",IF(AI953&lt;&gt;0,AI953,IF(AF954&lt;=$AJ$2,"Stop Loss",0)))</f>
        <v>0</v>
      </c>
      <c r="AJ954" s="89">
        <f t="shared" ca="1" si="296"/>
        <v>13</v>
      </c>
      <c r="AK954" s="78" t="str">
        <f ca="1">IF($A953="","",ABS(T954)&amp;"@")</f>
        <v>1@</v>
      </c>
      <c r="AL954" s="78" t="str">
        <f ca="1">IF(U954&lt;&gt;"",$AK954&amp;U954&amp;",","")</f>
        <v/>
      </c>
      <c r="AM954" s="78" t="str">
        <f ca="1">IF($A953="","",ABS(Z954)&amp;"@")</f>
        <v>1@</v>
      </c>
      <c r="AN954" s="427" t="str">
        <f t="shared" ca="1" si="297"/>
        <v>1@R,</v>
      </c>
      <c r="AO954" s="20"/>
      <c r="AP954" s="20"/>
      <c r="AQ954" s="20"/>
      <c r="AR954" s="20"/>
      <c r="AS954" s="20"/>
      <c r="AT954" s="66"/>
      <c r="AU954" s="20"/>
      <c r="AV954" s="20"/>
      <c r="AW954" s="20"/>
      <c r="AX954" s="20"/>
      <c r="AY954" s="20"/>
      <c r="AZ954" s="20"/>
      <c r="BA954" s="20"/>
      <c r="BB954" s="96">
        <f t="shared" ca="1" si="288"/>
        <v>6</v>
      </c>
      <c r="BC954" s="48"/>
      <c r="BD954" s="96"/>
      <c r="BE954" s="48"/>
      <c r="BG954" s="48"/>
      <c r="BH954" s="48"/>
      <c r="BI954" s="19"/>
      <c r="BJ954" s="19"/>
      <c r="BK954" s="19"/>
      <c r="BL954" s="48"/>
      <c r="BM954" s="61"/>
      <c r="BN954" s="48"/>
      <c r="BY954" s="6"/>
      <c r="CF954" s="66"/>
      <c r="CG954" s="19"/>
      <c r="CH954" s="66"/>
    </row>
    <row r="955" spans="1:86">
      <c r="A955" s="96">
        <f t="shared" ca="1" si="286"/>
        <v>17</v>
      </c>
      <c r="B955" s="23" t="str">
        <f ca="1">IF(A954="","",IF(AND(AL955="",AN955=""),"NB",AL955&amp;AN955))</f>
        <v>1@B,</v>
      </c>
      <c r="C955" s="6" t="str">
        <f t="shared" ca="1" si="289"/>
        <v/>
      </c>
      <c r="D955" s="56" t="str">
        <f ca="1">VLOOKUP($A955,$BC$5:$BN$45,8)</f>
        <v>B</v>
      </c>
      <c r="E955" s="344" t="str">
        <f t="shared" ca="1" si="298"/>
        <v>BRB</v>
      </c>
      <c r="F955" s="175">
        <v>1</v>
      </c>
      <c r="G955" s="459">
        <f ca="1">IF(G954&gt;=$AJ$3,1,IF(AND(J953="L",J954="L"),1,IF(I954="L",2,IF(I954="W",(2*G954-1),G954))))</f>
        <v>2</v>
      </c>
      <c r="H955" s="345" t="str">
        <f ca="1">IF($A954&lt;&gt;"",IF(OR($AH954&lt;&gt;0,$AI954&lt;&gt;0,E954="RRR"),"",IF(AND($D949="B",$D952="B"),"B",IF(AND($D951="B",$D953="B"),"B",IF(AND($D953=$D954,$D953="B"),"B","")))),"")</f>
        <v>B</v>
      </c>
      <c r="I955" s="346" t="str">
        <f t="shared" ca="1" si="302"/>
        <v>W</v>
      </c>
      <c r="J955" s="346">
        <f t="shared" ca="1" si="290"/>
        <v>1</v>
      </c>
      <c r="K955" s="343">
        <f t="shared" ca="1" si="299"/>
        <v>1</v>
      </c>
      <c r="L955" s="56" t="str">
        <f ca="1">VLOOKUP($A955,$BC$5:$BN$45,8)</f>
        <v>B</v>
      </c>
      <c r="M955" s="428">
        <f t="shared" ca="1" si="300"/>
        <v>0</v>
      </c>
      <c r="N955" s="175">
        <v>1</v>
      </c>
      <c r="O955" s="345" t="str">
        <f ca="1">IF($A954&lt;&gt;"",IF(OR($AH954&lt;&gt;0,$AI954&lt;&gt;0,E954="BBB",H955&lt;&gt;""),"",IF(AND($D949="R",$D952="R"),"R",IF(AND($D951="R",$D953="R"),"R",IF(AND($D953=$D954,$D953="R"),"R","")))),"")</f>
        <v/>
      </c>
      <c r="P955" s="37" t="str">
        <f t="shared" ca="1" si="291"/>
        <v/>
      </c>
      <c r="Q955" s="37">
        <f t="shared" ca="1" si="292"/>
        <v>0</v>
      </c>
      <c r="R955" s="23">
        <f ca="1">IF($A955&lt;&gt;"",IF(OR($AH954&lt;&gt;0,$AI954&lt;&gt;0),"0",SUM(Q955:Q955)),0)</f>
        <v>0</v>
      </c>
      <c r="S955" s="56" t="str">
        <f ca="1">VLOOKUP($A955,$BC$5:$BN$45,8)</f>
        <v>B</v>
      </c>
      <c r="T955" s="175">
        <v>1</v>
      </c>
      <c r="U955" s="345" t="str">
        <f ca="1">IF($A954&lt;&gt;"",IF(OR($AH954&lt;&gt;0,$AI954&lt;&gt;0,M954&gt;=$AJ$3),"",H955))</f>
        <v>B</v>
      </c>
      <c r="V955" s="346" t="str">
        <f t="shared" ca="1" si="303"/>
        <v>W</v>
      </c>
      <c r="W955" s="346">
        <f t="shared" ca="1" si="293"/>
        <v>1</v>
      </c>
      <c r="X955" s="343">
        <f t="shared" ca="1" si="301"/>
        <v>1</v>
      </c>
      <c r="Y955" s="56" t="str">
        <f ca="1">VLOOKUP($A955,$BC$5:$BN$45,8)</f>
        <v>B</v>
      </c>
      <c r="Z955" s="175">
        <v>1</v>
      </c>
      <c r="AA955" s="345" t="str">
        <f ca="1">IF($A954&lt;&gt;"",IF(OR($AH954&lt;&gt;0,$AI954&lt;&gt;0,U955&lt;&gt;""),"",O955))</f>
        <v/>
      </c>
      <c r="AB955" s="37" t="str">
        <f t="shared" ca="1" si="294"/>
        <v/>
      </c>
      <c r="AC955" s="37">
        <f t="shared" ca="1" si="295"/>
        <v>0</v>
      </c>
      <c r="AD955" s="23">
        <f ca="1">IF($A955&lt;&gt;"",IF(OR($AH954&lt;&gt;0,$AI954&lt;&gt;0),"0",SUM(AC955:AC955)),0)</f>
        <v>0</v>
      </c>
      <c r="AE955" s="90">
        <f ca="1">IF(A955&lt;&gt;"",W955+AC955,0)</f>
        <v>1</v>
      </c>
      <c r="AF955" s="87">
        <f t="shared" ca="1" si="305"/>
        <v>14</v>
      </c>
      <c r="AG955" s="95">
        <f>T956</f>
        <v>1</v>
      </c>
      <c r="AH955" s="89">
        <f ca="1">IF($A955&lt;&gt;"",IF(AH954&lt;&gt;0,AH954,IF(AF955&gt;=$AJ$1,"Profit Target",0)),0)</f>
        <v>0</v>
      </c>
      <c r="AI955" s="91">
        <f ca="1">IF($A955&lt;&gt;"",IF(AI954&lt;&gt;0,AI954,IF(AF955&lt;=$AJ$2,"Stop Loss",0)))</f>
        <v>0</v>
      </c>
      <c r="AJ955" s="89">
        <f t="shared" ca="1" si="296"/>
        <v>14</v>
      </c>
      <c r="AK955" s="78" t="str">
        <f ca="1">IF($A954="","",ABS(T955)&amp;"@")</f>
        <v>1@</v>
      </c>
      <c r="AL955" s="78" t="str">
        <f ca="1">IF(U955&lt;&gt;"",$AK955&amp;U955&amp;",","")</f>
        <v>1@B,</v>
      </c>
      <c r="AM955" s="78" t="str">
        <f ca="1">IF($A954="","",ABS(Z955)&amp;"@")</f>
        <v>1@</v>
      </c>
      <c r="AN955" s="427" t="str">
        <f t="shared" ca="1" si="297"/>
        <v/>
      </c>
      <c r="AO955" s="20"/>
      <c r="AP955" s="20"/>
      <c r="AQ955" s="20"/>
      <c r="AR955" s="20"/>
      <c r="AS955" s="20"/>
      <c r="AT955" s="66"/>
      <c r="AU955" s="20"/>
      <c r="AV955" s="20"/>
      <c r="AW955" s="20"/>
      <c r="AX955" s="20"/>
      <c r="AY955" s="20"/>
      <c r="AZ955" s="20"/>
      <c r="BA955" s="20"/>
      <c r="BB955" s="96">
        <f t="shared" ca="1" si="288"/>
        <v>30</v>
      </c>
      <c r="BC955" s="48"/>
      <c r="BD955" s="96"/>
      <c r="BE955" s="48"/>
      <c r="BG955" s="48"/>
      <c r="BH955" s="48"/>
      <c r="BI955" s="19"/>
      <c r="BJ955" s="19"/>
      <c r="BK955" s="19"/>
      <c r="BL955" s="48"/>
      <c r="BM955" s="61"/>
      <c r="BN955" s="48"/>
      <c r="BY955" s="6"/>
      <c r="CF955" s="66"/>
      <c r="CG955" s="19"/>
      <c r="CH955" s="66"/>
    </row>
    <row r="956" spans="1:86">
      <c r="A956" s="96">
        <f t="shared" ca="1" si="286"/>
        <v>21</v>
      </c>
      <c r="B956" s="23" t="str">
        <f ca="1">IF(A955="","",IF(AND(AL956="",AN956=""),"NB",AL956&amp;AN956))</f>
        <v>1@R,</v>
      </c>
      <c r="C956" s="6" t="str">
        <f t="shared" ca="1" si="289"/>
        <v/>
      </c>
      <c r="D956" s="56" t="str">
        <f ca="1">VLOOKUP($A956,$BC$5:$BN$45,8)</f>
        <v>R</v>
      </c>
      <c r="E956" s="344" t="str">
        <f t="shared" ca="1" si="298"/>
        <v>RBR</v>
      </c>
      <c r="F956" s="175">
        <v>1</v>
      </c>
      <c r="G956" s="459">
        <f ca="1">IF(G955&gt;=$AJ$3,1,IF(AND(J954="L",J955="L"),1,IF(I955="L",2,IF(I955="W",(2*G955-1),G955))))</f>
        <v>3</v>
      </c>
      <c r="H956" s="345" t="str">
        <f ca="1">IF($A955&lt;&gt;"",IF(OR($AH955&lt;&gt;0,$AI955&lt;&gt;0,E955="RRR"),"",IF(AND($D950="B",$D953="B"),"B",IF(AND($D952="B",$D954="B"),"B",IF(AND($D954=$D955,$D954="B"),"B","")))),"")</f>
        <v/>
      </c>
      <c r="I956" s="346" t="str">
        <f t="shared" ca="1" si="302"/>
        <v/>
      </c>
      <c r="J956" s="346">
        <f t="shared" ca="1" si="290"/>
        <v>0</v>
      </c>
      <c r="K956" s="343">
        <f t="shared" ca="1" si="299"/>
        <v>0</v>
      </c>
      <c r="L956" s="56" t="str">
        <f ca="1">VLOOKUP($A956,$BC$5:$BN$45,8)</f>
        <v>R</v>
      </c>
      <c r="M956" s="428">
        <f t="shared" ca="1" si="300"/>
        <v>0</v>
      </c>
      <c r="N956" s="175">
        <v>1</v>
      </c>
      <c r="O956" s="345" t="str">
        <f ca="1">IF($A955&lt;&gt;"",IF(OR($AH955&lt;&gt;0,$AI955&lt;&gt;0,E955="BBB",H956&lt;&gt;""),"",IF(AND($D950="R",$D953="R"),"R",IF(AND($D952="R",$D954="R"),"R",IF(AND($D954=$D955,$D954="R"),"R","")))),"")</f>
        <v>R</v>
      </c>
      <c r="P956" s="37" t="str">
        <f t="shared" ca="1" si="291"/>
        <v>W</v>
      </c>
      <c r="Q956" s="37">
        <f t="shared" ca="1" si="292"/>
        <v>1</v>
      </c>
      <c r="R956" s="23">
        <f ca="1">IF($A956&lt;&gt;"",IF(OR($AH955&lt;&gt;0,$AI955&lt;&gt;0),"0",SUM(Q956:Q956)),0)</f>
        <v>1</v>
      </c>
      <c r="S956" s="56" t="str">
        <f ca="1">VLOOKUP($A956,$BC$5:$BN$45,8)</f>
        <v>R</v>
      </c>
      <c r="T956" s="175">
        <v>1</v>
      </c>
      <c r="U956" s="345" t="str">
        <f ca="1">IF($A955&lt;&gt;"",IF(OR($AH955&lt;&gt;0,$AI955&lt;&gt;0,M955&gt;=$AJ$3),"",H956))</f>
        <v/>
      </c>
      <c r="V956" s="346" t="str">
        <f t="shared" ca="1" si="303"/>
        <v/>
      </c>
      <c r="W956" s="346">
        <f t="shared" ca="1" si="293"/>
        <v>0</v>
      </c>
      <c r="X956" s="343">
        <f t="shared" ca="1" si="301"/>
        <v>0</v>
      </c>
      <c r="Y956" s="56" t="str">
        <f ca="1">VLOOKUP($A956,$BC$5:$BN$45,8)</f>
        <v>R</v>
      </c>
      <c r="Z956" s="175">
        <v>1</v>
      </c>
      <c r="AA956" s="345" t="str">
        <f ca="1">IF($A955&lt;&gt;"",IF(OR($AH955&lt;&gt;0,$AI955&lt;&gt;0,U956&lt;&gt;""),"",O956))</f>
        <v>R</v>
      </c>
      <c r="AB956" s="37" t="str">
        <f t="shared" ca="1" si="294"/>
        <v>W</v>
      </c>
      <c r="AC956" s="37">
        <f t="shared" ca="1" si="295"/>
        <v>1</v>
      </c>
      <c r="AD956" s="23">
        <f ca="1">IF($A956&lt;&gt;"",IF(OR($AH955&lt;&gt;0,$AI955&lt;&gt;0),"0",SUM(AC956:AC956)),0)</f>
        <v>1</v>
      </c>
      <c r="AE956" s="90">
        <f ca="1">IF(A956&lt;&gt;"",W956+AC956,0)</f>
        <v>1</v>
      </c>
      <c r="AF956" s="87">
        <f t="shared" ca="1" si="305"/>
        <v>15</v>
      </c>
      <c r="AG956" s="95">
        <f>T957</f>
        <v>1</v>
      </c>
      <c r="AH956" s="89">
        <f ca="1">IF($A956&lt;&gt;"",IF(AH955&lt;&gt;0,AH955,IF(AF956&gt;=$AJ$1,"Profit Target",0)),0)</f>
        <v>0</v>
      </c>
      <c r="AI956" s="91">
        <f ca="1">IF($A956&lt;&gt;"",IF(AI955&lt;&gt;0,AI955,IF(AF956&lt;=$AJ$2,"Stop Loss",0)))</f>
        <v>0</v>
      </c>
      <c r="AJ956" s="89">
        <f t="shared" ca="1" si="296"/>
        <v>15</v>
      </c>
      <c r="AK956" s="78" t="str">
        <f ca="1">IF($A955="","",ABS(T956)&amp;"@")</f>
        <v>1@</v>
      </c>
      <c r="AL956" s="78" t="str">
        <f ca="1">IF(U956&lt;&gt;"",$AK956&amp;U956&amp;",","")</f>
        <v/>
      </c>
      <c r="AM956" s="78" t="str">
        <f ca="1">IF($A955="","",ABS(Z956)&amp;"@")</f>
        <v>1@</v>
      </c>
      <c r="AN956" s="427" t="str">
        <f t="shared" ca="1" si="297"/>
        <v>1@R,</v>
      </c>
      <c r="AO956" s="20"/>
      <c r="AP956" s="20"/>
      <c r="AQ956" s="20"/>
      <c r="AR956" s="20"/>
      <c r="AS956" s="20"/>
      <c r="AT956" s="66"/>
      <c r="AU956" s="20"/>
      <c r="AV956" s="20"/>
      <c r="AW956" s="20"/>
      <c r="AX956" s="20"/>
      <c r="AY956" s="20"/>
      <c r="AZ956" s="20"/>
      <c r="BA956" s="20"/>
      <c r="BB956" s="96">
        <f t="shared" ca="1" si="288"/>
        <v>12</v>
      </c>
      <c r="BC956" s="48"/>
      <c r="BD956" s="96"/>
      <c r="BE956" s="48"/>
      <c r="BG956" s="48"/>
      <c r="BH956" s="48"/>
      <c r="BI956" s="19"/>
      <c r="BJ956" s="19"/>
      <c r="BK956" s="19"/>
      <c r="BL956" s="48"/>
      <c r="BM956" s="61"/>
      <c r="BN956" s="48"/>
      <c r="BY956" s="6"/>
      <c r="CF956" s="66"/>
      <c r="CG956" s="19"/>
      <c r="CH956" s="66"/>
    </row>
    <row r="957" spans="1:86">
      <c r="A957" s="96">
        <f t="shared" ca="1" si="286"/>
        <v>35</v>
      </c>
      <c r="B957" s="23" t="str">
        <f ca="1">IF(A956="","",IF(AND(AL957="",AN957=""),"NB",AL957&amp;AN957))</f>
        <v>1@B,</v>
      </c>
      <c r="C957" s="6" t="str">
        <f t="shared" ca="1" si="289"/>
        <v/>
      </c>
      <c r="D957" s="56" t="str">
        <f ca="1">VLOOKUP($A957,$BC$5:$BN$45,8)</f>
        <v>B</v>
      </c>
      <c r="E957" s="344" t="str">
        <f t="shared" ca="1" si="298"/>
        <v>BRB</v>
      </c>
      <c r="F957" s="175">
        <v>1</v>
      </c>
      <c r="G957" s="459">
        <f ca="1">IF(G956&gt;=$AJ$3,1,IF(AND(J955="L",J956="L"),1,IF(I956="L",2,IF(I956="W",(2*G956-1),G956))))</f>
        <v>3</v>
      </c>
      <c r="H957" s="345" t="str">
        <f ca="1">IF($A956&lt;&gt;"",IF(OR($AH956&lt;&gt;0,$AI956&lt;&gt;0,E956="RRR"),"",IF(AND($D951="B",$D954="B"),"B",IF(AND($D953="B",$D955="B"),"B",IF(AND($D955=$D956,$D955="B"),"B","")))),"")</f>
        <v>B</v>
      </c>
      <c r="I957" s="346" t="str">
        <f t="shared" ca="1" si="302"/>
        <v>W</v>
      </c>
      <c r="J957" s="346">
        <f t="shared" ca="1" si="290"/>
        <v>1</v>
      </c>
      <c r="K957" s="343">
        <f t="shared" ca="1" si="299"/>
        <v>1</v>
      </c>
      <c r="L957" s="56" t="str">
        <f ca="1">VLOOKUP($A957,$BC$5:$BN$45,8)</f>
        <v>B</v>
      </c>
      <c r="M957" s="428">
        <f t="shared" ca="1" si="300"/>
        <v>0</v>
      </c>
      <c r="N957" s="175">
        <v>1</v>
      </c>
      <c r="O957" s="345" t="str">
        <f ca="1">IF($A956&lt;&gt;"",IF(OR($AH956&lt;&gt;0,$AI956&lt;&gt;0,E956="BBB",H957&lt;&gt;""),"",IF(AND($D951="R",$D954="R"),"R",IF(AND($D953="R",$D955="R"),"R",IF(AND($D955=$D956,$D955="R"),"R","")))),"")</f>
        <v/>
      </c>
      <c r="P957" s="37" t="str">
        <f t="shared" ca="1" si="291"/>
        <v/>
      </c>
      <c r="Q957" s="37">
        <f t="shared" ca="1" si="292"/>
        <v>0</v>
      </c>
      <c r="R957" s="23">
        <f ca="1">IF($A957&lt;&gt;"",IF(OR($AH956&lt;&gt;0,$AI956&lt;&gt;0),"0",SUM(Q957:Q957)),0)</f>
        <v>0</v>
      </c>
      <c r="S957" s="56" t="str">
        <f ca="1">VLOOKUP($A957,$BC$5:$BN$45,8)</f>
        <v>B</v>
      </c>
      <c r="T957" s="175">
        <v>1</v>
      </c>
      <c r="U957" s="345" t="str">
        <f ca="1">IF($A956&lt;&gt;"",IF(OR($AH956&lt;&gt;0,$AI956&lt;&gt;0,M956&gt;=$AJ$3),"",H957))</f>
        <v>B</v>
      </c>
      <c r="V957" s="346" t="str">
        <f t="shared" ca="1" si="303"/>
        <v>W</v>
      </c>
      <c r="W957" s="346">
        <f t="shared" ca="1" si="293"/>
        <v>1</v>
      </c>
      <c r="X957" s="343">
        <f t="shared" ca="1" si="301"/>
        <v>1</v>
      </c>
      <c r="Y957" s="56" t="str">
        <f ca="1">VLOOKUP($A957,$BC$5:$BN$45,8)</f>
        <v>B</v>
      </c>
      <c r="Z957" s="175">
        <v>1</v>
      </c>
      <c r="AA957" s="345" t="str">
        <f ca="1">IF($A956&lt;&gt;"",IF(OR($AH956&lt;&gt;0,$AI956&lt;&gt;0,U957&lt;&gt;""),"",O957))</f>
        <v/>
      </c>
      <c r="AB957" s="37" t="str">
        <f t="shared" ca="1" si="294"/>
        <v/>
      </c>
      <c r="AC957" s="37">
        <f t="shared" ca="1" si="295"/>
        <v>0</v>
      </c>
      <c r="AD957" s="23">
        <f ca="1">IF($A957&lt;&gt;"",IF(OR($AH956&lt;&gt;0,$AI956&lt;&gt;0),"0",SUM(AC957:AC957)),0)</f>
        <v>0</v>
      </c>
      <c r="AE957" s="90">
        <f ca="1">IF(A957&lt;&gt;"",W957+AC957,0)</f>
        <v>1</v>
      </c>
      <c r="AF957" s="87">
        <f t="shared" ca="1" si="305"/>
        <v>16</v>
      </c>
      <c r="AG957" s="95">
        <f>T958</f>
        <v>1</v>
      </c>
      <c r="AH957" s="89">
        <f ca="1">IF($A957&lt;&gt;"",IF(AH956&lt;&gt;0,AH956,IF(AF957&gt;=$AJ$1,"Profit Target",0)),0)</f>
        <v>0</v>
      </c>
      <c r="AI957" s="91">
        <f ca="1">IF($A957&lt;&gt;"",IF(AI956&lt;&gt;0,AI956,IF(AF957&lt;=$AJ$2,"Stop Loss",0)))</f>
        <v>0</v>
      </c>
      <c r="AJ957" s="89">
        <f t="shared" ca="1" si="296"/>
        <v>16</v>
      </c>
      <c r="AK957" s="78" t="str">
        <f ca="1">IF($A956="","",ABS(T957)&amp;"@")</f>
        <v>1@</v>
      </c>
      <c r="AL957" s="78" t="str">
        <f ca="1">IF(U957&lt;&gt;"",$AK957&amp;U957&amp;",","")</f>
        <v>1@B,</v>
      </c>
      <c r="AM957" s="78" t="str">
        <f ca="1">IF($A956="","",ABS(Z957)&amp;"@")</f>
        <v>1@</v>
      </c>
      <c r="AN957" s="427" t="str">
        <f t="shared" ca="1" si="297"/>
        <v/>
      </c>
      <c r="AO957" s="20"/>
      <c r="AP957" s="20"/>
      <c r="AQ957" s="20"/>
      <c r="AR957" s="20"/>
      <c r="AS957" s="20"/>
      <c r="AT957" s="66"/>
      <c r="AU957" s="20"/>
      <c r="AV957" s="20"/>
      <c r="AW957" s="20"/>
      <c r="AX957" s="20"/>
      <c r="AY957" s="20"/>
      <c r="AZ957" s="20"/>
      <c r="BA957" s="20"/>
      <c r="BB957" s="96">
        <f t="shared" ca="1" si="288"/>
        <v>4</v>
      </c>
      <c r="BC957" s="48"/>
      <c r="BD957" s="96"/>
      <c r="BE957" s="48"/>
      <c r="BG957" s="48"/>
      <c r="BH957" s="48"/>
      <c r="BI957" s="19"/>
      <c r="BJ957" s="19"/>
      <c r="BK957" s="19"/>
      <c r="BL957" s="48"/>
      <c r="BM957" s="61"/>
      <c r="BN957" s="48"/>
      <c r="BY957" s="6"/>
      <c r="CF957" s="66"/>
      <c r="CG957" s="19"/>
      <c r="CH957" s="66"/>
    </row>
    <row r="958" spans="1:86">
      <c r="A958" s="96">
        <f t="shared" ca="1" si="286"/>
        <v>14</v>
      </c>
      <c r="B958" s="23" t="str">
        <f ca="1">IF(A957="","",IF(AND(AL958="",AN958=""),"NB",AL958&amp;AN958))</f>
        <v>1@R,</v>
      </c>
      <c r="C958" s="6" t="str">
        <f t="shared" ca="1" si="289"/>
        <v/>
      </c>
      <c r="D958" s="56" t="str">
        <f ca="1">VLOOKUP($A958,$BC$5:$BN$45,8)</f>
        <v>R</v>
      </c>
      <c r="E958" s="344" t="str">
        <f t="shared" ca="1" si="298"/>
        <v>RBR</v>
      </c>
      <c r="F958" s="175">
        <v>1</v>
      </c>
      <c r="G958" s="459">
        <f ca="1">IF(G957&gt;=$AJ$3,1,IF(AND(J956="L",J957="L"),1,IF(I957="L",2,IF(I957="W",(2*G957-1),G957))))</f>
        <v>5</v>
      </c>
      <c r="H958" s="345" t="str">
        <f ca="1">IF($A957&lt;&gt;"",IF(OR($AH957&lt;&gt;0,$AI957&lt;&gt;0,E957="RRR"),"",IF(AND($D952="B",$D955="B"),"B",IF(AND($D954="B",$D956="B"),"B",IF(AND($D956=$D957,$D956="B"),"B","")))),"")</f>
        <v/>
      </c>
      <c r="I958" s="346" t="str">
        <f t="shared" ca="1" si="302"/>
        <v/>
      </c>
      <c r="J958" s="346">
        <f t="shared" ca="1" si="290"/>
        <v>0</v>
      </c>
      <c r="K958" s="343">
        <f t="shared" ca="1" si="299"/>
        <v>0</v>
      </c>
      <c r="L958" s="56" t="str">
        <f ca="1">VLOOKUP($A958,$BC$5:$BN$45,8)</f>
        <v>R</v>
      </c>
      <c r="M958" s="428">
        <f t="shared" ca="1" si="300"/>
        <v>0</v>
      </c>
      <c r="N958" s="175">
        <v>1</v>
      </c>
      <c r="O958" s="345" t="str">
        <f ca="1">IF($A957&lt;&gt;"",IF(OR($AH957&lt;&gt;0,$AI957&lt;&gt;0,E957="BBB",H958&lt;&gt;""),"",IF(AND($D952="R",$D955="R"),"R",IF(AND($D954="R",$D956="R"),"R",IF(AND($D956=$D957,$D956="R"),"R","")))),"")</f>
        <v>R</v>
      </c>
      <c r="P958" s="37" t="str">
        <f t="shared" ca="1" si="291"/>
        <v>W</v>
      </c>
      <c r="Q958" s="37">
        <f t="shared" ca="1" si="292"/>
        <v>1</v>
      </c>
      <c r="R958" s="23">
        <f ca="1">IF($A958&lt;&gt;"",IF(OR($AH957&lt;&gt;0,$AI957&lt;&gt;0),"0",SUM(Q958:Q958)),0)</f>
        <v>1</v>
      </c>
      <c r="S958" s="56" t="str">
        <f ca="1">VLOOKUP($A958,$BC$5:$BN$45,8)</f>
        <v>R</v>
      </c>
      <c r="T958" s="175">
        <v>1</v>
      </c>
      <c r="U958" s="345" t="str">
        <f ca="1">IF($A957&lt;&gt;"",IF(OR($AH957&lt;&gt;0,$AI957&lt;&gt;0,M957&gt;=$AJ$3),"",H958))</f>
        <v/>
      </c>
      <c r="V958" s="346" t="str">
        <f t="shared" ca="1" si="303"/>
        <v/>
      </c>
      <c r="W958" s="346">
        <f t="shared" ca="1" si="293"/>
        <v>0</v>
      </c>
      <c r="X958" s="343">
        <f t="shared" ca="1" si="301"/>
        <v>0</v>
      </c>
      <c r="Y958" s="56" t="str">
        <f ca="1">VLOOKUP($A958,$BC$5:$BN$45,8)</f>
        <v>R</v>
      </c>
      <c r="Z958" s="175">
        <v>1</v>
      </c>
      <c r="AA958" s="345" t="str">
        <f ca="1">IF($A957&lt;&gt;"",IF(OR($AH957&lt;&gt;0,$AI957&lt;&gt;0,U958&lt;&gt;""),"",O958))</f>
        <v>R</v>
      </c>
      <c r="AB958" s="37" t="str">
        <f t="shared" ca="1" si="294"/>
        <v>W</v>
      </c>
      <c r="AC958" s="37">
        <f t="shared" ca="1" si="295"/>
        <v>1</v>
      </c>
      <c r="AD958" s="23">
        <f ca="1">IF($A958&lt;&gt;"",IF(OR($AH957&lt;&gt;0,$AI957&lt;&gt;0),"0",SUM(AC958:AC958)),0)</f>
        <v>1</v>
      </c>
      <c r="AE958" s="90">
        <f ca="1">IF(A958&lt;&gt;"",W958+AC958,0)</f>
        <v>1</v>
      </c>
      <c r="AF958" s="87">
        <f t="shared" ca="1" si="305"/>
        <v>17</v>
      </c>
      <c r="AG958" s="95">
        <f>T959</f>
        <v>1</v>
      </c>
      <c r="AH958" s="89">
        <f ca="1">IF($A958&lt;&gt;"",IF(AH957&lt;&gt;0,AH957,IF(AF958&gt;=$AJ$1,"Profit Target",0)),0)</f>
        <v>0</v>
      </c>
      <c r="AI958" s="91">
        <f ca="1">IF($A958&lt;&gt;"",IF(AI957&lt;&gt;0,AI957,IF(AF958&lt;=$AJ$2,"Stop Loss",0)))</f>
        <v>0</v>
      </c>
      <c r="AJ958" s="89">
        <f t="shared" ca="1" si="296"/>
        <v>17</v>
      </c>
      <c r="AK958" s="78" t="str">
        <f ca="1">IF($A957="","",ABS(T958)&amp;"@")</f>
        <v>1@</v>
      </c>
      <c r="AL958" s="78" t="str">
        <f ca="1">IF(U958&lt;&gt;"",$AK958&amp;U958&amp;",","")</f>
        <v/>
      </c>
      <c r="AM958" s="78" t="str">
        <f ca="1">IF($A957="","",ABS(Z958)&amp;"@")</f>
        <v>1@</v>
      </c>
      <c r="AN958" s="427" t="str">
        <f t="shared" ca="1" si="297"/>
        <v>1@R,</v>
      </c>
      <c r="AO958" s="20"/>
      <c r="AP958" s="20"/>
      <c r="AQ958" s="20"/>
      <c r="AR958" s="20"/>
      <c r="AS958" s="20"/>
      <c r="AT958" s="66"/>
      <c r="AU958" s="20"/>
      <c r="AV958" s="20"/>
      <c r="AW958" s="20"/>
      <c r="AX958" s="20"/>
      <c r="AY958" s="20"/>
      <c r="AZ958" s="20"/>
      <c r="BA958" s="20"/>
      <c r="BB958" s="96">
        <f t="shared" ca="1" si="288"/>
        <v>31</v>
      </c>
      <c r="BC958" s="48"/>
      <c r="BD958" s="96"/>
      <c r="BE958" s="48"/>
      <c r="BG958" s="48"/>
      <c r="BH958" s="48"/>
      <c r="BI958" s="19"/>
      <c r="BJ958" s="19"/>
      <c r="BK958" s="19"/>
      <c r="BL958" s="48"/>
      <c r="BM958" s="61"/>
      <c r="BN958" s="48"/>
      <c r="BY958" s="6"/>
      <c r="CF958" s="66"/>
      <c r="CG958" s="19"/>
      <c r="CH958" s="66"/>
    </row>
    <row r="959" spans="1:86">
      <c r="A959" s="96">
        <f t="shared" ca="1" si="286"/>
        <v>26</v>
      </c>
      <c r="B959" s="23" t="str">
        <f ca="1">IF(A958="","",IF(AND(AL959="",AN959=""),"NB",AL959&amp;AN959))</f>
        <v>1@B,</v>
      </c>
      <c r="C959" s="6" t="str">
        <f t="shared" ca="1" si="289"/>
        <v/>
      </c>
      <c r="D959" s="56" t="str">
        <f ca="1">VLOOKUP($A959,$BC$5:$BN$45,8)</f>
        <v>B</v>
      </c>
      <c r="E959" s="344" t="str">
        <f t="shared" ca="1" si="298"/>
        <v>BRB</v>
      </c>
      <c r="F959" s="175">
        <v>1</v>
      </c>
      <c r="G959" s="459">
        <f ca="1">IF(G958&gt;=$AJ$3,1,IF(AND(J957="L",J958="L"),1,IF(I958="L",2,IF(I958="W",(2*G958-1),G958))))</f>
        <v>5</v>
      </c>
      <c r="H959" s="345" t="str">
        <f ca="1">IF($A958&lt;&gt;"",IF(OR($AH958&lt;&gt;0,$AI958&lt;&gt;0,E958="RRR"),"",IF(AND($D953="B",$D956="B"),"B",IF(AND($D955="B",$D957="B"),"B",IF(AND($D957=$D958,$D957="B"),"B","")))),"")</f>
        <v>B</v>
      </c>
      <c r="I959" s="346" t="str">
        <f t="shared" ca="1" si="302"/>
        <v>W</v>
      </c>
      <c r="J959" s="346">
        <f t="shared" ca="1" si="290"/>
        <v>1</v>
      </c>
      <c r="K959" s="343">
        <f t="shared" ca="1" si="299"/>
        <v>1</v>
      </c>
      <c r="L959" s="56" t="str">
        <f ca="1">VLOOKUP($A959,$BC$5:$BN$45,8)</f>
        <v>B</v>
      </c>
      <c r="M959" s="428">
        <f t="shared" ca="1" si="300"/>
        <v>0</v>
      </c>
      <c r="N959" s="175">
        <v>1</v>
      </c>
      <c r="O959" s="345" t="str">
        <f ca="1">IF($A958&lt;&gt;"",IF(OR($AH958&lt;&gt;0,$AI958&lt;&gt;0,E958="BBB",H959&lt;&gt;""),"",IF(AND($D953="R",$D956="R"),"R",IF(AND($D955="R",$D957="R"),"R",IF(AND($D957=$D958,$D957="R"),"R","")))),"")</f>
        <v/>
      </c>
      <c r="P959" s="37" t="str">
        <f t="shared" ca="1" si="291"/>
        <v/>
      </c>
      <c r="Q959" s="37">
        <f t="shared" ca="1" si="292"/>
        <v>0</v>
      </c>
      <c r="R959" s="23">
        <f ca="1">IF($A959&lt;&gt;"",IF(OR($AH958&lt;&gt;0,$AI958&lt;&gt;0),"0",SUM(Q959:Q959)),0)</f>
        <v>0</v>
      </c>
      <c r="S959" s="56" t="str">
        <f ca="1">VLOOKUP($A959,$BC$5:$BN$45,8)</f>
        <v>B</v>
      </c>
      <c r="T959" s="175">
        <v>1</v>
      </c>
      <c r="U959" s="345" t="str">
        <f ca="1">IF($A958&lt;&gt;"",IF(OR($AH958&lt;&gt;0,$AI958&lt;&gt;0,M958&gt;=$AJ$3),"",H959))</f>
        <v>B</v>
      </c>
      <c r="V959" s="346" t="str">
        <f t="shared" ca="1" si="303"/>
        <v>W</v>
      </c>
      <c r="W959" s="346">
        <f t="shared" ca="1" si="293"/>
        <v>1</v>
      </c>
      <c r="X959" s="343">
        <f t="shared" ca="1" si="301"/>
        <v>1</v>
      </c>
      <c r="Y959" s="56" t="str">
        <f ca="1">VLOOKUP($A959,$BC$5:$BN$45,8)</f>
        <v>B</v>
      </c>
      <c r="Z959" s="175">
        <v>1</v>
      </c>
      <c r="AA959" s="345" t="str">
        <f ca="1">IF($A958&lt;&gt;"",IF(OR($AH958&lt;&gt;0,$AI958&lt;&gt;0,U959&lt;&gt;""),"",O959))</f>
        <v/>
      </c>
      <c r="AB959" s="37" t="str">
        <f t="shared" ca="1" si="294"/>
        <v/>
      </c>
      <c r="AC959" s="37">
        <f t="shared" ca="1" si="295"/>
        <v>0</v>
      </c>
      <c r="AD959" s="23">
        <f ca="1">IF($A959&lt;&gt;"",IF(OR($AH958&lt;&gt;0,$AI958&lt;&gt;0),"0",SUM(AC959:AC959)),0)</f>
        <v>0</v>
      </c>
      <c r="AE959" s="90">
        <f ca="1">IF(A959&lt;&gt;"",W959+AC959,0)</f>
        <v>1</v>
      </c>
      <c r="AF959" s="87">
        <f t="shared" ca="1" si="305"/>
        <v>18</v>
      </c>
      <c r="AG959" s="95">
        <f>T960</f>
        <v>1</v>
      </c>
      <c r="AH959" s="89">
        <f ca="1">IF($A959&lt;&gt;"",IF(AH958&lt;&gt;0,AH958,IF(AF959&gt;=$AJ$1,"Profit Target",0)),0)</f>
        <v>0</v>
      </c>
      <c r="AI959" s="91">
        <f ca="1">IF($A959&lt;&gt;"",IF(AI958&lt;&gt;0,AI958,IF(AF959&lt;=$AJ$2,"Stop Loss",0)))</f>
        <v>0</v>
      </c>
      <c r="AJ959" s="89">
        <f t="shared" ca="1" si="296"/>
        <v>18</v>
      </c>
      <c r="AK959" s="78" t="str">
        <f ca="1">IF($A958="","",ABS(T959)&amp;"@")</f>
        <v>1@</v>
      </c>
      <c r="AL959" s="78" t="str">
        <f ca="1">IF(U959&lt;&gt;"",$AK959&amp;U959&amp;",","")</f>
        <v>1@B,</v>
      </c>
      <c r="AM959" s="78" t="str">
        <f ca="1">IF($A958="","",ABS(Z959)&amp;"@")</f>
        <v>1@</v>
      </c>
      <c r="AN959" s="427" t="str">
        <f t="shared" ca="1" si="297"/>
        <v/>
      </c>
      <c r="AO959" s="20"/>
      <c r="AP959" s="20"/>
      <c r="AQ959" s="20"/>
      <c r="AR959" s="20"/>
      <c r="AS959" s="20"/>
      <c r="AT959" s="66"/>
      <c r="AU959" s="20"/>
      <c r="AV959" s="20"/>
      <c r="AW959" s="20"/>
      <c r="AX959" s="20"/>
      <c r="AY959" s="20"/>
      <c r="AZ959" s="20"/>
      <c r="BA959" s="20"/>
      <c r="BB959" s="96">
        <f t="shared" ca="1" si="288"/>
        <v>24</v>
      </c>
      <c r="BC959" s="48"/>
      <c r="BD959" s="96"/>
      <c r="BE959" s="48"/>
      <c r="BG959" s="48"/>
      <c r="BH959" s="48"/>
      <c r="BI959" s="19"/>
      <c r="BJ959" s="19"/>
      <c r="BK959" s="19"/>
      <c r="BL959" s="48"/>
      <c r="BM959" s="61"/>
      <c r="BN959" s="48"/>
      <c r="BY959" s="6"/>
      <c r="CF959" s="66"/>
      <c r="CG959" s="19"/>
      <c r="CH959" s="66"/>
    </row>
    <row r="960" spans="1:86">
      <c r="A960" s="96">
        <f t="shared" ca="1" si="286"/>
        <v>36</v>
      </c>
      <c r="B960" s="23" t="str">
        <f ca="1">IF(A959="","",IF(AND(AL960="",AN960=""),"NB",AL960&amp;AN960))</f>
        <v>1@R,</v>
      </c>
      <c r="C960" s="6" t="str">
        <f t="shared" ca="1" si="289"/>
        <v/>
      </c>
      <c r="D960" s="56" t="str">
        <f ca="1">VLOOKUP($A960,$BC$5:$BN$45,8)</f>
        <v>R</v>
      </c>
      <c r="E960" s="344" t="str">
        <f t="shared" ca="1" si="298"/>
        <v>RBR</v>
      </c>
      <c r="F960" s="175">
        <v>1</v>
      </c>
      <c r="G960" s="459">
        <f ca="1">IF(G959&gt;=$AJ$3,1,IF(AND(J958="L",J959="L"),1,IF(I959="L",2,IF(I959="W",(2*G959-1),G959))))</f>
        <v>9</v>
      </c>
      <c r="H960" s="345" t="str">
        <f ca="1">IF($A959&lt;&gt;"",IF(OR($AH959&lt;&gt;0,$AI959&lt;&gt;0,E959="RRR"),"",IF(AND($D954="B",$D957="B"),"B",IF(AND($D956="B",$D958="B"),"B",IF(AND($D958=$D959,$D958="B"),"B","")))),"")</f>
        <v/>
      </c>
      <c r="I960" s="346" t="str">
        <f t="shared" ca="1" si="302"/>
        <v/>
      </c>
      <c r="J960" s="346">
        <f t="shared" ca="1" si="290"/>
        <v>0</v>
      </c>
      <c r="K960" s="343">
        <f t="shared" ca="1" si="299"/>
        <v>0</v>
      </c>
      <c r="L960" s="56" t="str">
        <f ca="1">VLOOKUP($A960,$BC$5:$BN$45,8)</f>
        <v>R</v>
      </c>
      <c r="M960" s="428">
        <f t="shared" ca="1" si="300"/>
        <v>0</v>
      </c>
      <c r="N960" s="175">
        <v>1</v>
      </c>
      <c r="O960" s="345" t="str">
        <f ca="1">IF($A959&lt;&gt;"",IF(OR($AH959&lt;&gt;0,$AI959&lt;&gt;0,E959="BBB",H960&lt;&gt;""),"",IF(AND($D954="R",$D957="R"),"R",IF(AND($D956="R",$D958="R"),"R",IF(AND($D958=$D959,$D958="R"),"R","")))),"")</f>
        <v>R</v>
      </c>
      <c r="P960" s="37" t="str">
        <f t="shared" ca="1" si="291"/>
        <v>W</v>
      </c>
      <c r="Q960" s="37">
        <f t="shared" ca="1" si="292"/>
        <v>1</v>
      </c>
      <c r="R960" s="23">
        <f ca="1">IF($A960&lt;&gt;"",IF(OR($AH959&lt;&gt;0,$AI959&lt;&gt;0),"0",SUM(Q960:Q960)),0)</f>
        <v>1</v>
      </c>
      <c r="S960" s="56" t="str">
        <f ca="1">VLOOKUP($A960,$BC$5:$BN$45,8)</f>
        <v>R</v>
      </c>
      <c r="T960" s="175">
        <v>1</v>
      </c>
      <c r="U960" s="345" t="str">
        <f ca="1">IF($A959&lt;&gt;"",IF(OR($AH959&lt;&gt;0,$AI959&lt;&gt;0,M959&gt;=$AJ$3),"",H960))</f>
        <v/>
      </c>
      <c r="V960" s="346" t="str">
        <f t="shared" ca="1" si="303"/>
        <v/>
      </c>
      <c r="W960" s="346">
        <f t="shared" ca="1" si="293"/>
        <v>0</v>
      </c>
      <c r="X960" s="343">
        <f t="shared" ca="1" si="301"/>
        <v>0</v>
      </c>
      <c r="Y960" s="56" t="str">
        <f ca="1">VLOOKUP($A960,$BC$5:$BN$45,8)</f>
        <v>R</v>
      </c>
      <c r="Z960" s="175">
        <v>1</v>
      </c>
      <c r="AA960" s="345" t="str">
        <f ca="1">IF($A959&lt;&gt;"",IF(OR($AH959&lt;&gt;0,$AI959&lt;&gt;0,U960&lt;&gt;""),"",O960))</f>
        <v>R</v>
      </c>
      <c r="AB960" s="37" t="str">
        <f t="shared" ca="1" si="294"/>
        <v>W</v>
      </c>
      <c r="AC960" s="37">
        <f t="shared" ca="1" si="295"/>
        <v>1</v>
      </c>
      <c r="AD960" s="23">
        <f ca="1">IF($A960&lt;&gt;"",IF(OR($AH959&lt;&gt;0,$AI959&lt;&gt;0),"0",SUM(AC960:AC960)),0)</f>
        <v>1</v>
      </c>
      <c r="AE960" s="90">
        <f ca="1">IF(A960&lt;&gt;"",W960+AC960,0)</f>
        <v>1</v>
      </c>
      <c r="AF960" s="87">
        <f t="shared" ca="1" si="305"/>
        <v>19</v>
      </c>
      <c r="AG960" s="95">
        <f>T961</f>
        <v>1</v>
      </c>
      <c r="AH960" s="89">
        <f ca="1">IF($A960&lt;&gt;"",IF(AH959&lt;&gt;0,AH959,IF(AF960&gt;=$AJ$1,"Profit Target",0)),0)</f>
        <v>0</v>
      </c>
      <c r="AI960" s="91">
        <f ca="1">IF($A960&lt;&gt;"",IF(AI959&lt;&gt;0,AI959,IF(AF960&lt;=$AJ$2,"Stop Loss",0)))</f>
        <v>0</v>
      </c>
      <c r="AJ960" s="89">
        <f t="shared" ca="1" si="296"/>
        <v>19</v>
      </c>
      <c r="AK960" s="78" t="str">
        <f ca="1">IF($A959="","",ABS(T960)&amp;"@")</f>
        <v>1@</v>
      </c>
      <c r="AL960" s="78" t="str">
        <f ca="1">IF(U960&lt;&gt;"",$AK960&amp;U960&amp;",","")</f>
        <v/>
      </c>
      <c r="AM960" s="78" t="str">
        <f ca="1">IF($A959="","",ABS(Z960)&amp;"@")</f>
        <v>1@</v>
      </c>
      <c r="AN960" s="427" t="str">
        <f t="shared" ca="1" si="297"/>
        <v>1@R,</v>
      </c>
      <c r="AO960" s="20"/>
      <c r="AP960" s="20"/>
      <c r="AQ960" s="20"/>
      <c r="AR960" s="20"/>
      <c r="AS960" s="20"/>
      <c r="AT960" s="66"/>
      <c r="AU960" s="20"/>
      <c r="AV960" s="20"/>
      <c r="AW960" s="20"/>
      <c r="AX960" s="20"/>
      <c r="AY960" s="20"/>
      <c r="AZ960" s="20"/>
      <c r="BA960" s="20"/>
      <c r="BB960" s="96">
        <f t="shared" ca="1" si="288"/>
        <v>19</v>
      </c>
      <c r="BC960" s="48"/>
      <c r="BD960" s="96"/>
      <c r="BE960" s="48"/>
      <c r="BG960" s="48"/>
      <c r="BH960" s="48"/>
      <c r="BI960" s="19"/>
      <c r="BJ960" s="19"/>
      <c r="BK960" s="19"/>
      <c r="BL960" s="48"/>
      <c r="BM960" s="61"/>
      <c r="BN960" s="48"/>
      <c r="BY960" s="6"/>
      <c r="CF960" s="66"/>
      <c r="CG960" s="19"/>
      <c r="CH960" s="66"/>
    </row>
    <row r="961" spans="1:86">
      <c r="A961" s="96">
        <f t="shared" ca="1" si="286"/>
        <v>3</v>
      </c>
      <c r="B961" s="23" t="str">
        <f ca="1">IF(A960="","",IF(AND(AL961="",AN961=""),"NB",AL961&amp;AN961))</f>
        <v>1@B,</v>
      </c>
      <c r="C961" s="6" t="str">
        <f t="shared" ca="1" si="289"/>
        <v/>
      </c>
      <c r="D961" s="56" t="str">
        <f ca="1">VLOOKUP($A961,$BC$5:$BN$45,8)</f>
        <v>R</v>
      </c>
      <c r="E961" s="344" t="str">
        <f t="shared" ca="1" si="298"/>
        <v>BRR</v>
      </c>
      <c r="F961" s="175">
        <v>1</v>
      </c>
      <c r="G961" s="459">
        <f ca="1">IF(G960&gt;=$AJ$3,1,IF(AND(J959="L",J960="L"),1,IF(I960="L",2,IF(I960="W",(2*G960-1),G960))))</f>
        <v>9</v>
      </c>
      <c r="H961" s="345" t="str">
        <f ca="1">IF($A960&lt;&gt;"",IF(OR($AH960&lt;&gt;0,$AI960&lt;&gt;0,E960="RRR"),"",IF(AND($D955="B",$D958="B"),"B",IF(AND($D957="B",$D959="B"),"B",IF(AND($D959=$D960,$D959="B"),"B","")))),"")</f>
        <v>B</v>
      </c>
      <c r="I961" s="346" t="str">
        <f t="shared" ca="1" si="302"/>
        <v>L</v>
      </c>
      <c r="J961" s="346">
        <f t="shared" ca="1" si="290"/>
        <v>-1</v>
      </c>
      <c r="K961" s="343">
        <f t="shared" ca="1" si="299"/>
        <v>-1</v>
      </c>
      <c r="L961" s="56" t="str">
        <f ca="1">VLOOKUP($A961,$BC$5:$BN$45,8)</f>
        <v>R</v>
      </c>
      <c r="M961" s="428">
        <f t="shared" ca="1" si="300"/>
        <v>1</v>
      </c>
      <c r="N961" s="175">
        <v>1</v>
      </c>
      <c r="O961" s="345" t="str">
        <f ca="1">IF($A960&lt;&gt;"",IF(OR($AH960&lt;&gt;0,$AI960&lt;&gt;0,E960="BBB",H961&lt;&gt;""),"",IF(AND($D955="R",$D958="R"),"R",IF(AND($D957="R",$D959="R"),"R",IF(AND($D959=$D960,$D959="R"),"R","")))),"")</f>
        <v/>
      </c>
      <c r="P961" s="37" t="str">
        <f t="shared" ca="1" si="291"/>
        <v/>
      </c>
      <c r="Q961" s="37">
        <f t="shared" ca="1" si="292"/>
        <v>0</v>
      </c>
      <c r="R961" s="23">
        <f ca="1">IF($A961&lt;&gt;"",IF(OR($AH960&lt;&gt;0,$AI960&lt;&gt;0),"0",SUM(Q961:Q961)),0)</f>
        <v>0</v>
      </c>
      <c r="S961" s="56" t="str">
        <f ca="1">VLOOKUP($A961,$BC$5:$BN$45,8)</f>
        <v>R</v>
      </c>
      <c r="T961" s="175">
        <v>1</v>
      </c>
      <c r="U961" s="345" t="str">
        <f ca="1">IF($A960&lt;&gt;"",IF(OR($AH960&lt;&gt;0,$AI960&lt;&gt;0,M960&gt;=$AJ$3),"",H961))</f>
        <v>B</v>
      </c>
      <c r="V961" s="346" t="str">
        <f t="shared" ca="1" si="303"/>
        <v>L</v>
      </c>
      <c r="W961" s="346">
        <f t="shared" ca="1" si="293"/>
        <v>-1</v>
      </c>
      <c r="X961" s="343">
        <f t="shared" ca="1" si="301"/>
        <v>-1</v>
      </c>
      <c r="Y961" s="56" t="str">
        <f ca="1">VLOOKUP($A961,$BC$5:$BN$45,8)</f>
        <v>R</v>
      </c>
      <c r="Z961" s="175">
        <v>1</v>
      </c>
      <c r="AA961" s="345" t="str">
        <f ca="1">IF($A960&lt;&gt;"",IF(OR($AH960&lt;&gt;0,$AI960&lt;&gt;0,U961&lt;&gt;""),"",O961))</f>
        <v/>
      </c>
      <c r="AB961" s="37" t="str">
        <f t="shared" ca="1" si="294"/>
        <v/>
      </c>
      <c r="AC961" s="37">
        <f t="shared" ca="1" si="295"/>
        <v>0</v>
      </c>
      <c r="AD961" s="23">
        <f ca="1">IF($A961&lt;&gt;"",IF(OR($AH960&lt;&gt;0,$AI960&lt;&gt;0),"0",SUM(AC961:AC961)),0)</f>
        <v>0</v>
      </c>
      <c r="AE961" s="90">
        <f ca="1">IF(A961&lt;&gt;"",W961+AC961,0)</f>
        <v>-1</v>
      </c>
      <c r="AF961" s="87">
        <f t="shared" ca="1" si="305"/>
        <v>18</v>
      </c>
      <c r="AG961" s="95">
        <f>T962</f>
        <v>1</v>
      </c>
      <c r="AH961" s="89">
        <f ca="1">IF($A961&lt;&gt;"",IF(AH960&lt;&gt;0,AH960,IF(AF961&gt;=$AJ$1,"Profit Target",0)),0)</f>
        <v>0</v>
      </c>
      <c r="AI961" s="91">
        <f ca="1">IF($A961&lt;&gt;"",IF(AI960&lt;&gt;0,AI960,IF(AF961&lt;=$AJ$2,"Stop Loss",0)))</f>
        <v>0</v>
      </c>
      <c r="AJ961" s="89">
        <f t="shared" ca="1" si="296"/>
        <v>19</v>
      </c>
      <c r="AK961" s="78" t="str">
        <f ca="1">IF($A960="","",ABS(T961)&amp;"@")</f>
        <v>1@</v>
      </c>
      <c r="AL961" s="78" t="str">
        <f ca="1">IF(U961&lt;&gt;"",$AK961&amp;U961&amp;",","")</f>
        <v>1@B,</v>
      </c>
      <c r="AM961" s="78" t="str">
        <f ca="1">IF($A960="","",ABS(Z961)&amp;"@")</f>
        <v>1@</v>
      </c>
      <c r="AN961" s="427" t="str">
        <f t="shared" ca="1" si="297"/>
        <v/>
      </c>
      <c r="AO961" s="20"/>
      <c r="AP961" s="20"/>
      <c r="AQ961" s="20"/>
      <c r="AR961" s="20"/>
      <c r="AS961" s="20"/>
      <c r="AT961" s="66"/>
      <c r="AU961" s="20"/>
      <c r="AV961" s="20"/>
      <c r="AW961" s="20"/>
      <c r="AX961" s="20"/>
      <c r="AY961" s="20"/>
      <c r="AZ961" s="20"/>
      <c r="BA961" s="20"/>
      <c r="BB961" s="96">
        <f t="shared" ca="1" si="288"/>
        <v>24</v>
      </c>
      <c r="BC961" s="48"/>
      <c r="BD961" s="96"/>
      <c r="BE961" s="48"/>
      <c r="BG961" s="48"/>
      <c r="BH961" s="48"/>
      <c r="BI961" s="19"/>
      <c r="BJ961" s="19"/>
      <c r="BK961" s="19"/>
      <c r="BL961" s="48"/>
      <c r="BM961" s="61"/>
      <c r="BN961" s="48"/>
      <c r="BY961" s="6"/>
      <c r="CF961" s="66"/>
      <c r="CG961" s="19"/>
      <c r="CH961" s="66"/>
    </row>
    <row r="962" spans="1:86">
      <c r="A962" s="96">
        <f t="shared" ca="1" si="286"/>
        <v>10</v>
      </c>
      <c r="B962" s="23" t="str">
        <f ca="1">IF(A961="","",IF(AND(AL962="",AN962=""),"NB",AL962&amp;AN962))</f>
        <v>1@R,</v>
      </c>
      <c r="C962" s="6" t="str">
        <f t="shared" ca="1" si="289"/>
        <v/>
      </c>
      <c r="D962" s="56" t="str">
        <f ca="1">VLOOKUP($A962,$BC$5:$BN$45,8)</f>
        <v>B</v>
      </c>
      <c r="E962" s="344" t="str">
        <f t="shared" ca="1" si="298"/>
        <v>RRB</v>
      </c>
      <c r="F962" s="175">
        <v>1</v>
      </c>
      <c r="G962" s="459">
        <f ca="1">IF(G961&gt;=$AJ$3,1,IF(AND(J960="L",J961="L"),1,IF(I961="L",2,IF(I961="W",(2*G961-1),G961))))</f>
        <v>2</v>
      </c>
      <c r="H962" s="345" t="str">
        <f ca="1">IF($A961&lt;&gt;"",IF(OR($AH961&lt;&gt;0,$AI961&lt;&gt;0,E961="RRR"),"",IF(AND($D956="B",$D959="B"),"B",IF(AND($D958="B",$D960="B"),"B",IF(AND($D960=$D961,$D960="B"),"B","")))),"")</f>
        <v/>
      </c>
      <c r="I962" s="346" t="str">
        <f t="shared" ca="1" si="302"/>
        <v/>
      </c>
      <c r="J962" s="346">
        <f t="shared" ca="1" si="290"/>
        <v>0</v>
      </c>
      <c r="K962" s="343">
        <f t="shared" ca="1" si="299"/>
        <v>0</v>
      </c>
      <c r="L962" s="56" t="str">
        <f ca="1">VLOOKUP($A962,$BC$5:$BN$45,8)</f>
        <v>B</v>
      </c>
      <c r="M962" s="428">
        <f t="shared" ca="1" si="300"/>
        <v>1</v>
      </c>
      <c r="N962" s="175">
        <v>1</v>
      </c>
      <c r="O962" s="345" t="str">
        <f ca="1">IF($A961&lt;&gt;"",IF(OR($AH961&lt;&gt;0,$AI961&lt;&gt;0,E961="BBB",H962&lt;&gt;""),"",IF(AND($D956="R",$D959="R"),"R",IF(AND($D958="R",$D960="R"),"R",IF(AND($D960=$D961,$D960="R"),"R","")))),"")</f>
        <v>R</v>
      </c>
      <c r="P962" s="37" t="str">
        <f t="shared" ca="1" si="291"/>
        <v>L</v>
      </c>
      <c r="Q962" s="37">
        <f t="shared" ca="1" si="292"/>
        <v>-1</v>
      </c>
      <c r="R962" s="23">
        <f ca="1">IF($A962&lt;&gt;"",IF(OR($AH961&lt;&gt;0,$AI961&lt;&gt;0),"0",SUM(Q962:Q962)),0)</f>
        <v>-1</v>
      </c>
      <c r="S962" s="56" t="str">
        <f ca="1">VLOOKUP($A962,$BC$5:$BN$45,8)</f>
        <v>B</v>
      </c>
      <c r="T962" s="175">
        <v>1</v>
      </c>
      <c r="U962" s="345" t="str">
        <f ca="1">IF($A961&lt;&gt;"",IF(OR($AH961&lt;&gt;0,$AI961&lt;&gt;0,M961&gt;=$AJ$3),"",H962))</f>
        <v/>
      </c>
      <c r="V962" s="346" t="str">
        <f t="shared" ca="1" si="303"/>
        <v/>
      </c>
      <c r="W962" s="346">
        <f t="shared" ca="1" si="293"/>
        <v>0</v>
      </c>
      <c r="X962" s="343">
        <f t="shared" ca="1" si="301"/>
        <v>0</v>
      </c>
      <c r="Y962" s="56" t="str">
        <f ca="1">VLOOKUP($A962,$BC$5:$BN$45,8)</f>
        <v>B</v>
      </c>
      <c r="Z962" s="175">
        <v>1</v>
      </c>
      <c r="AA962" s="345" t="str">
        <f ca="1">IF($A961&lt;&gt;"",IF(OR($AH961&lt;&gt;0,$AI961&lt;&gt;0,U962&lt;&gt;""),"",O962))</f>
        <v>R</v>
      </c>
      <c r="AB962" s="37" t="str">
        <f t="shared" ca="1" si="294"/>
        <v>L</v>
      </c>
      <c r="AC962" s="37">
        <f t="shared" ca="1" si="295"/>
        <v>-1</v>
      </c>
      <c r="AD962" s="23">
        <f ca="1">IF($A962&lt;&gt;"",IF(OR($AH961&lt;&gt;0,$AI961&lt;&gt;0),"0",SUM(AC962:AC962)),0)</f>
        <v>-1</v>
      </c>
      <c r="AE962" s="90">
        <f ca="1">IF(A962&lt;&gt;"",W962+AC962,0)</f>
        <v>-1</v>
      </c>
      <c r="AF962" s="87">
        <f t="shared" ca="1" si="305"/>
        <v>17</v>
      </c>
      <c r="AG962" s="95">
        <f>T963</f>
        <v>1</v>
      </c>
      <c r="AH962" s="89">
        <f ca="1">IF($A962&lt;&gt;"",IF(AH961&lt;&gt;0,AH961,IF(AF962&gt;=$AJ$1,"Profit Target",0)),0)</f>
        <v>0</v>
      </c>
      <c r="AI962" s="91">
        <f ca="1">IF($A962&lt;&gt;"",IF(AI961&lt;&gt;0,AI961,IF(AF962&lt;=$AJ$2,"Stop Loss",0)))</f>
        <v>0</v>
      </c>
      <c r="AJ962" s="89">
        <f t="shared" ca="1" si="296"/>
        <v>19</v>
      </c>
      <c r="AK962" s="78" t="str">
        <f ca="1">IF($A961="","",ABS(T962)&amp;"@")</f>
        <v>1@</v>
      </c>
      <c r="AL962" s="78" t="str">
        <f ca="1">IF(U962&lt;&gt;"",$AK962&amp;U962&amp;",","")</f>
        <v/>
      </c>
      <c r="AM962" s="78" t="str">
        <f ca="1">IF($A961="","",ABS(Z962)&amp;"@")</f>
        <v>1@</v>
      </c>
      <c r="AN962" s="427" t="str">
        <f t="shared" ca="1" si="297"/>
        <v>1@R,</v>
      </c>
      <c r="AO962" s="20"/>
      <c r="AP962" s="20"/>
      <c r="AQ962" s="20"/>
      <c r="AR962" s="20"/>
      <c r="AS962" s="20"/>
      <c r="AT962" s="66"/>
      <c r="AU962" s="20"/>
      <c r="AV962" s="20"/>
      <c r="AW962" s="20"/>
      <c r="AX962" s="20"/>
      <c r="AY962" s="20"/>
      <c r="AZ962" s="20"/>
      <c r="BA962" s="20"/>
      <c r="BB962" s="96">
        <f t="shared" ca="1" si="288"/>
        <v>7</v>
      </c>
      <c r="BC962" s="48"/>
      <c r="BD962" s="96"/>
      <c r="BE962" s="48"/>
      <c r="BG962" s="48"/>
      <c r="BH962" s="48"/>
      <c r="BI962" s="19"/>
      <c r="BJ962" s="19"/>
      <c r="BK962" s="19"/>
      <c r="BL962" s="48"/>
      <c r="BM962" s="61"/>
      <c r="BN962" s="48"/>
      <c r="BY962" s="6"/>
      <c r="CF962" s="66"/>
      <c r="CG962" s="19"/>
      <c r="CH962" s="66"/>
    </row>
    <row r="963" spans="1:86">
      <c r="A963" s="96">
        <f t="shared" ca="1" si="286"/>
        <v>2</v>
      </c>
      <c r="B963" s="23" t="str">
        <f ca="1">IF(A962="","",IF(AND(AL963="",AN963=""),"NB",AL963&amp;AN963))</f>
        <v>NB</v>
      </c>
      <c r="C963" s="6" t="str">
        <f t="shared" ca="1" si="289"/>
        <v/>
      </c>
      <c r="D963" s="56" t="str">
        <f ca="1">VLOOKUP($A963,$BC$5:$BN$45,8)</f>
        <v>B</v>
      </c>
      <c r="E963" s="344" t="str">
        <f t="shared" ca="1" si="298"/>
        <v>RBB</v>
      </c>
      <c r="F963" s="175">
        <v>1</v>
      </c>
      <c r="G963" s="459">
        <f ca="1">IF(G962&gt;=$AJ$3,1,IF(AND(J961="L",J962="L"),1,IF(I962="L",2,IF(I962="W",(2*G962-1),G962))))</f>
        <v>2</v>
      </c>
      <c r="H963" s="345" t="str">
        <f ca="1">IF($A962&lt;&gt;"",IF(OR($AH962&lt;&gt;0,$AI962&lt;&gt;0,E962="RRR"),"",IF(AND($D957="B",$D960="B"),"B",IF(AND($D959="B",$D961="B"),"B",IF(AND($D961=$D962,$D961="B"),"B","")))),"")</f>
        <v/>
      </c>
      <c r="I963" s="346" t="str">
        <f t="shared" ca="1" si="302"/>
        <v/>
      </c>
      <c r="J963" s="346">
        <f t="shared" ca="1" si="290"/>
        <v>0</v>
      </c>
      <c r="K963" s="343">
        <f t="shared" ca="1" si="299"/>
        <v>0</v>
      </c>
      <c r="L963" s="56" t="str">
        <f ca="1">VLOOKUP($A963,$BC$5:$BN$45,8)</f>
        <v>B</v>
      </c>
      <c r="M963" s="428">
        <f t="shared" ca="1" si="300"/>
        <v>1</v>
      </c>
      <c r="N963" s="175">
        <v>1</v>
      </c>
      <c r="O963" s="345" t="str">
        <f ca="1">IF($A962&lt;&gt;"",IF(OR($AH962&lt;&gt;0,$AI962&lt;&gt;0,E962="BBB",H963&lt;&gt;""),"",IF(AND($D957="R",$D960="R"),"R",IF(AND($D959="R",$D961="R"),"R",IF(AND($D961=$D962,$D961="R"),"R","")))),"")</f>
        <v/>
      </c>
      <c r="P963" s="37" t="str">
        <f t="shared" ca="1" si="291"/>
        <v/>
      </c>
      <c r="Q963" s="37">
        <f t="shared" ca="1" si="292"/>
        <v>0</v>
      </c>
      <c r="R963" s="23">
        <f ca="1">IF($A963&lt;&gt;"",IF(OR($AH962&lt;&gt;0,$AI962&lt;&gt;0),"0",SUM(Q963:Q963)),0)</f>
        <v>0</v>
      </c>
      <c r="S963" s="56" t="str">
        <f ca="1">VLOOKUP($A963,$BC$5:$BN$45,8)</f>
        <v>B</v>
      </c>
      <c r="T963" s="175">
        <v>1</v>
      </c>
      <c r="U963" s="345" t="str">
        <f ca="1">IF($A962&lt;&gt;"",IF(OR($AH962&lt;&gt;0,$AI962&lt;&gt;0,M962&gt;=$AJ$3),"",H963))</f>
        <v/>
      </c>
      <c r="V963" s="346" t="str">
        <f t="shared" ca="1" si="303"/>
        <v/>
      </c>
      <c r="W963" s="346">
        <f t="shared" ca="1" si="293"/>
        <v>0</v>
      </c>
      <c r="X963" s="343">
        <f t="shared" ca="1" si="301"/>
        <v>0</v>
      </c>
      <c r="Y963" s="56" t="str">
        <f ca="1">VLOOKUP($A963,$BC$5:$BN$45,8)</f>
        <v>B</v>
      </c>
      <c r="Z963" s="175">
        <v>1</v>
      </c>
      <c r="AA963" s="345" t="str">
        <f ca="1">IF($A962&lt;&gt;"",IF(OR($AH962&lt;&gt;0,$AI962&lt;&gt;0,U963&lt;&gt;""),"",O963))</f>
        <v/>
      </c>
      <c r="AB963" s="37" t="str">
        <f t="shared" ca="1" si="294"/>
        <v/>
      </c>
      <c r="AC963" s="37">
        <f t="shared" ca="1" si="295"/>
        <v>0</v>
      </c>
      <c r="AD963" s="23">
        <f ca="1">IF($A963&lt;&gt;"",IF(OR($AH962&lt;&gt;0,$AI962&lt;&gt;0),"0",SUM(AC963:AC963)),0)</f>
        <v>0</v>
      </c>
      <c r="AE963" s="90">
        <f ca="1">IF(A963&lt;&gt;"",W963+AC963,0)</f>
        <v>0</v>
      </c>
      <c r="AF963" s="87">
        <f t="shared" ca="1" si="305"/>
        <v>17</v>
      </c>
      <c r="AG963" s="95">
        <f>T964</f>
        <v>1</v>
      </c>
      <c r="AH963" s="89">
        <f ca="1">IF($A963&lt;&gt;"",IF(AH962&lt;&gt;0,AH962,IF(AF963&gt;=$AJ$1,"Profit Target",0)),0)</f>
        <v>0</v>
      </c>
      <c r="AI963" s="91">
        <f ca="1">IF($A963&lt;&gt;"",IF(AI962&lt;&gt;0,AI962,IF(AF963&lt;=$AJ$2,"Stop Loss",0)))</f>
        <v>0</v>
      </c>
      <c r="AJ963" s="89">
        <f t="shared" ca="1" si="296"/>
        <v>19</v>
      </c>
      <c r="AK963" s="78" t="str">
        <f ca="1">IF($A962="","",ABS(T963)&amp;"@")</f>
        <v>1@</v>
      </c>
      <c r="AL963" s="78" t="str">
        <f ca="1">IF(U963&lt;&gt;"",$AK963&amp;U963&amp;",","")</f>
        <v/>
      </c>
      <c r="AM963" s="78" t="str">
        <f ca="1">IF($A962="","",ABS(Z963)&amp;"@")</f>
        <v>1@</v>
      </c>
      <c r="AN963" s="427" t="str">
        <f t="shared" ca="1" si="297"/>
        <v/>
      </c>
      <c r="AO963" s="20"/>
      <c r="AP963" s="20"/>
      <c r="AQ963" s="20"/>
      <c r="AR963" s="20"/>
      <c r="AS963" s="20"/>
      <c r="AT963" s="66"/>
      <c r="AU963" s="20"/>
      <c r="AV963" s="20"/>
      <c r="AW963" s="20"/>
      <c r="AX963" s="20"/>
      <c r="AY963" s="20"/>
      <c r="AZ963" s="20"/>
      <c r="BA963" s="20"/>
      <c r="BB963" s="96">
        <f t="shared" ca="1" si="288"/>
        <v>12</v>
      </c>
      <c r="BC963" s="48"/>
      <c r="BD963" s="96"/>
      <c r="BE963" s="48"/>
      <c r="BG963" s="48"/>
      <c r="BH963" s="48"/>
      <c r="BI963" s="19"/>
      <c r="BJ963" s="19"/>
      <c r="BK963" s="19"/>
      <c r="BL963" s="48"/>
      <c r="BM963" s="61"/>
      <c r="BN963" s="48"/>
      <c r="BY963" s="6"/>
      <c r="CF963" s="66"/>
      <c r="CG963" s="19"/>
      <c r="CH963" s="66"/>
    </row>
    <row r="964" spans="1:86">
      <c r="A964" s="96">
        <f t="shared" ca="1" si="286"/>
        <v>33</v>
      </c>
      <c r="B964" s="23" t="str">
        <f ca="1">IF(A963="","",IF(AND(AL964="",AN964=""),"NB",AL964&amp;AN964))</f>
        <v>1@B,</v>
      </c>
      <c r="C964" s="6" t="str">
        <f t="shared" ca="1" si="289"/>
        <v/>
      </c>
      <c r="D964" s="56" t="str">
        <f ca="1">VLOOKUP($A964,$BC$5:$BN$45,8)</f>
        <v>B</v>
      </c>
      <c r="E964" s="344" t="str">
        <f t="shared" ca="1" si="298"/>
        <v>BBB</v>
      </c>
      <c r="F964" s="175">
        <v>1</v>
      </c>
      <c r="G964" s="459">
        <f ca="1">IF(G963&gt;=$AJ$3,1,IF(AND(J962="L",J963="L"),1,IF(I963="L",2,IF(I963="W",(2*G963-1),G963))))</f>
        <v>2</v>
      </c>
      <c r="H964" s="345" t="str">
        <f ca="1">IF($A963&lt;&gt;"",IF(OR($AH963&lt;&gt;0,$AI963&lt;&gt;0,E963="RRR"),"",IF(AND($D958="B",$D961="B"),"B",IF(AND($D960="B",$D962="B"),"B",IF(AND($D962=$D963,$D962="B"),"B","")))),"")</f>
        <v>B</v>
      </c>
      <c r="I964" s="346" t="str">
        <f t="shared" ca="1" si="302"/>
        <v>W</v>
      </c>
      <c r="J964" s="346">
        <f t="shared" ca="1" si="290"/>
        <v>1</v>
      </c>
      <c r="K964" s="343">
        <f t="shared" ca="1" si="299"/>
        <v>1</v>
      </c>
      <c r="L964" s="56" t="str">
        <f ca="1">VLOOKUP($A964,$BC$5:$BN$45,8)</f>
        <v>B</v>
      </c>
      <c r="M964" s="428">
        <f t="shared" ca="1" si="300"/>
        <v>0</v>
      </c>
      <c r="N964" s="175">
        <v>1</v>
      </c>
      <c r="O964" s="345" t="str">
        <f ca="1">IF($A963&lt;&gt;"",IF(OR($AH963&lt;&gt;0,$AI963&lt;&gt;0,E963="BBB",H964&lt;&gt;""),"",IF(AND($D958="R",$D961="R"),"R",IF(AND($D960="R",$D962="R"),"R",IF(AND($D962=$D963,$D962="R"),"R","")))),"")</f>
        <v/>
      </c>
      <c r="P964" s="37" t="str">
        <f t="shared" ca="1" si="291"/>
        <v/>
      </c>
      <c r="Q964" s="37">
        <f t="shared" ca="1" si="292"/>
        <v>0</v>
      </c>
      <c r="R964" s="23">
        <f ca="1">IF($A964&lt;&gt;"",IF(OR($AH963&lt;&gt;0,$AI963&lt;&gt;0),"0",SUM(Q964:Q964)),0)</f>
        <v>0</v>
      </c>
      <c r="S964" s="56" t="str">
        <f ca="1">VLOOKUP($A964,$BC$5:$BN$45,8)</f>
        <v>B</v>
      </c>
      <c r="T964" s="175">
        <v>1</v>
      </c>
      <c r="U964" s="345" t="str">
        <f ca="1">IF($A963&lt;&gt;"",IF(OR($AH963&lt;&gt;0,$AI963&lt;&gt;0,M963&gt;=$AJ$3),"",H964))</f>
        <v>B</v>
      </c>
      <c r="V964" s="346" t="str">
        <f t="shared" ca="1" si="303"/>
        <v>W</v>
      </c>
      <c r="W964" s="346">
        <f t="shared" ca="1" si="293"/>
        <v>1</v>
      </c>
      <c r="X964" s="343">
        <f t="shared" ca="1" si="301"/>
        <v>1</v>
      </c>
      <c r="Y964" s="56" t="str">
        <f ca="1">VLOOKUP($A964,$BC$5:$BN$45,8)</f>
        <v>B</v>
      </c>
      <c r="Z964" s="175">
        <v>1</v>
      </c>
      <c r="AA964" s="345" t="str">
        <f ca="1">IF($A963&lt;&gt;"",IF(OR($AH963&lt;&gt;0,$AI963&lt;&gt;0,U964&lt;&gt;""),"",O964))</f>
        <v/>
      </c>
      <c r="AB964" s="37" t="str">
        <f t="shared" ca="1" si="294"/>
        <v/>
      </c>
      <c r="AC964" s="37">
        <f t="shared" ca="1" si="295"/>
        <v>0</v>
      </c>
      <c r="AD964" s="23">
        <f ca="1">IF($A964&lt;&gt;"",IF(OR($AH963&lt;&gt;0,$AI963&lt;&gt;0),"0",SUM(AC964:AC964)),0)</f>
        <v>0</v>
      </c>
      <c r="AE964" s="90">
        <f ca="1">IF(A964&lt;&gt;"",W964+AC964,0)</f>
        <v>1</v>
      </c>
      <c r="AF964" s="87">
        <f t="shared" ca="1" si="305"/>
        <v>18</v>
      </c>
      <c r="AG964" s="95">
        <f>T965</f>
        <v>1</v>
      </c>
      <c r="AH964" s="89">
        <f ca="1">IF($A964&lt;&gt;"",IF(AH963&lt;&gt;0,AH963,IF(AF964&gt;=$AJ$1,"Profit Target",0)),0)</f>
        <v>0</v>
      </c>
      <c r="AI964" s="91">
        <f ca="1">IF($A964&lt;&gt;"",IF(AI963&lt;&gt;0,AI963,IF(AF964&lt;=$AJ$2,"Stop Loss",0)))</f>
        <v>0</v>
      </c>
      <c r="AJ964" s="89">
        <f t="shared" ca="1" si="296"/>
        <v>19</v>
      </c>
      <c r="AK964" s="78" t="str">
        <f ca="1">IF($A963="","",ABS(T964)&amp;"@")</f>
        <v>1@</v>
      </c>
      <c r="AL964" s="78" t="str">
        <f ca="1">IF(U964&lt;&gt;"",$AK964&amp;U964&amp;",","")</f>
        <v>1@B,</v>
      </c>
      <c r="AM964" s="78" t="str">
        <f ca="1">IF($A963="","",ABS(Z964)&amp;"@")</f>
        <v>1@</v>
      </c>
      <c r="AN964" s="427" t="str">
        <f t="shared" ca="1" si="297"/>
        <v/>
      </c>
      <c r="AO964" s="20"/>
      <c r="AP964" s="20"/>
      <c r="AQ964" s="20"/>
      <c r="AR964" s="20"/>
      <c r="AS964" s="20"/>
      <c r="AT964" s="66"/>
      <c r="AU964" s="20"/>
      <c r="AV964" s="20"/>
      <c r="AW964" s="20"/>
      <c r="AX964" s="20"/>
      <c r="AY964" s="20"/>
      <c r="AZ964" s="20"/>
      <c r="BA964" s="20"/>
      <c r="BB964" s="96">
        <f t="shared" ca="1" si="288"/>
        <v>29</v>
      </c>
      <c r="BC964" s="48"/>
      <c r="BD964" s="96"/>
      <c r="BE964" s="48"/>
      <c r="BG964" s="48"/>
      <c r="BH964" s="48"/>
      <c r="BI964" s="19"/>
      <c r="BJ964" s="19"/>
      <c r="BK964" s="19"/>
      <c r="BL964" s="48"/>
      <c r="BM964" s="61"/>
      <c r="BN964" s="48"/>
      <c r="BY964" s="6"/>
      <c r="CF964" s="66"/>
      <c r="CG964" s="19"/>
      <c r="CH964" s="66"/>
    </row>
    <row r="965" spans="1:86">
      <c r="A965" s="96">
        <f t="shared" ref="A965:A1005" ca="1" si="306">IF($A$2="no",INT(RAND()*36+1),INT(RAND()*37))</f>
        <v>24</v>
      </c>
      <c r="B965" s="23" t="str">
        <f ca="1">IF(A964="","",IF(AND(AL965="",AN965=""),"NB",AL965&amp;AN965))</f>
        <v>1@B,</v>
      </c>
      <c r="C965" s="6" t="str">
        <f t="shared" ca="1" si="289"/>
        <v/>
      </c>
      <c r="D965" s="56" t="str">
        <f ca="1">VLOOKUP($A965,$BC$5:$BN$45,8)</f>
        <v>B</v>
      </c>
      <c r="E965" s="344" t="str">
        <f t="shared" ca="1" si="298"/>
        <v>BBB</v>
      </c>
      <c r="F965" s="175">
        <v>1</v>
      </c>
      <c r="G965" s="459">
        <f ca="1">IF(G964&gt;=$AJ$3,1,IF(AND(J963="L",J964="L"),1,IF(I964="L",2,IF(I964="W",(2*G964-1),G964))))</f>
        <v>3</v>
      </c>
      <c r="H965" s="345" t="str">
        <f ca="1">IF($A964&lt;&gt;"",IF(OR($AH964&lt;&gt;0,$AI964&lt;&gt;0,E964="RRR"),"",IF(AND($D959="B",$D962="B"),"B",IF(AND($D961="B",$D963="B"),"B",IF(AND($D963=$D964,$D963="B"),"B","")))),"")</f>
        <v>B</v>
      </c>
      <c r="I965" s="346" t="str">
        <f t="shared" ca="1" si="302"/>
        <v>W</v>
      </c>
      <c r="J965" s="346">
        <f t="shared" ca="1" si="290"/>
        <v>1</v>
      </c>
      <c r="K965" s="343">
        <f t="shared" ca="1" si="299"/>
        <v>1</v>
      </c>
      <c r="L965" s="56" t="str">
        <f ca="1">VLOOKUP($A965,$BC$5:$BN$45,8)</f>
        <v>B</v>
      </c>
      <c r="M965" s="428">
        <f t="shared" ca="1" si="300"/>
        <v>0</v>
      </c>
      <c r="N965" s="175">
        <v>1</v>
      </c>
      <c r="O965" s="345" t="str">
        <f ca="1">IF($A964&lt;&gt;"",IF(OR($AH964&lt;&gt;0,$AI964&lt;&gt;0,E964="BBB",H965&lt;&gt;""),"",IF(AND($D959="R",$D962="R"),"R",IF(AND($D961="R",$D963="R"),"R",IF(AND($D963=$D964,$D963="R"),"R","")))),"")</f>
        <v/>
      </c>
      <c r="P965" s="37" t="str">
        <f t="shared" ca="1" si="291"/>
        <v/>
      </c>
      <c r="Q965" s="37">
        <f t="shared" ca="1" si="292"/>
        <v>0</v>
      </c>
      <c r="R965" s="23">
        <f ca="1">IF($A965&lt;&gt;"",IF(OR($AH964&lt;&gt;0,$AI964&lt;&gt;0),"0",SUM(Q965:Q965)),0)</f>
        <v>0</v>
      </c>
      <c r="S965" s="56" t="str">
        <f ca="1">VLOOKUP($A965,$BC$5:$BN$45,8)</f>
        <v>B</v>
      </c>
      <c r="T965" s="175">
        <v>1</v>
      </c>
      <c r="U965" s="345" t="str">
        <f ca="1">IF($A964&lt;&gt;"",IF(OR($AH964&lt;&gt;0,$AI964&lt;&gt;0,M964&gt;=$AJ$3),"",H965))</f>
        <v>B</v>
      </c>
      <c r="V965" s="346" t="str">
        <f t="shared" ca="1" si="303"/>
        <v>W</v>
      </c>
      <c r="W965" s="346">
        <f t="shared" ca="1" si="293"/>
        <v>1</v>
      </c>
      <c r="X965" s="343">
        <f t="shared" ca="1" si="301"/>
        <v>1</v>
      </c>
      <c r="Y965" s="56" t="str">
        <f ca="1">VLOOKUP($A965,$BC$5:$BN$45,8)</f>
        <v>B</v>
      </c>
      <c r="Z965" s="175">
        <v>1</v>
      </c>
      <c r="AA965" s="345" t="str">
        <f ca="1">IF($A964&lt;&gt;"",IF(OR($AH964&lt;&gt;0,$AI964&lt;&gt;0,U965&lt;&gt;""),"",O965))</f>
        <v/>
      </c>
      <c r="AB965" s="37" t="str">
        <f t="shared" ca="1" si="294"/>
        <v/>
      </c>
      <c r="AC965" s="37">
        <f t="shared" ca="1" si="295"/>
        <v>0</v>
      </c>
      <c r="AD965" s="23">
        <f ca="1">IF($A965&lt;&gt;"",IF(OR($AH964&lt;&gt;0,$AI964&lt;&gt;0),"0",SUM(AC965:AC965)),0)</f>
        <v>0</v>
      </c>
      <c r="AE965" s="90">
        <f ca="1">IF(A965&lt;&gt;"",W965+AC965,0)</f>
        <v>1</v>
      </c>
      <c r="AF965" s="172">
        <f t="shared" ca="1" si="305"/>
        <v>19</v>
      </c>
      <c r="AG965" s="95">
        <f>T966</f>
        <v>1</v>
      </c>
      <c r="AH965" s="89">
        <f ca="1">IF($A965&lt;&gt;"",IF(AH964&lt;&gt;0,AH964,IF(AF965&gt;=$AJ$1,"Profit Target",0)),0)</f>
        <v>0</v>
      </c>
      <c r="AI965" s="91">
        <f ca="1">IF($A965&lt;&gt;"",IF(AI964&lt;&gt;0,AI964,IF(AF965&lt;=$AJ$2,"Stop Loss",0)))</f>
        <v>0</v>
      </c>
      <c r="AJ965" s="89">
        <f t="shared" ca="1" si="296"/>
        <v>19</v>
      </c>
      <c r="AK965" s="78" t="str">
        <f ca="1">IF($A964="","",ABS(T965)&amp;"@")</f>
        <v>1@</v>
      </c>
      <c r="AL965" s="78" t="str">
        <f ca="1">IF(U965&lt;&gt;"",$AK965&amp;U965&amp;",","")</f>
        <v>1@B,</v>
      </c>
      <c r="AM965" s="78" t="str">
        <f ca="1">IF($A964="","",ABS(Z965)&amp;"@")</f>
        <v>1@</v>
      </c>
      <c r="AN965" s="427" t="str">
        <f t="shared" ca="1" si="297"/>
        <v/>
      </c>
      <c r="AO965" s="20"/>
      <c r="AP965" s="20"/>
      <c r="AQ965" s="20"/>
      <c r="AR965" s="20"/>
      <c r="AS965" s="20"/>
      <c r="AT965" s="66"/>
      <c r="AU965" s="20"/>
      <c r="AV965" s="20"/>
      <c r="AW965" s="20"/>
      <c r="AX965" s="20"/>
      <c r="AY965" s="20"/>
      <c r="AZ965" s="20"/>
      <c r="BA965" s="20"/>
      <c r="BB965" s="96">
        <f t="shared" ref="BB965:BB1005" ca="1" si="307">IF($A$2="no",INT(RAND()*36+1),INT(RAND()*37))</f>
        <v>33</v>
      </c>
      <c r="BC965" s="48"/>
      <c r="BD965" s="96"/>
      <c r="BE965" s="48"/>
      <c r="BG965" s="48"/>
      <c r="BH965" s="48"/>
      <c r="BI965" s="19"/>
      <c r="BJ965" s="19"/>
      <c r="BK965" s="19"/>
      <c r="BL965" s="48"/>
      <c r="BM965" s="61"/>
      <c r="BN965" s="48"/>
      <c r="BY965" s="6"/>
      <c r="CF965" s="66"/>
      <c r="CG965" s="19"/>
      <c r="CH965" s="66"/>
    </row>
    <row r="966" spans="1:86">
      <c r="A966" s="96">
        <f t="shared" ca="1" si="306"/>
        <v>25</v>
      </c>
      <c r="B966" s="23" t="str">
        <f ca="1">IF(A965="","",IF(AND(AL966="",AN966=""),"NB",AL966&amp;AN966))</f>
        <v>1@B,</v>
      </c>
      <c r="C966" s="6" t="str">
        <f t="shared" ca="1" si="289"/>
        <v/>
      </c>
      <c r="D966" s="56" t="str">
        <f ca="1">VLOOKUP($A966,$BC$5:$BN$45,8)</f>
        <v>R</v>
      </c>
      <c r="E966" s="344" t="str">
        <f t="shared" ca="1" si="298"/>
        <v>BBR</v>
      </c>
      <c r="F966" s="175">
        <v>1</v>
      </c>
      <c r="G966" s="459">
        <f ca="1">IF(G965&gt;=$AJ$3,1,IF(AND(J964="L",J965="L"),1,IF(I965="L",2,IF(I965="W",(2*G965-1),G965))))</f>
        <v>5</v>
      </c>
      <c r="H966" s="345" t="str">
        <f ca="1">IF($A965&lt;&gt;"",IF(OR($AH965&lt;&gt;0,$AI965&lt;&gt;0,E965="RRR"),"",IF(AND($D960="B",$D963="B"),"B",IF(AND($D962="B",$D964="B"),"B",IF(AND($D964=$D965,$D964="B"),"B","")))),"")</f>
        <v>B</v>
      </c>
      <c r="I966" s="346" t="str">
        <f t="shared" ca="1" si="302"/>
        <v>L</v>
      </c>
      <c r="J966" s="346">
        <f t="shared" ca="1" si="290"/>
        <v>-1</v>
      </c>
      <c r="K966" s="343">
        <f t="shared" ca="1" si="299"/>
        <v>-1</v>
      </c>
      <c r="L966" s="56" t="str">
        <f ca="1">VLOOKUP($A966,$BC$5:$BN$45,8)</f>
        <v>R</v>
      </c>
      <c r="M966" s="428">
        <f t="shared" ca="1" si="300"/>
        <v>1</v>
      </c>
      <c r="N966" s="175">
        <v>1</v>
      </c>
      <c r="O966" s="345" t="str">
        <f ca="1">IF($A965&lt;&gt;"",IF(OR($AH965&lt;&gt;0,$AI965&lt;&gt;0,E965="BBB",H966&lt;&gt;""),"",IF(AND($D960="R",$D963="R"),"R",IF(AND($D962="R",$D964="R"),"R",IF(AND($D964=$D965,$D964="R"),"R","")))),"")</f>
        <v/>
      </c>
      <c r="P966" s="37" t="str">
        <f t="shared" ca="1" si="291"/>
        <v/>
      </c>
      <c r="Q966" s="37">
        <f t="shared" ca="1" si="292"/>
        <v>0</v>
      </c>
      <c r="R966" s="23">
        <f ca="1">IF($A966&lt;&gt;"",IF(OR($AH965&lt;&gt;0,$AI965&lt;&gt;0),"0",SUM(Q966:Q966)),0)</f>
        <v>0</v>
      </c>
      <c r="S966" s="56" t="str">
        <f ca="1">VLOOKUP($A966,$BC$5:$BN$45,8)</f>
        <v>R</v>
      </c>
      <c r="T966" s="175">
        <v>1</v>
      </c>
      <c r="U966" s="345" t="str">
        <f ca="1">IF($A965&lt;&gt;"",IF(OR($AH965&lt;&gt;0,$AI965&lt;&gt;0,M965&gt;=$AJ$3),"",H966))</f>
        <v>B</v>
      </c>
      <c r="V966" s="346" t="str">
        <f t="shared" ca="1" si="303"/>
        <v>L</v>
      </c>
      <c r="W966" s="346">
        <f t="shared" ca="1" si="293"/>
        <v>-1</v>
      </c>
      <c r="X966" s="343">
        <f t="shared" ca="1" si="301"/>
        <v>-1</v>
      </c>
      <c r="Y966" s="56" t="str">
        <f ca="1">VLOOKUP($A966,$BC$5:$BN$45,8)</f>
        <v>R</v>
      </c>
      <c r="Z966" s="175">
        <v>1</v>
      </c>
      <c r="AA966" s="345" t="str">
        <f ca="1">IF($A965&lt;&gt;"",IF(OR($AH965&lt;&gt;0,$AI965&lt;&gt;0,U966&lt;&gt;""),"",O966))</f>
        <v/>
      </c>
      <c r="AB966" s="37" t="str">
        <f t="shared" ca="1" si="294"/>
        <v/>
      </c>
      <c r="AC966" s="37">
        <f t="shared" ca="1" si="295"/>
        <v>0</v>
      </c>
      <c r="AD966" s="23">
        <f ca="1">IF($A966&lt;&gt;"",IF(OR($AH965&lt;&gt;0,$AI965&lt;&gt;0),"0",SUM(AC966:AC966)),0)</f>
        <v>0</v>
      </c>
      <c r="AE966" s="90">
        <f ca="1">IF(A966&lt;&gt;"",W966+AC966,0)</f>
        <v>-1</v>
      </c>
      <c r="AF966" s="87">
        <f ca="1">IF($A966&lt;&gt;"",AE966+AF965,0)</f>
        <v>18</v>
      </c>
      <c r="AG966" s="95">
        <f>T967</f>
        <v>1</v>
      </c>
      <c r="AH966" s="89">
        <f ca="1">IF($A966&lt;&gt;"",IF(AH965&lt;&gt;0,AH965,IF(AF966&gt;=$AJ$1,"Profit Target",0)),0)</f>
        <v>0</v>
      </c>
      <c r="AI966" s="91">
        <f ca="1">IF($A966&lt;&gt;"",IF(AI965&lt;&gt;0,AI965,IF(AF966&lt;=$AJ$2,"Stop Loss",0)))</f>
        <v>0</v>
      </c>
      <c r="AJ966" s="89">
        <f t="shared" ca="1" si="296"/>
        <v>19</v>
      </c>
      <c r="AK966" s="78" t="str">
        <f ca="1">IF($A965="","",ABS(T966)&amp;"@")</f>
        <v>1@</v>
      </c>
      <c r="AL966" s="78" t="str">
        <f ca="1">IF(U966&lt;&gt;"",$AK966&amp;U966&amp;",","")</f>
        <v>1@B,</v>
      </c>
      <c r="AM966" s="78" t="str">
        <f ca="1">IF($A965="","",ABS(Z966)&amp;"@")</f>
        <v>1@</v>
      </c>
      <c r="AN966" s="427" t="str">
        <f t="shared" ca="1" si="297"/>
        <v/>
      </c>
      <c r="AO966" s="20"/>
      <c r="AP966" s="20"/>
      <c r="AQ966" s="20"/>
      <c r="AR966" s="20"/>
      <c r="AS966" s="20"/>
      <c r="AT966" s="66"/>
      <c r="AU966" s="20"/>
      <c r="AV966" s="20"/>
      <c r="AW966" s="20"/>
      <c r="AX966" s="20"/>
      <c r="AY966" s="20"/>
      <c r="AZ966" s="20"/>
      <c r="BA966" s="20"/>
      <c r="BB966" s="96">
        <f t="shared" ca="1" si="307"/>
        <v>30</v>
      </c>
      <c r="BC966" s="48"/>
      <c r="BD966" s="96"/>
      <c r="BE966" s="48"/>
      <c r="BG966" s="48"/>
      <c r="BH966" s="48"/>
      <c r="BI966" s="19"/>
      <c r="BJ966" s="19"/>
      <c r="BK966" s="19"/>
      <c r="BL966" s="48"/>
      <c r="BM966" s="61"/>
      <c r="BN966" s="48"/>
      <c r="BY966" s="6"/>
      <c r="CF966" s="66"/>
      <c r="CG966" s="19"/>
      <c r="CH966" s="66"/>
    </row>
    <row r="967" spans="1:86">
      <c r="A967" s="96">
        <f t="shared" ca="1" si="306"/>
        <v>6</v>
      </c>
      <c r="B967" s="23" t="str">
        <f ca="1">IF(A966="","",IF(AND(AL967="",AN967=""),"NB",AL967&amp;AN967))</f>
        <v>1@B,</v>
      </c>
      <c r="C967" s="6" t="str">
        <f t="shared" ref="C967:C1005" ca="1" si="308">IF(AH967="Profit Target","profit target",IF(AI967="Stop Loss","stop loss",""))</f>
        <v/>
      </c>
      <c r="D967" s="56" t="str">
        <f ca="1">VLOOKUP($A967,$BC$5:$BN$45,8)</f>
        <v>B</v>
      </c>
      <c r="E967" s="344" t="str">
        <f t="shared" ca="1" si="298"/>
        <v>BRB</v>
      </c>
      <c r="F967" s="175">
        <v>1</v>
      </c>
      <c r="G967" s="459">
        <f ca="1">IF(G966&gt;=$AJ$3,1,IF(AND(J965="L",J966="L"),1,IF(I966="L",2,IF(I966="W",(2*G966-1),G966))))</f>
        <v>2</v>
      </c>
      <c r="H967" s="345" t="str">
        <f ca="1">IF($A966&lt;&gt;"",IF(OR($AH966&lt;&gt;0,$AI966&lt;&gt;0,E966="RRR"),"",IF(AND($D961="B",$D964="B"),"B",IF(AND($D963="B",$D965="B"),"B",IF(AND($D965=$D966,$D965="B"),"B","")))),"")</f>
        <v>B</v>
      </c>
      <c r="I967" s="346" t="str">
        <f t="shared" ca="1" si="302"/>
        <v>W</v>
      </c>
      <c r="J967" s="346">
        <f t="shared" ref="J967:J1004" ca="1" si="309">IF(H967&lt;&gt;"",IF(H967=$D967,1*$F967,-1*$F967),0)</f>
        <v>1</v>
      </c>
      <c r="K967" s="343">
        <f t="shared" ca="1" si="299"/>
        <v>1</v>
      </c>
      <c r="L967" s="56" t="str">
        <f ca="1">VLOOKUP($A967,$BC$5:$BN$45,8)</f>
        <v>B</v>
      </c>
      <c r="M967" s="428">
        <f t="shared" ca="1" si="300"/>
        <v>0</v>
      </c>
      <c r="N967" s="175">
        <v>1</v>
      </c>
      <c r="O967" s="345" t="str">
        <f ca="1">IF($A966&lt;&gt;"",IF(OR($AH966&lt;&gt;0,$AI966&lt;&gt;0,E966="BBB",H967&lt;&gt;""),"",IF(AND($D961="R",$D964="R"),"R",IF(AND($D963="R",$D965="R"),"R",IF(AND($D965=$D966,$D965="R"),"R","")))),"")</f>
        <v/>
      </c>
      <c r="P967" s="37" t="str">
        <f t="shared" ref="P967:P1005" ca="1" si="310">IF(ABS(R967)=0,"",IF($A967=0,"L",IF(R967&gt;0,"W",IF(R967&lt;0,"L",""))))</f>
        <v/>
      </c>
      <c r="Q967" s="37">
        <f t="shared" ref="Q967:Q1005" ca="1" si="311">IF(O967&lt;&gt;"",IF(O967=$S967,1*$T967,-1*$T967),0)</f>
        <v>0</v>
      </c>
      <c r="R967" s="23">
        <f ca="1">IF($A967&lt;&gt;"",IF(OR($AH966&lt;&gt;0,$AI966&lt;&gt;0),"0",SUM(Q967:Q967)),0)</f>
        <v>0</v>
      </c>
      <c r="S967" s="56" t="str">
        <f ca="1">VLOOKUP($A967,$BC$5:$BN$45,8)</f>
        <v>B</v>
      </c>
      <c r="T967" s="175">
        <v>1</v>
      </c>
      <c r="U967" s="345" t="str">
        <f ca="1">IF($A966&lt;&gt;"",IF(OR($AH966&lt;&gt;0,$AI966&lt;&gt;0,M966&gt;=$AJ$3),"",H967))</f>
        <v>B</v>
      </c>
      <c r="V967" s="346" t="str">
        <f t="shared" ca="1" si="303"/>
        <v>W</v>
      </c>
      <c r="W967" s="346">
        <f t="shared" ref="W967:W1004" ca="1" si="312">IF(U967&lt;&gt;"",IF(U967=$D967,1*$F967,-1*$F967),0)</f>
        <v>1</v>
      </c>
      <c r="X967" s="343">
        <f t="shared" ca="1" si="301"/>
        <v>1</v>
      </c>
      <c r="Y967" s="56" t="str">
        <f ca="1">VLOOKUP($A967,$BC$5:$BN$45,8)</f>
        <v>B</v>
      </c>
      <c r="Z967" s="175">
        <v>1</v>
      </c>
      <c r="AA967" s="345" t="str">
        <f ca="1">IF($A966&lt;&gt;"",IF(OR($AH966&lt;&gt;0,$AI966&lt;&gt;0,U967&lt;&gt;""),"",O967))</f>
        <v/>
      </c>
      <c r="AB967" s="37" t="str">
        <f t="shared" ref="AB967:AB1005" ca="1" si="313">IF(ABS(AD967)=0,"",IF($A967=0,"L",IF(AD967&gt;0,"W",IF(AD967&lt;0,"L",""))))</f>
        <v/>
      </c>
      <c r="AC967" s="37">
        <f t="shared" ref="AC967:AC1005" ca="1" si="314">IF(AA967&lt;&gt;"",IF(AA967=$S967,1*$T967,-1*$T967),0)</f>
        <v>0</v>
      </c>
      <c r="AD967" s="23">
        <f ca="1">IF($A967&lt;&gt;"",IF(OR($AH966&lt;&gt;0,$AI966&lt;&gt;0),"0",SUM(AC967:AC967)),0)</f>
        <v>0</v>
      </c>
      <c r="AE967" s="90">
        <f ca="1">IF(A967&lt;&gt;"",W967+AC967,0)</f>
        <v>1</v>
      </c>
      <c r="AF967" s="87">
        <f t="shared" ref="AF967:AF983" ca="1" si="315">IF($A967&lt;&gt;"",AE967+AF966,0)</f>
        <v>19</v>
      </c>
      <c r="AG967" s="95">
        <f>T968</f>
        <v>1</v>
      </c>
      <c r="AH967" s="89">
        <f ca="1">IF($A967&lt;&gt;"",IF(AH966&lt;&gt;0,AH966,IF(AF967&gt;=$AJ$1,"Profit Target",0)),0)</f>
        <v>0</v>
      </c>
      <c r="AI967" s="91">
        <f ca="1">IF($A967&lt;&gt;"",IF(AI966&lt;&gt;0,AI966,IF(AF967&lt;=$AJ$2,"Stop Loss",0)))</f>
        <v>0</v>
      </c>
      <c r="AJ967" s="89">
        <f t="shared" ref="AJ967:AJ1005" ca="1" si="316">IF(AF967&gt;AJ966,AF967,AJ966)</f>
        <v>19</v>
      </c>
      <c r="AK967" s="78" t="str">
        <f ca="1">IF($A966="","",ABS(T967)&amp;"@")</f>
        <v>1@</v>
      </c>
      <c r="AL967" s="78" t="str">
        <f ca="1">IF(U967&lt;&gt;"",$AK967&amp;U967&amp;",","")</f>
        <v>1@B,</v>
      </c>
      <c r="AM967" s="78" t="str">
        <f ca="1">IF($A966="","",ABS(Z967)&amp;"@")</f>
        <v>1@</v>
      </c>
      <c r="AN967" s="427" t="str">
        <f t="shared" ref="AN967:AN1005" ca="1" si="317">IF(AA967&lt;&gt;"",$AM967&amp;AA967&amp;",","")</f>
        <v/>
      </c>
      <c r="AO967" s="20"/>
      <c r="AP967" s="20"/>
      <c r="AQ967" s="20"/>
      <c r="AR967" s="20"/>
      <c r="AS967" s="20"/>
      <c r="AT967" s="66"/>
      <c r="AU967" s="20"/>
      <c r="AV967" s="20"/>
      <c r="AW967" s="20"/>
      <c r="AX967" s="20"/>
      <c r="AY967" s="20"/>
      <c r="AZ967" s="20"/>
      <c r="BA967" s="20"/>
      <c r="BB967" s="96">
        <f t="shared" ca="1" si="307"/>
        <v>12</v>
      </c>
      <c r="BC967" s="48"/>
      <c r="BD967" s="96"/>
      <c r="BE967" s="48"/>
      <c r="BG967" s="48"/>
      <c r="BH967" s="48"/>
      <c r="BI967" s="19"/>
      <c r="BJ967" s="19"/>
      <c r="BK967" s="19"/>
      <c r="BL967" s="48"/>
      <c r="BM967" s="61"/>
      <c r="BN967" s="48"/>
      <c r="BY967" s="6"/>
      <c r="CF967" s="66"/>
      <c r="CG967" s="19"/>
      <c r="CH967" s="66"/>
    </row>
    <row r="968" spans="1:86">
      <c r="A968" s="96">
        <f t="shared" ca="1" si="306"/>
        <v>33</v>
      </c>
      <c r="B968" s="23" t="str">
        <f ca="1">IF(A967="","",IF(AND(AL968="",AN968=""),"NB",AL968&amp;AN968))</f>
        <v>1@B,</v>
      </c>
      <c r="C968" s="6" t="str">
        <f t="shared" ca="1" si="308"/>
        <v/>
      </c>
      <c r="D968" s="56" t="str">
        <f ca="1">VLOOKUP($A968,$BC$5:$BN$45,8)</f>
        <v>B</v>
      </c>
      <c r="E968" s="344" t="str">
        <f t="shared" ref="E968:E1004" ca="1" si="318">D966&amp;D967&amp;D968</f>
        <v>RBB</v>
      </c>
      <c r="F968" s="175">
        <v>1</v>
      </c>
      <c r="G968" s="459">
        <f ca="1">IF(G967&gt;=$AJ$3,1,IF(AND(J966="L",J967="L"),1,IF(I967="L",2,IF(I967="W",(2*G967-1),G967))))</f>
        <v>3</v>
      </c>
      <c r="H968" s="345" t="str">
        <f ca="1">IF($A967&lt;&gt;"",IF(OR($AH967&lt;&gt;0,$AI967&lt;&gt;0,E967="RRR"),"",IF(AND($D962="B",$D965="B"),"B",IF(AND($D964="B",$D966="B"),"B",IF(AND($D966=$D967,$D966="B"),"B","")))),"")</f>
        <v>B</v>
      </c>
      <c r="I968" s="346" t="str">
        <f t="shared" ca="1" si="302"/>
        <v>W</v>
      </c>
      <c r="J968" s="346">
        <f t="shared" ca="1" si="309"/>
        <v>1</v>
      </c>
      <c r="K968" s="343">
        <f t="shared" ref="K968:K1004" ca="1" si="319">IF($A968&lt;&gt;"",SUM(J968:J968),0)</f>
        <v>1</v>
      </c>
      <c r="L968" s="56" t="str">
        <f ca="1">VLOOKUP($A968,$BC$5:$BN$45,8)</f>
        <v>B</v>
      </c>
      <c r="M968" s="428">
        <f t="shared" ref="M968:M1031" ca="1" si="320">IF(J968&gt;0,0,IF(J968&lt;0,M967+1,M967))</f>
        <v>0</v>
      </c>
      <c r="N968" s="175">
        <v>1</v>
      </c>
      <c r="O968" s="345" t="str">
        <f ca="1">IF($A967&lt;&gt;"",IF(OR($AH967&lt;&gt;0,$AI967&lt;&gt;0,E967="BBB",H968&lt;&gt;""),"",IF(AND($D962="R",$D965="R"),"R",IF(AND($D964="R",$D966="R"),"R",IF(AND($D966=$D967,$D966="R"),"R","")))),"")</f>
        <v/>
      </c>
      <c r="P968" s="37" t="str">
        <f t="shared" ca="1" si="310"/>
        <v/>
      </c>
      <c r="Q968" s="37">
        <f t="shared" ca="1" si="311"/>
        <v>0</v>
      </c>
      <c r="R968" s="23">
        <f ca="1">IF($A968&lt;&gt;"",IF(OR($AH967&lt;&gt;0,$AI967&lt;&gt;0),"0",SUM(Q968:Q968)),0)</f>
        <v>0</v>
      </c>
      <c r="S968" s="56" t="str">
        <f ca="1">VLOOKUP($A968,$BC$5:$BN$45,8)</f>
        <v>B</v>
      </c>
      <c r="T968" s="175">
        <v>1</v>
      </c>
      <c r="U968" s="345" t="str">
        <f ca="1">IF($A967&lt;&gt;"",IF(OR($AH967&lt;&gt;0,$AI967&lt;&gt;0,M967&gt;=$AJ$3),"",H968))</f>
        <v>B</v>
      </c>
      <c r="V968" s="346" t="str">
        <f t="shared" ca="1" si="303"/>
        <v>W</v>
      </c>
      <c r="W968" s="346">
        <f t="shared" ca="1" si="312"/>
        <v>1</v>
      </c>
      <c r="X968" s="343">
        <f t="shared" ref="X968:X1004" ca="1" si="321">IF($A968&lt;&gt;"",SUM(W968:W968),0)</f>
        <v>1</v>
      </c>
      <c r="Y968" s="56" t="str">
        <f ca="1">VLOOKUP($A968,$BC$5:$BN$45,8)</f>
        <v>B</v>
      </c>
      <c r="Z968" s="175">
        <v>1</v>
      </c>
      <c r="AA968" s="345" t="str">
        <f ca="1">IF($A967&lt;&gt;"",IF(OR($AH967&lt;&gt;0,$AI967&lt;&gt;0,U968&lt;&gt;""),"",O968))</f>
        <v/>
      </c>
      <c r="AB968" s="37" t="str">
        <f t="shared" ca="1" si="313"/>
        <v/>
      </c>
      <c r="AC968" s="37">
        <f t="shared" ca="1" si="314"/>
        <v>0</v>
      </c>
      <c r="AD968" s="23">
        <f ca="1">IF($A968&lt;&gt;"",IF(OR($AH967&lt;&gt;0,$AI967&lt;&gt;0),"0",SUM(AC968:AC968)),0)</f>
        <v>0</v>
      </c>
      <c r="AE968" s="90">
        <f ca="1">IF(A968&lt;&gt;"",W968+AC968,0)</f>
        <v>1</v>
      </c>
      <c r="AF968" s="87">
        <f t="shared" ca="1" si="315"/>
        <v>20</v>
      </c>
      <c r="AG968" s="95">
        <f>T969</f>
        <v>1</v>
      </c>
      <c r="AH968" s="89">
        <f ca="1">IF($A968&lt;&gt;"",IF(AH967&lt;&gt;0,AH967,IF(AF968&gt;=$AJ$1,"Profit Target",0)),0)</f>
        <v>0</v>
      </c>
      <c r="AI968" s="91">
        <f ca="1">IF($A968&lt;&gt;"",IF(AI967&lt;&gt;0,AI967,IF(AF968&lt;=$AJ$2,"Stop Loss",0)))</f>
        <v>0</v>
      </c>
      <c r="AJ968" s="89">
        <f t="shared" ca="1" si="316"/>
        <v>20</v>
      </c>
      <c r="AK968" s="78" t="str">
        <f ca="1">IF($A967="","",ABS(T968)&amp;"@")</f>
        <v>1@</v>
      </c>
      <c r="AL968" s="78" t="str">
        <f ca="1">IF(U968&lt;&gt;"",$AK968&amp;U968&amp;",","")</f>
        <v>1@B,</v>
      </c>
      <c r="AM968" s="78" t="str">
        <f ca="1">IF($A967="","",ABS(Z968)&amp;"@")</f>
        <v>1@</v>
      </c>
      <c r="AN968" s="427" t="str">
        <f t="shared" ca="1" si="317"/>
        <v/>
      </c>
      <c r="AO968" s="20"/>
      <c r="AP968" s="20"/>
      <c r="AQ968" s="20"/>
      <c r="AR968" s="20"/>
      <c r="AS968" s="20"/>
      <c r="AT968" s="66"/>
      <c r="AU968" s="20"/>
      <c r="AV968" s="20"/>
      <c r="AW968" s="20"/>
      <c r="AX968" s="20"/>
      <c r="AY968" s="20"/>
      <c r="AZ968" s="20"/>
      <c r="BA968" s="20"/>
      <c r="BB968" s="96">
        <f t="shared" ca="1" si="307"/>
        <v>13</v>
      </c>
      <c r="BC968" s="48"/>
      <c r="BD968" s="96"/>
      <c r="BE968" s="48"/>
      <c r="BG968" s="48"/>
      <c r="BH968" s="48"/>
      <c r="BI968" s="19"/>
      <c r="BJ968" s="19"/>
      <c r="BK968" s="19"/>
      <c r="BL968" s="48"/>
      <c r="BM968" s="61"/>
      <c r="BN968" s="48"/>
      <c r="BY968" s="6"/>
      <c r="CF968" s="66"/>
      <c r="CG968" s="19"/>
      <c r="CH968" s="66"/>
    </row>
    <row r="969" spans="1:86">
      <c r="A969" s="96">
        <f t="shared" ca="1" si="306"/>
        <v>13</v>
      </c>
      <c r="B969" s="23" t="str">
        <f ca="1">IF(A968="","",IF(AND(AL969="",AN969=""),"NB",AL969&amp;AN969))</f>
        <v>1@B,</v>
      </c>
      <c r="C969" s="6" t="str">
        <f t="shared" ca="1" si="308"/>
        <v/>
      </c>
      <c r="D969" s="56" t="str">
        <f ca="1">VLOOKUP($A969,$BC$5:$BN$45,8)</f>
        <v>B</v>
      </c>
      <c r="E969" s="344" t="str">
        <f t="shared" ca="1" si="318"/>
        <v>BBB</v>
      </c>
      <c r="F969" s="175">
        <v>1</v>
      </c>
      <c r="G969" s="459">
        <f ca="1">IF(G968&gt;=$AJ$3,1,IF(AND(J967="L",J968="L"),1,IF(I968="L",2,IF(I968="W",(2*G968-1),G968))))</f>
        <v>5</v>
      </c>
      <c r="H969" s="345" t="str">
        <f ca="1">IF($A968&lt;&gt;"",IF(OR($AH968&lt;&gt;0,$AI968&lt;&gt;0,E968="RRR"),"",IF(AND($D963="B",$D966="B"),"B",IF(AND($D965="B",$D967="B"),"B",IF(AND($D967=$D968,$D967="B"),"B","")))),"")</f>
        <v>B</v>
      </c>
      <c r="I969" s="346" t="str">
        <f t="shared" ref="I969:I1004" ca="1" si="322">IF(ABS(K969)=0,"",IF($A969=0,"L",IF(K969&gt;0,"W",IF(K969&lt;0,"L",""))))</f>
        <v>W</v>
      </c>
      <c r="J969" s="346">
        <f t="shared" ca="1" si="309"/>
        <v>1</v>
      </c>
      <c r="K969" s="343">
        <f t="shared" ca="1" si="319"/>
        <v>1</v>
      </c>
      <c r="L969" s="56" t="str">
        <f ca="1">VLOOKUP($A969,$BC$5:$BN$45,8)</f>
        <v>B</v>
      </c>
      <c r="M969" s="428">
        <f t="shared" ca="1" si="320"/>
        <v>0</v>
      </c>
      <c r="N969" s="175">
        <v>1</v>
      </c>
      <c r="O969" s="345" t="str">
        <f ca="1">IF($A968&lt;&gt;"",IF(OR($AH968&lt;&gt;0,$AI968&lt;&gt;0,E968="BBB",H969&lt;&gt;""),"",IF(AND($D963="R",$D966="R"),"R",IF(AND($D965="R",$D967="R"),"R",IF(AND($D967=$D968,$D967="R"),"R","")))),"")</f>
        <v/>
      </c>
      <c r="P969" s="37" t="str">
        <f t="shared" ca="1" si="310"/>
        <v/>
      </c>
      <c r="Q969" s="37">
        <f t="shared" ca="1" si="311"/>
        <v>0</v>
      </c>
      <c r="R969" s="23">
        <f ca="1">IF($A969&lt;&gt;"",IF(OR($AH968&lt;&gt;0,$AI968&lt;&gt;0),"0",SUM(Q969:Q969)),0)</f>
        <v>0</v>
      </c>
      <c r="S969" s="56" t="str">
        <f ca="1">VLOOKUP($A969,$BC$5:$BN$45,8)</f>
        <v>B</v>
      </c>
      <c r="T969" s="175">
        <v>1</v>
      </c>
      <c r="U969" s="345" t="str">
        <f ca="1">IF($A968&lt;&gt;"",IF(OR($AH968&lt;&gt;0,$AI968&lt;&gt;0,M968&gt;=$AJ$3),"",H969))</f>
        <v>B</v>
      </c>
      <c r="V969" s="346" t="str">
        <f t="shared" ref="V969:V1004" ca="1" si="323">IF(ABS(X969)=0,"",IF($A969=0,"L",IF(X969&gt;0,"W",IF(X969&lt;0,"L",""))))</f>
        <v>W</v>
      </c>
      <c r="W969" s="346">
        <f t="shared" ca="1" si="312"/>
        <v>1</v>
      </c>
      <c r="X969" s="343">
        <f t="shared" ca="1" si="321"/>
        <v>1</v>
      </c>
      <c r="Y969" s="56" t="str">
        <f ca="1">VLOOKUP($A969,$BC$5:$BN$45,8)</f>
        <v>B</v>
      </c>
      <c r="Z969" s="175">
        <v>1</v>
      </c>
      <c r="AA969" s="345" t="str">
        <f ca="1">IF($A968&lt;&gt;"",IF(OR($AH968&lt;&gt;0,$AI968&lt;&gt;0,U969&lt;&gt;""),"",O969))</f>
        <v/>
      </c>
      <c r="AB969" s="37" t="str">
        <f t="shared" ca="1" si="313"/>
        <v/>
      </c>
      <c r="AC969" s="37">
        <f t="shared" ca="1" si="314"/>
        <v>0</v>
      </c>
      <c r="AD969" s="23">
        <f ca="1">IF($A969&lt;&gt;"",IF(OR($AH968&lt;&gt;0,$AI968&lt;&gt;0),"0",SUM(AC969:AC969)),0)</f>
        <v>0</v>
      </c>
      <c r="AE969" s="90">
        <f ca="1">IF(A969&lt;&gt;"",W969+AC969,0)</f>
        <v>1</v>
      </c>
      <c r="AF969" s="87">
        <f t="shared" ca="1" si="315"/>
        <v>21</v>
      </c>
      <c r="AG969" s="95">
        <f>T970</f>
        <v>1</v>
      </c>
      <c r="AH969" s="89">
        <f ca="1">IF($A969&lt;&gt;"",IF(AH968&lt;&gt;0,AH968,IF(AF969&gt;=$AJ$1,"Profit Target",0)),0)</f>
        <v>0</v>
      </c>
      <c r="AI969" s="91">
        <f ca="1">IF($A969&lt;&gt;"",IF(AI968&lt;&gt;0,AI968,IF(AF969&lt;=$AJ$2,"Stop Loss",0)))</f>
        <v>0</v>
      </c>
      <c r="AJ969" s="89">
        <f t="shared" ca="1" si="316"/>
        <v>21</v>
      </c>
      <c r="AK969" s="78" t="str">
        <f ca="1">IF($A968="","",ABS(T969)&amp;"@")</f>
        <v>1@</v>
      </c>
      <c r="AL969" s="78" t="str">
        <f ca="1">IF(U969&lt;&gt;"",$AK969&amp;U969&amp;",","")</f>
        <v>1@B,</v>
      </c>
      <c r="AM969" s="78" t="str">
        <f ca="1">IF($A968="","",ABS(Z969)&amp;"@")</f>
        <v>1@</v>
      </c>
      <c r="AN969" s="427" t="str">
        <f t="shared" ca="1" si="317"/>
        <v/>
      </c>
      <c r="AO969" s="20"/>
      <c r="AP969" s="20"/>
      <c r="AQ969" s="20"/>
      <c r="AR969" s="20"/>
      <c r="AS969" s="20"/>
      <c r="AT969" s="66"/>
      <c r="AU969" s="20"/>
      <c r="AV969" s="20"/>
      <c r="AW969" s="20"/>
      <c r="AX969" s="20"/>
      <c r="AY969" s="20"/>
      <c r="AZ969" s="20"/>
      <c r="BA969" s="20"/>
      <c r="BB969" s="96">
        <f t="shared" ca="1" si="307"/>
        <v>27</v>
      </c>
      <c r="BC969" s="48"/>
      <c r="BD969" s="96"/>
      <c r="BE969" s="48"/>
      <c r="BG969" s="48"/>
      <c r="BH969" s="48"/>
      <c r="BI969" s="19"/>
      <c r="BJ969" s="19"/>
      <c r="BK969" s="19"/>
      <c r="BL969" s="48"/>
      <c r="BM969" s="61"/>
      <c r="BN969" s="48"/>
      <c r="BY969" s="6"/>
      <c r="CF969" s="66"/>
      <c r="CG969" s="19"/>
      <c r="CH969" s="66"/>
    </row>
    <row r="970" spans="1:86">
      <c r="A970" s="96">
        <f t="shared" ca="1" si="306"/>
        <v>25</v>
      </c>
      <c r="B970" s="23" t="str">
        <f ca="1">IF(A969="","",IF(AND(AL970="",AN970=""),"NB",AL970&amp;AN970))</f>
        <v>1@B,</v>
      </c>
      <c r="C970" s="6" t="str">
        <f t="shared" ca="1" si="308"/>
        <v/>
      </c>
      <c r="D970" s="56" t="str">
        <f ca="1">VLOOKUP($A970,$BC$5:$BN$45,8)</f>
        <v>R</v>
      </c>
      <c r="E970" s="344" t="str">
        <f t="shared" ca="1" si="318"/>
        <v>BBR</v>
      </c>
      <c r="F970" s="175">
        <v>1</v>
      </c>
      <c r="G970" s="459">
        <f ca="1">IF(G969&gt;=$AJ$3,1,IF(AND(J968="L",J969="L"),1,IF(I969="L",2,IF(I969="W",(2*G969-1),G969))))</f>
        <v>9</v>
      </c>
      <c r="H970" s="345" t="str">
        <f ca="1">IF($A969&lt;&gt;"",IF(OR($AH969&lt;&gt;0,$AI969&lt;&gt;0,E969="RRR"),"",IF(AND($D964="B",$D967="B"),"B",IF(AND($D966="B",$D968="B"),"B",IF(AND($D968=$D969,$D968="B"),"B","")))),"")</f>
        <v>B</v>
      </c>
      <c r="I970" s="346" t="str">
        <f t="shared" ca="1" si="322"/>
        <v>L</v>
      </c>
      <c r="J970" s="346">
        <f t="shared" ca="1" si="309"/>
        <v>-1</v>
      </c>
      <c r="K970" s="343">
        <f t="shared" ca="1" si="319"/>
        <v>-1</v>
      </c>
      <c r="L970" s="56" t="str">
        <f ca="1">VLOOKUP($A970,$BC$5:$BN$45,8)</f>
        <v>R</v>
      </c>
      <c r="M970" s="428">
        <f t="shared" ca="1" si="320"/>
        <v>1</v>
      </c>
      <c r="N970" s="175">
        <v>1</v>
      </c>
      <c r="O970" s="345" t="str">
        <f ca="1">IF($A969&lt;&gt;"",IF(OR($AH969&lt;&gt;0,$AI969&lt;&gt;0,E969="BBB",H970&lt;&gt;""),"",IF(AND($D964="R",$D967="R"),"R",IF(AND($D966="R",$D968="R"),"R",IF(AND($D968=$D969,$D968="R"),"R","")))),"")</f>
        <v/>
      </c>
      <c r="P970" s="37" t="str">
        <f t="shared" ca="1" si="310"/>
        <v/>
      </c>
      <c r="Q970" s="37">
        <f t="shared" ca="1" si="311"/>
        <v>0</v>
      </c>
      <c r="R970" s="23">
        <f ca="1">IF($A970&lt;&gt;"",IF(OR($AH969&lt;&gt;0,$AI969&lt;&gt;0),"0",SUM(Q970:Q970)),0)</f>
        <v>0</v>
      </c>
      <c r="S970" s="56" t="str">
        <f ca="1">VLOOKUP($A970,$BC$5:$BN$45,8)</f>
        <v>R</v>
      </c>
      <c r="T970" s="175">
        <v>1</v>
      </c>
      <c r="U970" s="345" t="str">
        <f ca="1">IF($A969&lt;&gt;"",IF(OR($AH969&lt;&gt;0,$AI969&lt;&gt;0,M969&gt;=$AJ$3),"",H970))</f>
        <v>B</v>
      </c>
      <c r="V970" s="346" t="str">
        <f t="shared" ca="1" si="323"/>
        <v>L</v>
      </c>
      <c r="W970" s="346">
        <f t="shared" ca="1" si="312"/>
        <v>-1</v>
      </c>
      <c r="X970" s="343">
        <f t="shared" ca="1" si="321"/>
        <v>-1</v>
      </c>
      <c r="Y970" s="56" t="str">
        <f ca="1">VLOOKUP($A970,$BC$5:$BN$45,8)</f>
        <v>R</v>
      </c>
      <c r="Z970" s="175">
        <v>1</v>
      </c>
      <c r="AA970" s="345" t="str">
        <f ca="1">IF($A969&lt;&gt;"",IF(OR($AH969&lt;&gt;0,$AI969&lt;&gt;0,U970&lt;&gt;""),"",O970))</f>
        <v/>
      </c>
      <c r="AB970" s="37" t="str">
        <f t="shared" ca="1" si="313"/>
        <v/>
      </c>
      <c r="AC970" s="37">
        <f t="shared" ca="1" si="314"/>
        <v>0</v>
      </c>
      <c r="AD970" s="23">
        <f ca="1">IF($A970&lt;&gt;"",IF(OR($AH969&lt;&gt;0,$AI969&lt;&gt;0),"0",SUM(AC970:AC970)),0)</f>
        <v>0</v>
      </c>
      <c r="AE970" s="90">
        <f ca="1">IF(A970&lt;&gt;"",W970+AC970,0)</f>
        <v>-1</v>
      </c>
      <c r="AF970" s="87">
        <f t="shared" ca="1" si="315"/>
        <v>20</v>
      </c>
      <c r="AG970" s="95">
        <f>T971</f>
        <v>1</v>
      </c>
      <c r="AH970" s="89">
        <f ca="1">IF($A970&lt;&gt;"",IF(AH969&lt;&gt;0,AH969,IF(AF970&gt;=$AJ$1,"Profit Target",0)),0)</f>
        <v>0</v>
      </c>
      <c r="AI970" s="91">
        <f ca="1">IF($A970&lt;&gt;"",IF(AI969&lt;&gt;0,AI969,IF(AF970&lt;=$AJ$2,"Stop Loss",0)))</f>
        <v>0</v>
      </c>
      <c r="AJ970" s="89">
        <f t="shared" ca="1" si="316"/>
        <v>21</v>
      </c>
      <c r="AK970" s="78" t="str">
        <f ca="1">IF($A969="","",ABS(T970)&amp;"@")</f>
        <v>1@</v>
      </c>
      <c r="AL970" s="78" t="str">
        <f ca="1">IF(U970&lt;&gt;"",$AK970&amp;U970&amp;",","")</f>
        <v>1@B,</v>
      </c>
      <c r="AM970" s="78" t="str">
        <f ca="1">IF($A969="","",ABS(Z970)&amp;"@")</f>
        <v>1@</v>
      </c>
      <c r="AN970" s="427" t="str">
        <f t="shared" ca="1" si="317"/>
        <v/>
      </c>
      <c r="AO970" s="20"/>
      <c r="AP970" s="20"/>
      <c r="AQ970" s="20"/>
      <c r="AR970" s="20"/>
      <c r="AS970" s="20"/>
      <c r="AT970" s="66"/>
      <c r="AU970" s="20"/>
      <c r="AV970" s="20"/>
      <c r="AW970" s="20"/>
      <c r="AX970" s="20"/>
      <c r="AY970" s="20"/>
      <c r="AZ970" s="20"/>
      <c r="BA970" s="20"/>
      <c r="BB970" s="96">
        <f t="shared" ca="1" si="307"/>
        <v>6</v>
      </c>
      <c r="BC970" s="48"/>
      <c r="BD970" s="96"/>
      <c r="BE970" s="48"/>
      <c r="BG970" s="48"/>
      <c r="BH970" s="48"/>
      <c r="BI970" s="19"/>
      <c r="BJ970" s="19"/>
      <c r="BK970" s="19"/>
      <c r="BL970" s="48"/>
      <c r="BM970" s="61"/>
      <c r="BN970" s="48"/>
      <c r="BY970" s="6"/>
      <c r="CF970" s="66"/>
      <c r="CG970" s="19"/>
      <c r="CH970" s="66"/>
    </row>
    <row r="971" spans="1:86">
      <c r="A971" s="96">
        <f t="shared" ca="1" si="306"/>
        <v>6</v>
      </c>
      <c r="B971" s="23" t="str">
        <f ca="1">IF(A970="","",IF(AND(AL971="",AN971=""),"NB",AL971&amp;AN971))</f>
        <v>1@B,</v>
      </c>
      <c r="C971" s="6" t="str">
        <f t="shared" ca="1" si="308"/>
        <v/>
      </c>
      <c r="D971" s="56" t="str">
        <f ca="1">VLOOKUP($A971,$BC$5:$BN$45,8)</f>
        <v>B</v>
      </c>
      <c r="E971" s="344" t="str">
        <f t="shared" ca="1" si="318"/>
        <v>BRB</v>
      </c>
      <c r="F971" s="175">
        <v>1</v>
      </c>
      <c r="G971" s="459">
        <f ca="1">IF(G970&gt;=$AJ$3,1,IF(AND(J969="L",J970="L"),1,IF(I970="L",2,IF(I970="W",(2*G970-1),G970))))</f>
        <v>2</v>
      </c>
      <c r="H971" s="345" t="str">
        <f ca="1">IF($A970&lt;&gt;"",IF(OR($AH970&lt;&gt;0,$AI970&lt;&gt;0,E970="RRR"),"",IF(AND($D965="B",$D968="B"),"B",IF(AND($D967="B",$D969="B"),"B",IF(AND($D969=$D970,$D969="B"),"B","")))),"")</f>
        <v>B</v>
      </c>
      <c r="I971" s="346" t="str">
        <f t="shared" ca="1" si="322"/>
        <v>W</v>
      </c>
      <c r="J971" s="346">
        <f t="shared" ca="1" si="309"/>
        <v>1</v>
      </c>
      <c r="K971" s="343">
        <f t="shared" ca="1" si="319"/>
        <v>1</v>
      </c>
      <c r="L971" s="56" t="str">
        <f ca="1">VLOOKUP($A971,$BC$5:$BN$45,8)</f>
        <v>B</v>
      </c>
      <c r="M971" s="428">
        <f t="shared" ca="1" si="320"/>
        <v>0</v>
      </c>
      <c r="N971" s="175">
        <v>1</v>
      </c>
      <c r="O971" s="345" t="str">
        <f ca="1">IF($A970&lt;&gt;"",IF(OR($AH970&lt;&gt;0,$AI970&lt;&gt;0,E970="BBB",H971&lt;&gt;""),"",IF(AND($D965="R",$D968="R"),"R",IF(AND($D967="R",$D969="R"),"R",IF(AND($D969=$D970,$D969="R"),"R","")))),"")</f>
        <v/>
      </c>
      <c r="P971" s="37" t="str">
        <f t="shared" ca="1" si="310"/>
        <v/>
      </c>
      <c r="Q971" s="37">
        <f t="shared" ca="1" si="311"/>
        <v>0</v>
      </c>
      <c r="R971" s="23">
        <f ca="1">IF($A971&lt;&gt;"",IF(OR($AH970&lt;&gt;0,$AI970&lt;&gt;0),"0",SUM(Q971:Q971)),0)</f>
        <v>0</v>
      </c>
      <c r="S971" s="56" t="str">
        <f ca="1">VLOOKUP($A971,$BC$5:$BN$45,8)</f>
        <v>B</v>
      </c>
      <c r="T971" s="175">
        <v>1</v>
      </c>
      <c r="U971" s="345" t="str">
        <f ca="1">IF($A970&lt;&gt;"",IF(OR($AH970&lt;&gt;0,$AI970&lt;&gt;0,M970&gt;=$AJ$3),"",H971))</f>
        <v>B</v>
      </c>
      <c r="V971" s="346" t="str">
        <f t="shared" ca="1" si="323"/>
        <v>W</v>
      </c>
      <c r="W971" s="346">
        <f t="shared" ca="1" si="312"/>
        <v>1</v>
      </c>
      <c r="X971" s="343">
        <f t="shared" ca="1" si="321"/>
        <v>1</v>
      </c>
      <c r="Y971" s="56" t="str">
        <f ca="1">VLOOKUP($A971,$BC$5:$BN$45,8)</f>
        <v>B</v>
      </c>
      <c r="Z971" s="175">
        <v>1</v>
      </c>
      <c r="AA971" s="345" t="str">
        <f ca="1">IF($A970&lt;&gt;"",IF(OR($AH970&lt;&gt;0,$AI970&lt;&gt;0,U971&lt;&gt;""),"",O971))</f>
        <v/>
      </c>
      <c r="AB971" s="37" t="str">
        <f t="shared" ca="1" si="313"/>
        <v/>
      </c>
      <c r="AC971" s="37">
        <f t="shared" ca="1" si="314"/>
        <v>0</v>
      </c>
      <c r="AD971" s="23">
        <f ca="1">IF($A971&lt;&gt;"",IF(OR($AH970&lt;&gt;0,$AI970&lt;&gt;0),"0",SUM(AC971:AC971)),0)</f>
        <v>0</v>
      </c>
      <c r="AE971" s="90">
        <f ca="1">IF(A971&lt;&gt;"",W971+AC971,0)</f>
        <v>1</v>
      </c>
      <c r="AF971" s="87">
        <f t="shared" ca="1" si="315"/>
        <v>21</v>
      </c>
      <c r="AG971" s="95">
        <f>T972</f>
        <v>1</v>
      </c>
      <c r="AH971" s="89">
        <f ca="1">IF($A971&lt;&gt;"",IF(AH970&lt;&gt;0,AH970,IF(AF971&gt;=$AJ$1,"Profit Target",0)),0)</f>
        <v>0</v>
      </c>
      <c r="AI971" s="91">
        <f ca="1">IF($A971&lt;&gt;"",IF(AI970&lt;&gt;0,AI970,IF(AF971&lt;=$AJ$2,"Stop Loss",0)))</f>
        <v>0</v>
      </c>
      <c r="AJ971" s="89">
        <f t="shared" ca="1" si="316"/>
        <v>21</v>
      </c>
      <c r="AK971" s="78" t="str">
        <f ca="1">IF($A970="","",ABS(T971)&amp;"@")</f>
        <v>1@</v>
      </c>
      <c r="AL971" s="78" t="str">
        <f ca="1">IF(U971&lt;&gt;"",$AK971&amp;U971&amp;",","")</f>
        <v>1@B,</v>
      </c>
      <c r="AM971" s="78" t="str">
        <f ca="1">IF($A970="","",ABS(Z971)&amp;"@")</f>
        <v>1@</v>
      </c>
      <c r="AN971" s="427" t="str">
        <f t="shared" ca="1" si="317"/>
        <v/>
      </c>
      <c r="AO971" s="20"/>
      <c r="AP971" s="20"/>
      <c r="AQ971" s="20"/>
      <c r="AR971" s="20"/>
      <c r="AS971" s="20"/>
      <c r="AT971" s="66"/>
      <c r="AU971" s="20"/>
      <c r="AV971" s="20"/>
      <c r="AW971" s="20"/>
      <c r="AX971" s="20"/>
      <c r="AY971" s="20"/>
      <c r="AZ971" s="20"/>
      <c r="BA971" s="20"/>
      <c r="BB971" s="96">
        <f t="shared" ca="1" si="307"/>
        <v>17</v>
      </c>
      <c r="BC971" s="48"/>
      <c r="BD971" s="96"/>
      <c r="BE971" s="48"/>
      <c r="BG971" s="48"/>
      <c r="BH971" s="48"/>
      <c r="BI971" s="19"/>
      <c r="BJ971" s="19"/>
      <c r="BK971" s="19"/>
      <c r="BL971" s="48"/>
      <c r="BM971" s="61"/>
      <c r="BN971" s="48"/>
      <c r="BY971" s="6"/>
      <c r="CF971" s="66"/>
      <c r="CG971" s="19"/>
      <c r="CH971" s="66"/>
    </row>
    <row r="972" spans="1:86">
      <c r="A972" s="96">
        <f t="shared" ca="1" si="306"/>
        <v>6</v>
      </c>
      <c r="B972" s="23" t="str">
        <f ca="1">IF(A971="","",IF(AND(AL972="",AN972=""),"NB",AL972&amp;AN972))</f>
        <v>NB</v>
      </c>
      <c r="C972" s="6" t="str">
        <f t="shared" ca="1" si="308"/>
        <v/>
      </c>
      <c r="D972" s="56" t="str">
        <f ca="1">VLOOKUP($A972,$BC$5:$BN$45,8)</f>
        <v>B</v>
      </c>
      <c r="E972" s="344" t="str">
        <f t="shared" ca="1" si="318"/>
        <v>RBB</v>
      </c>
      <c r="F972" s="175">
        <v>1</v>
      </c>
      <c r="G972" s="459">
        <f ca="1">IF(G971&gt;=$AJ$3,1,IF(AND(J970="L",J971="L"),1,IF(I971="L",2,IF(I971="W",(2*G971-1),G971))))</f>
        <v>3</v>
      </c>
      <c r="H972" s="345" t="str">
        <f ca="1">IF($A971&lt;&gt;"",IF(OR($AH971&lt;&gt;0,$AI971&lt;&gt;0,E971="RRR"),"",IF(AND($D966="B",$D969="B"),"B",IF(AND($D968="B",$D970="B"),"B",IF(AND($D970=$D971,$D970="B"),"B","")))),"")</f>
        <v/>
      </c>
      <c r="I972" s="346" t="str">
        <f t="shared" ca="1" si="322"/>
        <v/>
      </c>
      <c r="J972" s="346">
        <f t="shared" ca="1" si="309"/>
        <v>0</v>
      </c>
      <c r="K972" s="343">
        <f t="shared" ca="1" si="319"/>
        <v>0</v>
      </c>
      <c r="L972" s="56" t="str">
        <f ca="1">VLOOKUP($A972,$BC$5:$BN$45,8)</f>
        <v>B</v>
      </c>
      <c r="M972" s="428">
        <f t="shared" ca="1" si="320"/>
        <v>0</v>
      </c>
      <c r="N972" s="175">
        <v>1</v>
      </c>
      <c r="O972" s="345" t="str">
        <f ca="1">IF($A971&lt;&gt;"",IF(OR($AH971&lt;&gt;0,$AI971&lt;&gt;0,E971="BBB",H972&lt;&gt;""),"",IF(AND($D966="R",$D969="R"),"R",IF(AND($D968="R",$D970="R"),"R",IF(AND($D970=$D971,$D970="R"),"R","")))),"")</f>
        <v/>
      </c>
      <c r="P972" s="37" t="str">
        <f t="shared" ca="1" si="310"/>
        <v/>
      </c>
      <c r="Q972" s="37">
        <f t="shared" ca="1" si="311"/>
        <v>0</v>
      </c>
      <c r="R972" s="23">
        <f ca="1">IF($A972&lt;&gt;"",IF(OR($AH971&lt;&gt;0,$AI971&lt;&gt;0),"0",SUM(Q972:Q972)),0)</f>
        <v>0</v>
      </c>
      <c r="S972" s="56" t="str">
        <f ca="1">VLOOKUP($A972,$BC$5:$BN$45,8)</f>
        <v>B</v>
      </c>
      <c r="T972" s="175">
        <v>1</v>
      </c>
      <c r="U972" s="345" t="str">
        <f ca="1">IF($A971&lt;&gt;"",IF(OR($AH971&lt;&gt;0,$AI971&lt;&gt;0,M971&gt;=$AJ$3),"",H972))</f>
        <v/>
      </c>
      <c r="V972" s="346" t="str">
        <f t="shared" ca="1" si="323"/>
        <v/>
      </c>
      <c r="W972" s="346">
        <f t="shared" ca="1" si="312"/>
        <v>0</v>
      </c>
      <c r="X972" s="343">
        <f t="shared" ca="1" si="321"/>
        <v>0</v>
      </c>
      <c r="Y972" s="56" t="str">
        <f ca="1">VLOOKUP($A972,$BC$5:$BN$45,8)</f>
        <v>B</v>
      </c>
      <c r="Z972" s="175">
        <v>1</v>
      </c>
      <c r="AA972" s="345" t="str">
        <f ca="1">IF($A971&lt;&gt;"",IF(OR($AH971&lt;&gt;0,$AI971&lt;&gt;0,U972&lt;&gt;""),"",O972))</f>
        <v/>
      </c>
      <c r="AB972" s="37" t="str">
        <f t="shared" ca="1" si="313"/>
        <v/>
      </c>
      <c r="AC972" s="37">
        <f t="shared" ca="1" si="314"/>
        <v>0</v>
      </c>
      <c r="AD972" s="23">
        <f ca="1">IF($A972&lt;&gt;"",IF(OR($AH971&lt;&gt;0,$AI971&lt;&gt;0),"0",SUM(AC972:AC972)),0)</f>
        <v>0</v>
      </c>
      <c r="AE972" s="90">
        <f ca="1">IF(A972&lt;&gt;"",W972+AC972,0)</f>
        <v>0</v>
      </c>
      <c r="AF972" s="87">
        <f t="shared" ca="1" si="315"/>
        <v>21</v>
      </c>
      <c r="AG972" s="95">
        <f>T973</f>
        <v>1</v>
      </c>
      <c r="AH972" s="89">
        <f ca="1">IF($A972&lt;&gt;"",IF(AH971&lt;&gt;0,AH971,IF(AF972&gt;=$AJ$1,"Profit Target",0)),0)</f>
        <v>0</v>
      </c>
      <c r="AI972" s="91">
        <f ca="1">IF($A972&lt;&gt;"",IF(AI971&lt;&gt;0,AI971,IF(AF972&lt;=$AJ$2,"Stop Loss",0)))</f>
        <v>0</v>
      </c>
      <c r="AJ972" s="89">
        <f t="shared" ca="1" si="316"/>
        <v>21</v>
      </c>
      <c r="AK972" s="78" t="str">
        <f ca="1">IF($A971="","",ABS(T972)&amp;"@")</f>
        <v>1@</v>
      </c>
      <c r="AL972" s="78" t="str">
        <f ca="1">IF(U972&lt;&gt;"",$AK972&amp;U972&amp;",","")</f>
        <v/>
      </c>
      <c r="AM972" s="78" t="str">
        <f ca="1">IF($A971="","",ABS(Z972)&amp;"@")</f>
        <v>1@</v>
      </c>
      <c r="AN972" s="427" t="str">
        <f t="shared" ca="1" si="317"/>
        <v/>
      </c>
      <c r="AO972" s="20"/>
      <c r="AP972" s="20"/>
      <c r="AQ972" s="20"/>
      <c r="AR972" s="20"/>
      <c r="AS972" s="20"/>
      <c r="AT972" s="66"/>
      <c r="AU972" s="20"/>
      <c r="AV972" s="20"/>
      <c r="AW972" s="20"/>
      <c r="AX972" s="20"/>
      <c r="AY972" s="20"/>
      <c r="AZ972" s="20"/>
      <c r="BA972" s="20"/>
      <c r="BB972" s="96">
        <f t="shared" ca="1" si="307"/>
        <v>4</v>
      </c>
      <c r="BC972" s="48"/>
      <c r="BD972" s="96"/>
      <c r="BE972" s="48"/>
      <c r="BG972" s="48"/>
      <c r="BH972" s="48"/>
      <c r="BI972" s="19"/>
      <c r="BJ972" s="19"/>
      <c r="BK972" s="19"/>
      <c r="BL972" s="48"/>
      <c r="BM972" s="61"/>
      <c r="BN972" s="48"/>
      <c r="BY972" s="6"/>
      <c r="CF972" s="66"/>
      <c r="CG972" s="19"/>
      <c r="CH972" s="66"/>
    </row>
    <row r="973" spans="1:86">
      <c r="A973" s="96">
        <f t="shared" ca="1" si="306"/>
        <v>33</v>
      </c>
      <c r="B973" s="23" t="str">
        <f ca="1">IF(A972="","",IF(AND(AL973="",AN973=""),"NB",AL973&amp;AN973))</f>
        <v>1@B,</v>
      </c>
      <c r="C973" s="6" t="str">
        <f t="shared" ca="1" si="308"/>
        <v/>
      </c>
      <c r="D973" s="56" t="str">
        <f ca="1">VLOOKUP($A973,$BC$5:$BN$45,8)</f>
        <v>B</v>
      </c>
      <c r="E973" s="344" t="str">
        <f t="shared" ca="1" si="318"/>
        <v>BBB</v>
      </c>
      <c r="F973" s="175">
        <v>1</v>
      </c>
      <c r="G973" s="459">
        <f ca="1">IF(G972&gt;=$AJ$3,1,IF(AND(J971="L",J972="L"),1,IF(I972="L",2,IF(I972="W",(2*G972-1),G972))))</f>
        <v>3</v>
      </c>
      <c r="H973" s="345" t="str">
        <f ca="1">IF($A972&lt;&gt;"",IF(OR($AH972&lt;&gt;0,$AI972&lt;&gt;0,E972="RRR"),"",IF(AND($D967="B",$D970="B"),"B",IF(AND($D969="B",$D971="B"),"B",IF(AND($D971=$D972,$D971="B"),"B","")))),"")</f>
        <v>B</v>
      </c>
      <c r="I973" s="346" t="str">
        <f t="shared" ca="1" si="322"/>
        <v>W</v>
      </c>
      <c r="J973" s="346">
        <f t="shared" ca="1" si="309"/>
        <v>1</v>
      </c>
      <c r="K973" s="343">
        <f t="shared" ca="1" si="319"/>
        <v>1</v>
      </c>
      <c r="L973" s="56" t="str">
        <f ca="1">VLOOKUP($A973,$BC$5:$BN$45,8)</f>
        <v>B</v>
      </c>
      <c r="M973" s="428">
        <f t="shared" ca="1" si="320"/>
        <v>0</v>
      </c>
      <c r="N973" s="175">
        <v>1</v>
      </c>
      <c r="O973" s="345" t="str">
        <f ca="1">IF($A972&lt;&gt;"",IF(OR($AH972&lt;&gt;0,$AI972&lt;&gt;0,E972="BBB",H973&lt;&gt;""),"",IF(AND($D967="R",$D970="R"),"R",IF(AND($D969="R",$D971="R"),"R",IF(AND($D971=$D972,$D971="R"),"R","")))),"")</f>
        <v/>
      </c>
      <c r="P973" s="37" t="str">
        <f t="shared" ca="1" si="310"/>
        <v/>
      </c>
      <c r="Q973" s="37">
        <f t="shared" ca="1" si="311"/>
        <v>0</v>
      </c>
      <c r="R973" s="23">
        <f ca="1">IF($A973&lt;&gt;"",IF(OR($AH972&lt;&gt;0,$AI972&lt;&gt;0),"0",SUM(Q973:Q973)),0)</f>
        <v>0</v>
      </c>
      <c r="S973" s="56" t="str">
        <f ca="1">VLOOKUP($A973,$BC$5:$BN$45,8)</f>
        <v>B</v>
      </c>
      <c r="T973" s="175">
        <v>1</v>
      </c>
      <c r="U973" s="345" t="str">
        <f ca="1">IF($A972&lt;&gt;"",IF(OR($AH972&lt;&gt;0,$AI972&lt;&gt;0,M972&gt;=$AJ$3),"",H973))</f>
        <v>B</v>
      </c>
      <c r="V973" s="346" t="str">
        <f t="shared" ca="1" si="323"/>
        <v>W</v>
      </c>
      <c r="W973" s="346">
        <f t="shared" ca="1" si="312"/>
        <v>1</v>
      </c>
      <c r="X973" s="343">
        <f t="shared" ca="1" si="321"/>
        <v>1</v>
      </c>
      <c r="Y973" s="56" t="str">
        <f ca="1">VLOOKUP($A973,$BC$5:$BN$45,8)</f>
        <v>B</v>
      </c>
      <c r="Z973" s="175">
        <v>1</v>
      </c>
      <c r="AA973" s="345" t="str">
        <f ca="1">IF($A972&lt;&gt;"",IF(OR($AH972&lt;&gt;0,$AI972&lt;&gt;0,U973&lt;&gt;""),"",O973))</f>
        <v/>
      </c>
      <c r="AB973" s="37" t="str">
        <f t="shared" ca="1" si="313"/>
        <v/>
      </c>
      <c r="AC973" s="37">
        <f t="shared" ca="1" si="314"/>
        <v>0</v>
      </c>
      <c r="AD973" s="23">
        <f ca="1">IF($A973&lt;&gt;"",IF(OR($AH972&lt;&gt;0,$AI972&lt;&gt;0),"0",SUM(AC973:AC973)),0)</f>
        <v>0</v>
      </c>
      <c r="AE973" s="90">
        <f ca="1">IF(A973&lt;&gt;"",W973+AC973,0)</f>
        <v>1</v>
      </c>
      <c r="AF973" s="87">
        <f t="shared" ca="1" si="315"/>
        <v>22</v>
      </c>
      <c r="AG973" s="95">
        <f>T974</f>
        <v>1</v>
      </c>
      <c r="AH973" s="89">
        <f ca="1">IF($A973&lt;&gt;"",IF(AH972&lt;&gt;0,AH972,IF(AF973&gt;=$AJ$1,"Profit Target",0)),0)</f>
        <v>0</v>
      </c>
      <c r="AI973" s="91">
        <f ca="1">IF($A973&lt;&gt;"",IF(AI972&lt;&gt;0,AI972,IF(AF973&lt;=$AJ$2,"Stop Loss",0)))</f>
        <v>0</v>
      </c>
      <c r="AJ973" s="89">
        <f t="shared" ca="1" si="316"/>
        <v>22</v>
      </c>
      <c r="AK973" s="78" t="str">
        <f ca="1">IF($A972="","",ABS(T973)&amp;"@")</f>
        <v>1@</v>
      </c>
      <c r="AL973" s="78" t="str">
        <f ca="1">IF(U973&lt;&gt;"",$AK973&amp;U973&amp;",","")</f>
        <v>1@B,</v>
      </c>
      <c r="AM973" s="78" t="str">
        <f ca="1">IF($A972="","",ABS(Z973)&amp;"@")</f>
        <v>1@</v>
      </c>
      <c r="AN973" s="427" t="str">
        <f t="shared" ca="1" si="317"/>
        <v/>
      </c>
      <c r="AO973" s="20"/>
      <c r="AP973" s="20"/>
      <c r="AQ973" s="20"/>
      <c r="AR973" s="20"/>
      <c r="AS973" s="20"/>
      <c r="AT973" s="66"/>
      <c r="AU973" s="20"/>
      <c r="AV973" s="20"/>
      <c r="AW973" s="20"/>
      <c r="AX973" s="20"/>
      <c r="AY973" s="20"/>
      <c r="AZ973" s="20"/>
      <c r="BA973" s="20"/>
      <c r="BB973" s="96">
        <f t="shared" ca="1" si="307"/>
        <v>17</v>
      </c>
      <c r="BC973" s="48"/>
      <c r="BD973" s="96"/>
      <c r="BE973" s="48"/>
      <c r="BG973" s="48"/>
      <c r="BH973" s="48"/>
      <c r="BI973" s="19"/>
      <c r="BJ973" s="19"/>
      <c r="BK973" s="19"/>
      <c r="BL973" s="48"/>
      <c r="BM973" s="61"/>
      <c r="BN973" s="48"/>
      <c r="BY973" s="6"/>
      <c r="CF973" s="66"/>
      <c r="CG973" s="19"/>
      <c r="CH973" s="66"/>
    </row>
    <row r="974" spans="1:86">
      <c r="A974" s="96">
        <f t="shared" ca="1" si="306"/>
        <v>2</v>
      </c>
      <c r="B974" s="23" t="str">
        <f ca="1">IF(A973="","",IF(AND(AL974="",AN974=""),"NB",AL974&amp;AN974))</f>
        <v>1@B,</v>
      </c>
      <c r="C974" s="6" t="str">
        <f t="shared" ca="1" si="308"/>
        <v/>
      </c>
      <c r="D974" s="56" t="str">
        <f ca="1">VLOOKUP($A974,$BC$5:$BN$45,8)</f>
        <v>B</v>
      </c>
      <c r="E974" s="344" t="str">
        <f t="shared" ca="1" si="318"/>
        <v>BBB</v>
      </c>
      <c r="F974" s="175">
        <v>1</v>
      </c>
      <c r="G974" s="459">
        <f ca="1">IF(G973&gt;=$AJ$3,1,IF(AND(J972="L",J973="L"),1,IF(I973="L",2,IF(I973="W",(2*G973-1),G973))))</f>
        <v>5</v>
      </c>
      <c r="H974" s="345" t="str">
        <f ca="1">IF($A973&lt;&gt;"",IF(OR($AH973&lt;&gt;0,$AI973&lt;&gt;0,E973="RRR"),"",IF(AND($D968="B",$D971="B"),"B",IF(AND($D970="B",$D972="B"),"B",IF(AND($D972=$D973,$D972="B"),"B","")))),"")</f>
        <v>B</v>
      </c>
      <c r="I974" s="346" t="str">
        <f t="shared" ca="1" si="322"/>
        <v>W</v>
      </c>
      <c r="J974" s="346">
        <f t="shared" ca="1" si="309"/>
        <v>1</v>
      </c>
      <c r="K974" s="343">
        <f t="shared" ca="1" si="319"/>
        <v>1</v>
      </c>
      <c r="L974" s="56" t="str">
        <f ca="1">VLOOKUP($A974,$BC$5:$BN$45,8)</f>
        <v>B</v>
      </c>
      <c r="M974" s="428">
        <f t="shared" ca="1" si="320"/>
        <v>0</v>
      </c>
      <c r="N974" s="175">
        <v>1</v>
      </c>
      <c r="O974" s="345" t="str">
        <f ca="1">IF($A973&lt;&gt;"",IF(OR($AH973&lt;&gt;0,$AI973&lt;&gt;0,E973="BBB",H974&lt;&gt;""),"",IF(AND($D968="R",$D971="R"),"R",IF(AND($D970="R",$D972="R"),"R",IF(AND($D972=$D973,$D972="R"),"R","")))),"")</f>
        <v/>
      </c>
      <c r="P974" s="37" t="str">
        <f t="shared" ca="1" si="310"/>
        <v/>
      </c>
      <c r="Q974" s="37">
        <f t="shared" ca="1" si="311"/>
        <v>0</v>
      </c>
      <c r="R974" s="23">
        <f ca="1">IF($A974&lt;&gt;"",IF(OR($AH973&lt;&gt;0,$AI973&lt;&gt;0),"0",SUM(Q974:Q974)),0)</f>
        <v>0</v>
      </c>
      <c r="S974" s="56" t="str">
        <f ca="1">VLOOKUP($A974,$BC$5:$BN$45,8)</f>
        <v>B</v>
      </c>
      <c r="T974" s="175">
        <v>1</v>
      </c>
      <c r="U974" s="345" t="str">
        <f ca="1">IF($A973&lt;&gt;"",IF(OR($AH973&lt;&gt;0,$AI973&lt;&gt;0,M973&gt;=$AJ$3),"",H974))</f>
        <v>B</v>
      </c>
      <c r="V974" s="346" t="str">
        <f t="shared" ca="1" si="323"/>
        <v>W</v>
      </c>
      <c r="W974" s="346">
        <f t="shared" ca="1" si="312"/>
        <v>1</v>
      </c>
      <c r="X974" s="343">
        <f t="shared" ca="1" si="321"/>
        <v>1</v>
      </c>
      <c r="Y974" s="56" t="str">
        <f ca="1">VLOOKUP($A974,$BC$5:$BN$45,8)</f>
        <v>B</v>
      </c>
      <c r="Z974" s="175">
        <v>1</v>
      </c>
      <c r="AA974" s="345" t="str">
        <f ca="1">IF($A973&lt;&gt;"",IF(OR($AH973&lt;&gt;0,$AI973&lt;&gt;0,U974&lt;&gt;""),"",O974))</f>
        <v/>
      </c>
      <c r="AB974" s="37" t="str">
        <f t="shared" ca="1" si="313"/>
        <v/>
      </c>
      <c r="AC974" s="37">
        <f t="shared" ca="1" si="314"/>
        <v>0</v>
      </c>
      <c r="AD974" s="23">
        <f ca="1">IF($A974&lt;&gt;"",IF(OR($AH973&lt;&gt;0,$AI973&lt;&gt;0),"0",SUM(AC974:AC974)),0)</f>
        <v>0</v>
      </c>
      <c r="AE974" s="90">
        <f ca="1">IF(A974&lt;&gt;"",W974+AC974,0)</f>
        <v>1</v>
      </c>
      <c r="AF974" s="87">
        <f t="shared" ca="1" si="315"/>
        <v>23</v>
      </c>
      <c r="AG974" s="95">
        <f>T975</f>
        <v>1</v>
      </c>
      <c r="AH974" s="89">
        <f ca="1">IF($A974&lt;&gt;"",IF(AH973&lt;&gt;0,AH973,IF(AF974&gt;=$AJ$1,"Profit Target",0)),0)</f>
        <v>0</v>
      </c>
      <c r="AI974" s="91">
        <f ca="1">IF($A974&lt;&gt;"",IF(AI973&lt;&gt;0,AI973,IF(AF974&lt;=$AJ$2,"Stop Loss",0)))</f>
        <v>0</v>
      </c>
      <c r="AJ974" s="89">
        <f t="shared" ca="1" si="316"/>
        <v>23</v>
      </c>
      <c r="AK974" s="78" t="str">
        <f ca="1">IF($A973="","",ABS(T974)&amp;"@")</f>
        <v>1@</v>
      </c>
      <c r="AL974" s="78" t="str">
        <f ca="1">IF(U974&lt;&gt;"",$AK974&amp;U974&amp;",","")</f>
        <v>1@B,</v>
      </c>
      <c r="AM974" s="78" t="str">
        <f ca="1">IF($A973="","",ABS(Z974)&amp;"@")</f>
        <v>1@</v>
      </c>
      <c r="AN974" s="427" t="str">
        <f t="shared" ca="1" si="317"/>
        <v/>
      </c>
      <c r="AO974" s="20"/>
      <c r="AP974" s="20"/>
      <c r="AQ974" s="20"/>
      <c r="AR974" s="20"/>
      <c r="AS974" s="20"/>
      <c r="AT974" s="66"/>
      <c r="AU974" s="20"/>
      <c r="AV974" s="20"/>
      <c r="AW974" s="20"/>
      <c r="AX974" s="20"/>
      <c r="AY974" s="20"/>
      <c r="AZ974" s="20"/>
      <c r="BA974" s="20"/>
      <c r="BB974" s="96">
        <f t="shared" ca="1" si="307"/>
        <v>12</v>
      </c>
      <c r="BC974" s="48"/>
      <c r="BD974" s="96"/>
      <c r="BE974" s="48"/>
      <c r="BG974" s="48"/>
      <c r="BH974" s="48"/>
      <c r="BI974" s="19"/>
      <c r="BJ974" s="19"/>
      <c r="BK974" s="19"/>
      <c r="BL974" s="48"/>
      <c r="BM974" s="61"/>
      <c r="BN974" s="48"/>
      <c r="BY974" s="6"/>
      <c r="CF974" s="66"/>
      <c r="CG974" s="19"/>
      <c r="CH974" s="66"/>
    </row>
    <row r="975" spans="1:86">
      <c r="A975" s="96">
        <f t="shared" ca="1" si="306"/>
        <v>20</v>
      </c>
      <c r="B975" s="23" t="str">
        <f ca="1">IF(A974="","",IF(AND(AL975="",AN975=""),"NB",AL975&amp;AN975))</f>
        <v>1@B,</v>
      </c>
      <c r="C975" s="6" t="str">
        <f t="shared" ca="1" si="308"/>
        <v/>
      </c>
      <c r="D975" s="56" t="str">
        <f ca="1">VLOOKUP($A975,$BC$5:$BN$45,8)</f>
        <v>B</v>
      </c>
      <c r="E975" s="344" t="str">
        <f t="shared" ca="1" si="318"/>
        <v>BBB</v>
      </c>
      <c r="F975" s="175">
        <v>1</v>
      </c>
      <c r="G975" s="459">
        <f ca="1">IF(G974&gt;=$AJ$3,1,IF(AND(J973="L",J974="L"),1,IF(I974="L",2,IF(I974="W",(2*G974-1),G974))))</f>
        <v>9</v>
      </c>
      <c r="H975" s="345" t="str">
        <f ca="1">IF($A974&lt;&gt;"",IF(OR($AH974&lt;&gt;0,$AI974&lt;&gt;0,E974="RRR"),"",IF(AND($D969="B",$D972="B"),"B",IF(AND($D971="B",$D973="B"),"B",IF(AND($D973=$D974,$D973="B"),"B","")))),"")</f>
        <v>B</v>
      </c>
      <c r="I975" s="346" t="str">
        <f t="shared" ca="1" si="322"/>
        <v>W</v>
      </c>
      <c r="J975" s="346">
        <f t="shared" ca="1" si="309"/>
        <v>1</v>
      </c>
      <c r="K975" s="343">
        <f t="shared" ca="1" si="319"/>
        <v>1</v>
      </c>
      <c r="L975" s="56" t="str">
        <f ca="1">VLOOKUP($A975,$BC$5:$BN$45,8)</f>
        <v>B</v>
      </c>
      <c r="M975" s="428">
        <f t="shared" ca="1" si="320"/>
        <v>0</v>
      </c>
      <c r="N975" s="175">
        <v>1</v>
      </c>
      <c r="O975" s="345" t="str">
        <f ca="1">IF($A974&lt;&gt;"",IF(OR($AH974&lt;&gt;0,$AI974&lt;&gt;0,E974="BBB",H975&lt;&gt;""),"",IF(AND($D969="R",$D972="R"),"R",IF(AND($D971="R",$D973="R"),"R",IF(AND($D973=$D974,$D973="R"),"R","")))),"")</f>
        <v/>
      </c>
      <c r="P975" s="37" t="str">
        <f t="shared" ca="1" si="310"/>
        <v/>
      </c>
      <c r="Q975" s="37">
        <f t="shared" ca="1" si="311"/>
        <v>0</v>
      </c>
      <c r="R975" s="23">
        <f ca="1">IF($A975&lt;&gt;"",IF(OR($AH974&lt;&gt;0,$AI974&lt;&gt;0),"0",SUM(Q975:Q975)),0)</f>
        <v>0</v>
      </c>
      <c r="S975" s="56" t="str">
        <f ca="1">VLOOKUP($A975,$BC$5:$BN$45,8)</f>
        <v>B</v>
      </c>
      <c r="T975" s="175">
        <v>1</v>
      </c>
      <c r="U975" s="345" t="str">
        <f ca="1">IF($A974&lt;&gt;"",IF(OR($AH974&lt;&gt;0,$AI974&lt;&gt;0,M974&gt;=$AJ$3),"",H975))</f>
        <v>B</v>
      </c>
      <c r="V975" s="346" t="str">
        <f t="shared" ca="1" si="323"/>
        <v>W</v>
      </c>
      <c r="W975" s="346">
        <f t="shared" ca="1" si="312"/>
        <v>1</v>
      </c>
      <c r="X975" s="343">
        <f t="shared" ca="1" si="321"/>
        <v>1</v>
      </c>
      <c r="Y975" s="56" t="str">
        <f ca="1">VLOOKUP($A975,$BC$5:$BN$45,8)</f>
        <v>B</v>
      </c>
      <c r="Z975" s="175">
        <v>1</v>
      </c>
      <c r="AA975" s="345" t="str">
        <f ca="1">IF($A974&lt;&gt;"",IF(OR($AH974&lt;&gt;0,$AI974&lt;&gt;0,U975&lt;&gt;""),"",O975))</f>
        <v/>
      </c>
      <c r="AB975" s="37" t="str">
        <f t="shared" ca="1" si="313"/>
        <v/>
      </c>
      <c r="AC975" s="37">
        <f t="shared" ca="1" si="314"/>
        <v>0</v>
      </c>
      <c r="AD975" s="23">
        <f ca="1">IF($A975&lt;&gt;"",IF(OR($AH974&lt;&gt;0,$AI974&lt;&gt;0),"0",SUM(AC975:AC975)),0)</f>
        <v>0</v>
      </c>
      <c r="AE975" s="90">
        <f ca="1">IF(A975&lt;&gt;"",W975+AC975,0)</f>
        <v>1</v>
      </c>
      <c r="AF975" s="87">
        <f t="shared" ca="1" si="315"/>
        <v>24</v>
      </c>
      <c r="AG975" s="95">
        <f>T976</f>
        <v>1</v>
      </c>
      <c r="AH975" s="89">
        <f ca="1">IF($A975&lt;&gt;"",IF(AH974&lt;&gt;0,AH974,IF(AF975&gt;=$AJ$1,"Profit Target",0)),0)</f>
        <v>0</v>
      </c>
      <c r="AI975" s="91">
        <f ca="1">IF($A975&lt;&gt;"",IF(AI974&lt;&gt;0,AI974,IF(AF975&lt;=$AJ$2,"Stop Loss",0)))</f>
        <v>0</v>
      </c>
      <c r="AJ975" s="89">
        <f t="shared" ca="1" si="316"/>
        <v>24</v>
      </c>
      <c r="AK975" s="78" t="str">
        <f ca="1">IF($A974="","",ABS(T975)&amp;"@")</f>
        <v>1@</v>
      </c>
      <c r="AL975" s="78" t="str">
        <f ca="1">IF(U975&lt;&gt;"",$AK975&amp;U975&amp;",","")</f>
        <v>1@B,</v>
      </c>
      <c r="AM975" s="78" t="str">
        <f ca="1">IF($A974="","",ABS(Z975)&amp;"@")</f>
        <v>1@</v>
      </c>
      <c r="AN975" s="427" t="str">
        <f t="shared" ca="1" si="317"/>
        <v/>
      </c>
      <c r="AO975" s="20"/>
      <c r="AP975" s="20"/>
      <c r="AQ975" s="20"/>
      <c r="AR975" s="20"/>
      <c r="AS975" s="20"/>
      <c r="AT975" s="66"/>
      <c r="AU975" s="20"/>
      <c r="AV975" s="20"/>
      <c r="AW975" s="20"/>
      <c r="AX975" s="20"/>
      <c r="AY975" s="20"/>
      <c r="AZ975" s="20"/>
      <c r="BA975" s="20"/>
      <c r="BB975" s="96">
        <f t="shared" ca="1" si="307"/>
        <v>3</v>
      </c>
      <c r="BC975" s="48"/>
      <c r="BD975" s="96"/>
      <c r="BE975" s="48"/>
      <c r="BG975" s="48"/>
      <c r="BH975" s="48"/>
      <c r="BI975" s="19"/>
      <c r="BJ975" s="19"/>
      <c r="BK975" s="19"/>
      <c r="BL975" s="48"/>
      <c r="BM975" s="61"/>
      <c r="BN975" s="48"/>
      <c r="BY975" s="6"/>
      <c r="CF975" s="66"/>
      <c r="CG975" s="19"/>
      <c r="CH975" s="66"/>
    </row>
    <row r="976" spans="1:86">
      <c r="A976" s="96">
        <f t="shared" ca="1" si="306"/>
        <v>3</v>
      </c>
      <c r="B976" s="23" t="str">
        <f ca="1">IF(A975="","",IF(AND(AL976="",AN976=""),"NB",AL976&amp;AN976))</f>
        <v>1@B,</v>
      </c>
      <c r="C976" s="6" t="str">
        <f t="shared" ca="1" si="308"/>
        <v/>
      </c>
      <c r="D976" s="56" t="str">
        <f ca="1">VLOOKUP($A976,$BC$5:$BN$45,8)</f>
        <v>R</v>
      </c>
      <c r="E976" s="344" t="str">
        <f t="shared" ca="1" si="318"/>
        <v>BBR</v>
      </c>
      <c r="F976" s="175">
        <v>1</v>
      </c>
      <c r="G976" s="459">
        <f ca="1">IF(G975&gt;=$AJ$3,1,IF(AND(J974="L",J975="L"),1,IF(I975="L",2,IF(I975="W",(2*G975-1),G975))))</f>
        <v>17</v>
      </c>
      <c r="H976" s="345" t="str">
        <f ca="1">IF($A975&lt;&gt;"",IF(OR($AH975&lt;&gt;0,$AI975&lt;&gt;0,E975="RRR"),"",IF(AND($D970="B",$D973="B"),"B",IF(AND($D972="B",$D974="B"),"B",IF(AND($D974=$D975,$D974="B"),"B","")))),"")</f>
        <v>B</v>
      </c>
      <c r="I976" s="346" t="str">
        <f t="shared" ca="1" si="322"/>
        <v>L</v>
      </c>
      <c r="J976" s="346">
        <f t="shared" ca="1" si="309"/>
        <v>-1</v>
      </c>
      <c r="K976" s="343">
        <f t="shared" ca="1" si="319"/>
        <v>-1</v>
      </c>
      <c r="L976" s="56" t="str">
        <f ca="1">VLOOKUP($A976,$BC$5:$BN$45,8)</f>
        <v>R</v>
      </c>
      <c r="M976" s="428">
        <f t="shared" ca="1" si="320"/>
        <v>1</v>
      </c>
      <c r="N976" s="175">
        <v>1</v>
      </c>
      <c r="O976" s="345" t="str">
        <f ca="1">IF($A975&lt;&gt;"",IF(OR($AH975&lt;&gt;0,$AI975&lt;&gt;0,E975="BBB",H976&lt;&gt;""),"",IF(AND($D970="R",$D973="R"),"R",IF(AND($D972="R",$D974="R"),"R",IF(AND($D974=$D975,$D974="R"),"R","")))),"")</f>
        <v/>
      </c>
      <c r="P976" s="37" t="str">
        <f t="shared" ca="1" si="310"/>
        <v/>
      </c>
      <c r="Q976" s="37">
        <f t="shared" ca="1" si="311"/>
        <v>0</v>
      </c>
      <c r="R976" s="23">
        <f ca="1">IF($A976&lt;&gt;"",IF(OR($AH975&lt;&gt;0,$AI975&lt;&gt;0),"0",SUM(Q976:Q976)),0)</f>
        <v>0</v>
      </c>
      <c r="S976" s="56" t="str">
        <f ca="1">VLOOKUP($A976,$BC$5:$BN$45,8)</f>
        <v>R</v>
      </c>
      <c r="T976" s="175">
        <v>1</v>
      </c>
      <c r="U976" s="345" t="str">
        <f ca="1">IF($A975&lt;&gt;"",IF(OR($AH975&lt;&gt;0,$AI975&lt;&gt;0,M975&gt;=$AJ$3),"",H976))</f>
        <v>B</v>
      </c>
      <c r="V976" s="346" t="str">
        <f t="shared" ca="1" si="323"/>
        <v>L</v>
      </c>
      <c r="W976" s="346">
        <f t="shared" ca="1" si="312"/>
        <v>-1</v>
      </c>
      <c r="X976" s="343">
        <f t="shared" ca="1" si="321"/>
        <v>-1</v>
      </c>
      <c r="Y976" s="56" t="str">
        <f ca="1">VLOOKUP($A976,$BC$5:$BN$45,8)</f>
        <v>R</v>
      </c>
      <c r="Z976" s="175">
        <v>1</v>
      </c>
      <c r="AA976" s="345" t="str">
        <f ca="1">IF($A975&lt;&gt;"",IF(OR($AH975&lt;&gt;0,$AI975&lt;&gt;0,U976&lt;&gt;""),"",O976))</f>
        <v/>
      </c>
      <c r="AB976" s="37" t="str">
        <f t="shared" ca="1" si="313"/>
        <v/>
      </c>
      <c r="AC976" s="37">
        <f t="shared" ca="1" si="314"/>
        <v>0</v>
      </c>
      <c r="AD976" s="23">
        <f ca="1">IF($A976&lt;&gt;"",IF(OR($AH975&lt;&gt;0,$AI975&lt;&gt;0),"0",SUM(AC976:AC976)),0)</f>
        <v>0</v>
      </c>
      <c r="AE976" s="90">
        <f ca="1">IF(A976&lt;&gt;"",W976+AC976,0)</f>
        <v>-1</v>
      </c>
      <c r="AF976" s="87">
        <f t="shared" ca="1" si="315"/>
        <v>23</v>
      </c>
      <c r="AG976" s="95">
        <f>T977</f>
        <v>1</v>
      </c>
      <c r="AH976" s="89">
        <f ca="1">IF($A976&lt;&gt;"",IF(AH975&lt;&gt;0,AH975,IF(AF976&gt;=$AJ$1,"Profit Target",0)),0)</f>
        <v>0</v>
      </c>
      <c r="AI976" s="91">
        <f ca="1">IF($A976&lt;&gt;"",IF(AI975&lt;&gt;0,AI975,IF(AF976&lt;=$AJ$2,"Stop Loss",0)))</f>
        <v>0</v>
      </c>
      <c r="AJ976" s="89">
        <f t="shared" ca="1" si="316"/>
        <v>24</v>
      </c>
      <c r="AK976" s="78" t="str">
        <f ca="1">IF($A975="","",ABS(T976)&amp;"@")</f>
        <v>1@</v>
      </c>
      <c r="AL976" s="78" t="str">
        <f ca="1">IF(U976&lt;&gt;"",$AK976&amp;U976&amp;",","")</f>
        <v>1@B,</v>
      </c>
      <c r="AM976" s="78" t="str">
        <f ca="1">IF($A975="","",ABS(Z976)&amp;"@")</f>
        <v>1@</v>
      </c>
      <c r="AN976" s="427" t="str">
        <f t="shared" ca="1" si="317"/>
        <v/>
      </c>
      <c r="AO976" s="20"/>
      <c r="AP976" s="20"/>
      <c r="AQ976" s="20"/>
      <c r="AR976" s="20"/>
      <c r="AS976" s="20"/>
      <c r="AT976" s="66"/>
      <c r="AU976" s="20"/>
      <c r="AV976" s="20"/>
      <c r="AW976" s="20"/>
      <c r="AX976" s="20"/>
      <c r="AY976" s="20"/>
      <c r="AZ976" s="20"/>
      <c r="BA976" s="20"/>
      <c r="BB976" s="96">
        <f t="shared" ca="1" si="307"/>
        <v>31</v>
      </c>
      <c r="BC976" s="48"/>
      <c r="BD976" s="96"/>
      <c r="BE976" s="48"/>
      <c r="BG976" s="48"/>
      <c r="BH976" s="48"/>
      <c r="BI976" s="19"/>
      <c r="BJ976" s="19"/>
      <c r="BK976" s="19"/>
      <c r="BL976" s="48"/>
      <c r="BM976" s="61"/>
      <c r="BN976" s="48"/>
      <c r="BY976" s="6"/>
      <c r="CF976" s="66"/>
      <c r="CG976" s="19"/>
      <c r="CH976" s="66"/>
    </row>
    <row r="977" spans="1:86">
      <c r="A977" s="96">
        <f t="shared" ca="1" si="306"/>
        <v>19</v>
      </c>
      <c r="B977" s="23" t="str">
        <f ca="1">IF(A976="","",IF(AND(AL977="",AN977=""),"NB",AL977&amp;AN977))</f>
        <v>1@B,</v>
      </c>
      <c r="C977" s="6" t="str">
        <f t="shared" ca="1" si="308"/>
        <v/>
      </c>
      <c r="D977" s="56" t="str">
        <f ca="1">VLOOKUP($A977,$BC$5:$BN$45,8)</f>
        <v>R</v>
      </c>
      <c r="E977" s="344" t="str">
        <f t="shared" ca="1" si="318"/>
        <v>BRR</v>
      </c>
      <c r="F977" s="175">
        <v>1</v>
      </c>
      <c r="G977" s="459">
        <f ca="1">IF(G976&gt;=$AJ$3,1,IF(AND(J975="L",J976="L"),1,IF(I976="L",2,IF(I976="W",(2*G976-1),G976))))</f>
        <v>2</v>
      </c>
      <c r="H977" s="345" t="str">
        <f ca="1">IF($A976&lt;&gt;"",IF(OR($AH976&lt;&gt;0,$AI976&lt;&gt;0,E976="RRR"),"",IF(AND($D971="B",$D974="B"),"B",IF(AND($D973="B",$D975="B"),"B",IF(AND($D975=$D976,$D975="B"),"B","")))),"")</f>
        <v>B</v>
      </c>
      <c r="I977" s="346" t="str">
        <f t="shared" ca="1" si="322"/>
        <v>L</v>
      </c>
      <c r="J977" s="346">
        <f t="shared" ca="1" si="309"/>
        <v>-1</v>
      </c>
      <c r="K977" s="343">
        <f t="shared" ca="1" si="319"/>
        <v>-1</v>
      </c>
      <c r="L977" s="56" t="str">
        <f ca="1">VLOOKUP($A977,$BC$5:$BN$45,8)</f>
        <v>R</v>
      </c>
      <c r="M977" s="428">
        <f t="shared" ca="1" si="320"/>
        <v>2</v>
      </c>
      <c r="N977" s="175">
        <v>1</v>
      </c>
      <c r="O977" s="345" t="str">
        <f ca="1">IF($A976&lt;&gt;"",IF(OR($AH976&lt;&gt;0,$AI976&lt;&gt;0,E976="BBB",H977&lt;&gt;""),"",IF(AND($D971="R",$D974="R"),"R",IF(AND($D973="R",$D975="R"),"R",IF(AND($D975=$D976,$D975="R"),"R","")))),"")</f>
        <v/>
      </c>
      <c r="P977" s="37" t="str">
        <f t="shared" ca="1" si="310"/>
        <v/>
      </c>
      <c r="Q977" s="37">
        <f t="shared" ca="1" si="311"/>
        <v>0</v>
      </c>
      <c r="R977" s="23">
        <f ca="1">IF($A977&lt;&gt;"",IF(OR($AH976&lt;&gt;0,$AI976&lt;&gt;0),"0",SUM(Q977:Q977)),0)</f>
        <v>0</v>
      </c>
      <c r="S977" s="56" t="str">
        <f ca="1">VLOOKUP($A977,$BC$5:$BN$45,8)</f>
        <v>R</v>
      </c>
      <c r="T977" s="175">
        <v>1</v>
      </c>
      <c r="U977" s="345" t="str">
        <f ca="1">IF($A976&lt;&gt;"",IF(OR($AH976&lt;&gt;0,$AI976&lt;&gt;0,M976&gt;=$AJ$3),"",H977))</f>
        <v>B</v>
      </c>
      <c r="V977" s="346" t="str">
        <f t="shared" ca="1" si="323"/>
        <v>L</v>
      </c>
      <c r="W977" s="346">
        <f t="shared" ca="1" si="312"/>
        <v>-1</v>
      </c>
      <c r="X977" s="343">
        <f t="shared" ca="1" si="321"/>
        <v>-1</v>
      </c>
      <c r="Y977" s="56" t="str">
        <f ca="1">VLOOKUP($A977,$BC$5:$BN$45,8)</f>
        <v>R</v>
      </c>
      <c r="Z977" s="175">
        <v>1</v>
      </c>
      <c r="AA977" s="345" t="str">
        <f ca="1">IF($A976&lt;&gt;"",IF(OR($AH976&lt;&gt;0,$AI976&lt;&gt;0,U977&lt;&gt;""),"",O977))</f>
        <v/>
      </c>
      <c r="AB977" s="37" t="str">
        <f t="shared" ca="1" si="313"/>
        <v/>
      </c>
      <c r="AC977" s="37">
        <f t="shared" ca="1" si="314"/>
        <v>0</v>
      </c>
      <c r="AD977" s="23">
        <f ca="1">IF($A977&lt;&gt;"",IF(OR($AH976&lt;&gt;0,$AI976&lt;&gt;0),"0",SUM(AC977:AC977)),0)</f>
        <v>0</v>
      </c>
      <c r="AE977" s="90">
        <f ca="1">IF(A977&lt;&gt;"",W977+AC977,0)</f>
        <v>-1</v>
      </c>
      <c r="AF977" s="87">
        <f t="shared" ca="1" si="315"/>
        <v>22</v>
      </c>
      <c r="AG977" s="95">
        <f>T978</f>
        <v>1</v>
      </c>
      <c r="AH977" s="89">
        <f ca="1">IF($A977&lt;&gt;"",IF(AH976&lt;&gt;0,AH976,IF(AF977&gt;=$AJ$1,"Profit Target",0)),0)</f>
        <v>0</v>
      </c>
      <c r="AI977" s="91">
        <f ca="1">IF($A977&lt;&gt;"",IF(AI976&lt;&gt;0,AI976,IF(AF977&lt;=$AJ$2,"Stop Loss",0)))</f>
        <v>0</v>
      </c>
      <c r="AJ977" s="89">
        <f t="shared" ca="1" si="316"/>
        <v>24</v>
      </c>
      <c r="AK977" s="78" t="str">
        <f ca="1">IF($A976="","",ABS(T977)&amp;"@")</f>
        <v>1@</v>
      </c>
      <c r="AL977" s="78" t="str">
        <f ca="1">IF(U977&lt;&gt;"",$AK977&amp;U977&amp;",","")</f>
        <v>1@B,</v>
      </c>
      <c r="AM977" s="78" t="str">
        <f ca="1">IF($A976="","",ABS(Z977)&amp;"@")</f>
        <v>1@</v>
      </c>
      <c r="AN977" s="427" t="str">
        <f t="shared" ca="1" si="317"/>
        <v/>
      </c>
      <c r="AO977" s="20"/>
      <c r="AP977" s="20"/>
      <c r="AQ977" s="20"/>
      <c r="AR977" s="20"/>
      <c r="AS977" s="20"/>
      <c r="AT977" s="66"/>
      <c r="AU977" s="20"/>
      <c r="AV977" s="20"/>
      <c r="AW977" s="20"/>
      <c r="AX977" s="20"/>
      <c r="AY977" s="20"/>
      <c r="AZ977" s="20"/>
      <c r="BA977" s="20"/>
      <c r="BB977" s="96">
        <f t="shared" ca="1" si="307"/>
        <v>6</v>
      </c>
      <c r="BC977" s="48"/>
      <c r="BD977" s="96"/>
      <c r="BE977" s="48"/>
      <c r="BG977" s="48"/>
      <c r="BH977" s="48"/>
      <c r="BI977" s="19"/>
      <c r="BJ977" s="19"/>
      <c r="BK977" s="19"/>
      <c r="BL977" s="48"/>
      <c r="BM977" s="61"/>
      <c r="BN977" s="48"/>
      <c r="BY977" s="6"/>
      <c r="CF977" s="66"/>
      <c r="CG977" s="19"/>
      <c r="CH977" s="66"/>
    </row>
    <row r="978" spans="1:86">
      <c r="A978" s="96">
        <f t="shared" ca="1" si="306"/>
        <v>5</v>
      </c>
      <c r="B978" s="23" t="str">
        <f ca="1">IF(A977="","",IF(AND(AL978="",AN978=""),"NB",AL978&amp;AN978))</f>
        <v>1@B,</v>
      </c>
      <c r="C978" s="6" t="str">
        <f t="shared" ca="1" si="308"/>
        <v/>
      </c>
      <c r="D978" s="56" t="str">
        <f ca="1">VLOOKUP($A978,$BC$5:$BN$45,8)</f>
        <v>R</v>
      </c>
      <c r="E978" s="344" t="str">
        <f t="shared" ca="1" si="318"/>
        <v>RRR</v>
      </c>
      <c r="F978" s="175">
        <v>1</v>
      </c>
      <c r="G978" s="459">
        <f ca="1">IF(G977&gt;=$AJ$3,1,IF(AND(J976="L",J977="L"),1,IF(I977="L",2,IF(I977="W",(2*G977-1),G977))))</f>
        <v>2</v>
      </c>
      <c r="H978" s="345" t="str">
        <f ca="1">IF($A977&lt;&gt;"",IF(OR($AH977&lt;&gt;0,$AI977&lt;&gt;0,E977="RRR"),"",IF(AND($D972="B",$D975="B"),"B",IF(AND($D974="B",$D976="B"),"B",IF(AND($D976=$D977,$D976="B"),"B","")))),"")</f>
        <v>B</v>
      </c>
      <c r="I978" s="346" t="str">
        <f t="shared" ca="1" si="322"/>
        <v>L</v>
      </c>
      <c r="J978" s="346">
        <f t="shared" ca="1" si="309"/>
        <v>-1</v>
      </c>
      <c r="K978" s="343">
        <f t="shared" ca="1" si="319"/>
        <v>-1</v>
      </c>
      <c r="L978" s="56" t="str">
        <f ca="1">VLOOKUP($A978,$BC$5:$BN$45,8)</f>
        <v>R</v>
      </c>
      <c r="M978" s="428">
        <f t="shared" ca="1" si="320"/>
        <v>3</v>
      </c>
      <c r="N978" s="175">
        <v>1</v>
      </c>
      <c r="O978" s="345" t="str">
        <f ca="1">IF($A977&lt;&gt;"",IF(OR($AH977&lt;&gt;0,$AI977&lt;&gt;0,E977="BBB",H978&lt;&gt;""),"",IF(AND($D972="R",$D975="R"),"R",IF(AND($D974="R",$D976="R"),"R",IF(AND($D976=$D977,$D976="R"),"R","")))),"")</f>
        <v/>
      </c>
      <c r="P978" s="37" t="str">
        <f t="shared" ca="1" si="310"/>
        <v/>
      </c>
      <c r="Q978" s="37">
        <f t="shared" ca="1" si="311"/>
        <v>0</v>
      </c>
      <c r="R978" s="23">
        <f ca="1">IF($A978&lt;&gt;"",IF(OR($AH977&lt;&gt;0,$AI977&lt;&gt;0),"0",SUM(Q978:Q978)),0)</f>
        <v>0</v>
      </c>
      <c r="S978" s="56" t="str">
        <f ca="1">VLOOKUP($A978,$BC$5:$BN$45,8)</f>
        <v>R</v>
      </c>
      <c r="T978" s="175">
        <v>1</v>
      </c>
      <c r="U978" s="345" t="str">
        <f ca="1">IF($A977&lt;&gt;"",IF(OR($AH977&lt;&gt;0,$AI977&lt;&gt;0,M977&gt;=$AJ$3),"",H978))</f>
        <v>B</v>
      </c>
      <c r="V978" s="346" t="str">
        <f t="shared" ca="1" si="323"/>
        <v>L</v>
      </c>
      <c r="W978" s="346">
        <f t="shared" ca="1" si="312"/>
        <v>-1</v>
      </c>
      <c r="X978" s="343">
        <f t="shared" ca="1" si="321"/>
        <v>-1</v>
      </c>
      <c r="Y978" s="56" t="str">
        <f ca="1">VLOOKUP($A978,$BC$5:$BN$45,8)</f>
        <v>R</v>
      </c>
      <c r="Z978" s="175">
        <v>1</v>
      </c>
      <c r="AA978" s="345" t="str">
        <f ca="1">IF($A977&lt;&gt;"",IF(OR($AH977&lt;&gt;0,$AI977&lt;&gt;0,U978&lt;&gt;""),"",O978))</f>
        <v/>
      </c>
      <c r="AB978" s="37" t="str">
        <f t="shared" ca="1" si="313"/>
        <v/>
      </c>
      <c r="AC978" s="37">
        <f t="shared" ca="1" si="314"/>
        <v>0</v>
      </c>
      <c r="AD978" s="23">
        <f ca="1">IF($A978&lt;&gt;"",IF(OR($AH977&lt;&gt;0,$AI977&lt;&gt;0),"0",SUM(AC978:AC978)),0)</f>
        <v>0</v>
      </c>
      <c r="AE978" s="90">
        <f ca="1">IF(A978&lt;&gt;"",W978+AC978,0)</f>
        <v>-1</v>
      </c>
      <c r="AF978" s="87">
        <f t="shared" ca="1" si="315"/>
        <v>21</v>
      </c>
      <c r="AG978" s="95">
        <f>T979</f>
        <v>1</v>
      </c>
      <c r="AH978" s="89">
        <f ca="1">IF($A978&lt;&gt;"",IF(AH977&lt;&gt;0,AH977,IF(AF978&gt;=$AJ$1,"Profit Target",0)),0)</f>
        <v>0</v>
      </c>
      <c r="AI978" s="91">
        <f ca="1">IF($A978&lt;&gt;"",IF(AI977&lt;&gt;0,AI977,IF(AF978&lt;=$AJ$2,"Stop Loss",0)))</f>
        <v>0</v>
      </c>
      <c r="AJ978" s="89">
        <f t="shared" ca="1" si="316"/>
        <v>24</v>
      </c>
      <c r="AK978" s="78" t="str">
        <f ca="1">IF($A977="","",ABS(T978)&amp;"@")</f>
        <v>1@</v>
      </c>
      <c r="AL978" s="78" t="str">
        <f ca="1">IF(U978&lt;&gt;"",$AK978&amp;U978&amp;",","")</f>
        <v>1@B,</v>
      </c>
      <c r="AM978" s="78" t="str">
        <f ca="1">IF($A977="","",ABS(Z978)&amp;"@")</f>
        <v>1@</v>
      </c>
      <c r="AN978" s="427" t="str">
        <f t="shared" ca="1" si="317"/>
        <v/>
      </c>
      <c r="AO978" s="20"/>
      <c r="AP978" s="20"/>
      <c r="AQ978" s="20"/>
      <c r="AR978" s="20"/>
      <c r="AS978" s="20"/>
      <c r="AT978" s="66"/>
      <c r="AU978" s="20"/>
      <c r="AV978" s="20"/>
      <c r="AW978" s="20"/>
      <c r="AX978" s="20"/>
      <c r="AY978" s="20"/>
      <c r="AZ978" s="20"/>
      <c r="BA978" s="20"/>
      <c r="BB978" s="96">
        <f t="shared" ca="1" si="307"/>
        <v>13</v>
      </c>
      <c r="BC978" s="48"/>
      <c r="BD978" s="96"/>
      <c r="BE978" s="48"/>
      <c r="BG978" s="48"/>
      <c r="BH978" s="48"/>
      <c r="BI978" s="19"/>
      <c r="BJ978" s="19"/>
      <c r="BK978" s="19"/>
      <c r="BL978" s="48"/>
      <c r="BM978" s="61"/>
      <c r="BN978" s="48"/>
      <c r="BY978" s="6"/>
      <c r="CF978" s="66"/>
      <c r="CG978" s="19"/>
      <c r="CH978" s="66"/>
    </row>
    <row r="979" spans="1:86">
      <c r="A979" s="96">
        <f t="shared" ca="1" si="306"/>
        <v>25</v>
      </c>
      <c r="B979" s="23" t="str">
        <f ca="1">IF(A978="","",IF(AND(AL979="",AN979=""),"NB",AL979&amp;AN979))</f>
        <v>1@R,</v>
      </c>
      <c r="C979" s="6" t="str">
        <f t="shared" ca="1" si="308"/>
        <v/>
      </c>
      <c r="D979" s="56" t="str">
        <f ca="1">VLOOKUP($A979,$BC$5:$BN$45,8)</f>
        <v>R</v>
      </c>
      <c r="E979" s="344" t="str">
        <f t="shared" ca="1" si="318"/>
        <v>RRR</v>
      </c>
      <c r="F979" s="175">
        <v>1</v>
      </c>
      <c r="G979" s="459">
        <f ca="1">IF(G978&gt;=$AJ$3,1,IF(AND(J977="L",J978="L"),1,IF(I978="L",2,IF(I978="W",(2*G978-1),G978))))</f>
        <v>2</v>
      </c>
      <c r="H979" s="345" t="str">
        <f ca="1">IF($A978&lt;&gt;"",IF(OR($AH978&lt;&gt;0,$AI978&lt;&gt;0,E978="RRR"),"",IF(AND($D973="B",$D976="B"),"B",IF(AND($D975="B",$D977="B"),"B",IF(AND($D977=$D978,$D977="B"),"B","")))),"")</f>
        <v/>
      </c>
      <c r="I979" s="346" t="str">
        <f t="shared" ca="1" si="322"/>
        <v/>
      </c>
      <c r="J979" s="346">
        <f t="shared" ca="1" si="309"/>
        <v>0</v>
      </c>
      <c r="K979" s="343">
        <f t="shared" ca="1" si="319"/>
        <v>0</v>
      </c>
      <c r="L979" s="56" t="str">
        <f ca="1">VLOOKUP($A979,$BC$5:$BN$45,8)</f>
        <v>R</v>
      </c>
      <c r="M979" s="428">
        <f t="shared" ca="1" si="320"/>
        <v>3</v>
      </c>
      <c r="N979" s="175">
        <v>1</v>
      </c>
      <c r="O979" s="345" t="str">
        <f ca="1">IF($A978&lt;&gt;"",IF(OR($AH978&lt;&gt;0,$AI978&lt;&gt;0,E978="BBB",H979&lt;&gt;""),"",IF(AND($D973="R",$D976="R"),"R",IF(AND($D975="R",$D977="R"),"R",IF(AND($D977=$D978,$D977="R"),"R","")))),"")</f>
        <v>R</v>
      </c>
      <c r="P979" s="37" t="str">
        <f t="shared" ca="1" si="310"/>
        <v>W</v>
      </c>
      <c r="Q979" s="37">
        <f t="shared" ca="1" si="311"/>
        <v>1</v>
      </c>
      <c r="R979" s="23">
        <f ca="1">IF($A979&lt;&gt;"",IF(OR($AH978&lt;&gt;0,$AI978&lt;&gt;0),"0",SUM(Q979:Q979)),0)</f>
        <v>1</v>
      </c>
      <c r="S979" s="56" t="str">
        <f ca="1">VLOOKUP($A979,$BC$5:$BN$45,8)</f>
        <v>R</v>
      </c>
      <c r="T979" s="175">
        <v>1</v>
      </c>
      <c r="U979" s="345" t="str">
        <f ca="1">IF($A978&lt;&gt;"",IF(OR($AH978&lt;&gt;0,$AI978&lt;&gt;0,M978&gt;=$AJ$3),"",H979))</f>
        <v/>
      </c>
      <c r="V979" s="346" t="str">
        <f t="shared" ca="1" si="323"/>
        <v/>
      </c>
      <c r="W979" s="346">
        <f t="shared" ca="1" si="312"/>
        <v>0</v>
      </c>
      <c r="X979" s="343">
        <f t="shared" ca="1" si="321"/>
        <v>0</v>
      </c>
      <c r="Y979" s="56" t="str">
        <f ca="1">VLOOKUP($A979,$BC$5:$BN$45,8)</f>
        <v>R</v>
      </c>
      <c r="Z979" s="175">
        <v>1</v>
      </c>
      <c r="AA979" s="345" t="str">
        <f ca="1">IF($A978&lt;&gt;"",IF(OR($AH978&lt;&gt;0,$AI978&lt;&gt;0,U979&lt;&gt;""),"",O979))</f>
        <v>R</v>
      </c>
      <c r="AB979" s="37" t="str">
        <f t="shared" ca="1" si="313"/>
        <v>W</v>
      </c>
      <c r="AC979" s="37">
        <f t="shared" ca="1" si="314"/>
        <v>1</v>
      </c>
      <c r="AD979" s="23">
        <f ca="1">IF($A979&lt;&gt;"",IF(OR($AH978&lt;&gt;0,$AI978&lt;&gt;0),"0",SUM(AC979:AC979)),0)</f>
        <v>1</v>
      </c>
      <c r="AE979" s="90">
        <f ca="1">IF(A979&lt;&gt;"",W979+AC979,0)</f>
        <v>1</v>
      </c>
      <c r="AF979" s="87">
        <f t="shared" ca="1" si="315"/>
        <v>22</v>
      </c>
      <c r="AG979" s="95">
        <f>T980</f>
        <v>1</v>
      </c>
      <c r="AH979" s="89">
        <f ca="1">IF($A979&lt;&gt;"",IF(AH978&lt;&gt;0,AH978,IF(AF979&gt;=$AJ$1,"Profit Target",0)),0)</f>
        <v>0</v>
      </c>
      <c r="AI979" s="91">
        <f ca="1">IF($A979&lt;&gt;"",IF(AI978&lt;&gt;0,AI978,IF(AF979&lt;=$AJ$2,"Stop Loss",0)))</f>
        <v>0</v>
      </c>
      <c r="AJ979" s="89">
        <f t="shared" ca="1" si="316"/>
        <v>24</v>
      </c>
      <c r="AK979" s="78" t="str">
        <f ca="1">IF($A978="","",ABS(T979)&amp;"@")</f>
        <v>1@</v>
      </c>
      <c r="AL979" s="78" t="str">
        <f ca="1">IF(U979&lt;&gt;"",$AK979&amp;U979&amp;",","")</f>
        <v/>
      </c>
      <c r="AM979" s="78" t="str">
        <f ca="1">IF($A978="","",ABS(Z979)&amp;"@")</f>
        <v>1@</v>
      </c>
      <c r="AN979" s="427" t="str">
        <f t="shared" ca="1" si="317"/>
        <v>1@R,</v>
      </c>
      <c r="AO979" s="20"/>
      <c r="AP979" s="20"/>
      <c r="AQ979" s="20"/>
      <c r="AR979" s="20"/>
      <c r="AS979" s="20"/>
      <c r="AT979" s="66"/>
      <c r="AU979" s="20"/>
      <c r="AV979" s="20"/>
      <c r="AW979" s="20"/>
      <c r="AX979" s="20"/>
      <c r="AY979" s="20"/>
      <c r="AZ979" s="20"/>
      <c r="BA979" s="20"/>
      <c r="BB979" s="96">
        <f t="shared" ca="1" si="307"/>
        <v>2</v>
      </c>
      <c r="BC979" s="48"/>
      <c r="BD979" s="96"/>
      <c r="BE979" s="48"/>
      <c r="BG979" s="48"/>
      <c r="BH979" s="48"/>
      <c r="BI979" s="19"/>
      <c r="BJ979" s="19"/>
      <c r="BK979" s="19"/>
      <c r="BL979" s="48"/>
      <c r="BM979" s="61"/>
      <c r="BN979" s="48"/>
      <c r="BY979" s="6"/>
      <c r="CF979" s="66"/>
      <c r="CG979" s="19"/>
      <c r="CH979" s="66"/>
    </row>
    <row r="980" spans="1:86">
      <c r="A980" s="96">
        <f t="shared" ca="1" si="306"/>
        <v>34</v>
      </c>
      <c r="B980" s="23" t="str">
        <f ca="1">IF(A979="","",IF(AND(AL980="",AN980=""),"NB",AL980&amp;AN980))</f>
        <v>1@R,</v>
      </c>
      <c r="C980" s="6" t="str">
        <f t="shared" ca="1" si="308"/>
        <v/>
      </c>
      <c r="D980" s="56" t="str">
        <f ca="1">VLOOKUP($A980,$BC$5:$BN$45,8)</f>
        <v>R</v>
      </c>
      <c r="E980" s="344" t="str">
        <f t="shared" ca="1" si="318"/>
        <v>RRR</v>
      </c>
      <c r="F980" s="175">
        <v>1</v>
      </c>
      <c r="G980" s="459">
        <f ca="1">IF(G979&gt;=$AJ$3,1,IF(AND(J978="L",J979="L"),1,IF(I979="L",2,IF(I979="W",(2*G979-1),G979))))</f>
        <v>2</v>
      </c>
      <c r="H980" s="345" t="str">
        <f ca="1">IF($A979&lt;&gt;"",IF(OR($AH979&lt;&gt;0,$AI979&lt;&gt;0,E979="RRR"),"",IF(AND($D974="B",$D977="B"),"B",IF(AND($D976="B",$D978="B"),"B",IF(AND($D978=$D979,$D978="B"),"B","")))),"")</f>
        <v/>
      </c>
      <c r="I980" s="346" t="str">
        <f t="shared" ca="1" si="322"/>
        <v/>
      </c>
      <c r="J980" s="346">
        <f t="shared" ca="1" si="309"/>
        <v>0</v>
      </c>
      <c r="K980" s="343">
        <f t="shared" ca="1" si="319"/>
        <v>0</v>
      </c>
      <c r="L980" s="56" t="str">
        <f ca="1">VLOOKUP($A980,$BC$5:$BN$45,8)</f>
        <v>R</v>
      </c>
      <c r="M980" s="428">
        <f t="shared" ca="1" si="320"/>
        <v>3</v>
      </c>
      <c r="N980" s="175">
        <v>1</v>
      </c>
      <c r="O980" s="345" t="str">
        <f ca="1">IF($A979&lt;&gt;"",IF(OR($AH979&lt;&gt;0,$AI979&lt;&gt;0,E979="BBB",H980&lt;&gt;""),"",IF(AND($D974="R",$D977="R"),"R",IF(AND($D976="R",$D978="R"),"R",IF(AND($D978=$D979,$D978="R"),"R","")))),"")</f>
        <v>R</v>
      </c>
      <c r="P980" s="37" t="str">
        <f t="shared" ca="1" si="310"/>
        <v>W</v>
      </c>
      <c r="Q980" s="37">
        <f t="shared" ca="1" si="311"/>
        <v>1</v>
      </c>
      <c r="R980" s="23">
        <f ca="1">IF($A980&lt;&gt;"",IF(OR($AH979&lt;&gt;0,$AI979&lt;&gt;0),"0",SUM(Q980:Q980)),0)</f>
        <v>1</v>
      </c>
      <c r="S980" s="56" t="str">
        <f ca="1">VLOOKUP($A980,$BC$5:$BN$45,8)</f>
        <v>R</v>
      </c>
      <c r="T980" s="175">
        <v>1</v>
      </c>
      <c r="U980" s="345" t="str">
        <f ca="1">IF($A979&lt;&gt;"",IF(OR($AH979&lt;&gt;0,$AI979&lt;&gt;0,M979&gt;=$AJ$3),"",H980))</f>
        <v/>
      </c>
      <c r="V980" s="346" t="str">
        <f t="shared" ca="1" si="323"/>
        <v/>
      </c>
      <c r="W980" s="346">
        <f t="shared" ca="1" si="312"/>
        <v>0</v>
      </c>
      <c r="X980" s="343">
        <f t="shared" ca="1" si="321"/>
        <v>0</v>
      </c>
      <c r="Y980" s="56" t="str">
        <f ca="1">VLOOKUP($A980,$BC$5:$BN$45,8)</f>
        <v>R</v>
      </c>
      <c r="Z980" s="175">
        <v>1</v>
      </c>
      <c r="AA980" s="345" t="str">
        <f ca="1">IF($A979&lt;&gt;"",IF(OR($AH979&lt;&gt;0,$AI979&lt;&gt;0,U980&lt;&gt;""),"",O980))</f>
        <v>R</v>
      </c>
      <c r="AB980" s="37" t="str">
        <f t="shared" ca="1" si="313"/>
        <v>W</v>
      </c>
      <c r="AC980" s="37">
        <f t="shared" ca="1" si="314"/>
        <v>1</v>
      </c>
      <c r="AD980" s="23">
        <f ca="1">IF($A980&lt;&gt;"",IF(OR($AH979&lt;&gt;0,$AI979&lt;&gt;0),"0",SUM(AC980:AC980)),0)</f>
        <v>1</v>
      </c>
      <c r="AE980" s="90">
        <f ca="1">IF(A980&lt;&gt;"",W980+AC980,0)</f>
        <v>1</v>
      </c>
      <c r="AF980" s="87">
        <f t="shared" ca="1" si="315"/>
        <v>23</v>
      </c>
      <c r="AG980" s="95">
        <f>T981</f>
        <v>1</v>
      </c>
      <c r="AH980" s="89">
        <f ca="1">IF($A980&lt;&gt;"",IF(AH979&lt;&gt;0,AH979,IF(AF980&gt;=$AJ$1,"Profit Target",0)),0)</f>
        <v>0</v>
      </c>
      <c r="AI980" s="91">
        <f ca="1">IF($A980&lt;&gt;"",IF(AI979&lt;&gt;0,AI979,IF(AF980&lt;=$AJ$2,"Stop Loss",0)))</f>
        <v>0</v>
      </c>
      <c r="AJ980" s="89">
        <f t="shared" ca="1" si="316"/>
        <v>24</v>
      </c>
      <c r="AK980" s="78" t="str">
        <f ca="1">IF($A979="","",ABS(T980)&amp;"@")</f>
        <v>1@</v>
      </c>
      <c r="AL980" s="78" t="str">
        <f ca="1">IF(U980&lt;&gt;"",$AK980&amp;U980&amp;",","")</f>
        <v/>
      </c>
      <c r="AM980" s="78" t="str">
        <f ca="1">IF($A979="","",ABS(Z980)&amp;"@")</f>
        <v>1@</v>
      </c>
      <c r="AN980" s="427" t="str">
        <f t="shared" ca="1" si="317"/>
        <v>1@R,</v>
      </c>
      <c r="AO980" s="20"/>
      <c r="AP980" s="20"/>
      <c r="AQ980" s="20"/>
      <c r="AR980" s="20"/>
      <c r="AS980" s="20"/>
      <c r="AT980" s="66"/>
      <c r="AU980" s="20"/>
      <c r="AV980" s="20"/>
      <c r="AW980" s="20"/>
      <c r="AX980" s="20"/>
      <c r="AY980" s="20"/>
      <c r="AZ980" s="20"/>
      <c r="BA980" s="20"/>
      <c r="BB980" s="96">
        <f t="shared" ca="1" si="307"/>
        <v>20</v>
      </c>
      <c r="BC980" s="48"/>
      <c r="BD980" s="96"/>
      <c r="BE980" s="48"/>
      <c r="BG980" s="48"/>
      <c r="BH980" s="48"/>
      <c r="BI980" s="19"/>
      <c r="BJ980" s="19"/>
      <c r="BK980" s="19"/>
      <c r="BL980" s="48"/>
      <c r="BM980" s="61"/>
      <c r="BN980" s="48"/>
      <c r="BY980" s="6"/>
      <c r="CF980" s="66"/>
      <c r="CG980" s="19"/>
      <c r="CH980" s="66"/>
    </row>
    <row r="981" spans="1:86">
      <c r="A981" s="96">
        <f t="shared" ca="1" si="306"/>
        <v>20</v>
      </c>
      <c r="B981" s="23" t="str">
        <f ca="1">IF(A980="","",IF(AND(AL981="",AN981=""),"NB",AL981&amp;AN981))</f>
        <v>1@R,</v>
      </c>
      <c r="C981" s="6" t="str">
        <f t="shared" ca="1" si="308"/>
        <v/>
      </c>
      <c r="D981" s="56" t="str">
        <f ca="1">VLOOKUP($A981,$BC$5:$BN$45,8)</f>
        <v>B</v>
      </c>
      <c r="E981" s="344" t="str">
        <f t="shared" ca="1" si="318"/>
        <v>RRB</v>
      </c>
      <c r="F981" s="175">
        <v>1</v>
      </c>
      <c r="G981" s="459">
        <f ca="1">IF(G980&gt;=$AJ$3,1,IF(AND(J979="L",J980="L"),1,IF(I980="L",2,IF(I980="W",(2*G980-1),G980))))</f>
        <v>2</v>
      </c>
      <c r="H981" s="345" t="str">
        <f ca="1">IF($A980&lt;&gt;"",IF(OR($AH980&lt;&gt;0,$AI980&lt;&gt;0,E980="RRR"),"",IF(AND($D975="B",$D978="B"),"B",IF(AND($D977="B",$D979="B"),"B",IF(AND($D979=$D980,$D979="B"),"B","")))),"")</f>
        <v/>
      </c>
      <c r="I981" s="346" t="str">
        <f t="shared" ca="1" si="322"/>
        <v/>
      </c>
      <c r="J981" s="346">
        <f t="shared" ca="1" si="309"/>
        <v>0</v>
      </c>
      <c r="K981" s="343">
        <f t="shared" ca="1" si="319"/>
        <v>0</v>
      </c>
      <c r="L981" s="56" t="str">
        <f ca="1">VLOOKUP($A981,$BC$5:$BN$45,8)</f>
        <v>B</v>
      </c>
      <c r="M981" s="428">
        <f t="shared" ca="1" si="320"/>
        <v>3</v>
      </c>
      <c r="N981" s="175">
        <v>1</v>
      </c>
      <c r="O981" s="345" t="str">
        <f ca="1">IF($A980&lt;&gt;"",IF(OR($AH980&lt;&gt;0,$AI980&lt;&gt;0,E980="BBB",H981&lt;&gt;""),"",IF(AND($D975="R",$D978="R"),"R",IF(AND($D977="R",$D979="R"),"R",IF(AND($D979=$D980,$D979="R"),"R","")))),"")</f>
        <v>R</v>
      </c>
      <c r="P981" s="37" t="str">
        <f t="shared" ca="1" si="310"/>
        <v>L</v>
      </c>
      <c r="Q981" s="37">
        <f t="shared" ca="1" si="311"/>
        <v>-1</v>
      </c>
      <c r="R981" s="23">
        <f ca="1">IF($A981&lt;&gt;"",IF(OR($AH980&lt;&gt;0,$AI980&lt;&gt;0),"0",SUM(Q981:Q981)),0)</f>
        <v>-1</v>
      </c>
      <c r="S981" s="56" t="str">
        <f ca="1">VLOOKUP($A981,$BC$5:$BN$45,8)</f>
        <v>B</v>
      </c>
      <c r="T981" s="175">
        <v>1</v>
      </c>
      <c r="U981" s="345" t="str">
        <f ca="1">IF($A980&lt;&gt;"",IF(OR($AH980&lt;&gt;0,$AI980&lt;&gt;0,M980&gt;=$AJ$3),"",H981))</f>
        <v/>
      </c>
      <c r="V981" s="346" t="str">
        <f t="shared" ca="1" si="323"/>
        <v/>
      </c>
      <c r="W981" s="346">
        <f t="shared" ca="1" si="312"/>
        <v>0</v>
      </c>
      <c r="X981" s="343">
        <f t="shared" ca="1" si="321"/>
        <v>0</v>
      </c>
      <c r="Y981" s="56" t="str">
        <f ca="1">VLOOKUP($A981,$BC$5:$BN$45,8)</f>
        <v>B</v>
      </c>
      <c r="Z981" s="175">
        <v>1</v>
      </c>
      <c r="AA981" s="345" t="str">
        <f ca="1">IF($A980&lt;&gt;"",IF(OR($AH980&lt;&gt;0,$AI980&lt;&gt;0,U981&lt;&gt;""),"",O981))</f>
        <v>R</v>
      </c>
      <c r="AB981" s="37" t="str">
        <f t="shared" ca="1" si="313"/>
        <v>L</v>
      </c>
      <c r="AC981" s="37">
        <f t="shared" ca="1" si="314"/>
        <v>-1</v>
      </c>
      <c r="AD981" s="23">
        <f ca="1">IF($A981&lt;&gt;"",IF(OR($AH980&lt;&gt;0,$AI980&lt;&gt;0),"0",SUM(AC981:AC981)),0)</f>
        <v>-1</v>
      </c>
      <c r="AE981" s="90">
        <f ca="1">IF(A981&lt;&gt;"",W981+AC981,0)</f>
        <v>-1</v>
      </c>
      <c r="AF981" s="87">
        <f t="shared" ca="1" si="315"/>
        <v>22</v>
      </c>
      <c r="AG981" s="95">
        <f>T982</f>
        <v>1</v>
      </c>
      <c r="AH981" s="89">
        <f ca="1">IF($A981&lt;&gt;"",IF(AH980&lt;&gt;0,AH980,IF(AF981&gt;=$AJ$1,"Profit Target",0)),0)</f>
        <v>0</v>
      </c>
      <c r="AI981" s="91">
        <f ca="1">IF($A981&lt;&gt;"",IF(AI980&lt;&gt;0,AI980,IF(AF981&lt;=$AJ$2,"Stop Loss",0)))</f>
        <v>0</v>
      </c>
      <c r="AJ981" s="89">
        <f t="shared" ca="1" si="316"/>
        <v>24</v>
      </c>
      <c r="AK981" s="78" t="str">
        <f ca="1">IF($A980="","",ABS(T981)&amp;"@")</f>
        <v>1@</v>
      </c>
      <c r="AL981" s="78" t="str">
        <f ca="1">IF(U981&lt;&gt;"",$AK981&amp;U981&amp;",","")</f>
        <v/>
      </c>
      <c r="AM981" s="78" t="str">
        <f ca="1">IF($A980="","",ABS(Z981)&amp;"@")</f>
        <v>1@</v>
      </c>
      <c r="AN981" s="427" t="str">
        <f t="shared" ca="1" si="317"/>
        <v>1@R,</v>
      </c>
      <c r="AO981" s="20"/>
      <c r="AP981" s="20"/>
      <c r="AQ981" s="20"/>
      <c r="AR981" s="20"/>
      <c r="AS981" s="20"/>
      <c r="AT981" s="66"/>
      <c r="AU981" s="20"/>
      <c r="AV981" s="20"/>
      <c r="AW981" s="20"/>
      <c r="AX981" s="20"/>
      <c r="AY981" s="20"/>
      <c r="AZ981" s="20"/>
      <c r="BA981" s="20"/>
      <c r="BB981" s="96">
        <f t="shared" ca="1" si="307"/>
        <v>17</v>
      </c>
      <c r="BC981" s="48"/>
      <c r="BD981" s="96"/>
      <c r="BE981" s="48"/>
      <c r="BG981" s="48"/>
      <c r="BH981" s="48"/>
      <c r="BI981" s="19"/>
      <c r="BJ981" s="19"/>
      <c r="BK981" s="19"/>
      <c r="BL981" s="48"/>
      <c r="BM981" s="61"/>
      <c r="BN981" s="48"/>
      <c r="BY981" s="6"/>
      <c r="CF981" s="66"/>
      <c r="CG981" s="19"/>
      <c r="CH981" s="66"/>
    </row>
    <row r="982" spans="1:86">
      <c r="A982" s="96">
        <f t="shared" ca="1" si="306"/>
        <v>6</v>
      </c>
      <c r="B982" s="23" t="str">
        <f ca="1">IF(A981="","",IF(AND(AL982="",AN982=""),"NB",AL982&amp;AN982))</f>
        <v>1@R,</v>
      </c>
      <c r="C982" s="6" t="str">
        <f t="shared" ca="1" si="308"/>
        <v/>
      </c>
      <c r="D982" s="56" t="str">
        <f ca="1">VLOOKUP($A982,$BC$5:$BN$45,8)</f>
        <v>B</v>
      </c>
      <c r="E982" s="344" t="str">
        <f t="shared" ca="1" si="318"/>
        <v>RBB</v>
      </c>
      <c r="F982" s="175">
        <v>1</v>
      </c>
      <c r="G982" s="459">
        <f ca="1">IF(G981&gt;=$AJ$3,1,IF(AND(J980="L",J981="L"),1,IF(I981="L",2,IF(I981="W",(2*G981-1),G981))))</f>
        <v>2</v>
      </c>
      <c r="H982" s="345" t="str">
        <f ca="1">IF($A981&lt;&gt;"",IF(OR($AH981&lt;&gt;0,$AI981&lt;&gt;0,E981="RRR"),"",IF(AND($D976="B",$D979="B"),"B",IF(AND($D978="B",$D980="B"),"B",IF(AND($D980=$D981,$D980="B"),"B","")))),"")</f>
        <v/>
      </c>
      <c r="I982" s="346" t="str">
        <f t="shared" ca="1" si="322"/>
        <v/>
      </c>
      <c r="J982" s="346">
        <f t="shared" ca="1" si="309"/>
        <v>0</v>
      </c>
      <c r="K982" s="343">
        <f t="shared" ca="1" si="319"/>
        <v>0</v>
      </c>
      <c r="L982" s="56" t="str">
        <f ca="1">VLOOKUP($A982,$BC$5:$BN$45,8)</f>
        <v>B</v>
      </c>
      <c r="M982" s="428">
        <f t="shared" ca="1" si="320"/>
        <v>3</v>
      </c>
      <c r="N982" s="175">
        <v>1</v>
      </c>
      <c r="O982" s="345" t="str">
        <f ca="1">IF($A981&lt;&gt;"",IF(OR($AH981&lt;&gt;0,$AI981&lt;&gt;0,E981="BBB",H982&lt;&gt;""),"",IF(AND($D976="R",$D979="R"),"R",IF(AND($D978="R",$D980="R"),"R",IF(AND($D980=$D981,$D980="R"),"R","")))),"")</f>
        <v>R</v>
      </c>
      <c r="P982" s="37" t="str">
        <f t="shared" ca="1" si="310"/>
        <v>L</v>
      </c>
      <c r="Q982" s="37">
        <f t="shared" ca="1" si="311"/>
        <v>-1</v>
      </c>
      <c r="R982" s="23">
        <f ca="1">IF($A982&lt;&gt;"",IF(OR($AH981&lt;&gt;0,$AI981&lt;&gt;0),"0",SUM(Q982:Q982)),0)</f>
        <v>-1</v>
      </c>
      <c r="S982" s="56" t="str">
        <f ca="1">VLOOKUP($A982,$BC$5:$BN$45,8)</f>
        <v>B</v>
      </c>
      <c r="T982" s="175">
        <v>1</v>
      </c>
      <c r="U982" s="345" t="str">
        <f ca="1">IF($A981&lt;&gt;"",IF(OR($AH981&lt;&gt;0,$AI981&lt;&gt;0,M981&gt;=$AJ$3),"",H982))</f>
        <v/>
      </c>
      <c r="V982" s="346" t="str">
        <f t="shared" ca="1" si="323"/>
        <v/>
      </c>
      <c r="W982" s="346">
        <f t="shared" ca="1" si="312"/>
        <v>0</v>
      </c>
      <c r="X982" s="343">
        <f t="shared" ca="1" si="321"/>
        <v>0</v>
      </c>
      <c r="Y982" s="56" t="str">
        <f ca="1">VLOOKUP($A982,$BC$5:$BN$45,8)</f>
        <v>B</v>
      </c>
      <c r="Z982" s="175">
        <v>1</v>
      </c>
      <c r="AA982" s="345" t="str">
        <f ca="1">IF($A981&lt;&gt;"",IF(OR($AH981&lt;&gt;0,$AI981&lt;&gt;0,U982&lt;&gt;""),"",O982))</f>
        <v>R</v>
      </c>
      <c r="AB982" s="37" t="str">
        <f t="shared" ca="1" si="313"/>
        <v>L</v>
      </c>
      <c r="AC982" s="37">
        <f t="shared" ca="1" si="314"/>
        <v>-1</v>
      </c>
      <c r="AD982" s="23">
        <f ca="1">IF($A982&lt;&gt;"",IF(OR($AH981&lt;&gt;0,$AI981&lt;&gt;0),"0",SUM(AC982:AC982)),0)</f>
        <v>-1</v>
      </c>
      <c r="AE982" s="90">
        <f ca="1">IF(A982&lt;&gt;"",W982+AC982,0)</f>
        <v>-1</v>
      </c>
      <c r="AF982" s="87">
        <f t="shared" ca="1" si="315"/>
        <v>21</v>
      </c>
      <c r="AG982" s="95">
        <f>T983</f>
        <v>1</v>
      </c>
      <c r="AH982" s="89">
        <f ca="1">IF($A982&lt;&gt;"",IF(AH981&lt;&gt;0,AH981,IF(AF982&gt;=$AJ$1,"Profit Target",0)),0)</f>
        <v>0</v>
      </c>
      <c r="AI982" s="91">
        <f ca="1">IF($A982&lt;&gt;"",IF(AI981&lt;&gt;0,AI981,IF(AF982&lt;=$AJ$2,"Stop Loss",0)))</f>
        <v>0</v>
      </c>
      <c r="AJ982" s="89">
        <f t="shared" ca="1" si="316"/>
        <v>24</v>
      </c>
      <c r="AK982" s="78" t="str">
        <f ca="1">IF($A981="","",ABS(T982)&amp;"@")</f>
        <v>1@</v>
      </c>
      <c r="AL982" s="78" t="str">
        <f ca="1">IF(U982&lt;&gt;"",$AK982&amp;U982&amp;",","")</f>
        <v/>
      </c>
      <c r="AM982" s="78" t="str">
        <f ca="1">IF($A981="","",ABS(Z982)&amp;"@")</f>
        <v>1@</v>
      </c>
      <c r="AN982" s="427" t="str">
        <f t="shared" ca="1" si="317"/>
        <v>1@R,</v>
      </c>
      <c r="AO982" s="20"/>
      <c r="AP982" s="20"/>
      <c r="AQ982" s="20"/>
      <c r="AR982" s="20"/>
      <c r="AS982" s="20"/>
      <c r="AT982" s="66"/>
      <c r="AU982" s="20"/>
      <c r="AV982" s="20"/>
      <c r="AW982" s="20"/>
      <c r="AX982" s="20"/>
      <c r="AY982" s="20"/>
      <c r="AZ982" s="20"/>
      <c r="BA982" s="20"/>
      <c r="BB982" s="96">
        <f t="shared" ca="1" si="307"/>
        <v>12</v>
      </c>
      <c r="BC982" s="48"/>
      <c r="BD982" s="96"/>
      <c r="BE982" s="48"/>
      <c r="BG982" s="48"/>
      <c r="BH982" s="48"/>
      <c r="BI982" s="19"/>
      <c r="BJ982" s="19"/>
      <c r="BK982" s="19"/>
      <c r="BL982" s="48"/>
      <c r="BM982" s="61"/>
      <c r="BN982" s="48"/>
      <c r="BY982" s="6"/>
      <c r="CF982" s="66"/>
      <c r="CG982" s="19"/>
      <c r="CH982" s="66"/>
    </row>
    <row r="983" spans="1:86">
      <c r="A983" s="96">
        <f t="shared" ca="1" si="306"/>
        <v>16</v>
      </c>
      <c r="B983" s="23" t="str">
        <f ca="1">IF(A982="","",IF(AND(AL983="",AN983=""),"NB",AL983&amp;AN983))</f>
        <v>1@B,</v>
      </c>
      <c r="C983" s="6" t="str">
        <f t="shared" ca="1" si="308"/>
        <v/>
      </c>
      <c r="D983" s="56" t="str">
        <f ca="1">VLOOKUP($A983,$BC$5:$BN$45,8)</f>
        <v>R</v>
      </c>
      <c r="E983" s="344" t="str">
        <f t="shared" ca="1" si="318"/>
        <v>BBR</v>
      </c>
      <c r="F983" s="175">
        <v>1</v>
      </c>
      <c r="G983" s="459">
        <f ca="1">IF(G982&gt;=$AJ$3,1,IF(AND(J981="L",J982="L"),1,IF(I982="L",2,IF(I982="W",(2*G982-1),G982))))</f>
        <v>2</v>
      </c>
      <c r="H983" s="345" t="str">
        <f ca="1">IF($A982&lt;&gt;"",IF(OR($AH982&lt;&gt;0,$AI982&lt;&gt;0,E982="RRR"),"",IF(AND($D977="B",$D980="B"),"B",IF(AND($D979="B",$D981="B"),"B",IF(AND($D981=$D982,$D981="B"),"B","")))),"")</f>
        <v>B</v>
      </c>
      <c r="I983" s="346" t="str">
        <f t="shared" ca="1" si="322"/>
        <v>L</v>
      </c>
      <c r="J983" s="346">
        <f t="shared" ca="1" si="309"/>
        <v>-1</v>
      </c>
      <c r="K983" s="343">
        <f t="shared" ca="1" si="319"/>
        <v>-1</v>
      </c>
      <c r="L983" s="56" t="str">
        <f ca="1">VLOOKUP($A983,$BC$5:$BN$45,8)</f>
        <v>R</v>
      </c>
      <c r="M983" s="428">
        <f t="shared" ca="1" si="320"/>
        <v>4</v>
      </c>
      <c r="N983" s="175">
        <v>1</v>
      </c>
      <c r="O983" s="345" t="str">
        <f ca="1">IF($A982&lt;&gt;"",IF(OR($AH982&lt;&gt;0,$AI982&lt;&gt;0,E982="BBB",H983&lt;&gt;""),"",IF(AND($D977="R",$D980="R"),"R",IF(AND($D979="R",$D981="R"),"R",IF(AND($D981=$D982,$D981="R"),"R","")))),"")</f>
        <v/>
      </c>
      <c r="P983" s="37" t="str">
        <f t="shared" ca="1" si="310"/>
        <v/>
      </c>
      <c r="Q983" s="37">
        <f t="shared" ca="1" si="311"/>
        <v>0</v>
      </c>
      <c r="R983" s="23">
        <f ca="1">IF($A983&lt;&gt;"",IF(OR($AH982&lt;&gt;0,$AI982&lt;&gt;0),"0",SUM(Q983:Q983)),0)</f>
        <v>0</v>
      </c>
      <c r="S983" s="56" t="str">
        <f ca="1">VLOOKUP($A983,$BC$5:$BN$45,8)</f>
        <v>R</v>
      </c>
      <c r="T983" s="175">
        <v>1</v>
      </c>
      <c r="U983" s="345" t="str">
        <f ca="1">IF($A982&lt;&gt;"",IF(OR($AH982&lt;&gt;0,$AI982&lt;&gt;0,M982&gt;=$AJ$3),"",H983))</f>
        <v>B</v>
      </c>
      <c r="V983" s="346" t="str">
        <f t="shared" ca="1" si="323"/>
        <v>L</v>
      </c>
      <c r="W983" s="346">
        <f t="shared" ca="1" si="312"/>
        <v>-1</v>
      </c>
      <c r="X983" s="343">
        <f t="shared" ca="1" si="321"/>
        <v>-1</v>
      </c>
      <c r="Y983" s="56" t="str">
        <f ca="1">VLOOKUP($A983,$BC$5:$BN$45,8)</f>
        <v>R</v>
      </c>
      <c r="Z983" s="175">
        <v>1</v>
      </c>
      <c r="AA983" s="345" t="str">
        <f ca="1">IF($A982&lt;&gt;"",IF(OR($AH982&lt;&gt;0,$AI982&lt;&gt;0,U983&lt;&gt;""),"",O983))</f>
        <v/>
      </c>
      <c r="AB983" s="37" t="str">
        <f t="shared" ca="1" si="313"/>
        <v/>
      </c>
      <c r="AC983" s="37">
        <f t="shared" ca="1" si="314"/>
        <v>0</v>
      </c>
      <c r="AD983" s="23">
        <f ca="1">IF($A983&lt;&gt;"",IF(OR($AH982&lt;&gt;0,$AI982&lt;&gt;0),"0",SUM(AC983:AC983)),0)</f>
        <v>0</v>
      </c>
      <c r="AE983" s="90">
        <f ca="1">IF(A983&lt;&gt;"",W983+AC983,0)</f>
        <v>-1</v>
      </c>
      <c r="AF983" s="172">
        <f t="shared" ca="1" si="315"/>
        <v>20</v>
      </c>
      <c r="AG983" s="95">
        <f>T984</f>
        <v>1</v>
      </c>
      <c r="AH983" s="89">
        <f ca="1">IF($A983&lt;&gt;"",IF(AH982&lt;&gt;0,AH982,IF(AF983&gt;=$AJ$1,"Profit Target",0)),0)</f>
        <v>0</v>
      </c>
      <c r="AI983" s="91">
        <f ca="1">IF($A983&lt;&gt;"",IF(AI982&lt;&gt;0,AI982,IF(AF983&lt;=$AJ$2,"Stop Loss",0)))</f>
        <v>0</v>
      </c>
      <c r="AJ983" s="89">
        <f t="shared" ca="1" si="316"/>
        <v>24</v>
      </c>
      <c r="AK983" s="78" t="str">
        <f ca="1">IF($A982="","",ABS(T983)&amp;"@")</f>
        <v>1@</v>
      </c>
      <c r="AL983" s="78" t="str">
        <f ca="1">IF(U983&lt;&gt;"",$AK983&amp;U983&amp;",","")</f>
        <v>1@B,</v>
      </c>
      <c r="AM983" s="78" t="str">
        <f ca="1">IF($A982="","",ABS(Z983)&amp;"@")</f>
        <v>1@</v>
      </c>
      <c r="AN983" s="427" t="str">
        <f t="shared" ca="1" si="317"/>
        <v/>
      </c>
      <c r="AO983" s="20"/>
      <c r="AP983" s="20"/>
      <c r="AQ983" s="20"/>
      <c r="AR983" s="20"/>
      <c r="AS983" s="20"/>
      <c r="AT983" s="66"/>
      <c r="AU983" s="20"/>
      <c r="AV983" s="20"/>
      <c r="AW983" s="20"/>
      <c r="AX983" s="20"/>
      <c r="AY983" s="20"/>
      <c r="AZ983" s="20"/>
      <c r="BA983" s="20"/>
      <c r="BB983" s="96">
        <f t="shared" ca="1" si="307"/>
        <v>13</v>
      </c>
      <c r="BC983" s="48"/>
      <c r="BD983" s="96"/>
      <c r="BE983" s="48"/>
      <c r="BG983" s="48"/>
      <c r="BH983" s="48"/>
      <c r="BI983" s="19"/>
      <c r="BJ983" s="19"/>
      <c r="BK983" s="19"/>
      <c r="BL983" s="48"/>
      <c r="BM983" s="61"/>
      <c r="BN983" s="48"/>
      <c r="BY983" s="6"/>
      <c r="CF983" s="66"/>
      <c r="CG983" s="19"/>
      <c r="CH983" s="66"/>
    </row>
    <row r="984" spans="1:86">
      <c r="A984" s="96">
        <f t="shared" ca="1" si="306"/>
        <v>3</v>
      </c>
      <c r="B984" s="23" t="str">
        <f ca="1">IF(A983="","",IF(AND(AL984="",AN984=""),"NB",AL984&amp;AN984))</f>
        <v>NB</v>
      </c>
      <c r="C984" s="6" t="str">
        <f t="shared" ca="1" si="308"/>
        <v/>
      </c>
      <c r="D984" s="56" t="str">
        <f ca="1">VLOOKUP($A984,$BC$5:$BN$45,8)</f>
        <v>R</v>
      </c>
      <c r="E984" s="344" t="str">
        <f t="shared" ca="1" si="318"/>
        <v>BRR</v>
      </c>
      <c r="F984" s="175">
        <v>1</v>
      </c>
      <c r="G984" s="459">
        <f ca="1">IF(G983&gt;=$AJ$3,1,IF(AND(J982="L",J983="L"),1,IF(I983="L",2,IF(I983="W",(2*G983-1),G983))))</f>
        <v>2</v>
      </c>
      <c r="H984" s="345" t="str">
        <f ca="1">IF($A983&lt;&gt;"",IF(OR($AH983&lt;&gt;0,$AI983&lt;&gt;0,E983="RRR"),"",IF(AND($D978="B",$D981="B"),"B",IF(AND($D980="B",$D982="B"),"B",IF(AND($D982=$D983,$D982="B"),"B","")))),"")</f>
        <v/>
      </c>
      <c r="I984" s="346" t="str">
        <f t="shared" ca="1" si="322"/>
        <v/>
      </c>
      <c r="J984" s="346">
        <f t="shared" ca="1" si="309"/>
        <v>0</v>
      </c>
      <c r="K984" s="343">
        <f t="shared" ca="1" si="319"/>
        <v>0</v>
      </c>
      <c r="L984" s="56" t="str">
        <f ca="1">VLOOKUP($A984,$BC$5:$BN$45,8)</f>
        <v>R</v>
      </c>
      <c r="M984" s="428">
        <f t="shared" ca="1" si="320"/>
        <v>4</v>
      </c>
      <c r="N984" s="175">
        <v>1</v>
      </c>
      <c r="O984" s="345" t="str">
        <f ca="1">IF($A983&lt;&gt;"",IF(OR($AH983&lt;&gt;0,$AI983&lt;&gt;0,E983="BBB",H984&lt;&gt;""),"",IF(AND($D978="R",$D981="R"),"R",IF(AND($D980="R",$D982="R"),"R",IF(AND($D982=$D983,$D982="R"),"R","")))),"")</f>
        <v/>
      </c>
      <c r="P984" s="37" t="str">
        <f t="shared" ca="1" si="310"/>
        <v/>
      </c>
      <c r="Q984" s="37">
        <f t="shared" ca="1" si="311"/>
        <v>0</v>
      </c>
      <c r="R984" s="23">
        <f ca="1">IF($A984&lt;&gt;"",IF(OR($AH983&lt;&gt;0,$AI983&lt;&gt;0),"0",SUM(Q984:Q984)),0)</f>
        <v>0</v>
      </c>
      <c r="S984" s="56" t="str">
        <f ca="1">VLOOKUP($A984,$BC$5:$BN$45,8)</f>
        <v>R</v>
      </c>
      <c r="T984" s="175">
        <v>1</v>
      </c>
      <c r="U984" s="345" t="str">
        <f ca="1">IF($A983&lt;&gt;"",IF(OR($AH983&lt;&gt;0,$AI983&lt;&gt;0,M983&gt;=$AJ$3),"",H984))</f>
        <v/>
      </c>
      <c r="V984" s="346" t="str">
        <f t="shared" ca="1" si="323"/>
        <v/>
      </c>
      <c r="W984" s="346">
        <f t="shared" ca="1" si="312"/>
        <v>0</v>
      </c>
      <c r="X984" s="343">
        <f t="shared" ca="1" si="321"/>
        <v>0</v>
      </c>
      <c r="Y984" s="56" t="str">
        <f ca="1">VLOOKUP($A984,$BC$5:$BN$45,8)</f>
        <v>R</v>
      </c>
      <c r="Z984" s="175">
        <v>1</v>
      </c>
      <c r="AA984" s="345" t="str">
        <f ca="1">IF($A983&lt;&gt;"",IF(OR($AH983&lt;&gt;0,$AI983&lt;&gt;0,U984&lt;&gt;""),"",O984))</f>
        <v/>
      </c>
      <c r="AB984" s="37" t="str">
        <f t="shared" ca="1" si="313"/>
        <v/>
      </c>
      <c r="AC984" s="37">
        <f t="shared" ca="1" si="314"/>
        <v>0</v>
      </c>
      <c r="AD984" s="23">
        <f ca="1">IF($A984&lt;&gt;"",IF(OR($AH983&lt;&gt;0,$AI983&lt;&gt;0),"0",SUM(AC984:AC984)),0)</f>
        <v>0</v>
      </c>
      <c r="AE984" s="90">
        <f ca="1">IF(A984&lt;&gt;"",W984+AC984,0)</f>
        <v>0</v>
      </c>
      <c r="AF984" s="87">
        <f ca="1">IF($A984&lt;&gt;"",AE984+AF983,0)</f>
        <v>20</v>
      </c>
      <c r="AG984" s="95">
        <f>T985</f>
        <v>1</v>
      </c>
      <c r="AH984" s="89">
        <f ca="1">IF($A984&lt;&gt;"",IF(AH983&lt;&gt;0,AH983,IF(AF984&gt;=$AJ$1,"Profit Target",0)),0)</f>
        <v>0</v>
      </c>
      <c r="AI984" s="91">
        <f ca="1">IF($A984&lt;&gt;"",IF(AI983&lt;&gt;0,AI983,IF(AF984&lt;=$AJ$2,"Stop Loss",0)))</f>
        <v>0</v>
      </c>
      <c r="AJ984" s="89">
        <f t="shared" ca="1" si="316"/>
        <v>24</v>
      </c>
      <c r="AK984" s="78" t="str">
        <f ca="1">IF($A983="","",ABS(T984)&amp;"@")</f>
        <v>1@</v>
      </c>
      <c r="AL984" s="78" t="str">
        <f ca="1">IF(U984&lt;&gt;"",$AK984&amp;U984&amp;",","")</f>
        <v/>
      </c>
      <c r="AM984" s="78" t="str">
        <f ca="1">IF($A983="","",ABS(Z984)&amp;"@")</f>
        <v>1@</v>
      </c>
      <c r="AN984" s="427" t="str">
        <f t="shared" ca="1" si="317"/>
        <v/>
      </c>
      <c r="AO984" s="20"/>
      <c r="AP984" s="20"/>
      <c r="AQ984" s="20"/>
      <c r="AR984" s="20"/>
      <c r="AS984" s="20"/>
      <c r="AT984" s="66"/>
      <c r="AU984" s="20"/>
      <c r="AV984" s="20"/>
      <c r="AW984" s="20"/>
      <c r="AX984" s="20"/>
      <c r="AY984" s="20"/>
      <c r="AZ984" s="20"/>
      <c r="BA984" s="20"/>
      <c r="BB984" s="96">
        <f t="shared" ca="1" si="307"/>
        <v>25</v>
      </c>
      <c r="BC984" s="48"/>
      <c r="BD984" s="96"/>
      <c r="BE984" s="48"/>
      <c r="BG984" s="48"/>
      <c r="BH984" s="48"/>
      <c r="BI984" s="19"/>
      <c r="BJ984" s="19"/>
      <c r="BK984" s="19"/>
      <c r="BL984" s="48"/>
      <c r="BM984" s="61"/>
      <c r="BN984" s="48"/>
      <c r="BY984" s="6"/>
      <c r="CF984" s="66"/>
      <c r="CG984" s="19"/>
      <c r="CH984" s="66"/>
    </row>
    <row r="985" spans="1:86">
      <c r="A985" s="96">
        <f t="shared" ca="1" si="306"/>
        <v>21</v>
      </c>
      <c r="B985" s="23" t="str">
        <f ca="1">IF(A984="","",IF(AND(AL985="",AN985=""),"NB",AL985&amp;AN985))</f>
        <v>1@R,</v>
      </c>
      <c r="C985" s="6" t="str">
        <f t="shared" ca="1" si="308"/>
        <v/>
      </c>
      <c r="D985" s="56" t="str">
        <f ca="1">VLOOKUP($A985,$BC$5:$BN$45,8)</f>
        <v>R</v>
      </c>
      <c r="E985" s="344" t="str">
        <f t="shared" ca="1" si="318"/>
        <v>RRR</v>
      </c>
      <c r="F985" s="175">
        <v>1</v>
      </c>
      <c r="G985" s="459">
        <f ca="1">IF(G984&gt;=$AJ$3,1,IF(AND(J983="L",J984="L"),1,IF(I984="L",2,IF(I984="W",(2*G984-1),G984))))</f>
        <v>2</v>
      </c>
      <c r="H985" s="345" t="str">
        <f ca="1">IF($A984&lt;&gt;"",IF(OR($AH984&lt;&gt;0,$AI984&lt;&gt;0,E984="RRR"),"",IF(AND($D979="B",$D982="B"),"B",IF(AND($D981="B",$D983="B"),"B",IF(AND($D983=$D984,$D983="B"),"B","")))),"")</f>
        <v/>
      </c>
      <c r="I985" s="346" t="str">
        <f t="shared" ca="1" si="322"/>
        <v/>
      </c>
      <c r="J985" s="346">
        <f t="shared" ca="1" si="309"/>
        <v>0</v>
      </c>
      <c r="K985" s="343">
        <f t="shared" ca="1" si="319"/>
        <v>0</v>
      </c>
      <c r="L985" s="56" t="str">
        <f ca="1">VLOOKUP($A985,$BC$5:$BN$45,8)</f>
        <v>R</v>
      </c>
      <c r="M985" s="428">
        <f t="shared" ca="1" si="320"/>
        <v>4</v>
      </c>
      <c r="N985" s="175">
        <v>1</v>
      </c>
      <c r="O985" s="345" t="str">
        <f ca="1">IF($A984&lt;&gt;"",IF(OR($AH984&lt;&gt;0,$AI984&lt;&gt;0,E984="BBB",H985&lt;&gt;""),"",IF(AND($D979="R",$D982="R"),"R",IF(AND($D981="R",$D983="R"),"R",IF(AND($D983=$D984,$D983="R"),"R","")))),"")</f>
        <v>R</v>
      </c>
      <c r="P985" s="37" t="str">
        <f t="shared" ca="1" si="310"/>
        <v>W</v>
      </c>
      <c r="Q985" s="37">
        <f t="shared" ca="1" si="311"/>
        <v>1</v>
      </c>
      <c r="R985" s="23">
        <f ca="1">IF($A985&lt;&gt;"",IF(OR($AH984&lt;&gt;0,$AI984&lt;&gt;0),"0",SUM(Q985:Q985)),0)</f>
        <v>1</v>
      </c>
      <c r="S985" s="56" t="str">
        <f ca="1">VLOOKUP($A985,$BC$5:$BN$45,8)</f>
        <v>R</v>
      </c>
      <c r="T985" s="175">
        <v>1</v>
      </c>
      <c r="U985" s="345" t="str">
        <f ca="1">IF($A984&lt;&gt;"",IF(OR($AH984&lt;&gt;0,$AI984&lt;&gt;0,M984&gt;=$AJ$3),"",H985))</f>
        <v/>
      </c>
      <c r="V985" s="346" t="str">
        <f t="shared" ca="1" si="323"/>
        <v/>
      </c>
      <c r="W985" s="346">
        <f t="shared" ca="1" si="312"/>
        <v>0</v>
      </c>
      <c r="X985" s="343">
        <f t="shared" ca="1" si="321"/>
        <v>0</v>
      </c>
      <c r="Y985" s="56" t="str">
        <f ca="1">VLOOKUP($A985,$BC$5:$BN$45,8)</f>
        <v>R</v>
      </c>
      <c r="Z985" s="175">
        <v>1</v>
      </c>
      <c r="AA985" s="345" t="str">
        <f ca="1">IF($A984&lt;&gt;"",IF(OR($AH984&lt;&gt;0,$AI984&lt;&gt;0,U985&lt;&gt;""),"",O985))</f>
        <v>R</v>
      </c>
      <c r="AB985" s="37" t="str">
        <f t="shared" ca="1" si="313"/>
        <v>W</v>
      </c>
      <c r="AC985" s="37">
        <f t="shared" ca="1" si="314"/>
        <v>1</v>
      </c>
      <c r="AD985" s="23">
        <f ca="1">IF($A985&lt;&gt;"",IF(OR($AH984&lt;&gt;0,$AI984&lt;&gt;0),"0",SUM(AC985:AC985)),0)</f>
        <v>1</v>
      </c>
      <c r="AE985" s="90">
        <f ca="1">IF(A985&lt;&gt;"",W985+AC985,0)</f>
        <v>1</v>
      </c>
      <c r="AF985" s="87">
        <f t="shared" ref="AF985:AF1001" ca="1" si="324">IF($A985&lt;&gt;"",AE985+AF984,0)</f>
        <v>21</v>
      </c>
      <c r="AG985" s="95">
        <f>T986</f>
        <v>1</v>
      </c>
      <c r="AH985" s="89">
        <f ca="1">IF($A985&lt;&gt;"",IF(AH984&lt;&gt;0,AH984,IF(AF985&gt;=$AJ$1,"Profit Target",0)),0)</f>
        <v>0</v>
      </c>
      <c r="AI985" s="91">
        <f ca="1">IF($A985&lt;&gt;"",IF(AI984&lt;&gt;0,AI984,IF(AF985&lt;=$AJ$2,"Stop Loss",0)))</f>
        <v>0</v>
      </c>
      <c r="AJ985" s="89">
        <f t="shared" ca="1" si="316"/>
        <v>24</v>
      </c>
      <c r="AK985" s="78" t="str">
        <f ca="1">IF($A984="","",ABS(T985)&amp;"@")</f>
        <v>1@</v>
      </c>
      <c r="AL985" s="78" t="str">
        <f ca="1">IF(U985&lt;&gt;"",$AK985&amp;U985&amp;",","")</f>
        <v/>
      </c>
      <c r="AM985" s="78" t="str">
        <f ca="1">IF($A984="","",ABS(Z985)&amp;"@")</f>
        <v>1@</v>
      </c>
      <c r="AN985" s="427" t="str">
        <f t="shared" ca="1" si="317"/>
        <v>1@R,</v>
      </c>
      <c r="AO985" s="20"/>
      <c r="AP985" s="20"/>
      <c r="AQ985" s="20"/>
      <c r="AR985" s="20"/>
      <c r="AS985" s="20"/>
      <c r="AT985" s="66"/>
      <c r="AU985" s="20"/>
      <c r="AV985" s="20"/>
      <c r="AW985" s="20"/>
      <c r="AX985" s="20"/>
      <c r="AY985" s="20"/>
      <c r="AZ985" s="20"/>
      <c r="BA985" s="20"/>
      <c r="BB985" s="96">
        <f t="shared" ca="1" si="307"/>
        <v>20</v>
      </c>
      <c r="BC985" s="48"/>
      <c r="BD985" s="96"/>
      <c r="BE985" s="48"/>
      <c r="BG985" s="48"/>
      <c r="BH985" s="48"/>
      <c r="BI985" s="19"/>
      <c r="BJ985" s="19"/>
      <c r="BK985" s="19"/>
      <c r="BL985" s="48"/>
      <c r="BM985" s="61"/>
      <c r="BN985" s="48"/>
      <c r="BY985" s="6"/>
      <c r="CF985" s="66"/>
      <c r="CG985" s="19"/>
      <c r="CH985" s="66"/>
    </row>
    <row r="986" spans="1:86">
      <c r="A986" s="96">
        <f t="shared" ca="1" si="306"/>
        <v>9</v>
      </c>
      <c r="B986" s="23" t="str">
        <f ca="1">IF(A985="","",IF(AND(AL986="",AN986=""),"NB",AL986&amp;AN986))</f>
        <v>1@R,</v>
      </c>
      <c r="C986" s="6" t="str">
        <f t="shared" ca="1" si="308"/>
        <v/>
      </c>
      <c r="D986" s="56" t="str">
        <f ca="1">VLOOKUP($A986,$BC$5:$BN$45,8)</f>
        <v>R</v>
      </c>
      <c r="E986" s="344" t="str">
        <f t="shared" ca="1" si="318"/>
        <v>RRR</v>
      </c>
      <c r="F986" s="175">
        <v>1</v>
      </c>
      <c r="G986" s="459">
        <f ca="1">IF(G985&gt;=$AJ$3,1,IF(AND(J984="L",J985="L"),1,IF(I985="L",2,IF(I985="W",(2*G985-1),G985))))</f>
        <v>2</v>
      </c>
      <c r="H986" s="345" t="str">
        <f ca="1">IF($A985&lt;&gt;"",IF(OR($AH985&lt;&gt;0,$AI985&lt;&gt;0,E985="RRR"),"",IF(AND($D980="B",$D983="B"),"B",IF(AND($D982="B",$D984="B"),"B",IF(AND($D984=$D985,$D984="B"),"B","")))),"")</f>
        <v/>
      </c>
      <c r="I986" s="346" t="str">
        <f t="shared" ca="1" si="322"/>
        <v/>
      </c>
      <c r="J986" s="346">
        <f t="shared" ca="1" si="309"/>
        <v>0</v>
      </c>
      <c r="K986" s="343">
        <f t="shared" ca="1" si="319"/>
        <v>0</v>
      </c>
      <c r="L986" s="56" t="str">
        <f ca="1">VLOOKUP($A986,$BC$5:$BN$45,8)</f>
        <v>R</v>
      </c>
      <c r="M986" s="428">
        <f t="shared" ca="1" si="320"/>
        <v>4</v>
      </c>
      <c r="N986" s="175">
        <v>1</v>
      </c>
      <c r="O986" s="345" t="str">
        <f ca="1">IF($A985&lt;&gt;"",IF(OR($AH985&lt;&gt;0,$AI985&lt;&gt;0,E985="BBB",H986&lt;&gt;""),"",IF(AND($D980="R",$D983="R"),"R",IF(AND($D982="R",$D984="R"),"R",IF(AND($D984=$D985,$D984="R"),"R","")))),"")</f>
        <v>R</v>
      </c>
      <c r="P986" s="37" t="str">
        <f t="shared" ca="1" si="310"/>
        <v>W</v>
      </c>
      <c r="Q986" s="37">
        <f t="shared" ca="1" si="311"/>
        <v>1</v>
      </c>
      <c r="R986" s="23">
        <f ca="1">IF($A986&lt;&gt;"",IF(OR($AH985&lt;&gt;0,$AI985&lt;&gt;0),"0",SUM(Q986:Q986)),0)</f>
        <v>1</v>
      </c>
      <c r="S986" s="56" t="str">
        <f ca="1">VLOOKUP($A986,$BC$5:$BN$45,8)</f>
        <v>R</v>
      </c>
      <c r="T986" s="175">
        <v>1</v>
      </c>
      <c r="U986" s="345" t="str">
        <f ca="1">IF($A985&lt;&gt;"",IF(OR($AH985&lt;&gt;0,$AI985&lt;&gt;0,M985&gt;=$AJ$3),"",H986))</f>
        <v/>
      </c>
      <c r="V986" s="346" t="str">
        <f t="shared" ca="1" si="323"/>
        <v/>
      </c>
      <c r="W986" s="346">
        <f t="shared" ca="1" si="312"/>
        <v>0</v>
      </c>
      <c r="X986" s="343">
        <f t="shared" ca="1" si="321"/>
        <v>0</v>
      </c>
      <c r="Y986" s="56" t="str">
        <f ca="1">VLOOKUP($A986,$BC$5:$BN$45,8)</f>
        <v>R</v>
      </c>
      <c r="Z986" s="175">
        <v>1</v>
      </c>
      <c r="AA986" s="345" t="str">
        <f ca="1">IF($A985&lt;&gt;"",IF(OR($AH985&lt;&gt;0,$AI985&lt;&gt;0,U986&lt;&gt;""),"",O986))</f>
        <v>R</v>
      </c>
      <c r="AB986" s="37" t="str">
        <f t="shared" ca="1" si="313"/>
        <v>W</v>
      </c>
      <c r="AC986" s="37">
        <f t="shared" ca="1" si="314"/>
        <v>1</v>
      </c>
      <c r="AD986" s="23">
        <f ca="1">IF($A986&lt;&gt;"",IF(OR($AH985&lt;&gt;0,$AI985&lt;&gt;0),"0",SUM(AC986:AC986)),0)</f>
        <v>1</v>
      </c>
      <c r="AE986" s="90">
        <f ca="1">IF(A986&lt;&gt;"",W986+AC986,0)</f>
        <v>1</v>
      </c>
      <c r="AF986" s="87">
        <f t="shared" ca="1" si="324"/>
        <v>22</v>
      </c>
      <c r="AG986" s="95">
        <f>T987</f>
        <v>1</v>
      </c>
      <c r="AH986" s="89">
        <f ca="1">IF($A986&lt;&gt;"",IF(AH985&lt;&gt;0,AH985,IF(AF986&gt;=$AJ$1,"Profit Target",0)),0)</f>
        <v>0</v>
      </c>
      <c r="AI986" s="91">
        <f ca="1">IF($A986&lt;&gt;"",IF(AI985&lt;&gt;0,AI985,IF(AF986&lt;=$AJ$2,"Stop Loss",0)))</f>
        <v>0</v>
      </c>
      <c r="AJ986" s="89">
        <f t="shared" ca="1" si="316"/>
        <v>24</v>
      </c>
      <c r="AK986" s="78" t="str">
        <f ca="1">IF($A985="","",ABS(T986)&amp;"@")</f>
        <v>1@</v>
      </c>
      <c r="AL986" s="78" t="str">
        <f ca="1">IF(U986&lt;&gt;"",$AK986&amp;U986&amp;",","")</f>
        <v/>
      </c>
      <c r="AM986" s="78" t="str">
        <f ca="1">IF($A985="","",ABS(Z986)&amp;"@")</f>
        <v>1@</v>
      </c>
      <c r="AN986" s="427" t="str">
        <f t="shared" ca="1" si="317"/>
        <v>1@R,</v>
      </c>
      <c r="AO986" s="20"/>
      <c r="AP986" s="20"/>
      <c r="AQ986" s="20"/>
      <c r="AR986" s="20"/>
      <c r="AS986" s="20"/>
      <c r="AT986" s="66"/>
      <c r="AU986" s="20"/>
      <c r="AV986" s="20"/>
      <c r="AW986" s="20"/>
      <c r="AX986" s="20"/>
      <c r="AY986" s="20"/>
      <c r="AZ986" s="20"/>
      <c r="BA986" s="20"/>
      <c r="BB986" s="96">
        <f t="shared" ca="1" si="307"/>
        <v>9</v>
      </c>
      <c r="BC986" s="48"/>
      <c r="BD986" s="96"/>
      <c r="BE986" s="48"/>
      <c r="BG986" s="48"/>
      <c r="BH986" s="48"/>
      <c r="BI986" s="19"/>
      <c r="BJ986" s="19"/>
      <c r="BK986" s="19"/>
      <c r="BL986" s="48"/>
      <c r="BM986" s="61"/>
      <c r="BN986" s="48"/>
      <c r="BY986" s="6"/>
      <c r="CF986" s="66"/>
      <c r="CG986" s="19"/>
      <c r="CH986" s="66"/>
    </row>
    <row r="987" spans="1:86">
      <c r="A987" s="96">
        <f t="shared" ca="1" si="306"/>
        <v>33</v>
      </c>
      <c r="B987" s="23" t="str">
        <f ca="1">IF(A986="","",IF(AND(AL987="",AN987=""),"NB",AL987&amp;AN987))</f>
        <v>1@R,</v>
      </c>
      <c r="C987" s="6" t="str">
        <f t="shared" ca="1" si="308"/>
        <v/>
      </c>
      <c r="D987" s="56" t="str">
        <f ca="1">VLOOKUP($A987,$BC$5:$BN$45,8)</f>
        <v>B</v>
      </c>
      <c r="E987" s="344" t="str">
        <f t="shared" ca="1" si="318"/>
        <v>RRB</v>
      </c>
      <c r="F987" s="175">
        <v>1</v>
      </c>
      <c r="G987" s="459">
        <f ca="1">IF(G986&gt;=$AJ$3,1,IF(AND(J985="L",J986="L"),1,IF(I986="L",2,IF(I986="W",(2*G986-1),G986))))</f>
        <v>2</v>
      </c>
      <c r="H987" s="345" t="str">
        <f ca="1">IF($A986&lt;&gt;"",IF(OR($AH986&lt;&gt;0,$AI986&lt;&gt;0,E986="RRR"),"",IF(AND($D981="B",$D984="B"),"B",IF(AND($D983="B",$D985="B"),"B",IF(AND($D985=$D986,$D985="B"),"B","")))),"")</f>
        <v/>
      </c>
      <c r="I987" s="346" t="str">
        <f t="shared" ca="1" si="322"/>
        <v/>
      </c>
      <c r="J987" s="346">
        <f t="shared" ca="1" si="309"/>
        <v>0</v>
      </c>
      <c r="K987" s="343">
        <f t="shared" ca="1" si="319"/>
        <v>0</v>
      </c>
      <c r="L987" s="56" t="str">
        <f ca="1">VLOOKUP($A987,$BC$5:$BN$45,8)</f>
        <v>B</v>
      </c>
      <c r="M987" s="428">
        <f t="shared" ca="1" si="320"/>
        <v>4</v>
      </c>
      <c r="N987" s="175">
        <v>1</v>
      </c>
      <c r="O987" s="345" t="str">
        <f ca="1">IF($A986&lt;&gt;"",IF(OR($AH986&lt;&gt;0,$AI986&lt;&gt;0,E986="BBB",H987&lt;&gt;""),"",IF(AND($D981="R",$D984="R"),"R",IF(AND($D983="R",$D985="R"),"R",IF(AND($D985=$D986,$D985="R"),"R","")))),"")</f>
        <v>R</v>
      </c>
      <c r="P987" s="37" t="str">
        <f t="shared" ca="1" si="310"/>
        <v>L</v>
      </c>
      <c r="Q987" s="37">
        <f t="shared" ca="1" si="311"/>
        <v>-1</v>
      </c>
      <c r="R987" s="23">
        <f ca="1">IF($A987&lt;&gt;"",IF(OR($AH986&lt;&gt;0,$AI986&lt;&gt;0),"0",SUM(Q987:Q987)),0)</f>
        <v>-1</v>
      </c>
      <c r="S987" s="56" t="str">
        <f ca="1">VLOOKUP($A987,$BC$5:$BN$45,8)</f>
        <v>B</v>
      </c>
      <c r="T987" s="175">
        <v>1</v>
      </c>
      <c r="U987" s="345" t="str">
        <f ca="1">IF($A986&lt;&gt;"",IF(OR($AH986&lt;&gt;0,$AI986&lt;&gt;0,M986&gt;=$AJ$3),"",H987))</f>
        <v/>
      </c>
      <c r="V987" s="346" t="str">
        <f t="shared" ca="1" si="323"/>
        <v/>
      </c>
      <c r="W987" s="346">
        <f t="shared" ca="1" si="312"/>
        <v>0</v>
      </c>
      <c r="X987" s="343">
        <f t="shared" ca="1" si="321"/>
        <v>0</v>
      </c>
      <c r="Y987" s="56" t="str">
        <f ca="1">VLOOKUP($A987,$BC$5:$BN$45,8)</f>
        <v>B</v>
      </c>
      <c r="Z987" s="175">
        <v>1</v>
      </c>
      <c r="AA987" s="345" t="str">
        <f ca="1">IF($A986&lt;&gt;"",IF(OR($AH986&lt;&gt;0,$AI986&lt;&gt;0,U987&lt;&gt;""),"",O987))</f>
        <v>R</v>
      </c>
      <c r="AB987" s="37" t="str">
        <f t="shared" ca="1" si="313"/>
        <v>L</v>
      </c>
      <c r="AC987" s="37">
        <f t="shared" ca="1" si="314"/>
        <v>-1</v>
      </c>
      <c r="AD987" s="23">
        <f ca="1">IF($A987&lt;&gt;"",IF(OR($AH986&lt;&gt;0,$AI986&lt;&gt;0),"0",SUM(AC987:AC987)),0)</f>
        <v>-1</v>
      </c>
      <c r="AE987" s="90">
        <f ca="1">IF(A987&lt;&gt;"",W987+AC987,0)</f>
        <v>-1</v>
      </c>
      <c r="AF987" s="87">
        <f t="shared" ca="1" si="324"/>
        <v>21</v>
      </c>
      <c r="AG987" s="95">
        <f>T988</f>
        <v>1</v>
      </c>
      <c r="AH987" s="89">
        <f ca="1">IF($A987&lt;&gt;"",IF(AH986&lt;&gt;0,AH986,IF(AF987&gt;=$AJ$1,"Profit Target",0)),0)</f>
        <v>0</v>
      </c>
      <c r="AI987" s="91">
        <f ca="1">IF($A987&lt;&gt;"",IF(AI986&lt;&gt;0,AI986,IF(AF987&lt;=$AJ$2,"Stop Loss",0)))</f>
        <v>0</v>
      </c>
      <c r="AJ987" s="89">
        <f t="shared" ca="1" si="316"/>
        <v>24</v>
      </c>
      <c r="AK987" s="78" t="str">
        <f ca="1">IF($A986="","",ABS(T987)&amp;"@")</f>
        <v>1@</v>
      </c>
      <c r="AL987" s="78" t="str">
        <f ca="1">IF(U987&lt;&gt;"",$AK987&amp;U987&amp;",","")</f>
        <v/>
      </c>
      <c r="AM987" s="78" t="str">
        <f ca="1">IF($A986="","",ABS(Z987)&amp;"@")</f>
        <v>1@</v>
      </c>
      <c r="AN987" s="427" t="str">
        <f t="shared" ca="1" si="317"/>
        <v>1@R,</v>
      </c>
      <c r="AO987" s="20"/>
      <c r="AP987" s="20"/>
      <c r="AQ987" s="20"/>
      <c r="AR987" s="20"/>
      <c r="AS987" s="20"/>
      <c r="AT987" s="66"/>
      <c r="AU987" s="20"/>
      <c r="AV987" s="20"/>
      <c r="AW987" s="20"/>
      <c r="AX987" s="20"/>
      <c r="AY987" s="20"/>
      <c r="AZ987" s="20"/>
      <c r="BA987" s="20"/>
      <c r="BB987" s="96">
        <f t="shared" ca="1" si="307"/>
        <v>18</v>
      </c>
      <c r="BC987" s="48"/>
      <c r="BD987" s="96"/>
      <c r="BE987" s="48"/>
      <c r="BG987" s="48"/>
      <c r="BH987" s="48"/>
      <c r="BI987" s="19"/>
      <c r="BJ987" s="19"/>
      <c r="BK987" s="19"/>
      <c r="BL987" s="48"/>
      <c r="BM987" s="61"/>
      <c r="BN987" s="48"/>
      <c r="BY987" s="6"/>
      <c r="CF987" s="66"/>
      <c r="CG987" s="19"/>
      <c r="CH987" s="66"/>
    </row>
    <row r="988" spans="1:86">
      <c r="A988" s="96">
        <f t="shared" ca="1" si="306"/>
        <v>14</v>
      </c>
      <c r="B988" s="23" t="str">
        <f ca="1">IF(A987="","",IF(AND(AL988="",AN988=""),"NB",AL988&amp;AN988))</f>
        <v>1@R,</v>
      </c>
      <c r="C988" s="6" t="str">
        <f t="shared" ca="1" si="308"/>
        <v/>
      </c>
      <c r="D988" s="56" t="str">
        <f ca="1">VLOOKUP($A988,$BC$5:$BN$45,8)</f>
        <v>R</v>
      </c>
      <c r="E988" s="344" t="str">
        <f t="shared" ca="1" si="318"/>
        <v>RBR</v>
      </c>
      <c r="F988" s="175">
        <v>1</v>
      </c>
      <c r="G988" s="459">
        <f ca="1">IF(G987&gt;=$AJ$3,1,IF(AND(J986="L",J987="L"),1,IF(I987="L",2,IF(I987="W",(2*G987-1),G987))))</f>
        <v>2</v>
      </c>
      <c r="H988" s="345" t="str">
        <f ca="1">IF($A987&lt;&gt;"",IF(OR($AH987&lt;&gt;0,$AI987&lt;&gt;0,E987="RRR"),"",IF(AND($D982="B",$D985="B"),"B",IF(AND($D984="B",$D986="B"),"B",IF(AND($D986=$D987,$D986="B"),"B","")))),"")</f>
        <v/>
      </c>
      <c r="I988" s="346" t="str">
        <f t="shared" ca="1" si="322"/>
        <v/>
      </c>
      <c r="J988" s="346">
        <f t="shared" ca="1" si="309"/>
        <v>0</v>
      </c>
      <c r="K988" s="343">
        <f t="shared" ca="1" si="319"/>
        <v>0</v>
      </c>
      <c r="L988" s="56" t="str">
        <f ca="1">VLOOKUP($A988,$BC$5:$BN$45,8)</f>
        <v>R</v>
      </c>
      <c r="M988" s="428">
        <f t="shared" ca="1" si="320"/>
        <v>4</v>
      </c>
      <c r="N988" s="175">
        <v>1</v>
      </c>
      <c r="O988" s="345" t="str">
        <f ca="1">IF($A987&lt;&gt;"",IF(OR($AH987&lt;&gt;0,$AI987&lt;&gt;0,E987="BBB",H988&lt;&gt;""),"",IF(AND($D982="R",$D985="R"),"R",IF(AND($D984="R",$D986="R"),"R",IF(AND($D986=$D987,$D986="R"),"R","")))),"")</f>
        <v>R</v>
      </c>
      <c r="P988" s="37" t="str">
        <f t="shared" ca="1" si="310"/>
        <v>W</v>
      </c>
      <c r="Q988" s="37">
        <f t="shared" ca="1" si="311"/>
        <v>1</v>
      </c>
      <c r="R988" s="23">
        <f ca="1">IF($A988&lt;&gt;"",IF(OR($AH987&lt;&gt;0,$AI987&lt;&gt;0),"0",SUM(Q988:Q988)),0)</f>
        <v>1</v>
      </c>
      <c r="S988" s="56" t="str">
        <f ca="1">VLOOKUP($A988,$BC$5:$BN$45,8)</f>
        <v>R</v>
      </c>
      <c r="T988" s="175">
        <v>1</v>
      </c>
      <c r="U988" s="345" t="str">
        <f ca="1">IF($A987&lt;&gt;"",IF(OR($AH987&lt;&gt;0,$AI987&lt;&gt;0,M987&gt;=$AJ$3),"",H988))</f>
        <v/>
      </c>
      <c r="V988" s="346" t="str">
        <f t="shared" ca="1" si="323"/>
        <v/>
      </c>
      <c r="W988" s="346">
        <f t="shared" ca="1" si="312"/>
        <v>0</v>
      </c>
      <c r="X988" s="343">
        <f t="shared" ca="1" si="321"/>
        <v>0</v>
      </c>
      <c r="Y988" s="56" t="str">
        <f ca="1">VLOOKUP($A988,$BC$5:$BN$45,8)</f>
        <v>R</v>
      </c>
      <c r="Z988" s="175">
        <v>1</v>
      </c>
      <c r="AA988" s="345" t="str">
        <f ca="1">IF($A987&lt;&gt;"",IF(OR($AH987&lt;&gt;0,$AI987&lt;&gt;0,U988&lt;&gt;""),"",O988))</f>
        <v>R</v>
      </c>
      <c r="AB988" s="37" t="str">
        <f t="shared" ca="1" si="313"/>
        <v>W</v>
      </c>
      <c r="AC988" s="37">
        <f t="shared" ca="1" si="314"/>
        <v>1</v>
      </c>
      <c r="AD988" s="23">
        <f ca="1">IF($A988&lt;&gt;"",IF(OR($AH987&lt;&gt;0,$AI987&lt;&gt;0),"0",SUM(AC988:AC988)),0)</f>
        <v>1</v>
      </c>
      <c r="AE988" s="90">
        <f ca="1">IF(A988&lt;&gt;"",W988+AC988,0)</f>
        <v>1</v>
      </c>
      <c r="AF988" s="87">
        <f t="shared" ca="1" si="324"/>
        <v>22</v>
      </c>
      <c r="AG988" s="95">
        <f>T989</f>
        <v>1</v>
      </c>
      <c r="AH988" s="89">
        <f ca="1">IF($A988&lt;&gt;"",IF(AH987&lt;&gt;0,AH987,IF(AF988&gt;=$AJ$1,"Profit Target",0)),0)</f>
        <v>0</v>
      </c>
      <c r="AI988" s="91">
        <f ca="1">IF($A988&lt;&gt;"",IF(AI987&lt;&gt;0,AI987,IF(AF988&lt;=$AJ$2,"Stop Loss",0)))</f>
        <v>0</v>
      </c>
      <c r="AJ988" s="89">
        <f t="shared" ca="1" si="316"/>
        <v>24</v>
      </c>
      <c r="AK988" s="78" t="str">
        <f ca="1">IF($A987="","",ABS(T988)&amp;"@")</f>
        <v>1@</v>
      </c>
      <c r="AL988" s="78" t="str">
        <f ca="1">IF(U988&lt;&gt;"",$AK988&amp;U988&amp;",","")</f>
        <v/>
      </c>
      <c r="AM988" s="78" t="str">
        <f ca="1">IF($A987="","",ABS(Z988)&amp;"@")</f>
        <v>1@</v>
      </c>
      <c r="AN988" s="427" t="str">
        <f t="shared" ca="1" si="317"/>
        <v>1@R,</v>
      </c>
      <c r="AO988" s="20"/>
      <c r="AP988" s="20"/>
      <c r="AQ988" s="20"/>
      <c r="AR988" s="20"/>
      <c r="AS988" s="20"/>
      <c r="AT988" s="66"/>
      <c r="AU988" s="20"/>
      <c r="AV988" s="20"/>
      <c r="AW988" s="20"/>
      <c r="AX988" s="20"/>
      <c r="AY988" s="20"/>
      <c r="AZ988" s="20"/>
      <c r="BA988" s="20"/>
      <c r="BB988" s="96">
        <f t="shared" ca="1" si="307"/>
        <v>35</v>
      </c>
      <c r="BC988" s="48"/>
      <c r="BD988" s="96"/>
      <c r="BE988" s="48"/>
      <c r="BG988" s="48"/>
      <c r="BH988" s="48"/>
      <c r="BI988" s="19"/>
      <c r="BJ988" s="19"/>
      <c r="BK988" s="19"/>
      <c r="BL988" s="48"/>
      <c r="BM988" s="61"/>
      <c r="BN988" s="48"/>
      <c r="BY988" s="6"/>
      <c r="CF988" s="66"/>
      <c r="CG988" s="19"/>
      <c r="CH988" s="66"/>
    </row>
    <row r="989" spans="1:86">
      <c r="A989" s="96">
        <f t="shared" ca="1" si="306"/>
        <v>30</v>
      </c>
      <c r="B989" s="23" t="str">
        <f ca="1">IF(A988="","",IF(AND(AL989="",AN989=""),"NB",AL989&amp;AN989))</f>
        <v>1@R,</v>
      </c>
      <c r="C989" s="6" t="str">
        <f t="shared" ca="1" si="308"/>
        <v/>
      </c>
      <c r="D989" s="56" t="str">
        <f ca="1">VLOOKUP($A989,$BC$5:$BN$45,8)</f>
        <v>R</v>
      </c>
      <c r="E989" s="344" t="str">
        <f t="shared" ca="1" si="318"/>
        <v>BRR</v>
      </c>
      <c r="F989" s="175">
        <v>1</v>
      </c>
      <c r="G989" s="459">
        <f ca="1">IF(G988&gt;=$AJ$3,1,IF(AND(J987="L",J988="L"),1,IF(I988="L",2,IF(I988="W",(2*G988-1),G988))))</f>
        <v>2</v>
      </c>
      <c r="H989" s="345" t="str">
        <f ca="1">IF($A988&lt;&gt;"",IF(OR($AH988&lt;&gt;0,$AI988&lt;&gt;0,E988="RRR"),"",IF(AND($D983="B",$D986="B"),"B",IF(AND($D985="B",$D987="B"),"B",IF(AND($D987=$D988,$D987="B"),"B","")))),"")</f>
        <v/>
      </c>
      <c r="I989" s="346" t="str">
        <f t="shared" ca="1" si="322"/>
        <v/>
      </c>
      <c r="J989" s="346">
        <f t="shared" ca="1" si="309"/>
        <v>0</v>
      </c>
      <c r="K989" s="343">
        <f t="shared" ca="1" si="319"/>
        <v>0</v>
      </c>
      <c r="L989" s="56" t="str">
        <f ca="1">VLOOKUP($A989,$BC$5:$BN$45,8)</f>
        <v>R</v>
      </c>
      <c r="M989" s="428">
        <f t="shared" ca="1" si="320"/>
        <v>4</v>
      </c>
      <c r="N989" s="175">
        <v>1</v>
      </c>
      <c r="O989" s="345" t="str">
        <f ca="1">IF($A988&lt;&gt;"",IF(OR($AH988&lt;&gt;0,$AI988&lt;&gt;0,E988="BBB",H989&lt;&gt;""),"",IF(AND($D983="R",$D986="R"),"R",IF(AND($D985="R",$D987="R"),"R",IF(AND($D987=$D988,$D987="R"),"R","")))),"")</f>
        <v>R</v>
      </c>
      <c r="P989" s="37" t="str">
        <f t="shared" ca="1" si="310"/>
        <v>W</v>
      </c>
      <c r="Q989" s="37">
        <f t="shared" ca="1" si="311"/>
        <v>1</v>
      </c>
      <c r="R989" s="23">
        <f ca="1">IF($A989&lt;&gt;"",IF(OR($AH988&lt;&gt;0,$AI988&lt;&gt;0),"0",SUM(Q989:Q989)),0)</f>
        <v>1</v>
      </c>
      <c r="S989" s="56" t="str">
        <f ca="1">VLOOKUP($A989,$BC$5:$BN$45,8)</f>
        <v>R</v>
      </c>
      <c r="T989" s="175">
        <v>1</v>
      </c>
      <c r="U989" s="345" t="str">
        <f ca="1">IF($A988&lt;&gt;"",IF(OR($AH988&lt;&gt;0,$AI988&lt;&gt;0,M988&gt;=$AJ$3),"",H989))</f>
        <v/>
      </c>
      <c r="V989" s="346" t="str">
        <f t="shared" ca="1" si="323"/>
        <v/>
      </c>
      <c r="W989" s="346">
        <f t="shared" ca="1" si="312"/>
        <v>0</v>
      </c>
      <c r="X989" s="343">
        <f t="shared" ca="1" si="321"/>
        <v>0</v>
      </c>
      <c r="Y989" s="56" t="str">
        <f ca="1">VLOOKUP($A989,$BC$5:$BN$45,8)</f>
        <v>R</v>
      </c>
      <c r="Z989" s="175">
        <v>1</v>
      </c>
      <c r="AA989" s="345" t="str">
        <f ca="1">IF($A988&lt;&gt;"",IF(OR($AH988&lt;&gt;0,$AI988&lt;&gt;0,U989&lt;&gt;""),"",O989))</f>
        <v>R</v>
      </c>
      <c r="AB989" s="37" t="str">
        <f t="shared" ca="1" si="313"/>
        <v>W</v>
      </c>
      <c r="AC989" s="37">
        <f t="shared" ca="1" si="314"/>
        <v>1</v>
      </c>
      <c r="AD989" s="23">
        <f ca="1">IF($A989&lt;&gt;"",IF(OR($AH988&lt;&gt;0,$AI988&lt;&gt;0),"0",SUM(AC989:AC989)),0)</f>
        <v>1</v>
      </c>
      <c r="AE989" s="90">
        <f ca="1">IF(A989&lt;&gt;"",W989+AC989,0)</f>
        <v>1</v>
      </c>
      <c r="AF989" s="87">
        <f t="shared" ca="1" si="324"/>
        <v>23</v>
      </c>
      <c r="AG989" s="95">
        <f>T990</f>
        <v>1</v>
      </c>
      <c r="AH989" s="89">
        <f ca="1">IF($A989&lt;&gt;"",IF(AH988&lt;&gt;0,AH988,IF(AF989&gt;=$AJ$1,"Profit Target",0)),0)</f>
        <v>0</v>
      </c>
      <c r="AI989" s="91">
        <f ca="1">IF($A989&lt;&gt;"",IF(AI988&lt;&gt;0,AI988,IF(AF989&lt;=$AJ$2,"Stop Loss",0)))</f>
        <v>0</v>
      </c>
      <c r="AJ989" s="89">
        <f t="shared" ca="1" si="316"/>
        <v>24</v>
      </c>
      <c r="AK989" s="78" t="str">
        <f ca="1">IF($A988="","",ABS(T989)&amp;"@")</f>
        <v>1@</v>
      </c>
      <c r="AL989" s="78" t="str">
        <f ca="1">IF(U989&lt;&gt;"",$AK989&amp;U989&amp;",","")</f>
        <v/>
      </c>
      <c r="AM989" s="78" t="str">
        <f ca="1">IF($A988="","",ABS(Z989)&amp;"@")</f>
        <v>1@</v>
      </c>
      <c r="AN989" s="427" t="str">
        <f t="shared" ca="1" si="317"/>
        <v>1@R,</v>
      </c>
      <c r="AO989" s="20"/>
      <c r="AP989" s="20"/>
      <c r="AQ989" s="20"/>
      <c r="AR989" s="20"/>
      <c r="AS989" s="20"/>
      <c r="AT989" s="66"/>
      <c r="AU989" s="20"/>
      <c r="AV989" s="20"/>
      <c r="AW989" s="20"/>
      <c r="AX989" s="20"/>
      <c r="AY989" s="20"/>
      <c r="AZ989" s="20"/>
      <c r="BA989" s="20"/>
      <c r="BB989" s="96">
        <f t="shared" ca="1" si="307"/>
        <v>34</v>
      </c>
      <c r="BC989" s="48"/>
      <c r="BD989" s="96"/>
      <c r="BE989" s="48"/>
      <c r="BG989" s="48"/>
      <c r="BH989" s="48"/>
      <c r="BI989" s="19"/>
      <c r="BJ989" s="19"/>
      <c r="BK989" s="19"/>
      <c r="BL989" s="48"/>
      <c r="BM989" s="61"/>
      <c r="BN989" s="48"/>
      <c r="BY989" s="6"/>
      <c r="CF989" s="66"/>
      <c r="CG989" s="19"/>
      <c r="CH989" s="66"/>
    </row>
    <row r="990" spans="1:86">
      <c r="A990" s="96">
        <f t="shared" ca="1" si="306"/>
        <v>24</v>
      </c>
      <c r="B990" s="23" t="str">
        <f ca="1">IF(A989="","",IF(AND(AL990="",AN990=""),"NB",AL990&amp;AN990))</f>
        <v>1@R,</v>
      </c>
      <c r="C990" s="6" t="str">
        <f t="shared" ca="1" si="308"/>
        <v/>
      </c>
      <c r="D990" s="56" t="str">
        <f ca="1">VLOOKUP($A990,$BC$5:$BN$45,8)</f>
        <v>B</v>
      </c>
      <c r="E990" s="344" t="str">
        <f t="shared" ca="1" si="318"/>
        <v>RRB</v>
      </c>
      <c r="F990" s="175">
        <v>1</v>
      </c>
      <c r="G990" s="459">
        <f ca="1">IF(G989&gt;=$AJ$3,1,IF(AND(J988="L",J989="L"),1,IF(I989="L",2,IF(I989="W",(2*G989-1),G989))))</f>
        <v>2</v>
      </c>
      <c r="H990" s="345" t="str">
        <f ca="1">IF($A989&lt;&gt;"",IF(OR($AH989&lt;&gt;0,$AI989&lt;&gt;0,E989="RRR"),"",IF(AND($D984="B",$D987="B"),"B",IF(AND($D986="B",$D988="B"),"B",IF(AND($D988=$D989,$D988="B"),"B","")))),"")</f>
        <v/>
      </c>
      <c r="I990" s="346" t="str">
        <f t="shared" ca="1" si="322"/>
        <v/>
      </c>
      <c r="J990" s="346">
        <f t="shared" ca="1" si="309"/>
        <v>0</v>
      </c>
      <c r="K990" s="343">
        <f t="shared" ca="1" si="319"/>
        <v>0</v>
      </c>
      <c r="L990" s="56" t="str">
        <f ca="1">VLOOKUP($A990,$BC$5:$BN$45,8)</f>
        <v>B</v>
      </c>
      <c r="M990" s="428">
        <f t="shared" ca="1" si="320"/>
        <v>4</v>
      </c>
      <c r="N990" s="175">
        <v>1</v>
      </c>
      <c r="O990" s="345" t="str">
        <f ca="1">IF($A989&lt;&gt;"",IF(OR($AH989&lt;&gt;0,$AI989&lt;&gt;0,E989="BBB",H990&lt;&gt;""),"",IF(AND($D984="R",$D987="R"),"R",IF(AND($D986="R",$D988="R"),"R",IF(AND($D988=$D989,$D988="R"),"R","")))),"")</f>
        <v>R</v>
      </c>
      <c r="P990" s="37" t="str">
        <f t="shared" ca="1" si="310"/>
        <v>L</v>
      </c>
      <c r="Q990" s="37">
        <f t="shared" ca="1" si="311"/>
        <v>-1</v>
      </c>
      <c r="R990" s="23">
        <f ca="1">IF($A990&lt;&gt;"",IF(OR($AH989&lt;&gt;0,$AI989&lt;&gt;0),"0",SUM(Q990:Q990)),0)</f>
        <v>-1</v>
      </c>
      <c r="S990" s="56" t="str">
        <f ca="1">VLOOKUP($A990,$BC$5:$BN$45,8)</f>
        <v>B</v>
      </c>
      <c r="T990" s="175">
        <v>1</v>
      </c>
      <c r="U990" s="345" t="str">
        <f ca="1">IF($A989&lt;&gt;"",IF(OR($AH989&lt;&gt;0,$AI989&lt;&gt;0,M989&gt;=$AJ$3),"",H990))</f>
        <v/>
      </c>
      <c r="V990" s="346" t="str">
        <f t="shared" ca="1" si="323"/>
        <v/>
      </c>
      <c r="W990" s="346">
        <f t="shared" ca="1" si="312"/>
        <v>0</v>
      </c>
      <c r="X990" s="343">
        <f t="shared" ca="1" si="321"/>
        <v>0</v>
      </c>
      <c r="Y990" s="56" t="str">
        <f ca="1">VLOOKUP($A990,$BC$5:$BN$45,8)</f>
        <v>B</v>
      </c>
      <c r="Z990" s="175">
        <v>1</v>
      </c>
      <c r="AA990" s="345" t="str">
        <f ca="1">IF($A989&lt;&gt;"",IF(OR($AH989&lt;&gt;0,$AI989&lt;&gt;0,U990&lt;&gt;""),"",O990))</f>
        <v>R</v>
      </c>
      <c r="AB990" s="37" t="str">
        <f t="shared" ca="1" si="313"/>
        <v>L</v>
      </c>
      <c r="AC990" s="37">
        <f t="shared" ca="1" si="314"/>
        <v>-1</v>
      </c>
      <c r="AD990" s="23">
        <f ca="1">IF($A990&lt;&gt;"",IF(OR($AH989&lt;&gt;0,$AI989&lt;&gt;0),"0",SUM(AC990:AC990)),0)</f>
        <v>-1</v>
      </c>
      <c r="AE990" s="90">
        <f ca="1">IF(A990&lt;&gt;"",W990+AC990,0)</f>
        <v>-1</v>
      </c>
      <c r="AF990" s="87">
        <f t="shared" ca="1" si="324"/>
        <v>22</v>
      </c>
      <c r="AG990" s="95">
        <f>T991</f>
        <v>1</v>
      </c>
      <c r="AH990" s="89">
        <f ca="1">IF($A990&lt;&gt;"",IF(AH989&lt;&gt;0,AH989,IF(AF990&gt;=$AJ$1,"Profit Target",0)),0)</f>
        <v>0</v>
      </c>
      <c r="AI990" s="91">
        <f ca="1">IF($A990&lt;&gt;"",IF(AI989&lt;&gt;0,AI989,IF(AF990&lt;=$AJ$2,"Stop Loss",0)))</f>
        <v>0</v>
      </c>
      <c r="AJ990" s="89">
        <f t="shared" ca="1" si="316"/>
        <v>24</v>
      </c>
      <c r="AK990" s="78" t="str">
        <f ca="1">IF($A989="","",ABS(T990)&amp;"@")</f>
        <v>1@</v>
      </c>
      <c r="AL990" s="78" t="str">
        <f ca="1">IF(U990&lt;&gt;"",$AK990&amp;U990&amp;",","")</f>
        <v/>
      </c>
      <c r="AM990" s="78" t="str">
        <f ca="1">IF($A989="","",ABS(Z990)&amp;"@")</f>
        <v>1@</v>
      </c>
      <c r="AN990" s="427" t="str">
        <f t="shared" ca="1" si="317"/>
        <v>1@R,</v>
      </c>
      <c r="AO990" s="20"/>
      <c r="AP990" s="20"/>
      <c r="AQ990" s="20"/>
      <c r="AR990" s="20"/>
      <c r="AS990" s="20"/>
      <c r="AT990" s="66"/>
      <c r="AU990" s="20"/>
      <c r="AV990" s="20"/>
      <c r="AW990" s="20"/>
      <c r="AX990" s="20"/>
      <c r="AY990" s="20"/>
      <c r="AZ990" s="20"/>
      <c r="BA990" s="20"/>
      <c r="BB990" s="96">
        <f t="shared" ca="1" si="307"/>
        <v>32</v>
      </c>
      <c r="BC990" s="48"/>
      <c r="BD990" s="96"/>
      <c r="BE990" s="48"/>
      <c r="BG990" s="48"/>
      <c r="BH990" s="48"/>
      <c r="BI990" s="19"/>
      <c r="BJ990" s="19"/>
      <c r="BK990" s="19"/>
      <c r="BL990" s="48"/>
      <c r="BM990" s="61"/>
      <c r="BN990" s="48"/>
      <c r="BY990" s="6"/>
      <c r="CF990" s="66"/>
      <c r="CG990" s="19"/>
      <c r="CH990" s="66"/>
    </row>
    <row r="991" spans="1:86">
      <c r="A991" s="96">
        <f t="shared" ca="1" si="306"/>
        <v>4</v>
      </c>
      <c r="B991" s="23" t="str">
        <f ca="1">IF(A990="","",IF(AND(AL991="",AN991=""),"NB",AL991&amp;AN991))</f>
        <v>1@R,</v>
      </c>
      <c r="C991" s="6" t="str">
        <f t="shared" ca="1" si="308"/>
        <v/>
      </c>
      <c r="D991" s="56" t="str">
        <f ca="1">VLOOKUP($A991,$BC$5:$BN$45,8)</f>
        <v>B</v>
      </c>
      <c r="E991" s="344" t="str">
        <f t="shared" ca="1" si="318"/>
        <v>RBB</v>
      </c>
      <c r="F991" s="175">
        <v>1</v>
      </c>
      <c r="G991" s="459">
        <f ca="1">IF(G990&gt;=$AJ$3,1,IF(AND(J989="L",J990="L"),1,IF(I990="L",2,IF(I990="W",(2*G990-1),G990))))</f>
        <v>2</v>
      </c>
      <c r="H991" s="345" t="str">
        <f ca="1">IF($A990&lt;&gt;"",IF(OR($AH990&lt;&gt;0,$AI990&lt;&gt;0,E990="RRR"),"",IF(AND($D985="B",$D988="B"),"B",IF(AND($D987="B",$D989="B"),"B",IF(AND($D989=$D990,$D989="B"),"B","")))),"")</f>
        <v/>
      </c>
      <c r="I991" s="346" t="str">
        <f t="shared" ca="1" si="322"/>
        <v/>
      </c>
      <c r="J991" s="346">
        <f t="shared" ca="1" si="309"/>
        <v>0</v>
      </c>
      <c r="K991" s="343">
        <f t="shared" ca="1" si="319"/>
        <v>0</v>
      </c>
      <c r="L991" s="56" t="str">
        <f ca="1">VLOOKUP($A991,$BC$5:$BN$45,8)</f>
        <v>B</v>
      </c>
      <c r="M991" s="428">
        <f t="shared" ca="1" si="320"/>
        <v>4</v>
      </c>
      <c r="N991" s="175">
        <v>1</v>
      </c>
      <c r="O991" s="345" t="str">
        <f ca="1">IF($A990&lt;&gt;"",IF(OR($AH990&lt;&gt;0,$AI990&lt;&gt;0,E990="BBB",H991&lt;&gt;""),"",IF(AND($D985="R",$D988="R"),"R",IF(AND($D987="R",$D989="R"),"R",IF(AND($D989=$D990,$D989="R"),"R","")))),"")</f>
        <v>R</v>
      </c>
      <c r="P991" s="37" t="str">
        <f t="shared" ca="1" si="310"/>
        <v>L</v>
      </c>
      <c r="Q991" s="37">
        <f t="shared" ca="1" si="311"/>
        <v>-1</v>
      </c>
      <c r="R991" s="23">
        <f ca="1">IF($A991&lt;&gt;"",IF(OR($AH990&lt;&gt;0,$AI990&lt;&gt;0),"0",SUM(Q991:Q991)),0)</f>
        <v>-1</v>
      </c>
      <c r="S991" s="56" t="str">
        <f ca="1">VLOOKUP($A991,$BC$5:$BN$45,8)</f>
        <v>B</v>
      </c>
      <c r="T991" s="175">
        <v>1</v>
      </c>
      <c r="U991" s="345" t="str">
        <f ca="1">IF($A990&lt;&gt;"",IF(OR($AH990&lt;&gt;0,$AI990&lt;&gt;0,M990&gt;=$AJ$3),"",H991))</f>
        <v/>
      </c>
      <c r="V991" s="346" t="str">
        <f t="shared" ca="1" si="323"/>
        <v/>
      </c>
      <c r="W991" s="346">
        <f t="shared" ca="1" si="312"/>
        <v>0</v>
      </c>
      <c r="X991" s="343">
        <f t="shared" ca="1" si="321"/>
        <v>0</v>
      </c>
      <c r="Y991" s="56" t="str">
        <f ca="1">VLOOKUP($A991,$BC$5:$BN$45,8)</f>
        <v>B</v>
      </c>
      <c r="Z991" s="175">
        <v>1</v>
      </c>
      <c r="AA991" s="345" t="str">
        <f ca="1">IF($A990&lt;&gt;"",IF(OR($AH990&lt;&gt;0,$AI990&lt;&gt;0,U991&lt;&gt;""),"",O991))</f>
        <v>R</v>
      </c>
      <c r="AB991" s="37" t="str">
        <f t="shared" ca="1" si="313"/>
        <v>L</v>
      </c>
      <c r="AC991" s="37">
        <f t="shared" ca="1" si="314"/>
        <v>-1</v>
      </c>
      <c r="AD991" s="23">
        <f ca="1">IF($A991&lt;&gt;"",IF(OR($AH990&lt;&gt;0,$AI990&lt;&gt;0),"0",SUM(AC991:AC991)),0)</f>
        <v>-1</v>
      </c>
      <c r="AE991" s="90">
        <f ca="1">IF(A991&lt;&gt;"",W991+AC991,0)</f>
        <v>-1</v>
      </c>
      <c r="AF991" s="87">
        <f t="shared" ca="1" si="324"/>
        <v>21</v>
      </c>
      <c r="AG991" s="95">
        <f>T992</f>
        <v>1</v>
      </c>
      <c r="AH991" s="89">
        <f ca="1">IF($A991&lt;&gt;"",IF(AH990&lt;&gt;0,AH990,IF(AF991&gt;=$AJ$1,"Profit Target",0)),0)</f>
        <v>0</v>
      </c>
      <c r="AI991" s="91">
        <f ca="1">IF($A991&lt;&gt;"",IF(AI990&lt;&gt;0,AI990,IF(AF991&lt;=$AJ$2,"Stop Loss",0)))</f>
        <v>0</v>
      </c>
      <c r="AJ991" s="89">
        <f t="shared" ca="1" si="316"/>
        <v>24</v>
      </c>
      <c r="AK991" s="78" t="str">
        <f ca="1">IF($A990="","",ABS(T991)&amp;"@")</f>
        <v>1@</v>
      </c>
      <c r="AL991" s="78" t="str">
        <f ca="1">IF(U991&lt;&gt;"",$AK991&amp;U991&amp;",","")</f>
        <v/>
      </c>
      <c r="AM991" s="78" t="str">
        <f ca="1">IF($A990="","",ABS(Z991)&amp;"@")</f>
        <v>1@</v>
      </c>
      <c r="AN991" s="427" t="str">
        <f t="shared" ca="1" si="317"/>
        <v>1@R,</v>
      </c>
      <c r="AO991" s="20"/>
      <c r="AP991" s="20"/>
      <c r="AQ991" s="20"/>
      <c r="AR991" s="20"/>
      <c r="AS991" s="20"/>
      <c r="AT991" s="66"/>
      <c r="AU991" s="20"/>
      <c r="AV991" s="20"/>
      <c r="AW991" s="20"/>
      <c r="AX991" s="20"/>
      <c r="AY991" s="20"/>
      <c r="AZ991" s="20"/>
      <c r="BA991" s="20"/>
      <c r="BB991" s="96">
        <f t="shared" ca="1" si="307"/>
        <v>24</v>
      </c>
      <c r="BC991" s="48"/>
      <c r="BD991" s="96"/>
      <c r="BE991" s="48"/>
      <c r="BG991" s="48"/>
      <c r="BH991" s="48"/>
      <c r="BI991" s="19"/>
      <c r="BJ991" s="19"/>
      <c r="BK991" s="19"/>
      <c r="BL991" s="48"/>
      <c r="BM991" s="61"/>
      <c r="BN991" s="48"/>
      <c r="BY991" s="6"/>
      <c r="CF991" s="66"/>
      <c r="CG991" s="19"/>
      <c r="CH991" s="66"/>
    </row>
    <row r="992" spans="1:86">
      <c r="A992" s="96">
        <f t="shared" ca="1" si="306"/>
        <v>20</v>
      </c>
      <c r="B992" s="23" t="str">
        <f ca="1">IF(A991="","",IF(AND(AL992="",AN992=""),"NB",AL992&amp;AN992))</f>
        <v>1@B,</v>
      </c>
      <c r="C992" s="6" t="str">
        <f t="shared" ca="1" si="308"/>
        <v/>
      </c>
      <c r="D992" s="56" t="str">
        <f ca="1">VLOOKUP($A992,$BC$5:$BN$45,8)</f>
        <v>B</v>
      </c>
      <c r="E992" s="344" t="str">
        <f t="shared" ca="1" si="318"/>
        <v>BBB</v>
      </c>
      <c r="F992" s="175">
        <v>1</v>
      </c>
      <c r="G992" s="459">
        <f ca="1">IF(G991&gt;=$AJ$3,1,IF(AND(J990="L",J991="L"),1,IF(I991="L",2,IF(I991="W",(2*G991-1),G991))))</f>
        <v>2</v>
      </c>
      <c r="H992" s="345" t="str">
        <f ca="1">IF($A991&lt;&gt;"",IF(OR($AH991&lt;&gt;0,$AI991&lt;&gt;0,E991="RRR"),"",IF(AND($D986="B",$D989="B"),"B",IF(AND($D988="B",$D990="B"),"B",IF(AND($D990=$D991,$D990="B"),"B","")))),"")</f>
        <v>B</v>
      </c>
      <c r="I992" s="346" t="str">
        <f t="shared" ca="1" si="322"/>
        <v>W</v>
      </c>
      <c r="J992" s="346">
        <f t="shared" ca="1" si="309"/>
        <v>1</v>
      </c>
      <c r="K992" s="343">
        <f t="shared" ca="1" si="319"/>
        <v>1</v>
      </c>
      <c r="L992" s="56" t="str">
        <f ca="1">VLOOKUP($A992,$BC$5:$BN$45,8)</f>
        <v>B</v>
      </c>
      <c r="M992" s="428">
        <f t="shared" ca="1" si="320"/>
        <v>0</v>
      </c>
      <c r="N992" s="175">
        <v>1</v>
      </c>
      <c r="O992" s="345" t="str">
        <f ca="1">IF($A991&lt;&gt;"",IF(OR($AH991&lt;&gt;0,$AI991&lt;&gt;0,E991="BBB",H992&lt;&gt;""),"",IF(AND($D986="R",$D989="R"),"R",IF(AND($D988="R",$D990="R"),"R",IF(AND($D990=$D991,$D990="R"),"R","")))),"")</f>
        <v/>
      </c>
      <c r="P992" s="37" t="str">
        <f t="shared" ca="1" si="310"/>
        <v/>
      </c>
      <c r="Q992" s="37">
        <f t="shared" ca="1" si="311"/>
        <v>0</v>
      </c>
      <c r="R992" s="23">
        <f ca="1">IF($A992&lt;&gt;"",IF(OR($AH991&lt;&gt;0,$AI991&lt;&gt;0),"0",SUM(Q992:Q992)),0)</f>
        <v>0</v>
      </c>
      <c r="S992" s="56" t="str">
        <f ca="1">VLOOKUP($A992,$BC$5:$BN$45,8)</f>
        <v>B</v>
      </c>
      <c r="T992" s="175">
        <v>1</v>
      </c>
      <c r="U992" s="345" t="str">
        <f ca="1">IF($A991&lt;&gt;"",IF(OR($AH991&lt;&gt;0,$AI991&lt;&gt;0,M991&gt;=$AJ$3),"",H992))</f>
        <v>B</v>
      </c>
      <c r="V992" s="346" t="str">
        <f t="shared" ca="1" si="323"/>
        <v>W</v>
      </c>
      <c r="W992" s="346">
        <f t="shared" ca="1" si="312"/>
        <v>1</v>
      </c>
      <c r="X992" s="343">
        <f t="shared" ca="1" si="321"/>
        <v>1</v>
      </c>
      <c r="Y992" s="56" t="str">
        <f ca="1">VLOOKUP($A992,$BC$5:$BN$45,8)</f>
        <v>B</v>
      </c>
      <c r="Z992" s="175">
        <v>1</v>
      </c>
      <c r="AA992" s="345" t="str">
        <f ca="1">IF($A991&lt;&gt;"",IF(OR($AH991&lt;&gt;0,$AI991&lt;&gt;0,U992&lt;&gt;""),"",O992))</f>
        <v/>
      </c>
      <c r="AB992" s="37" t="str">
        <f t="shared" ca="1" si="313"/>
        <v/>
      </c>
      <c r="AC992" s="37">
        <f t="shared" ca="1" si="314"/>
        <v>0</v>
      </c>
      <c r="AD992" s="23">
        <f ca="1">IF($A992&lt;&gt;"",IF(OR($AH991&lt;&gt;0,$AI991&lt;&gt;0),"0",SUM(AC992:AC992)),0)</f>
        <v>0</v>
      </c>
      <c r="AE992" s="90">
        <f ca="1">IF(A992&lt;&gt;"",W992+AC992,0)</f>
        <v>1</v>
      </c>
      <c r="AF992" s="87">
        <f t="shared" ca="1" si="324"/>
        <v>22</v>
      </c>
      <c r="AG992" s="95">
        <f>T993</f>
        <v>1</v>
      </c>
      <c r="AH992" s="89">
        <f ca="1">IF($A992&lt;&gt;"",IF(AH991&lt;&gt;0,AH991,IF(AF992&gt;=$AJ$1,"Profit Target",0)),0)</f>
        <v>0</v>
      </c>
      <c r="AI992" s="91">
        <f ca="1">IF($A992&lt;&gt;"",IF(AI991&lt;&gt;0,AI991,IF(AF992&lt;=$AJ$2,"Stop Loss",0)))</f>
        <v>0</v>
      </c>
      <c r="AJ992" s="89">
        <f t="shared" ca="1" si="316"/>
        <v>24</v>
      </c>
      <c r="AK992" s="78" t="str">
        <f ca="1">IF($A991="","",ABS(T992)&amp;"@")</f>
        <v>1@</v>
      </c>
      <c r="AL992" s="78" t="str">
        <f ca="1">IF(U992&lt;&gt;"",$AK992&amp;U992&amp;",","")</f>
        <v>1@B,</v>
      </c>
      <c r="AM992" s="78" t="str">
        <f ca="1">IF($A991="","",ABS(Z992)&amp;"@")</f>
        <v>1@</v>
      </c>
      <c r="AN992" s="427" t="str">
        <f t="shared" ca="1" si="317"/>
        <v/>
      </c>
      <c r="AO992" s="20"/>
      <c r="AP992" s="20"/>
      <c r="AQ992" s="20"/>
      <c r="AR992" s="20"/>
      <c r="AS992" s="20"/>
      <c r="AT992" s="66"/>
      <c r="AU992" s="20"/>
      <c r="AV992" s="20"/>
      <c r="AW992" s="20"/>
      <c r="AX992" s="20"/>
      <c r="AY992" s="20"/>
      <c r="AZ992" s="20"/>
      <c r="BA992" s="20"/>
      <c r="BB992" s="96">
        <f t="shared" ca="1" si="307"/>
        <v>30</v>
      </c>
      <c r="BC992" s="48"/>
      <c r="BD992" s="96"/>
      <c r="BE992" s="48"/>
      <c r="BG992" s="48"/>
      <c r="BH992" s="48"/>
      <c r="BI992" s="19"/>
      <c r="BJ992" s="19"/>
      <c r="BK992" s="19"/>
      <c r="BL992" s="48"/>
      <c r="BM992" s="61"/>
      <c r="BN992" s="48"/>
      <c r="BY992" s="6"/>
      <c r="CF992" s="66"/>
      <c r="CG992" s="19"/>
      <c r="CH992" s="66"/>
    </row>
    <row r="993" spans="1:86">
      <c r="A993" s="96">
        <f t="shared" ca="1" si="306"/>
        <v>13</v>
      </c>
      <c r="B993" s="23" t="str">
        <f ca="1">IF(A992="","",IF(AND(AL993="",AN993=""),"NB",AL993&amp;AN993))</f>
        <v>1@B,</v>
      </c>
      <c r="C993" s="6" t="str">
        <f t="shared" ca="1" si="308"/>
        <v/>
      </c>
      <c r="D993" s="56" t="str">
        <f ca="1">VLOOKUP($A993,$BC$5:$BN$45,8)</f>
        <v>B</v>
      </c>
      <c r="E993" s="344" t="str">
        <f t="shared" ca="1" si="318"/>
        <v>BBB</v>
      </c>
      <c r="F993" s="175">
        <v>1</v>
      </c>
      <c r="G993" s="459">
        <f ca="1">IF(G992&gt;=$AJ$3,1,IF(AND(J991="L",J992="L"),1,IF(I992="L",2,IF(I992="W",(2*G992-1),G992))))</f>
        <v>3</v>
      </c>
      <c r="H993" s="345" t="str">
        <f ca="1">IF($A992&lt;&gt;"",IF(OR($AH992&lt;&gt;0,$AI992&lt;&gt;0,E992="RRR"),"",IF(AND($D987="B",$D990="B"),"B",IF(AND($D989="B",$D991="B"),"B",IF(AND($D991=$D992,$D991="B"),"B","")))),"")</f>
        <v>B</v>
      </c>
      <c r="I993" s="346" t="str">
        <f t="shared" ca="1" si="322"/>
        <v>W</v>
      </c>
      <c r="J993" s="346">
        <f t="shared" ca="1" si="309"/>
        <v>1</v>
      </c>
      <c r="K993" s="343">
        <f t="shared" ca="1" si="319"/>
        <v>1</v>
      </c>
      <c r="L993" s="56" t="str">
        <f ca="1">VLOOKUP($A993,$BC$5:$BN$45,8)</f>
        <v>B</v>
      </c>
      <c r="M993" s="428">
        <f t="shared" ca="1" si="320"/>
        <v>0</v>
      </c>
      <c r="N993" s="175">
        <v>1</v>
      </c>
      <c r="O993" s="345" t="str">
        <f ca="1">IF($A992&lt;&gt;"",IF(OR($AH992&lt;&gt;0,$AI992&lt;&gt;0,E992="BBB",H993&lt;&gt;""),"",IF(AND($D987="R",$D990="R"),"R",IF(AND($D989="R",$D991="R"),"R",IF(AND($D991=$D992,$D991="R"),"R","")))),"")</f>
        <v/>
      </c>
      <c r="P993" s="37" t="str">
        <f t="shared" ca="1" si="310"/>
        <v/>
      </c>
      <c r="Q993" s="37">
        <f t="shared" ca="1" si="311"/>
        <v>0</v>
      </c>
      <c r="R993" s="23">
        <f ca="1">IF($A993&lt;&gt;"",IF(OR($AH992&lt;&gt;0,$AI992&lt;&gt;0),"0",SUM(Q993:Q993)),0)</f>
        <v>0</v>
      </c>
      <c r="S993" s="56" t="str">
        <f ca="1">VLOOKUP($A993,$BC$5:$BN$45,8)</f>
        <v>B</v>
      </c>
      <c r="T993" s="175">
        <v>1</v>
      </c>
      <c r="U993" s="345" t="str">
        <f ca="1">IF($A992&lt;&gt;"",IF(OR($AH992&lt;&gt;0,$AI992&lt;&gt;0,M992&gt;=$AJ$3),"",H993))</f>
        <v>B</v>
      </c>
      <c r="V993" s="346" t="str">
        <f t="shared" ca="1" si="323"/>
        <v>W</v>
      </c>
      <c r="W993" s="346">
        <f t="shared" ca="1" si="312"/>
        <v>1</v>
      </c>
      <c r="X993" s="343">
        <f t="shared" ca="1" si="321"/>
        <v>1</v>
      </c>
      <c r="Y993" s="56" t="str">
        <f ca="1">VLOOKUP($A993,$BC$5:$BN$45,8)</f>
        <v>B</v>
      </c>
      <c r="Z993" s="175">
        <v>1</v>
      </c>
      <c r="AA993" s="345" t="str">
        <f ca="1">IF($A992&lt;&gt;"",IF(OR($AH992&lt;&gt;0,$AI992&lt;&gt;0,U993&lt;&gt;""),"",O993))</f>
        <v/>
      </c>
      <c r="AB993" s="37" t="str">
        <f t="shared" ca="1" si="313"/>
        <v/>
      </c>
      <c r="AC993" s="37">
        <f t="shared" ca="1" si="314"/>
        <v>0</v>
      </c>
      <c r="AD993" s="23">
        <f ca="1">IF($A993&lt;&gt;"",IF(OR($AH992&lt;&gt;0,$AI992&lt;&gt;0),"0",SUM(AC993:AC993)),0)</f>
        <v>0</v>
      </c>
      <c r="AE993" s="90">
        <f ca="1">IF(A993&lt;&gt;"",W993+AC993,0)</f>
        <v>1</v>
      </c>
      <c r="AF993" s="87">
        <f t="shared" ca="1" si="324"/>
        <v>23</v>
      </c>
      <c r="AG993" s="95">
        <f>T994</f>
        <v>1</v>
      </c>
      <c r="AH993" s="89">
        <f ca="1">IF($A993&lt;&gt;"",IF(AH992&lt;&gt;0,AH992,IF(AF993&gt;=$AJ$1,"Profit Target",0)),0)</f>
        <v>0</v>
      </c>
      <c r="AI993" s="91">
        <f ca="1">IF($A993&lt;&gt;"",IF(AI992&lt;&gt;0,AI992,IF(AF993&lt;=$AJ$2,"Stop Loss",0)))</f>
        <v>0</v>
      </c>
      <c r="AJ993" s="89">
        <f t="shared" ca="1" si="316"/>
        <v>24</v>
      </c>
      <c r="AK993" s="78" t="str">
        <f ca="1">IF($A992="","",ABS(T993)&amp;"@")</f>
        <v>1@</v>
      </c>
      <c r="AL993" s="78" t="str">
        <f ca="1">IF(U993&lt;&gt;"",$AK993&amp;U993&amp;",","")</f>
        <v>1@B,</v>
      </c>
      <c r="AM993" s="78" t="str">
        <f ca="1">IF($A992="","",ABS(Z993)&amp;"@")</f>
        <v>1@</v>
      </c>
      <c r="AN993" s="427" t="str">
        <f t="shared" ca="1" si="317"/>
        <v/>
      </c>
      <c r="AO993" s="20"/>
      <c r="AP993" s="20"/>
      <c r="AQ993" s="20"/>
      <c r="AR993" s="20"/>
      <c r="AS993" s="20"/>
      <c r="AT993" s="66"/>
      <c r="AU993" s="20"/>
      <c r="AV993" s="20"/>
      <c r="AW993" s="20"/>
      <c r="AX993" s="20"/>
      <c r="AY993" s="20"/>
      <c r="AZ993" s="20"/>
      <c r="BA993" s="20"/>
      <c r="BB993" s="96">
        <f t="shared" ca="1" si="307"/>
        <v>16</v>
      </c>
      <c r="BC993" s="48"/>
      <c r="BD993" s="96"/>
      <c r="BE993" s="48"/>
      <c r="BG993" s="48"/>
      <c r="BH993" s="48"/>
      <c r="BI993" s="19"/>
      <c r="BJ993" s="19"/>
      <c r="BK993" s="19"/>
      <c r="BL993" s="48"/>
      <c r="BM993" s="61"/>
      <c r="BN993" s="48"/>
      <c r="BY993" s="6"/>
      <c r="CF993" s="66"/>
      <c r="CG993" s="19"/>
      <c r="CH993" s="66"/>
    </row>
    <row r="994" spans="1:86">
      <c r="A994" s="96">
        <f t="shared" ca="1" si="306"/>
        <v>17</v>
      </c>
      <c r="B994" s="23" t="str">
        <f ca="1">IF(A993="","",IF(AND(AL994="",AN994=""),"NB",AL994&amp;AN994))</f>
        <v>1@B,</v>
      </c>
      <c r="C994" s="6" t="str">
        <f t="shared" ca="1" si="308"/>
        <v/>
      </c>
      <c r="D994" s="56" t="str">
        <f ca="1">VLOOKUP($A994,$BC$5:$BN$45,8)</f>
        <v>B</v>
      </c>
      <c r="E994" s="344" t="str">
        <f t="shared" ca="1" si="318"/>
        <v>BBB</v>
      </c>
      <c r="F994" s="175">
        <v>1</v>
      </c>
      <c r="G994" s="459">
        <f ca="1">IF(G993&gt;=$AJ$3,1,IF(AND(J992="L",J993="L"),1,IF(I993="L",2,IF(I993="W",(2*G993-1),G993))))</f>
        <v>5</v>
      </c>
      <c r="H994" s="345" t="str">
        <f ca="1">IF($A993&lt;&gt;"",IF(OR($AH993&lt;&gt;0,$AI993&lt;&gt;0,E993="RRR"),"",IF(AND($D988="B",$D991="B"),"B",IF(AND($D990="B",$D992="B"),"B",IF(AND($D992=$D993,$D992="B"),"B","")))),"")</f>
        <v>B</v>
      </c>
      <c r="I994" s="346" t="str">
        <f t="shared" ca="1" si="322"/>
        <v>W</v>
      </c>
      <c r="J994" s="346">
        <f t="shared" ca="1" si="309"/>
        <v>1</v>
      </c>
      <c r="K994" s="343">
        <f t="shared" ca="1" si="319"/>
        <v>1</v>
      </c>
      <c r="L994" s="56" t="str">
        <f ca="1">VLOOKUP($A994,$BC$5:$BN$45,8)</f>
        <v>B</v>
      </c>
      <c r="M994" s="428">
        <f t="shared" ca="1" si="320"/>
        <v>0</v>
      </c>
      <c r="N994" s="175">
        <v>1</v>
      </c>
      <c r="O994" s="345" t="str">
        <f ca="1">IF($A993&lt;&gt;"",IF(OR($AH993&lt;&gt;0,$AI993&lt;&gt;0,E993="BBB",H994&lt;&gt;""),"",IF(AND($D988="R",$D991="R"),"R",IF(AND($D990="R",$D992="R"),"R",IF(AND($D992=$D993,$D992="R"),"R","")))),"")</f>
        <v/>
      </c>
      <c r="P994" s="37" t="str">
        <f t="shared" ca="1" si="310"/>
        <v/>
      </c>
      <c r="Q994" s="37">
        <f t="shared" ca="1" si="311"/>
        <v>0</v>
      </c>
      <c r="R994" s="23">
        <f ca="1">IF($A994&lt;&gt;"",IF(OR($AH993&lt;&gt;0,$AI993&lt;&gt;0),"0",SUM(Q994:Q994)),0)</f>
        <v>0</v>
      </c>
      <c r="S994" s="56" t="str">
        <f ca="1">VLOOKUP($A994,$BC$5:$BN$45,8)</f>
        <v>B</v>
      </c>
      <c r="T994" s="175">
        <v>1</v>
      </c>
      <c r="U994" s="345" t="str">
        <f ca="1">IF($A993&lt;&gt;"",IF(OR($AH993&lt;&gt;0,$AI993&lt;&gt;0,M993&gt;=$AJ$3),"",H994))</f>
        <v>B</v>
      </c>
      <c r="V994" s="346" t="str">
        <f t="shared" ca="1" si="323"/>
        <v>W</v>
      </c>
      <c r="W994" s="346">
        <f t="shared" ca="1" si="312"/>
        <v>1</v>
      </c>
      <c r="X994" s="343">
        <f t="shared" ca="1" si="321"/>
        <v>1</v>
      </c>
      <c r="Y994" s="56" t="str">
        <f ca="1">VLOOKUP($A994,$BC$5:$BN$45,8)</f>
        <v>B</v>
      </c>
      <c r="Z994" s="175">
        <v>1</v>
      </c>
      <c r="AA994" s="345" t="str">
        <f ca="1">IF($A993&lt;&gt;"",IF(OR($AH993&lt;&gt;0,$AI993&lt;&gt;0,U994&lt;&gt;""),"",O994))</f>
        <v/>
      </c>
      <c r="AB994" s="37" t="str">
        <f t="shared" ca="1" si="313"/>
        <v/>
      </c>
      <c r="AC994" s="37">
        <f t="shared" ca="1" si="314"/>
        <v>0</v>
      </c>
      <c r="AD994" s="23">
        <f ca="1">IF($A994&lt;&gt;"",IF(OR($AH993&lt;&gt;0,$AI993&lt;&gt;0),"0",SUM(AC994:AC994)),0)</f>
        <v>0</v>
      </c>
      <c r="AE994" s="90">
        <f ca="1">IF(A994&lt;&gt;"",W994+AC994,0)</f>
        <v>1</v>
      </c>
      <c r="AF994" s="87">
        <f t="shared" ca="1" si="324"/>
        <v>24</v>
      </c>
      <c r="AG994" s="95">
        <f>T995</f>
        <v>1</v>
      </c>
      <c r="AH994" s="89">
        <f ca="1">IF($A994&lt;&gt;"",IF(AH993&lt;&gt;0,AH993,IF(AF994&gt;=$AJ$1,"Profit Target",0)),0)</f>
        <v>0</v>
      </c>
      <c r="AI994" s="91">
        <f ca="1">IF($A994&lt;&gt;"",IF(AI993&lt;&gt;0,AI993,IF(AF994&lt;=$AJ$2,"Stop Loss",0)))</f>
        <v>0</v>
      </c>
      <c r="AJ994" s="89">
        <f t="shared" ca="1" si="316"/>
        <v>24</v>
      </c>
      <c r="AK994" s="78" t="str">
        <f ca="1">IF($A993="","",ABS(T994)&amp;"@")</f>
        <v>1@</v>
      </c>
      <c r="AL994" s="78" t="str">
        <f ca="1">IF(U994&lt;&gt;"",$AK994&amp;U994&amp;",","")</f>
        <v>1@B,</v>
      </c>
      <c r="AM994" s="78" t="str">
        <f ca="1">IF($A993="","",ABS(Z994)&amp;"@")</f>
        <v>1@</v>
      </c>
      <c r="AN994" s="427" t="str">
        <f t="shared" ca="1" si="317"/>
        <v/>
      </c>
      <c r="AO994" s="20"/>
      <c r="AP994" s="20"/>
      <c r="AQ994" s="20"/>
      <c r="AR994" s="20"/>
      <c r="AS994" s="20"/>
      <c r="AT994" s="66"/>
      <c r="AU994" s="20"/>
      <c r="AV994" s="20"/>
      <c r="AW994" s="20"/>
      <c r="AX994" s="20"/>
      <c r="AY994" s="20"/>
      <c r="AZ994" s="20"/>
      <c r="BA994" s="20"/>
      <c r="BB994" s="96">
        <f t="shared" ca="1" si="307"/>
        <v>14</v>
      </c>
      <c r="BC994" s="48"/>
      <c r="BD994" s="96"/>
      <c r="BE994" s="48"/>
      <c r="BG994" s="48"/>
      <c r="BH994" s="48"/>
      <c r="BI994" s="19"/>
      <c r="BJ994" s="19"/>
      <c r="BK994" s="19"/>
      <c r="BL994" s="48"/>
      <c r="BM994" s="61"/>
      <c r="BN994" s="48"/>
      <c r="BY994" s="6"/>
      <c r="CF994" s="66"/>
      <c r="CG994" s="19"/>
      <c r="CH994" s="66"/>
    </row>
    <row r="995" spans="1:86">
      <c r="A995" s="96">
        <f t="shared" ca="1" si="306"/>
        <v>9</v>
      </c>
      <c r="B995" s="23" t="str">
        <f ca="1">IF(A994="","",IF(AND(AL995="",AN995=""),"NB",AL995&amp;AN995))</f>
        <v>1@B,</v>
      </c>
      <c r="C995" s="6" t="str">
        <f t="shared" ca="1" si="308"/>
        <v/>
      </c>
      <c r="D995" s="56" t="str">
        <f ca="1">VLOOKUP($A995,$BC$5:$BN$45,8)</f>
        <v>R</v>
      </c>
      <c r="E995" s="344" t="str">
        <f t="shared" ca="1" si="318"/>
        <v>BBR</v>
      </c>
      <c r="F995" s="175">
        <v>1</v>
      </c>
      <c r="G995" s="459">
        <f ca="1">IF(G994&gt;=$AJ$3,1,IF(AND(J993="L",J994="L"),1,IF(I994="L",2,IF(I994="W",(2*G994-1),G994))))</f>
        <v>9</v>
      </c>
      <c r="H995" s="345" t="str">
        <f ca="1">IF($A994&lt;&gt;"",IF(OR($AH994&lt;&gt;0,$AI994&lt;&gt;0,E994="RRR"),"",IF(AND($D989="B",$D992="B"),"B",IF(AND($D991="B",$D993="B"),"B",IF(AND($D993=$D994,$D993="B"),"B","")))),"")</f>
        <v>B</v>
      </c>
      <c r="I995" s="346" t="str">
        <f t="shared" ca="1" si="322"/>
        <v>L</v>
      </c>
      <c r="J995" s="346">
        <f t="shared" ca="1" si="309"/>
        <v>-1</v>
      </c>
      <c r="K995" s="343">
        <f t="shared" ca="1" si="319"/>
        <v>-1</v>
      </c>
      <c r="L995" s="56" t="str">
        <f ca="1">VLOOKUP($A995,$BC$5:$BN$45,8)</f>
        <v>R</v>
      </c>
      <c r="M995" s="428">
        <f t="shared" ca="1" si="320"/>
        <v>1</v>
      </c>
      <c r="N995" s="175">
        <v>1</v>
      </c>
      <c r="O995" s="345" t="str">
        <f ca="1">IF($A994&lt;&gt;"",IF(OR($AH994&lt;&gt;0,$AI994&lt;&gt;0,E994="BBB",H995&lt;&gt;""),"",IF(AND($D989="R",$D992="R"),"R",IF(AND($D991="R",$D993="R"),"R",IF(AND($D993=$D994,$D993="R"),"R","")))),"")</f>
        <v/>
      </c>
      <c r="P995" s="37" t="str">
        <f t="shared" ca="1" si="310"/>
        <v/>
      </c>
      <c r="Q995" s="37">
        <f t="shared" ca="1" si="311"/>
        <v>0</v>
      </c>
      <c r="R995" s="23">
        <f ca="1">IF($A995&lt;&gt;"",IF(OR($AH994&lt;&gt;0,$AI994&lt;&gt;0),"0",SUM(Q995:Q995)),0)</f>
        <v>0</v>
      </c>
      <c r="S995" s="56" t="str">
        <f ca="1">VLOOKUP($A995,$BC$5:$BN$45,8)</f>
        <v>R</v>
      </c>
      <c r="T995" s="175">
        <v>1</v>
      </c>
      <c r="U995" s="345" t="str">
        <f ca="1">IF($A994&lt;&gt;"",IF(OR($AH994&lt;&gt;0,$AI994&lt;&gt;0,M994&gt;=$AJ$3),"",H995))</f>
        <v>B</v>
      </c>
      <c r="V995" s="346" t="str">
        <f t="shared" ca="1" si="323"/>
        <v>L</v>
      </c>
      <c r="W995" s="346">
        <f t="shared" ca="1" si="312"/>
        <v>-1</v>
      </c>
      <c r="X995" s="343">
        <f t="shared" ca="1" si="321"/>
        <v>-1</v>
      </c>
      <c r="Y995" s="56" t="str">
        <f ca="1">VLOOKUP($A995,$BC$5:$BN$45,8)</f>
        <v>R</v>
      </c>
      <c r="Z995" s="175">
        <v>1</v>
      </c>
      <c r="AA995" s="345" t="str">
        <f ca="1">IF($A994&lt;&gt;"",IF(OR($AH994&lt;&gt;0,$AI994&lt;&gt;0,U995&lt;&gt;""),"",O995))</f>
        <v/>
      </c>
      <c r="AB995" s="37" t="str">
        <f t="shared" ca="1" si="313"/>
        <v/>
      </c>
      <c r="AC995" s="37">
        <f t="shared" ca="1" si="314"/>
        <v>0</v>
      </c>
      <c r="AD995" s="23">
        <f ca="1">IF($A995&lt;&gt;"",IF(OR($AH994&lt;&gt;0,$AI994&lt;&gt;0),"0",SUM(AC995:AC995)),0)</f>
        <v>0</v>
      </c>
      <c r="AE995" s="90">
        <f ca="1">IF(A995&lt;&gt;"",W995+AC995,0)</f>
        <v>-1</v>
      </c>
      <c r="AF995" s="87">
        <f t="shared" ca="1" si="324"/>
        <v>23</v>
      </c>
      <c r="AG995" s="95">
        <f>T996</f>
        <v>1</v>
      </c>
      <c r="AH995" s="89">
        <f ca="1">IF($A995&lt;&gt;"",IF(AH994&lt;&gt;0,AH994,IF(AF995&gt;=$AJ$1,"Profit Target",0)),0)</f>
        <v>0</v>
      </c>
      <c r="AI995" s="91">
        <f ca="1">IF($A995&lt;&gt;"",IF(AI994&lt;&gt;0,AI994,IF(AF995&lt;=$AJ$2,"Stop Loss",0)))</f>
        <v>0</v>
      </c>
      <c r="AJ995" s="89">
        <f t="shared" ca="1" si="316"/>
        <v>24</v>
      </c>
      <c r="AK995" s="78" t="str">
        <f ca="1">IF($A994="","",ABS(T995)&amp;"@")</f>
        <v>1@</v>
      </c>
      <c r="AL995" s="78" t="str">
        <f ca="1">IF(U995&lt;&gt;"",$AK995&amp;U995&amp;",","")</f>
        <v>1@B,</v>
      </c>
      <c r="AM995" s="78" t="str">
        <f ca="1">IF($A994="","",ABS(Z995)&amp;"@")</f>
        <v>1@</v>
      </c>
      <c r="AN995" s="427" t="str">
        <f t="shared" ca="1" si="317"/>
        <v/>
      </c>
      <c r="AO995" s="20"/>
      <c r="AP995" s="20"/>
      <c r="AQ995" s="20"/>
      <c r="AR995" s="20"/>
      <c r="AS995" s="20"/>
      <c r="AT995" s="66"/>
      <c r="AU995" s="20"/>
      <c r="AV995" s="20"/>
      <c r="AW995" s="20"/>
      <c r="AX995" s="20"/>
      <c r="AY995" s="20"/>
      <c r="AZ995" s="20"/>
      <c r="BA995" s="20"/>
      <c r="BB995" s="96">
        <f t="shared" ca="1" si="307"/>
        <v>9</v>
      </c>
      <c r="BC995" s="48"/>
      <c r="BD995" s="96"/>
      <c r="BE995" s="48"/>
      <c r="BG995" s="48"/>
      <c r="BH995" s="48"/>
      <c r="BI995" s="19"/>
      <c r="BJ995" s="19"/>
      <c r="BK995" s="19"/>
      <c r="BL995" s="48"/>
      <c r="BM995" s="61"/>
      <c r="BN995" s="48"/>
      <c r="BY995" s="6"/>
      <c r="CF995" s="66"/>
      <c r="CG995" s="19"/>
      <c r="CH995" s="66"/>
    </row>
    <row r="996" spans="1:86">
      <c r="A996" s="96">
        <f t="shared" ca="1" si="306"/>
        <v>6</v>
      </c>
      <c r="B996" s="23" t="str">
        <f ca="1">IF(A995="","",IF(AND(AL996="",AN996=""),"NB",AL996&amp;AN996))</f>
        <v>1@B,</v>
      </c>
      <c r="C996" s="6" t="str">
        <f t="shared" ca="1" si="308"/>
        <v/>
      </c>
      <c r="D996" s="56" t="str">
        <f ca="1">VLOOKUP($A996,$BC$5:$BN$45,8)</f>
        <v>B</v>
      </c>
      <c r="E996" s="344" t="str">
        <f t="shared" ca="1" si="318"/>
        <v>BRB</v>
      </c>
      <c r="F996" s="175">
        <v>1</v>
      </c>
      <c r="G996" s="459">
        <f ca="1">IF(G995&gt;=$AJ$3,1,IF(AND(J994="L",J995="L"),1,IF(I995="L",2,IF(I995="W",(2*G995-1),G995))))</f>
        <v>2</v>
      </c>
      <c r="H996" s="345" t="str">
        <f ca="1">IF($A995&lt;&gt;"",IF(OR($AH995&lt;&gt;0,$AI995&lt;&gt;0,E995="RRR"),"",IF(AND($D990="B",$D993="B"),"B",IF(AND($D992="B",$D994="B"),"B",IF(AND($D994=$D995,$D994="B"),"B","")))),"")</f>
        <v>B</v>
      </c>
      <c r="I996" s="346" t="str">
        <f t="shared" ca="1" si="322"/>
        <v>W</v>
      </c>
      <c r="J996" s="346">
        <f t="shared" ca="1" si="309"/>
        <v>1</v>
      </c>
      <c r="K996" s="343">
        <f t="shared" ca="1" si="319"/>
        <v>1</v>
      </c>
      <c r="L996" s="56" t="str">
        <f ca="1">VLOOKUP($A996,$BC$5:$BN$45,8)</f>
        <v>B</v>
      </c>
      <c r="M996" s="428">
        <f t="shared" ca="1" si="320"/>
        <v>0</v>
      </c>
      <c r="N996" s="175">
        <v>1</v>
      </c>
      <c r="O996" s="345" t="str">
        <f ca="1">IF($A995&lt;&gt;"",IF(OR($AH995&lt;&gt;0,$AI995&lt;&gt;0,E995="BBB",H996&lt;&gt;""),"",IF(AND($D990="R",$D993="R"),"R",IF(AND($D992="R",$D994="R"),"R",IF(AND($D994=$D995,$D994="R"),"R","")))),"")</f>
        <v/>
      </c>
      <c r="P996" s="37" t="str">
        <f t="shared" ca="1" si="310"/>
        <v/>
      </c>
      <c r="Q996" s="37">
        <f t="shared" ca="1" si="311"/>
        <v>0</v>
      </c>
      <c r="R996" s="23">
        <f ca="1">IF($A996&lt;&gt;"",IF(OR($AH995&lt;&gt;0,$AI995&lt;&gt;0),"0",SUM(Q996:Q996)),0)</f>
        <v>0</v>
      </c>
      <c r="S996" s="56" t="str">
        <f ca="1">VLOOKUP($A996,$BC$5:$BN$45,8)</f>
        <v>B</v>
      </c>
      <c r="T996" s="175">
        <v>1</v>
      </c>
      <c r="U996" s="345" t="str">
        <f ca="1">IF($A995&lt;&gt;"",IF(OR($AH995&lt;&gt;0,$AI995&lt;&gt;0,M995&gt;=$AJ$3),"",H996))</f>
        <v>B</v>
      </c>
      <c r="V996" s="346" t="str">
        <f t="shared" ca="1" si="323"/>
        <v>W</v>
      </c>
      <c r="W996" s="346">
        <f t="shared" ca="1" si="312"/>
        <v>1</v>
      </c>
      <c r="X996" s="343">
        <f t="shared" ca="1" si="321"/>
        <v>1</v>
      </c>
      <c r="Y996" s="56" t="str">
        <f ca="1">VLOOKUP($A996,$BC$5:$BN$45,8)</f>
        <v>B</v>
      </c>
      <c r="Z996" s="175">
        <v>1</v>
      </c>
      <c r="AA996" s="345" t="str">
        <f ca="1">IF($A995&lt;&gt;"",IF(OR($AH995&lt;&gt;0,$AI995&lt;&gt;0,U996&lt;&gt;""),"",O996))</f>
        <v/>
      </c>
      <c r="AB996" s="37" t="str">
        <f t="shared" ca="1" si="313"/>
        <v/>
      </c>
      <c r="AC996" s="37">
        <f t="shared" ca="1" si="314"/>
        <v>0</v>
      </c>
      <c r="AD996" s="23">
        <f ca="1">IF($A996&lt;&gt;"",IF(OR($AH995&lt;&gt;0,$AI995&lt;&gt;0),"0",SUM(AC996:AC996)),0)</f>
        <v>0</v>
      </c>
      <c r="AE996" s="90">
        <f ca="1">IF(A996&lt;&gt;"",W996+AC996,0)</f>
        <v>1</v>
      </c>
      <c r="AF996" s="87">
        <f t="shared" ca="1" si="324"/>
        <v>24</v>
      </c>
      <c r="AG996" s="95">
        <f>T997</f>
        <v>1</v>
      </c>
      <c r="AH996" s="89">
        <f ca="1">IF($A996&lt;&gt;"",IF(AH995&lt;&gt;0,AH995,IF(AF996&gt;=$AJ$1,"Profit Target",0)),0)</f>
        <v>0</v>
      </c>
      <c r="AI996" s="91">
        <f ca="1">IF($A996&lt;&gt;"",IF(AI995&lt;&gt;0,AI995,IF(AF996&lt;=$AJ$2,"Stop Loss",0)))</f>
        <v>0</v>
      </c>
      <c r="AJ996" s="89">
        <f t="shared" ca="1" si="316"/>
        <v>24</v>
      </c>
      <c r="AK996" s="78" t="str">
        <f ca="1">IF($A995="","",ABS(T996)&amp;"@")</f>
        <v>1@</v>
      </c>
      <c r="AL996" s="78" t="str">
        <f ca="1">IF(U996&lt;&gt;"",$AK996&amp;U996&amp;",","")</f>
        <v>1@B,</v>
      </c>
      <c r="AM996" s="78" t="str">
        <f ca="1">IF($A995="","",ABS(Z996)&amp;"@")</f>
        <v>1@</v>
      </c>
      <c r="AN996" s="427" t="str">
        <f t="shared" ca="1" si="317"/>
        <v/>
      </c>
      <c r="AO996" s="20"/>
      <c r="AP996" s="20"/>
      <c r="AQ996" s="20"/>
      <c r="AR996" s="20"/>
      <c r="AS996" s="20"/>
      <c r="AT996" s="66"/>
      <c r="AU996" s="20"/>
      <c r="AV996" s="20"/>
      <c r="AW996" s="20"/>
      <c r="AX996" s="20"/>
      <c r="AY996" s="20"/>
      <c r="AZ996" s="20"/>
      <c r="BA996" s="20"/>
      <c r="BB996" s="96">
        <f t="shared" ca="1" si="307"/>
        <v>31</v>
      </c>
      <c r="BC996" s="48"/>
      <c r="BD996" s="96"/>
      <c r="BE996" s="48"/>
      <c r="BG996" s="48"/>
      <c r="BH996" s="48"/>
      <c r="BI996" s="19"/>
      <c r="BJ996" s="19"/>
      <c r="BK996" s="19"/>
      <c r="BL996" s="48"/>
      <c r="BM996" s="61"/>
      <c r="BN996" s="48"/>
      <c r="BY996" s="6"/>
      <c r="CF996" s="66"/>
      <c r="CG996" s="19"/>
      <c r="CH996" s="66"/>
    </row>
    <row r="997" spans="1:86">
      <c r="A997" s="96">
        <f t="shared" ca="1" si="306"/>
        <v>2</v>
      </c>
      <c r="B997" s="23" t="str">
        <f ca="1">IF(A996="","",IF(AND(AL997="",AN997=""),"NB",AL997&amp;AN997))</f>
        <v>1@B,</v>
      </c>
      <c r="C997" s="6" t="str">
        <f t="shared" ca="1" si="308"/>
        <v/>
      </c>
      <c r="D997" s="56" t="str">
        <f ca="1">VLOOKUP($A997,$BC$5:$BN$45,8)</f>
        <v>B</v>
      </c>
      <c r="E997" s="344" t="str">
        <f t="shared" ca="1" si="318"/>
        <v>RBB</v>
      </c>
      <c r="F997" s="175">
        <v>1</v>
      </c>
      <c r="G997" s="459">
        <f ca="1">IF(G996&gt;=$AJ$3,1,IF(AND(J995="L",J996="L"),1,IF(I996="L",2,IF(I996="W",(2*G996-1),G996))))</f>
        <v>3</v>
      </c>
      <c r="H997" s="345" t="str">
        <f ca="1">IF($A996&lt;&gt;"",IF(OR($AH996&lt;&gt;0,$AI996&lt;&gt;0,E996="RRR"),"",IF(AND($D991="B",$D994="B"),"B",IF(AND($D993="B",$D995="B"),"B",IF(AND($D995=$D996,$D995="B"),"B","")))),"")</f>
        <v>B</v>
      </c>
      <c r="I997" s="346" t="str">
        <f t="shared" ca="1" si="322"/>
        <v>W</v>
      </c>
      <c r="J997" s="346">
        <f t="shared" ca="1" si="309"/>
        <v>1</v>
      </c>
      <c r="K997" s="343">
        <f t="shared" ca="1" si="319"/>
        <v>1</v>
      </c>
      <c r="L997" s="56" t="str">
        <f ca="1">VLOOKUP($A997,$BC$5:$BN$45,8)</f>
        <v>B</v>
      </c>
      <c r="M997" s="428">
        <f t="shared" ca="1" si="320"/>
        <v>0</v>
      </c>
      <c r="N997" s="175">
        <v>1</v>
      </c>
      <c r="O997" s="345" t="str">
        <f ca="1">IF($A996&lt;&gt;"",IF(OR($AH996&lt;&gt;0,$AI996&lt;&gt;0,E996="BBB",H997&lt;&gt;""),"",IF(AND($D991="R",$D994="R"),"R",IF(AND($D993="R",$D995="R"),"R",IF(AND($D995=$D996,$D995="R"),"R","")))),"")</f>
        <v/>
      </c>
      <c r="P997" s="37" t="str">
        <f t="shared" ca="1" si="310"/>
        <v/>
      </c>
      <c r="Q997" s="37">
        <f t="shared" ca="1" si="311"/>
        <v>0</v>
      </c>
      <c r="R997" s="23">
        <f ca="1">IF($A997&lt;&gt;"",IF(OR($AH996&lt;&gt;0,$AI996&lt;&gt;0),"0",SUM(Q997:Q997)),0)</f>
        <v>0</v>
      </c>
      <c r="S997" s="56" t="str">
        <f ca="1">VLOOKUP($A997,$BC$5:$BN$45,8)</f>
        <v>B</v>
      </c>
      <c r="T997" s="175">
        <v>1</v>
      </c>
      <c r="U997" s="345" t="str">
        <f ca="1">IF($A996&lt;&gt;"",IF(OR($AH996&lt;&gt;0,$AI996&lt;&gt;0,M996&gt;=$AJ$3),"",H997))</f>
        <v>B</v>
      </c>
      <c r="V997" s="346" t="str">
        <f t="shared" ca="1" si="323"/>
        <v>W</v>
      </c>
      <c r="W997" s="346">
        <f t="shared" ca="1" si="312"/>
        <v>1</v>
      </c>
      <c r="X997" s="343">
        <f t="shared" ca="1" si="321"/>
        <v>1</v>
      </c>
      <c r="Y997" s="56" t="str">
        <f ca="1">VLOOKUP($A997,$BC$5:$BN$45,8)</f>
        <v>B</v>
      </c>
      <c r="Z997" s="175">
        <v>1</v>
      </c>
      <c r="AA997" s="345" t="str">
        <f ca="1">IF($A996&lt;&gt;"",IF(OR($AH996&lt;&gt;0,$AI996&lt;&gt;0,U997&lt;&gt;""),"",O997))</f>
        <v/>
      </c>
      <c r="AB997" s="37" t="str">
        <f t="shared" ca="1" si="313"/>
        <v/>
      </c>
      <c r="AC997" s="37">
        <f t="shared" ca="1" si="314"/>
        <v>0</v>
      </c>
      <c r="AD997" s="23">
        <f ca="1">IF($A997&lt;&gt;"",IF(OR($AH996&lt;&gt;0,$AI996&lt;&gt;0),"0",SUM(AC997:AC997)),0)</f>
        <v>0</v>
      </c>
      <c r="AE997" s="90">
        <f ca="1">IF(A997&lt;&gt;"",W997+AC997,0)</f>
        <v>1</v>
      </c>
      <c r="AF997" s="87">
        <f t="shared" ca="1" si="324"/>
        <v>25</v>
      </c>
      <c r="AG997" s="95">
        <f>T998</f>
        <v>1</v>
      </c>
      <c r="AH997" s="89">
        <f ca="1">IF($A997&lt;&gt;"",IF(AH996&lt;&gt;0,AH996,IF(AF997&gt;=$AJ$1,"Profit Target",0)),0)</f>
        <v>0</v>
      </c>
      <c r="AI997" s="91">
        <f ca="1">IF($A997&lt;&gt;"",IF(AI996&lt;&gt;0,AI996,IF(AF997&lt;=$AJ$2,"Stop Loss",0)))</f>
        <v>0</v>
      </c>
      <c r="AJ997" s="89">
        <f t="shared" ca="1" si="316"/>
        <v>25</v>
      </c>
      <c r="AK997" s="78" t="str">
        <f ca="1">IF($A996="","",ABS(T997)&amp;"@")</f>
        <v>1@</v>
      </c>
      <c r="AL997" s="78" t="str">
        <f ca="1">IF(U997&lt;&gt;"",$AK997&amp;U997&amp;",","")</f>
        <v>1@B,</v>
      </c>
      <c r="AM997" s="78" t="str">
        <f ca="1">IF($A996="","",ABS(Z997)&amp;"@")</f>
        <v>1@</v>
      </c>
      <c r="AN997" s="427" t="str">
        <f t="shared" ca="1" si="317"/>
        <v/>
      </c>
      <c r="AO997" s="20"/>
      <c r="AP997" s="20"/>
      <c r="AQ997" s="20"/>
      <c r="AR997" s="20"/>
      <c r="AS997" s="20"/>
      <c r="AT997" s="66"/>
      <c r="AU997" s="20"/>
      <c r="AV997" s="20"/>
      <c r="AW997" s="20"/>
      <c r="AX997" s="20"/>
      <c r="AY997" s="20"/>
      <c r="AZ997" s="20"/>
      <c r="BA997" s="20"/>
      <c r="BB997" s="96">
        <f t="shared" ca="1" si="307"/>
        <v>1</v>
      </c>
      <c r="BC997" s="48"/>
      <c r="BD997" s="96"/>
      <c r="BE997" s="48"/>
      <c r="BG997" s="48"/>
      <c r="BH997" s="48"/>
      <c r="BI997" s="19"/>
      <c r="BJ997" s="19"/>
      <c r="BK997" s="19"/>
      <c r="BL997" s="48"/>
      <c r="BM997" s="61"/>
      <c r="BN997" s="48"/>
      <c r="BY997" s="6"/>
      <c r="CF997" s="66"/>
      <c r="CG997" s="19"/>
      <c r="CH997" s="66"/>
    </row>
    <row r="998" spans="1:86">
      <c r="A998" s="96">
        <f t="shared" ca="1" si="306"/>
        <v>24</v>
      </c>
      <c r="B998" s="23" t="str">
        <f ca="1">IF(A997="","",IF(AND(AL998="",AN998=""),"NB",AL998&amp;AN998))</f>
        <v>1@B,</v>
      </c>
      <c r="C998" s="6" t="str">
        <f t="shared" ca="1" si="308"/>
        <v/>
      </c>
      <c r="D998" s="56" t="str">
        <f ca="1">VLOOKUP($A998,$BC$5:$BN$45,8)</f>
        <v>B</v>
      </c>
      <c r="E998" s="344" t="str">
        <f t="shared" ca="1" si="318"/>
        <v>BBB</v>
      </c>
      <c r="F998" s="175">
        <v>1</v>
      </c>
      <c r="G998" s="459">
        <f ca="1">IF(G997&gt;=$AJ$3,1,IF(AND(J996="L",J997="L"),1,IF(I997="L",2,IF(I997="W",(2*G997-1),G997))))</f>
        <v>5</v>
      </c>
      <c r="H998" s="345" t="str">
        <f ca="1">IF($A997&lt;&gt;"",IF(OR($AH997&lt;&gt;0,$AI997&lt;&gt;0,E997="RRR"),"",IF(AND($D992="B",$D995="B"),"B",IF(AND($D994="B",$D996="B"),"B",IF(AND($D996=$D997,$D996="B"),"B","")))),"")</f>
        <v>B</v>
      </c>
      <c r="I998" s="346" t="str">
        <f t="shared" ca="1" si="322"/>
        <v>W</v>
      </c>
      <c r="J998" s="346">
        <f t="shared" ca="1" si="309"/>
        <v>1</v>
      </c>
      <c r="K998" s="343">
        <f t="shared" ca="1" si="319"/>
        <v>1</v>
      </c>
      <c r="L998" s="56" t="str">
        <f ca="1">VLOOKUP($A998,$BC$5:$BN$45,8)</f>
        <v>B</v>
      </c>
      <c r="M998" s="428">
        <f t="shared" ca="1" si="320"/>
        <v>0</v>
      </c>
      <c r="N998" s="175">
        <v>1</v>
      </c>
      <c r="O998" s="345" t="str">
        <f ca="1">IF($A997&lt;&gt;"",IF(OR($AH997&lt;&gt;0,$AI997&lt;&gt;0,E997="BBB",H998&lt;&gt;""),"",IF(AND($D992="R",$D995="R"),"R",IF(AND($D994="R",$D996="R"),"R",IF(AND($D996=$D997,$D996="R"),"R","")))),"")</f>
        <v/>
      </c>
      <c r="P998" s="37" t="str">
        <f t="shared" ca="1" si="310"/>
        <v/>
      </c>
      <c r="Q998" s="37">
        <f t="shared" ca="1" si="311"/>
        <v>0</v>
      </c>
      <c r="R998" s="23">
        <f ca="1">IF($A998&lt;&gt;"",IF(OR($AH997&lt;&gt;0,$AI997&lt;&gt;0),"0",SUM(Q998:Q998)),0)</f>
        <v>0</v>
      </c>
      <c r="S998" s="56" t="str">
        <f ca="1">VLOOKUP($A998,$BC$5:$BN$45,8)</f>
        <v>B</v>
      </c>
      <c r="T998" s="175">
        <v>1</v>
      </c>
      <c r="U998" s="345" t="str">
        <f ca="1">IF($A997&lt;&gt;"",IF(OR($AH997&lt;&gt;0,$AI997&lt;&gt;0,M997&gt;=$AJ$3),"",H998))</f>
        <v>B</v>
      </c>
      <c r="V998" s="346" t="str">
        <f t="shared" ca="1" si="323"/>
        <v>W</v>
      </c>
      <c r="W998" s="346">
        <f t="shared" ca="1" si="312"/>
        <v>1</v>
      </c>
      <c r="X998" s="343">
        <f t="shared" ca="1" si="321"/>
        <v>1</v>
      </c>
      <c r="Y998" s="56" t="str">
        <f ca="1">VLOOKUP($A998,$BC$5:$BN$45,8)</f>
        <v>B</v>
      </c>
      <c r="Z998" s="175">
        <v>1</v>
      </c>
      <c r="AA998" s="345" t="str">
        <f ca="1">IF($A997&lt;&gt;"",IF(OR($AH997&lt;&gt;0,$AI997&lt;&gt;0,U998&lt;&gt;""),"",O998))</f>
        <v/>
      </c>
      <c r="AB998" s="37" t="str">
        <f t="shared" ca="1" si="313"/>
        <v/>
      </c>
      <c r="AC998" s="37">
        <f t="shared" ca="1" si="314"/>
        <v>0</v>
      </c>
      <c r="AD998" s="23">
        <f ca="1">IF($A998&lt;&gt;"",IF(OR($AH997&lt;&gt;0,$AI997&lt;&gt;0),"0",SUM(AC998:AC998)),0)</f>
        <v>0</v>
      </c>
      <c r="AE998" s="90">
        <f ca="1">IF(A998&lt;&gt;"",W998+AC998,0)</f>
        <v>1</v>
      </c>
      <c r="AF998" s="87">
        <f t="shared" ca="1" si="324"/>
        <v>26</v>
      </c>
      <c r="AG998" s="95">
        <f>T999</f>
        <v>1</v>
      </c>
      <c r="AH998" s="89">
        <f ca="1">IF($A998&lt;&gt;"",IF(AH997&lt;&gt;0,AH997,IF(AF998&gt;=$AJ$1,"Profit Target",0)),0)</f>
        <v>0</v>
      </c>
      <c r="AI998" s="91">
        <f ca="1">IF($A998&lt;&gt;"",IF(AI997&lt;&gt;0,AI997,IF(AF998&lt;=$AJ$2,"Stop Loss",0)))</f>
        <v>0</v>
      </c>
      <c r="AJ998" s="89">
        <f t="shared" ca="1" si="316"/>
        <v>26</v>
      </c>
      <c r="AK998" s="78" t="str">
        <f ca="1">IF($A997="","",ABS(T998)&amp;"@")</f>
        <v>1@</v>
      </c>
      <c r="AL998" s="78" t="str">
        <f ca="1">IF(U998&lt;&gt;"",$AK998&amp;U998&amp;",","")</f>
        <v>1@B,</v>
      </c>
      <c r="AM998" s="78" t="str">
        <f ca="1">IF($A997="","",ABS(Z998)&amp;"@")</f>
        <v>1@</v>
      </c>
      <c r="AN998" s="427" t="str">
        <f t="shared" ca="1" si="317"/>
        <v/>
      </c>
      <c r="AO998" s="20"/>
      <c r="AP998" s="20"/>
      <c r="AQ998" s="20"/>
      <c r="AR998" s="20"/>
      <c r="AS998" s="20"/>
      <c r="AT998" s="66"/>
      <c r="AU998" s="20"/>
      <c r="AV998" s="20"/>
      <c r="AW998" s="20"/>
      <c r="AX998" s="20"/>
      <c r="AY998" s="20"/>
      <c r="AZ998" s="20"/>
      <c r="BA998" s="20"/>
      <c r="BB998" s="96">
        <f t="shared" ca="1" si="307"/>
        <v>8</v>
      </c>
      <c r="BC998" s="48"/>
      <c r="BD998" s="96"/>
      <c r="BE998" s="48"/>
      <c r="BG998" s="48"/>
      <c r="BH998" s="48"/>
      <c r="BI998" s="19"/>
      <c r="BJ998" s="19"/>
      <c r="BK998" s="19"/>
      <c r="BL998" s="48"/>
      <c r="BM998" s="61"/>
      <c r="BN998" s="48"/>
      <c r="BY998" s="6"/>
      <c r="CF998" s="66"/>
      <c r="CG998" s="19"/>
      <c r="CH998" s="66"/>
    </row>
    <row r="999" spans="1:86">
      <c r="A999" s="96">
        <f t="shared" ca="1" si="306"/>
        <v>24</v>
      </c>
      <c r="B999" s="23" t="str">
        <f ca="1">IF(A998="","",IF(AND(AL999="",AN999=""),"NB",AL999&amp;AN999))</f>
        <v>1@B,</v>
      </c>
      <c r="C999" s="6" t="str">
        <f t="shared" ca="1" si="308"/>
        <v/>
      </c>
      <c r="D999" s="56" t="str">
        <f ca="1">VLOOKUP($A999,$BC$5:$BN$45,8)</f>
        <v>B</v>
      </c>
      <c r="E999" s="344" t="str">
        <f t="shared" ca="1" si="318"/>
        <v>BBB</v>
      </c>
      <c r="F999" s="175">
        <v>1</v>
      </c>
      <c r="G999" s="459">
        <f ca="1">IF(G998&gt;=$AJ$3,1,IF(AND(J997="L",J998="L"),1,IF(I998="L",2,IF(I998="W",(2*G998-1),G998))))</f>
        <v>9</v>
      </c>
      <c r="H999" s="345" t="str">
        <f ca="1">IF($A998&lt;&gt;"",IF(OR($AH998&lt;&gt;0,$AI998&lt;&gt;0,E998="RRR"),"",IF(AND($D993="B",$D996="B"),"B",IF(AND($D995="B",$D997="B"),"B",IF(AND($D997=$D998,$D997="B"),"B","")))),"")</f>
        <v>B</v>
      </c>
      <c r="I999" s="346" t="str">
        <f t="shared" ca="1" si="322"/>
        <v>W</v>
      </c>
      <c r="J999" s="346">
        <f t="shared" ca="1" si="309"/>
        <v>1</v>
      </c>
      <c r="K999" s="343">
        <f t="shared" ca="1" si="319"/>
        <v>1</v>
      </c>
      <c r="L999" s="56" t="str">
        <f ca="1">VLOOKUP($A999,$BC$5:$BN$45,8)</f>
        <v>B</v>
      </c>
      <c r="M999" s="428">
        <f t="shared" ca="1" si="320"/>
        <v>0</v>
      </c>
      <c r="N999" s="175">
        <v>1</v>
      </c>
      <c r="O999" s="345" t="str">
        <f ca="1">IF($A998&lt;&gt;"",IF(OR($AH998&lt;&gt;0,$AI998&lt;&gt;0,E998="BBB",H999&lt;&gt;""),"",IF(AND($D993="R",$D996="R"),"R",IF(AND($D995="R",$D997="R"),"R",IF(AND($D997=$D998,$D997="R"),"R","")))),"")</f>
        <v/>
      </c>
      <c r="P999" s="37" t="str">
        <f t="shared" ca="1" si="310"/>
        <v/>
      </c>
      <c r="Q999" s="37">
        <f t="shared" ca="1" si="311"/>
        <v>0</v>
      </c>
      <c r="R999" s="23">
        <f ca="1">IF($A999&lt;&gt;"",IF(OR($AH998&lt;&gt;0,$AI998&lt;&gt;0),"0",SUM(Q999:Q999)),0)</f>
        <v>0</v>
      </c>
      <c r="S999" s="56" t="str">
        <f ca="1">VLOOKUP($A999,$BC$5:$BN$45,8)</f>
        <v>B</v>
      </c>
      <c r="T999" s="175">
        <v>1</v>
      </c>
      <c r="U999" s="345" t="str">
        <f ca="1">IF($A998&lt;&gt;"",IF(OR($AH998&lt;&gt;0,$AI998&lt;&gt;0,M998&gt;=$AJ$3),"",H999))</f>
        <v>B</v>
      </c>
      <c r="V999" s="346" t="str">
        <f t="shared" ca="1" si="323"/>
        <v>W</v>
      </c>
      <c r="W999" s="346">
        <f t="shared" ca="1" si="312"/>
        <v>1</v>
      </c>
      <c r="X999" s="343">
        <f t="shared" ca="1" si="321"/>
        <v>1</v>
      </c>
      <c r="Y999" s="56" t="str">
        <f ca="1">VLOOKUP($A999,$BC$5:$BN$45,8)</f>
        <v>B</v>
      </c>
      <c r="Z999" s="175">
        <v>1</v>
      </c>
      <c r="AA999" s="345" t="str">
        <f ca="1">IF($A998&lt;&gt;"",IF(OR($AH998&lt;&gt;0,$AI998&lt;&gt;0,U999&lt;&gt;""),"",O999))</f>
        <v/>
      </c>
      <c r="AB999" s="37" t="str">
        <f t="shared" ca="1" si="313"/>
        <v/>
      </c>
      <c r="AC999" s="37">
        <f t="shared" ca="1" si="314"/>
        <v>0</v>
      </c>
      <c r="AD999" s="23">
        <f ca="1">IF($A999&lt;&gt;"",IF(OR($AH998&lt;&gt;0,$AI998&lt;&gt;0),"0",SUM(AC999:AC999)),0)</f>
        <v>0</v>
      </c>
      <c r="AE999" s="90">
        <f ca="1">IF(A999&lt;&gt;"",W999+AC999,0)</f>
        <v>1</v>
      </c>
      <c r="AF999" s="87">
        <f t="shared" ca="1" si="324"/>
        <v>27</v>
      </c>
      <c r="AG999" s="95">
        <f>T1000</f>
        <v>1</v>
      </c>
      <c r="AH999" s="89">
        <f ca="1">IF($A999&lt;&gt;"",IF(AH998&lt;&gt;0,AH998,IF(AF999&gt;=$AJ$1,"Profit Target",0)),0)</f>
        <v>0</v>
      </c>
      <c r="AI999" s="91">
        <f ca="1">IF($A999&lt;&gt;"",IF(AI998&lt;&gt;0,AI998,IF(AF999&lt;=$AJ$2,"Stop Loss",0)))</f>
        <v>0</v>
      </c>
      <c r="AJ999" s="89">
        <f t="shared" ca="1" si="316"/>
        <v>27</v>
      </c>
      <c r="AK999" s="78" t="str">
        <f ca="1">IF($A998="","",ABS(T999)&amp;"@")</f>
        <v>1@</v>
      </c>
      <c r="AL999" s="78" t="str">
        <f ca="1">IF(U999&lt;&gt;"",$AK999&amp;U999&amp;",","")</f>
        <v>1@B,</v>
      </c>
      <c r="AM999" s="78" t="str">
        <f ca="1">IF($A998="","",ABS(Z999)&amp;"@")</f>
        <v>1@</v>
      </c>
      <c r="AN999" s="427" t="str">
        <f t="shared" ca="1" si="317"/>
        <v/>
      </c>
      <c r="AO999" s="20"/>
      <c r="AP999" s="20"/>
      <c r="AQ999" s="20"/>
      <c r="AR999" s="20"/>
      <c r="AS999" s="20"/>
      <c r="AT999" s="66"/>
      <c r="AU999" s="20"/>
      <c r="AV999" s="20"/>
      <c r="AW999" s="20"/>
      <c r="AX999" s="20"/>
      <c r="AY999" s="20"/>
      <c r="AZ999" s="20"/>
      <c r="BA999" s="20"/>
      <c r="BB999" s="96">
        <f t="shared" ca="1" si="307"/>
        <v>32</v>
      </c>
      <c r="BC999" s="48"/>
      <c r="BD999" s="96"/>
      <c r="BE999" s="48"/>
      <c r="BG999" s="48"/>
      <c r="BH999" s="48"/>
      <c r="BI999" s="19"/>
      <c r="BJ999" s="19"/>
      <c r="BK999" s="19"/>
      <c r="BL999" s="48"/>
      <c r="BM999" s="61"/>
      <c r="BN999" s="48"/>
      <c r="BY999" s="6"/>
      <c r="CF999" s="66"/>
      <c r="CG999" s="19"/>
      <c r="CH999" s="66"/>
    </row>
    <row r="1000" spans="1:86">
      <c r="A1000" s="96">
        <f t="shared" ca="1" si="306"/>
        <v>7</v>
      </c>
      <c r="B1000" s="23" t="str">
        <f ca="1">IF(A999="","",IF(AND(AL1000="",AN1000=""),"NB",AL1000&amp;AN1000))</f>
        <v>1@B,</v>
      </c>
      <c r="C1000" s="6" t="str">
        <f t="shared" ca="1" si="308"/>
        <v/>
      </c>
      <c r="D1000" s="56" t="str">
        <f ca="1">VLOOKUP($A1000,$BC$5:$BN$45,8)</f>
        <v>R</v>
      </c>
      <c r="E1000" s="344" t="str">
        <f t="shared" ca="1" si="318"/>
        <v>BBR</v>
      </c>
      <c r="F1000" s="175">
        <v>1</v>
      </c>
      <c r="G1000" s="459">
        <f ca="1">IF(G999&gt;=$AJ$3,1,IF(AND(J998="L",J999="L"),1,IF(I999="L",2,IF(I999="W",(2*G999-1),G999))))</f>
        <v>17</v>
      </c>
      <c r="H1000" s="345" t="str">
        <f ca="1">IF($A999&lt;&gt;"",IF(OR($AH999&lt;&gt;0,$AI999&lt;&gt;0,E999="RRR"),"",IF(AND($D994="B",$D997="B"),"B",IF(AND($D996="B",$D998="B"),"B",IF(AND($D998=$D999,$D998="B"),"B","")))),"")</f>
        <v>B</v>
      </c>
      <c r="I1000" s="346" t="str">
        <f t="shared" ca="1" si="322"/>
        <v>L</v>
      </c>
      <c r="J1000" s="346">
        <f t="shared" ca="1" si="309"/>
        <v>-1</v>
      </c>
      <c r="K1000" s="343">
        <f t="shared" ca="1" si="319"/>
        <v>-1</v>
      </c>
      <c r="L1000" s="56" t="str">
        <f ca="1">VLOOKUP($A1000,$BC$5:$BN$45,8)</f>
        <v>R</v>
      </c>
      <c r="M1000" s="428">
        <f t="shared" ca="1" si="320"/>
        <v>1</v>
      </c>
      <c r="N1000" s="175">
        <v>1</v>
      </c>
      <c r="O1000" s="345" t="str">
        <f ca="1">IF($A999&lt;&gt;"",IF(OR($AH999&lt;&gt;0,$AI999&lt;&gt;0,E999="BBB",H1000&lt;&gt;""),"",IF(AND($D994="R",$D997="R"),"R",IF(AND($D996="R",$D998="R"),"R",IF(AND($D998=$D999,$D998="R"),"R","")))),"")</f>
        <v/>
      </c>
      <c r="P1000" s="37" t="str">
        <f t="shared" ca="1" si="310"/>
        <v/>
      </c>
      <c r="Q1000" s="37">
        <f t="shared" ca="1" si="311"/>
        <v>0</v>
      </c>
      <c r="R1000" s="23">
        <f ca="1">IF($A1000&lt;&gt;"",IF(OR($AH999&lt;&gt;0,$AI999&lt;&gt;0),"0",SUM(Q1000:Q1000)),0)</f>
        <v>0</v>
      </c>
      <c r="S1000" s="56" t="str">
        <f ca="1">VLOOKUP($A1000,$BC$5:$BN$45,8)</f>
        <v>R</v>
      </c>
      <c r="T1000" s="175">
        <v>1</v>
      </c>
      <c r="U1000" s="345" t="str">
        <f ca="1">IF($A999&lt;&gt;"",IF(OR($AH999&lt;&gt;0,$AI999&lt;&gt;0,M999&gt;=$AJ$3),"",H1000))</f>
        <v>B</v>
      </c>
      <c r="V1000" s="346" t="str">
        <f t="shared" ca="1" si="323"/>
        <v>L</v>
      </c>
      <c r="W1000" s="346">
        <f t="shared" ca="1" si="312"/>
        <v>-1</v>
      </c>
      <c r="X1000" s="343">
        <f t="shared" ca="1" si="321"/>
        <v>-1</v>
      </c>
      <c r="Y1000" s="56" t="str">
        <f ca="1">VLOOKUP($A1000,$BC$5:$BN$45,8)</f>
        <v>R</v>
      </c>
      <c r="Z1000" s="175">
        <v>1</v>
      </c>
      <c r="AA1000" s="345" t="str">
        <f ca="1">IF($A999&lt;&gt;"",IF(OR($AH999&lt;&gt;0,$AI999&lt;&gt;0,U1000&lt;&gt;""),"",O1000))</f>
        <v/>
      </c>
      <c r="AB1000" s="37" t="str">
        <f t="shared" ca="1" si="313"/>
        <v/>
      </c>
      <c r="AC1000" s="37">
        <f t="shared" ca="1" si="314"/>
        <v>0</v>
      </c>
      <c r="AD1000" s="23">
        <f ca="1">IF($A1000&lt;&gt;"",IF(OR($AH999&lt;&gt;0,$AI999&lt;&gt;0),"0",SUM(AC1000:AC1000)),0)</f>
        <v>0</v>
      </c>
      <c r="AE1000" s="90">
        <f ca="1">IF(A1000&lt;&gt;"",W1000+AC1000,0)</f>
        <v>-1</v>
      </c>
      <c r="AF1000" s="87">
        <f t="shared" ca="1" si="324"/>
        <v>26</v>
      </c>
      <c r="AG1000" s="95">
        <f>T1001</f>
        <v>1</v>
      </c>
      <c r="AH1000" s="89">
        <f ca="1">IF($A1000&lt;&gt;"",IF(AH999&lt;&gt;0,AH999,IF(AF1000&gt;=$AJ$1,"Profit Target",0)),0)</f>
        <v>0</v>
      </c>
      <c r="AI1000" s="91">
        <f ca="1">IF($A1000&lt;&gt;"",IF(AI999&lt;&gt;0,AI999,IF(AF1000&lt;=$AJ$2,"Stop Loss",0)))</f>
        <v>0</v>
      </c>
      <c r="AJ1000" s="89">
        <f t="shared" ca="1" si="316"/>
        <v>27</v>
      </c>
      <c r="AK1000" s="78" t="str">
        <f ca="1">IF($A999="","",ABS(T1000)&amp;"@")</f>
        <v>1@</v>
      </c>
      <c r="AL1000" s="78" t="str">
        <f ca="1">IF(U1000&lt;&gt;"",$AK1000&amp;U1000&amp;",","")</f>
        <v>1@B,</v>
      </c>
      <c r="AM1000" s="78" t="str">
        <f ca="1">IF($A999="","",ABS(Z1000)&amp;"@")</f>
        <v>1@</v>
      </c>
      <c r="AN1000" s="427" t="str">
        <f t="shared" ca="1" si="317"/>
        <v/>
      </c>
      <c r="AO1000" s="20"/>
      <c r="AP1000" s="20"/>
      <c r="AQ1000" s="20"/>
      <c r="AR1000" s="20"/>
      <c r="AS1000" s="20"/>
      <c r="AT1000" s="66"/>
      <c r="AU1000" s="20"/>
      <c r="AV1000" s="20"/>
      <c r="AW1000" s="20"/>
      <c r="AX1000" s="20"/>
      <c r="AY1000" s="20"/>
      <c r="AZ1000" s="20"/>
      <c r="BA1000" s="20"/>
      <c r="BB1000" s="96">
        <f t="shared" ca="1" si="307"/>
        <v>33</v>
      </c>
      <c r="BC1000" s="48"/>
      <c r="BD1000" s="96"/>
      <c r="BE1000" s="48"/>
      <c r="BG1000" s="48"/>
      <c r="BH1000" s="48"/>
      <c r="BI1000" s="19"/>
      <c r="BJ1000" s="19"/>
      <c r="BK1000" s="19"/>
      <c r="BL1000" s="48"/>
      <c r="BM1000" s="61"/>
      <c r="BN1000" s="48"/>
      <c r="BY1000" s="6"/>
      <c r="CF1000" s="66"/>
      <c r="CG1000" s="19"/>
      <c r="CH1000" s="66"/>
    </row>
    <row r="1001" spans="1:86">
      <c r="A1001" s="96">
        <f t="shared" ca="1" si="306"/>
        <v>32</v>
      </c>
      <c r="B1001" s="23" t="str">
        <f ca="1">IF(A1000="","",IF(AND(AL1001="",AN1001=""),"NB",AL1001&amp;AN1001))</f>
        <v>1@B,</v>
      </c>
      <c r="C1001" s="6" t="str">
        <f t="shared" ca="1" si="308"/>
        <v/>
      </c>
      <c r="D1001" s="56" t="str">
        <f ca="1">VLOOKUP($A1001,$BC$5:$BN$45,8)</f>
        <v>R</v>
      </c>
      <c r="E1001" s="344" t="str">
        <f t="shared" ca="1" si="318"/>
        <v>BRR</v>
      </c>
      <c r="F1001" s="175">
        <v>1</v>
      </c>
      <c r="G1001" s="459">
        <f ca="1">IF(G1000&gt;=$AJ$3,1,IF(AND(J999="L",J1000="L"),1,IF(I1000="L",2,IF(I1000="W",(2*G1000-1),G1000))))</f>
        <v>2</v>
      </c>
      <c r="H1001" s="345" t="str">
        <f ca="1">IF($A1000&lt;&gt;"",IF(OR($AH1000&lt;&gt;0,$AI1000&lt;&gt;0,E1000="RRR"),"",IF(AND($D995="B",$D998="B"),"B",IF(AND($D997="B",$D999="B"),"B",IF(AND($D999=$D1000,$D999="B"),"B","")))),"")</f>
        <v>B</v>
      </c>
      <c r="I1001" s="346" t="str">
        <f t="shared" ca="1" si="322"/>
        <v>L</v>
      </c>
      <c r="J1001" s="346">
        <f t="shared" ca="1" si="309"/>
        <v>-1</v>
      </c>
      <c r="K1001" s="343">
        <f t="shared" ca="1" si="319"/>
        <v>-1</v>
      </c>
      <c r="L1001" s="56" t="str">
        <f ca="1">VLOOKUP($A1001,$BC$5:$BN$45,8)</f>
        <v>R</v>
      </c>
      <c r="M1001" s="428">
        <f t="shared" ca="1" si="320"/>
        <v>2</v>
      </c>
      <c r="N1001" s="175">
        <v>1</v>
      </c>
      <c r="O1001" s="345" t="str">
        <f ca="1">IF($A1000&lt;&gt;"",IF(OR($AH1000&lt;&gt;0,$AI1000&lt;&gt;0,E1000="BBB",H1001&lt;&gt;""),"",IF(AND($D995="R",$D998="R"),"R",IF(AND($D997="R",$D999="R"),"R",IF(AND($D999=$D1000,$D999="R"),"R","")))),"")</f>
        <v/>
      </c>
      <c r="P1001" s="37" t="str">
        <f t="shared" ca="1" si="310"/>
        <v/>
      </c>
      <c r="Q1001" s="37">
        <f t="shared" ca="1" si="311"/>
        <v>0</v>
      </c>
      <c r="R1001" s="23">
        <f ca="1">IF($A1001&lt;&gt;"",IF(OR($AH1000&lt;&gt;0,$AI1000&lt;&gt;0),"0",SUM(Q1001:Q1001)),0)</f>
        <v>0</v>
      </c>
      <c r="S1001" s="56" t="str">
        <f ca="1">VLOOKUP($A1001,$BC$5:$BN$45,8)</f>
        <v>R</v>
      </c>
      <c r="T1001" s="175">
        <v>1</v>
      </c>
      <c r="U1001" s="345" t="str">
        <f ca="1">IF($A1000&lt;&gt;"",IF(OR($AH1000&lt;&gt;0,$AI1000&lt;&gt;0,M1000&gt;=$AJ$3),"",H1001))</f>
        <v>B</v>
      </c>
      <c r="V1001" s="346" t="str">
        <f t="shared" ca="1" si="323"/>
        <v>L</v>
      </c>
      <c r="W1001" s="346">
        <f t="shared" ca="1" si="312"/>
        <v>-1</v>
      </c>
      <c r="X1001" s="343">
        <f t="shared" ca="1" si="321"/>
        <v>-1</v>
      </c>
      <c r="Y1001" s="56" t="str">
        <f ca="1">VLOOKUP($A1001,$BC$5:$BN$45,8)</f>
        <v>R</v>
      </c>
      <c r="Z1001" s="175">
        <v>1</v>
      </c>
      <c r="AA1001" s="345" t="str">
        <f ca="1">IF($A1000&lt;&gt;"",IF(OR($AH1000&lt;&gt;0,$AI1000&lt;&gt;0,U1001&lt;&gt;""),"",O1001))</f>
        <v/>
      </c>
      <c r="AB1001" s="37" t="str">
        <f t="shared" ca="1" si="313"/>
        <v/>
      </c>
      <c r="AC1001" s="37">
        <f t="shared" ca="1" si="314"/>
        <v>0</v>
      </c>
      <c r="AD1001" s="23">
        <f ca="1">IF($A1001&lt;&gt;"",IF(OR($AH1000&lt;&gt;0,$AI1000&lt;&gt;0),"0",SUM(AC1001:AC1001)),0)</f>
        <v>0</v>
      </c>
      <c r="AE1001" s="90">
        <f ca="1">IF(A1001&lt;&gt;"",W1001+AC1001,0)</f>
        <v>-1</v>
      </c>
      <c r="AF1001" s="172">
        <f t="shared" ca="1" si="324"/>
        <v>25</v>
      </c>
      <c r="AG1001" s="95">
        <f>T1002</f>
        <v>1</v>
      </c>
      <c r="AH1001" s="89">
        <f ca="1">IF($A1001&lt;&gt;"",IF(AH1000&lt;&gt;0,AH1000,IF(AF1001&gt;=$AJ$1,"Profit Target",0)),0)</f>
        <v>0</v>
      </c>
      <c r="AI1001" s="91">
        <f ca="1">IF($A1001&lt;&gt;"",IF(AI1000&lt;&gt;0,AI1000,IF(AF1001&lt;=$AJ$2,"Stop Loss",0)))</f>
        <v>0</v>
      </c>
      <c r="AJ1001" s="89">
        <f t="shared" ca="1" si="316"/>
        <v>27</v>
      </c>
      <c r="AK1001" s="78" t="str">
        <f ca="1">IF($A1000="","",ABS(T1001)&amp;"@")</f>
        <v>1@</v>
      </c>
      <c r="AL1001" s="78" t="str">
        <f ca="1">IF(U1001&lt;&gt;"",$AK1001&amp;U1001&amp;",","")</f>
        <v>1@B,</v>
      </c>
      <c r="AM1001" s="78" t="str">
        <f ca="1">IF($A1000="","",ABS(Z1001)&amp;"@")</f>
        <v>1@</v>
      </c>
      <c r="AN1001" s="427" t="str">
        <f t="shared" ca="1" si="317"/>
        <v/>
      </c>
      <c r="AO1001" s="20"/>
      <c r="AP1001" s="20"/>
      <c r="AQ1001" s="20"/>
      <c r="AR1001" s="20"/>
      <c r="AS1001" s="20"/>
      <c r="AT1001" s="66"/>
      <c r="AU1001" s="20"/>
      <c r="AV1001" s="20"/>
      <c r="AW1001" s="20"/>
      <c r="AX1001" s="20"/>
      <c r="AY1001" s="20"/>
      <c r="AZ1001" s="20"/>
      <c r="BA1001" s="20"/>
      <c r="BB1001" s="96">
        <f t="shared" ca="1" si="307"/>
        <v>8</v>
      </c>
      <c r="BC1001" s="48"/>
      <c r="BD1001" s="96"/>
      <c r="BE1001" s="48"/>
      <c r="BG1001" s="48"/>
      <c r="BH1001" s="48"/>
      <c r="BI1001" s="19"/>
      <c r="BJ1001" s="19"/>
      <c r="BK1001" s="19"/>
      <c r="BL1001" s="48"/>
      <c r="BM1001" s="61"/>
      <c r="BN1001" s="48"/>
      <c r="BY1001" s="6"/>
      <c r="CF1001" s="66"/>
      <c r="CG1001" s="19"/>
      <c r="CH1001" s="66"/>
    </row>
    <row r="1002" spans="1:86">
      <c r="A1002" s="96">
        <f t="shared" ca="1" si="306"/>
        <v>31</v>
      </c>
      <c r="B1002" s="23" t="str">
        <f ca="1">IF(A1001="","",IF(AND(AL1002="",AN1002=""),"NB",AL1002&amp;AN1002))</f>
        <v>1@B,</v>
      </c>
      <c r="C1002" s="6" t="str">
        <f t="shared" ca="1" si="308"/>
        <v/>
      </c>
      <c r="D1002" s="56" t="str">
        <f ca="1">VLOOKUP($A1002,$BC$5:$BN$45,8)</f>
        <v>B</v>
      </c>
      <c r="E1002" s="344" t="str">
        <f t="shared" ca="1" si="318"/>
        <v>RRB</v>
      </c>
      <c r="F1002" s="175">
        <v>1</v>
      </c>
      <c r="G1002" s="459">
        <f ca="1">IF(G1001&gt;=$AJ$3,1,IF(AND(J1000="L",J1001="L"),1,IF(I1001="L",2,IF(I1001="W",(2*G1001-1),G1001))))</f>
        <v>2</v>
      </c>
      <c r="H1002" s="345" t="str">
        <f ca="1">IF($A1001&lt;&gt;"",IF(OR($AH1001&lt;&gt;0,$AI1001&lt;&gt;0,E1001="RRR"),"",IF(AND($D996="B",$D999="B"),"B",IF(AND($D998="B",$D1000="B"),"B",IF(AND($D1000=$D1001,$D1000="B"),"B","")))),"")</f>
        <v>B</v>
      </c>
      <c r="I1002" s="346" t="str">
        <f t="shared" ca="1" si="322"/>
        <v>W</v>
      </c>
      <c r="J1002" s="346">
        <f t="shared" ca="1" si="309"/>
        <v>1</v>
      </c>
      <c r="K1002" s="343">
        <f t="shared" ca="1" si="319"/>
        <v>1</v>
      </c>
      <c r="L1002" s="56" t="str">
        <f ca="1">VLOOKUP($A1002,$BC$5:$BN$45,8)</f>
        <v>B</v>
      </c>
      <c r="M1002" s="428">
        <f t="shared" ca="1" si="320"/>
        <v>0</v>
      </c>
      <c r="N1002" s="175">
        <v>1</v>
      </c>
      <c r="O1002" s="345" t="str">
        <f ca="1">IF($A1001&lt;&gt;"",IF(OR($AH1001&lt;&gt;0,$AI1001&lt;&gt;0,E1001="BBB",H1002&lt;&gt;""),"",IF(AND($D996="R",$D999="R"),"R",IF(AND($D998="R",$D1000="R"),"R",IF(AND($D1000=$D1001,$D1000="R"),"R","")))),"")</f>
        <v/>
      </c>
      <c r="P1002" s="37" t="str">
        <f t="shared" ca="1" si="310"/>
        <v/>
      </c>
      <c r="Q1002" s="37">
        <f t="shared" ca="1" si="311"/>
        <v>0</v>
      </c>
      <c r="R1002" s="23">
        <f ca="1">IF($A1002&lt;&gt;"",IF(OR($AH1001&lt;&gt;0,$AI1001&lt;&gt;0),"0",SUM(Q1002:Q1002)),0)</f>
        <v>0</v>
      </c>
      <c r="S1002" s="56" t="str">
        <f ca="1">VLOOKUP($A1002,$BC$5:$BN$45,8)</f>
        <v>B</v>
      </c>
      <c r="T1002" s="175">
        <v>1</v>
      </c>
      <c r="U1002" s="345" t="str">
        <f ca="1">IF($A1001&lt;&gt;"",IF(OR($AH1001&lt;&gt;0,$AI1001&lt;&gt;0,M1001&gt;=$AJ$3),"",H1002))</f>
        <v>B</v>
      </c>
      <c r="V1002" s="346" t="str">
        <f t="shared" ca="1" si="323"/>
        <v>W</v>
      </c>
      <c r="W1002" s="346">
        <f t="shared" ca="1" si="312"/>
        <v>1</v>
      </c>
      <c r="X1002" s="343">
        <f t="shared" ca="1" si="321"/>
        <v>1</v>
      </c>
      <c r="Y1002" s="56" t="str">
        <f ca="1">VLOOKUP($A1002,$BC$5:$BN$45,8)</f>
        <v>B</v>
      </c>
      <c r="Z1002" s="175">
        <v>1</v>
      </c>
      <c r="AA1002" s="345" t="str">
        <f ca="1">IF($A1001&lt;&gt;"",IF(OR($AH1001&lt;&gt;0,$AI1001&lt;&gt;0,U1002&lt;&gt;""),"",O1002))</f>
        <v/>
      </c>
      <c r="AB1002" s="37" t="str">
        <f t="shared" ca="1" si="313"/>
        <v/>
      </c>
      <c r="AC1002" s="37">
        <f t="shared" ca="1" si="314"/>
        <v>0</v>
      </c>
      <c r="AD1002" s="23">
        <f ca="1">IF($A1002&lt;&gt;"",IF(OR($AH1001&lt;&gt;0,$AI1001&lt;&gt;0),"0",SUM(AC1002:AC1002)),0)</f>
        <v>0</v>
      </c>
      <c r="AE1002" s="90">
        <f ca="1">IF(A1002&lt;&gt;"",W1002+AC1002,0)</f>
        <v>1</v>
      </c>
      <c r="AF1002" s="87">
        <f ca="1">IF($A1002&lt;&gt;"",AE1002+AF1001,0)</f>
        <v>26</v>
      </c>
      <c r="AG1002" s="95">
        <f>T1003</f>
        <v>1</v>
      </c>
      <c r="AH1002" s="89">
        <f ca="1">IF($A1002&lt;&gt;"",IF(AH1001&lt;&gt;0,AH1001,IF(AF1002&gt;=$AJ$1,"Profit Target",0)),0)</f>
        <v>0</v>
      </c>
      <c r="AI1002" s="91">
        <f ca="1">IF($A1002&lt;&gt;"",IF(AI1001&lt;&gt;0,AI1001,IF(AF1002&lt;=$AJ$2,"Stop Loss",0)))</f>
        <v>0</v>
      </c>
      <c r="AJ1002" s="89">
        <f t="shared" ca="1" si="316"/>
        <v>27</v>
      </c>
      <c r="AK1002" s="78" t="str">
        <f ca="1">IF($A1001="","",ABS(T1002)&amp;"@")</f>
        <v>1@</v>
      </c>
      <c r="AL1002" s="78" t="str">
        <f ca="1">IF(U1002&lt;&gt;"",$AK1002&amp;U1002&amp;",","")</f>
        <v>1@B,</v>
      </c>
      <c r="AM1002" s="78" t="str">
        <f ca="1">IF($A1001="","",ABS(Z1002)&amp;"@")</f>
        <v>1@</v>
      </c>
      <c r="AN1002" s="427" t="str">
        <f t="shared" ca="1" si="317"/>
        <v/>
      </c>
      <c r="AO1002" s="20"/>
      <c r="AP1002" s="20"/>
      <c r="AQ1002" s="20"/>
      <c r="AR1002" s="20"/>
      <c r="AS1002" s="20"/>
      <c r="AT1002" s="66"/>
      <c r="AU1002" s="20"/>
      <c r="AV1002" s="20"/>
      <c r="AW1002" s="20"/>
      <c r="AX1002" s="20"/>
      <c r="AY1002" s="20"/>
      <c r="AZ1002" s="20"/>
      <c r="BA1002" s="20"/>
      <c r="BB1002" s="96">
        <f t="shared" ca="1" si="307"/>
        <v>20</v>
      </c>
      <c r="BC1002" s="48"/>
      <c r="BD1002" s="96"/>
      <c r="BE1002" s="48"/>
      <c r="BG1002" s="48"/>
      <c r="BH1002" s="48"/>
      <c r="BI1002" s="19"/>
      <c r="BJ1002" s="19"/>
      <c r="BK1002" s="19"/>
      <c r="BL1002" s="48"/>
      <c r="BM1002" s="61"/>
      <c r="BN1002" s="48"/>
      <c r="BY1002" s="6"/>
      <c r="CF1002" s="66"/>
      <c r="CG1002" s="19"/>
      <c r="CH1002" s="66"/>
    </row>
    <row r="1003" spans="1:86">
      <c r="A1003" s="96">
        <f t="shared" ca="1" si="306"/>
        <v>32</v>
      </c>
      <c r="B1003" s="23" t="str">
        <f ca="1">IF(A1002="","",IF(AND(AL1003="",AN1003=""),"NB",AL1003&amp;AN1003))</f>
        <v>NB</v>
      </c>
      <c r="C1003" s="6" t="str">
        <f t="shared" ca="1" si="308"/>
        <v/>
      </c>
      <c r="D1003" s="56" t="str">
        <f ca="1">VLOOKUP($A1003,$BC$5:$BN$45,8)</f>
        <v>R</v>
      </c>
      <c r="E1003" s="344" t="str">
        <f t="shared" ca="1" si="318"/>
        <v>RBR</v>
      </c>
      <c r="F1003" s="175">
        <v>1</v>
      </c>
      <c r="G1003" s="459">
        <f ca="1">IF(G1002&gt;=$AJ$3,1,IF(AND(J1001="L",J1002="L"),1,IF(I1002="L",2,IF(I1002="W",(2*G1002-1),G1002))))</f>
        <v>3</v>
      </c>
      <c r="H1003" s="345" t="str">
        <f ca="1">IF($A1002&lt;&gt;"",IF(OR($AH1002&lt;&gt;0,$AI1002&lt;&gt;0,E1002="RRR"),"",IF(AND($D997="B",$D1000="B"),"B",IF(AND($D999="B",$D1001="B"),"B",IF(AND($D1001=$D1002,$D1001="B"),"B","")))),"")</f>
        <v/>
      </c>
      <c r="I1003" s="346" t="str">
        <f t="shared" ca="1" si="322"/>
        <v/>
      </c>
      <c r="J1003" s="346">
        <f t="shared" ca="1" si="309"/>
        <v>0</v>
      </c>
      <c r="K1003" s="343">
        <f t="shared" ca="1" si="319"/>
        <v>0</v>
      </c>
      <c r="L1003" s="56" t="str">
        <f ca="1">VLOOKUP($A1003,$BC$5:$BN$45,8)</f>
        <v>R</v>
      </c>
      <c r="M1003" s="428">
        <f t="shared" ca="1" si="320"/>
        <v>0</v>
      </c>
      <c r="N1003" s="175">
        <v>1</v>
      </c>
      <c r="O1003" s="345" t="str">
        <f ca="1">IF($A1002&lt;&gt;"",IF(OR($AH1002&lt;&gt;0,$AI1002&lt;&gt;0,E1002="BBB",H1003&lt;&gt;""),"",IF(AND($D997="R",$D1000="R"),"R",IF(AND($D999="R",$D1001="R"),"R",IF(AND($D1001=$D1002,$D1001="R"),"R","")))),"")</f>
        <v/>
      </c>
      <c r="P1003" s="37" t="str">
        <f t="shared" ca="1" si="310"/>
        <v/>
      </c>
      <c r="Q1003" s="37">
        <f t="shared" ca="1" si="311"/>
        <v>0</v>
      </c>
      <c r="R1003" s="23">
        <f ca="1">IF($A1003&lt;&gt;"",IF(OR($AH1002&lt;&gt;0,$AI1002&lt;&gt;0),"0",SUM(Q1003:Q1003)),0)</f>
        <v>0</v>
      </c>
      <c r="S1003" s="56" t="str">
        <f ca="1">VLOOKUP($A1003,$BC$5:$BN$45,8)</f>
        <v>R</v>
      </c>
      <c r="T1003" s="175">
        <v>1</v>
      </c>
      <c r="U1003" s="345" t="str">
        <f ca="1">IF($A1002&lt;&gt;"",IF(OR($AH1002&lt;&gt;0,$AI1002&lt;&gt;0,M1002&gt;=$AJ$3),"",H1003))</f>
        <v/>
      </c>
      <c r="V1003" s="346" t="str">
        <f t="shared" ca="1" si="323"/>
        <v/>
      </c>
      <c r="W1003" s="346">
        <f t="shared" ca="1" si="312"/>
        <v>0</v>
      </c>
      <c r="X1003" s="343">
        <f t="shared" ca="1" si="321"/>
        <v>0</v>
      </c>
      <c r="Y1003" s="56" t="str">
        <f ca="1">VLOOKUP($A1003,$BC$5:$BN$45,8)</f>
        <v>R</v>
      </c>
      <c r="Z1003" s="175">
        <v>1</v>
      </c>
      <c r="AA1003" s="345" t="str">
        <f ca="1">IF($A1002&lt;&gt;"",IF(OR($AH1002&lt;&gt;0,$AI1002&lt;&gt;0,U1003&lt;&gt;""),"",O1003))</f>
        <v/>
      </c>
      <c r="AB1003" s="37" t="str">
        <f t="shared" ca="1" si="313"/>
        <v/>
      </c>
      <c r="AC1003" s="37">
        <f t="shared" ca="1" si="314"/>
        <v>0</v>
      </c>
      <c r="AD1003" s="23">
        <f ca="1">IF($A1003&lt;&gt;"",IF(OR($AH1002&lt;&gt;0,$AI1002&lt;&gt;0),"0",SUM(AC1003:AC1003)),0)</f>
        <v>0</v>
      </c>
      <c r="AE1003" s="90">
        <f ca="1">IF(A1003&lt;&gt;"",W1003+AC1003,0)</f>
        <v>0</v>
      </c>
      <c r="AF1003" s="87">
        <f t="shared" ref="AF1003:AF1005" ca="1" si="325">IF($A1003&lt;&gt;"",AE1003+AF1002,0)</f>
        <v>26</v>
      </c>
      <c r="AG1003" s="95">
        <f>T1004</f>
        <v>1</v>
      </c>
      <c r="AH1003" s="89">
        <f ca="1">IF($A1003&lt;&gt;"",IF(AH1002&lt;&gt;0,AH1002,IF(AF1003&gt;=$AJ$1,"Profit Target",0)),0)</f>
        <v>0</v>
      </c>
      <c r="AI1003" s="91">
        <f ca="1">IF($A1003&lt;&gt;"",IF(AI1002&lt;&gt;0,AI1002,IF(AF1003&lt;=$AJ$2,"Stop Loss",0)))</f>
        <v>0</v>
      </c>
      <c r="AJ1003" s="89">
        <f t="shared" ca="1" si="316"/>
        <v>27</v>
      </c>
      <c r="AK1003" s="78" t="str">
        <f ca="1">IF($A1002="","",ABS(T1003)&amp;"@")</f>
        <v>1@</v>
      </c>
      <c r="AL1003" s="78" t="str">
        <f ca="1">IF(U1003&lt;&gt;"",$AK1003&amp;U1003&amp;",","")</f>
        <v/>
      </c>
      <c r="AM1003" s="78" t="str">
        <f ca="1">IF($A1002="","",ABS(Z1003)&amp;"@")</f>
        <v>1@</v>
      </c>
      <c r="AN1003" s="427" t="str">
        <f t="shared" ca="1" si="317"/>
        <v/>
      </c>
      <c r="AO1003" s="20"/>
      <c r="AP1003" s="20"/>
      <c r="AQ1003" s="20"/>
      <c r="AR1003" s="20"/>
      <c r="AS1003" s="20"/>
      <c r="AT1003" s="66"/>
      <c r="AU1003" s="20"/>
      <c r="AV1003" s="20"/>
      <c r="AW1003" s="20"/>
      <c r="AX1003" s="20"/>
      <c r="AY1003" s="20"/>
      <c r="AZ1003" s="20"/>
      <c r="BA1003" s="20"/>
      <c r="BB1003" s="96">
        <f t="shared" ca="1" si="307"/>
        <v>21</v>
      </c>
      <c r="BC1003" s="48"/>
      <c r="BD1003" s="96"/>
      <c r="BE1003" s="48"/>
      <c r="BG1003" s="48"/>
      <c r="BH1003" s="48"/>
      <c r="BI1003" s="19"/>
      <c r="BJ1003" s="19"/>
      <c r="BK1003" s="19"/>
      <c r="BL1003" s="48"/>
      <c r="BM1003" s="61"/>
      <c r="BN1003" s="48"/>
      <c r="BY1003" s="6"/>
      <c r="CF1003" s="66"/>
      <c r="CG1003" s="19"/>
      <c r="CH1003" s="66"/>
    </row>
    <row r="1004" spans="1:86">
      <c r="A1004" s="96">
        <f t="shared" ca="1" si="306"/>
        <v>8</v>
      </c>
      <c r="B1004" s="23" t="str">
        <f ca="1">IF(A1003="","",IF(AND(AL1004="",AN1004=""),"NB",AL1004&amp;AN1004))</f>
        <v>NB</v>
      </c>
      <c r="C1004" s="6" t="str">
        <f t="shared" ca="1" si="308"/>
        <v/>
      </c>
      <c r="D1004" s="56" t="str">
        <f ca="1">VLOOKUP($A1004,$BC$5:$BN$45,8)</f>
        <v>B</v>
      </c>
      <c r="E1004" s="344" t="str">
        <f t="shared" ca="1" si="318"/>
        <v>BRB</v>
      </c>
      <c r="F1004" s="175">
        <v>1</v>
      </c>
      <c r="G1004" s="459">
        <f ca="1">IF(G1003&gt;=$AJ$3,1,IF(AND(J1002="L",J1003="L"),1,IF(I1003="L",2,IF(I1003="W",(2*G1003-1),G1003))))</f>
        <v>3</v>
      </c>
      <c r="H1004" s="345" t="str">
        <f ca="1">IF($A1003&lt;&gt;"",IF(OR($AH1003&lt;&gt;0,$AI1003&lt;&gt;0,E1003="RRR"),"",IF(AND($D998="B",$D1001="B"),"B",IF(AND($D1000="B",$D1002="B"),"B",IF(AND($D1002=$D1003,$D1002="B"),"B","")))),"")</f>
        <v/>
      </c>
      <c r="I1004" s="346" t="str">
        <f t="shared" ca="1" si="322"/>
        <v/>
      </c>
      <c r="J1004" s="346">
        <f t="shared" ca="1" si="309"/>
        <v>0</v>
      </c>
      <c r="K1004" s="343">
        <f t="shared" ca="1" si="319"/>
        <v>0</v>
      </c>
      <c r="L1004" s="56" t="str">
        <f ca="1">VLOOKUP($A1004,$BC$5:$BN$45,8)</f>
        <v>B</v>
      </c>
      <c r="M1004" s="428">
        <f t="shared" ca="1" si="320"/>
        <v>0</v>
      </c>
      <c r="N1004" s="175">
        <v>1</v>
      </c>
      <c r="O1004" s="345" t="str">
        <f ca="1">IF($A1003&lt;&gt;"",IF(OR($AH1003&lt;&gt;0,$AI1003&lt;&gt;0,E1003="BBB",H1004&lt;&gt;""),"",IF(AND($D998="R",$D1001="R"),"R",IF(AND($D1000="R",$D1002="R"),"R",IF(AND($D1002=$D1003,$D1002="R"),"R","")))),"")</f>
        <v/>
      </c>
      <c r="P1004" s="37" t="str">
        <f t="shared" ca="1" si="310"/>
        <v/>
      </c>
      <c r="Q1004" s="37">
        <f t="shared" ca="1" si="311"/>
        <v>0</v>
      </c>
      <c r="R1004" s="23">
        <f ca="1">IF($A1004&lt;&gt;"",IF(OR($AH1003&lt;&gt;0,$AI1003&lt;&gt;0),"0",SUM(Q1004:Q1004)),0)</f>
        <v>0</v>
      </c>
      <c r="S1004" s="56" t="str">
        <f ca="1">VLOOKUP($A1004,$BC$5:$BN$45,8)</f>
        <v>B</v>
      </c>
      <c r="T1004" s="175">
        <v>1</v>
      </c>
      <c r="U1004" s="345" t="str">
        <f ca="1">IF($A1003&lt;&gt;"",IF(OR($AH1003&lt;&gt;0,$AI1003&lt;&gt;0,M1003&gt;=$AJ$3),"",H1004))</f>
        <v/>
      </c>
      <c r="V1004" s="346" t="str">
        <f t="shared" ca="1" si="323"/>
        <v/>
      </c>
      <c r="W1004" s="346">
        <f t="shared" ca="1" si="312"/>
        <v>0</v>
      </c>
      <c r="X1004" s="343">
        <f t="shared" ca="1" si="321"/>
        <v>0</v>
      </c>
      <c r="Y1004" s="56" t="str">
        <f ca="1">VLOOKUP($A1004,$BC$5:$BN$45,8)</f>
        <v>B</v>
      </c>
      <c r="Z1004" s="175">
        <v>1</v>
      </c>
      <c r="AA1004" s="345" t="str">
        <f ca="1">IF($A1003&lt;&gt;"",IF(OR($AH1003&lt;&gt;0,$AI1003&lt;&gt;0,U1004&lt;&gt;""),"",O1004))</f>
        <v/>
      </c>
      <c r="AB1004" s="37" t="str">
        <f t="shared" ca="1" si="313"/>
        <v/>
      </c>
      <c r="AC1004" s="37">
        <f t="shared" ca="1" si="314"/>
        <v>0</v>
      </c>
      <c r="AD1004" s="23">
        <f ca="1">IF($A1004&lt;&gt;"",IF(OR($AH1003&lt;&gt;0,$AI1003&lt;&gt;0),"0",SUM(AC1004:AC1004)),0)</f>
        <v>0</v>
      </c>
      <c r="AE1004" s="90">
        <f ca="1">IF(A1004&lt;&gt;"",W1004+AC1004,0)</f>
        <v>0</v>
      </c>
      <c r="AF1004" s="87">
        <f t="shared" ca="1" si="325"/>
        <v>26</v>
      </c>
      <c r="AG1004" s="95">
        <f>T1005</f>
        <v>1</v>
      </c>
      <c r="AH1004" s="89">
        <f ca="1">IF($A1004&lt;&gt;"",IF(AH1003&lt;&gt;0,AH1003,IF(AF1004&gt;=$AJ$1,"Profit Target",0)),0)</f>
        <v>0</v>
      </c>
      <c r="AI1004" s="91">
        <f ca="1">IF($A1004&lt;&gt;"",IF(AI1003&lt;&gt;0,AI1003,IF(AF1004&lt;=$AJ$2,"Stop Loss",0)))</f>
        <v>0</v>
      </c>
      <c r="AJ1004" s="89">
        <f t="shared" ca="1" si="316"/>
        <v>27</v>
      </c>
      <c r="AK1004" s="78" t="str">
        <f ca="1">IF($A1003="","",ABS(T1004)&amp;"@")</f>
        <v>1@</v>
      </c>
      <c r="AL1004" s="78" t="str">
        <f ca="1">IF(U1004&lt;&gt;"",$AK1004&amp;U1004&amp;",","")</f>
        <v/>
      </c>
      <c r="AM1004" s="78" t="str">
        <f ca="1">IF($A1003="","",ABS(Z1004)&amp;"@")</f>
        <v>1@</v>
      </c>
      <c r="AN1004" s="427" t="str">
        <f t="shared" ca="1" si="317"/>
        <v/>
      </c>
      <c r="AO1004" s="20"/>
      <c r="AP1004" s="20"/>
      <c r="AQ1004" s="20"/>
      <c r="AR1004" s="20"/>
      <c r="AS1004" s="20"/>
      <c r="AT1004" s="66"/>
      <c r="AU1004" s="20"/>
      <c r="AV1004" s="20"/>
      <c r="AW1004" s="20"/>
      <c r="AX1004" s="20"/>
      <c r="AY1004" s="20"/>
      <c r="AZ1004" s="20"/>
      <c r="BA1004" s="20"/>
      <c r="BB1004" s="96">
        <f t="shared" ca="1" si="307"/>
        <v>5</v>
      </c>
      <c r="BC1004" s="48"/>
      <c r="BD1004" s="96"/>
      <c r="BE1004" s="48"/>
      <c r="BG1004" s="48"/>
      <c r="BH1004" s="48"/>
      <c r="BI1004" s="19"/>
      <c r="BJ1004" s="19"/>
      <c r="BK1004" s="19"/>
      <c r="BL1004" s="48"/>
      <c r="BM1004" s="61"/>
      <c r="BN1004" s="48"/>
      <c r="BY1004" s="22"/>
      <c r="CF1004" s="66"/>
      <c r="CG1004" s="19"/>
      <c r="CH1004" s="66"/>
    </row>
    <row r="1005" spans="1:86" s="19" customFormat="1">
      <c r="A1005" s="96">
        <f t="shared" ca="1" si="306"/>
        <v>29</v>
      </c>
      <c r="B1005" s="23" t="str">
        <f ca="1">IF(A1004="","",IF(AND(AL1005="",AN1005=""),"NB",AL1005&amp;AN1005))</f>
        <v>1@B,</v>
      </c>
      <c r="C1005" s="6" t="str">
        <f t="shared" ca="1" si="308"/>
        <v>profit target</v>
      </c>
      <c r="D1005" s="56" t="str">
        <f ca="1">VLOOKUP($A1005,$BC$5:$BN$45,8)</f>
        <v>B</v>
      </c>
      <c r="E1005" s="62"/>
      <c r="F1005" s="175">
        <v>1</v>
      </c>
      <c r="G1005" s="459">
        <f ca="1">IF(G1004&gt;=$AJ$3,1,IF(AND(J1003="L",J1004="L"),1,IF(I1004="L",2,IF(I1004="W",(2*G1004-1),G1004))))</f>
        <v>3</v>
      </c>
      <c r="H1005" s="345" t="str">
        <f ca="1">IF($A1004&lt;&gt;"",IF(OR($AH1004&lt;&gt;0,$AI1004&lt;&gt;0,E1004="RRR"),"",IF(AND($D999="B",$D1002="B"),"B",IF(AND($D1001="B",$D1003="B"),"B",IF(AND($D1003=$D1004,$D1003="B"),"B","")))),"")</f>
        <v>B</v>
      </c>
      <c r="I1005" s="48"/>
      <c r="J1005" s="48"/>
      <c r="K1005" s="54"/>
      <c r="L1005" s="56" t="str">
        <f ca="1">VLOOKUP($A1005,$BC$5:$BN$45,8)</f>
        <v>B</v>
      </c>
      <c r="M1005" s="428">
        <f t="shared" ca="1" si="320"/>
        <v>0</v>
      </c>
      <c r="N1005" s="175">
        <v>1</v>
      </c>
      <c r="O1005" s="345" t="str">
        <f ca="1">IF($A1004&lt;&gt;"",IF(OR($AH1004&lt;&gt;0,$AI1004&lt;&gt;0,E1004="BBB",H1005&lt;&gt;""),"",IF(AND($D999="R",$D1002="R"),"R",IF(AND($D1001="R",$D1003="R"),"R",IF(AND($D1003=$D1004,$D1003="R"),"R","")))),"")</f>
        <v/>
      </c>
      <c r="P1005" s="171" t="str">
        <f t="shared" ca="1" si="310"/>
        <v/>
      </c>
      <c r="Q1005" s="171">
        <f t="shared" ca="1" si="311"/>
        <v>0</v>
      </c>
      <c r="R1005" s="107">
        <f ca="1">IF($A1005&lt;&gt;"",IF(OR($AH1004&lt;&gt;0,$AI1004&lt;&gt;0),"0",SUM(Q1005:Q1005)),0)</f>
        <v>0</v>
      </c>
      <c r="S1005" s="56" t="str">
        <f ca="1">VLOOKUP($A1005,$BC$5:$BN$45,8)</f>
        <v>B</v>
      </c>
      <c r="T1005" s="175">
        <v>1</v>
      </c>
      <c r="U1005" s="345" t="str">
        <f ca="1">IF($A1004&lt;&gt;"",IF(OR($AH1004&lt;&gt;0,$AI1004&lt;&gt;0,M1004&gt;=$AJ$3),"",H1005))</f>
        <v>B</v>
      </c>
      <c r="V1005" s="48"/>
      <c r="W1005" s="48"/>
      <c r="X1005" s="54"/>
      <c r="Y1005" s="56" t="str">
        <f ca="1">VLOOKUP($A1005,$BC$5:$BN$45,8)</f>
        <v>B</v>
      </c>
      <c r="Z1005" s="175">
        <v>1</v>
      </c>
      <c r="AA1005" s="345" t="str">
        <f ca="1">IF($A1004&lt;&gt;"",IF(OR($AH1004&lt;&gt;0,$AI1004&lt;&gt;0,U1005&lt;&gt;""),"",O1005))</f>
        <v/>
      </c>
      <c r="AB1005" s="171" t="str">
        <f t="shared" ca="1" si="313"/>
        <v/>
      </c>
      <c r="AC1005" s="171">
        <f t="shared" ca="1" si="314"/>
        <v>0</v>
      </c>
      <c r="AD1005" s="107">
        <f ca="1">IF($A1005&lt;&gt;"",IF(OR($AH1004&lt;&gt;0,$AI1004&lt;&gt;0),"0",SUM(AC1005:AC1005)),0)</f>
        <v>0</v>
      </c>
      <c r="AE1005" s="90">
        <f ca="1">IF(A1005&lt;&gt;"",W1005+AC1005,0)</f>
        <v>0</v>
      </c>
      <c r="AF1005" s="172">
        <f t="shared" ca="1" si="325"/>
        <v>26</v>
      </c>
      <c r="AG1005" s="97">
        <f>T1006</f>
        <v>1</v>
      </c>
      <c r="AH1005" s="89" t="str">
        <f ca="1">IF($A1005&lt;&gt;"",IF(AH1004&lt;&gt;0,AH1004,IF(AF1005&gt;=0,"Profit Target",0)),0)</f>
        <v>Profit Target</v>
      </c>
      <c r="AI1005" s="91">
        <f ca="1">IF($A1005&lt;&gt;"",IF(AI1004&lt;&gt;0,AI1004,IF(AF1005&lt;0,"Stop Loss",0)))</f>
        <v>0</v>
      </c>
      <c r="AJ1005" s="89">
        <f t="shared" ca="1" si="316"/>
        <v>27</v>
      </c>
      <c r="AK1005" s="78" t="str">
        <f ca="1">IF($A1004="","",ABS(T1005)&amp;"@")</f>
        <v>1@</v>
      </c>
      <c r="AL1005" s="78" t="str">
        <f ca="1">IF(U1005&lt;&gt;"",$AK1005&amp;U1005&amp;",","")</f>
        <v>1@B,</v>
      </c>
      <c r="AM1005" s="78" t="str">
        <f ca="1">IF($A1004="","",ABS(Z1005)&amp;"@")</f>
        <v>1@</v>
      </c>
      <c r="AN1005" s="427" t="str">
        <f t="shared" ca="1" si="317"/>
        <v/>
      </c>
      <c r="AO1005" s="20"/>
      <c r="AP1005" s="20"/>
      <c r="AQ1005" s="20"/>
      <c r="AR1005" s="20"/>
      <c r="AS1005" s="20"/>
      <c r="AT1005" s="66"/>
      <c r="AU1005" s="20"/>
      <c r="AV1005" s="20"/>
      <c r="AW1005" s="20"/>
      <c r="AX1005" s="20"/>
      <c r="AY1005" s="20"/>
      <c r="AZ1005" s="20"/>
      <c r="BA1005" s="20"/>
      <c r="BB1005" s="96">
        <f t="shared" ca="1" si="307"/>
        <v>32</v>
      </c>
      <c r="BC1005" s="48"/>
      <c r="BD1005" s="96"/>
      <c r="BE1005" s="48"/>
      <c r="BG1005" s="48"/>
      <c r="BH1005" s="48"/>
      <c r="BL1005" s="48"/>
      <c r="BM1005" s="61"/>
      <c r="BN1005" s="48"/>
      <c r="BO1005" s="48"/>
      <c r="BP1005" s="48"/>
      <c r="BQ1005" s="12"/>
      <c r="BR1005" s="48"/>
      <c r="BS1005" s="48"/>
      <c r="BT1005" s="48"/>
      <c r="BU1005" s="48"/>
      <c r="BV1005" s="18"/>
      <c r="BW1005" s="18"/>
      <c r="BX1005" s="18"/>
      <c r="BY1005" s="25"/>
      <c r="BZ1005" s="18"/>
      <c r="CA1005" s="18"/>
      <c r="CE1005" s="18"/>
      <c r="CF1005" s="66"/>
      <c r="CH1005" s="66"/>
    </row>
    <row r="1006" spans="1:86" s="19" customFormat="1">
      <c r="A1006" s="66"/>
      <c r="B1006" s="54"/>
      <c r="C1006" s="49"/>
      <c r="D1006" s="62"/>
      <c r="E1006" s="56"/>
      <c r="F1006" s="175">
        <v>1</v>
      </c>
      <c r="G1006" s="459">
        <f ca="1">IF(G1005&gt;=$AJ$3,1,IF(AND(J1004="L",J1005="L"),1,IF(I1005="L",2,IF(I1005="W",(2*G1005-1),G1005))))</f>
        <v>3</v>
      </c>
      <c r="H1006" s="345" t="str">
        <f ca="1">IF($A1005&lt;&gt;"",IF(OR($AH1005&lt;&gt;0,$AI1005&lt;&gt;0,E1005="RRR"),"",IF(AND($D1000="B",$D1003="B"),"B",IF(AND($D1002="B",$D1004="B"),"B",IF(AND($D1004=$D1005,$D1004="B"),"B","")))),"")</f>
        <v/>
      </c>
      <c r="I1006" s="48"/>
      <c r="J1006" s="48"/>
      <c r="K1006" s="54"/>
      <c r="L1006" s="62"/>
      <c r="M1006" s="428">
        <f t="shared" ca="1" si="320"/>
        <v>0</v>
      </c>
      <c r="N1006" s="175">
        <v>1</v>
      </c>
      <c r="O1006" s="345" t="str">
        <f ca="1">IF($A1005&lt;&gt;"",IF(OR($AH1005&lt;&gt;0,$AI1005&lt;&gt;0,E1005="BBB",H1006&lt;&gt;""),"",IF(AND($D1000="R",$D1003="R"),"R",IF(AND($D1002="R",$D1004="R"),"R",IF(AND($D1004=$D1005,$D1004="R"),"R","")))),"")</f>
        <v/>
      </c>
      <c r="P1006" s="48">
        <f ca="1">COUNTIF(P5:P1005,"W")</f>
        <v>152</v>
      </c>
      <c r="Q1006" s="48"/>
      <c r="R1006" s="54"/>
      <c r="S1006" s="62"/>
      <c r="T1006" s="175">
        <v>1</v>
      </c>
      <c r="U1006" s="345" t="str">
        <f ca="1">IF($A1005&lt;&gt;"",IF(OR($AH1005&lt;&gt;0,$AI1005&lt;&gt;0,M1005&gt;=$AJ$3),"",H1006))</f>
        <v/>
      </c>
      <c r="V1006" s="48"/>
      <c r="W1006" s="48"/>
      <c r="X1006" s="54"/>
      <c r="Y1006" s="62"/>
      <c r="Z1006" s="175">
        <v>1</v>
      </c>
      <c r="AA1006" s="345" t="str">
        <f ca="1">IF($A1005&lt;&gt;"",IF(OR($AH1005&lt;&gt;0,$AI1005&lt;&gt;0,U1006&lt;&gt;""),"",O1006))</f>
        <v/>
      </c>
      <c r="AB1006" s="48">
        <f ca="1">COUNTIF(AB5:AB1005,"W")</f>
        <v>152</v>
      </c>
      <c r="AC1006" s="48"/>
      <c r="AD1006" s="54"/>
      <c r="AE1006" s="90">
        <f>IF(A1006&lt;&gt;"",W1006+AC1006,0)</f>
        <v>0</v>
      </c>
      <c r="AF1006" s="49">
        <f ca="1">MAX(AF5:AF1005)</f>
        <v>27</v>
      </c>
      <c r="AG1006" s="49"/>
      <c r="AH1006" s="20"/>
      <c r="AI1006" s="92"/>
      <c r="AJ1006" s="20"/>
      <c r="AK1006" s="20"/>
      <c r="AL1006" s="20"/>
      <c r="AM1006" s="20"/>
      <c r="AN1006" s="20"/>
      <c r="AO1006" s="20"/>
      <c r="AP1006" s="20"/>
      <c r="AQ1006" s="20"/>
      <c r="AR1006" s="20"/>
      <c r="AS1006" s="20"/>
      <c r="AT1006" s="66"/>
      <c r="AU1006" s="20"/>
      <c r="AV1006" s="20"/>
      <c r="AW1006" s="20"/>
      <c r="AX1006" s="20"/>
      <c r="AY1006" s="20"/>
      <c r="AZ1006" s="20"/>
      <c r="BA1006" s="20"/>
      <c r="BB1006" s="66"/>
      <c r="BC1006" s="48"/>
      <c r="BD1006" s="66"/>
      <c r="BE1006" s="48"/>
      <c r="BG1006" s="48"/>
      <c r="BH1006" s="48"/>
      <c r="BL1006" s="48"/>
      <c r="BM1006" s="61"/>
      <c r="BN1006" s="48"/>
      <c r="BO1006" s="48"/>
      <c r="BP1006" s="48"/>
      <c r="BQ1006" s="12"/>
      <c r="BR1006" s="48"/>
      <c r="BS1006" s="48"/>
      <c r="BT1006" s="48"/>
      <c r="BU1006" s="48"/>
      <c r="BV1006" s="18"/>
      <c r="BW1006" s="18"/>
      <c r="BX1006" s="18"/>
      <c r="BY1006" s="25"/>
      <c r="BZ1006" s="18"/>
      <c r="CA1006" s="18"/>
      <c r="CE1006" s="18"/>
      <c r="CF1006" s="66"/>
      <c r="CH1006" s="66"/>
    </row>
    <row r="1007" spans="1:86" s="19" customFormat="1">
      <c r="A1007" s="66"/>
      <c r="B1007" s="54"/>
      <c r="C1007" s="49"/>
      <c r="D1007" s="62"/>
      <c r="E1007" s="56"/>
      <c r="F1007" s="175">
        <v>1</v>
      </c>
      <c r="G1007" s="459">
        <f ca="1">IF(G1006&gt;=$AJ$3,1,IF(AND(J1005="L",J1006="L"),1,IF(I1006="L",2,IF(I1006="W",(2*G1006-1),G1006))))</f>
        <v>3</v>
      </c>
      <c r="H1007" s="345" t="str">
        <f>IF($A1006&lt;&gt;"",IF(OR($AH1006&lt;&gt;0,$AI1006&lt;&gt;0,E1006="RRR"),"",IF(AND($D1001="B",$D1004="B"),"B",IF(AND($D1003="B",$D1005="B"),"B",IF(AND($D1005=$D1006,$D1005="B"),"B","")))),"")</f>
        <v/>
      </c>
      <c r="I1007" s="48"/>
      <c r="J1007" s="48"/>
      <c r="K1007" s="54"/>
      <c r="L1007" s="62"/>
      <c r="M1007" s="428">
        <f t="shared" ca="1" si="320"/>
        <v>0</v>
      </c>
      <c r="N1007" s="175">
        <v>1</v>
      </c>
      <c r="O1007" s="345" t="str">
        <f>IF($A1006&lt;&gt;"",IF(OR($AH1006&lt;&gt;0,$AI1006&lt;&gt;0,E1006="BBB",H1007&lt;&gt;""),"",IF(AND($D1001="R",$D1004="R"),"R",IF(AND($D1003="R",$D1005="R"),"R",IF(AND($D1005=$D1006,$D1005="R"),"R","")))),"")</f>
        <v/>
      </c>
      <c r="P1007" s="48">
        <f ca="1">COUNTIF(P5:P1005,"L")</f>
        <v>151</v>
      </c>
      <c r="Q1007" s="48"/>
      <c r="R1007" s="54"/>
      <c r="S1007" s="62"/>
      <c r="T1007" s="175">
        <v>1</v>
      </c>
      <c r="U1007" s="345" t="b">
        <f>IF($A1006&lt;&gt;"",IF(OR($AH1006&lt;&gt;0,$AI1006&lt;&gt;0,M1006&gt;=$AJ$3),"",H1007))</f>
        <v>0</v>
      </c>
      <c r="V1007" s="48"/>
      <c r="W1007" s="48"/>
      <c r="X1007" s="54"/>
      <c r="Y1007" s="62"/>
      <c r="Z1007" s="175">
        <v>1</v>
      </c>
      <c r="AA1007" s="345" t="b">
        <f>IF($A1006&lt;&gt;"",IF(OR($AH1006&lt;&gt;0,$AI1006&lt;&gt;0,U1007&lt;&gt;""),"",O1007))</f>
        <v>0</v>
      </c>
      <c r="AB1007" s="48">
        <f ca="1">COUNTIF(AB5:AB1005,"L")</f>
        <v>151</v>
      </c>
      <c r="AC1007" s="48"/>
      <c r="AD1007" s="54"/>
      <c r="AE1007" s="90">
        <f>IF(A1007&lt;&gt;"",W1007+AC1007,0)</f>
        <v>0</v>
      </c>
      <c r="AF1007" s="49"/>
      <c r="AG1007" s="49"/>
      <c r="AH1007" s="20"/>
      <c r="AI1007" s="92"/>
      <c r="AJ1007" s="20"/>
      <c r="AK1007" s="20"/>
      <c r="AL1007" s="20"/>
      <c r="AM1007" s="20"/>
      <c r="AN1007" s="20"/>
      <c r="AO1007" s="20"/>
      <c r="AP1007" s="20"/>
      <c r="AQ1007" s="20"/>
      <c r="AR1007" s="20"/>
      <c r="AS1007" s="20"/>
      <c r="AT1007" s="66"/>
      <c r="AU1007" s="20"/>
      <c r="AV1007" s="20"/>
      <c r="AW1007" s="20"/>
      <c r="AX1007" s="20"/>
      <c r="AY1007" s="20"/>
      <c r="AZ1007" s="20"/>
      <c r="BA1007" s="20"/>
      <c r="BB1007" s="66"/>
      <c r="BC1007" s="48"/>
      <c r="BD1007" s="66"/>
      <c r="BE1007" s="48"/>
      <c r="BG1007" s="48"/>
      <c r="BH1007" s="48"/>
      <c r="BL1007" s="48"/>
      <c r="BM1007" s="61"/>
      <c r="BN1007" s="48"/>
      <c r="BO1007" s="48"/>
      <c r="BP1007" s="48"/>
      <c r="BQ1007" s="12"/>
      <c r="BR1007" s="48"/>
      <c r="BS1007" s="48"/>
      <c r="BT1007" s="48"/>
      <c r="BU1007" s="48"/>
      <c r="BV1007" s="18"/>
      <c r="BW1007" s="18"/>
      <c r="BX1007" s="18"/>
      <c r="BY1007" s="25"/>
      <c r="BZ1007" s="18"/>
      <c r="CA1007" s="18"/>
      <c r="CE1007" s="18"/>
      <c r="CF1007" s="66"/>
      <c r="CH1007" s="66"/>
    </row>
    <row r="1008" spans="1:86" s="19" customFormat="1">
      <c r="A1008" s="66"/>
      <c r="B1008" s="54"/>
      <c r="C1008" s="49"/>
      <c r="D1008" s="62"/>
      <c r="E1008" s="56"/>
      <c r="F1008" s="175">
        <v>1</v>
      </c>
      <c r="G1008" s="459">
        <f ca="1">IF(G1007&gt;=$AJ$3,1,IF(AND(J1006="L",J1007="L"),1,IF(I1007="L",2,IF(I1007="W",(2*G1007-1),G1007))))</f>
        <v>3</v>
      </c>
      <c r="H1008" s="345" t="str">
        <f>IF($A1007&lt;&gt;"",IF(OR($AH1007&lt;&gt;0,$AI1007&lt;&gt;0,E1007="RRR"),"",IF(AND($D1002="B",$D1005="B"),"B",IF(AND($D1004="B",$D1006="B"),"B",IF(AND($D1006=$D1007,$D1006="B"),"B","")))),"")</f>
        <v/>
      </c>
      <c r="I1008" s="48"/>
      <c r="J1008" s="48"/>
      <c r="K1008" s="54"/>
      <c r="L1008" s="62"/>
      <c r="M1008" s="428">
        <f t="shared" ca="1" si="320"/>
        <v>0</v>
      </c>
      <c r="N1008" s="175">
        <v>1</v>
      </c>
      <c r="O1008" s="345" t="str">
        <f>IF($A1007&lt;&gt;"",IF(OR($AH1007&lt;&gt;0,$AI1007&lt;&gt;0,E1007="BBB",H1008&lt;&gt;""),"",IF(AND($D1002="R",$D1005="R"),"R",IF(AND($D1004="R",$D1006="R"),"R",IF(AND($D1006=$D1007,$D1006="R"),"R","")))),"")</f>
        <v/>
      </c>
      <c r="P1008" s="48"/>
      <c r="Q1008" s="48"/>
      <c r="R1008" s="54"/>
      <c r="S1008" s="62"/>
      <c r="T1008" s="175">
        <v>1</v>
      </c>
      <c r="U1008" s="345" t="b">
        <f>IF($A1007&lt;&gt;"",IF(OR($AH1007&lt;&gt;0,$AI1007&lt;&gt;0,M1007&gt;=$AJ$3),"",H1008))</f>
        <v>0</v>
      </c>
      <c r="V1008" s="48"/>
      <c r="W1008" s="48"/>
      <c r="X1008" s="54"/>
      <c r="Y1008" s="62"/>
      <c r="Z1008" s="175">
        <v>1</v>
      </c>
      <c r="AA1008" s="345" t="b">
        <f>IF($A1007&lt;&gt;"",IF(OR($AH1007&lt;&gt;0,$AI1007&lt;&gt;0,U1008&lt;&gt;""),"",O1008))</f>
        <v>0</v>
      </c>
      <c r="AB1008" s="48"/>
      <c r="AC1008" s="48"/>
      <c r="AD1008" s="54"/>
      <c r="AE1008" s="90">
        <f>IF(A1008&lt;&gt;"",W1008+AC1008,0)</f>
        <v>0</v>
      </c>
      <c r="AF1008" s="49"/>
      <c r="AG1008" s="49"/>
      <c r="AH1008" s="20"/>
      <c r="AI1008" s="92"/>
      <c r="AJ1008" s="20"/>
      <c r="AK1008" s="20"/>
      <c r="AL1008" s="20"/>
      <c r="AM1008" s="20"/>
      <c r="AN1008" s="20"/>
      <c r="AO1008" s="20"/>
      <c r="AP1008" s="20"/>
      <c r="AQ1008" s="20"/>
      <c r="AR1008" s="20"/>
      <c r="AS1008" s="20"/>
      <c r="AT1008" s="66"/>
      <c r="AU1008" s="20"/>
      <c r="AV1008" s="20"/>
      <c r="AW1008" s="20"/>
      <c r="AX1008" s="20"/>
      <c r="AY1008" s="20"/>
      <c r="AZ1008" s="20"/>
      <c r="BA1008" s="20"/>
      <c r="BB1008" s="66"/>
      <c r="BC1008" s="48"/>
      <c r="BD1008" s="66"/>
      <c r="BE1008" s="48"/>
      <c r="BG1008" s="48"/>
      <c r="BH1008" s="48"/>
      <c r="BL1008" s="48"/>
      <c r="BM1008" s="61"/>
      <c r="BN1008" s="48"/>
      <c r="BO1008" s="48"/>
      <c r="BP1008" s="48"/>
      <c r="BQ1008" s="12"/>
      <c r="BR1008" s="48"/>
      <c r="BS1008" s="48"/>
      <c r="BT1008" s="48"/>
      <c r="BU1008" s="48"/>
      <c r="BV1008" s="18"/>
      <c r="BW1008" s="18"/>
      <c r="BX1008" s="18"/>
      <c r="BY1008" s="25"/>
      <c r="BZ1008" s="18"/>
      <c r="CA1008" s="18"/>
      <c r="CE1008" s="18"/>
      <c r="CF1008" s="66"/>
      <c r="CH1008" s="66"/>
    </row>
    <row r="1009" spans="1:86" s="19" customFormat="1">
      <c r="A1009" s="66"/>
      <c r="B1009" s="54"/>
      <c r="C1009" s="49"/>
      <c r="D1009" s="62"/>
      <c r="E1009" s="56"/>
      <c r="F1009" s="175">
        <v>1</v>
      </c>
      <c r="G1009" s="459">
        <f ca="1">IF(G1008&gt;=$AJ$3,1,IF(AND(J1007="L",J1008="L"),1,IF(I1008="L",2,IF(I1008="W",(2*G1008-1),G1008))))</f>
        <v>3</v>
      </c>
      <c r="H1009" s="345" t="str">
        <f>IF($A1008&lt;&gt;"",IF(OR($AH1008&lt;&gt;0,$AI1008&lt;&gt;0,E1008="RRR"),"",IF(AND($D1003="B",$D1006="B"),"B",IF(AND($D1005="B",$D1007="B"),"B",IF(AND($D1007=$D1008,$D1007="B"),"B","")))),"")</f>
        <v/>
      </c>
      <c r="I1009" s="48"/>
      <c r="J1009" s="48"/>
      <c r="K1009" s="54"/>
      <c r="L1009" s="62"/>
      <c r="M1009" s="428">
        <f t="shared" ca="1" si="320"/>
        <v>0</v>
      </c>
      <c r="N1009" s="175">
        <v>1</v>
      </c>
      <c r="O1009" s="345" t="str">
        <f>IF($A1008&lt;&gt;"",IF(OR($AH1008&lt;&gt;0,$AI1008&lt;&gt;0,E1008="BBB",H1009&lt;&gt;""),"",IF(AND($D1003="R",$D1006="R"),"R",IF(AND($D1005="R",$D1007="R"),"R",IF(AND($D1007=$D1008,$D1007="R"),"R","")))),"")</f>
        <v/>
      </c>
      <c r="P1009" s="48"/>
      <c r="Q1009" s="48"/>
      <c r="R1009" s="54"/>
      <c r="S1009" s="62"/>
      <c r="T1009" s="175">
        <v>1</v>
      </c>
      <c r="U1009" s="345" t="b">
        <f>IF($A1008&lt;&gt;"",IF(OR($AH1008&lt;&gt;0,$AI1008&lt;&gt;0,M1008&gt;=$AJ$3),"",H1009))</f>
        <v>0</v>
      </c>
      <c r="V1009" s="48"/>
      <c r="W1009" s="48"/>
      <c r="X1009" s="54"/>
      <c r="Y1009" s="62"/>
      <c r="Z1009" s="175">
        <v>1</v>
      </c>
      <c r="AA1009" s="345" t="b">
        <f>IF($A1008&lt;&gt;"",IF(OR($AH1008&lt;&gt;0,$AI1008&lt;&gt;0,U1009&lt;&gt;""),"",O1009))</f>
        <v>0</v>
      </c>
      <c r="AB1009" s="48"/>
      <c r="AC1009" s="48"/>
      <c r="AD1009" s="54"/>
      <c r="AE1009" s="54"/>
      <c r="AF1009" s="49"/>
      <c r="AG1009" s="49"/>
      <c r="AH1009" s="20"/>
      <c r="AI1009" s="92"/>
      <c r="AJ1009" s="20"/>
      <c r="AK1009" s="20"/>
      <c r="AL1009" s="20"/>
      <c r="AM1009" s="20"/>
      <c r="AN1009" s="20"/>
      <c r="AO1009" s="20"/>
      <c r="AP1009" s="20"/>
      <c r="AQ1009" s="20"/>
      <c r="AR1009" s="20"/>
      <c r="AS1009" s="20"/>
      <c r="AT1009" s="66"/>
      <c r="AU1009" s="20"/>
      <c r="AV1009" s="20"/>
      <c r="AW1009" s="20"/>
      <c r="AX1009" s="20"/>
      <c r="AY1009" s="20"/>
      <c r="AZ1009" s="20"/>
      <c r="BA1009" s="20"/>
      <c r="BB1009" s="66"/>
      <c r="BC1009" s="48"/>
      <c r="BD1009" s="66"/>
      <c r="BE1009" s="48"/>
      <c r="BG1009" s="48"/>
      <c r="BH1009" s="48"/>
      <c r="BL1009" s="48"/>
      <c r="BM1009" s="61"/>
      <c r="BN1009" s="48"/>
      <c r="BO1009" s="48"/>
      <c r="BP1009" s="48"/>
      <c r="BQ1009" s="12"/>
      <c r="BR1009" s="48"/>
      <c r="BS1009" s="48"/>
      <c r="BT1009" s="48"/>
      <c r="BU1009" s="48"/>
      <c r="BV1009" s="18"/>
      <c r="BW1009" s="18"/>
      <c r="BX1009" s="18"/>
      <c r="BY1009" s="25"/>
      <c r="BZ1009" s="18"/>
      <c r="CA1009" s="18"/>
      <c r="CE1009" s="18"/>
      <c r="CF1009" s="66"/>
      <c r="CH1009" s="66"/>
    </row>
    <row r="1010" spans="1:86" s="19" customFormat="1">
      <c r="A1010" s="66"/>
      <c r="B1010" s="54"/>
      <c r="C1010" s="49"/>
      <c r="D1010" s="62"/>
      <c r="E1010" s="56"/>
      <c r="F1010" s="175">
        <v>1</v>
      </c>
      <c r="G1010" s="459">
        <f ca="1">IF(G1009&gt;=$AJ$3,1,IF(AND(J1008="L",J1009="L"),1,IF(I1009="L",2,IF(I1009="W",(2*G1009-1),G1009))))</f>
        <v>3</v>
      </c>
      <c r="H1010" s="345" t="str">
        <f>IF($A1009&lt;&gt;"",IF(OR($AH1009&lt;&gt;0,$AI1009&lt;&gt;0,E1009="RRR"),"",IF(AND($D1004="B",$D1007="B"),"B",IF(AND($D1006="B",$D1008="B"),"B",IF(AND($D1008=$D1009,$D1008="B"),"B","")))),"")</f>
        <v/>
      </c>
      <c r="I1010" s="48"/>
      <c r="J1010" s="48"/>
      <c r="K1010" s="54"/>
      <c r="L1010" s="62"/>
      <c r="M1010" s="428">
        <f t="shared" ca="1" si="320"/>
        <v>0</v>
      </c>
      <c r="N1010" s="175">
        <v>1</v>
      </c>
      <c r="O1010" s="345" t="str">
        <f>IF($A1009&lt;&gt;"",IF(OR($AH1009&lt;&gt;0,$AI1009&lt;&gt;0,E1009="BBB",H1010&lt;&gt;""),"",IF(AND($D1004="R",$D1007="R"),"R",IF(AND($D1006="R",$D1008="R"),"R",IF(AND($D1008=$D1009,$D1008="R"),"R","")))),"")</f>
        <v/>
      </c>
      <c r="P1010" s="48"/>
      <c r="Q1010" s="48"/>
      <c r="R1010" s="54"/>
      <c r="S1010" s="62"/>
      <c r="T1010" s="175">
        <v>1</v>
      </c>
      <c r="U1010" s="345" t="b">
        <f>IF($A1009&lt;&gt;"",IF(OR($AH1009&lt;&gt;0,$AI1009&lt;&gt;0,M1009&gt;=$AJ$3),"",H1010))</f>
        <v>0</v>
      </c>
      <c r="V1010" s="48"/>
      <c r="W1010" s="48"/>
      <c r="X1010" s="54"/>
      <c r="Y1010" s="62"/>
      <c r="Z1010" s="175">
        <v>1</v>
      </c>
      <c r="AA1010" s="345" t="b">
        <f>IF($A1009&lt;&gt;"",IF(OR($AH1009&lt;&gt;0,$AI1009&lt;&gt;0,M1009&lt;AJ$3),"",O1010))</f>
        <v>0</v>
      </c>
      <c r="AB1010" s="48"/>
      <c r="AC1010" s="48"/>
      <c r="AD1010" s="54"/>
      <c r="AE1010" s="54"/>
      <c r="AF1010" s="49"/>
      <c r="AG1010" s="49"/>
      <c r="AH1010" s="20"/>
      <c r="AI1010" s="92"/>
      <c r="AJ1010" s="20"/>
      <c r="AK1010" s="20"/>
      <c r="AL1010" s="20"/>
      <c r="AM1010" s="20"/>
      <c r="AN1010" s="20"/>
      <c r="AO1010" s="20"/>
      <c r="AP1010" s="20"/>
      <c r="AQ1010" s="20"/>
      <c r="AR1010" s="20"/>
      <c r="AS1010" s="20"/>
      <c r="AT1010" s="66"/>
      <c r="AU1010" s="20"/>
      <c r="AV1010" s="20"/>
      <c r="AW1010" s="20"/>
      <c r="AX1010" s="20"/>
      <c r="AY1010" s="20"/>
      <c r="AZ1010" s="20"/>
      <c r="BA1010" s="20"/>
      <c r="BB1010" s="66"/>
      <c r="BC1010" s="48"/>
      <c r="BD1010" s="66"/>
      <c r="BE1010" s="48"/>
      <c r="BG1010" s="48"/>
      <c r="BH1010" s="48"/>
      <c r="BL1010" s="48"/>
      <c r="BM1010" s="61"/>
      <c r="BN1010" s="48"/>
      <c r="BO1010" s="48"/>
      <c r="BP1010" s="48"/>
      <c r="BQ1010" s="12"/>
      <c r="BR1010" s="48"/>
      <c r="BS1010" s="48"/>
      <c r="BT1010" s="48"/>
      <c r="BU1010" s="48"/>
      <c r="BV1010" s="18"/>
      <c r="BW1010" s="18"/>
      <c r="BX1010" s="18"/>
      <c r="BY1010" s="25"/>
      <c r="BZ1010" s="18"/>
      <c r="CA1010" s="18"/>
      <c r="CE1010" s="18"/>
      <c r="CF1010" s="66"/>
      <c r="CH1010" s="66"/>
    </row>
    <row r="1011" spans="1:86" s="19" customFormat="1">
      <c r="A1011" s="66"/>
      <c r="B1011" s="54"/>
      <c r="C1011" s="49"/>
      <c r="D1011" s="62"/>
      <c r="E1011" s="56"/>
      <c r="F1011" s="175">
        <v>1</v>
      </c>
      <c r="G1011" s="459">
        <f ca="1">IF(G1010&gt;=$AJ$3,1,IF(AND(J1009="L",J1010="L"),1,IF(I1010="L",2,IF(I1010="W",(2*G1010-1),G1010))))</f>
        <v>3</v>
      </c>
      <c r="H1011" s="345" t="str">
        <f>IF($A1010&lt;&gt;"",IF(OR($AH1010&lt;&gt;0,$AI1010&lt;&gt;0,E1010="RRR"),"",IF(AND($D1005="B",$D1008="B"),"B",IF(AND($D1007="B",$D1009="B"),"B",IF(AND($D1009=$D1010,$D1009="B"),"B","")))),"")</f>
        <v/>
      </c>
      <c r="I1011" s="48"/>
      <c r="J1011" s="48"/>
      <c r="K1011" s="54"/>
      <c r="L1011" s="62"/>
      <c r="M1011" s="428">
        <f t="shared" ca="1" si="320"/>
        <v>0</v>
      </c>
      <c r="N1011" s="175">
        <v>1</v>
      </c>
      <c r="O1011" s="345" t="str">
        <f>IF($A1010&lt;&gt;"",IF(OR($AH1010&lt;&gt;0,$AI1010&lt;&gt;0,E1010="BBB",H1011&lt;&gt;""),"",IF(AND($D1005="R",$D1008="R"),"R",IF(AND($D1007="R",$D1009="R"),"R",IF(AND($D1009=$D1010,$D1009="R"),"R","")))),"")</f>
        <v/>
      </c>
      <c r="P1011" s="48"/>
      <c r="Q1011" s="48"/>
      <c r="R1011" s="54"/>
      <c r="S1011" s="62"/>
      <c r="T1011" s="175">
        <v>1</v>
      </c>
      <c r="U1011" s="345" t="b">
        <f>IF($A1010&lt;&gt;"",IF(OR($AH1010&lt;&gt;0,$AI1010&lt;&gt;0,M1010&gt;=$AJ$3),"",H1011))</f>
        <v>0</v>
      </c>
      <c r="V1011" s="48"/>
      <c r="W1011" s="48"/>
      <c r="X1011" s="54"/>
      <c r="Y1011" s="62"/>
      <c r="Z1011" s="175">
        <v>1</v>
      </c>
      <c r="AA1011" s="345" t="b">
        <f>IF($A1010&lt;&gt;"",IF(OR($AH1010&lt;&gt;0,$AI1010&lt;&gt;0,M1010&lt;AJ$3),"",O1011))</f>
        <v>0</v>
      </c>
      <c r="AB1011" s="48"/>
      <c r="AC1011" s="48"/>
      <c r="AD1011" s="54"/>
      <c r="AE1011" s="54"/>
      <c r="AF1011" s="49"/>
      <c r="AG1011" s="49"/>
      <c r="AH1011" s="20"/>
      <c r="AI1011" s="92"/>
      <c r="AJ1011" s="20"/>
      <c r="AK1011" s="20"/>
      <c r="AL1011" s="20"/>
      <c r="AM1011" s="20"/>
      <c r="AN1011" s="20"/>
      <c r="AO1011" s="20"/>
      <c r="AP1011" s="20"/>
      <c r="AQ1011" s="20"/>
      <c r="AR1011" s="20"/>
      <c r="AS1011" s="20"/>
      <c r="AT1011" s="66"/>
      <c r="AU1011" s="20"/>
      <c r="AV1011" s="20"/>
      <c r="AW1011" s="20"/>
      <c r="AX1011" s="20"/>
      <c r="AY1011" s="20"/>
      <c r="AZ1011" s="20"/>
      <c r="BA1011" s="20"/>
      <c r="BB1011" s="66"/>
      <c r="BC1011" s="48"/>
      <c r="BD1011" s="66"/>
      <c r="BE1011" s="48"/>
      <c r="BG1011" s="48"/>
      <c r="BH1011" s="48"/>
      <c r="BL1011" s="48"/>
      <c r="BM1011" s="61"/>
      <c r="BN1011" s="48"/>
      <c r="BO1011" s="48"/>
      <c r="BP1011" s="48"/>
      <c r="BQ1011" s="12"/>
      <c r="BR1011" s="48"/>
      <c r="BS1011" s="48"/>
      <c r="BT1011" s="48"/>
      <c r="BU1011" s="48"/>
      <c r="BV1011" s="18"/>
      <c r="BW1011" s="18"/>
      <c r="BX1011" s="18"/>
      <c r="BY1011" s="25"/>
      <c r="BZ1011" s="18"/>
      <c r="CA1011" s="18"/>
      <c r="CE1011" s="18"/>
      <c r="CF1011" s="66"/>
      <c r="CH1011" s="66"/>
    </row>
    <row r="1012" spans="1:86" s="19" customFormat="1">
      <c r="A1012" s="66"/>
      <c r="B1012" s="54"/>
      <c r="C1012" s="49"/>
      <c r="D1012" s="62"/>
      <c r="E1012" s="56"/>
      <c r="F1012" s="175">
        <v>1</v>
      </c>
      <c r="G1012" s="459">
        <f ca="1">IF(G1011&gt;=$AJ$3,1,IF(AND(J1010="L",J1011="L"),1,IF(I1011="L",2,IF(I1011="W",(2*G1011-1),G1011))))</f>
        <v>3</v>
      </c>
      <c r="H1012" s="345" t="str">
        <f>IF($A1011&lt;&gt;"",IF(OR($AH1011&lt;&gt;0,$AI1011&lt;&gt;0,E1011="RRR"),"",IF(AND($D1006="B",$D1009="B"),"B",IF(AND($D1008="B",$D1010="B"),"B",IF(AND($D1010=$D1011,$D1010="B"),"B","")))),"")</f>
        <v/>
      </c>
      <c r="I1012" s="48"/>
      <c r="J1012" s="48"/>
      <c r="K1012" s="54"/>
      <c r="L1012" s="62"/>
      <c r="M1012" s="428">
        <f t="shared" ca="1" si="320"/>
        <v>0</v>
      </c>
      <c r="N1012" s="175">
        <v>1</v>
      </c>
      <c r="O1012" s="345" t="str">
        <f>IF($A1011&lt;&gt;"",IF(OR($AH1011&lt;&gt;0,$AI1011&lt;&gt;0,E1011="BBB",H1012&lt;&gt;""),"",IF(AND($D1006="R",$D1009="R"),"R",IF(AND($D1008="R",$D1010="R"),"R",IF(AND($D1010=$D1011,$D1010="R"),"R","")))),"")</f>
        <v/>
      </c>
      <c r="P1012" s="48"/>
      <c r="Q1012" s="48"/>
      <c r="R1012" s="54"/>
      <c r="S1012" s="62"/>
      <c r="T1012" s="175">
        <v>1</v>
      </c>
      <c r="U1012" s="345" t="b">
        <f>IF($A1011&lt;&gt;"",IF(OR($AH1011&lt;&gt;0,$AI1011&lt;&gt;0,M1011&gt;=$AJ$3),"",H1012))</f>
        <v>0</v>
      </c>
      <c r="V1012" s="48"/>
      <c r="W1012" s="48"/>
      <c r="X1012" s="54"/>
      <c r="Y1012" s="62"/>
      <c r="Z1012" s="175">
        <v>1</v>
      </c>
      <c r="AA1012" s="345" t="b">
        <f>IF($A1011&lt;&gt;"",IF(OR($AH1011&lt;&gt;0,$AI1011&lt;&gt;0,M1011&lt;AJ$3),"",O1012))</f>
        <v>0</v>
      </c>
      <c r="AB1012" s="48"/>
      <c r="AC1012" s="48"/>
      <c r="AD1012" s="54"/>
      <c r="AE1012" s="54"/>
      <c r="AF1012" s="49"/>
      <c r="AG1012" s="49"/>
      <c r="AH1012" s="20"/>
      <c r="AI1012" s="92"/>
      <c r="AJ1012" s="20"/>
      <c r="AK1012" s="20"/>
      <c r="AL1012" s="20"/>
      <c r="AM1012" s="20"/>
      <c r="AN1012" s="20"/>
      <c r="AO1012" s="20"/>
      <c r="AP1012" s="20"/>
      <c r="AQ1012" s="20"/>
      <c r="AR1012" s="20"/>
      <c r="AS1012" s="20"/>
      <c r="AT1012" s="66"/>
      <c r="AU1012" s="20"/>
      <c r="AV1012" s="20"/>
      <c r="AW1012" s="20"/>
      <c r="AX1012" s="20"/>
      <c r="AY1012" s="20"/>
      <c r="AZ1012" s="20"/>
      <c r="BA1012" s="20"/>
      <c r="BB1012" s="66"/>
      <c r="BC1012" s="48"/>
      <c r="BD1012" s="66"/>
      <c r="BE1012" s="48"/>
      <c r="BG1012" s="48"/>
      <c r="BH1012" s="48"/>
      <c r="BL1012" s="48"/>
      <c r="BM1012" s="61"/>
      <c r="BN1012" s="48"/>
      <c r="BO1012" s="48"/>
      <c r="BP1012" s="48"/>
      <c r="BQ1012" s="12"/>
      <c r="BR1012" s="48"/>
      <c r="BS1012" s="48"/>
      <c r="BT1012" s="48"/>
      <c r="BU1012" s="48"/>
      <c r="BV1012" s="18"/>
      <c r="BW1012" s="18"/>
      <c r="BX1012" s="18"/>
      <c r="BY1012" s="25"/>
      <c r="BZ1012" s="18"/>
      <c r="CA1012" s="18"/>
      <c r="CE1012" s="18"/>
      <c r="CF1012" s="66"/>
      <c r="CH1012" s="66"/>
    </row>
    <row r="1013" spans="1:86" s="19" customFormat="1">
      <c r="A1013" s="66"/>
      <c r="B1013" s="54"/>
      <c r="C1013" s="49"/>
      <c r="D1013" s="62"/>
      <c r="E1013" s="56"/>
      <c r="F1013" s="175">
        <v>1</v>
      </c>
      <c r="G1013" s="459">
        <f ca="1">IF(G1012&gt;=$AJ$3,1,IF(AND(J1011="L",J1012="L"),1,IF(I1012="L",2,IF(I1012="W",(2*G1012-1),G1012))))</f>
        <v>3</v>
      </c>
      <c r="H1013" s="345" t="str">
        <f>IF($A1012&lt;&gt;"",IF(OR($AH1012&lt;&gt;0,$AI1012&lt;&gt;0,E1012="RRR"),"",IF(AND($D1007="B",$D1010="B"),"B",IF(AND($D1009="B",$D1011="B"),"B",IF(AND($D1011=$D1012,$D1011="B"),"B","")))),"")</f>
        <v/>
      </c>
      <c r="I1013" s="48"/>
      <c r="J1013" s="48"/>
      <c r="K1013" s="54"/>
      <c r="L1013" s="62"/>
      <c r="M1013" s="428">
        <f t="shared" ca="1" si="320"/>
        <v>0</v>
      </c>
      <c r="N1013" s="175">
        <v>1</v>
      </c>
      <c r="O1013" s="345" t="str">
        <f>IF($A1012&lt;&gt;"",IF(OR($AH1012&lt;&gt;0,$AI1012&lt;&gt;0,E1012="BBB",H1013&lt;&gt;""),"",IF(AND($D1007="R",$D1010="R"),"R",IF(AND($D1009="R",$D1011="R"),"R",IF(AND($D1011=$D1012,$D1011="R"),"R","")))),"")</f>
        <v/>
      </c>
      <c r="P1013" s="48"/>
      <c r="Q1013" s="48"/>
      <c r="R1013" s="54"/>
      <c r="S1013" s="62"/>
      <c r="T1013" s="175">
        <v>1</v>
      </c>
      <c r="U1013" s="345" t="b">
        <f>IF($A1012&lt;&gt;"",IF(OR($AH1012&lt;&gt;0,$AI1012&lt;&gt;0,M1012&gt;=$AJ$3),"",H1013))</f>
        <v>0</v>
      </c>
      <c r="V1013" s="48"/>
      <c r="W1013" s="48"/>
      <c r="X1013" s="54"/>
      <c r="Y1013" s="62"/>
      <c r="Z1013" s="175">
        <v>1</v>
      </c>
      <c r="AA1013" s="345" t="b">
        <f>IF($A1012&lt;&gt;"",IF(OR($AH1012&lt;&gt;0,$AI1012&lt;&gt;0,M1012&lt;AJ$3),"",O1013))</f>
        <v>0</v>
      </c>
      <c r="AB1013" s="48"/>
      <c r="AC1013" s="48"/>
      <c r="AD1013" s="54"/>
      <c r="AE1013" s="54"/>
      <c r="AF1013" s="49"/>
      <c r="AG1013" s="49"/>
      <c r="AH1013" s="20"/>
      <c r="AI1013" s="92"/>
      <c r="AJ1013" s="20"/>
      <c r="AK1013" s="20"/>
      <c r="AL1013" s="20"/>
      <c r="AM1013" s="20"/>
      <c r="AN1013" s="20"/>
      <c r="AO1013" s="20"/>
      <c r="AP1013" s="20"/>
      <c r="AQ1013" s="20"/>
      <c r="AR1013" s="20"/>
      <c r="AS1013" s="20"/>
      <c r="AT1013" s="66"/>
      <c r="AU1013" s="20"/>
      <c r="AV1013" s="20"/>
      <c r="AW1013" s="20"/>
      <c r="AX1013" s="20"/>
      <c r="AY1013" s="20"/>
      <c r="AZ1013" s="20"/>
      <c r="BA1013" s="20"/>
      <c r="BB1013" s="66"/>
      <c r="BC1013" s="48"/>
      <c r="BD1013" s="66"/>
      <c r="BE1013" s="48"/>
      <c r="BG1013" s="48"/>
      <c r="BH1013" s="48"/>
      <c r="BL1013" s="48"/>
      <c r="BM1013" s="61"/>
      <c r="BN1013" s="48"/>
      <c r="BO1013" s="48"/>
      <c r="BP1013" s="48"/>
      <c r="BQ1013" s="12"/>
      <c r="BR1013" s="48"/>
      <c r="BS1013" s="48"/>
      <c r="BT1013" s="48"/>
      <c r="BU1013" s="48"/>
      <c r="BV1013" s="18"/>
      <c r="BW1013" s="18"/>
      <c r="BX1013" s="18"/>
      <c r="BY1013" s="25"/>
      <c r="BZ1013" s="18"/>
      <c r="CA1013" s="18"/>
      <c r="CE1013" s="18"/>
      <c r="CF1013" s="66"/>
      <c r="CH1013" s="66"/>
    </row>
    <row r="1014" spans="1:86" s="19" customFormat="1">
      <c r="A1014" s="66"/>
      <c r="B1014" s="54"/>
      <c r="C1014" s="49"/>
      <c r="D1014" s="62"/>
      <c r="E1014" s="56"/>
      <c r="F1014" s="175">
        <v>1</v>
      </c>
      <c r="G1014" s="459">
        <f ca="1">IF(G1013&gt;=$AJ$3,1,IF(AND(J1012="L",J1013="L"),1,IF(I1013="L",2,IF(I1013="W",(2*G1013-1),G1013))))</f>
        <v>3</v>
      </c>
      <c r="H1014" s="345" t="str">
        <f>IF($A1013&lt;&gt;"",IF(OR($AH1013&lt;&gt;0,$AI1013&lt;&gt;0,E1013="RRR"),"",IF(AND($D1008="B",$D1011="B"),"B",IF(AND($D1010="B",$D1012="B"),"B",IF(AND($D1012=$D1013,$D1012="B"),"B","")))),"")</f>
        <v/>
      </c>
      <c r="I1014" s="48"/>
      <c r="J1014" s="48"/>
      <c r="K1014" s="54"/>
      <c r="L1014" s="62"/>
      <c r="M1014" s="428">
        <f t="shared" ca="1" si="320"/>
        <v>0</v>
      </c>
      <c r="N1014" s="175">
        <v>1</v>
      </c>
      <c r="O1014" s="345" t="str">
        <f>IF($A1013&lt;&gt;"",IF(OR($AH1013&lt;&gt;0,$AI1013&lt;&gt;0,E1013="BBB",H1014&lt;&gt;""),"",IF(AND($D1008="R",$D1011="R"),"R",IF(AND($D1010="R",$D1012="R"),"R",IF(AND($D1012=$D1013,$D1012="R"),"R","")))),"")</f>
        <v/>
      </c>
      <c r="P1014" s="48"/>
      <c r="Q1014" s="48"/>
      <c r="R1014" s="54"/>
      <c r="S1014" s="62"/>
      <c r="T1014" s="175">
        <v>1</v>
      </c>
      <c r="U1014" s="345" t="b">
        <f>IF($A1013&lt;&gt;"",IF(OR($AH1013&lt;&gt;0,$AI1013&lt;&gt;0,M1013&gt;=$AJ$3),"",H1014))</f>
        <v>0</v>
      </c>
      <c r="V1014" s="48"/>
      <c r="W1014" s="48"/>
      <c r="X1014" s="54"/>
      <c r="Y1014" s="62"/>
      <c r="Z1014" s="175">
        <v>1</v>
      </c>
      <c r="AA1014" s="345" t="b">
        <f>IF($A1013&lt;&gt;"",IF(OR($AH1013&lt;&gt;0,$AI1013&lt;&gt;0,M1013&lt;AJ$3),"",O1014))</f>
        <v>0</v>
      </c>
      <c r="AB1014" s="48"/>
      <c r="AC1014" s="48"/>
      <c r="AD1014" s="54"/>
      <c r="AE1014" s="54"/>
      <c r="AF1014" s="49"/>
      <c r="AG1014" s="49"/>
      <c r="AH1014" s="20"/>
      <c r="AI1014" s="92"/>
      <c r="AJ1014" s="20"/>
      <c r="AK1014" s="20"/>
      <c r="AL1014" s="20"/>
      <c r="AM1014" s="20"/>
      <c r="AN1014" s="20"/>
      <c r="AO1014" s="20"/>
      <c r="AP1014" s="20"/>
      <c r="AQ1014" s="20"/>
      <c r="AR1014" s="20"/>
      <c r="AS1014" s="20"/>
      <c r="AT1014" s="66"/>
      <c r="AU1014" s="20"/>
      <c r="AV1014" s="20"/>
      <c r="AW1014" s="20"/>
      <c r="AX1014" s="20"/>
      <c r="AY1014" s="20"/>
      <c r="AZ1014" s="20"/>
      <c r="BA1014" s="20"/>
      <c r="BB1014" s="66"/>
      <c r="BC1014" s="48"/>
      <c r="BD1014" s="66"/>
      <c r="BE1014" s="48"/>
      <c r="BG1014" s="48"/>
      <c r="BH1014" s="48"/>
      <c r="BL1014" s="48"/>
      <c r="BM1014" s="61"/>
      <c r="BN1014" s="48"/>
      <c r="BO1014" s="48"/>
      <c r="BP1014" s="48"/>
      <c r="BQ1014" s="12"/>
      <c r="BR1014" s="48"/>
      <c r="BS1014" s="48"/>
      <c r="BT1014" s="48"/>
      <c r="BU1014" s="48"/>
      <c r="BV1014" s="18"/>
      <c r="BW1014" s="18"/>
      <c r="BX1014" s="18"/>
      <c r="BY1014" s="25"/>
      <c r="BZ1014" s="18"/>
      <c r="CA1014" s="18"/>
      <c r="CE1014" s="18"/>
      <c r="CF1014" s="66"/>
      <c r="CH1014" s="66"/>
    </row>
    <row r="1015" spans="1:86" s="19" customFormat="1">
      <c r="A1015" s="66"/>
      <c r="B1015" s="54"/>
      <c r="C1015" s="49"/>
      <c r="D1015" s="62"/>
      <c r="E1015" s="56"/>
      <c r="F1015" s="175">
        <v>1</v>
      </c>
      <c r="G1015" s="459">
        <f ca="1">IF(G1014&gt;=$AJ$3,1,IF(AND(J1013="L",J1014="L"),1,IF(I1014="L",2,IF(I1014="W",2*G1014,G1014))))</f>
        <v>3</v>
      </c>
      <c r="H1015" s="345" t="str">
        <f>IF($A1014&lt;&gt;"",IF(OR($AH1014&lt;&gt;0,$AI1014&lt;&gt;0,E1014="RRR"),"",IF(AND($D1009="B",$D1012="B"),"B",IF(AND($D1011="B",$D1013="B"),"B",IF(AND($D1013=$D1014,$D1013="B"),"B","")))),"")</f>
        <v/>
      </c>
      <c r="I1015" s="48"/>
      <c r="J1015" s="48"/>
      <c r="K1015" s="54"/>
      <c r="L1015" s="62"/>
      <c r="M1015" s="428">
        <f t="shared" ca="1" si="320"/>
        <v>0</v>
      </c>
      <c r="N1015" s="175">
        <v>1</v>
      </c>
      <c r="O1015" s="345" t="str">
        <f>IF($A1014&lt;&gt;"",IF(OR($AH1014&lt;&gt;0,$AI1014&lt;&gt;0,E1014="BBB",H1015&lt;&gt;""),"",IF(AND($D1009="R",$D1012="R"),"R",IF(AND($D1011="R",$D1013="R"),"R",IF(AND($D1013=$D1014,$D1013="R"),"R","")))),"")</f>
        <v/>
      </c>
      <c r="P1015" s="48"/>
      <c r="Q1015" s="48"/>
      <c r="R1015" s="54"/>
      <c r="S1015" s="62"/>
      <c r="T1015" s="175">
        <v>1</v>
      </c>
      <c r="U1015" s="345" t="b">
        <f>IF($A1014&lt;&gt;"",IF(OR($AH1014&lt;&gt;0,$AI1014&lt;&gt;0,M1014&gt;=$AJ$3),"",H1015))</f>
        <v>0</v>
      </c>
      <c r="V1015" s="48"/>
      <c r="W1015" s="48"/>
      <c r="X1015" s="54"/>
      <c r="Y1015" s="62"/>
      <c r="Z1015" s="175">
        <v>1</v>
      </c>
      <c r="AA1015" s="345" t="b">
        <f>IF($A1014&lt;&gt;"",IF(OR($AH1014&lt;&gt;0,$AI1014&lt;&gt;0,M1014&lt;AJ$3),"",O1015))</f>
        <v>0</v>
      </c>
      <c r="AB1015" s="48"/>
      <c r="AC1015" s="48"/>
      <c r="AD1015" s="54"/>
      <c r="AE1015" s="54"/>
      <c r="AF1015" s="49"/>
      <c r="AG1015" s="49"/>
      <c r="AH1015" s="20"/>
      <c r="AI1015" s="92"/>
      <c r="AJ1015" s="20"/>
      <c r="AK1015" s="20"/>
      <c r="AL1015" s="20"/>
      <c r="AM1015" s="20"/>
      <c r="AN1015" s="20"/>
      <c r="AO1015" s="20"/>
      <c r="AP1015" s="20"/>
      <c r="AQ1015" s="20"/>
      <c r="AR1015" s="20"/>
      <c r="AS1015" s="20"/>
      <c r="AT1015" s="66"/>
      <c r="AU1015" s="20"/>
      <c r="AV1015" s="20"/>
      <c r="AW1015" s="20"/>
      <c r="AX1015" s="20"/>
      <c r="AY1015" s="20"/>
      <c r="AZ1015" s="20"/>
      <c r="BA1015" s="20"/>
      <c r="BB1015" s="66"/>
      <c r="BC1015" s="48"/>
      <c r="BD1015" s="66"/>
      <c r="BE1015" s="48"/>
      <c r="BG1015" s="48"/>
      <c r="BH1015" s="48"/>
      <c r="BL1015" s="48"/>
      <c r="BM1015" s="61"/>
      <c r="BN1015" s="48"/>
      <c r="BO1015" s="48"/>
      <c r="BP1015" s="48"/>
      <c r="BQ1015" s="12"/>
      <c r="BR1015" s="48"/>
      <c r="BS1015" s="48"/>
      <c r="BT1015" s="48"/>
      <c r="BU1015" s="48"/>
      <c r="BV1015" s="18"/>
      <c r="BW1015" s="18"/>
      <c r="BX1015" s="18"/>
      <c r="BY1015" s="25"/>
      <c r="BZ1015" s="18"/>
      <c r="CA1015" s="18"/>
      <c r="CE1015" s="18"/>
      <c r="CF1015" s="66"/>
      <c r="CH1015" s="66"/>
    </row>
    <row r="1016" spans="1:86" s="19" customFormat="1">
      <c r="A1016" s="66"/>
      <c r="B1016" s="54"/>
      <c r="C1016" s="49"/>
      <c r="D1016" s="62"/>
      <c r="E1016" s="56"/>
      <c r="F1016" s="175">
        <v>1</v>
      </c>
      <c r="G1016" s="459">
        <f ca="1">IF(G1015&gt;=$AJ$3,1,IF(AND(J1014="L",J1015="L"),1,IF(I1015="L",2,IF(I1015="W",2*G1015,G1015))))</f>
        <v>3</v>
      </c>
      <c r="H1016" s="345" t="str">
        <f>IF($A1015&lt;&gt;"",IF(OR($AH1015&lt;&gt;0,$AI1015&lt;&gt;0,E1015="RRR"),"",IF(AND($D1010="B",$D1013="B"),"B",IF(AND($D1012="B",$D1014="B"),"B",IF(AND($D1014=$D1015,$D1014="B"),"B","")))),"")</f>
        <v/>
      </c>
      <c r="I1016" s="48"/>
      <c r="J1016" s="48"/>
      <c r="K1016" s="54"/>
      <c r="L1016" s="62"/>
      <c r="M1016" s="428">
        <f t="shared" ca="1" si="320"/>
        <v>0</v>
      </c>
      <c r="N1016" s="175">
        <v>1</v>
      </c>
      <c r="O1016" s="345" t="str">
        <f>IF($A1015&lt;&gt;"",IF(OR($AH1015&lt;&gt;0,$AI1015&lt;&gt;0,E1015="BBB",H1016&lt;&gt;""),"",IF(AND($D1010="R",$D1013="R"),"R",IF(AND($D1012="R",$D1014="R"),"R",IF(AND($D1014=$D1015,$D1014="R"),"R","")))),"")</f>
        <v/>
      </c>
      <c r="P1016" s="48"/>
      <c r="Q1016" s="48"/>
      <c r="R1016" s="54"/>
      <c r="S1016" s="62"/>
      <c r="T1016" s="175">
        <v>1</v>
      </c>
      <c r="U1016" s="345" t="b">
        <f>IF($A1015&lt;&gt;"",IF(OR($AH1015&lt;&gt;0,$AI1015&lt;&gt;0,M1015&gt;=$AJ$3),"",H1016))</f>
        <v>0</v>
      </c>
      <c r="V1016" s="48"/>
      <c r="W1016" s="48"/>
      <c r="X1016" s="54"/>
      <c r="Y1016" s="62"/>
      <c r="Z1016" s="175">
        <v>1</v>
      </c>
      <c r="AA1016" s="345" t="b">
        <f>IF($A1015&lt;&gt;"",IF(OR($AH1015&lt;&gt;0,$AI1015&lt;&gt;0,M1015&lt;AJ$3),"",O1016))</f>
        <v>0</v>
      </c>
      <c r="AB1016" s="48"/>
      <c r="AC1016" s="48"/>
      <c r="AD1016" s="54"/>
      <c r="AE1016" s="54"/>
      <c r="AF1016" s="49"/>
      <c r="AG1016" s="49"/>
      <c r="AH1016" s="20"/>
      <c r="AI1016" s="92"/>
      <c r="AJ1016" s="20"/>
      <c r="AK1016" s="20"/>
      <c r="AL1016" s="20"/>
      <c r="AM1016" s="20"/>
      <c r="AN1016" s="20"/>
      <c r="AO1016" s="20"/>
      <c r="AP1016" s="20"/>
      <c r="AQ1016" s="20"/>
      <c r="AR1016" s="20"/>
      <c r="AS1016" s="20"/>
      <c r="AT1016" s="66"/>
      <c r="AU1016" s="20"/>
      <c r="AV1016" s="20"/>
      <c r="AW1016" s="20"/>
      <c r="AX1016" s="20"/>
      <c r="AY1016" s="20"/>
      <c r="AZ1016" s="20"/>
      <c r="BA1016" s="20"/>
      <c r="BB1016" s="66"/>
      <c r="BC1016" s="48"/>
      <c r="BD1016" s="66"/>
      <c r="BE1016" s="48"/>
      <c r="BG1016" s="48"/>
      <c r="BH1016" s="48"/>
      <c r="BL1016" s="48"/>
      <c r="BM1016" s="61"/>
      <c r="BN1016" s="48"/>
      <c r="BO1016" s="48"/>
      <c r="BP1016" s="48"/>
      <c r="BQ1016" s="12"/>
      <c r="BR1016" s="48"/>
      <c r="BS1016" s="48"/>
      <c r="BT1016" s="48"/>
      <c r="BU1016" s="48"/>
      <c r="BV1016" s="18"/>
      <c r="BW1016" s="18"/>
      <c r="BX1016" s="18"/>
      <c r="BY1016" s="25"/>
      <c r="BZ1016" s="18"/>
      <c r="CA1016" s="18"/>
      <c r="CE1016" s="18"/>
      <c r="CF1016" s="66"/>
      <c r="CH1016" s="66"/>
    </row>
    <row r="1017" spans="1:86" s="19" customFormat="1">
      <c r="A1017" s="66"/>
      <c r="B1017" s="54"/>
      <c r="C1017" s="49"/>
      <c r="D1017" s="62"/>
      <c r="E1017" s="56"/>
      <c r="F1017" s="175">
        <v>1</v>
      </c>
      <c r="G1017" s="459">
        <f ca="1">IF(G1016&gt;=$AJ$3,1,IF(AND(J1015="L",J1016="L"),1,IF(I1016="L",2,IF(I1016="W",2*G1016,G1016))))</f>
        <v>3</v>
      </c>
      <c r="H1017" s="345" t="str">
        <f>IF($A1016&lt;&gt;"",IF(OR($AH1016&lt;&gt;0,$AI1016&lt;&gt;0,E1016="RRR"),"",IF(AND($D1011="B",$D1014="B"),"B",IF(AND($D1013="B",$D1015="B"),"B",IF(AND($D1015=$D1016,$D1015="B"),"B","")))),"")</f>
        <v/>
      </c>
      <c r="I1017" s="48"/>
      <c r="J1017" s="48"/>
      <c r="K1017" s="54"/>
      <c r="L1017" s="62"/>
      <c r="M1017" s="428">
        <f t="shared" ca="1" si="320"/>
        <v>0</v>
      </c>
      <c r="N1017" s="175">
        <v>1</v>
      </c>
      <c r="O1017" s="345" t="str">
        <f>IF($A1016&lt;&gt;"",IF(OR($AH1016&lt;&gt;0,$AI1016&lt;&gt;0,E1016="BBB",H1017&lt;&gt;""),"",IF(AND($D1011="R",$D1014="R"),"R",IF(AND($D1013="R",$D1015="R"),"R",IF(AND($D1015=$D1016,$D1015="R"),"R","")))),"")</f>
        <v/>
      </c>
      <c r="P1017" s="48"/>
      <c r="Q1017" s="48"/>
      <c r="R1017" s="54"/>
      <c r="S1017" s="62"/>
      <c r="T1017" s="175">
        <v>1</v>
      </c>
      <c r="U1017" s="345" t="b">
        <f>IF($A1016&lt;&gt;"",IF(OR($AH1016&lt;&gt;0,$AI1016&lt;&gt;0,M1016&gt;=$AJ$3),"",H1017))</f>
        <v>0</v>
      </c>
      <c r="V1017" s="48"/>
      <c r="W1017" s="48"/>
      <c r="X1017" s="54"/>
      <c r="Y1017" s="62"/>
      <c r="Z1017" s="175">
        <v>1</v>
      </c>
      <c r="AA1017" s="345" t="b">
        <f>IF($A1016&lt;&gt;"",IF(OR($AH1016&lt;&gt;0,$AI1016&lt;&gt;0,M1016&lt;AJ$3),"",O1017))</f>
        <v>0</v>
      </c>
      <c r="AB1017" s="48"/>
      <c r="AC1017" s="48"/>
      <c r="AD1017" s="54"/>
      <c r="AE1017" s="54"/>
      <c r="AF1017" s="49"/>
      <c r="AG1017" s="49"/>
      <c r="AH1017" s="20"/>
      <c r="AI1017" s="92"/>
      <c r="AJ1017" s="20"/>
      <c r="AK1017" s="20"/>
      <c r="AL1017" s="20"/>
      <c r="AM1017" s="20"/>
      <c r="AN1017" s="20"/>
      <c r="AO1017" s="20"/>
      <c r="AP1017" s="20"/>
      <c r="AQ1017" s="20"/>
      <c r="AR1017" s="20"/>
      <c r="AS1017" s="20"/>
      <c r="AT1017" s="66"/>
      <c r="AU1017" s="20"/>
      <c r="AV1017" s="20"/>
      <c r="AW1017" s="20"/>
      <c r="AX1017" s="20"/>
      <c r="AY1017" s="20"/>
      <c r="AZ1017" s="20"/>
      <c r="BA1017" s="20"/>
      <c r="BB1017" s="66"/>
      <c r="BC1017" s="48"/>
      <c r="BD1017" s="66"/>
      <c r="BE1017" s="48"/>
      <c r="BG1017" s="48"/>
      <c r="BH1017" s="48"/>
      <c r="BL1017" s="48"/>
      <c r="BM1017" s="61"/>
      <c r="BN1017" s="48"/>
      <c r="BO1017" s="48"/>
      <c r="BP1017" s="48"/>
      <c r="BQ1017" s="12"/>
      <c r="BR1017" s="48"/>
      <c r="BS1017" s="48"/>
      <c r="BT1017" s="48"/>
      <c r="BU1017" s="48"/>
      <c r="BV1017" s="18"/>
      <c r="BW1017" s="18"/>
      <c r="BX1017" s="18"/>
      <c r="BY1017" s="25"/>
      <c r="BZ1017" s="18"/>
      <c r="CA1017" s="18"/>
      <c r="CE1017" s="18"/>
      <c r="CF1017" s="66"/>
      <c r="CH1017" s="66"/>
    </row>
    <row r="1018" spans="1:86" s="19" customFormat="1">
      <c r="A1018" s="66"/>
      <c r="B1018" s="54"/>
      <c r="C1018" s="49"/>
      <c r="D1018" s="62"/>
      <c r="E1018" s="56"/>
      <c r="F1018" s="175">
        <v>1</v>
      </c>
      <c r="G1018" s="459">
        <f ca="1">IF(G1017&gt;=$AJ$3,1,IF(AND(J1016="L",J1017="L"),1,IF(I1017="L",2,IF(I1017="W",2*G1017,G1017))))</f>
        <v>3</v>
      </c>
      <c r="H1018" s="345" t="str">
        <f>IF($A1017&lt;&gt;"",IF(OR($AH1017&lt;&gt;0,$AI1017&lt;&gt;0,E1017="RRR"),"",IF(AND($D1012="B",$D1015="B"),"B",IF(AND($D1014="B",$D1016="B"),"B",IF(AND($D1016=$D1017,$D1016="B"),"B","")))),"")</f>
        <v/>
      </c>
      <c r="I1018" s="48"/>
      <c r="J1018" s="48"/>
      <c r="K1018" s="54"/>
      <c r="L1018" s="62"/>
      <c r="M1018" s="428">
        <f t="shared" ca="1" si="320"/>
        <v>0</v>
      </c>
      <c r="N1018" s="175">
        <v>1</v>
      </c>
      <c r="O1018" s="345" t="str">
        <f>IF($A1017&lt;&gt;"",IF(OR($AH1017&lt;&gt;0,$AI1017&lt;&gt;0,E1017="BBB",H1018&lt;&gt;""),"",IF(AND($D1012="R",$D1015="R"),"R",IF(AND($D1014="R",$D1016="R"),"R",IF(AND($D1016=$D1017,$D1016="R"),"R","")))),"")</f>
        <v/>
      </c>
      <c r="P1018" s="48"/>
      <c r="Q1018" s="48"/>
      <c r="R1018" s="54"/>
      <c r="S1018" s="62"/>
      <c r="T1018" s="175">
        <v>1</v>
      </c>
      <c r="U1018" s="345" t="b">
        <f>IF($A1017&lt;&gt;"",IF(OR($AH1017&lt;&gt;0,$AI1017&lt;&gt;0,M1017&gt;=$AJ$3),"",H1018))</f>
        <v>0</v>
      </c>
      <c r="V1018" s="48"/>
      <c r="W1018" s="48"/>
      <c r="X1018" s="54"/>
      <c r="Y1018" s="62"/>
      <c r="Z1018" s="175">
        <v>1</v>
      </c>
      <c r="AA1018" s="345" t="b">
        <f>IF($A1017&lt;&gt;"",IF(OR($AH1017&lt;&gt;0,$AI1017&lt;&gt;0,M1017&lt;AJ$3),"",O1018))</f>
        <v>0</v>
      </c>
      <c r="AB1018" s="48"/>
      <c r="AC1018" s="48"/>
      <c r="AD1018" s="54"/>
      <c r="AE1018" s="54"/>
      <c r="AF1018" s="49"/>
      <c r="AG1018" s="49"/>
      <c r="AH1018" s="20"/>
      <c r="AI1018" s="92"/>
      <c r="AJ1018" s="20"/>
      <c r="AK1018" s="20"/>
      <c r="AL1018" s="20"/>
      <c r="AM1018" s="20"/>
      <c r="AN1018" s="20"/>
      <c r="AO1018" s="20"/>
      <c r="AP1018" s="20"/>
      <c r="AQ1018" s="20"/>
      <c r="AR1018" s="20"/>
      <c r="AS1018" s="20"/>
      <c r="AT1018" s="66"/>
      <c r="AU1018" s="20"/>
      <c r="AV1018" s="20"/>
      <c r="AW1018" s="20"/>
      <c r="AX1018" s="20"/>
      <c r="AY1018" s="20"/>
      <c r="AZ1018" s="20"/>
      <c r="BA1018" s="20"/>
      <c r="BB1018" s="66"/>
      <c r="BC1018" s="48"/>
      <c r="BD1018" s="66"/>
      <c r="BE1018" s="48"/>
      <c r="BG1018" s="48"/>
      <c r="BH1018" s="48"/>
      <c r="BL1018" s="48"/>
      <c r="BM1018" s="61"/>
      <c r="BN1018" s="48"/>
      <c r="BO1018" s="48"/>
      <c r="BP1018" s="48"/>
      <c r="BQ1018" s="12"/>
      <c r="BR1018" s="48"/>
      <c r="BS1018" s="48"/>
      <c r="BT1018" s="48"/>
      <c r="BU1018" s="48"/>
      <c r="BV1018" s="18"/>
      <c r="BW1018" s="18"/>
      <c r="BX1018" s="18"/>
      <c r="BY1018" s="25"/>
      <c r="BZ1018" s="18"/>
      <c r="CA1018" s="18"/>
      <c r="CE1018" s="18"/>
      <c r="CF1018" s="66"/>
      <c r="CH1018" s="66"/>
    </row>
    <row r="1019" spans="1:86" s="19" customFormat="1">
      <c r="A1019" s="66"/>
      <c r="B1019" s="54"/>
      <c r="C1019" s="49"/>
      <c r="D1019" s="62"/>
      <c r="E1019" s="56"/>
      <c r="F1019" s="175" t="b">
        <f>IF($A1018&lt;&gt;"",IF($AF1018&gt;-1,1,IF(I1018="L",1,IF(AND(I1018="W",F1018=1),2,IF(AND(I1018="W",F1018=2),3,IF(AND(I1018="W",F1018=3),2,F1018))))))</f>
        <v>0</v>
      </c>
      <c r="G1019" s="459">
        <f ca="1">IF(G1018&gt;=$AJ$3,1,IF(AND(J1017="L",J1018="L"),1,IF(I1018="L",2,IF(I1018="W",2*G1018,G1018))))</f>
        <v>3</v>
      </c>
      <c r="H1019" s="345" t="str">
        <f>IF($A1018&lt;&gt;"",IF(OR($AH1018&lt;&gt;0,$AI1018&lt;&gt;0,E1018="RRR"),"",IF(AND($D1013="B",$D1016="B"),"B",IF(AND($D1015="B",$D1017="B"),"B",IF(AND($D1017=$D1018,$D1017="B"),"B","")))),"")</f>
        <v/>
      </c>
      <c r="I1019" s="48"/>
      <c r="J1019" s="48"/>
      <c r="K1019" s="54"/>
      <c r="L1019" s="62"/>
      <c r="M1019" s="428">
        <f t="shared" ca="1" si="320"/>
        <v>0</v>
      </c>
      <c r="N1019" s="175" t="b">
        <f>IF($A1018&lt;&gt;"",IF($AF1018&gt;-1,1,IF(Q1018="L",1,IF(AND(Q1018="W",N1018=1),2,IF(AND(Q1018="W",N1018=2),3,IF(AND(Q1018="W",N1018=3),2,N1018))))))</f>
        <v>0</v>
      </c>
      <c r="O1019" s="345" t="str">
        <f>IF($A1018&lt;&gt;"",IF(OR($AH1018&lt;&gt;0,$AI1018&lt;&gt;0,E1018="BBB",H1019&lt;&gt;""),"",IF(AND($D1013="R",$D1016="R"),"R",IF(AND($D1015="R",$D1017="R"),"R",IF(AND($D1017=$D1018,$D1017="R"),"R","")))),"")</f>
        <v/>
      </c>
      <c r="P1019" s="48"/>
      <c r="Q1019" s="48"/>
      <c r="R1019" s="54"/>
      <c r="S1019" s="62"/>
      <c r="T1019" s="175">
        <v>1</v>
      </c>
      <c r="U1019" s="345" t="b">
        <f>IF($A1018&lt;&gt;"",IF(OR($AH1018&lt;&gt;0,$AI1018&lt;&gt;0,M1018&gt;=$AJ$3),"",H1019))</f>
        <v>0</v>
      </c>
      <c r="V1019" s="48"/>
      <c r="W1019" s="48"/>
      <c r="X1019" s="54"/>
      <c r="Y1019" s="62"/>
      <c r="Z1019" s="175">
        <v>1</v>
      </c>
      <c r="AA1019" s="345" t="b">
        <f>IF($A1018&lt;&gt;"",IF(OR($AH1018&lt;&gt;0,$AI1018&lt;&gt;0,S1018&lt;&gt;AJ$3),"",O1019))</f>
        <v>0</v>
      </c>
      <c r="AB1019" s="48"/>
      <c r="AC1019" s="48"/>
      <c r="AD1019" s="54"/>
      <c r="AE1019" s="54"/>
      <c r="AF1019" s="49"/>
      <c r="AG1019" s="49"/>
      <c r="AH1019" s="20"/>
      <c r="AI1019" s="92"/>
      <c r="AJ1019" s="20"/>
      <c r="AK1019" s="20"/>
      <c r="AL1019" s="20"/>
      <c r="AM1019" s="20"/>
      <c r="AN1019" s="20"/>
      <c r="AO1019" s="20"/>
      <c r="AP1019" s="20"/>
      <c r="AQ1019" s="20"/>
      <c r="AR1019" s="20"/>
      <c r="AS1019" s="20"/>
      <c r="AT1019" s="66"/>
      <c r="AU1019" s="20"/>
      <c r="AV1019" s="20"/>
      <c r="AW1019" s="20"/>
      <c r="AX1019" s="20"/>
      <c r="AY1019" s="20"/>
      <c r="AZ1019" s="20"/>
      <c r="BA1019" s="20"/>
      <c r="BB1019" s="66"/>
      <c r="BC1019" s="48"/>
      <c r="BD1019" s="66"/>
      <c r="BE1019" s="48"/>
      <c r="BG1019" s="48"/>
      <c r="BH1019" s="48"/>
      <c r="BL1019" s="48"/>
      <c r="BM1019" s="61"/>
      <c r="BN1019" s="48"/>
      <c r="BO1019" s="48"/>
      <c r="BP1019" s="48"/>
      <c r="BQ1019" s="12"/>
      <c r="BR1019" s="48"/>
      <c r="BS1019" s="48"/>
      <c r="BT1019" s="48"/>
      <c r="BU1019" s="48"/>
      <c r="BV1019" s="18"/>
      <c r="BW1019" s="18"/>
      <c r="BX1019" s="18"/>
      <c r="BY1019" s="25"/>
      <c r="BZ1019" s="18"/>
      <c r="CA1019" s="18"/>
      <c r="CE1019" s="18"/>
      <c r="CF1019" s="66"/>
      <c r="CH1019" s="66"/>
    </row>
    <row r="1020" spans="1:86" s="19" customFormat="1">
      <c r="A1020" s="66"/>
      <c r="B1020" s="54"/>
      <c r="C1020" s="49"/>
      <c r="D1020" s="62"/>
      <c r="E1020" s="56"/>
      <c r="F1020" s="175" t="b">
        <f>IF($A1019&lt;&gt;"",IF($AF1019&gt;-1,1,IF(I1019="L",1,IF(AND(I1019="W",F1019=1),2,IF(AND(I1019="W",F1019=2),3,IF(AND(I1019="W",F1019=3),2,F1019))))))</f>
        <v>0</v>
      </c>
      <c r="G1020" s="459">
        <f ca="1">IF(G1019&gt;=$AJ$3,1,IF(AND(J1018="L",J1019="L"),1,IF(I1019="L",2,IF(I1019="W",2*G1019,G1019))))</f>
        <v>3</v>
      </c>
      <c r="H1020" s="345" t="str">
        <f>IF($A1019&lt;&gt;"",IF(OR($AH1019&lt;&gt;0,$AI1019&lt;&gt;0,E1019="RRR"),"",IF(AND($D1014="B",$D1017="B"),"B",IF(AND($D1016="B",$D1018="B"),"B",IF(AND($D1018=$D1019,$D1018="B"),"B","")))),"")</f>
        <v/>
      </c>
      <c r="I1020" s="48"/>
      <c r="J1020" s="48"/>
      <c r="K1020" s="54"/>
      <c r="L1020" s="62"/>
      <c r="M1020" s="428">
        <f t="shared" ca="1" si="320"/>
        <v>0</v>
      </c>
      <c r="N1020" s="175" t="b">
        <f>IF($A1019&lt;&gt;"",IF($AF1019&gt;-1,1,IF(Q1019="L",1,IF(AND(Q1019="W",N1019=1),2,IF(AND(Q1019="W",N1019=2),3,IF(AND(Q1019="W",N1019=3),2,N1019))))))</f>
        <v>0</v>
      </c>
      <c r="O1020" s="345" t="str">
        <f>IF($A1019&lt;&gt;"",IF(OR($AH1019&lt;&gt;0,$AI1019&lt;&gt;0,E1019="BBB",H1020&lt;&gt;""),"",IF(AND($D1014="R",$D1017="R"),"R",IF(AND($D1016="R",$D1018="R"),"R",IF(AND($D1018=$D1019,$D1018="R"),"R","")))),"")</f>
        <v/>
      </c>
      <c r="P1020" s="48"/>
      <c r="Q1020" s="48"/>
      <c r="R1020" s="54"/>
      <c r="S1020" s="62"/>
      <c r="T1020" s="175">
        <v>1</v>
      </c>
      <c r="U1020" s="345" t="b">
        <f>IF($A1019&lt;&gt;"",IF(OR($AH1019&lt;&gt;0,$AI1019&lt;&gt;0,M1019&gt;=$AJ$3),"",H1020))</f>
        <v>0</v>
      </c>
      <c r="V1020" s="48"/>
      <c r="W1020" s="48"/>
      <c r="X1020" s="54"/>
      <c r="Y1020" s="62"/>
      <c r="Z1020" s="175">
        <v>1</v>
      </c>
      <c r="AA1020" s="345" t="b">
        <f>IF($A1019&lt;&gt;"",IF(OR($AH1019&lt;&gt;0,$AI1019&lt;&gt;0,S1019&lt;&gt;AJ$3),"",O1020))</f>
        <v>0</v>
      </c>
      <c r="AB1020" s="48"/>
      <c r="AC1020" s="48"/>
      <c r="AD1020" s="54"/>
      <c r="AE1020" s="54"/>
      <c r="AF1020" s="49"/>
      <c r="AG1020" s="49"/>
      <c r="AH1020" s="20"/>
      <c r="AI1020" s="92"/>
      <c r="AJ1020" s="20"/>
      <c r="AK1020" s="20"/>
      <c r="AL1020" s="20"/>
      <c r="AM1020" s="20"/>
      <c r="AN1020" s="20"/>
      <c r="AO1020" s="20"/>
      <c r="AP1020" s="20"/>
      <c r="AQ1020" s="20"/>
      <c r="AR1020" s="20"/>
      <c r="AS1020" s="20"/>
      <c r="AT1020" s="66"/>
      <c r="AU1020" s="20"/>
      <c r="AV1020" s="20"/>
      <c r="AW1020" s="20"/>
      <c r="AX1020" s="20"/>
      <c r="AY1020" s="20"/>
      <c r="AZ1020" s="20"/>
      <c r="BA1020" s="20"/>
      <c r="BB1020" s="66"/>
      <c r="BC1020" s="48"/>
      <c r="BD1020" s="66"/>
      <c r="BE1020" s="48"/>
      <c r="BG1020" s="48"/>
      <c r="BH1020" s="48"/>
      <c r="BL1020" s="48"/>
      <c r="BM1020" s="61"/>
      <c r="BN1020" s="48"/>
      <c r="BO1020" s="48"/>
      <c r="BP1020" s="48"/>
      <c r="BQ1020" s="12"/>
      <c r="BR1020" s="48"/>
      <c r="BS1020" s="48"/>
      <c r="BT1020" s="48"/>
      <c r="BU1020" s="48"/>
      <c r="BV1020" s="18"/>
      <c r="BW1020" s="18"/>
      <c r="BX1020" s="18"/>
      <c r="BY1020" s="25"/>
      <c r="BZ1020" s="18"/>
      <c r="CA1020" s="18"/>
      <c r="CE1020" s="18"/>
      <c r="CF1020" s="66"/>
      <c r="CH1020" s="66"/>
    </row>
    <row r="1021" spans="1:86" s="19" customFormat="1">
      <c r="A1021" s="66"/>
      <c r="B1021" s="54"/>
      <c r="C1021" s="49"/>
      <c r="D1021" s="62"/>
      <c r="E1021" s="56"/>
      <c r="F1021" s="175" t="b">
        <f>IF($A1020&lt;&gt;"",IF($AF1020&gt;-1,1,IF(I1020="L",1,IF(AND(I1020="W",F1020=1),2,IF(AND(I1020="W",F1020=2),3,IF(AND(I1020="W",F1020=3),2,F1020))))))</f>
        <v>0</v>
      </c>
      <c r="G1021" s="459">
        <f ca="1">IF(G1020&gt;=$AJ$3,1,IF(AND(J1019="L",J1020="L"),1,IF(I1020="L",2,IF(I1020="W",2*G1020,G1020))))</f>
        <v>3</v>
      </c>
      <c r="H1021" s="345" t="str">
        <f>IF($A1020&lt;&gt;"",IF(OR($AH1020&lt;&gt;0,$AI1020&lt;&gt;0,E1020="RRR"),"",IF(AND($D1015="B",$D1018="B"),"B",IF(AND($D1017="B",$D1019="B"),"B",IF(AND($D1019=$D1020,$D1019="B"),"B","")))),"")</f>
        <v/>
      </c>
      <c r="I1021" s="48"/>
      <c r="J1021" s="48"/>
      <c r="K1021" s="54"/>
      <c r="L1021" s="62"/>
      <c r="M1021" s="428">
        <f t="shared" ca="1" si="320"/>
        <v>0</v>
      </c>
      <c r="N1021" s="175" t="b">
        <f>IF($A1020&lt;&gt;"",IF($AF1020&gt;-1,1,IF(Q1020="L",1,IF(AND(Q1020="W",N1020=1),2,IF(AND(Q1020="W",N1020=2),3,IF(AND(Q1020="W",N1020=3),2,N1020))))))</f>
        <v>0</v>
      </c>
      <c r="O1021" s="345" t="str">
        <f>IF($A1020&lt;&gt;"",IF(OR($AH1020&lt;&gt;0,$AI1020&lt;&gt;0,E1020="BBB",H1021&lt;&gt;""),"",IF(AND($D1015="R",$D1018="R"),"R",IF(AND($D1017="R",$D1019="R"),"R",IF(AND($D1019=$D1020,$D1019="R"),"R","")))),"")</f>
        <v/>
      </c>
      <c r="P1021" s="48"/>
      <c r="Q1021" s="48"/>
      <c r="R1021" s="54"/>
      <c r="S1021" s="62"/>
      <c r="T1021" s="175">
        <v>1</v>
      </c>
      <c r="U1021" s="345" t="b">
        <f>IF($A1020&lt;&gt;"",IF(OR($AH1020&lt;&gt;0,$AI1020&lt;&gt;0,M1020&gt;=$AJ$3),"",H1021))</f>
        <v>0</v>
      </c>
      <c r="V1021" s="48"/>
      <c r="W1021" s="48"/>
      <c r="X1021" s="54"/>
      <c r="Y1021" s="62"/>
      <c r="Z1021" s="175">
        <v>1</v>
      </c>
      <c r="AA1021" s="345" t="b">
        <f>IF($A1020&lt;&gt;"",IF(OR($AH1020&lt;&gt;0,$AI1020&lt;&gt;0,S1020&lt;&gt;AJ$3),"",O1021))</f>
        <v>0</v>
      </c>
      <c r="AB1021" s="48"/>
      <c r="AC1021" s="48"/>
      <c r="AD1021" s="54"/>
      <c r="AE1021" s="54"/>
      <c r="AF1021" s="49"/>
      <c r="AG1021" s="49"/>
      <c r="AH1021" s="20"/>
      <c r="AI1021" s="92"/>
      <c r="AJ1021" s="20"/>
      <c r="AK1021" s="20"/>
      <c r="AL1021" s="20"/>
      <c r="AM1021" s="20"/>
      <c r="AN1021" s="20"/>
      <c r="AO1021" s="20"/>
      <c r="AP1021" s="20"/>
      <c r="AQ1021" s="20"/>
      <c r="AR1021" s="20"/>
      <c r="AS1021" s="20"/>
      <c r="AT1021" s="66"/>
      <c r="AU1021" s="20"/>
      <c r="AV1021" s="20"/>
      <c r="AW1021" s="20"/>
      <c r="AX1021" s="20"/>
      <c r="AY1021" s="20"/>
      <c r="AZ1021" s="20"/>
      <c r="BA1021" s="20"/>
      <c r="BB1021" s="66"/>
      <c r="BC1021" s="48"/>
      <c r="BD1021" s="66"/>
      <c r="BE1021" s="48"/>
      <c r="BG1021" s="48"/>
      <c r="BH1021" s="48"/>
      <c r="BL1021" s="48"/>
      <c r="BM1021" s="61"/>
      <c r="BN1021" s="48"/>
      <c r="BO1021" s="48"/>
      <c r="BP1021" s="48"/>
      <c r="BQ1021" s="12"/>
      <c r="BR1021" s="48"/>
      <c r="BS1021" s="48"/>
      <c r="BT1021" s="48"/>
      <c r="BU1021" s="48"/>
      <c r="BV1021" s="18"/>
      <c r="BW1021" s="18"/>
      <c r="BX1021" s="18"/>
      <c r="BY1021" s="25"/>
      <c r="BZ1021" s="18"/>
      <c r="CA1021" s="18"/>
      <c r="CE1021" s="18"/>
      <c r="CF1021" s="66"/>
      <c r="CH1021" s="66"/>
    </row>
    <row r="1022" spans="1:86" s="19" customFormat="1">
      <c r="A1022" s="66"/>
      <c r="B1022" s="54"/>
      <c r="C1022" s="49"/>
      <c r="D1022" s="62"/>
      <c r="E1022" s="56"/>
      <c r="F1022" s="175" t="b">
        <f>IF($A1021&lt;&gt;"",IF($AF1021&gt;-1,1,IF(I1021="L",1,IF(AND(I1021="W",F1021=1),2,IF(AND(I1021="W",F1021=2),3,IF(AND(I1021="W",F1021=3),2,F1021))))))</f>
        <v>0</v>
      </c>
      <c r="G1022" s="459">
        <f ca="1">IF(G1021&gt;=$AJ$3,1,IF(AND(J1020="L",J1021="L"),1,IF(I1021="L",2,IF(I1021="W",2*G1021,G1021))))</f>
        <v>3</v>
      </c>
      <c r="H1022" s="345" t="str">
        <f>IF($A1021&lt;&gt;"",IF(OR($AH1021&lt;&gt;0,$AI1021&lt;&gt;0,E1021="RRR"),"",IF(AND($D1016="B",$D1019="B"),"B",IF(AND($D1018="B",$D1020="B"),"B",IF(AND($D1020=$D1021,$D1020="B"),"B","")))),"")</f>
        <v/>
      </c>
      <c r="I1022" s="48"/>
      <c r="J1022" s="48"/>
      <c r="K1022" s="54"/>
      <c r="L1022" s="62"/>
      <c r="M1022" s="428">
        <f t="shared" ca="1" si="320"/>
        <v>0</v>
      </c>
      <c r="N1022" s="175" t="b">
        <f>IF($A1021&lt;&gt;"",IF($AF1021&gt;-1,1,IF(Q1021="L",1,IF(AND(Q1021="W",N1021=1),2,IF(AND(Q1021="W",N1021=2),3,IF(AND(Q1021="W",N1021=3),2,N1021))))))</f>
        <v>0</v>
      </c>
      <c r="O1022" s="345" t="str">
        <f>IF($A1021&lt;&gt;"",IF(OR($AH1021&lt;&gt;0,$AI1021&lt;&gt;0,E1021="BBB",H1022&lt;&gt;""),"",IF(AND($D1016="R",$D1019="R"),"R",IF(AND($D1018="R",$D1020="R"),"R",IF(AND($D1020=$D1021,$D1020="R"),"R","")))),"")</f>
        <v/>
      </c>
      <c r="P1022" s="48"/>
      <c r="Q1022" s="48"/>
      <c r="R1022" s="54"/>
      <c r="S1022" s="62"/>
      <c r="T1022" s="175">
        <v>1</v>
      </c>
      <c r="U1022" s="345" t="b">
        <f>IF($A1021&lt;&gt;"",IF(OR($AH1021&lt;&gt;0,$AI1021&lt;&gt;0,M1021&gt;=$AJ$3),"",H1022))</f>
        <v>0</v>
      </c>
      <c r="V1022" s="48"/>
      <c r="W1022" s="48"/>
      <c r="X1022" s="54"/>
      <c r="Y1022" s="62"/>
      <c r="Z1022" s="175">
        <v>1</v>
      </c>
      <c r="AA1022" s="345" t="b">
        <f>IF($A1021&lt;&gt;"",IF(OR($AH1021&lt;&gt;0,$AI1021&lt;&gt;0,S1021&lt;&gt;AJ$3),"",O1022))</f>
        <v>0</v>
      </c>
      <c r="AB1022" s="48"/>
      <c r="AC1022" s="48"/>
      <c r="AD1022" s="54"/>
      <c r="AE1022" s="54"/>
      <c r="AF1022" s="49"/>
      <c r="AG1022" s="49"/>
      <c r="AH1022" s="20"/>
      <c r="AI1022" s="92"/>
      <c r="AJ1022" s="20"/>
      <c r="AK1022" s="20"/>
      <c r="AL1022" s="20"/>
      <c r="AM1022" s="20"/>
      <c r="AN1022" s="20"/>
      <c r="AO1022" s="20"/>
      <c r="AP1022" s="20"/>
      <c r="AQ1022" s="20"/>
      <c r="AR1022" s="20"/>
      <c r="AS1022" s="20"/>
      <c r="AT1022" s="66"/>
      <c r="AU1022" s="20"/>
      <c r="AV1022" s="20"/>
      <c r="AW1022" s="20"/>
      <c r="AX1022" s="20"/>
      <c r="AY1022" s="20"/>
      <c r="AZ1022" s="20"/>
      <c r="BA1022" s="20"/>
      <c r="BB1022" s="66"/>
      <c r="BC1022" s="48"/>
      <c r="BD1022" s="66"/>
      <c r="BE1022" s="48"/>
      <c r="BG1022" s="48"/>
      <c r="BH1022" s="48"/>
      <c r="BL1022" s="48"/>
      <c r="BM1022" s="61"/>
      <c r="BN1022" s="48"/>
      <c r="BO1022" s="48"/>
      <c r="BP1022" s="48"/>
      <c r="BQ1022" s="12"/>
      <c r="BR1022" s="48"/>
      <c r="BS1022" s="48"/>
      <c r="BT1022" s="48"/>
      <c r="BU1022" s="48"/>
      <c r="BV1022" s="18"/>
      <c r="BW1022" s="18"/>
      <c r="BX1022" s="18"/>
      <c r="BY1022" s="25"/>
      <c r="BZ1022" s="18"/>
      <c r="CA1022" s="18"/>
      <c r="CE1022" s="18"/>
      <c r="CF1022" s="66"/>
      <c r="CH1022" s="66"/>
    </row>
    <row r="1023" spans="1:86" s="19" customFormat="1">
      <c r="A1023" s="66"/>
      <c r="B1023" s="54"/>
      <c r="C1023" s="49"/>
      <c r="D1023" s="62"/>
      <c r="E1023" s="56"/>
      <c r="F1023" s="175" t="b">
        <f>IF($A1022&lt;&gt;"",IF($AF1022&gt;-1,1,IF(I1022="L",1,IF(AND(I1022="W",F1022=1),2,IF(AND(I1022="W",F1022=2),3,IF(AND(I1022="W",F1022=3),2,F1022))))))</f>
        <v>0</v>
      </c>
      <c r="G1023" s="459">
        <f ca="1">IF(G1022&gt;=$AJ$3,1,IF(AND(J1021="L",J1022="L"),1,IF(I1022="L",2,IF(I1022="W",2*G1022,G1022))))</f>
        <v>3</v>
      </c>
      <c r="H1023" s="345" t="str">
        <f>IF($A1022&lt;&gt;"",IF(OR($AH1022&lt;&gt;0,$AI1022&lt;&gt;0,E1022="RRR"),"",IF(AND($D1017="B",$D1020="B"),"B",IF(AND($D1019="B",$D1021="B"),"B",IF(AND($D1021=$D1022,$D1021="B"),"B","")))),"")</f>
        <v/>
      </c>
      <c r="I1023" s="48"/>
      <c r="J1023" s="48"/>
      <c r="K1023" s="54"/>
      <c r="L1023" s="62"/>
      <c r="M1023" s="428">
        <f t="shared" ca="1" si="320"/>
        <v>0</v>
      </c>
      <c r="N1023" s="175" t="b">
        <f>IF($A1022&lt;&gt;"",IF($AF1022&gt;-1,1,IF(Q1022="L",1,IF(AND(Q1022="W",N1022=1),2,IF(AND(Q1022="W",N1022=2),3,IF(AND(Q1022="W",N1022=3),2,N1022))))))</f>
        <v>0</v>
      </c>
      <c r="O1023" s="345" t="str">
        <f>IF($A1022&lt;&gt;"",IF(OR($AH1022&lt;&gt;0,$AI1022&lt;&gt;0,E1022="BBB",H1023&lt;&gt;""),"",IF(AND($D1017="R",$D1020="R"),"R",IF(AND($D1019="R",$D1021="R"),"R",IF(AND($D1021=$D1022,$D1021="R"),"R","")))),"")</f>
        <v/>
      </c>
      <c r="P1023" s="48"/>
      <c r="Q1023" s="48"/>
      <c r="R1023" s="54"/>
      <c r="S1023" s="62"/>
      <c r="T1023" s="175">
        <v>1</v>
      </c>
      <c r="U1023" s="345" t="b">
        <f>IF($A1022&lt;&gt;"",IF(OR($AH1022&lt;&gt;0,$AI1022&lt;&gt;0,M1022&gt;=$AJ$3),"",H1023))</f>
        <v>0</v>
      </c>
      <c r="V1023" s="48"/>
      <c r="W1023" s="48"/>
      <c r="X1023" s="54"/>
      <c r="Y1023" s="62"/>
      <c r="Z1023" s="175">
        <v>1</v>
      </c>
      <c r="AA1023" s="345" t="b">
        <f>IF($A1022&lt;&gt;"",IF(OR($AH1022&lt;&gt;0,$AI1022&lt;&gt;0,S1022&lt;&gt;AJ$3),"",O1023))</f>
        <v>0</v>
      </c>
      <c r="AB1023" s="48"/>
      <c r="AC1023" s="48"/>
      <c r="AD1023" s="54"/>
      <c r="AE1023" s="54"/>
      <c r="AF1023" s="49"/>
      <c r="AG1023" s="49"/>
      <c r="AH1023" s="20"/>
      <c r="AI1023" s="92"/>
      <c r="AJ1023" s="20"/>
      <c r="AK1023" s="20"/>
      <c r="AL1023" s="20"/>
      <c r="AM1023" s="20"/>
      <c r="AN1023" s="20"/>
      <c r="AO1023" s="20"/>
      <c r="AP1023" s="20"/>
      <c r="AQ1023" s="20"/>
      <c r="AR1023" s="20"/>
      <c r="AS1023" s="20"/>
      <c r="AT1023" s="66"/>
      <c r="AU1023" s="20"/>
      <c r="AV1023" s="20"/>
      <c r="AW1023" s="20"/>
      <c r="AX1023" s="20"/>
      <c r="AY1023" s="20"/>
      <c r="AZ1023" s="20"/>
      <c r="BA1023" s="20"/>
      <c r="BB1023" s="66"/>
      <c r="BC1023" s="48"/>
      <c r="BD1023" s="66"/>
      <c r="BE1023" s="48"/>
      <c r="BG1023" s="48"/>
      <c r="BH1023" s="48"/>
      <c r="BL1023" s="48"/>
      <c r="BM1023" s="61"/>
      <c r="BN1023" s="48"/>
      <c r="BO1023" s="48"/>
      <c r="BP1023" s="48"/>
      <c r="BQ1023" s="12"/>
      <c r="BR1023" s="48"/>
      <c r="BS1023" s="48"/>
      <c r="BT1023" s="48"/>
      <c r="BU1023" s="48"/>
      <c r="BV1023" s="18"/>
      <c r="BW1023" s="18"/>
      <c r="BX1023" s="18"/>
      <c r="BY1023" s="25"/>
      <c r="BZ1023" s="18"/>
      <c r="CA1023" s="18"/>
      <c r="CE1023" s="18"/>
      <c r="CF1023" s="66"/>
      <c r="CH1023" s="66"/>
    </row>
    <row r="1024" spans="1:86" s="19" customFormat="1">
      <c r="A1024" s="66"/>
      <c r="B1024" s="54"/>
      <c r="C1024" s="49"/>
      <c r="D1024" s="62"/>
      <c r="E1024" s="56"/>
      <c r="F1024" s="175" t="b">
        <f>IF($A1023&lt;&gt;"",IF($AF1023&gt;-1,1,IF(I1023="L",1,IF(AND(I1023="W",F1023=1),2,IF(AND(I1023="W",F1023=2),3,IF(AND(I1023="W",F1023=3),2,F1023))))))</f>
        <v>0</v>
      </c>
      <c r="G1024" s="459">
        <f ca="1">IF(G1023&gt;=$AJ$3,1,IF(AND(J1022="L",J1023="L"),1,IF(I1023="L",2,IF(I1023="W",2*G1023,G1023))))</f>
        <v>3</v>
      </c>
      <c r="H1024" s="345" t="str">
        <f>IF($A1023&lt;&gt;"",IF(OR($AH1023&lt;&gt;0,$AI1023&lt;&gt;0,E1023="RRR"),"",IF(AND($D1018="B",$D1021="B"),"B",IF(AND($D1020="B",$D1022="B"),"B",IF(AND($D1022=$D1023,$D1022="B"),"B","")))),"")</f>
        <v/>
      </c>
      <c r="I1024" s="48"/>
      <c r="J1024" s="48"/>
      <c r="K1024" s="54"/>
      <c r="L1024" s="62"/>
      <c r="M1024" s="428">
        <f t="shared" ca="1" si="320"/>
        <v>0</v>
      </c>
      <c r="N1024" s="175" t="b">
        <f>IF($A1023&lt;&gt;"",IF($AF1023&gt;-1,1,IF(Q1023="L",1,IF(AND(Q1023="W",N1023=1),2,IF(AND(Q1023="W",N1023=2),3,IF(AND(Q1023="W",N1023=3),2,N1023))))))</f>
        <v>0</v>
      </c>
      <c r="O1024" s="345" t="str">
        <f>IF($A1023&lt;&gt;"",IF(OR($AH1023&lt;&gt;0,$AI1023&lt;&gt;0,E1023="BBB",H1024&lt;&gt;""),"",IF(AND($D1018="R",$D1021="R"),"R",IF(AND($D1020="R",$D1022="R"),"R",IF(AND($D1022=$D1023,$D1022="R"),"R","")))),"")</f>
        <v/>
      </c>
      <c r="P1024" s="48"/>
      <c r="Q1024" s="48"/>
      <c r="R1024" s="54"/>
      <c r="S1024" s="62"/>
      <c r="T1024" s="175">
        <v>1</v>
      </c>
      <c r="U1024" s="345" t="b">
        <f>IF($A1023&lt;&gt;"",IF(OR($AH1023&lt;&gt;0,$AI1023&lt;&gt;0,M1023&gt;=$AJ$3),"",H1024))</f>
        <v>0</v>
      </c>
      <c r="V1024" s="48"/>
      <c r="W1024" s="48"/>
      <c r="X1024" s="54"/>
      <c r="Y1024" s="62"/>
      <c r="Z1024" s="175">
        <v>1</v>
      </c>
      <c r="AA1024" s="345" t="b">
        <f>IF($A1023&lt;&gt;"",IF(OR($AH1023&lt;&gt;0,$AI1023&lt;&gt;0,S1023&lt;&gt;AJ$3),"",O1024))</f>
        <v>0</v>
      </c>
      <c r="AB1024" s="48"/>
      <c r="AC1024" s="48"/>
      <c r="AD1024" s="54"/>
      <c r="AE1024" s="54"/>
      <c r="AF1024" s="49"/>
      <c r="AG1024" s="49"/>
      <c r="AH1024" s="20"/>
      <c r="AI1024" s="92"/>
      <c r="AJ1024" s="20"/>
      <c r="AK1024" s="20"/>
      <c r="AL1024" s="20"/>
      <c r="AM1024" s="20"/>
      <c r="AN1024" s="20"/>
      <c r="AO1024" s="20"/>
      <c r="AP1024" s="20"/>
      <c r="AQ1024" s="20"/>
      <c r="AR1024" s="20"/>
      <c r="AS1024" s="20"/>
      <c r="AT1024" s="66"/>
      <c r="AU1024" s="20"/>
      <c r="AV1024" s="20"/>
      <c r="AW1024" s="20"/>
      <c r="AX1024" s="20"/>
      <c r="AY1024" s="20"/>
      <c r="AZ1024" s="20"/>
      <c r="BA1024" s="20"/>
      <c r="BB1024" s="66"/>
      <c r="BC1024" s="48"/>
      <c r="BD1024" s="66"/>
      <c r="BE1024" s="48"/>
      <c r="BG1024" s="48"/>
      <c r="BH1024" s="48"/>
      <c r="BL1024" s="48"/>
      <c r="BM1024" s="61"/>
      <c r="BN1024" s="48"/>
      <c r="BO1024" s="48"/>
      <c r="BP1024" s="48"/>
      <c r="BQ1024" s="12"/>
      <c r="BR1024" s="48"/>
      <c r="BS1024" s="48"/>
      <c r="BT1024" s="48"/>
      <c r="BU1024" s="48"/>
      <c r="BV1024" s="18"/>
      <c r="BW1024" s="18"/>
      <c r="BX1024" s="18"/>
      <c r="BY1024" s="25"/>
      <c r="BZ1024" s="18"/>
      <c r="CA1024" s="18"/>
      <c r="CE1024" s="18"/>
      <c r="CF1024" s="66"/>
      <c r="CH1024" s="66"/>
    </row>
    <row r="1025" spans="1:86" s="19" customFormat="1">
      <c r="A1025" s="66"/>
      <c r="B1025" s="54"/>
      <c r="C1025" s="49"/>
      <c r="D1025" s="62"/>
      <c r="E1025" s="56"/>
      <c r="F1025" s="175" t="b">
        <f>IF($A1024&lt;&gt;"",IF($AF1024&gt;-1,1,IF(I1024="L",1,IF(AND(I1024="W",F1024=1),2,IF(AND(I1024="W",F1024=2),3,IF(AND(I1024="W",F1024=3),2,F1024))))))</f>
        <v>0</v>
      </c>
      <c r="G1025" s="459">
        <f ca="1">IF(G1024&gt;=$AJ$3,1,IF(AND(J1023="L",J1024="L"),1,IF(I1024="L",2,IF(I1024="W",2*G1024,G1024))))</f>
        <v>3</v>
      </c>
      <c r="H1025" s="345" t="str">
        <f>IF($A1024&lt;&gt;"",IF(OR($AH1024&lt;&gt;0,$AI1024&lt;&gt;0,E1024="RRR"),"",IF(AND($D1019="B",$D1022="B"),"B",IF(AND($D1021="B",$D1023="B"),"B",IF(AND($D1023=$D1024,$D1023="B"),"B","")))),"")</f>
        <v/>
      </c>
      <c r="I1025" s="48"/>
      <c r="J1025" s="48"/>
      <c r="K1025" s="54"/>
      <c r="L1025" s="62"/>
      <c r="M1025" s="428">
        <f t="shared" ca="1" si="320"/>
        <v>0</v>
      </c>
      <c r="N1025" s="175" t="b">
        <f>IF($A1024&lt;&gt;"",IF($AF1024&gt;-1,1,IF(Q1024="L",1,IF(AND(Q1024="W",N1024=1),2,IF(AND(Q1024="W",N1024=2),3,IF(AND(Q1024="W",N1024=3),2,N1024))))))</f>
        <v>0</v>
      </c>
      <c r="O1025" s="345" t="str">
        <f>IF($A1024&lt;&gt;"",IF(OR($AH1024&lt;&gt;0,$AI1024&lt;&gt;0,E1024="BBB",H1025&lt;&gt;""),"",IF(AND($D1019="R",$D1022="R"),"R",IF(AND($D1021="R",$D1023="R"),"R",IF(AND($D1023=$D1024,$D1023="R"),"R","")))),"")</f>
        <v/>
      </c>
      <c r="P1025" s="48"/>
      <c r="Q1025" s="48"/>
      <c r="R1025" s="54"/>
      <c r="S1025" s="62"/>
      <c r="T1025" s="175">
        <v>1</v>
      </c>
      <c r="U1025" s="345" t="b">
        <f>IF($A1024&lt;&gt;"",IF(OR($AH1024&lt;&gt;0,$AI1024&lt;&gt;0,M1024&gt;=$AJ$3),"",H1025))</f>
        <v>0</v>
      </c>
      <c r="V1025" s="48"/>
      <c r="W1025" s="48"/>
      <c r="X1025" s="54"/>
      <c r="Y1025" s="62"/>
      <c r="Z1025" s="175">
        <v>1</v>
      </c>
      <c r="AA1025" s="345" t="b">
        <f>IF($A1024&lt;&gt;"",IF(OR($AH1024&lt;&gt;0,$AI1024&lt;&gt;0,S1024&lt;&gt;AJ$3),"",O1025))</f>
        <v>0</v>
      </c>
      <c r="AB1025" s="48"/>
      <c r="AC1025" s="48"/>
      <c r="AD1025" s="54"/>
      <c r="AE1025" s="54"/>
      <c r="AF1025" s="49"/>
      <c r="AG1025" s="49"/>
      <c r="AH1025" s="20"/>
      <c r="AI1025" s="92"/>
      <c r="AJ1025" s="20"/>
      <c r="AK1025" s="20"/>
      <c r="AL1025" s="20"/>
      <c r="AM1025" s="20"/>
      <c r="AN1025" s="20"/>
      <c r="AO1025" s="20"/>
      <c r="AP1025" s="20"/>
      <c r="AQ1025" s="20"/>
      <c r="AR1025" s="20"/>
      <c r="AS1025" s="20"/>
      <c r="AT1025" s="66"/>
      <c r="AU1025" s="20"/>
      <c r="AV1025" s="20"/>
      <c r="AW1025" s="20"/>
      <c r="AX1025" s="20"/>
      <c r="AY1025" s="20"/>
      <c r="AZ1025" s="20"/>
      <c r="BA1025" s="20"/>
      <c r="BB1025" s="66"/>
      <c r="BC1025" s="48"/>
      <c r="BD1025" s="66"/>
      <c r="BE1025" s="48"/>
      <c r="BG1025" s="48"/>
      <c r="BH1025" s="48"/>
      <c r="BL1025" s="48"/>
      <c r="BM1025" s="61"/>
      <c r="BN1025" s="48"/>
      <c r="BO1025" s="48"/>
      <c r="BP1025" s="48"/>
      <c r="BQ1025" s="12"/>
      <c r="BR1025" s="48"/>
      <c r="BS1025" s="48"/>
      <c r="BT1025" s="48"/>
      <c r="BU1025" s="48"/>
      <c r="BV1025" s="18"/>
      <c r="BW1025" s="18"/>
      <c r="BX1025" s="18"/>
      <c r="BY1025" s="25"/>
      <c r="BZ1025" s="18"/>
      <c r="CA1025" s="18"/>
      <c r="CE1025" s="18"/>
      <c r="CF1025" s="66"/>
      <c r="CH1025" s="66"/>
    </row>
    <row r="1026" spans="1:86" s="19" customFormat="1">
      <c r="A1026" s="66"/>
      <c r="B1026" s="54"/>
      <c r="C1026" s="49"/>
      <c r="D1026" s="62"/>
      <c r="E1026" s="56"/>
      <c r="F1026" s="175" t="b">
        <f>IF($A1025&lt;&gt;"",IF($AF1025&gt;-1,1,IF(I1025="L",1,IF(AND(I1025="W",F1025=1),2,IF(AND(I1025="W",F1025=2),3,IF(AND(I1025="W",F1025=3),2,F1025))))))</f>
        <v>0</v>
      </c>
      <c r="G1026" s="459">
        <f ca="1">IF(G1025&gt;=$AJ$2,1,IF(I1025="L",2,IF(I1025="W",2*G1025,G1025)))</f>
        <v>1</v>
      </c>
      <c r="H1026" s="345" t="str">
        <f>IF($A1025&lt;&gt;"",IF(OR($AH1025&lt;&gt;0,$AI1025&lt;&gt;0,E1025="RRR"),"",IF(AND($D1020="B",$D1023="B"),"B",IF(AND($D1022="B",$D1024="B"),"B",IF(AND($D1024=$D1025,$D1024="B"),"B","")))),"")</f>
        <v/>
      </c>
      <c r="I1026" s="48"/>
      <c r="J1026" s="48"/>
      <c r="K1026" s="54"/>
      <c r="L1026" s="62"/>
      <c r="M1026" s="428">
        <f t="shared" ca="1" si="320"/>
        <v>0</v>
      </c>
      <c r="N1026" s="175" t="b">
        <f>IF($A1025&lt;&gt;"",IF($AF1025&gt;-1,1,IF(Q1025="L",1,IF(AND(Q1025="W",N1025=1),2,IF(AND(Q1025="W",N1025=2),3,IF(AND(Q1025="W",N1025=3),2,N1025))))))</f>
        <v>0</v>
      </c>
      <c r="O1026" s="345" t="str">
        <f>IF($A1025&lt;&gt;"",IF(OR($AH1025&lt;&gt;0,$AI1025&lt;&gt;0,E1025="BBB",H1026&lt;&gt;""),"",IF(AND($D1020="R",$D1023="R"),"R",IF(AND($D1022="R",$D1024="R"),"R",IF(AND($D1024=$D1025,$D1024="R"),"R","")))),"")</f>
        <v/>
      </c>
      <c r="P1026" s="48"/>
      <c r="Q1026" s="48"/>
      <c r="R1026" s="54"/>
      <c r="S1026" s="62"/>
      <c r="T1026" s="175">
        <v>1</v>
      </c>
      <c r="U1026" s="345" t="b">
        <f>IF($A1025&lt;&gt;"",IF(OR($AH1025&lt;&gt;0,$AI1025&lt;&gt;0,M1025&gt;=$AJ$3),"",H1026))</f>
        <v>0</v>
      </c>
      <c r="V1026" s="48"/>
      <c r="W1026" s="48"/>
      <c r="X1026" s="54"/>
      <c r="Y1026" s="62"/>
      <c r="Z1026" s="175">
        <v>1</v>
      </c>
      <c r="AA1026" s="345" t="b">
        <f>IF($A1025&lt;&gt;"",IF(OR($AH1025&lt;&gt;0,$AI1025&lt;&gt;0,S1025&lt;&gt;AJ$3),"",O1026))</f>
        <v>0</v>
      </c>
      <c r="AB1026" s="48"/>
      <c r="AC1026" s="48"/>
      <c r="AD1026" s="54"/>
      <c r="AE1026" s="54"/>
      <c r="AF1026" s="49"/>
      <c r="AG1026" s="49"/>
      <c r="AH1026" s="20"/>
      <c r="AI1026" s="92"/>
      <c r="AJ1026" s="20"/>
      <c r="AK1026" s="20"/>
      <c r="AL1026" s="20"/>
      <c r="AM1026" s="20"/>
      <c r="AN1026" s="20"/>
      <c r="AO1026" s="20"/>
      <c r="AP1026" s="20"/>
      <c r="AQ1026" s="20"/>
      <c r="AR1026" s="20"/>
      <c r="AS1026" s="20"/>
      <c r="AT1026" s="66"/>
      <c r="AU1026" s="20"/>
      <c r="AV1026" s="20"/>
      <c r="AW1026" s="20"/>
      <c r="AX1026" s="20"/>
      <c r="AY1026" s="20"/>
      <c r="AZ1026" s="20"/>
      <c r="BA1026" s="20"/>
      <c r="BB1026" s="66"/>
      <c r="BC1026" s="48"/>
      <c r="BD1026" s="66"/>
      <c r="BE1026" s="48"/>
      <c r="BG1026" s="48"/>
      <c r="BH1026" s="48"/>
      <c r="BL1026" s="48"/>
      <c r="BM1026" s="61"/>
      <c r="BN1026" s="48"/>
      <c r="BO1026" s="48"/>
      <c r="BP1026" s="48"/>
      <c r="BQ1026" s="12"/>
      <c r="BR1026" s="48"/>
      <c r="BS1026" s="48"/>
      <c r="BT1026" s="48"/>
      <c r="BU1026" s="48"/>
      <c r="BV1026" s="18"/>
      <c r="BW1026" s="18"/>
      <c r="BX1026" s="18"/>
      <c r="BY1026" s="25"/>
      <c r="BZ1026" s="18"/>
      <c r="CA1026" s="18"/>
      <c r="CE1026" s="18"/>
      <c r="CF1026" s="66"/>
      <c r="CH1026" s="66"/>
    </row>
    <row r="1027" spans="1:86" s="19" customFormat="1">
      <c r="A1027" s="66"/>
      <c r="B1027" s="54"/>
      <c r="C1027" s="49"/>
      <c r="D1027" s="62"/>
      <c r="E1027" s="56"/>
      <c r="F1027" s="175" t="b">
        <f>IF($A1026&lt;&gt;"",IF($AF1026&gt;-1,1,IF(I1026="L",1,IF(AND(I1026="W",F1026=1),2,IF(AND(I1026="W",F1026=2),3,IF(AND(I1026="W",F1026=3),2,F1026))))))</f>
        <v>0</v>
      </c>
      <c r="G1027" s="459">
        <f ca="1">IF(G1026&gt;=$AJ$2,1,IF(I1026="L",2,IF(I1026="W",2*G1026,G1026)))</f>
        <v>1</v>
      </c>
      <c r="H1027" s="345" t="str">
        <f>IF($A1026&lt;&gt;"",IF(OR($AH1026&lt;&gt;0,$AI1026&lt;&gt;0,E1026="RRR"),"",IF(AND($D1021="B",$D1024="B"),"B",IF(AND($D1023="B",$D1025="B"),"B",IF(AND($D1025=$D1026,$D1025="B"),"B","")))),"")</f>
        <v/>
      </c>
      <c r="I1027" s="48"/>
      <c r="J1027" s="48"/>
      <c r="K1027" s="54"/>
      <c r="L1027" s="62"/>
      <c r="M1027" s="428">
        <f t="shared" ca="1" si="320"/>
        <v>0</v>
      </c>
      <c r="N1027" s="175" t="b">
        <f>IF($A1026&lt;&gt;"",IF($AF1026&gt;-1,1,IF(Q1026="L",1,IF(AND(Q1026="W",N1026=1),2,IF(AND(Q1026="W",N1026=2),3,IF(AND(Q1026="W",N1026=3),2,N1026))))))</f>
        <v>0</v>
      </c>
      <c r="O1027" s="345" t="str">
        <f>IF($A1026&lt;&gt;"",IF(OR($AH1026&lt;&gt;0,$AI1026&lt;&gt;0,E1026="BBB",H1027&lt;&gt;""),"",IF(AND($D1021="R",$D1024="R"),"R",IF(AND($D1023="R",$D1025="R"),"R",IF(AND($D1025=$D1026,$D1025="R"),"R","")))),"")</f>
        <v/>
      </c>
      <c r="P1027" s="48"/>
      <c r="Q1027" s="48"/>
      <c r="R1027" s="54"/>
      <c r="S1027" s="62"/>
      <c r="T1027" s="175">
        <v>1</v>
      </c>
      <c r="U1027" s="345" t="b">
        <f>IF($A1026&lt;&gt;"",IF(OR($AH1026&lt;&gt;0,$AI1026&lt;&gt;0,M1026&gt;=$AJ$3),"",H1027))</f>
        <v>0</v>
      </c>
      <c r="V1027" s="48"/>
      <c r="W1027" s="48"/>
      <c r="X1027" s="54"/>
      <c r="Y1027" s="62"/>
      <c r="Z1027" s="175">
        <v>1</v>
      </c>
      <c r="AA1027" s="345" t="b">
        <f>IF($A1026&lt;&gt;"",IF(OR($AH1026&lt;&gt;0,$AI1026&lt;&gt;0,S1026&lt;&gt;AJ$3),"",O1027))</f>
        <v>0</v>
      </c>
      <c r="AB1027" s="48"/>
      <c r="AC1027" s="48"/>
      <c r="AD1027" s="54"/>
      <c r="AE1027" s="54"/>
      <c r="AF1027" s="49"/>
      <c r="AG1027" s="49"/>
      <c r="AH1027" s="20"/>
      <c r="AI1027" s="92"/>
      <c r="AJ1027" s="20"/>
      <c r="AK1027" s="20"/>
      <c r="AL1027" s="20"/>
      <c r="AM1027" s="20"/>
      <c r="AN1027" s="20"/>
      <c r="AO1027" s="20"/>
      <c r="AP1027" s="20"/>
      <c r="AQ1027" s="20"/>
      <c r="AR1027" s="20"/>
      <c r="AS1027" s="20"/>
      <c r="AT1027" s="66"/>
      <c r="AU1027" s="20"/>
      <c r="AV1027" s="20"/>
      <c r="AW1027" s="20"/>
      <c r="AX1027" s="20"/>
      <c r="AY1027" s="20"/>
      <c r="AZ1027" s="20"/>
      <c r="BA1027" s="20"/>
      <c r="BB1027" s="66"/>
      <c r="BC1027" s="48"/>
      <c r="BD1027" s="66"/>
      <c r="BE1027" s="48"/>
      <c r="BG1027" s="48"/>
      <c r="BH1027" s="48"/>
      <c r="BL1027" s="48"/>
      <c r="BM1027" s="61"/>
      <c r="BN1027" s="48"/>
      <c r="BO1027" s="48"/>
      <c r="BP1027" s="48"/>
      <c r="BQ1027" s="12"/>
      <c r="BR1027" s="48"/>
      <c r="BS1027" s="48"/>
      <c r="BT1027" s="48"/>
      <c r="BU1027" s="48"/>
      <c r="BV1027" s="18"/>
      <c r="BW1027" s="18"/>
      <c r="BX1027" s="18"/>
      <c r="BY1027" s="25"/>
      <c r="BZ1027" s="18"/>
      <c r="CA1027" s="18"/>
      <c r="CE1027" s="18"/>
      <c r="CF1027" s="66"/>
      <c r="CH1027" s="66"/>
    </row>
    <row r="1028" spans="1:86" s="19" customFormat="1">
      <c r="A1028" s="66"/>
      <c r="B1028" s="54"/>
      <c r="C1028" s="49"/>
      <c r="D1028" s="62"/>
      <c r="E1028" s="56"/>
      <c r="F1028" s="175" t="b">
        <f>IF($A1027&lt;&gt;"",IF($AF1027&gt;-1,1,IF(I1027="L",1,IF(AND(I1027="W",F1027=1),2,IF(AND(I1027="W",F1027=2),3,IF(AND(I1027="W",F1027=3),2,F1027))))))</f>
        <v>0</v>
      </c>
      <c r="G1028" s="459">
        <f ca="1">IF(G1027&gt;=$AJ$2,1,IF(I1027="L",2,IF(I1027="W",2*G1027,G1027)))</f>
        <v>1</v>
      </c>
      <c r="H1028" s="345" t="str">
        <f>IF($A1027&lt;&gt;"",IF(OR($AH1027&lt;&gt;0,$AI1027&lt;&gt;0,E1027="RRR"),"",IF(AND($D1022="B",$D1025="B"),"B",IF(AND($D1024="B",$D1026="B"),"B",IF(AND($D1026=$D1027,$D1026="B"),"B","")))),"")</f>
        <v/>
      </c>
      <c r="I1028" s="48"/>
      <c r="J1028" s="48"/>
      <c r="K1028" s="54"/>
      <c r="L1028" s="62"/>
      <c r="M1028" s="428">
        <f t="shared" ca="1" si="320"/>
        <v>0</v>
      </c>
      <c r="N1028" s="175" t="b">
        <f>IF($A1027&lt;&gt;"",IF($AF1027&gt;-1,1,IF(Q1027="L",1,IF(AND(Q1027="W",N1027=1),2,IF(AND(Q1027="W",N1027=2),3,IF(AND(Q1027="W",N1027=3),2,N1027))))))</f>
        <v>0</v>
      </c>
      <c r="O1028" s="345" t="str">
        <f>IF($A1027&lt;&gt;"",IF(OR($AH1027&lt;&gt;0,$AI1027&lt;&gt;0,E1027="BBB",H1028&lt;&gt;""),"",IF(AND($D1022="R",$D1025="R"),"R",IF(AND($D1024="R",$D1026="R"),"R",IF(AND($D1026=$D1027,$D1026="R"),"R","")))),"")</f>
        <v/>
      </c>
      <c r="P1028" s="48"/>
      <c r="Q1028" s="48"/>
      <c r="R1028" s="54"/>
      <c r="S1028" s="62"/>
      <c r="T1028" s="175">
        <v>1</v>
      </c>
      <c r="U1028" s="345" t="b">
        <f>IF($A1027&lt;&gt;"",IF(OR($AH1027&lt;&gt;0,$AI1027&lt;&gt;0,M1027&gt;=$AJ$3),"",H1028))</f>
        <v>0</v>
      </c>
      <c r="V1028" s="48"/>
      <c r="W1028" s="48"/>
      <c r="X1028" s="54"/>
      <c r="Y1028" s="62"/>
      <c r="Z1028" s="175">
        <v>1</v>
      </c>
      <c r="AA1028" s="345" t="b">
        <f>IF($A1027&lt;&gt;"",IF(OR($AH1027&lt;&gt;0,$AI1027&lt;&gt;0,S1027&lt;&gt;AJ$3),"",O1028))</f>
        <v>0</v>
      </c>
      <c r="AB1028" s="48"/>
      <c r="AC1028" s="48"/>
      <c r="AD1028" s="54"/>
      <c r="AE1028" s="54"/>
      <c r="AF1028" s="49"/>
      <c r="AG1028" s="49"/>
      <c r="AH1028" s="20"/>
      <c r="AI1028" s="92"/>
      <c r="AJ1028" s="20"/>
      <c r="AK1028" s="20"/>
      <c r="AL1028" s="20"/>
      <c r="AM1028" s="20"/>
      <c r="AN1028" s="20"/>
      <c r="AO1028" s="20"/>
      <c r="AP1028" s="20"/>
      <c r="AQ1028" s="20"/>
      <c r="AR1028" s="20"/>
      <c r="AS1028" s="20"/>
      <c r="AT1028" s="66"/>
      <c r="AU1028" s="20"/>
      <c r="AV1028" s="20"/>
      <c r="AW1028" s="20"/>
      <c r="AX1028" s="20"/>
      <c r="AY1028" s="20"/>
      <c r="AZ1028" s="20"/>
      <c r="BA1028" s="20"/>
      <c r="BB1028" s="66"/>
      <c r="BC1028" s="48"/>
      <c r="BD1028" s="66"/>
      <c r="BE1028" s="48"/>
      <c r="BG1028" s="48"/>
      <c r="BH1028" s="48"/>
      <c r="BL1028" s="48"/>
      <c r="BM1028" s="61"/>
      <c r="BN1028" s="48"/>
      <c r="BO1028" s="48"/>
      <c r="BP1028" s="48"/>
      <c r="BQ1028" s="12"/>
      <c r="BR1028" s="48"/>
      <c r="BS1028" s="48"/>
      <c r="BT1028" s="48"/>
      <c r="BU1028" s="48"/>
      <c r="BV1028" s="18"/>
      <c r="BW1028" s="18"/>
      <c r="BX1028" s="18"/>
      <c r="BY1028" s="25"/>
      <c r="BZ1028" s="18"/>
      <c r="CA1028" s="18"/>
      <c r="CE1028" s="18"/>
      <c r="CF1028" s="66"/>
      <c r="CH1028" s="66"/>
    </row>
    <row r="1029" spans="1:86" s="19" customFormat="1">
      <c r="A1029" s="66"/>
      <c r="B1029" s="54"/>
      <c r="C1029" s="49"/>
      <c r="D1029" s="62"/>
      <c r="E1029" s="56"/>
      <c r="F1029" s="175" t="b">
        <f>IF($A1028&lt;&gt;"",IF($AF1028&gt;-1,1,IF(I1028="L",1,IF(AND(I1028="W",F1028=1),2,IF(AND(I1028="W",F1028=2),3,IF(AND(I1028="W",F1028=3),2,F1028))))))</f>
        <v>0</v>
      </c>
      <c r="G1029" s="459">
        <f ca="1">IF(G1028&gt;=$AJ$2,1,IF(I1028="L",2,IF(I1028="W",2*G1028,G1028)))</f>
        <v>1</v>
      </c>
      <c r="H1029" s="345" t="str">
        <f>IF($A1028&lt;&gt;"",IF(OR($AH1028&lt;&gt;0,$AI1028&lt;&gt;0,E1028="RRR"),"",IF(AND($D1023="B",$D1026="B"),"B",IF(AND($D1025="B",$D1027="B"),"B",IF(AND($D1027=$D1028,$D1027="B"),"B","")))),"")</f>
        <v/>
      </c>
      <c r="I1029" s="48"/>
      <c r="J1029" s="48"/>
      <c r="K1029" s="54"/>
      <c r="L1029" s="62"/>
      <c r="M1029" s="428">
        <f t="shared" ca="1" si="320"/>
        <v>0</v>
      </c>
      <c r="N1029" s="175" t="b">
        <f>IF($A1028&lt;&gt;"",IF($AF1028&gt;-1,1,IF(Q1028="L",1,IF(AND(Q1028="W",N1028=1),2,IF(AND(Q1028="W",N1028=2),3,IF(AND(Q1028="W",N1028=3),2,N1028))))))</f>
        <v>0</v>
      </c>
      <c r="O1029" s="345" t="str">
        <f>IF($A1028&lt;&gt;"",IF(OR($AH1028&lt;&gt;0,$AI1028&lt;&gt;0,E1028="BBB",H1029&lt;&gt;""),"",IF(AND($D1023="R",$D1026="R"),"R",IF(AND($D1025="R",$D1027="R"),"R",IF(AND($D1027=$D1028,$D1027="R"),"R","")))),"")</f>
        <v/>
      </c>
      <c r="P1029" s="48"/>
      <c r="Q1029" s="48"/>
      <c r="R1029" s="54"/>
      <c r="S1029" s="62"/>
      <c r="T1029" s="175">
        <v>1</v>
      </c>
      <c r="U1029" s="345" t="b">
        <f>IF($A1028&lt;&gt;"",IF(OR($AH1028&lt;&gt;0,$AI1028&lt;&gt;0,M1028&gt;=$AJ$3),"",H1029))</f>
        <v>0</v>
      </c>
      <c r="V1029" s="48"/>
      <c r="W1029" s="48"/>
      <c r="X1029" s="54"/>
      <c r="Y1029" s="62"/>
      <c r="Z1029" s="175">
        <v>1</v>
      </c>
      <c r="AA1029" s="345" t="b">
        <f>IF($A1028&lt;&gt;"",IF(OR($AH1028&lt;&gt;0,$AI1028&lt;&gt;0,S1028&lt;&gt;AJ$3),"",O1029))</f>
        <v>0</v>
      </c>
      <c r="AB1029" s="48"/>
      <c r="AC1029" s="48"/>
      <c r="AD1029" s="54"/>
      <c r="AE1029" s="54"/>
      <c r="AF1029" s="49"/>
      <c r="AG1029" s="49"/>
      <c r="AH1029" s="20"/>
      <c r="AI1029" s="92"/>
      <c r="AJ1029" s="20"/>
      <c r="AK1029" s="20"/>
      <c r="AL1029" s="20"/>
      <c r="AM1029" s="20"/>
      <c r="AN1029" s="20"/>
      <c r="AO1029" s="20"/>
      <c r="AP1029" s="20"/>
      <c r="AQ1029" s="20"/>
      <c r="AR1029" s="20"/>
      <c r="AS1029" s="20"/>
      <c r="AT1029" s="66"/>
      <c r="AU1029" s="20"/>
      <c r="AV1029" s="20"/>
      <c r="AW1029" s="20"/>
      <c r="AX1029" s="20"/>
      <c r="AY1029" s="20"/>
      <c r="AZ1029" s="20"/>
      <c r="BA1029" s="20"/>
      <c r="BB1029" s="66"/>
      <c r="BC1029" s="48"/>
      <c r="BD1029" s="66"/>
      <c r="BE1029" s="48"/>
      <c r="BG1029" s="48"/>
      <c r="BH1029" s="48"/>
      <c r="BL1029" s="48"/>
      <c r="BM1029" s="61"/>
      <c r="BN1029" s="48"/>
      <c r="BO1029" s="48"/>
      <c r="BP1029" s="48"/>
      <c r="BQ1029" s="12"/>
      <c r="BR1029" s="48"/>
      <c r="BS1029" s="48"/>
      <c r="BT1029" s="48"/>
      <c r="BU1029" s="48"/>
      <c r="BV1029" s="18"/>
      <c r="BW1029" s="18"/>
      <c r="BX1029" s="18"/>
      <c r="BY1029" s="25"/>
      <c r="BZ1029" s="18"/>
      <c r="CA1029" s="18"/>
      <c r="CE1029" s="18"/>
      <c r="CF1029" s="66"/>
      <c r="CH1029" s="66"/>
    </row>
    <row r="1030" spans="1:86" s="19" customFormat="1">
      <c r="A1030" s="66"/>
      <c r="B1030" s="54"/>
      <c r="C1030" s="49"/>
      <c r="D1030" s="62"/>
      <c r="E1030" s="56"/>
      <c r="F1030" s="175" t="b">
        <f>IF($A1029&lt;&gt;"",IF($AF1029&gt;-1,1,IF(I1029="L",1,IF(AND(I1029="W",F1029=1),2,IF(AND(I1029="W",F1029=2),3,IF(AND(I1029="W",F1029=3),2,F1029))))))</f>
        <v>0</v>
      </c>
      <c r="G1030" s="459">
        <f ca="1">IF(G1029&gt;=$AJ$2,1,IF(I1029="L",2,IF(I1029="W",2*G1029,G1029)))</f>
        <v>1</v>
      </c>
      <c r="H1030" s="345" t="str">
        <f>IF($A1029&lt;&gt;"",IF(OR($AH1029&lt;&gt;0,$AI1029&lt;&gt;0,E1029="RRR"),"",IF(AND($D1024="B",$D1027="B"),"B",IF(AND($D1026="B",$D1028="B"),"B",IF(AND($D1028=$D1029,$D1028="B"),"B","")))),"")</f>
        <v/>
      </c>
      <c r="I1030" s="48"/>
      <c r="J1030" s="48"/>
      <c r="K1030" s="54"/>
      <c r="L1030" s="62"/>
      <c r="M1030" s="428">
        <f t="shared" ca="1" si="320"/>
        <v>0</v>
      </c>
      <c r="N1030" s="175" t="b">
        <f>IF($A1029&lt;&gt;"",IF($AF1029&gt;-1,1,IF(Q1029="L",1,IF(AND(Q1029="W",N1029=1),2,IF(AND(Q1029="W",N1029=2),3,IF(AND(Q1029="W",N1029=3),2,N1029))))))</f>
        <v>0</v>
      </c>
      <c r="O1030" s="345" t="str">
        <f>IF($A1029&lt;&gt;"",IF(OR($AH1029&lt;&gt;0,$AI1029&lt;&gt;0,E1029="BBB",H1030&lt;&gt;""),"",IF(AND($D1024="R",$D1027="R"),"R",IF(AND($D1026="R",$D1028="R"),"R",IF(AND($D1028=$D1029,$D1028="R"),"R","")))),"")</f>
        <v/>
      </c>
      <c r="P1030" s="48"/>
      <c r="Q1030" s="48"/>
      <c r="R1030" s="54"/>
      <c r="S1030" s="62"/>
      <c r="T1030" s="175">
        <v>1</v>
      </c>
      <c r="U1030" s="345" t="b">
        <f>IF($A1029&lt;&gt;"",IF(OR($AH1029&lt;&gt;0,$AI1029&lt;&gt;0,M1029&gt;=$AJ$3),"",H1030))</f>
        <v>0</v>
      </c>
      <c r="V1030" s="48"/>
      <c r="W1030" s="48"/>
      <c r="X1030" s="54"/>
      <c r="Y1030" s="62"/>
      <c r="Z1030" s="175">
        <v>1</v>
      </c>
      <c r="AA1030" s="345" t="b">
        <f>IF($A1029&lt;&gt;"",IF(OR($AH1029&lt;&gt;0,$AI1029&lt;&gt;0,S1029&lt;&gt;AJ$3),"",O1030))</f>
        <v>0</v>
      </c>
      <c r="AB1030" s="48"/>
      <c r="AC1030" s="48"/>
      <c r="AD1030" s="54"/>
      <c r="AE1030" s="54"/>
      <c r="AF1030" s="49"/>
      <c r="AG1030" s="49"/>
      <c r="AH1030" s="20"/>
      <c r="AI1030" s="92"/>
      <c r="AJ1030" s="20"/>
      <c r="AK1030" s="20"/>
      <c r="AL1030" s="20"/>
      <c r="AM1030" s="20"/>
      <c r="AN1030" s="20"/>
      <c r="AO1030" s="20"/>
      <c r="AP1030" s="20"/>
      <c r="AQ1030" s="20"/>
      <c r="AR1030" s="20"/>
      <c r="AS1030" s="20"/>
      <c r="AT1030" s="66"/>
      <c r="AU1030" s="20"/>
      <c r="AV1030" s="20"/>
      <c r="AW1030" s="20"/>
      <c r="AX1030" s="20"/>
      <c r="AY1030" s="20"/>
      <c r="AZ1030" s="20"/>
      <c r="BA1030" s="20"/>
      <c r="BB1030" s="66"/>
      <c r="BC1030" s="48"/>
      <c r="BD1030" s="66"/>
      <c r="BE1030" s="48"/>
      <c r="BG1030" s="48"/>
      <c r="BH1030" s="48"/>
      <c r="BL1030" s="48"/>
      <c r="BM1030" s="61"/>
      <c r="BN1030" s="48"/>
      <c r="BO1030" s="48"/>
      <c r="BP1030" s="48"/>
      <c r="BQ1030" s="12"/>
      <c r="BR1030" s="48"/>
      <c r="BS1030" s="48"/>
      <c r="BT1030" s="48"/>
      <c r="BU1030" s="48"/>
      <c r="BV1030" s="18"/>
      <c r="BW1030" s="18"/>
      <c r="BX1030" s="18"/>
      <c r="BY1030" s="25"/>
      <c r="BZ1030" s="18"/>
      <c r="CA1030" s="18"/>
      <c r="CE1030" s="18"/>
      <c r="CF1030" s="66"/>
      <c r="CH1030" s="66"/>
    </row>
    <row r="1031" spans="1:86" s="19" customFormat="1">
      <c r="A1031" s="66"/>
      <c r="B1031" s="54"/>
      <c r="C1031" s="49"/>
      <c r="D1031" s="62"/>
      <c r="E1031" s="56"/>
      <c r="F1031" s="175" t="b">
        <f>IF($A1030&lt;&gt;"",IF($AF1030&gt;-1,1,IF(I1030="L",1,IF(AND(I1030="W",F1030=1),2,IF(AND(I1030="W",F1030=2),3,IF(AND(I1030="W",F1030=3),2,F1030))))))</f>
        <v>0</v>
      </c>
      <c r="G1031" s="459">
        <f ca="1">IF(G1030&gt;=$AJ$2,1,IF(I1030="L",2,IF(I1030="W",2*G1030,G1030)))</f>
        <v>1</v>
      </c>
      <c r="H1031" s="345" t="str">
        <f>IF($A1030&lt;&gt;"",IF(OR($AH1030&lt;&gt;0,$AI1030&lt;&gt;0,E1030="RRR"),"",IF(AND($D1025="B",$D1028="B"),"B",IF(AND($D1027="B",$D1029="B"),"B",IF(AND($D1029=$D1030,$D1029="B"),"B","")))),"")</f>
        <v/>
      </c>
      <c r="I1031" s="48"/>
      <c r="J1031" s="48"/>
      <c r="K1031" s="54"/>
      <c r="L1031" s="62"/>
      <c r="M1031" s="428">
        <f t="shared" ca="1" si="320"/>
        <v>0</v>
      </c>
      <c r="N1031" s="175" t="b">
        <f>IF($A1030&lt;&gt;"",IF($AF1030&gt;-1,1,IF(Q1030="L",1,IF(AND(Q1030="W",N1030=1),2,IF(AND(Q1030="W",N1030=2),3,IF(AND(Q1030="W",N1030=3),2,N1030))))))</f>
        <v>0</v>
      </c>
      <c r="O1031" s="345" t="str">
        <f>IF($A1030&lt;&gt;"",IF(OR($AH1030&lt;&gt;0,$AI1030&lt;&gt;0,E1030="BBB",H1031&lt;&gt;""),"",IF(AND($D1025="R",$D1028="R"),"R",IF(AND($D1027="R",$D1029="R"),"R",IF(AND($D1029=$D1030,$D1029="R"),"R","")))),"")</f>
        <v/>
      </c>
      <c r="P1031" s="48"/>
      <c r="Q1031" s="48"/>
      <c r="R1031" s="54"/>
      <c r="S1031" s="62"/>
      <c r="T1031" s="175">
        <v>1</v>
      </c>
      <c r="U1031" s="345" t="str">
        <f>IF($A1030&lt;&gt;"",IF(OR($AH1030&lt;&gt;0,$AI1030&lt;&gt;0,S1026="RRR",S1030="RRR"),"",IF(AND($D1023="B",$D1027="B"),"B",IF(AND($D1025="B",$D1028="B"),"B",IF(AND($D1027="B",$D1029="B"),"B",IF(AND($D1029=$D1030,$D1029="B"),"B",""))))),"")</f>
        <v/>
      </c>
      <c r="V1031" s="48"/>
      <c r="W1031" s="48"/>
      <c r="X1031" s="54"/>
      <c r="Y1031" s="62"/>
      <c r="Z1031" s="175">
        <v>1</v>
      </c>
      <c r="AA1031" s="345" t="b">
        <f>IF($A1030&lt;&gt;"",IF(OR($AH1030&lt;&gt;0,$AI1030&lt;&gt;0,S1030&lt;&gt;AJ$3),"",O1031))</f>
        <v>0</v>
      </c>
      <c r="AB1031" s="48"/>
      <c r="AC1031" s="48"/>
      <c r="AD1031" s="54"/>
      <c r="AE1031" s="54"/>
      <c r="AF1031" s="49"/>
      <c r="AG1031" s="49"/>
      <c r="AH1031" s="20"/>
      <c r="AI1031" s="92"/>
      <c r="AJ1031" s="20"/>
      <c r="AK1031" s="20"/>
      <c r="AL1031" s="20"/>
      <c r="AM1031" s="20"/>
      <c r="AN1031" s="20"/>
      <c r="AO1031" s="20"/>
      <c r="AP1031" s="20"/>
      <c r="AQ1031" s="20"/>
      <c r="AR1031" s="20"/>
      <c r="AS1031" s="20"/>
      <c r="AT1031" s="66"/>
      <c r="AU1031" s="20"/>
      <c r="AV1031" s="20"/>
      <c r="AW1031" s="20"/>
      <c r="AX1031" s="20"/>
      <c r="AY1031" s="20"/>
      <c r="AZ1031" s="20"/>
      <c r="BA1031" s="20"/>
      <c r="BB1031" s="66"/>
      <c r="BC1031" s="48"/>
      <c r="BD1031" s="66"/>
      <c r="BE1031" s="48"/>
      <c r="BG1031" s="48"/>
      <c r="BH1031" s="48"/>
      <c r="BL1031" s="48"/>
      <c r="BM1031" s="61"/>
      <c r="BN1031" s="48"/>
      <c r="BO1031" s="48"/>
      <c r="BP1031" s="48"/>
      <c r="BQ1031" s="12"/>
      <c r="BR1031" s="48"/>
      <c r="BS1031" s="48"/>
      <c r="BT1031" s="48"/>
      <c r="BU1031" s="48"/>
      <c r="BV1031" s="18"/>
      <c r="BW1031" s="18"/>
      <c r="BX1031" s="18"/>
      <c r="BY1031" s="25"/>
      <c r="BZ1031" s="18"/>
      <c r="CA1031" s="18"/>
      <c r="CE1031" s="18"/>
      <c r="CF1031" s="66"/>
      <c r="CH1031" s="66"/>
    </row>
    <row r="1032" spans="1:86" s="19" customFormat="1">
      <c r="A1032" s="66"/>
      <c r="B1032" s="54"/>
      <c r="C1032" s="49"/>
      <c r="D1032" s="62"/>
      <c r="E1032" s="56"/>
      <c r="F1032" s="175" t="b">
        <f>IF($A1031&lt;&gt;"",IF($AF1031&gt;-1,1,IF(I1031="L",1,IF(AND(I1031="W",F1031=1),2,IF(AND(I1031="W",F1031=2),3,IF(AND(I1031="W",F1031=3),2,F1031))))))</f>
        <v>0</v>
      </c>
      <c r="G1032" s="459">
        <f ca="1">IF(G1031&gt;=$AJ$2,1,IF(I1031="L",2,IF(I1031="W",2*G1031,G1031)))</f>
        <v>1</v>
      </c>
      <c r="H1032" s="345" t="str">
        <f>IF($A1031&lt;&gt;"",IF(OR($AH1031&lt;&gt;0,$AI1031&lt;&gt;0,E1031="RRR"),"",IF(AND($D1026="B",$D1029="B"),"B",IF(AND($D1028="B",$D1030="B"),"B",IF(AND($D1030=$D1031,$D1030="B"),"B","")))),"")</f>
        <v/>
      </c>
      <c r="I1032" s="48"/>
      <c r="J1032" s="48"/>
      <c r="K1032" s="54"/>
      <c r="L1032" s="62"/>
      <c r="M1032" s="428">
        <f t="shared" ref="M1032:M1093" ca="1" si="326">IF(J1032&gt;0,0,IF(J1032&lt;0,M1031+1,M1031))</f>
        <v>0</v>
      </c>
      <c r="N1032" s="175" t="b">
        <f>IF($A1031&lt;&gt;"",IF($AF1031&gt;-1,1,IF(Q1031="L",1,IF(AND(Q1031="W",N1031=1),2,IF(AND(Q1031="W",N1031=2),3,IF(AND(Q1031="W",N1031=3),2,N1031))))))</f>
        <v>0</v>
      </c>
      <c r="O1032" s="345" t="str">
        <f>IF($A1031&lt;&gt;"",IF(OR($AH1031&lt;&gt;0,$AI1031&lt;&gt;0,E1031="BBB",H1032&lt;&gt;""),"",IF(AND($D1026="R",$D1029="R"),"R",IF(AND($D1028="R",$D1030="R"),"R",IF(AND($D1030=$D1031,$D1030="R"),"R","")))),"")</f>
        <v/>
      </c>
      <c r="P1032" s="48"/>
      <c r="Q1032" s="48"/>
      <c r="R1032" s="54"/>
      <c r="S1032" s="62"/>
      <c r="T1032" s="175">
        <v>1</v>
      </c>
      <c r="U1032" s="345" t="str">
        <f>IF($A1031&lt;&gt;"",IF(OR($AH1031&lt;&gt;0,$AI1031&lt;&gt;0,S1027="RRR",S1031="RRR"),"",IF(AND($D1024="B",$D1028="B"),"B",IF(AND($D1026="B",$D1029="B"),"B",IF(AND($D1028="B",$D1030="B"),"B",IF(AND($D1030=$D1031,$D1030="B"),"B",""))))),"")</f>
        <v/>
      </c>
      <c r="V1032" s="48"/>
      <c r="W1032" s="48"/>
      <c r="X1032" s="54"/>
      <c r="Y1032" s="62"/>
      <c r="Z1032" s="175">
        <v>1</v>
      </c>
      <c r="AA1032" s="345" t="b">
        <f>IF($A1031&lt;&gt;"",IF(OR($AH1031&lt;&gt;0,$AI1031&lt;&gt;0,S1031&lt;&gt;AJ$3),"",O1032))</f>
        <v>0</v>
      </c>
      <c r="AB1032" s="48"/>
      <c r="AC1032" s="48"/>
      <c r="AD1032" s="54"/>
      <c r="AE1032" s="54"/>
      <c r="AF1032" s="49"/>
      <c r="AG1032" s="49"/>
      <c r="AH1032" s="20"/>
      <c r="AI1032" s="92"/>
      <c r="AJ1032" s="20"/>
      <c r="AK1032" s="20"/>
      <c r="AL1032" s="20"/>
      <c r="AM1032" s="20"/>
      <c r="AN1032" s="20"/>
      <c r="AO1032" s="20"/>
      <c r="AP1032" s="20"/>
      <c r="AQ1032" s="20"/>
      <c r="AR1032" s="20"/>
      <c r="AS1032" s="20"/>
      <c r="AT1032" s="66"/>
      <c r="AU1032" s="20"/>
      <c r="AV1032" s="20"/>
      <c r="AW1032" s="20"/>
      <c r="AX1032" s="20"/>
      <c r="AY1032" s="20"/>
      <c r="AZ1032" s="20"/>
      <c r="BA1032" s="20"/>
      <c r="BB1032" s="66"/>
      <c r="BC1032" s="48"/>
      <c r="BD1032" s="66"/>
      <c r="BE1032" s="48"/>
      <c r="BG1032" s="48"/>
      <c r="BH1032" s="48"/>
      <c r="BL1032" s="48"/>
      <c r="BM1032" s="61"/>
      <c r="BN1032" s="48"/>
      <c r="BO1032" s="48"/>
      <c r="BP1032" s="48"/>
      <c r="BQ1032" s="12"/>
      <c r="BR1032" s="48"/>
      <c r="BS1032" s="48"/>
      <c r="BT1032" s="48"/>
      <c r="BU1032" s="48"/>
      <c r="BV1032" s="18"/>
      <c r="BW1032" s="18"/>
      <c r="BX1032" s="18"/>
      <c r="BY1032" s="25"/>
      <c r="BZ1032" s="18"/>
      <c r="CA1032" s="18"/>
      <c r="CE1032" s="18"/>
      <c r="CF1032" s="66"/>
      <c r="CH1032" s="66"/>
    </row>
    <row r="1033" spans="1:86" s="19" customFormat="1">
      <c r="A1033" s="66"/>
      <c r="B1033" s="54"/>
      <c r="C1033" s="49"/>
      <c r="D1033" s="62"/>
      <c r="E1033" s="56"/>
      <c r="F1033" s="175" t="b">
        <f>IF($A1032&lt;&gt;"",IF($AF1032&gt;-1,1,IF(I1032="L",1,IF(AND(I1032="W",F1032=1),2,IF(AND(I1032="W",F1032=2),3,IF(AND(I1032="W",F1032=3),2,F1032))))))</f>
        <v>0</v>
      </c>
      <c r="G1033" s="459">
        <f ca="1">IF(G1032&gt;=$AJ$2,1,IF(I1032="L",2,IF(I1032="W",2*G1032,G1032)))</f>
        <v>1</v>
      </c>
      <c r="H1033" s="345" t="str">
        <f>IF($A1032&lt;&gt;"",IF(OR($AH1032&lt;&gt;0,$AI1032&lt;&gt;0,E1032="RRR"),"",IF(AND($D1027="B",$D1030="B"),"B",IF(AND($D1029="B",$D1031="B"),"B",IF(AND($D1031=$D1032,$D1031="B"),"B","")))),"")</f>
        <v/>
      </c>
      <c r="I1033" s="48"/>
      <c r="J1033" s="48"/>
      <c r="K1033" s="54"/>
      <c r="L1033" s="62"/>
      <c r="M1033" s="428">
        <f t="shared" ca="1" si="326"/>
        <v>0</v>
      </c>
      <c r="N1033" s="175" t="b">
        <f>IF($A1032&lt;&gt;"",IF($AF1032&gt;-1,1,IF(Q1032="L",1,IF(AND(Q1032="W",N1032=1),2,IF(AND(Q1032="W",N1032=2),3,IF(AND(Q1032="W",N1032=3),2,N1032))))))</f>
        <v>0</v>
      </c>
      <c r="O1033" s="345" t="str">
        <f>IF($A1032&lt;&gt;"",IF(OR($AH1032&lt;&gt;0,$AI1032&lt;&gt;0,E1032="BBB",H1033&lt;&gt;""),"",IF(AND($D1027="R",$D1030="R"),"R",IF(AND($D1029="R",$D1031="R"),"R",IF(AND($D1031=$D1032,$D1031="R"),"R","")))),"")</f>
        <v/>
      </c>
      <c r="P1033" s="48"/>
      <c r="Q1033" s="48"/>
      <c r="R1033" s="54"/>
      <c r="S1033" s="62"/>
      <c r="T1033" s="175">
        <v>1</v>
      </c>
      <c r="U1033" s="345" t="str">
        <f>IF($A1032&lt;&gt;"",IF(OR($AH1032&lt;&gt;0,$AI1032&lt;&gt;0,S1028="RRR",S1032="RRR"),"",IF(AND($D1025="B",$D1029="B"),"B",IF(AND($D1027="B",$D1030="B"),"B",IF(AND($D1029="B",$D1031="B"),"B",IF(AND($D1031=$D1032,$D1031="B"),"B",""))))),"")</f>
        <v/>
      </c>
      <c r="V1033" s="48"/>
      <c r="W1033" s="48"/>
      <c r="X1033" s="54"/>
      <c r="Y1033" s="62"/>
      <c r="Z1033" s="175">
        <v>1</v>
      </c>
      <c r="AA1033" s="345" t="b">
        <f>IF($A1032&lt;&gt;"",IF(OR($AH1032&lt;&gt;0,$AI1032&lt;&gt;0,S1032&lt;&gt;AJ$3),"",O1033))</f>
        <v>0</v>
      </c>
      <c r="AB1033" s="48"/>
      <c r="AC1033" s="48"/>
      <c r="AD1033" s="54"/>
      <c r="AE1033" s="54"/>
      <c r="AF1033" s="49"/>
      <c r="AG1033" s="49"/>
      <c r="AH1033" s="20"/>
      <c r="AI1033" s="92"/>
      <c r="AJ1033" s="20"/>
      <c r="AK1033" s="20"/>
      <c r="AL1033" s="20"/>
      <c r="AM1033" s="20"/>
      <c r="AN1033" s="20"/>
      <c r="AO1033" s="20"/>
      <c r="AP1033" s="20"/>
      <c r="AQ1033" s="20"/>
      <c r="AR1033" s="20"/>
      <c r="AS1033" s="20"/>
      <c r="AT1033" s="66"/>
      <c r="AU1033" s="20"/>
      <c r="AV1033" s="20"/>
      <c r="AW1033" s="20"/>
      <c r="AX1033" s="20"/>
      <c r="AY1033" s="20"/>
      <c r="AZ1033" s="20"/>
      <c r="BA1033" s="20"/>
      <c r="BB1033" s="66"/>
      <c r="BC1033" s="48"/>
      <c r="BD1033" s="66"/>
      <c r="BE1033" s="48"/>
      <c r="BG1033" s="48"/>
      <c r="BH1033" s="48"/>
      <c r="BL1033" s="48"/>
      <c r="BM1033" s="61"/>
      <c r="BN1033" s="48"/>
      <c r="BO1033" s="48"/>
      <c r="BP1033" s="48"/>
      <c r="BQ1033" s="12"/>
      <c r="BR1033" s="48"/>
      <c r="BS1033" s="48"/>
      <c r="BT1033" s="48"/>
      <c r="BU1033" s="48"/>
      <c r="BV1033" s="18"/>
      <c r="BW1033" s="18"/>
      <c r="BX1033" s="18"/>
      <c r="BY1033" s="25"/>
      <c r="BZ1033" s="18"/>
      <c r="CA1033" s="18"/>
      <c r="CE1033" s="18"/>
      <c r="CF1033" s="66"/>
      <c r="CH1033" s="66"/>
    </row>
    <row r="1034" spans="1:86" s="19" customFormat="1">
      <c r="A1034" s="66"/>
      <c r="B1034" s="54"/>
      <c r="C1034" s="49"/>
      <c r="D1034" s="62"/>
      <c r="E1034" s="56"/>
      <c r="F1034" s="175" t="b">
        <f>IF($A1033&lt;&gt;"",IF($AF1033&gt;-1,1,IF(I1033="L",1,IF(AND(I1033="W",F1033=1),2,IF(AND(I1033="W",F1033=2),3,IF(AND(I1033="W",F1033=3),2,F1033))))))</f>
        <v>0</v>
      </c>
      <c r="G1034" s="459">
        <f ca="1">IF(G1033&gt;=$AJ$2,1,IF(I1033="L",2,IF(I1033="W",2*G1033,G1033)))</f>
        <v>1</v>
      </c>
      <c r="H1034" s="345" t="str">
        <f>IF($A1033&lt;&gt;"",IF(OR($AH1033&lt;&gt;0,$AI1033&lt;&gt;0,E1033="RRR"),"",IF(AND($D1028="B",$D1031="B"),"B",IF(AND($D1030="B",$D1032="B"),"B",IF(AND($D1032=$D1033,$D1032="B"),"B","")))),"")</f>
        <v/>
      </c>
      <c r="I1034" s="48"/>
      <c r="J1034" s="48"/>
      <c r="K1034" s="54"/>
      <c r="L1034" s="62"/>
      <c r="M1034" s="428">
        <f t="shared" ca="1" si="326"/>
        <v>0</v>
      </c>
      <c r="N1034" s="175" t="b">
        <f>IF($A1033&lt;&gt;"",IF($AF1033&gt;-1,1,IF(Q1033="L",1,IF(AND(Q1033="W",N1033=1),2,IF(AND(Q1033="W",N1033=2),3,IF(AND(Q1033="W",N1033=3),2,N1033))))))</f>
        <v>0</v>
      </c>
      <c r="O1034" s="345" t="str">
        <f>IF($A1033&lt;&gt;"",IF(OR($AH1033&lt;&gt;0,$AI1033&lt;&gt;0,E1033="BBB",H1034&lt;&gt;""),"",IF(AND($D1028="R",$D1031="R"),"R",IF(AND($D1030="R",$D1032="R"),"R",IF(AND($D1032=$D1033,$D1032="R"),"R","")))),"")</f>
        <v/>
      </c>
      <c r="P1034" s="48"/>
      <c r="Q1034" s="48"/>
      <c r="R1034" s="54"/>
      <c r="S1034" s="62"/>
      <c r="T1034" s="175">
        <v>1</v>
      </c>
      <c r="U1034" s="345" t="str">
        <f>IF($A1033&lt;&gt;"",IF(OR($AH1033&lt;&gt;0,$AI1033&lt;&gt;0,S1029="RRR",S1033="RRR"),"",IF(AND($D1026="B",$D1030="B"),"B",IF(AND($D1028="B",$D1031="B"),"B",IF(AND($D1030="B",$D1032="B"),"B",IF(AND($D1032=$D1033,$D1032="B"),"B",""))))),"")</f>
        <v/>
      </c>
      <c r="V1034" s="48"/>
      <c r="W1034" s="48"/>
      <c r="X1034" s="54"/>
      <c r="Y1034" s="62"/>
      <c r="Z1034" s="175">
        <v>1</v>
      </c>
      <c r="AA1034" s="345" t="b">
        <f>IF($A1033&lt;&gt;"",IF(OR($AH1033&lt;&gt;0,$AI1033&lt;&gt;0,S1033&lt;&gt;AJ$3),"",O1034))</f>
        <v>0</v>
      </c>
      <c r="AB1034" s="48"/>
      <c r="AC1034" s="48"/>
      <c r="AD1034" s="54"/>
      <c r="AE1034" s="54"/>
      <c r="AF1034" s="49"/>
      <c r="AG1034" s="49"/>
      <c r="AH1034" s="20"/>
      <c r="AI1034" s="92"/>
      <c r="AJ1034" s="20"/>
      <c r="AK1034" s="20"/>
      <c r="AL1034" s="20"/>
      <c r="AM1034" s="20"/>
      <c r="AN1034" s="20"/>
      <c r="AO1034" s="20"/>
      <c r="AP1034" s="20"/>
      <c r="AQ1034" s="20"/>
      <c r="AR1034" s="20"/>
      <c r="AS1034" s="20"/>
      <c r="AT1034" s="66"/>
      <c r="AU1034" s="20"/>
      <c r="AV1034" s="20"/>
      <c r="AW1034" s="20"/>
      <c r="AX1034" s="20"/>
      <c r="AY1034" s="20"/>
      <c r="AZ1034" s="20"/>
      <c r="BA1034" s="20"/>
      <c r="BB1034" s="66"/>
      <c r="BC1034" s="48"/>
      <c r="BD1034" s="66"/>
      <c r="BE1034" s="48"/>
      <c r="BG1034" s="48"/>
      <c r="BH1034" s="48"/>
      <c r="BL1034" s="48"/>
      <c r="BM1034" s="61"/>
      <c r="BN1034" s="48"/>
      <c r="BO1034" s="48"/>
      <c r="BP1034" s="48"/>
      <c r="BQ1034" s="12"/>
      <c r="BR1034" s="48"/>
      <c r="BS1034" s="48"/>
      <c r="BT1034" s="48"/>
      <c r="BU1034" s="48"/>
      <c r="BV1034" s="18"/>
      <c r="BW1034" s="18"/>
      <c r="BX1034" s="18"/>
      <c r="BY1034" s="25"/>
      <c r="BZ1034" s="18"/>
      <c r="CA1034" s="18"/>
      <c r="CE1034" s="18"/>
      <c r="CF1034" s="66"/>
      <c r="CH1034" s="66"/>
    </row>
    <row r="1035" spans="1:86" s="19" customFormat="1">
      <c r="A1035" s="66"/>
      <c r="B1035" s="54"/>
      <c r="C1035" s="49"/>
      <c r="D1035" s="62"/>
      <c r="E1035" s="56"/>
      <c r="F1035" s="175" t="b">
        <f>IF($A1034&lt;&gt;"",IF($AF1034&gt;-1,1,IF(I1034="L",1,IF(AND(I1034="W",F1034=1),2,IF(AND(I1034="W",F1034=2),3,IF(AND(I1034="W",F1034=3),2,F1034))))))</f>
        <v>0</v>
      </c>
      <c r="G1035" s="459">
        <f ca="1">IF(G1034&gt;=$AJ$2,1,IF(I1034="L",2,IF(I1034="W",2*G1034,G1034)))</f>
        <v>1</v>
      </c>
      <c r="H1035" s="345" t="str">
        <f>IF($A1034&lt;&gt;"",IF(OR($AH1034&lt;&gt;0,$AI1034&lt;&gt;0,E1034="RRR"),"",IF(AND($D1029="B",$D1032="B"),"B",IF(AND($D1031="B",$D1033="B"),"B",IF(AND($D1033=$D1034,$D1033="B"),"B","")))),"")</f>
        <v/>
      </c>
      <c r="I1035" s="48"/>
      <c r="J1035" s="48"/>
      <c r="K1035" s="54"/>
      <c r="L1035" s="62"/>
      <c r="M1035" s="428">
        <f t="shared" ca="1" si="326"/>
        <v>0</v>
      </c>
      <c r="N1035" s="175" t="b">
        <f>IF($A1034&lt;&gt;"",IF($AF1034&gt;-1,1,IF(Q1034="L",1,IF(AND(Q1034="W",N1034=1),2,IF(AND(Q1034="W",N1034=2),3,IF(AND(Q1034="W",N1034=3),2,N1034))))))</f>
        <v>0</v>
      </c>
      <c r="O1035" s="345" t="str">
        <f>IF($A1034&lt;&gt;"",IF(OR($AH1034&lt;&gt;0,$AI1034&lt;&gt;0,E1034="BBB",H1035&lt;&gt;""),"",IF(AND($D1029="R",$D1032="R"),"R",IF(AND($D1031="R",$D1033="R"),"R",IF(AND($D1033=$D1034,$D1033="R"),"R","")))),"")</f>
        <v/>
      </c>
      <c r="P1035" s="48"/>
      <c r="Q1035" s="48"/>
      <c r="R1035" s="54"/>
      <c r="S1035" s="62"/>
      <c r="T1035" s="175">
        <v>1</v>
      </c>
      <c r="U1035" s="345" t="str">
        <f>IF($A1034&lt;&gt;"",IF(OR($AH1034&lt;&gt;0,$AI1034&lt;&gt;0,S1030="RRR",S1034="RRR"),"",IF(AND($D1027="B",$D1031="B"),"B",IF(AND($D1029="B",$D1032="B"),"B",IF(AND($D1031="B",$D1033="B"),"B",IF(AND($D1033=$D1034,$D1033="B"),"B",""))))),"")</f>
        <v/>
      </c>
      <c r="V1035" s="48"/>
      <c r="W1035" s="48"/>
      <c r="X1035" s="54"/>
      <c r="Y1035" s="62"/>
      <c r="Z1035" s="175">
        <v>1</v>
      </c>
      <c r="AA1035" s="345" t="b">
        <f>IF($A1034&lt;&gt;"",IF(OR($AH1034&lt;&gt;0,$AI1034&lt;&gt;0,S1034&lt;&gt;AJ$3),"",O1035))</f>
        <v>0</v>
      </c>
      <c r="AB1035" s="48"/>
      <c r="AC1035" s="48"/>
      <c r="AD1035" s="54"/>
      <c r="AE1035" s="54"/>
      <c r="AF1035" s="49"/>
      <c r="AG1035" s="49"/>
      <c r="AH1035" s="20"/>
      <c r="AI1035" s="92"/>
      <c r="AJ1035" s="20"/>
      <c r="AK1035" s="20"/>
      <c r="AL1035" s="20"/>
      <c r="AM1035" s="20"/>
      <c r="AN1035" s="20"/>
      <c r="AO1035" s="20"/>
      <c r="AP1035" s="20"/>
      <c r="AQ1035" s="20"/>
      <c r="AR1035" s="20"/>
      <c r="AS1035" s="20"/>
      <c r="AT1035" s="66"/>
      <c r="AU1035" s="20"/>
      <c r="AV1035" s="20"/>
      <c r="AW1035" s="20"/>
      <c r="AX1035" s="20"/>
      <c r="AY1035" s="20"/>
      <c r="AZ1035" s="20"/>
      <c r="BA1035" s="20"/>
      <c r="BB1035" s="66"/>
      <c r="BC1035" s="48"/>
      <c r="BD1035" s="66"/>
      <c r="BE1035" s="48"/>
      <c r="BG1035" s="48"/>
      <c r="BH1035" s="48"/>
      <c r="BL1035" s="48"/>
      <c r="BM1035" s="61"/>
      <c r="BN1035" s="48"/>
      <c r="BO1035" s="48"/>
      <c r="BP1035" s="48"/>
      <c r="BQ1035" s="12"/>
      <c r="BR1035" s="48"/>
      <c r="BS1035" s="48"/>
      <c r="BT1035" s="48"/>
      <c r="BU1035" s="48"/>
      <c r="BV1035" s="18"/>
      <c r="BW1035" s="18"/>
      <c r="BX1035" s="18"/>
      <c r="BY1035" s="25"/>
      <c r="BZ1035" s="18"/>
      <c r="CA1035" s="18"/>
      <c r="CE1035" s="18"/>
      <c r="CF1035" s="66"/>
      <c r="CH1035" s="66"/>
    </row>
    <row r="1036" spans="1:86" s="19" customFormat="1">
      <c r="A1036" s="66"/>
      <c r="B1036" s="54"/>
      <c r="C1036" s="49"/>
      <c r="D1036" s="62"/>
      <c r="E1036" s="56"/>
      <c r="F1036" s="175" t="b">
        <f>IF($A1035&lt;&gt;"",IF($AF1035&gt;-1,1,IF(I1035="L",1,IF(AND(I1035="W",F1035=1),2,IF(AND(I1035="W",F1035=2),3,IF(AND(I1035="W",F1035=3),2,F1035))))))</f>
        <v>0</v>
      </c>
      <c r="G1036" s="459">
        <f ca="1">IF(G1035&gt;=$AJ$2,1,IF(I1035="L",2,IF(I1035="W",2*G1035,G1035)))</f>
        <v>1</v>
      </c>
      <c r="H1036" s="345" t="str">
        <f>IF($A1035&lt;&gt;"",IF(OR($AH1035&lt;&gt;0,$AI1035&lt;&gt;0,E1035="RRR"),"",IF(AND($D1030="B",$D1033="B"),"B",IF(AND($D1032="B",$D1034="B"),"B",IF(AND($D1034=$D1035,$D1034="B"),"B","")))),"")</f>
        <v/>
      </c>
      <c r="I1036" s="48"/>
      <c r="J1036" s="48"/>
      <c r="K1036" s="54"/>
      <c r="L1036" s="62"/>
      <c r="M1036" s="428">
        <f t="shared" ca="1" si="326"/>
        <v>0</v>
      </c>
      <c r="N1036" s="175" t="b">
        <f>IF($A1035&lt;&gt;"",IF($AF1035&gt;-1,1,IF(Q1035="L",1,IF(AND(Q1035="W",N1035=1),2,IF(AND(Q1035="W",N1035=2),3,IF(AND(Q1035="W",N1035=3),2,N1035))))))</f>
        <v>0</v>
      </c>
      <c r="O1036" s="345" t="str">
        <f>IF($A1035&lt;&gt;"",IF(OR($AH1035&lt;&gt;0,$AI1035&lt;&gt;0,E1035="BBB",H1036&lt;&gt;""),"",IF(AND($D1030="R",$D1033="R"),"R",IF(AND($D1032="R",$D1034="R"),"R",IF(AND($D1034=$D1035,$D1034="R"),"R","")))),"")</f>
        <v/>
      </c>
      <c r="P1036" s="48"/>
      <c r="Q1036" s="48"/>
      <c r="R1036" s="54"/>
      <c r="S1036" s="62"/>
      <c r="T1036" s="175">
        <v>1</v>
      </c>
      <c r="U1036" s="345" t="str">
        <f>IF($A1035&lt;&gt;"",IF(OR($AH1035&lt;&gt;0,$AI1035&lt;&gt;0,S1031="RRR",S1035="RRR"),"",IF(AND($D1028="B",$D1032="B"),"B",IF(AND($D1030="B",$D1033="B"),"B",IF(AND($D1032="B",$D1034="B"),"B",IF(AND($D1034=$D1035,$D1034="B"),"B",""))))),"")</f>
        <v/>
      </c>
      <c r="V1036" s="48"/>
      <c r="W1036" s="48"/>
      <c r="X1036" s="54"/>
      <c r="Y1036" s="62"/>
      <c r="Z1036" s="175">
        <v>1</v>
      </c>
      <c r="AA1036" s="345" t="b">
        <f>IF($A1035&lt;&gt;"",IF(OR($AH1035&lt;&gt;0,$AI1035&lt;&gt;0,S1035&lt;&gt;AJ$3),"",O1036))</f>
        <v>0</v>
      </c>
      <c r="AB1036" s="48"/>
      <c r="AC1036" s="48"/>
      <c r="AD1036" s="54"/>
      <c r="AE1036" s="54"/>
      <c r="AF1036" s="49"/>
      <c r="AG1036" s="49"/>
      <c r="AH1036" s="20"/>
      <c r="AI1036" s="92"/>
      <c r="AJ1036" s="20"/>
      <c r="AK1036" s="20"/>
      <c r="AL1036" s="20"/>
      <c r="AM1036" s="20"/>
      <c r="AN1036" s="20"/>
      <c r="AO1036" s="20"/>
      <c r="AP1036" s="20"/>
      <c r="AQ1036" s="20"/>
      <c r="AR1036" s="20"/>
      <c r="AS1036" s="20"/>
      <c r="AT1036" s="66"/>
      <c r="AU1036" s="20"/>
      <c r="AV1036" s="20"/>
      <c r="AW1036" s="20"/>
      <c r="AX1036" s="20"/>
      <c r="AY1036" s="20"/>
      <c r="AZ1036" s="20"/>
      <c r="BA1036" s="20"/>
      <c r="BB1036" s="66"/>
      <c r="BC1036" s="48"/>
      <c r="BD1036" s="66"/>
      <c r="BE1036" s="48"/>
      <c r="BG1036" s="48"/>
      <c r="BH1036" s="48"/>
      <c r="BL1036" s="48"/>
      <c r="BM1036" s="61"/>
      <c r="BN1036" s="48"/>
      <c r="BO1036" s="48"/>
      <c r="BP1036" s="48"/>
      <c r="BQ1036" s="12"/>
      <c r="BR1036" s="48"/>
      <c r="BS1036" s="48"/>
      <c r="BT1036" s="48"/>
      <c r="BU1036" s="48"/>
      <c r="BV1036" s="18"/>
      <c r="BW1036" s="18"/>
      <c r="BX1036" s="18"/>
      <c r="BY1036" s="25"/>
      <c r="BZ1036" s="18"/>
      <c r="CA1036" s="18"/>
      <c r="CE1036" s="18"/>
      <c r="CF1036" s="66"/>
      <c r="CH1036" s="66"/>
    </row>
    <row r="1037" spans="1:86" s="19" customFormat="1">
      <c r="A1037" s="66"/>
      <c r="B1037" s="54"/>
      <c r="C1037" s="49"/>
      <c r="D1037" s="62"/>
      <c r="E1037" s="56"/>
      <c r="F1037" s="175" t="b">
        <f>IF($A1036&lt;&gt;"",IF($AF1036&gt;-1,1,IF(I1036="L",1,IF(AND(I1036="W",F1036=1),2,IF(AND(I1036="W",F1036=2),3,IF(AND(I1036="W",F1036=3),2,F1036))))))</f>
        <v>0</v>
      </c>
      <c r="G1037" s="459">
        <f ca="1">IF(G1036&gt;=$AJ$2,1,IF(I1036="L",2,IF(I1036="W",2*G1036,G1036)))</f>
        <v>1</v>
      </c>
      <c r="H1037" s="345" t="str">
        <f>IF($A1036&lt;&gt;"",IF(OR($AH1036&lt;&gt;0,$AI1036&lt;&gt;0,E1036="RRR"),"",IF(AND($D1031="B",$D1034="B"),"B",IF(AND($D1033="B",$D1035="B"),"B",IF(AND($D1035=$D1036,$D1035="B"),"B","")))),"")</f>
        <v/>
      </c>
      <c r="I1037" s="48"/>
      <c r="J1037" s="48"/>
      <c r="K1037" s="54"/>
      <c r="L1037" s="62"/>
      <c r="M1037" s="428">
        <f t="shared" ca="1" si="326"/>
        <v>0</v>
      </c>
      <c r="N1037" s="175" t="b">
        <f>IF($A1036&lt;&gt;"",IF($AF1036&gt;-1,1,IF(Q1036="L",1,IF(AND(Q1036="W",N1036=1),2,IF(AND(Q1036="W",N1036=2),3,IF(AND(Q1036="W",N1036=3),2,N1036))))))</f>
        <v>0</v>
      </c>
      <c r="O1037" s="345" t="str">
        <f>IF($A1036&lt;&gt;"",IF(OR($AH1036&lt;&gt;0,$AI1036&lt;&gt;0,E1036="BBB",H1037&lt;&gt;""),"",IF(AND($D1031="R",$D1034="R"),"R",IF(AND($D1033="R",$D1035="R"),"R",IF(AND($D1035=$D1036,$D1035="R"),"R","")))),"")</f>
        <v/>
      </c>
      <c r="P1037" s="48"/>
      <c r="Q1037" s="48"/>
      <c r="R1037" s="54"/>
      <c r="S1037" s="62"/>
      <c r="T1037" s="175">
        <v>1</v>
      </c>
      <c r="U1037" s="345" t="str">
        <f>IF($A1036&lt;&gt;"",IF(OR($AH1036&lt;&gt;0,$AI1036&lt;&gt;0,S1032="RRR",S1036="RRR"),"",IF(AND($D1029="B",$D1033="B"),"B",IF(AND($D1031="B",$D1034="B"),"B",IF(AND($D1033="B",$D1035="B"),"B",IF(AND($D1035=$D1036,$D1035="B"),"B",""))))),"")</f>
        <v/>
      </c>
      <c r="V1037" s="48"/>
      <c r="W1037" s="48"/>
      <c r="X1037" s="54"/>
      <c r="Y1037" s="62"/>
      <c r="Z1037" s="175">
        <v>1</v>
      </c>
      <c r="AA1037" s="345" t="b">
        <f>IF($A1036&lt;&gt;"",IF(OR($AH1036&lt;&gt;0,$AI1036&lt;&gt;0,S1036&lt;&gt;AJ$3),"",O1037))</f>
        <v>0</v>
      </c>
      <c r="AB1037" s="48"/>
      <c r="AC1037" s="48"/>
      <c r="AD1037" s="54"/>
      <c r="AE1037" s="54"/>
      <c r="AF1037" s="49"/>
      <c r="AG1037" s="49"/>
      <c r="AH1037" s="222"/>
      <c r="AI1037" s="93"/>
      <c r="AJ1037" s="20"/>
      <c r="AK1037" s="20"/>
      <c r="AL1037" s="20"/>
      <c r="AM1037" s="20"/>
      <c r="AN1037" s="20"/>
      <c r="AO1037" s="20"/>
      <c r="AP1037" s="20"/>
      <c r="AQ1037" s="20"/>
      <c r="AR1037" s="20"/>
      <c r="AS1037" s="20"/>
      <c r="AT1037" s="66"/>
      <c r="AU1037" s="20"/>
      <c r="AV1037" s="20"/>
      <c r="AW1037" s="20"/>
      <c r="AX1037" s="20"/>
      <c r="AY1037" s="20"/>
      <c r="AZ1037" s="20"/>
      <c r="BA1037" s="20"/>
      <c r="BB1037" s="66"/>
      <c r="BC1037" s="48"/>
      <c r="BD1037" s="66"/>
      <c r="BE1037" s="48"/>
      <c r="BG1037" s="48"/>
      <c r="BH1037" s="48"/>
      <c r="BL1037" s="48"/>
      <c r="BM1037" s="61"/>
      <c r="BN1037" s="48"/>
      <c r="BO1037" s="48"/>
      <c r="BP1037" s="48"/>
      <c r="BQ1037" s="12"/>
      <c r="BR1037" s="48"/>
      <c r="BS1037" s="48"/>
      <c r="BT1037" s="48"/>
      <c r="BU1037" s="48"/>
      <c r="BV1037" s="18"/>
      <c r="BW1037" s="18"/>
      <c r="BX1037" s="18"/>
      <c r="BY1037" s="25"/>
      <c r="BZ1037" s="18"/>
      <c r="CA1037" s="18"/>
      <c r="CE1037" s="18"/>
      <c r="CF1037" s="66"/>
      <c r="CH1037" s="66"/>
    </row>
    <row r="1038" spans="1:86" s="19" customFormat="1">
      <c r="A1038" s="66"/>
      <c r="B1038" s="54"/>
      <c r="C1038" s="49"/>
      <c r="D1038" s="62"/>
      <c r="E1038" s="56"/>
      <c r="F1038" s="175" t="b">
        <f>IF($A1037&lt;&gt;"",IF($AF1037&gt;-1,1,IF(I1037="L",1,IF(AND(I1037="W",F1037=1),2,IF(AND(I1037="W",F1037=2),3,IF(AND(I1037="W",F1037=3),2,F1037))))))</f>
        <v>0</v>
      </c>
      <c r="G1038" s="459">
        <f ca="1">IF(G1037&gt;=$AJ$2,1,IF(I1037="L",2,IF(I1037="W",2*G1037,G1037)))</f>
        <v>1</v>
      </c>
      <c r="H1038" s="345" t="str">
        <f>IF($A1037&lt;&gt;"",IF(OR($AH1037&lt;&gt;0,$AI1037&lt;&gt;0,E1037="RRR"),"",IF(AND($D1032="B",$D1035="B"),"B",IF(AND($D1034="B",$D1036="B"),"B",IF(AND($D1036=$D1037,$D1036="B"),"B","")))),"")</f>
        <v/>
      </c>
      <c r="I1038" s="48"/>
      <c r="J1038" s="48"/>
      <c r="K1038" s="54"/>
      <c r="L1038" s="62"/>
      <c r="M1038" s="428">
        <f t="shared" ca="1" si="326"/>
        <v>0</v>
      </c>
      <c r="N1038" s="175" t="b">
        <f>IF($A1037&lt;&gt;"",IF($AF1037&gt;-1,1,IF(Q1037="L",1,IF(AND(Q1037="W",N1037=1),2,IF(AND(Q1037="W",N1037=2),3,IF(AND(Q1037="W",N1037=3),2,N1037))))))</f>
        <v>0</v>
      </c>
      <c r="O1038" s="345" t="str">
        <f>IF($A1037&lt;&gt;"",IF(OR($AH1037&lt;&gt;0,$AI1037&lt;&gt;0,E1037="BBB",H1038&lt;&gt;""),"",IF(AND($D1032="R",$D1035="R"),"R",IF(AND($D1034="R",$D1036="R"),"R",IF(AND($D1036=$D1037,$D1036="R"),"R","")))),"")</f>
        <v/>
      </c>
      <c r="P1038" s="48"/>
      <c r="Q1038" s="48"/>
      <c r="R1038" s="54"/>
      <c r="S1038" s="62"/>
      <c r="T1038" s="175">
        <v>1</v>
      </c>
      <c r="U1038" s="345" t="str">
        <f>IF($A1037&lt;&gt;"",IF(OR($AH1037&lt;&gt;0,$AI1037&lt;&gt;0,S1033="RRR",S1037="RRR"),"",IF(AND($D1030="B",$D1034="B"),"B",IF(AND($D1032="B",$D1035="B"),"B",IF(AND($D1034="B",$D1036="B"),"B",IF(AND($D1036=$D1037,$D1036="B"),"B",""))))),"")</f>
        <v/>
      </c>
      <c r="V1038" s="48"/>
      <c r="W1038" s="48"/>
      <c r="X1038" s="54"/>
      <c r="Y1038" s="62"/>
      <c r="Z1038" s="175">
        <v>1</v>
      </c>
      <c r="AA1038" s="345" t="b">
        <f>IF($A1037&lt;&gt;"",IF(OR($AH1037&lt;&gt;0,$AI1037&lt;&gt;0,S1037&lt;&gt;AJ$3),"",O1038))</f>
        <v>0</v>
      </c>
      <c r="AB1038" s="48"/>
      <c r="AC1038" s="48"/>
      <c r="AD1038" s="54"/>
      <c r="AE1038" s="54"/>
      <c r="AF1038" s="49"/>
      <c r="AG1038" s="49"/>
      <c r="AH1038" s="20"/>
      <c r="AI1038" s="92"/>
      <c r="AJ1038" s="20"/>
      <c r="AK1038" s="20"/>
      <c r="AL1038" s="20"/>
      <c r="AM1038" s="20"/>
      <c r="AN1038" s="20"/>
      <c r="AO1038" s="20"/>
      <c r="AP1038" s="20"/>
      <c r="AQ1038" s="20"/>
      <c r="AR1038" s="20"/>
      <c r="AS1038" s="20"/>
      <c r="AT1038" s="66"/>
      <c r="AU1038" s="20"/>
      <c r="AV1038" s="20"/>
      <c r="AW1038" s="20"/>
      <c r="AX1038" s="20"/>
      <c r="AY1038" s="20"/>
      <c r="AZ1038" s="20"/>
      <c r="BA1038" s="20"/>
      <c r="BB1038" s="66"/>
      <c r="BC1038" s="48"/>
      <c r="BD1038" s="66"/>
      <c r="BE1038" s="48"/>
      <c r="BG1038" s="48"/>
      <c r="BH1038" s="48"/>
      <c r="BL1038" s="48"/>
      <c r="BM1038" s="61"/>
      <c r="BN1038" s="48"/>
      <c r="BO1038" s="48"/>
      <c r="BP1038" s="48"/>
      <c r="BQ1038" s="12"/>
      <c r="BR1038" s="48"/>
      <c r="BS1038" s="48"/>
      <c r="BT1038" s="48"/>
      <c r="BU1038" s="48"/>
      <c r="BV1038" s="18"/>
      <c r="BW1038" s="18"/>
      <c r="BX1038" s="18"/>
      <c r="BY1038" s="25"/>
      <c r="BZ1038" s="18"/>
      <c r="CA1038" s="18"/>
      <c r="CE1038" s="18"/>
      <c r="CF1038" s="66"/>
      <c r="CH1038" s="66"/>
    </row>
    <row r="1039" spans="1:86" s="19" customFormat="1">
      <c r="A1039" s="66"/>
      <c r="B1039" s="54"/>
      <c r="C1039" s="49"/>
      <c r="D1039" s="62"/>
      <c r="E1039" s="56"/>
      <c r="F1039" s="175" t="b">
        <f>IF($A1038&lt;&gt;"",IF($AF1038&gt;-1,1,IF(I1038="L",1,IF(AND(I1038="W",F1038=1),2,IF(AND(I1038="W",F1038=2),3,IF(AND(I1038="W",F1038=3),2,F1038))))))</f>
        <v>0</v>
      </c>
      <c r="G1039" s="459">
        <f ca="1">IF(G1038&gt;=$AJ$2,1,IF(I1038="L",2,IF(I1038="W",2*G1038,G1038)))</f>
        <v>1</v>
      </c>
      <c r="H1039" s="345" t="str">
        <f>IF($A1038&lt;&gt;"",IF(OR($AH1038&lt;&gt;0,$AI1038&lt;&gt;0,E1038="RRR"),"",IF(AND($D1033="B",$D1036="B"),"B",IF(AND($D1035="B",$D1037="B"),"B",IF(AND($D1037=$D1038,$D1037="B"),"B","")))),"")</f>
        <v/>
      </c>
      <c r="I1039" s="48"/>
      <c r="J1039" s="48"/>
      <c r="K1039" s="54"/>
      <c r="L1039" s="62"/>
      <c r="M1039" s="428">
        <f t="shared" ca="1" si="326"/>
        <v>0</v>
      </c>
      <c r="N1039" s="175" t="b">
        <f>IF($A1038&lt;&gt;"",IF($AF1038&gt;-1,1,IF(Q1038="L",1,IF(AND(Q1038="W",N1038=1),2,IF(AND(Q1038="W",N1038=2),3,IF(AND(Q1038="W",N1038=3),2,N1038))))))</f>
        <v>0</v>
      </c>
      <c r="O1039" s="345" t="str">
        <f>IF($A1038&lt;&gt;"",IF(OR($AH1038&lt;&gt;0,$AI1038&lt;&gt;0,E1038="BBB",H1039&lt;&gt;""),"",IF(AND($D1033="R",$D1036="R"),"R",IF(AND($D1035="R",$D1037="R"),"R",IF(AND($D1037=$D1038,$D1037="R"),"R","")))),"")</f>
        <v/>
      </c>
      <c r="P1039" s="48"/>
      <c r="Q1039" s="48"/>
      <c r="R1039" s="54"/>
      <c r="S1039" s="62"/>
      <c r="T1039" s="175">
        <v>1</v>
      </c>
      <c r="U1039" s="345" t="str">
        <f>IF($A1038&lt;&gt;"",IF(OR($AH1038&lt;&gt;0,$AI1038&lt;&gt;0,S1034="RRR",S1038="RRR"),"",IF(AND($D1031="B",$D1035="B"),"B",IF(AND($D1033="B",$D1036="B"),"B",IF(AND($D1035="B",$D1037="B"),"B",IF(AND($D1037=$D1038,$D1037="B"),"B",""))))),"")</f>
        <v/>
      </c>
      <c r="V1039" s="48"/>
      <c r="W1039" s="48"/>
      <c r="X1039" s="54"/>
      <c r="Y1039" s="62"/>
      <c r="Z1039" s="175">
        <v>1</v>
      </c>
      <c r="AA1039" s="345" t="b">
        <f>IF($A1038&lt;&gt;"",IF(OR($AH1038&lt;&gt;0,$AI1038&lt;&gt;0,S1038&lt;&gt;AJ$3),"",O1039))</f>
        <v>0</v>
      </c>
      <c r="AB1039" s="48"/>
      <c r="AC1039" s="48"/>
      <c r="AD1039" s="54"/>
      <c r="AE1039" s="54"/>
      <c r="AF1039" s="49"/>
      <c r="AG1039" s="49"/>
      <c r="AH1039" s="20"/>
      <c r="AI1039" s="92"/>
      <c r="AJ1039" s="20"/>
      <c r="AK1039" s="20"/>
      <c r="AL1039" s="20"/>
      <c r="AM1039" s="20"/>
      <c r="AN1039" s="20"/>
      <c r="AO1039" s="20"/>
      <c r="AP1039" s="20"/>
      <c r="AQ1039" s="20"/>
      <c r="AR1039" s="20"/>
      <c r="AS1039" s="20"/>
      <c r="AT1039" s="66"/>
      <c r="AU1039" s="20"/>
      <c r="AV1039" s="20"/>
      <c r="AW1039" s="20"/>
      <c r="AX1039" s="20"/>
      <c r="AY1039" s="20"/>
      <c r="AZ1039" s="20"/>
      <c r="BA1039" s="20"/>
      <c r="BB1039" s="66"/>
      <c r="BC1039" s="48"/>
      <c r="BD1039" s="66"/>
      <c r="BE1039" s="48"/>
      <c r="BG1039" s="48"/>
      <c r="BH1039" s="48"/>
      <c r="BL1039" s="48"/>
      <c r="BM1039" s="61"/>
      <c r="BN1039" s="48"/>
      <c r="BO1039" s="48"/>
      <c r="BP1039" s="48"/>
      <c r="BQ1039" s="12"/>
      <c r="BR1039" s="48"/>
      <c r="BS1039" s="48"/>
      <c r="BT1039" s="48"/>
      <c r="BU1039" s="48"/>
      <c r="BV1039" s="18"/>
      <c r="BW1039" s="18"/>
      <c r="BX1039" s="18"/>
      <c r="BY1039" s="25"/>
      <c r="BZ1039" s="18"/>
      <c r="CA1039" s="18"/>
      <c r="CE1039" s="18"/>
      <c r="CF1039" s="66"/>
      <c r="CH1039" s="66"/>
    </row>
    <row r="1040" spans="1:86" s="19" customFormat="1">
      <c r="A1040" s="66"/>
      <c r="B1040" s="43"/>
      <c r="C1040" s="27"/>
      <c r="D1040" s="56"/>
      <c r="E1040" s="56"/>
      <c r="F1040" s="175" t="b">
        <f>IF($A1039&lt;&gt;"",IF($AF1039&gt;-1,1,IF(I1039="L",1,IF(AND(I1039="W",F1039=1),2,IF(AND(I1039="W",F1039=2),3,IF(AND(I1039="W",F1039=3),2,F1039))))))</f>
        <v>0</v>
      </c>
      <c r="G1040" s="459">
        <f ca="1">IF(G1039&gt;=$AJ$2,1,IF(I1039="L",2,IF(I1039="W",2*G1039,G1039)))</f>
        <v>1</v>
      </c>
      <c r="H1040" s="345" t="str">
        <f>IF($A1039&lt;&gt;"",IF(OR($AH1039&lt;&gt;0,$AI1039&lt;&gt;0,E1039="RRR"),"",IF(AND($D1034="B",$D1037="B"),"B",IF(AND($D1036="B",$D1038="B"),"B",IF(AND($D1038=$D1039,$D1038="B"),"B","")))),"")</f>
        <v/>
      </c>
      <c r="I1040" s="48"/>
      <c r="J1040" s="48"/>
      <c r="K1040" s="54"/>
      <c r="L1040" s="56"/>
      <c r="M1040" s="428">
        <f t="shared" ca="1" si="326"/>
        <v>0</v>
      </c>
      <c r="N1040" s="175" t="b">
        <f>IF($A1039&lt;&gt;"",IF($AF1039&gt;-1,1,IF(Q1039="L",1,IF(AND(Q1039="W",N1039=1),2,IF(AND(Q1039="W",N1039=2),3,IF(AND(Q1039="W",N1039=3),2,N1039))))))</f>
        <v>0</v>
      </c>
      <c r="O1040" s="345" t="str">
        <f>IF($A1039&lt;&gt;"",IF(OR($AH1039&lt;&gt;0,$AI1039&lt;&gt;0,E1039="BBB",H1040&lt;&gt;""),"",IF(AND($D1034="R",$D1037="R"),"R",IF(AND($D1036="R",$D1038="R"),"R",IF(AND($D1038=$D1039,$D1038="R"),"R","")))),"")</f>
        <v/>
      </c>
      <c r="P1040" s="48"/>
      <c r="Q1040" s="48"/>
      <c r="R1040" s="54"/>
      <c r="S1040" s="56"/>
      <c r="T1040" s="175">
        <v>1</v>
      </c>
      <c r="U1040" s="345" t="str">
        <f>IF($A1039&lt;&gt;"",IF(OR($AH1039&lt;&gt;0,$AI1039&lt;&gt;0,S1035="RRR",S1039="RRR"),"",IF(AND($D1032="B",$D1036="B"),"B",IF(AND($D1034="B",$D1037="B"),"B",IF(AND($D1036="B",$D1038="B"),"B",IF(AND($D1038=$D1039,$D1038="B"),"B",""))))),"")</f>
        <v/>
      </c>
      <c r="V1040" s="48"/>
      <c r="W1040" s="48"/>
      <c r="X1040" s="54"/>
      <c r="Y1040" s="56"/>
      <c r="Z1040" s="175">
        <v>1</v>
      </c>
      <c r="AA1040" s="345" t="b">
        <f>IF($A1039&lt;&gt;"",IF(OR($AH1039&lt;&gt;0,$AI1039&lt;&gt;0,S1039&lt;&gt;AJ$3),"",O1040))</f>
        <v>0</v>
      </c>
      <c r="AB1040" s="48"/>
      <c r="AC1040" s="48"/>
      <c r="AD1040" s="54"/>
      <c r="AE1040" s="54"/>
      <c r="AF1040" s="49"/>
      <c r="AG1040" s="49"/>
      <c r="AH1040" s="20"/>
      <c r="AI1040" s="92"/>
      <c r="AJ1040" s="20"/>
      <c r="AK1040" s="20"/>
      <c r="AL1040" s="20"/>
      <c r="AM1040" s="20"/>
      <c r="AN1040" s="20"/>
      <c r="AO1040" s="20"/>
      <c r="AP1040" s="20"/>
      <c r="AQ1040" s="20"/>
      <c r="AR1040" s="20"/>
      <c r="AS1040" s="20"/>
      <c r="AT1040" s="66"/>
      <c r="AU1040" s="20"/>
      <c r="AV1040" s="20"/>
      <c r="AW1040" s="20"/>
      <c r="AX1040" s="20"/>
      <c r="AY1040" s="20"/>
      <c r="AZ1040" s="20"/>
      <c r="BA1040" s="20"/>
      <c r="BB1040" s="66"/>
      <c r="BC1040" s="48"/>
      <c r="BD1040" s="66"/>
      <c r="BE1040" s="48"/>
      <c r="BG1040" s="48"/>
      <c r="BH1040" s="48"/>
      <c r="BL1040" s="48"/>
      <c r="BM1040" s="61"/>
      <c r="BN1040" s="48"/>
      <c r="BO1040" s="48"/>
      <c r="BP1040" s="48"/>
      <c r="BQ1040" s="12"/>
      <c r="BR1040" s="48"/>
      <c r="BS1040" s="48"/>
      <c r="BT1040" s="48"/>
      <c r="BU1040" s="48"/>
      <c r="BV1040" s="18"/>
      <c r="BW1040" s="18"/>
      <c r="BX1040" s="18"/>
      <c r="BY1040" s="25"/>
      <c r="BZ1040" s="18"/>
      <c r="CA1040" s="18"/>
      <c r="CE1040" s="18"/>
      <c r="CF1040" s="66"/>
      <c r="CH1040" s="66"/>
    </row>
    <row r="1041" spans="1:86" s="19" customFormat="1">
      <c r="A1041" s="66"/>
      <c r="B1041" s="43"/>
      <c r="C1041" s="27"/>
      <c r="D1041" s="56"/>
      <c r="E1041" s="56"/>
      <c r="F1041" s="175" t="b">
        <f>IF($A1040&lt;&gt;"",IF($AF1040&gt;-1,1,IF(I1040="L",1,IF(AND(I1040="W",F1040=1),2,IF(AND(I1040="W",F1040=2),3,IF(AND(I1040="W",F1040=3),2,F1040))))))</f>
        <v>0</v>
      </c>
      <c r="G1041" s="459">
        <f ca="1">IF(G1040&gt;=$AJ$2,1,IF(I1040="L",2,IF(I1040="W",2*G1040,G1040)))</f>
        <v>1</v>
      </c>
      <c r="H1041" s="345" t="str">
        <f>IF($A1040&lt;&gt;"",IF(OR($AH1040&lt;&gt;0,$AI1040&lt;&gt;0,E1040="RRR"),"",IF(AND($D1035="B",$D1038="B"),"B",IF(AND($D1037="B",$D1039="B"),"B",IF(AND($D1039=$D1040,$D1039="B"),"B","")))),"")</f>
        <v/>
      </c>
      <c r="I1041" s="48"/>
      <c r="J1041" s="48"/>
      <c r="K1041" s="54"/>
      <c r="L1041" s="56"/>
      <c r="M1041" s="428">
        <f t="shared" ca="1" si="326"/>
        <v>0</v>
      </c>
      <c r="N1041" s="175" t="b">
        <f>IF($A1040&lt;&gt;"",IF($AF1040&gt;-1,1,IF(Q1040="L",1,IF(AND(Q1040="W",N1040=1),2,IF(AND(Q1040="W",N1040=2),3,IF(AND(Q1040="W",N1040=3),2,N1040))))))</f>
        <v>0</v>
      </c>
      <c r="O1041" s="345" t="str">
        <f>IF($A1040&lt;&gt;"",IF(OR($AH1040&lt;&gt;0,$AI1040&lt;&gt;0,E1040="BBB",H1041&lt;&gt;""),"",IF(AND($D1035="R",$D1038="R"),"R",IF(AND($D1037="R",$D1039="R"),"R",IF(AND($D1039=$D1040,$D1039="R"),"R","")))),"")</f>
        <v/>
      </c>
      <c r="P1041" s="48"/>
      <c r="Q1041" s="48"/>
      <c r="R1041" s="54"/>
      <c r="S1041" s="56"/>
      <c r="T1041" s="175">
        <v>1</v>
      </c>
      <c r="U1041" s="345" t="str">
        <f>IF($A1040&lt;&gt;"",IF(OR($AH1040&lt;&gt;0,$AI1040&lt;&gt;0,S1036="RRR",S1040="RRR"),"",IF(AND($D1033="B",$D1037="B"),"B",IF(AND($D1035="B",$D1038="B"),"B",IF(AND($D1037="B",$D1039="B"),"B",IF(AND($D1039=$D1040,$D1039="B"),"B",""))))),"")</f>
        <v/>
      </c>
      <c r="V1041" s="48"/>
      <c r="W1041" s="48"/>
      <c r="X1041" s="54"/>
      <c r="Y1041" s="56"/>
      <c r="Z1041" s="175">
        <v>1</v>
      </c>
      <c r="AA1041" s="345" t="b">
        <f>IF($A1040&lt;&gt;"",IF(OR($AH1040&lt;&gt;0,$AI1040&lt;&gt;0,S1040&lt;&gt;AJ$3),"",O1041))</f>
        <v>0</v>
      </c>
      <c r="AB1041" s="48"/>
      <c r="AC1041" s="48"/>
      <c r="AD1041" s="54"/>
      <c r="AE1041" s="54"/>
      <c r="AF1041" s="49"/>
      <c r="AG1041" s="49"/>
      <c r="AH1041" s="20"/>
      <c r="AI1041" s="92"/>
      <c r="AJ1041" s="20"/>
      <c r="AK1041" s="20"/>
      <c r="AL1041" s="20"/>
      <c r="AM1041" s="20"/>
      <c r="AN1041" s="20"/>
      <c r="AO1041" s="20"/>
      <c r="AP1041" s="20"/>
      <c r="AQ1041" s="20"/>
      <c r="AR1041" s="20"/>
      <c r="AS1041" s="20"/>
      <c r="AT1041" s="66"/>
      <c r="AU1041" s="20"/>
      <c r="AV1041" s="20"/>
      <c r="AW1041" s="20"/>
      <c r="AX1041" s="20"/>
      <c r="AY1041" s="20"/>
      <c r="AZ1041" s="20"/>
      <c r="BA1041" s="20"/>
      <c r="BB1041" s="66"/>
      <c r="BC1041" s="48"/>
      <c r="BD1041" s="66"/>
      <c r="BE1041" s="48"/>
      <c r="BG1041" s="48"/>
      <c r="BH1041" s="48"/>
      <c r="BL1041" s="48"/>
      <c r="BM1041" s="61"/>
      <c r="BN1041" s="48"/>
      <c r="BO1041" s="48"/>
      <c r="BP1041" s="48"/>
      <c r="BQ1041" s="12"/>
      <c r="BR1041" s="48"/>
      <c r="BS1041" s="48"/>
      <c r="BT1041" s="48"/>
      <c r="BU1041" s="48"/>
      <c r="BV1041" s="18"/>
      <c r="BW1041" s="18"/>
      <c r="BX1041" s="18"/>
      <c r="BY1041" s="25"/>
      <c r="BZ1041" s="18"/>
      <c r="CA1041" s="18"/>
      <c r="CE1041" s="18"/>
      <c r="CF1041" s="66"/>
      <c r="CH1041" s="66"/>
    </row>
    <row r="1042" spans="1:86" s="19" customFormat="1">
      <c r="A1042" s="66"/>
      <c r="B1042" s="43"/>
      <c r="C1042" s="27"/>
      <c r="D1042" s="56"/>
      <c r="E1042" s="56"/>
      <c r="F1042" s="175" t="b">
        <f>IF($A1041&lt;&gt;"",IF($AF1041&gt;-1,1,IF(I1041="L",1,IF(AND(I1041="W",F1041=1),2,IF(AND(I1041="W",F1041=2),3,IF(AND(I1041="W",F1041=3),2,F1041))))))</f>
        <v>0</v>
      </c>
      <c r="G1042" s="459">
        <f ca="1">IF(G1041&gt;=$AJ$2,1,IF(I1041="L",2,IF(I1041="W",2*G1041,G1041)))</f>
        <v>1</v>
      </c>
      <c r="H1042" s="345" t="str">
        <f>IF($A1041&lt;&gt;"",IF(OR($AH1041&lt;&gt;0,$AI1041&lt;&gt;0,E1041="RRR"),"",IF(AND($D1036="B",$D1039="B"),"B",IF(AND($D1038="B",$D1040="B"),"B",IF(AND($D1040=$D1041,$D1040="B"),"B","")))),"")</f>
        <v/>
      </c>
      <c r="I1042" s="48"/>
      <c r="J1042" s="48"/>
      <c r="K1042" s="54"/>
      <c r="L1042" s="56"/>
      <c r="M1042" s="428">
        <f t="shared" ca="1" si="326"/>
        <v>0</v>
      </c>
      <c r="N1042" s="175" t="b">
        <f>IF($A1041&lt;&gt;"",IF($AF1041&gt;-1,1,IF(Q1041="L",1,IF(AND(Q1041="W",N1041=1),2,IF(AND(Q1041="W",N1041=2),3,IF(AND(Q1041="W",N1041=3),2,N1041))))))</f>
        <v>0</v>
      </c>
      <c r="O1042" s="345" t="str">
        <f>IF($A1041&lt;&gt;"",IF(OR($AH1041&lt;&gt;0,$AI1041&lt;&gt;0,E1041="BBB",H1042&lt;&gt;""),"",IF(AND($D1036="R",$D1039="R"),"R",IF(AND($D1038="R",$D1040="R"),"R",IF(AND($D1040=$D1041,$D1040="R"),"R","")))),"")</f>
        <v/>
      </c>
      <c r="P1042" s="48"/>
      <c r="Q1042" s="48"/>
      <c r="R1042" s="54"/>
      <c r="S1042" s="56"/>
      <c r="T1042" s="175">
        <v>1</v>
      </c>
      <c r="U1042" s="345" t="str">
        <f>IF($A1041&lt;&gt;"",IF(OR($AH1041&lt;&gt;0,$AI1041&lt;&gt;0,S1037="RRR",S1041="RRR"),"",IF(AND($D1034="B",$D1038="B"),"B",IF(AND($D1036="B",$D1039="B"),"B",IF(AND($D1038="B",$D1040="B"),"B",IF(AND($D1040=$D1041,$D1040="B"),"B",""))))),"")</f>
        <v/>
      </c>
      <c r="V1042" s="48"/>
      <c r="W1042" s="48"/>
      <c r="X1042" s="54"/>
      <c r="Y1042" s="56"/>
      <c r="Z1042" s="175">
        <v>1</v>
      </c>
      <c r="AA1042" s="345" t="b">
        <f>IF($A1041&lt;&gt;"",IF(OR($AH1041&lt;&gt;0,$AI1041&lt;&gt;0,S1041&lt;&gt;AJ$3),"",O1042))</f>
        <v>0</v>
      </c>
      <c r="AB1042" s="48"/>
      <c r="AC1042" s="48"/>
      <c r="AD1042" s="54"/>
      <c r="AE1042" s="54"/>
      <c r="AF1042" s="49"/>
      <c r="AG1042" s="49"/>
      <c r="AH1042" s="20"/>
      <c r="AI1042" s="92"/>
      <c r="AJ1042" s="20"/>
      <c r="AK1042" s="20"/>
      <c r="AL1042" s="20"/>
      <c r="AM1042" s="20"/>
      <c r="AN1042" s="20"/>
      <c r="AO1042" s="20"/>
      <c r="AP1042" s="20"/>
      <c r="AQ1042" s="20"/>
      <c r="AR1042" s="20"/>
      <c r="AS1042" s="20"/>
      <c r="AT1042" s="66"/>
      <c r="AU1042" s="20"/>
      <c r="AV1042" s="20"/>
      <c r="AW1042" s="20"/>
      <c r="AX1042" s="20"/>
      <c r="AY1042" s="20"/>
      <c r="AZ1042" s="20"/>
      <c r="BA1042" s="20"/>
      <c r="BB1042" s="66"/>
      <c r="BC1042" s="48"/>
      <c r="BD1042" s="66"/>
      <c r="BE1042" s="48"/>
      <c r="BG1042" s="48"/>
      <c r="BH1042" s="48"/>
      <c r="BL1042" s="48"/>
      <c r="BM1042" s="61"/>
      <c r="BN1042" s="48"/>
      <c r="BO1042" s="48"/>
      <c r="BP1042" s="48"/>
      <c r="BQ1042" s="12"/>
      <c r="BR1042" s="48"/>
      <c r="BS1042" s="48"/>
      <c r="BT1042" s="48"/>
      <c r="BU1042" s="48"/>
      <c r="BV1042" s="18"/>
      <c r="BW1042" s="18"/>
      <c r="BX1042" s="18"/>
      <c r="BY1042" s="25"/>
      <c r="BZ1042" s="18"/>
      <c r="CA1042" s="18"/>
      <c r="CE1042" s="18"/>
      <c r="CF1042" s="66"/>
      <c r="CH1042" s="66"/>
    </row>
    <row r="1043" spans="1:86" s="19" customFormat="1">
      <c r="A1043" s="66"/>
      <c r="B1043" s="43"/>
      <c r="C1043" s="27"/>
      <c r="D1043" s="56"/>
      <c r="E1043" s="56"/>
      <c r="F1043" s="175" t="b">
        <f>IF($A1042&lt;&gt;"",IF($AF1042&gt;-1,1,IF(I1042="L",1,IF(AND(I1042="W",F1042=1),2,IF(AND(I1042="W",F1042=2),3,IF(AND(I1042="W",F1042=3),2,F1042))))))</f>
        <v>0</v>
      </c>
      <c r="G1043" s="459">
        <f ca="1">IF(G1042&gt;=$AJ$2,1,IF(I1042="L",2,IF(I1042="W",2*G1042,G1042)))</f>
        <v>1</v>
      </c>
      <c r="H1043" s="345" t="str">
        <f>IF($A1042&lt;&gt;"",IF(OR($AH1042&lt;&gt;0,$AI1042&lt;&gt;0,E1042="RRR"),"",IF(AND($D1037="B",$D1040="B"),"B",IF(AND($D1039="B",$D1041="B"),"B",IF(AND($D1041=$D1042,$D1041="B"),"B","")))),"")</f>
        <v/>
      </c>
      <c r="I1043" s="48"/>
      <c r="J1043" s="48"/>
      <c r="K1043" s="54"/>
      <c r="L1043" s="56"/>
      <c r="M1043" s="428">
        <f t="shared" ca="1" si="326"/>
        <v>0</v>
      </c>
      <c r="N1043" s="175" t="b">
        <f>IF($A1042&lt;&gt;"",IF($AF1042&gt;-1,1,IF(Q1042="L",1,IF(AND(Q1042="W",N1042=1),2,IF(AND(Q1042="W",N1042=2),3,IF(AND(Q1042="W",N1042=3),2,N1042))))))</f>
        <v>0</v>
      </c>
      <c r="O1043" s="345" t="str">
        <f>IF($A1042&lt;&gt;"",IF(OR($AH1042&lt;&gt;0,$AI1042&lt;&gt;0,E1042="BBB",H1043&lt;&gt;""),"",IF(AND($D1037="R",$D1040="R"),"R",IF(AND($D1039="R",$D1041="R"),"R",IF(AND($D1041=$D1042,$D1041="R"),"R","")))),"")</f>
        <v/>
      </c>
      <c r="P1043" s="48"/>
      <c r="Q1043" s="48"/>
      <c r="R1043" s="54"/>
      <c r="S1043" s="56"/>
      <c r="T1043" s="175">
        <v>1</v>
      </c>
      <c r="U1043" s="345" t="str">
        <f>IF($A1042&lt;&gt;"",IF(OR($AH1042&lt;&gt;0,$AI1042&lt;&gt;0,S1038="RRR",S1042="RRR"),"",IF(AND($D1035="B",$D1039="B"),"B",IF(AND($D1037="B",$D1040="B"),"B",IF(AND($D1039="B",$D1041="B"),"B",IF(AND($D1041=$D1042,$D1041="B"),"B",""))))),"")</f>
        <v/>
      </c>
      <c r="V1043" s="48"/>
      <c r="W1043" s="48"/>
      <c r="X1043" s="54"/>
      <c r="Y1043" s="56"/>
      <c r="Z1043" s="175">
        <v>1</v>
      </c>
      <c r="AA1043" s="345" t="b">
        <f>IF($A1042&lt;&gt;"",IF(OR($AH1042&lt;&gt;0,$AI1042&lt;&gt;0,S1042&lt;&gt;AJ$3),"",O1043))</f>
        <v>0</v>
      </c>
      <c r="AB1043" s="48"/>
      <c r="AC1043" s="48"/>
      <c r="AD1043" s="54"/>
      <c r="AE1043" s="54"/>
      <c r="AF1043" s="49"/>
      <c r="AG1043" s="49"/>
      <c r="AH1043" s="20"/>
      <c r="AI1043" s="92"/>
      <c r="AJ1043" s="20"/>
      <c r="AK1043" s="20"/>
      <c r="AL1043" s="20"/>
      <c r="AM1043" s="20"/>
      <c r="AN1043" s="20"/>
      <c r="AO1043" s="20"/>
      <c r="AP1043" s="20"/>
      <c r="AQ1043" s="20"/>
      <c r="AR1043" s="20"/>
      <c r="AS1043" s="20"/>
      <c r="AT1043" s="66"/>
      <c r="AU1043" s="20"/>
      <c r="AV1043" s="20"/>
      <c r="AW1043" s="20"/>
      <c r="AX1043" s="20"/>
      <c r="AY1043" s="20"/>
      <c r="AZ1043" s="20"/>
      <c r="BA1043" s="20"/>
      <c r="BB1043" s="66"/>
      <c r="BC1043" s="48"/>
      <c r="BD1043" s="66"/>
      <c r="BE1043" s="48"/>
      <c r="BG1043" s="48"/>
      <c r="BH1043" s="48"/>
      <c r="BL1043" s="48"/>
      <c r="BM1043" s="61"/>
      <c r="BN1043" s="48"/>
      <c r="BO1043" s="48"/>
      <c r="BP1043" s="48"/>
      <c r="BQ1043" s="12"/>
      <c r="BR1043" s="48"/>
      <c r="BS1043" s="48"/>
      <c r="BT1043" s="48"/>
      <c r="BU1043" s="48"/>
      <c r="BV1043" s="18"/>
      <c r="BW1043" s="18"/>
      <c r="BX1043" s="18"/>
      <c r="BY1043" s="25"/>
      <c r="BZ1043" s="18"/>
      <c r="CA1043" s="18"/>
      <c r="CE1043" s="18"/>
      <c r="CF1043" s="66"/>
      <c r="CH1043" s="66"/>
    </row>
    <row r="1044" spans="1:86" s="19" customFormat="1">
      <c r="A1044" s="66"/>
      <c r="B1044" s="43"/>
      <c r="C1044" s="27"/>
      <c r="D1044" s="56"/>
      <c r="E1044" s="56"/>
      <c r="F1044" s="175" t="b">
        <f>IF($A1043&lt;&gt;"",IF($AF1043&gt;-1,1,IF(I1043="L",1,IF(AND(I1043="W",F1043=1),2,IF(AND(I1043="W",F1043=2),3,IF(AND(I1043="W",F1043=3),2,F1043))))))</f>
        <v>0</v>
      </c>
      <c r="G1044" s="459">
        <f ca="1">IF(G1043&gt;=$AJ$2,1,IF(I1043="L",2,IF(I1043="W",2*G1043,G1043)))</f>
        <v>1</v>
      </c>
      <c r="H1044" s="345" t="str">
        <f>IF($A1043&lt;&gt;"",IF(OR($AH1043&lt;&gt;0,$AI1043&lt;&gt;0,E1043="RRR"),"",IF(AND($D1038="B",$D1041="B"),"B",IF(AND($D1040="B",$D1042="B"),"B",IF(AND($D1042=$D1043,$D1042="B"),"B","")))),"")</f>
        <v/>
      </c>
      <c r="I1044" s="48"/>
      <c r="J1044" s="48"/>
      <c r="K1044" s="54"/>
      <c r="L1044" s="56"/>
      <c r="M1044" s="428">
        <f t="shared" ca="1" si="326"/>
        <v>0</v>
      </c>
      <c r="N1044" s="175" t="b">
        <f>IF($A1043&lt;&gt;"",IF($AF1043&gt;-1,1,IF(Q1043="L",1,IF(AND(Q1043="W",N1043=1),2,IF(AND(Q1043="W",N1043=2),3,IF(AND(Q1043="W",N1043=3),2,N1043))))))</f>
        <v>0</v>
      </c>
      <c r="O1044" s="345" t="str">
        <f>IF($A1043&lt;&gt;"",IF(OR($AH1043&lt;&gt;0,$AI1043&lt;&gt;0,E1043="BBB",H1044&lt;&gt;""),"",IF(AND($D1038="R",$D1041="R"),"R",IF(AND($D1040="R",$D1042="R"),"R",IF(AND($D1042=$D1043,$D1042="R"),"R","")))),"")</f>
        <v/>
      </c>
      <c r="P1044" s="48"/>
      <c r="Q1044" s="48"/>
      <c r="R1044" s="54"/>
      <c r="S1044" s="56"/>
      <c r="T1044" s="175">
        <v>1</v>
      </c>
      <c r="U1044" s="345" t="str">
        <f>IF($A1043&lt;&gt;"",IF(OR($AH1043&lt;&gt;0,$AI1043&lt;&gt;0,S1039="RRR",S1043="RRR"),"",IF(AND($D1036="B",$D1040="B"),"B",IF(AND($D1038="B",$D1041="B"),"B",IF(AND($D1040="B",$D1042="B"),"B",IF(AND($D1042=$D1043,$D1042="B"),"B",""))))),"")</f>
        <v/>
      </c>
      <c r="V1044" s="48"/>
      <c r="W1044" s="48"/>
      <c r="X1044" s="54"/>
      <c r="Y1044" s="56"/>
      <c r="Z1044" s="175">
        <v>1</v>
      </c>
      <c r="AA1044" s="345" t="b">
        <f>IF($A1043&lt;&gt;"",IF(OR($AH1043&lt;&gt;0,$AI1043&lt;&gt;0,S1043&lt;&gt;AJ$3),"",O1044))</f>
        <v>0</v>
      </c>
      <c r="AB1044" s="48"/>
      <c r="AC1044" s="48"/>
      <c r="AD1044" s="54"/>
      <c r="AE1044" s="54"/>
      <c r="AF1044" s="49"/>
      <c r="AG1044" s="49"/>
      <c r="AH1044" s="20"/>
      <c r="AI1044" s="92"/>
      <c r="AJ1044" s="20"/>
      <c r="AK1044" s="20"/>
      <c r="AL1044" s="20"/>
      <c r="AM1044" s="20"/>
      <c r="AN1044" s="20"/>
      <c r="AO1044" s="20"/>
      <c r="AP1044" s="20"/>
      <c r="AQ1044" s="20"/>
      <c r="AR1044" s="20"/>
      <c r="AS1044" s="20"/>
      <c r="AT1044" s="66"/>
      <c r="AU1044" s="20"/>
      <c r="AV1044" s="20"/>
      <c r="AW1044" s="20"/>
      <c r="AX1044" s="20"/>
      <c r="AY1044" s="20"/>
      <c r="AZ1044" s="20"/>
      <c r="BA1044" s="20"/>
      <c r="BB1044" s="66"/>
      <c r="BC1044" s="48"/>
      <c r="BD1044" s="66"/>
      <c r="BE1044" s="48"/>
      <c r="BG1044" s="48"/>
      <c r="BH1044" s="48"/>
      <c r="BL1044" s="48"/>
      <c r="BM1044" s="61"/>
      <c r="BN1044" s="48"/>
      <c r="BO1044" s="48"/>
      <c r="BP1044" s="48"/>
      <c r="BQ1044" s="12"/>
      <c r="BR1044" s="48"/>
      <c r="BS1044" s="48"/>
      <c r="BT1044" s="48"/>
      <c r="BU1044" s="48"/>
      <c r="BV1044" s="18"/>
      <c r="BW1044" s="18"/>
      <c r="BX1044" s="18"/>
      <c r="BY1044" s="25"/>
      <c r="BZ1044" s="18"/>
      <c r="CA1044" s="18"/>
      <c r="CE1044" s="18"/>
      <c r="CF1044" s="66"/>
      <c r="CH1044" s="66"/>
    </row>
    <row r="1045" spans="1:86" s="19" customFormat="1">
      <c r="A1045" s="66"/>
      <c r="B1045" s="43"/>
      <c r="C1045" s="27"/>
      <c r="D1045" s="56"/>
      <c r="E1045" s="56"/>
      <c r="F1045" s="175" t="b">
        <f>IF($A1044&lt;&gt;"",IF($AF1044&gt;-1,1,IF(I1044="L",1,IF(AND(I1044="W",F1044=1),2,IF(AND(I1044="W",F1044=2),3,IF(AND(I1044="W",F1044=3),2,F1044))))))</f>
        <v>0</v>
      </c>
      <c r="G1045" s="459">
        <f ca="1">IF(G1044&gt;=$AJ$2,1,IF(I1044="L",2,IF(I1044="W",2*G1044,G1044)))</f>
        <v>1</v>
      </c>
      <c r="H1045" s="345" t="str">
        <f>IF($A1044&lt;&gt;"",IF(OR($AH1044&lt;&gt;0,$AI1044&lt;&gt;0,E1044="RRR"),"",IF(AND($D1039="B",$D1042="B"),"B",IF(AND($D1041="B",$D1043="B"),"B",IF(AND($D1043=$D1044,$D1043="B"),"B","")))),"")</f>
        <v/>
      </c>
      <c r="I1045" s="48"/>
      <c r="J1045" s="48"/>
      <c r="K1045" s="54"/>
      <c r="L1045" s="56"/>
      <c r="M1045" s="428">
        <f t="shared" ca="1" si="326"/>
        <v>0</v>
      </c>
      <c r="N1045" s="175" t="b">
        <f>IF($A1044&lt;&gt;"",IF($AF1044&gt;-1,1,IF(Q1044="L",1,IF(AND(Q1044="W",N1044=1),2,IF(AND(Q1044="W",N1044=2),3,IF(AND(Q1044="W",N1044=3),2,N1044))))))</f>
        <v>0</v>
      </c>
      <c r="O1045" s="345" t="str">
        <f>IF($A1044&lt;&gt;"",IF(OR($AH1044&lt;&gt;0,$AI1044&lt;&gt;0,E1044="BBB",H1045&lt;&gt;""),"",IF(AND($D1039="R",$D1042="R"),"R",IF(AND($D1041="R",$D1043="R"),"R",IF(AND($D1043=$D1044,$D1043="R"),"R","")))),"")</f>
        <v/>
      </c>
      <c r="P1045" s="48"/>
      <c r="Q1045" s="48"/>
      <c r="R1045" s="54"/>
      <c r="S1045" s="56"/>
      <c r="T1045" s="175">
        <v>1</v>
      </c>
      <c r="U1045" s="345" t="str">
        <f>IF($A1044&lt;&gt;"",IF(OR($AH1044&lt;&gt;0,$AI1044&lt;&gt;0,S1040="RRR",S1044="RRR"),"",IF(AND($D1037="B",$D1041="B"),"B",IF(AND($D1039="B",$D1042="B"),"B",IF(AND($D1041="B",$D1043="B"),"B",IF(AND($D1043=$D1044,$D1043="B"),"B",""))))),"")</f>
        <v/>
      </c>
      <c r="V1045" s="48"/>
      <c r="W1045" s="48"/>
      <c r="X1045" s="54"/>
      <c r="Y1045" s="56"/>
      <c r="Z1045" s="175">
        <v>1</v>
      </c>
      <c r="AA1045" s="345" t="b">
        <f>IF($A1044&lt;&gt;"",IF(OR($AH1044&lt;&gt;0,$AI1044&lt;&gt;0,S1044&lt;&gt;AJ$3),"",O1045))</f>
        <v>0</v>
      </c>
      <c r="AB1045" s="48"/>
      <c r="AC1045" s="48"/>
      <c r="AD1045" s="54"/>
      <c r="AE1045" s="54"/>
      <c r="AF1045" s="49"/>
      <c r="AG1045" s="49"/>
      <c r="AH1045" s="20"/>
      <c r="AI1045" s="92"/>
      <c r="AJ1045" s="20"/>
      <c r="AK1045" s="20"/>
      <c r="AL1045" s="20"/>
      <c r="AM1045" s="20"/>
      <c r="AN1045" s="20"/>
      <c r="AO1045" s="20"/>
      <c r="AP1045" s="20"/>
      <c r="AQ1045" s="20"/>
      <c r="AR1045" s="20"/>
      <c r="AS1045" s="20"/>
      <c r="AT1045" s="66"/>
      <c r="AU1045" s="20"/>
      <c r="AV1045" s="20"/>
      <c r="AW1045" s="20"/>
      <c r="AX1045" s="20"/>
      <c r="AY1045" s="20"/>
      <c r="AZ1045" s="20"/>
      <c r="BA1045" s="20"/>
      <c r="BB1045" s="66"/>
      <c r="BC1045" s="48"/>
      <c r="BD1045" s="66"/>
      <c r="BE1045" s="48"/>
      <c r="BG1045" s="48"/>
      <c r="BH1045" s="48"/>
      <c r="BL1045" s="48"/>
      <c r="BM1045" s="61"/>
      <c r="BN1045" s="48"/>
      <c r="BO1045" s="48"/>
      <c r="BP1045" s="48"/>
      <c r="BQ1045" s="12"/>
      <c r="BR1045" s="48"/>
      <c r="BS1045" s="48"/>
      <c r="BT1045" s="48"/>
      <c r="BU1045" s="48"/>
      <c r="BV1045" s="18"/>
      <c r="BW1045" s="18"/>
      <c r="BX1045" s="18"/>
      <c r="BY1045" s="25"/>
      <c r="BZ1045" s="18"/>
      <c r="CA1045" s="18"/>
      <c r="CE1045" s="18"/>
      <c r="CF1045" s="66"/>
      <c r="CH1045" s="66"/>
    </row>
    <row r="1046" spans="1:86" s="19" customFormat="1">
      <c r="A1046" s="66"/>
      <c r="B1046" s="43"/>
      <c r="C1046" s="27"/>
      <c r="D1046" s="56"/>
      <c r="E1046" s="56"/>
      <c r="F1046" s="175" t="b">
        <f>IF($A1045&lt;&gt;"",IF($AF1045&gt;-1,1,IF(I1045="L",1,IF(AND(I1045="W",F1045=1),2,IF(AND(I1045="W",F1045=2),3,IF(AND(I1045="W",F1045=3),2,F1045))))))</f>
        <v>0</v>
      </c>
      <c r="G1046" s="459">
        <f ca="1">IF(G1045&gt;=$AJ$2,1,IF(I1045="L",2,IF(I1045="W",2*G1045,G1045)))</f>
        <v>1</v>
      </c>
      <c r="H1046" s="345" t="str">
        <f>IF($A1045&lt;&gt;"",IF(OR($AH1045&lt;&gt;0,$AI1045&lt;&gt;0,E1045="RRR"),"",IF(AND($D1040="B",$D1043="B"),"B",IF(AND($D1042="B",$D1044="B"),"B",IF(AND($D1044=$D1045,$D1044="B"),"B","")))),"")</f>
        <v/>
      </c>
      <c r="I1046" s="48"/>
      <c r="J1046" s="48"/>
      <c r="K1046" s="54"/>
      <c r="L1046" s="56"/>
      <c r="M1046" s="428">
        <f t="shared" ca="1" si="326"/>
        <v>0</v>
      </c>
      <c r="N1046" s="175" t="b">
        <f>IF($A1045&lt;&gt;"",IF($AF1045&gt;-1,1,IF(Q1045="L",1,IF(AND(Q1045="W",N1045=1),2,IF(AND(Q1045="W",N1045=2),3,IF(AND(Q1045="W",N1045=3),2,N1045))))))</f>
        <v>0</v>
      </c>
      <c r="O1046" s="345" t="str">
        <f>IF($A1045&lt;&gt;"",IF(OR($AH1045&lt;&gt;0,$AI1045&lt;&gt;0,E1045="BBB",H1046&lt;&gt;""),"",IF(AND($D1040="R",$D1043="R"),"R",IF(AND($D1042="R",$D1044="R"),"R",IF(AND($D1044=$D1045,$D1044="R"),"R","")))),"")</f>
        <v/>
      </c>
      <c r="P1046" s="48"/>
      <c r="Q1046" s="48"/>
      <c r="R1046" s="54"/>
      <c r="S1046" s="56"/>
      <c r="T1046" s="175">
        <v>1</v>
      </c>
      <c r="U1046" s="345" t="str">
        <f>IF($A1045&lt;&gt;"",IF(OR($AH1045&lt;&gt;0,$AI1045&lt;&gt;0,S1041="RRR",S1045="RRR"),"",IF(AND($D1038="B",$D1042="B"),"B",IF(AND($D1040="B",$D1043="B"),"B",IF(AND($D1042="B",$D1044="B"),"B",IF(AND($D1044=$D1045,$D1044="B"),"B",""))))),"")</f>
        <v/>
      </c>
      <c r="V1046" s="48"/>
      <c r="W1046" s="48"/>
      <c r="X1046" s="54"/>
      <c r="Y1046" s="56"/>
      <c r="Z1046" s="175">
        <v>1</v>
      </c>
      <c r="AA1046" s="345" t="b">
        <f>IF($A1045&lt;&gt;"",IF(OR($AH1045&lt;&gt;0,$AI1045&lt;&gt;0,S1045&lt;&gt;AJ$3),"",O1046))</f>
        <v>0</v>
      </c>
      <c r="AB1046" s="48"/>
      <c r="AC1046" s="48"/>
      <c r="AD1046" s="54"/>
      <c r="AE1046" s="54"/>
      <c r="AF1046" s="49"/>
      <c r="AG1046" s="49"/>
      <c r="AH1046" s="20"/>
      <c r="AI1046" s="92"/>
      <c r="AJ1046" s="20"/>
      <c r="AK1046" s="20"/>
      <c r="AL1046" s="20"/>
      <c r="AM1046" s="20"/>
      <c r="AN1046" s="20"/>
      <c r="AO1046" s="20"/>
      <c r="AP1046" s="20"/>
      <c r="AQ1046" s="20"/>
      <c r="AR1046" s="20"/>
      <c r="AS1046" s="20"/>
      <c r="AT1046" s="66"/>
      <c r="AU1046" s="20"/>
      <c r="AV1046" s="20"/>
      <c r="AW1046" s="20"/>
      <c r="AX1046" s="20"/>
      <c r="AY1046" s="20"/>
      <c r="AZ1046" s="20"/>
      <c r="BA1046" s="20"/>
      <c r="BB1046" s="66"/>
      <c r="BC1046" s="48"/>
      <c r="BD1046" s="66"/>
      <c r="BE1046" s="48"/>
      <c r="BG1046" s="48"/>
      <c r="BH1046" s="48"/>
      <c r="BL1046" s="48"/>
      <c r="BM1046" s="61"/>
      <c r="BN1046" s="48"/>
      <c r="BO1046" s="48"/>
      <c r="BP1046" s="48"/>
      <c r="BQ1046" s="12"/>
      <c r="BR1046" s="48"/>
      <c r="BS1046" s="48"/>
      <c r="BT1046" s="48"/>
      <c r="BU1046" s="48"/>
      <c r="BV1046" s="18"/>
      <c r="BW1046" s="18"/>
      <c r="BX1046" s="18"/>
      <c r="BY1046" s="25"/>
      <c r="BZ1046" s="18"/>
      <c r="CA1046" s="18"/>
      <c r="CE1046" s="18"/>
      <c r="CF1046" s="66"/>
      <c r="CH1046" s="66"/>
    </row>
    <row r="1047" spans="1:86" s="19" customFormat="1">
      <c r="A1047" s="66"/>
      <c r="B1047" s="43"/>
      <c r="C1047" s="27"/>
      <c r="D1047" s="56"/>
      <c r="E1047" s="56"/>
      <c r="F1047" s="175" t="b">
        <f>IF($A1046&lt;&gt;"",IF($AF1046&gt;-1,1,IF(I1046="L",1,IF(AND(I1046="W",F1046=1),2,IF(AND(I1046="W",F1046=2),3,IF(AND(I1046="W",F1046=3),2,F1046))))))</f>
        <v>0</v>
      </c>
      <c r="G1047" s="459">
        <f ca="1">IF(G1046&gt;=$AJ$2,1,IF(I1046="L",2,IF(I1046="W",2*G1046,G1046)))</f>
        <v>1</v>
      </c>
      <c r="H1047" s="345" t="str">
        <f>IF($A1046&lt;&gt;"",IF(OR($AH1046&lt;&gt;0,$AI1046&lt;&gt;0,E1046="RRR"),"",IF(AND($D1041="B",$D1044="B"),"B",IF(AND($D1043="B",$D1045="B"),"B",IF(AND($D1045=$D1046,$D1045="B"),"B","")))),"")</f>
        <v/>
      </c>
      <c r="I1047" s="48"/>
      <c r="J1047" s="48"/>
      <c r="K1047" s="54"/>
      <c r="L1047" s="56"/>
      <c r="M1047" s="428">
        <f t="shared" ca="1" si="326"/>
        <v>0</v>
      </c>
      <c r="N1047" s="175" t="b">
        <f>IF($A1046&lt;&gt;"",IF($AF1046&gt;-1,1,IF(Q1046="L",1,IF(AND(Q1046="W",N1046=1),2,IF(AND(Q1046="W",N1046=2),3,IF(AND(Q1046="W",N1046=3),2,N1046))))))</f>
        <v>0</v>
      </c>
      <c r="O1047" s="345" t="str">
        <f>IF($A1046&lt;&gt;"",IF(OR($AH1046&lt;&gt;0,$AI1046&lt;&gt;0,E1046="BBB",H1047&lt;&gt;""),"",IF(AND($D1041="R",$D1044="R"),"R",IF(AND($D1043="R",$D1045="R"),"R",IF(AND($D1045=$D1046,$D1045="R"),"R","")))),"")</f>
        <v/>
      </c>
      <c r="P1047" s="48"/>
      <c r="Q1047" s="48"/>
      <c r="R1047" s="54"/>
      <c r="S1047" s="56"/>
      <c r="T1047" s="175">
        <v>1</v>
      </c>
      <c r="U1047" s="345" t="str">
        <f>IF($A1046&lt;&gt;"",IF(OR($AH1046&lt;&gt;0,$AI1046&lt;&gt;0,S1042="RRR",S1046="RRR"),"",IF(AND($D1039="B",$D1043="B"),"B",IF(AND($D1041="B",$D1044="B"),"B",IF(AND($D1043="B",$D1045="B"),"B",IF(AND($D1045=$D1046,$D1045="B"),"B",""))))),"")</f>
        <v/>
      </c>
      <c r="V1047" s="48"/>
      <c r="W1047" s="48"/>
      <c r="X1047" s="54"/>
      <c r="Y1047" s="56"/>
      <c r="Z1047" s="175">
        <v>1</v>
      </c>
      <c r="AA1047" s="345" t="b">
        <f>IF($A1046&lt;&gt;"",IF(OR($AH1046&lt;&gt;0,$AI1046&lt;&gt;0,S1046&lt;&gt;AJ$3),"",O1047))</f>
        <v>0</v>
      </c>
      <c r="AB1047" s="48"/>
      <c r="AC1047" s="48"/>
      <c r="AD1047" s="54"/>
      <c r="AE1047" s="54"/>
      <c r="AF1047" s="49"/>
      <c r="AG1047" s="49"/>
      <c r="AH1047" s="20"/>
      <c r="AI1047" s="92"/>
      <c r="AJ1047" s="20"/>
      <c r="AK1047" s="20"/>
      <c r="AL1047" s="20"/>
      <c r="AM1047" s="20"/>
      <c r="AN1047" s="20"/>
      <c r="AO1047" s="20"/>
      <c r="AP1047" s="20"/>
      <c r="AQ1047" s="20"/>
      <c r="AR1047" s="20"/>
      <c r="AS1047" s="20"/>
      <c r="AT1047" s="66"/>
      <c r="AU1047" s="20"/>
      <c r="AV1047" s="20"/>
      <c r="AW1047" s="20"/>
      <c r="AX1047" s="20"/>
      <c r="AY1047" s="20"/>
      <c r="AZ1047" s="20"/>
      <c r="BA1047" s="20"/>
      <c r="BB1047" s="66"/>
      <c r="BC1047" s="48"/>
      <c r="BD1047" s="66"/>
      <c r="BE1047" s="48"/>
      <c r="BG1047" s="48"/>
      <c r="BH1047" s="48"/>
      <c r="BL1047" s="48"/>
      <c r="BM1047" s="61"/>
      <c r="BN1047" s="48"/>
      <c r="BO1047" s="48"/>
      <c r="BP1047" s="48"/>
      <c r="BQ1047" s="12"/>
      <c r="BR1047" s="48"/>
      <c r="BS1047" s="48"/>
      <c r="BT1047" s="48"/>
      <c r="BU1047" s="48"/>
      <c r="BV1047" s="18"/>
      <c r="BW1047" s="18"/>
      <c r="BX1047" s="18"/>
      <c r="BY1047" s="25"/>
      <c r="BZ1047" s="18"/>
      <c r="CA1047" s="18"/>
      <c r="CE1047" s="18"/>
      <c r="CF1047" s="66"/>
      <c r="CH1047" s="66"/>
    </row>
    <row r="1048" spans="1:86" s="19" customFormat="1">
      <c r="A1048" s="66"/>
      <c r="B1048" s="43"/>
      <c r="C1048" s="27"/>
      <c r="D1048" s="56"/>
      <c r="E1048" s="56"/>
      <c r="F1048" s="175" t="b">
        <f>IF($A1047&lt;&gt;"",IF($AF1047&gt;-1,1,IF(I1047="L",1,IF(AND(I1047="W",F1047=1),2,IF(AND(I1047="W",F1047=2),3,IF(AND(I1047="W",F1047=3),2,F1047))))))</f>
        <v>0</v>
      </c>
      <c r="G1048" s="459">
        <f ca="1">IF(G1047&gt;=$AJ$2,1,IF(I1047="L",2,IF(I1047="W",2*G1047,G1047)))</f>
        <v>1</v>
      </c>
      <c r="H1048" s="345" t="str">
        <f>IF($A1047&lt;&gt;"",IF(OR($AH1047&lt;&gt;0,$AI1047&lt;&gt;0,E1047="RRR"),"",IF(AND($D1042="B",$D1045="B"),"B",IF(AND($D1044="B",$D1046="B"),"B",IF(AND($D1046=$D1047,$D1046="B"),"B","")))),"")</f>
        <v/>
      </c>
      <c r="I1048" s="48"/>
      <c r="J1048" s="48"/>
      <c r="K1048" s="54"/>
      <c r="L1048" s="56"/>
      <c r="M1048" s="428">
        <f t="shared" ca="1" si="326"/>
        <v>0</v>
      </c>
      <c r="N1048" s="175" t="b">
        <f>IF($A1047&lt;&gt;"",IF($AF1047&gt;-1,1,IF(Q1047="L",1,IF(AND(Q1047="W",N1047=1),2,IF(AND(Q1047="W",N1047=2),3,IF(AND(Q1047="W",N1047=3),2,N1047))))))</f>
        <v>0</v>
      </c>
      <c r="O1048" s="345" t="str">
        <f>IF($A1047&lt;&gt;"",IF(OR($AH1047&lt;&gt;0,$AI1047&lt;&gt;0,E1047="BBB",H1048&lt;&gt;""),"",IF(AND($D1042="R",$D1045="R"),"R",IF(AND($D1044="R",$D1046="R"),"R",IF(AND($D1046=$D1047,$D1046="R"),"R","")))),"")</f>
        <v/>
      </c>
      <c r="P1048" s="48"/>
      <c r="Q1048" s="48"/>
      <c r="R1048" s="54"/>
      <c r="S1048" s="56"/>
      <c r="T1048" s="175">
        <v>1</v>
      </c>
      <c r="U1048" s="345" t="str">
        <f>IF($A1047&lt;&gt;"",IF(OR($AH1047&lt;&gt;0,$AI1047&lt;&gt;0,S1043="RRR",S1047="RRR"),"",IF(AND($D1040="B",$D1044="B"),"B",IF(AND($D1042="B",$D1045="B"),"B",IF(AND($D1044="B",$D1046="B"),"B",IF(AND($D1046=$D1047,$D1046="B"),"B",""))))),"")</f>
        <v/>
      </c>
      <c r="V1048" s="48"/>
      <c r="W1048" s="48"/>
      <c r="X1048" s="54"/>
      <c r="Y1048" s="56"/>
      <c r="Z1048" s="175">
        <v>1</v>
      </c>
      <c r="AA1048" s="345" t="b">
        <f>IF($A1047&lt;&gt;"",IF(OR($AH1047&lt;&gt;0,$AI1047&lt;&gt;0,S1047&lt;&gt;AJ$3),"",O1048))</f>
        <v>0</v>
      </c>
      <c r="AB1048" s="48"/>
      <c r="AC1048" s="48"/>
      <c r="AD1048" s="54"/>
      <c r="AE1048" s="41"/>
      <c r="AF1048" s="41"/>
      <c r="AG1048" s="41"/>
      <c r="AH1048" s="41"/>
      <c r="AI1048" s="41"/>
      <c r="AJ1048" s="41"/>
      <c r="AK1048" s="20"/>
      <c r="AL1048" s="20"/>
      <c r="AM1048" s="20"/>
      <c r="AN1048" s="20"/>
      <c r="AO1048" s="20"/>
      <c r="AP1048" s="20"/>
      <c r="AQ1048" s="20"/>
      <c r="AR1048" s="20"/>
      <c r="AS1048" s="20"/>
      <c r="AT1048" s="66"/>
      <c r="AU1048" s="20"/>
      <c r="AV1048" s="20"/>
      <c r="AW1048" s="20"/>
      <c r="AX1048" s="20"/>
      <c r="AY1048" s="20"/>
      <c r="AZ1048" s="20"/>
      <c r="BA1048" s="20"/>
      <c r="BB1048" s="66"/>
      <c r="BC1048" s="48"/>
      <c r="BD1048" s="66"/>
      <c r="BE1048" s="48"/>
      <c r="BG1048" s="48"/>
      <c r="BH1048" s="48"/>
      <c r="BL1048" s="48"/>
      <c r="BM1048" s="61"/>
      <c r="BN1048" s="48"/>
      <c r="BO1048" s="48"/>
      <c r="BP1048" s="48"/>
      <c r="BQ1048" s="12"/>
      <c r="BR1048" s="48"/>
      <c r="BS1048" s="48"/>
      <c r="BT1048" s="48"/>
      <c r="BU1048" s="48"/>
      <c r="BV1048" s="18"/>
      <c r="BW1048" s="18"/>
      <c r="BX1048" s="18"/>
      <c r="BY1048" s="25"/>
      <c r="BZ1048" s="18"/>
      <c r="CA1048" s="18"/>
      <c r="CE1048" s="18"/>
      <c r="CF1048" s="66"/>
      <c r="CH1048" s="66"/>
    </row>
    <row r="1049" spans="1:86" s="19" customFormat="1">
      <c r="A1049" s="66"/>
      <c r="B1049" s="43"/>
      <c r="C1049" s="27"/>
      <c r="D1049" s="56"/>
      <c r="E1049" s="56"/>
      <c r="F1049" s="175" t="b">
        <f>IF($A1048&lt;&gt;"",IF($AF1048&gt;-1,1,IF(I1048="L",1,IF(AND(I1048="W",F1048=1),2,IF(AND(I1048="W",F1048=2),3,IF(AND(I1048="W",F1048=3),2,F1048))))))</f>
        <v>0</v>
      </c>
      <c r="G1049" s="459">
        <f ca="1">IF(G1048&gt;=$AJ$2,1,IF(I1048="L",2,IF(I1048="W",2*G1048,G1048)))</f>
        <v>1</v>
      </c>
      <c r="H1049" s="345" t="str">
        <f>IF($A1048&lt;&gt;"",IF(OR($AH1048&lt;&gt;0,$AI1048&lt;&gt;0,E1048="RRR"),"",IF(AND($D1043="B",$D1046="B"),"B",IF(AND($D1045="B",$D1047="B"),"B",IF(AND($D1047=$D1048,$D1047="B"),"B","")))),"")</f>
        <v/>
      </c>
      <c r="I1049" s="48"/>
      <c r="J1049" s="48"/>
      <c r="K1049" s="54"/>
      <c r="L1049" s="56"/>
      <c r="M1049" s="428">
        <f t="shared" ca="1" si="326"/>
        <v>0</v>
      </c>
      <c r="N1049" s="175" t="b">
        <f>IF($A1048&lt;&gt;"",IF($AF1048&gt;-1,1,IF(Q1048="L",1,IF(AND(Q1048="W",N1048=1),2,IF(AND(Q1048="W",N1048=2),3,IF(AND(Q1048="W",N1048=3),2,N1048))))))</f>
        <v>0</v>
      </c>
      <c r="O1049" s="345" t="str">
        <f>IF($A1048&lt;&gt;"",IF(OR($AH1048&lt;&gt;0,$AI1048&lt;&gt;0,E1048="BBB",H1049&lt;&gt;""),"",IF(AND($D1043="R",$D1046="R"),"R",IF(AND($D1045="R",$D1047="R"),"R",IF(AND($D1047=$D1048,$D1047="R"),"R","")))),"")</f>
        <v/>
      </c>
      <c r="P1049" s="48"/>
      <c r="Q1049" s="48"/>
      <c r="R1049" s="54"/>
      <c r="S1049" s="56"/>
      <c r="T1049" s="175">
        <v>1</v>
      </c>
      <c r="U1049" s="345" t="str">
        <f>IF($A1048&lt;&gt;"",IF(OR($AH1048&lt;&gt;0,$AI1048&lt;&gt;0,S1044="RRR",S1048="RRR"),"",IF(AND($D1041="B",$D1045="B"),"B",IF(AND($D1043="B",$D1046="B"),"B",IF(AND($D1045="B",$D1047="B"),"B",IF(AND($D1047=$D1048,$D1047="B"),"B",""))))),"")</f>
        <v/>
      </c>
      <c r="V1049" s="48"/>
      <c r="W1049" s="48"/>
      <c r="X1049" s="54"/>
      <c r="Y1049" s="56"/>
      <c r="Z1049" s="175">
        <v>1</v>
      </c>
      <c r="AA1049" s="345" t="b">
        <f>IF($A1048&lt;&gt;"",IF(OR($AH1048&lt;&gt;0,$AI1048&lt;&gt;0,S1048&lt;&gt;AJ$3),"",O1049))</f>
        <v>0</v>
      </c>
      <c r="AB1049" s="48"/>
      <c r="AC1049" s="48"/>
      <c r="AD1049" s="54"/>
      <c r="AE1049" s="41"/>
      <c r="AF1049" s="41"/>
      <c r="AG1049" s="41"/>
      <c r="AH1049" s="41"/>
      <c r="AI1049" s="41"/>
      <c r="AJ1049" s="41"/>
      <c r="AK1049" s="20"/>
      <c r="AL1049" s="20"/>
      <c r="AM1049" s="20"/>
      <c r="AN1049" s="20"/>
      <c r="AO1049" s="20"/>
      <c r="AP1049" s="20"/>
      <c r="AQ1049" s="20"/>
      <c r="AR1049" s="20"/>
      <c r="AS1049" s="20"/>
      <c r="AT1049" s="66"/>
      <c r="AU1049" s="20"/>
      <c r="AV1049" s="20"/>
      <c r="AW1049" s="20"/>
      <c r="AX1049" s="20"/>
      <c r="AY1049" s="20"/>
      <c r="AZ1049" s="20"/>
      <c r="BA1049" s="20"/>
      <c r="BB1049" s="66"/>
      <c r="BC1049" s="48"/>
      <c r="BD1049" s="66"/>
      <c r="BE1049" s="48"/>
      <c r="BG1049" s="48"/>
      <c r="BH1049" s="48"/>
      <c r="BL1049" s="48"/>
      <c r="BM1049" s="61"/>
      <c r="BN1049" s="48"/>
      <c r="BO1049" s="48"/>
      <c r="BP1049" s="48"/>
      <c r="BQ1049" s="12"/>
      <c r="BR1049" s="48"/>
      <c r="BS1049" s="48"/>
      <c r="BT1049" s="48"/>
      <c r="BU1049" s="48"/>
      <c r="BV1049" s="18"/>
      <c r="BW1049" s="18"/>
      <c r="BX1049" s="18"/>
      <c r="BY1049" s="25"/>
      <c r="BZ1049" s="18"/>
      <c r="CA1049" s="18"/>
      <c r="CE1049" s="18"/>
      <c r="CF1049" s="66"/>
      <c r="CH1049" s="66"/>
    </row>
    <row r="1050" spans="1:86" s="19" customFormat="1">
      <c r="A1050" s="66"/>
      <c r="B1050" s="43"/>
      <c r="C1050" s="27"/>
      <c r="D1050" s="56"/>
      <c r="E1050" s="56"/>
      <c r="F1050" s="175" t="b">
        <f>IF($A1049&lt;&gt;"",IF($AF1049&gt;-1,1,IF(I1049="L",1,IF(AND(I1049="W",F1049=1),2,IF(AND(I1049="W",F1049=2),3,IF(AND(I1049="W",F1049=3),2,F1049))))))</f>
        <v>0</v>
      </c>
      <c r="G1050" s="459">
        <f ca="1">IF(G1049&gt;=$AJ$2,1,IF(I1049="L",2,IF(I1049="W",2*G1049,G1049)))</f>
        <v>1</v>
      </c>
      <c r="H1050" s="345" t="str">
        <f>IF($A1049&lt;&gt;"",IF(OR($AH1049&lt;&gt;0,$AI1049&lt;&gt;0,E1049="RRR"),"",IF(AND($D1044="B",$D1047="B"),"B",IF(AND($D1046="B",$D1048="B"),"B",IF(AND($D1048=$D1049,$D1048="B"),"B","")))),"")</f>
        <v/>
      </c>
      <c r="I1050" s="48"/>
      <c r="J1050" s="48"/>
      <c r="K1050" s="54"/>
      <c r="L1050" s="56"/>
      <c r="M1050" s="428">
        <f t="shared" ca="1" si="326"/>
        <v>0</v>
      </c>
      <c r="N1050" s="175" t="b">
        <f>IF($A1049&lt;&gt;"",IF($AF1049&gt;-1,1,IF(Q1049="L",1,IF(AND(Q1049="W",N1049=1),2,IF(AND(Q1049="W",N1049=2),3,IF(AND(Q1049="W",N1049=3),2,N1049))))))</f>
        <v>0</v>
      </c>
      <c r="O1050" s="345" t="str">
        <f>IF($A1049&lt;&gt;"",IF(OR($AH1049&lt;&gt;0,$AI1049&lt;&gt;0,E1049="BBB",H1050&lt;&gt;""),"",IF(AND($D1044="R",$D1047="R"),"R",IF(AND($D1046="R",$D1048="R"),"R",IF(AND($D1048=$D1049,$D1048="R"),"R","")))),"")</f>
        <v/>
      </c>
      <c r="P1050" s="48"/>
      <c r="Q1050" s="48"/>
      <c r="R1050" s="54"/>
      <c r="S1050" s="56"/>
      <c r="T1050" s="175">
        <v>1</v>
      </c>
      <c r="U1050" s="345" t="str">
        <f>IF($A1049&lt;&gt;"",IF(OR($AH1049&lt;&gt;0,$AI1049&lt;&gt;0,S1045="RRR",S1049="RRR"),"",IF(AND($D1042="B",$D1046="B"),"B",IF(AND($D1044="B",$D1047="B"),"B",IF(AND($D1046="B",$D1048="B"),"B",IF(AND($D1048=$D1049,$D1048="B"),"B",""))))),"")</f>
        <v/>
      </c>
      <c r="V1050" s="48"/>
      <c r="W1050" s="48"/>
      <c r="X1050" s="54"/>
      <c r="Y1050" s="56"/>
      <c r="Z1050" s="175">
        <v>1</v>
      </c>
      <c r="AA1050" s="345" t="b">
        <f>IF($A1049&lt;&gt;"",IF(OR($AH1049&lt;&gt;0,$AI1049&lt;&gt;0,S1049&lt;&gt;AJ$3),"",O1050))</f>
        <v>0</v>
      </c>
      <c r="AB1050" s="48"/>
      <c r="AC1050" s="48"/>
      <c r="AD1050" s="54"/>
      <c r="AE1050" s="41"/>
      <c r="AF1050" s="41"/>
      <c r="AG1050" s="41"/>
      <c r="AH1050" s="41"/>
      <c r="AI1050" s="41"/>
      <c r="AJ1050" s="41"/>
      <c r="AK1050" s="20"/>
      <c r="AL1050" s="20"/>
      <c r="AM1050" s="20"/>
      <c r="AN1050" s="20"/>
      <c r="AO1050" s="20"/>
      <c r="AP1050" s="20"/>
      <c r="AQ1050" s="20"/>
      <c r="AR1050" s="20"/>
      <c r="AS1050" s="20"/>
      <c r="AT1050" s="66"/>
      <c r="AU1050" s="20"/>
      <c r="AV1050" s="20"/>
      <c r="AW1050" s="20"/>
      <c r="AX1050" s="20"/>
      <c r="AY1050" s="20"/>
      <c r="AZ1050" s="20"/>
      <c r="BA1050" s="20"/>
      <c r="BB1050" s="66"/>
      <c r="BC1050" s="48"/>
      <c r="BD1050" s="66"/>
      <c r="BE1050" s="48"/>
      <c r="BG1050" s="48"/>
      <c r="BH1050" s="48"/>
      <c r="BL1050" s="48"/>
      <c r="BM1050" s="61"/>
      <c r="BN1050" s="48"/>
      <c r="BO1050" s="48"/>
      <c r="BP1050" s="48"/>
      <c r="BQ1050" s="12"/>
      <c r="BR1050" s="48"/>
      <c r="BS1050" s="48"/>
      <c r="BT1050" s="48"/>
      <c r="BU1050" s="48"/>
      <c r="BV1050" s="18"/>
      <c r="BW1050" s="18"/>
      <c r="BX1050" s="18"/>
      <c r="BY1050" s="25"/>
      <c r="BZ1050" s="18"/>
      <c r="CA1050" s="18"/>
      <c r="CE1050" s="18"/>
      <c r="CF1050" s="66"/>
      <c r="CH1050" s="66"/>
    </row>
    <row r="1051" spans="1:86" s="19" customFormat="1">
      <c r="A1051" s="66"/>
      <c r="B1051" s="43"/>
      <c r="C1051" s="27"/>
      <c r="D1051" s="56"/>
      <c r="E1051" s="56"/>
      <c r="F1051" s="175" t="b">
        <f>IF($A1050&lt;&gt;"",IF($AF1050&gt;-1,1,IF(I1050="L",1,IF(AND(I1050="W",F1050=1),2,IF(AND(I1050="W",F1050=2),3,IF(AND(I1050="W",F1050=3),2,F1050))))))</f>
        <v>0</v>
      </c>
      <c r="G1051" s="459">
        <f ca="1">IF(G1050&gt;=$AJ$2,1,IF(I1050="L",2,IF(I1050="W",2*G1050,G1050)))</f>
        <v>1</v>
      </c>
      <c r="H1051" s="345" t="str">
        <f>IF($A1050&lt;&gt;"",IF(OR($AH1050&lt;&gt;0,$AI1050&lt;&gt;0,E1050="RRR"),"",IF(AND($D1045="B",$D1048="B"),"B",IF(AND($D1047="B",$D1049="B"),"B",IF(AND($D1049=$D1050,$D1049="B"),"B","")))),"")</f>
        <v/>
      </c>
      <c r="I1051" s="48"/>
      <c r="J1051" s="48"/>
      <c r="K1051" s="54"/>
      <c r="L1051" s="56"/>
      <c r="M1051" s="428">
        <f t="shared" ca="1" si="326"/>
        <v>0</v>
      </c>
      <c r="N1051" s="175" t="b">
        <f>IF($A1050&lt;&gt;"",IF($AF1050&gt;-1,1,IF(Q1050="L",1,IF(AND(Q1050="W",N1050=1),2,IF(AND(Q1050="W",N1050=2),3,IF(AND(Q1050="W",N1050=3),2,N1050))))))</f>
        <v>0</v>
      </c>
      <c r="O1051" s="345" t="str">
        <f>IF($A1050&lt;&gt;"",IF(OR($AH1050&lt;&gt;0,$AI1050&lt;&gt;0,E1050="BBB",H1051&lt;&gt;""),"",IF(AND($D1045="R",$D1048="R"),"R",IF(AND($D1047="R",$D1049="R"),"R",IF(AND($D1049=$D1050,$D1049="R"),"R","")))),"")</f>
        <v/>
      </c>
      <c r="P1051" s="48"/>
      <c r="Q1051" s="48"/>
      <c r="R1051" s="54"/>
      <c r="S1051" s="56"/>
      <c r="T1051" s="175">
        <v>1</v>
      </c>
      <c r="U1051" s="345" t="str">
        <f>IF($A1050&lt;&gt;"",IF(OR($AH1050&lt;&gt;0,$AI1050&lt;&gt;0,S1046="RRR",S1050="RRR"),"",IF(AND($D1043="B",$D1047="B"),"B",IF(AND($D1045="B",$D1048="B"),"B",IF(AND($D1047="B",$D1049="B"),"B",IF(AND($D1049=$D1050,$D1049="B"),"B",""))))),"")</f>
        <v/>
      </c>
      <c r="V1051" s="48"/>
      <c r="W1051" s="48"/>
      <c r="X1051" s="54"/>
      <c r="Y1051" s="56"/>
      <c r="Z1051" s="175">
        <v>1</v>
      </c>
      <c r="AA1051" s="345" t="b">
        <f>IF($A1050&lt;&gt;"",IF(OR($AH1050&lt;&gt;0,$AI1050&lt;&gt;0,S1050&lt;&gt;AJ$3),"",O1051))</f>
        <v>0</v>
      </c>
      <c r="AB1051" s="48"/>
      <c r="AC1051" s="48"/>
      <c r="AD1051" s="54"/>
      <c r="AE1051" s="41"/>
      <c r="AF1051" s="41"/>
      <c r="AG1051" s="41"/>
      <c r="AH1051" s="41"/>
      <c r="AI1051" s="41"/>
      <c r="AJ1051" s="41"/>
      <c r="AK1051" s="20"/>
      <c r="AL1051" s="20"/>
      <c r="AM1051" s="20"/>
      <c r="AN1051" s="20"/>
      <c r="AO1051" s="20"/>
      <c r="AP1051" s="20"/>
      <c r="AQ1051" s="20"/>
      <c r="AR1051" s="20"/>
      <c r="AS1051" s="20"/>
      <c r="AT1051" s="66"/>
      <c r="AU1051" s="20"/>
      <c r="AV1051" s="20"/>
      <c r="AW1051" s="20"/>
      <c r="AX1051" s="20"/>
      <c r="AY1051" s="20"/>
      <c r="AZ1051" s="20"/>
      <c r="BA1051" s="20"/>
      <c r="BB1051" s="66"/>
      <c r="BC1051" s="48"/>
      <c r="BD1051" s="66"/>
      <c r="BE1051" s="48"/>
      <c r="BG1051" s="48"/>
      <c r="BH1051" s="48"/>
      <c r="BL1051" s="48"/>
      <c r="BM1051" s="61"/>
      <c r="BN1051" s="48"/>
      <c r="BO1051" s="48"/>
      <c r="BP1051" s="48"/>
      <c r="BQ1051" s="12"/>
      <c r="BR1051" s="48"/>
      <c r="BS1051" s="48"/>
      <c r="BT1051" s="48"/>
      <c r="BU1051" s="48"/>
      <c r="BV1051" s="18"/>
      <c r="BW1051" s="18"/>
      <c r="BX1051" s="18"/>
      <c r="BY1051" s="25"/>
      <c r="BZ1051" s="18"/>
      <c r="CA1051" s="18"/>
      <c r="CE1051" s="18"/>
      <c r="CF1051" s="66"/>
      <c r="CH1051" s="66"/>
    </row>
    <row r="1052" spans="1:86" s="19" customFormat="1">
      <c r="A1052" s="66"/>
      <c r="B1052" s="43"/>
      <c r="C1052" s="27"/>
      <c r="D1052" s="56"/>
      <c r="E1052" s="56"/>
      <c r="F1052" s="175" t="b">
        <f>IF($A1051&lt;&gt;"",IF($AF1051&gt;-1,1,IF(I1051="L",1,IF(AND(I1051="W",F1051=1),2,IF(AND(I1051="W",F1051=2),3,IF(AND(I1051="W",F1051=3),2,F1051))))))</f>
        <v>0</v>
      </c>
      <c r="G1052" s="459">
        <f ca="1">IF(G1051&gt;=$AJ$2,1,IF(I1051="L",2,IF(I1051="W",2*G1051,G1051)))</f>
        <v>1</v>
      </c>
      <c r="H1052" s="345" t="str">
        <f>IF($A1051&lt;&gt;"",IF(OR($AH1051&lt;&gt;0,$AI1051&lt;&gt;0,E1051="RRR"),"",IF(AND($D1046="B",$D1049="B"),"B",IF(AND($D1048="B",$D1050="B"),"B",IF(AND($D1050=$D1051,$D1050="B"),"B","")))),"")</f>
        <v/>
      </c>
      <c r="I1052" s="48"/>
      <c r="J1052" s="48"/>
      <c r="K1052" s="54"/>
      <c r="L1052" s="56"/>
      <c r="M1052" s="428">
        <f t="shared" ca="1" si="326"/>
        <v>0</v>
      </c>
      <c r="N1052" s="175" t="b">
        <f>IF($A1051&lt;&gt;"",IF($AF1051&gt;-1,1,IF(Q1051="L",1,IF(AND(Q1051="W",N1051=1),2,IF(AND(Q1051="W",N1051=2),3,IF(AND(Q1051="W",N1051=3),2,N1051))))))</f>
        <v>0</v>
      </c>
      <c r="O1052" s="345" t="str">
        <f>IF($A1051&lt;&gt;"",IF(OR($AH1051&lt;&gt;0,$AI1051&lt;&gt;0,E1051="BBB",H1052&lt;&gt;""),"",IF(AND($D1046="R",$D1049="R"),"R",IF(AND($D1048="R",$D1050="R"),"R",IF(AND($D1050=$D1051,$D1050="R"),"R","")))),"")</f>
        <v/>
      </c>
      <c r="P1052" s="48"/>
      <c r="Q1052" s="48"/>
      <c r="R1052" s="54"/>
      <c r="S1052" s="56"/>
      <c r="T1052" s="175">
        <v>1</v>
      </c>
      <c r="U1052" s="345" t="str">
        <f>IF($A1051&lt;&gt;"",IF(OR($AH1051&lt;&gt;0,$AI1051&lt;&gt;0,S1047="RRR",S1051="RRR"),"",IF(AND($D1044="B",$D1048="B"),"B",IF(AND($D1046="B",$D1049="B"),"B",IF(AND($D1048="B",$D1050="B"),"B",IF(AND($D1050=$D1051,$D1050="B"),"B",""))))),"")</f>
        <v/>
      </c>
      <c r="V1052" s="48"/>
      <c r="W1052" s="48"/>
      <c r="X1052" s="54"/>
      <c r="Y1052" s="56"/>
      <c r="Z1052" s="175">
        <v>1</v>
      </c>
      <c r="AA1052" s="345" t="b">
        <f>IF($A1051&lt;&gt;"",IF(OR($AH1051&lt;&gt;0,$AI1051&lt;&gt;0,S1051&lt;&gt;AJ$3),"",O1052))</f>
        <v>0</v>
      </c>
      <c r="AB1052" s="48"/>
      <c r="AC1052" s="48"/>
      <c r="AD1052" s="54"/>
      <c r="AE1052" s="41"/>
      <c r="AF1052" s="41"/>
      <c r="AG1052" s="41"/>
      <c r="AH1052" s="41"/>
      <c r="AI1052" s="41"/>
      <c r="AJ1052" s="41"/>
      <c r="AK1052" s="20"/>
      <c r="AL1052" s="20"/>
      <c r="AM1052" s="20"/>
      <c r="AN1052" s="20"/>
      <c r="AO1052" s="20"/>
      <c r="AP1052" s="20"/>
      <c r="AQ1052" s="20"/>
      <c r="AR1052" s="20"/>
      <c r="AS1052" s="20"/>
      <c r="AT1052" s="66"/>
      <c r="AU1052" s="20"/>
      <c r="AV1052" s="20"/>
      <c r="AW1052" s="20"/>
      <c r="AX1052" s="20"/>
      <c r="AY1052" s="20"/>
      <c r="AZ1052" s="20"/>
      <c r="BA1052" s="20"/>
      <c r="BB1052" s="66"/>
      <c r="BC1052" s="48"/>
      <c r="BD1052" s="66"/>
      <c r="BE1052" s="48"/>
      <c r="BG1052" s="48"/>
      <c r="BH1052" s="48"/>
      <c r="BL1052" s="48"/>
      <c r="BM1052" s="61"/>
      <c r="BN1052" s="48"/>
      <c r="BO1052" s="48"/>
      <c r="BP1052" s="48"/>
      <c r="BQ1052" s="12"/>
      <c r="BR1052" s="48"/>
      <c r="BS1052" s="48"/>
      <c r="BT1052" s="48"/>
      <c r="BU1052" s="48"/>
      <c r="BV1052" s="18"/>
      <c r="BW1052" s="18"/>
      <c r="BX1052" s="18"/>
      <c r="BY1052" s="25"/>
      <c r="BZ1052" s="18"/>
      <c r="CA1052" s="18"/>
      <c r="CE1052" s="18"/>
      <c r="CF1052" s="66"/>
      <c r="CH1052" s="66"/>
    </row>
    <row r="1053" spans="1:86" s="19" customFormat="1">
      <c r="A1053" s="66"/>
      <c r="B1053" s="43"/>
      <c r="C1053" s="27"/>
      <c r="D1053" s="56"/>
      <c r="E1053" s="56"/>
      <c r="F1053" s="175" t="b">
        <f>IF($A1052&lt;&gt;"",IF($AF1052&gt;-1,1,IF(I1052="L",1,IF(AND(I1052="W",F1052=1),2,IF(AND(I1052="W",F1052=2),3,IF(AND(I1052="W",F1052=3),2,F1052))))))</f>
        <v>0</v>
      </c>
      <c r="G1053" s="459">
        <f ca="1">IF(G1052&gt;=$AJ$2,1,IF(I1052="L",2,IF(I1052="W",2*G1052,G1052)))</f>
        <v>1</v>
      </c>
      <c r="H1053" s="345" t="str">
        <f>IF($A1052&lt;&gt;"",IF(OR($AH1052&lt;&gt;0,$AI1052&lt;&gt;0,E1052="RRR"),"",IF(AND($D1047="B",$D1050="B"),"B",IF(AND($D1049="B",$D1051="B"),"B",IF(AND($D1051=$D1052,$D1051="B"),"B","")))),"")</f>
        <v/>
      </c>
      <c r="I1053" s="48"/>
      <c r="J1053" s="48"/>
      <c r="K1053" s="54"/>
      <c r="L1053" s="56"/>
      <c r="M1053" s="428">
        <f t="shared" ca="1" si="326"/>
        <v>0</v>
      </c>
      <c r="N1053" s="175" t="b">
        <f>IF($A1052&lt;&gt;"",IF($AF1052&gt;-1,1,IF(Q1052="L",1,IF(AND(Q1052="W",N1052=1),2,IF(AND(Q1052="W",N1052=2),3,IF(AND(Q1052="W",N1052=3),2,N1052))))))</f>
        <v>0</v>
      </c>
      <c r="O1053" s="345" t="str">
        <f>IF($A1052&lt;&gt;"",IF(OR($AH1052&lt;&gt;0,$AI1052&lt;&gt;0,E1052="BBB",H1053&lt;&gt;""),"",IF(AND($D1047="R",$D1050="R"),"R",IF(AND($D1049="R",$D1051="R"),"R",IF(AND($D1051=$D1052,$D1051="R"),"R","")))),"")</f>
        <v/>
      </c>
      <c r="P1053" s="48"/>
      <c r="Q1053" s="48"/>
      <c r="R1053" s="54"/>
      <c r="S1053" s="56"/>
      <c r="T1053" s="175">
        <v>1</v>
      </c>
      <c r="U1053" s="345" t="str">
        <f>IF($A1052&lt;&gt;"",IF(OR($AH1052&lt;&gt;0,$AI1052&lt;&gt;0,S1048="RRR",S1052="RRR"),"",IF(AND($D1045="B",$D1049="B"),"B",IF(AND($D1047="B",$D1050="B"),"B",IF(AND($D1049="B",$D1051="B"),"B",IF(AND($D1051=$D1052,$D1051="B"),"B",""))))),"")</f>
        <v/>
      </c>
      <c r="V1053" s="48"/>
      <c r="W1053" s="48"/>
      <c r="X1053" s="54"/>
      <c r="Y1053" s="56"/>
      <c r="Z1053" s="175">
        <v>1</v>
      </c>
      <c r="AA1053" s="345" t="b">
        <f>IF($A1052&lt;&gt;"",IF(OR($AH1052&lt;&gt;0,$AI1052&lt;&gt;0,S1052&lt;&gt;AJ$3),"",O1053))</f>
        <v>0</v>
      </c>
      <c r="AB1053" s="48"/>
      <c r="AC1053" s="48"/>
      <c r="AD1053" s="54"/>
      <c r="AE1053" s="41"/>
      <c r="AF1053" s="41"/>
      <c r="AG1053" s="41"/>
      <c r="AH1053" s="41"/>
      <c r="AI1053" s="41"/>
      <c r="AJ1053" s="41"/>
      <c r="AK1053" s="20"/>
      <c r="AL1053" s="20"/>
      <c r="AM1053" s="20"/>
      <c r="AN1053" s="20"/>
      <c r="AO1053" s="20"/>
      <c r="AP1053" s="20"/>
      <c r="AQ1053" s="20"/>
      <c r="AR1053" s="20"/>
      <c r="AS1053" s="20"/>
      <c r="AT1053" s="66"/>
      <c r="AU1053" s="20"/>
      <c r="AV1053" s="20"/>
      <c r="AW1053" s="20"/>
      <c r="AX1053" s="20"/>
      <c r="AY1053" s="20"/>
      <c r="AZ1053" s="20"/>
      <c r="BA1053" s="20"/>
      <c r="BB1053" s="66"/>
      <c r="BC1053" s="48"/>
      <c r="BD1053" s="66"/>
      <c r="BE1053" s="48"/>
      <c r="BG1053" s="48"/>
      <c r="BH1053" s="48"/>
      <c r="BL1053" s="48"/>
      <c r="BM1053" s="61"/>
      <c r="BN1053" s="48"/>
      <c r="BO1053" s="48"/>
      <c r="BP1053" s="48"/>
      <c r="BQ1053" s="12"/>
      <c r="BR1053" s="48"/>
      <c r="BS1053" s="48"/>
      <c r="BT1053" s="48"/>
      <c r="BU1053" s="48"/>
      <c r="BV1053" s="18"/>
      <c r="BW1053" s="18"/>
      <c r="BX1053" s="18"/>
      <c r="BY1053" s="25"/>
      <c r="BZ1053" s="18"/>
      <c r="CA1053" s="18"/>
      <c r="CE1053" s="18"/>
      <c r="CF1053" s="66"/>
      <c r="CH1053" s="66"/>
    </row>
    <row r="1054" spans="1:86" s="19" customFormat="1">
      <c r="A1054" s="66"/>
      <c r="B1054" s="43"/>
      <c r="C1054" s="27"/>
      <c r="D1054" s="56"/>
      <c r="E1054" s="56"/>
      <c r="F1054" s="175" t="b">
        <f>IF($A1053&lt;&gt;"",IF($AF1053&gt;-1,1,IF(I1053="L",1,IF(AND(I1053="W",F1053=1),2,IF(AND(I1053="W",F1053=2),3,IF(AND(I1053="W",F1053=3),2,F1053))))))</f>
        <v>0</v>
      </c>
      <c r="G1054" s="459">
        <f ca="1">IF(G1053&gt;=$AJ$2,1,IF(I1053="L",2,IF(I1053="W",2*G1053,G1053)))</f>
        <v>1</v>
      </c>
      <c r="H1054" s="345" t="str">
        <f>IF($A1053&lt;&gt;"",IF(OR($AH1053&lt;&gt;0,$AI1053&lt;&gt;0,E1053="RRR"),"",IF(AND($D1048="B",$D1051="B"),"B",IF(AND($D1050="B",$D1052="B"),"B",IF(AND($D1052=$D1053,$D1052="B"),"B","")))),"")</f>
        <v/>
      </c>
      <c r="I1054" s="48"/>
      <c r="J1054" s="48"/>
      <c r="K1054" s="54"/>
      <c r="L1054" s="56"/>
      <c r="M1054" s="428">
        <f t="shared" ca="1" si="326"/>
        <v>0</v>
      </c>
      <c r="N1054" s="175" t="b">
        <f>IF($A1053&lt;&gt;"",IF($AF1053&gt;-1,1,IF(Q1053="L",1,IF(AND(Q1053="W",N1053=1),2,IF(AND(Q1053="W",N1053=2),3,IF(AND(Q1053="W",N1053=3),2,N1053))))))</f>
        <v>0</v>
      </c>
      <c r="O1054" s="345" t="str">
        <f>IF($A1053&lt;&gt;"",IF(OR($AH1053&lt;&gt;0,$AI1053&lt;&gt;0,E1053="BBB",H1054&lt;&gt;""),"",IF(AND($D1048="R",$D1051="R"),"R",IF(AND($D1050="R",$D1052="R"),"R",IF(AND($D1052=$D1053,$D1052="R"),"R","")))),"")</f>
        <v/>
      </c>
      <c r="P1054" s="48"/>
      <c r="Q1054" s="48"/>
      <c r="R1054" s="54"/>
      <c r="S1054" s="56"/>
      <c r="T1054" s="175">
        <v>1</v>
      </c>
      <c r="U1054" s="345" t="str">
        <f>IF($A1053&lt;&gt;"",IF(OR($AH1053&lt;&gt;0,$AI1053&lt;&gt;0,S1049="RRR",S1053="RRR"),"",IF(AND($D1046="B",$D1050="B"),"B",IF(AND($D1048="B",$D1051="B"),"B",IF(AND($D1050="B",$D1052="B"),"B",IF(AND($D1052=$D1053,$D1052="B"),"B",""))))),"")</f>
        <v/>
      </c>
      <c r="V1054" s="48"/>
      <c r="W1054" s="48"/>
      <c r="X1054" s="54"/>
      <c r="Y1054" s="56"/>
      <c r="Z1054" s="175">
        <v>1</v>
      </c>
      <c r="AA1054" s="345" t="b">
        <f>IF($A1053&lt;&gt;"",IF(OR($AH1053&lt;&gt;0,$AI1053&lt;&gt;0,S1053&lt;&gt;AJ$3),"",O1054))</f>
        <v>0</v>
      </c>
      <c r="AB1054" s="48"/>
      <c r="AC1054" s="48"/>
      <c r="AD1054" s="54"/>
      <c r="AE1054" s="41"/>
      <c r="AF1054" s="41"/>
      <c r="AG1054" s="41"/>
      <c r="AH1054" s="41"/>
      <c r="AI1054" s="41"/>
      <c r="AJ1054" s="41"/>
      <c r="AK1054" s="20"/>
      <c r="AL1054" s="20"/>
      <c r="AM1054" s="20"/>
      <c r="AN1054" s="20"/>
      <c r="AO1054" s="20"/>
      <c r="AP1054" s="20"/>
      <c r="AQ1054" s="20"/>
      <c r="AR1054" s="20"/>
      <c r="AS1054" s="20"/>
      <c r="AT1054" s="66"/>
      <c r="AU1054" s="20"/>
      <c r="AV1054" s="20"/>
      <c r="AW1054" s="20"/>
      <c r="AX1054" s="20"/>
      <c r="AY1054" s="20"/>
      <c r="AZ1054" s="20"/>
      <c r="BA1054" s="20"/>
      <c r="BB1054" s="66"/>
      <c r="BC1054" s="48"/>
      <c r="BD1054" s="66"/>
      <c r="BE1054" s="48"/>
      <c r="BG1054" s="48"/>
      <c r="BH1054" s="48"/>
      <c r="BL1054" s="48"/>
      <c r="BM1054" s="61"/>
      <c r="BN1054" s="48"/>
      <c r="BO1054" s="48"/>
      <c r="BP1054" s="48"/>
      <c r="BQ1054" s="12"/>
      <c r="BR1054" s="48"/>
      <c r="BS1054" s="48"/>
      <c r="BT1054" s="48"/>
      <c r="BU1054" s="48"/>
      <c r="BV1054" s="18"/>
      <c r="BW1054" s="18"/>
      <c r="BX1054" s="18"/>
      <c r="BY1054" s="25"/>
      <c r="BZ1054" s="18"/>
      <c r="CA1054" s="18"/>
      <c r="CE1054" s="18"/>
      <c r="CF1054" s="66"/>
      <c r="CH1054" s="66"/>
    </row>
    <row r="1055" spans="1:86" s="19" customFormat="1">
      <c r="A1055" s="66"/>
      <c r="B1055" s="43"/>
      <c r="C1055" s="27"/>
      <c r="D1055" s="56"/>
      <c r="E1055" s="56"/>
      <c r="F1055" s="175" t="b">
        <f>IF($A1054&lt;&gt;"",IF($AF1054&gt;-1,1,IF(I1054="L",1,IF(AND(I1054="W",F1054=1),2,IF(AND(I1054="W",F1054=2),3,IF(AND(I1054="W",F1054=3),2,F1054))))))</f>
        <v>0</v>
      </c>
      <c r="G1055" s="459">
        <f ca="1">IF(G1054&gt;=$AJ$2,1,IF(I1054="L",2,IF(I1054="W",2*G1054,G1054)))</f>
        <v>1</v>
      </c>
      <c r="H1055" s="345" t="str">
        <f>IF($A1054&lt;&gt;"",IF(OR($AH1054&lt;&gt;0,$AI1054&lt;&gt;0,E1054="RRR"),"",IF(AND($D1049="B",$D1052="B"),"B",IF(AND($D1051="B",$D1053="B"),"B",IF(AND($D1053=$D1054,$D1053="B"),"B","")))),"")</f>
        <v/>
      </c>
      <c r="I1055" s="48"/>
      <c r="J1055" s="48"/>
      <c r="K1055" s="54"/>
      <c r="L1055" s="56"/>
      <c r="M1055" s="428">
        <f t="shared" ca="1" si="326"/>
        <v>0</v>
      </c>
      <c r="N1055" s="175" t="b">
        <f>IF($A1054&lt;&gt;"",IF($AF1054&gt;-1,1,IF(Q1054="L",1,IF(AND(Q1054="W",N1054=1),2,IF(AND(Q1054="W",N1054=2),3,IF(AND(Q1054="W",N1054=3),2,N1054))))))</f>
        <v>0</v>
      </c>
      <c r="O1055" s="345" t="str">
        <f>IF($A1054&lt;&gt;"",IF(OR($AH1054&lt;&gt;0,$AI1054&lt;&gt;0,E1054="BBB",H1055&lt;&gt;""),"",IF(AND($D1049="R",$D1052="R"),"R",IF(AND($D1051="R",$D1053="R"),"R",IF(AND($D1053=$D1054,$D1053="R"),"R","")))),"")</f>
        <v/>
      </c>
      <c r="P1055" s="48"/>
      <c r="Q1055" s="48"/>
      <c r="R1055" s="54"/>
      <c r="S1055" s="56"/>
      <c r="T1055" s="175">
        <v>1</v>
      </c>
      <c r="U1055" s="345" t="str">
        <f>IF($A1054&lt;&gt;"",IF(OR($AH1054&lt;&gt;0,$AI1054&lt;&gt;0,S1050="RRR",S1054="RRR"),"",IF(AND($D1047="B",$D1051="B"),"B",IF(AND($D1049="B",$D1052="B"),"B",IF(AND($D1051="B",$D1053="B"),"B",IF(AND($D1053=$D1054,$D1053="B"),"B",""))))),"")</f>
        <v/>
      </c>
      <c r="V1055" s="48"/>
      <c r="W1055" s="48"/>
      <c r="X1055" s="54"/>
      <c r="Y1055" s="56"/>
      <c r="Z1055" s="175">
        <v>1</v>
      </c>
      <c r="AA1055" s="345" t="b">
        <f>IF($A1054&lt;&gt;"",IF(OR($AH1054&lt;&gt;0,$AI1054&lt;&gt;0,S1054&lt;&gt;AJ$3),"",O1055))</f>
        <v>0</v>
      </c>
      <c r="AB1055" s="48"/>
      <c r="AC1055" s="48"/>
      <c r="AD1055" s="54"/>
      <c r="AE1055" s="41"/>
      <c r="AF1055" s="41"/>
      <c r="AG1055" s="41"/>
      <c r="AH1055" s="41"/>
      <c r="AI1055" s="41"/>
      <c r="AJ1055" s="41"/>
      <c r="AK1055" s="20"/>
      <c r="AL1055" s="20"/>
      <c r="AM1055" s="20"/>
      <c r="AN1055" s="20"/>
      <c r="AO1055" s="20"/>
      <c r="AP1055" s="20"/>
      <c r="AQ1055" s="20"/>
      <c r="AR1055" s="20"/>
      <c r="AS1055" s="20"/>
      <c r="AT1055" s="66"/>
      <c r="AU1055" s="20"/>
      <c r="AV1055" s="20"/>
      <c r="AW1055" s="20"/>
      <c r="AX1055" s="20"/>
      <c r="AY1055" s="20"/>
      <c r="AZ1055" s="20"/>
      <c r="BA1055" s="20"/>
      <c r="BB1055" s="66"/>
      <c r="BC1055" s="48"/>
      <c r="BD1055" s="66"/>
      <c r="BE1055" s="48"/>
      <c r="BG1055" s="48"/>
      <c r="BH1055" s="48"/>
      <c r="BL1055" s="48"/>
      <c r="BM1055" s="61"/>
      <c r="BN1055" s="48"/>
      <c r="BO1055" s="48"/>
      <c r="BP1055" s="48"/>
      <c r="BQ1055" s="12"/>
      <c r="BR1055" s="48"/>
      <c r="BS1055" s="48"/>
      <c r="BT1055" s="48"/>
      <c r="BU1055" s="48"/>
      <c r="BV1055" s="18"/>
      <c r="BW1055" s="18"/>
      <c r="BX1055" s="18"/>
      <c r="BY1055" s="25"/>
      <c r="BZ1055" s="18"/>
      <c r="CA1055" s="18"/>
      <c r="CE1055" s="18"/>
      <c r="CF1055" s="66"/>
      <c r="CH1055" s="66"/>
    </row>
    <row r="1056" spans="1:86" s="19" customFormat="1">
      <c r="A1056" s="66"/>
      <c r="B1056" s="43"/>
      <c r="C1056" s="27"/>
      <c r="D1056" s="56"/>
      <c r="E1056" s="56"/>
      <c r="F1056" s="175" t="b">
        <f>IF($A1055&lt;&gt;"",IF($AF1055&gt;-1,1,IF(I1055="L",1,IF(AND(I1055="W",F1055=1),2,IF(AND(I1055="W",F1055=2),3,IF(AND(I1055="W",F1055=3),2,F1055))))))</f>
        <v>0</v>
      </c>
      <c r="G1056" s="459">
        <f ca="1">IF(G1055&gt;=$AJ$2,1,IF(I1055="L",2,IF(I1055="W",2*G1055,G1055)))</f>
        <v>1</v>
      </c>
      <c r="H1056" s="345" t="str">
        <f>IF($A1055&lt;&gt;"",IF(OR($AH1055&lt;&gt;0,$AI1055&lt;&gt;0,E1055="RRR"),"",IF(AND($D1050="B",$D1053="B"),"B",IF(AND($D1052="B",$D1054="B"),"B",IF(AND($D1054=$D1055,$D1054="B"),"B","")))),"")</f>
        <v/>
      </c>
      <c r="I1056" s="48"/>
      <c r="J1056" s="48"/>
      <c r="K1056" s="54"/>
      <c r="L1056" s="56"/>
      <c r="M1056" s="428">
        <f t="shared" ca="1" si="326"/>
        <v>0</v>
      </c>
      <c r="N1056" s="175" t="b">
        <f>IF($A1055&lt;&gt;"",IF($AF1055&gt;-1,1,IF(Q1055="L",1,IF(AND(Q1055="W",N1055=1),2,IF(AND(Q1055="W",N1055=2),3,IF(AND(Q1055="W",N1055=3),2,N1055))))))</f>
        <v>0</v>
      </c>
      <c r="O1056" s="345" t="str">
        <f>IF($A1055&lt;&gt;"",IF(OR($AH1055&lt;&gt;0,$AI1055&lt;&gt;0,E1055="BBB",H1056&lt;&gt;""),"",IF(AND($D1050="R",$D1053="R"),"R",IF(AND($D1052="R",$D1054="R"),"R",IF(AND($D1054=$D1055,$D1054="R"),"R","")))),"")</f>
        <v/>
      </c>
      <c r="P1056" s="48"/>
      <c r="Q1056" s="48"/>
      <c r="R1056" s="54"/>
      <c r="S1056" s="56"/>
      <c r="T1056" s="175">
        <v>1</v>
      </c>
      <c r="U1056" s="345" t="str">
        <f>IF($A1055&lt;&gt;"",IF(OR($AH1055&lt;&gt;0,$AI1055&lt;&gt;0,S1051="RRR",S1055="RRR"),"",IF(AND($D1048="B",$D1052="B"),"B",IF(AND($D1050="B",$D1053="B"),"B",IF(AND($D1052="B",$D1054="B"),"B",IF(AND($D1054=$D1055,$D1054="B"),"B",""))))),"")</f>
        <v/>
      </c>
      <c r="V1056" s="48"/>
      <c r="W1056" s="48"/>
      <c r="X1056" s="54"/>
      <c r="Y1056" s="56"/>
      <c r="Z1056" s="175">
        <v>1</v>
      </c>
      <c r="AA1056" s="345" t="b">
        <f>IF($A1055&lt;&gt;"",IF(OR($AH1055&lt;&gt;0,$AI1055&lt;&gt;0,S1055&lt;&gt;AJ$3),"",O1056))</f>
        <v>0</v>
      </c>
      <c r="AB1056" s="48"/>
      <c r="AC1056" s="48"/>
      <c r="AD1056" s="54"/>
      <c r="AE1056" s="41"/>
      <c r="AF1056" s="41"/>
      <c r="AG1056" s="41"/>
      <c r="AH1056" s="41"/>
      <c r="AI1056" s="41"/>
      <c r="AJ1056" s="41"/>
      <c r="AK1056" s="20"/>
      <c r="AL1056" s="20"/>
      <c r="AM1056" s="20"/>
      <c r="AN1056" s="20"/>
      <c r="AO1056" s="20"/>
      <c r="AP1056" s="20"/>
      <c r="AQ1056" s="20"/>
      <c r="AR1056" s="20"/>
      <c r="AS1056" s="20"/>
      <c r="AT1056" s="66"/>
      <c r="AU1056" s="20"/>
      <c r="AV1056" s="20"/>
      <c r="AW1056" s="20"/>
      <c r="AX1056" s="20"/>
      <c r="AY1056" s="20"/>
      <c r="AZ1056" s="20"/>
      <c r="BA1056" s="20"/>
      <c r="BB1056" s="66"/>
      <c r="BC1056" s="48"/>
      <c r="BD1056" s="66"/>
      <c r="BE1056" s="48"/>
      <c r="BG1056" s="48"/>
      <c r="BH1056" s="48"/>
      <c r="BL1056" s="48"/>
      <c r="BM1056" s="61"/>
      <c r="BN1056" s="48"/>
      <c r="BO1056" s="48"/>
      <c r="BP1056" s="48"/>
      <c r="BQ1056" s="12"/>
      <c r="BR1056" s="48"/>
      <c r="BS1056" s="48"/>
      <c r="BT1056" s="48"/>
      <c r="BU1056" s="48"/>
      <c r="BV1056" s="18"/>
      <c r="BW1056" s="18"/>
      <c r="BX1056" s="18"/>
      <c r="BY1056" s="25"/>
      <c r="BZ1056" s="18"/>
      <c r="CA1056" s="18"/>
      <c r="CE1056" s="18"/>
      <c r="CF1056" s="66"/>
      <c r="CH1056" s="66"/>
    </row>
    <row r="1057" spans="1:86" s="19" customFormat="1">
      <c r="A1057" s="66"/>
      <c r="B1057" s="43"/>
      <c r="C1057" s="27"/>
      <c r="D1057" s="56"/>
      <c r="E1057" s="56"/>
      <c r="F1057" s="175" t="b">
        <f>IF($A1056&lt;&gt;"",IF($AF1056&gt;-1,1,IF(I1056="L",1,IF(AND(I1056="W",F1056=1),2,IF(AND(I1056="W",F1056=2),3,IF(AND(I1056="W",F1056=3),2,F1056))))))</f>
        <v>0</v>
      </c>
      <c r="G1057" s="459">
        <f ca="1">IF(G1056&gt;=$AJ$2,1,IF(I1056="L",2,IF(I1056="W",2*G1056,G1056)))</f>
        <v>1</v>
      </c>
      <c r="H1057" s="345" t="str">
        <f>IF($A1056&lt;&gt;"",IF(OR($AH1056&lt;&gt;0,$AI1056&lt;&gt;0,E1056="RRR"),"",IF(AND($D1051="B",$D1054="B"),"B",IF(AND($D1053="B",$D1055="B"),"B",IF(AND($D1055=$D1056,$D1055="B"),"B","")))),"")</f>
        <v/>
      </c>
      <c r="I1057" s="48"/>
      <c r="J1057" s="48"/>
      <c r="K1057" s="54"/>
      <c r="L1057" s="56"/>
      <c r="M1057" s="428">
        <f t="shared" ca="1" si="326"/>
        <v>0</v>
      </c>
      <c r="N1057" s="175" t="b">
        <f>IF($A1056&lt;&gt;"",IF($AF1056&gt;-1,1,IF(Q1056="L",1,IF(AND(Q1056="W",N1056=1),2,IF(AND(Q1056="W",N1056=2),3,IF(AND(Q1056="W",N1056=3),2,N1056))))))</f>
        <v>0</v>
      </c>
      <c r="O1057" s="345" t="str">
        <f>IF($A1056&lt;&gt;"",IF(OR($AH1056&lt;&gt;0,$AI1056&lt;&gt;0,E1056="BBB",H1057&lt;&gt;""),"",IF(AND($D1051="R",$D1054="R"),"R",IF(AND($D1053="R",$D1055="R"),"R",IF(AND($D1055=$D1056,$D1055="R"),"R","")))),"")</f>
        <v/>
      </c>
      <c r="P1057" s="48"/>
      <c r="Q1057" s="48"/>
      <c r="R1057" s="54"/>
      <c r="S1057" s="56"/>
      <c r="T1057" s="175">
        <v>1</v>
      </c>
      <c r="U1057" s="345" t="str">
        <f>IF($A1056&lt;&gt;"",IF(OR($AH1056&lt;&gt;0,$AI1056&lt;&gt;0,S1052="RRR",S1056="RRR"),"",IF(AND($D1049="B",$D1053="B"),"B",IF(AND($D1051="B",$D1054="B"),"B",IF(AND($D1053="B",$D1055="B"),"B",IF(AND($D1055=$D1056,$D1055="B"),"B",""))))),"")</f>
        <v/>
      </c>
      <c r="V1057" s="48"/>
      <c r="W1057" s="48"/>
      <c r="X1057" s="54"/>
      <c r="Y1057" s="56"/>
      <c r="Z1057" s="175">
        <v>1</v>
      </c>
      <c r="AA1057" s="345" t="b">
        <f>IF($A1056&lt;&gt;"",IF(OR($AH1056&lt;&gt;0,$AI1056&lt;&gt;0,S1056&lt;&gt;AJ$3),"",O1057))</f>
        <v>0</v>
      </c>
      <c r="AB1057" s="48"/>
      <c r="AC1057" s="48"/>
      <c r="AD1057" s="54"/>
      <c r="AE1057" s="41"/>
      <c r="AF1057" s="41"/>
      <c r="AG1057" s="41"/>
      <c r="AH1057" s="41"/>
      <c r="AI1057" s="41"/>
      <c r="AJ1057" s="41"/>
      <c r="AK1057" s="20"/>
      <c r="AL1057" s="20"/>
      <c r="AM1057" s="20"/>
      <c r="AN1057" s="20"/>
      <c r="AO1057" s="20"/>
      <c r="AP1057" s="20"/>
      <c r="AQ1057" s="20"/>
      <c r="AR1057" s="20"/>
      <c r="AS1057" s="20"/>
      <c r="AT1057" s="66"/>
      <c r="AU1057" s="20"/>
      <c r="AV1057" s="20"/>
      <c r="AW1057" s="20"/>
      <c r="AX1057" s="20"/>
      <c r="AY1057" s="20"/>
      <c r="AZ1057" s="20"/>
      <c r="BA1057" s="20"/>
      <c r="BB1057" s="66"/>
      <c r="BC1057" s="48"/>
      <c r="BD1057" s="66"/>
      <c r="BE1057" s="48"/>
      <c r="BG1057" s="48"/>
      <c r="BH1057" s="48"/>
      <c r="BL1057" s="48"/>
      <c r="BM1057" s="61"/>
      <c r="BN1057" s="48"/>
      <c r="BO1057" s="48"/>
      <c r="BP1057" s="48"/>
      <c r="BQ1057" s="12"/>
      <c r="BR1057" s="48"/>
      <c r="BS1057" s="48"/>
      <c r="BT1057" s="48"/>
      <c r="BU1057" s="48"/>
      <c r="BV1057" s="18"/>
      <c r="BW1057" s="18"/>
      <c r="BX1057" s="18"/>
      <c r="BY1057" s="25"/>
      <c r="BZ1057" s="18"/>
      <c r="CA1057" s="18"/>
      <c r="CE1057" s="18"/>
      <c r="CF1057" s="66"/>
      <c r="CH1057" s="66"/>
    </row>
    <row r="1058" spans="1:86" s="19" customFormat="1">
      <c r="A1058" s="66"/>
      <c r="B1058" s="43"/>
      <c r="C1058" s="27"/>
      <c r="D1058" s="56"/>
      <c r="E1058" s="56"/>
      <c r="F1058" s="175" t="b">
        <f>IF($A1057&lt;&gt;"",IF($AF1057&gt;-1,1,IF(I1057="L",1,IF(AND(I1057="W",F1057=1),2,IF(AND(I1057="W",F1057=2),3,IF(AND(I1057="W",F1057=3),2,F1057))))))</f>
        <v>0</v>
      </c>
      <c r="G1058" s="459">
        <f ca="1">IF(G1057&gt;=$AJ$2,1,IF(I1057="L",2,IF(I1057="W",2*G1057,G1057)))</f>
        <v>1</v>
      </c>
      <c r="H1058" s="345" t="str">
        <f>IF($A1057&lt;&gt;"",IF(OR($AH1057&lt;&gt;0,$AI1057&lt;&gt;0,E1057="RRR"),"",IF(AND($D1052="B",$D1055="B"),"B",IF(AND($D1054="B",$D1056="B"),"B",IF(AND($D1056=$D1057,$D1056="B"),"B","")))),"")</f>
        <v/>
      </c>
      <c r="I1058" s="48"/>
      <c r="J1058" s="48"/>
      <c r="K1058" s="54"/>
      <c r="L1058" s="56"/>
      <c r="M1058" s="428">
        <f t="shared" ca="1" si="326"/>
        <v>0</v>
      </c>
      <c r="N1058" s="175" t="b">
        <f>IF($A1057&lt;&gt;"",IF($AF1057&gt;-1,1,IF(Q1057="L",1,IF(AND(Q1057="W",N1057=1),2,IF(AND(Q1057="W",N1057=2),3,IF(AND(Q1057="W",N1057=3),2,N1057))))))</f>
        <v>0</v>
      </c>
      <c r="O1058" s="345" t="str">
        <f>IF($A1057&lt;&gt;"",IF(OR($AH1057&lt;&gt;0,$AI1057&lt;&gt;0,E1057="BBB",H1058&lt;&gt;""),"",IF(AND($D1052="R",$D1055="R"),"R",IF(AND($D1054="R",$D1056="R"),"R",IF(AND($D1056=$D1057,$D1056="R"),"R","")))),"")</f>
        <v/>
      </c>
      <c r="P1058" s="48"/>
      <c r="Q1058" s="48"/>
      <c r="R1058" s="54"/>
      <c r="S1058" s="56"/>
      <c r="T1058" s="175">
        <v>1</v>
      </c>
      <c r="U1058" s="345" t="str">
        <f>IF($A1057&lt;&gt;"",IF(OR($AH1057&lt;&gt;0,$AI1057&lt;&gt;0,S1053="RRR",S1057="RRR"),"",IF(AND($D1050="B",$D1054="B"),"B",IF(AND($D1052="B",$D1055="B"),"B",IF(AND($D1054="B",$D1056="B"),"B",IF(AND($D1056=$D1057,$D1056="B"),"B",""))))),"")</f>
        <v/>
      </c>
      <c r="V1058" s="48"/>
      <c r="W1058" s="48"/>
      <c r="X1058" s="54"/>
      <c r="Y1058" s="56"/>
      <c r="Z1058" s="175">
        <v>1</v>
      </c>
      <c r="AA1058" s="345" t="b">
        <f>IF($A1057&lt;&gt;"",IF(OR($AH1057&lt;&gt;0,$AI1057&lt;&gt;0,S1057&lt;&gt;AJ$3),"",O1058))</f>
        <v>0</v>
      </c>
      <c r="AB1058" s="48"/>
      <c r="AC1058" s="48"/>
      <c r="AD1058" s="54"/>
      <c r="AE1058" s="41"/>
      <c r="AF1058" s="41"/>
      <c r="AG1058" s="41"/>
      <c r="AH1058" s="41"/>
      <c r="AI1058" s="41"/>
      <c r="AJ1058" s="41"/>
      <c r="AK1058" s="20"/>
      <c r="AL1058" s="20"/>
      <c r="AM1058" s="20"/>
      <c r="AN1058" s="20"/>
      <c r="AO1058" s="20"/>
      <c r="AP1058" s="20"/>
      <c r="AQ1058" s="20"/>
      <c r="AR1058" s="20"/>
      <c r="AS1058" s="20"/>
      <c r="AT1058" s="66"/>
      <c r="AU1058" s="20"/>
      <c r="AV1058" s="20"/>
      <c r="AW1058" s="20"/>
      <c r="AX1058" s="20"/>
      <c r="AY1058" s="20"/>
      <c r="AZ1058" s="20"/>
      <c r="BA1058" s="20"/>
      <c r="BB1058" s="66"/>
      <c r="BC1058" s="48"/>
      <c r="BD1058" s="66"/>
      <c r="BE1058" s="48"/>
      <c r="BG1058" s="48"/>
      <c r="BH1058" s="48"/>
      <c r="BL1058" s="48"/>
      <c r="BM1058" s="61"/>
      <c r="BN1058" s="48"/>
      <c r="BO1058" s="48"/>
      <c r="BP1058" s="48"/>
      <c r="BQ1058" s="12"/>
      <c r="BR1058" s="48"/>
      <c r="BS1058" s="48"/>
      <c r="BT1058" s="48"/>
      <c r="BU1058" s="48"/>
      <c r="BV1058" s="18"/>
      <c r="BW1058" s="18"/>
      <c r="BX1058" s="18"/>
      <c r="BY1058" s="25"/>
      <c r="BZ1058" s="18"/>
      <c r="CA1058" s="18"/>
      <c r="CE1058" s="18"/>
      <c r="CF1058" s="66"/>
      <c r="CH1058" s="66"/>
    </row>
    <row r="1059" spans="1:86" s="19" customFormat="1">
      <c r="A1059" s="66"/>
      <c r="B1059" s="43"/>
      <c r="C1059" s="27"/>
      <c r="D1059" s="56"/>
      <c r="E1059" s="56"/>
      <c r="F1059" s="175" t="b">
        <f>IF($A1058&lt;&gt;"",IF($AF1058&gt;-1,1,IF(I1058="L",1,IF(AND(I1058="W",F1058=1),2,IF(AND(I1058="W",F1058=2),3,IF(AND(I1058="W",F1058=3),2,F1058))))))</f>
        <v>0</v>
      </c>
      <c r="G1059" s="459">
        <f ca="1">IF(G1058&gt;=$AJ$2,1,IF(I1058="L",2,IF(I1058="W",2*G1058,G1058)))</f>
        <v>1</v>
      </c>
      <c r="H1059" s="345" t="str">
        <f>IF($A1058&lt;&gt;"",IF(OR($AH1058&lt;&gt;0,$AI1058&lt;&gt;0,E1058="RRR"),"",IF(AND($D1053="B",$D1056="B"),"B",IF(AND($D1055="B",$D1057="B"),"B",IF(AND($D1057=$D1058,$D1057="B"),"B","")))),"")</f>
        <v/>
      </c>
      <c r="I1059" s="48"/>
      <c r="J1059" s="48"/>
      <c r="K1059" s="54"/>
      <c r="L1059" s="56"/>
      <c r="M1059" s="428">
        <f t="shared" ca="1" si="326"/>
        <v>0</v>
      </c>
      <c r="N1059" s="175" t="b">
        <f>IF($A1058&lt;&gt;"",IF($AF1058&gt;-1,1,IF(Q1058="L",1,IF(AND(Q1058="W",N1058=1),2,IF(AND(Q1058="W",N1058=2),3,IF(AND(Q1058="W",N1058=3),2,N1058))))))</f>
        <v>0</v>
      </c>
      <c r="O1059" s="345" t="str">
        <f>IF($A1058&lt;&gt;"",IF(OR($AH1058&lt;&gt;0,$AI1058&lt;&gt;0,E1058="BBB",H1059&lt;&gt;""),"",IF(AND($D1053="R",$D1056="R"),"R",IF(AND($D1055="R",$D1057="R"),"R",IF(AND($D1057=$D1058,$D1057="R"),"R","")))),"")</f>
        <v/>
      </c>
      <c r="P1059" s="48"/>
      <c r="Q1059" s="48"/>
      <c r="R1059" s="54"/>
      <c r="S1059" s="56"/>
      <c r="T1059" s="175">
        <v>1</v>
      </c>
      <c r="U1059" s="345" t="str">
        <f>IF($A1058&lt;&gt;"",IF(OR($AH1058&lt;&gt;0,$AI1058&lt;&gt;0,S1054="RRR",S1058="RRR"),"",IF(AND($D1051="B",$D1055="B"),"B",IF(AND($D1053="B",$D1056="B"),"B",IF(AND($D1055="B",$D1057="B"),"B",IF(AND($D1057=$D1058,$D1057="B"),"B",""))))),"")</f>
        <v/>
      </c>
      <c r="V1059" s="48"/>
      <c r="W1059" s="48"/>
      <c r="X1059" s="54"/>
      <c r="Y1059" s="56"/>
      <c r="Z1059" s="175">
        <v>1</v>
      </c>
      <c r="AA1059" s="345" t="b">
        <f>IF($A1058&lt;&gt;"",IF(OR($AH1058&lt;&gt;0,$AI1058&lt;&gt;0,S1058&lt;&gt;AJ$3),"",O1059))</f>
        <v>0</v>
      </c>
      <c r="AB1059" s="48"/>
      <c r="AC1059" s="48"/>
      <c r="AD1059" s="54"/>
      <c r="AE1059" s="41"/>
      <c r="AF1059" s="41"/>
      <c r="AG1059" s="41"/>
      <c r="AH1059" s="41"/>
      <c r="AI1059" s="41"/>
      <c r="AJ1059" s="41"/>
      <c r="AK1059" s="20"/>
      <c r="AL1059" s="20"/>
      <c r="AM1059" s="20"/>
      <c r="AN1059" s="20"/>
      <c r="AO1059" s="20"/>
      <c r="AP1059" s="20"/>
      <c r="AQ1059" s="20"/>
      <c r="AR1059" s="20"/>
      <c r="AS1059" s="20"/>
      <c r="AT1059" s="66"/>
      <c r="AU1059" s="20"/>
      <c r="AV1059" s="20"/>
      <c r="AW1059" s="20"/>
      <c r="AX1059" s="20"/>
      <c r="AY1059" s="20"/>
      <c r="AZ1059" s="20"/>
      <c r="BA1059" s="20"/>
      <c r="BB1059" s="66"/>
      <c r="BC1059" s="48"/>
      <c r="BD1059" s="66"/>
      <c r="BE1059" s="48"/>
      <c r="BG1059" s="48"/>
      <c r="BH1059" s="48"/>
      <c r="BL1059" s="48"/>
      <c r="BM1059" s="61"/>
      <c r="BN1059" s="48"/>
      <c r="BO1059" s="48"/>
      <c r="BP1059" s="48"/>
      <c r="BQ1059" s="12"/>
      <c r="BR1059" s="48"/>
      <c r="BS1059" s="48"/>
      <c r="BT1059" s="48"/>
      <c r="BU1059" s="48"/>
      <c r="BV1059" s="18"/>
      <c r="BW1059" s="18"/>
      <c r="BX1059" s="18"/>
      <c r="BY1059" s="25"/>
      <c r="BZ1059" s="18"/>
      <c r="CA1059" s="18"/>
      <c r="CE1059" s="18"/>
      <c r="CF1059" s="66"/>
      <c r="CH1059" s="66"/>
    </row>
    <row r="1060" spans="1:86" s="19" customFormat="1">
      <c r="A1060" s="66"/>
      <c r="B1060" s="43"/>
      <c r="C1060" s="27"/>
      <c r="D1060" s="56"/>
      <c r="E1060" s="56"/>
      <c r="F1060" s="175" t="b">
        <f>IF($A1059&lt;&gt;"",IF($AF1059&gt;-1,1,IF(I1059="L",1,IF(AND(I1059="W",F1059=1),2,IF(AND(I1059="W",F1059=2),3,IF(AND(I1059="W",F1059=3),2,F1059))))))</f>
        <v>0</v>
      </c>
      <c r="G1060" s="459">
        <f ca="1">IF(G1059&gt;=$AJ$2,1,IF(I1059="L",2,IF(I1059="W",2*G1059,G1059)))</f>
        <v>1</v>
      </c>
      <c r="H1060" s="345" t="str">
        <f>IF($A1059&lt;&gt;"",IF(OR($AH1059&lt;&gt;0,$AI1059&lt;&gt;0,E1059="RRR"),"",IF(AND($D1054="B",$D1057="B"),"B",IF(AND($D1056="B",$D1058="B"),"B",IF(AND($D1058=$D1059,$D1058="B"),"B","")))),"")</f>
        <v/>
      </c>
      <c r="I1060" s="48"/>
      <c r="J1060" s="48"/>
      <c r="K1060" s="54"/>
      <c r="L1060" s="56"/>
      <c r="M1060" s="428">
        <f t="shared" ca="1" si="326"/>
        <v>0</v>
      </c>
      <c r="N1060" s="175" t="b">
        <f>IF($A1059&lt;&gt;"",IF($AF1059&gt;-1,1,IF(Q1059="L",1,IF(AND(Q1059="W",N1059=1),2,IF(AND(Q1059="W",N1059=2),3,IF(AND(Q1059="W",N1059=3),2,N1059))))))</f>
        <v>0</v>
      </c>
      <c r="O1060" s="345" t="str">
        <f>IF($A1059&lt;&gt;"",IF(OR($AH1059&lt;&gt;0,$AI1059&lt;&gt;0,E1059="BBB",H1060&lt;&gt;""),"",IF(AND($D1054="R",$D1057="R"),"R",IF(AND($D1056="R",$D1058="R"),"R",IF(AND($D1058=$D1059,$D1058="R"),"R","")))),"")</f>
        <v/>
      </c>
      <c r="P1060" s="48"/>
      <c r="Q1060" s="48"/>
      <c r="R1060" s="54"/>
      <c r="S1060" s="56"/>
      <c r="T1060" s="175">
        <v>1</v>
      </c>
      <c r="U1060" s="345" t="str">
        <f>IF($A1059&lt;&gt;"",IF(OR($AH1059&lt;&gt;0,$AI1059&lt;&gt;0,S1055="RRR",S1059="RRR"),"",IF(AND($D1052="B",$D1056="B"),"B",IF(AND($D1054="B",$D1057="B"),"B",IF(AND($D1056="B",$D1058="B"),"B",IF(AND($D1058=$D1059,$D1058="B"),"B",""))))),"")</f>
        <v/>
      </c>
      <c r="V1060" s="48"/>
      <c r="W1060" s="48"/>
      <c r="X1060" s="54"/>
      <c r="Y1060" s="56"/>
      <c r="Z1060" s="175">
        <v>1</v>
      </c>
      <c r="AA1060" s="345" t="b">
        <f>IF($A1059&lt;&gt;"",IF(OR($AH1059&lt;&gt;0,$AI1059&lt;&gt;0,S1059&lt;&gt;AJ$3),"",O1060))</f>
        <v>0</v>
      </c>
      <c r="AB1060" s="48"/>
      <c r="AC1060" s="48"/>
      <c r="AD1060" s="54"/>
      <c r="AE1060" s="41"/>
      <c r="AF1060" s="41"/>
      <c r="AG1060" s="41"/>
      <c r="AH1060" s="41"/>
      <c r="AI1060" s="41"/>
      <c r="AJ1060" s="41"/>
      <c r="AK1060" s="20"/>
      <c r="AL1060" s="20"/>
      <c r="AM1060" s="20"/>
      <c r="AN1060" s="20"/>
      <c r="AO1060" s="20"/>
      <c r="AP1060" s="20"/>
      <c r="AQ1060" s="20"/>
      <c r="AR1060" s="20"/>
      <c r="AS1060" s="20"/>
      <c r="AT1060" s="66"/>
      <c r="AU1060" s="20"/>
      <c r="AV1060" s="20"/>
      <c r="AW1060" s="20"/>
      <c r="AX1060" s="20"/>
      <c r="AY1060" s="20"/>
      <c r="AZ1060" s="20"/>
      <c r="BA1060" s="20"/>
      <c r="BB1060" s="66"/>
      <c r="BC1060" s="48"/>
      <c r="BD1060" s="66"/>
      <c r="BE1060" s="48"/>
      <c r="BG1060" s="48"/>
      <c r="BH1060" s="48"/>
      <c r="BL1060" s="48"/>
      <c r="BM1060" s="61"/>
      <c r="BN1060" s="48"/>
      <c r="BO1060" s="48"/>
      <c r="BP1060" s="48"/>
      <c r="BQ1060" s="12"/>
      <c r="BR1060" s="48"/>
      <c r="BS1060" s="48"/>
      <c r="BT1060" s="48"/>
      <c r="BU1060" s="48"/>
      <c r="BV1060" s="18"/>
      <c r="BW1060" s="18"/>
      <c r="BX1060" s="18"/>
      <c r="BY1060" s="25"/>
      <c r="BZ1060" s="18"/>
      <c r="CA1060" s="18"/>
      <c r="CE1060" s="18"/>
      <c r="CF1060" s="66"/>
      <c r="CH1060" s="66"/>
    </row>
    <row r="1061" spans="1:86" s="19" customFormat="1">
      <c r="A1061" s="66"/>
      <c r="B1061" s="43"/>
      <c r="C1061" s="27"/>
      <c r="D1061" s="56"/>
      <c r="E1061" s="56"/>
      <c r="F1061" s="175" t="b">
        <f>IF($A1060&lt;&gt;"",IF($AF1060&gt;-1,1,IF(I1060="L",1,IF(AND(I1060="W",F1060=1),2,IF(AND(I1060="W",F1060=2),3,IF(AND(I1060="W",F1060=3),2,F1060))))))</f>
        <v>0</v>
      </c>
      <c r="G1061" s="459">
        <f ca="1">IF(G1060&gt;=$AJ$2,1,IF(I1060="L",2,IF(I1060="W",2*G1060,G1060)))</f>
        <v>1</v>
      </c>
      <c r="H1061" s="345" t="str">
        <f>IF($A1060&lt;&gt;"",IF(OR($AH1060&lt;&gt;0,$AI1060&lt;&gt;0,E1060="RRR"),"",IF(AND($D1055="B",$D1058="B"),"B",IF(AND($D1057="B",$D1059="B"),"B",IF(AND($D1059=$D1060,$D1059="B"),"B","")))),"")</f>
        <v/>
      </c>
      <c r="I1061" s="48"/>
      <c r="J1061" s="48"/>
      <c r="K1061" s="54"/>
      <c r="L1061" s="56"/>
      <c r="M1061" s="428">
        <f t="shared" ca="1" si="326"/>
        <v>0</v>
      </c>
      <c r="N1061" s="175" t="b">
        <f>IF($A1060&lt;&gt;"",IF($AF1060&gt;-1,1,IF(Q1060="L",1,IF(AND(Q1060="W",N1060=1),2,IF(AND(Q1060="W",N1060=2),3,IF(AND(Q1060="W",N1060=3),2,N1060))))))</f>
        <v>0</v>
      </c>
      <c r="O1061" s="345" t="str">
        <f>IF($A1060&lt;&gt;"",IF(OR($AH1060&lt;&gt;0,$AI1060&lt;&gt;0,E1060="BBB",H1061&lt;&gt;""),"",IF(AND($D1055="R",$D1058="R"),"R",IF(AND($D1057="R",$D1059="R"),"R",IF(AND($D1059=$D1060,$D1059="R"),"R","")))),"")</f>
        <v/>
      </c>
      <c r="P1061" s="48"/>
      <c r="Q1061" s="48"/>
      <c r="R1061" s="54"/>
      <c r="S1061" s="56"/>
      <c r="T1061" s="175">
        <v>1</v>
      </c>
      <c r="U1061" s="345" t="str">
        <f>IF($A1060&lt;&gt;"",IF(OR($AH1060&lt;&gt;0,$AI1060&lt;&gt;0,S1056="RRR",S1060="RRR"),"",IF(AND($D1053="B",$D1057="B"),"B",IF(AND($D1055="B",$D1058="B"),"B",IF(AND($D1057="B",$D1059="B"),"B",IF(AND($D1059=$D1060,$D1059="B"),"B",""))))),"")</f>
        <v/>
      </c>
      <c r="V1061" s="48"/>
      <c r="W1061" s="48"/>
      <c r="X1061" s="54"/>
      <c r="Y1061" s="56"/>
      <c r="Z1061" s="175">
        <v>1</v>
      </c>
      <c r="AA1061" s="345" t="b">
        <f>IF($A1060&lt;&gt;"",IF(OR($AH1060&lt;&gt;0,$AI1060&lt;&gt;0,S1060&lt;&gt;AJ$3),"",O1061))</f>
        <v>0</v>
      </c>
      <c r="AB1061" s="48"/>
      <c r="AC1061" s="48"/>
      <c r="AD1061" s="54"/>
      <c r="AE1061" s="41"/>
      <c r="AF1061" s="41"/>
      <c r="AG1061" s="41"/>
      <c r="AH1061" s="41"/>
      <c r="AI1061" s="41"/>
      <c r="AJ1061" s="41"/>
      <c r="AK1061" s="20"/>
      <c r="AL1061" s="20"/>
      <c r="AM1061" s="20"/>
      <c r="AN1061" s="20"/>
      <c r="AO1061" s="20"/>
      <c r="AP1061" s="20"/>
      <c r="AQ1061" s="20"/>
      <c r="AR1061" s="20"/>
      <c r="AS1061" s="20"/>
      <c r="AT1061" s="66"/>
      <c r="AU1061" s="20"/>
      <c r="AV1061" s="20"/>
      <c r="AW1061" s="20"/>
      <c r="AX1061" s="20"/>
      <c r="AY1061" s="20"/>
      <c r="AZ1061" s="20"/>
      <c r="BA1061" s="20"/>
      <c r="BB1061" s="66"/>
      <c r="BC1061" s="48"/>
      <c r="BD1061" s="66"/>
      <c r="BE1061" s="48"/>
      <c r="BG1061" s="48"/>
      <c r="BH1061" s="48"/>
      <c r="BL1061" s="48"/>
      <c r="BM1061" s="61"/>
      <c r="BN1061" s="48"/>
      <c r="BO1061" s="48"/>
      <c r="BP1061" s="48"/>
      <c r="BQ1061" s="12"/>
      <c r="BR1061" s="48"/>
      <c r="BS1061" s="48"/>
      <c r="BT1061" s="48"/>
      <c r="BU1061" s="48"/>
      <c r="BV1061" s="18"/>
      <c r="BW1061" s="18"/>
      <c r="BX1061" s="18"/>
      <c r="BY1061" s="25"/>
      <c r="BZ1061" s="18"/>
      <c r="CA1061" s="18"/>
      <c r="CE1061" s="18"/>
      <c r="CF1061" s="66"/>
      <c r="CH1061" s="66"/>
    </row>
    <row r="1062" spans="1:86" s="19" customFormat="1">
      <c r="A1062" s="66"/>
      <c r="B1062" s="43"/>
      <c r="C1062" s="27"/>
      <c r="D1062" s="56"/>
      <c r="E1062" s="56"/>
      <c r="F1062" s="175" t="b">
        <f>IF($A1061&lt;&gt;"",IF($AF1061&gt;-1,1,IF(I1061="L",1,IF(AND(I1061="W",F1061=1),2,IF(AND(I1061="W",F1061=2),3,IF(AND(I1061="W",F1061=3),2,F1061))))))</f>
        <v>0</v>
      </c>
      <c r="G1062" s="459">
        <f ca="1">IF(G1061&gt;=$AJ$2,1,IF(I1061="L",2,IF(I1061="W",2*G1061,G1061)))</f>
        <v>1</v>
      </c>
      <c r="H1062" s="345" t="str">
        <f>IF($A1061&lt;&gt;"",IF(OR($AH1061&lt;&gt;0,$AI1061&lt;&gt;0,E1061="RRR"),"",IF(AND($D1056="B",$D1059="B"),"B",IF(AND($D1058="B",$D1060="B"),"B",IF(AND($D1060=$D1061,$D1060="B"),"B","")))),"")</f>
        <v/>
      </c>
      <c r="I1062" s="48"/>
      <c r="J1062" s="48"/>
      <c r="K1062" s="54"/>
      <c r="L1062" s="56"/>
      <c r="M1062" s="428">
        <f t="shared" ca="1" si="326"/>
        <v>0</v>
      </c>
      <c r="N1062" s="175" t="b">
        <f>IF($A1061&lt;&gt;"",IF($AF1061&gt;-1,1,IF(Q1061="L",1,IF(AND(Q1061="W",N1061=1),2,IF(AND(Q1061="W",N1061=2),3,IF(AND(Q1061="W",N1061=3),2,N1061))))))</f>
        <v>0</v>
      </c>
      <c r="O1062" s="345" t="str">
        <f>IF($A1061&lt;&gt;"",IF(OR($AH1061&lt;&gt;0,$AI1061&lt;&gt;0,E1061="BBB",H1062&lt;&gt;""),"",IF(AND($D1056="R",$D1059="R"),"R",IF(AND($D1058="R",$D1060="R"),"R",IF(AND($D1060=$D1061,$D1060="R"),"R","")))),"")</f>
        <v/>
      </c>
      <c r="P1062" s="48"/>
      <c r="Q1062" s="48"/>
      <c r="R1062" s="54"/>
      <c r="S1062" s="56"/>
      <c r="T1062" s="175">
        <v>1</v>
      </c>
      <c r="U1062" s="345" t="str">
        <f>IF($A1061&lt;&gt;"",IF(OR($AH1061&lt;&gt;0,$AI1061&lt;&gt;0,S1057="RRR",S1061="RRR"),"",IF(AND($D1054="B",$D1058="B"),"B",IF(AND($D1056="B",$D1059="B"),"B",IF(AND($D1058="B",$D1060="B"),"B",IF(AND($D1060=$D1061,$D1060="B"),"B",""))))),"")</f>
        <v/>
      </c>
      <c r="V1062" s="48"/>
      <c r="W1062" s="48"/>
      <c r="X1062" s="54"/>
      <c r="Y1062" s="56"/>
      <c r="Z1062" s="175">
        <v>1</v>
      </c>
      <c r="AA1062" s="345" t="b">
        <f>IF($A1061&lt;&gt;"",IF(OR($AH1061&lt;&gt;0,$AI1061&lt;&gt;0,S1061&lt;&gt;AJ$3),"",O1062))</f>
        <v>0</v>
      </c>
      <c r="AB1062" s="48"/>
      <c r="AC1062" s="48"/>
      <c r="AD1062" s="54"/>
      <c r="AE1062" s="41"/>
      <c r="AF1062" s="41"/>
      <c r="AG1062" s="41"/>
      <c r="AH1062" s="41"/>
      <c r="AI1062" s="41"/>
      <c r="AJ1062" s="41"/>
      <c r="AK1062" s="20"/>
      <c r="AL1062" s="20"/>
      <c r="AM1062" s="20"/>
      <c r="AN1062" s="20"/>
      <c r="AO1062" s="20"/>
      <c r="AP1062" s="20"/>
      <c r="AQ1062" s="20"/>
      <c r="AR1062" s="20"/>
      <c r="AS1062" s="20"/>
      <c r="AT1062" s="66"/>
      <c r="AU1062" s="20"/>
      <c r="AV1062" s="20"/>
      <c r="AW1062" s="20"/>
      <c r="AX1062" s="20"/>
      <c r="AY1062" s="20"/>
      <c r="AZ1062" s="20"/>
      <c r="BA1062" s="20"/>
      <c r="BB1062" s="66"/>
      <c r="BC1062" s="48"/>
      <c r="BD1062" s="66"/>
      <c r="BE1062" s="48"/>
      <c r="BG1062" s="48"/>
      <c r="BH1062" s="48"/>
      <c r="BL1062" s="48"/>
      <c r="BM1062" s="61"/>
      <c r="BN1062" s="48"/>
      <c r="BO1062" s="48"/>
      <c r="BP1062" s="48"/>
      <c r="BQ1062" s="12"/>
      <c r="BR1062" s="48"/>
      <c r="BS1062" s="48"/>
      <c r="BT1062" s="48"/>
      <c r="BU1062" s="48"/>
      <c r="BV1062" s="18"/>
      <c r="BW1062" s="18"/>
      <c r="BX1062" s="18"/>
      <c r="BY1062" s="25"/>
      <c r="BZ1062" s="18"/>
      <c r="CA1062" s="18"/>
      <c r="CE1062" s="18"/>
      <c r="CF1062" s="66"/>
      <c r="CH1062" s="66"/>
    </row>
    <row r="1063" spans="1:86" s="19" customFormat="1">
      <c r="A1063" s="66"/>
      <c r="B1063" s="43"/>
      <c r="C1063" s="27"/>
      <c r="D1063" s="56"/>
      <c r="E1063" s="56"/>
      <c r="F1063" s="175" t="b">
        <f>IF($A1062&lt;&gt;"",IF($AF1062&gt;-1,1,IF(I1062="L",1,IF(AND(I1062="W",F1062=1),2,IF(AND(I1062="W",F1062=2),3,IF(AND(I1062="W",F1062=3),2,F1062))))))</f>
        <v>0</v>
      </c>
      <c r="G1063" s="459">
        <f ca="1">IF(G1062&gt;=$AJ$2,1,IF(I1062="L",2,IF(I1062="W",2*G1062,G1062)))</f>
        <v>1</v>
      </c>
      <c r="H1063" s="345" t="str">
        <f>IF($A1062&lt;&gt;"",IF(OR($AH1062&lt;&gt;0,$AI1062&lt;&gt;0,E1062="RRR"),"",IF(AND($D1057="B",$D1060="B"),"B",IF(AND($D1059="B",$D1061="B"),"B",IF(AND($D1061=$D1062,$D1061="B"),"B","")))),"")</f>
        <v/>
      </c>
      <c r="I1063" s="48"/>
      <c r="J1063" s="48"/>
      <c r="K1063" s="54"/>
      <c r="L1063" s="56"/>
      <c r="M1063" s="428">
        <f t="shared" ca="1" si="326"/>
        <v>0</v>
      </c>
      <c r="N1063" s="175" t="b">
        <f>IF($A1062&lt;&gt;"",IF($AF1062&gt;-1,1,IF(Q1062="L",1,IF(AND(Q1062="W",N1062=1),2,IF(AND(Q1062="W",N1062=2),3,IF(AND(Q1062="W",N1062=3),2,N1062))))))</f>
        <v>0</v>
      </c>
      <c r="O1063" s="345" t="str">
        <f>IF($A1062&lt;&gt;"",IF(OR($AH1062&lt;&gt;0,$AI1062&lt;&gt;0,E1062="BBB",H1063&lt;&gt;""),"",IF(AND($D1057="R",$D1060="R"),"R",IF(AND($D1059="R",$D1061="R"),"R",IF(AND($D1061=$D1062,$D1061="R"),"R","")))),"")</f>
        <v/>
      </c>
      <c r="P1063" s="48"/>
      <c r="Q1063" s="48"/>
      <c r="R1063" s="54"/>
      <c r="S1063" s="56"/>
      <c r="T1063" s="175">
        <v>1</v>
      </c>
      <c r="U1063" s="345" t="str">
        <f>IF($A1062&lt;&gt;"",IF(OR($AH1062&lt;&gt;0,$AI1062&lt;&gt;0,S1058="RRR",S1062="RRR"),"",IF(AND($D1055="B",$D1059="B"),"B",IF(AND($D1057="B",$D1060="B"),"B",IF(AND($D1059="B",$D1061="B"),"B",IF(AND($D1061=$D1062,$D1061="B"),"B",""))))),"")</f>
        <v/>
      </c>
      <c r="V1063" s="48"/>
      <c r="W1063" s="48"/>
      <c r="X1063" s="54"/>
      <c r="Y1063" s="56"/>
      <c r="Z1063" s="175">
        <v>1</v>
      </c>
      <c r="AA1063" s="345" t="b">
        <f>IF($A1062&lt;&gt;"",IF(OR($AH1062&lt;&gt;0,$AI1062&lt;&gt;0,S1062&lt;&gt;AJ$3),"",O1063))</f>
        <v>0</v>
      </c>
      <c r="AB1063" s="48"/>
      <c r="AC1063" s="48"/>
      <c r="AD1063" s="54"/>
      <c r="AE1063" s="41"/>
      <c r="AF1063" s="41"/>
      <c r="AG1063" s="41"/>
      <c r="AH1063" s="41"/>
      <c r="AI1063" s="41"/>
      <c r="AJ1063" s="41"/>
      <c r="AK1063" s="20"/>
      <c r="AL1063" s="20"/>
      <c r="AM1063" s="20"/>
      <c r="AN1063" s="20"/>
      <c r="AO1063" s="20"/>
      <c r="AP1063" s="20"/>
      <c r="AQ1063" s="20"/>
      <c r="AR1063" s="20"/>
      <c r="AS1063" s="20"/>
      <c r="AT1063" s="66"/>
      <c r="AU1063" s="20"/>
      <c r="AV1063" s="20"/>
      <c r="AW1063" s="20"/>
      <c r="AX1063" s="20"/>
      <c r="AY1063" s="20"/>
      <c r="AZ1063" s="20"/>
      <c r="BA1063" s="20"/>
      <c r="BB1063" s="66"/>
      <c r="BC1063" s="48"/>
      <c r="BD1063" s="66"/>
      <c r="BE1063" s="48"/>
      <c r="BG1063" s="48"/>
      <c r="BH1063" s="48"/>
      <c r="BL1063" s="48"/>
      <c r="BM1063" s="61"/>
      <c r="BN1063" s="48"/>
      <c r="BO1063" s="48"/>
      <c r="BP1063" s="48"/>
      <c r="BQ1063" s="12"/>
      <c r="BR1063" s="48"/>
      <c r="BS1063" s="48"/>
      <c r="BT1063" s="48"/>
      <c r="BU1063" s="48"/>
      <c r="BV1063" s="18"/>
      <c r="BW1063" s="18"/>
      <c r="BX1063" s="18"/>
      <c r="BY1063" s="25"/>
      <c r="BZ1063" s="18"/>
      <c r="CA1063" s="18"/>
      <c r="CE1063" s="18"/>
      <c r="CF1063" s="66"/>
      <c r="CH1063" s="66"/>
    </row>
    <row r="1064" spans="1:86" s="19" customFormat="1">
      <c r="A1064" s="66"/>
      <c r="B1064" s="43"/>
      <c r="C1064" s="27"/>
      <c r="D1064" s="56"/>
      <c r="E1064" s="56"/>
      <c r="F1064" s="175" t="b">
        <f>IF($A1063&lt;&gt;"",IF($AF1063&gt;-1,1,IF(I1063="L",1,IF(AND(I1063="W",F1063=1),2,IF(AND(I1063="W",F1063=2),3,IF(AND(I1063="W",F1063=3),2,F1063))))))</f>
        <v>0</v>
      </c>
      <c r="G1064" s="459">
        <f ca="1">IF(G1063&gt;=$AJ$2,1,IF(I1063="L",2,IF(I1063="W",2*G1063,G1063)))</f>
        <v>1</v>
      </c>
      <c r="H1064" s="345" t="str">
        <f>IF($A1063&lt;&gt;"",IF(OR($AH1063&lt;&gt;0,$AI1063&lt;&gt;0,E1063="RRR"),"",IF(AND($D1058="B",$D1061="B"),"B",IF(AND($D1060="B",$D1062="B"),"B",IF(AND($D1062=$D1063,$D1062="B"),"B","")))),"")</f>
        <v/>
      </c>
      <c r="I1064" s="48"/>
      <c r="J1064" s="48"/>
      <c r="K1064" s="54"/>
      <c r="L1064" s="56"/>
      <c r="M1064" s="428">
        <f t="shared" ca="1" si="326"/>
        <v>0</v>
      </c>
      <c r="N1064" s="175" t="b">
        <f>IF($A1063&lt;&gt;"",IF($AF1063&gt;-1,1,IF(Q1063="L",1,IF(AND(Q1063="W",N1063=1),2,IF(AND(Q1063="W",N1063=2),3,IF(AND(Q1063="W",N1063=3),2,N1063))))))</f>
        <v>0</v>
      </c>
      <c r="O1064" s="345" t="str">
        <f>IF($A1063&lt;&gt;"",IF(OR($AH1063&lt;&gt;0,$AI1063&lt;&gt;0,E1063="BBB",H1064&lt;&gt;""),"",IF(AND($D1058="R",$D1061="R"),"R",IF(AND($D1060="R",$D1062="R"),"R",IF(AND($D1062=$D1063,$D1062="R"),"R","")))),"")</f>
        <v/>
      </c>
      <c r="P1064" s="48"/>
      <c r="Q1064" s="48"/>
      <c r="R1064" s="54"/>
      <c r="S1064" s="56"/>
      <c r="T1064" s="175">
        <v>1</v>
      </c>
      <c r="U1064" s="345" t="str">
        <f>IF($A1063&lt;&gt;"",IF(OR($AH1063&lt;&gt;0,$AI1063&lt;&gt;0,S1059="RRR",S1063="RRR"),"",IF(AND($D1056="B",$D1060="B"),"B",IF(AND($D1058="B",$D1061="B"),"B",IF(AND($D1060="B",$D1062="B"),"B",IF(AND($D1062=$D1063,$D1062="B"),"B",""))))),"")</f>
        <v/>
      </c>
      <c r="V1064" s="48"/>
      <c r="W1064" s="48"/>
      <c r="X1064" s="54"/>
      <c r="Y1064" s="56"/>
      <c r="Z1064" s="175">
        <v>1</v>
      </c>
      <c r="AA1064" s="345" t="b">
        <f>IF($A1063&lt;&gt;"",IF(OR($AH1063&lt;&gt;0,$AI1063&lt;&gt;0,S1063&lt;&gt;AJ$3),"",O1064))</f>
        <v>0</v>
      </c>
      <c r="AB1064" s="48"/>
      <c r="AC1064" s="48"/>
      <c r="AD1064" s="54"/>
      <c r="AE1064" s="41"/>
      <c r="AF1064" s="41"/>
      <c r="AG1064" s="41"/>
      <c r="AH1064" s="41"/>
      <c r="AI1064" s="41"/>
      <c r="AJ1064" s="41"/>
      <c r="AK1064" s="20"/>
      <c r="AL1064" s="20"/>
      <c r="AM1064" s="20"/>
      <c r="AN1064" s="20"/>
      <c r="AO1064" s="20"/>
      <c r="AP1064" s="20"/>
      <c r="AQ1064" s="20"/>
      <c r="AR1064" s="20"/>
      <c r="AS1064" s="20"/>
      <c r="AT1064" s="66"/>
      <c r="AU1064" s="20"/>
      <c r="AV1064" s="20"/>
      <c r="AW1064" s="20"/>
      <c r="AX1064" s="20"/>
      <c r="AY1064" s="20"/>
      <c r="AZ1064" s="20"/>
      <c r="BA1064" s="20"/>
      <c r="BB1064" s="66"/>
      <c r="BC1064" s="48"/>
      <c r="BD1064" s="66"/>
      <c r="BE1064" s="48"/>
      <c r="BG1064" s="48"/>
      <c r="BH1064" s="48"/>
      <c r="BL1064" s="48"/>
      <c r="BM1064" s="61"/>
      <c r="BN1064" s="48"/>
      <c r="BO1064" s="48"/>
      <c r="BP1064" s="48"/>
      <c r="BQ1064" s="12"/>
      <c r="BR1064" s="48"/>
      <c r="BS1064" s="48"/>
      <c r="BT1064" s="48"/>
      <c r="BU1064" s="48"/>
      <c r="BV1064" s="18"/>
      <c r="BW1064" s="18"/>
      <c r="BX1064" s="18"/>
      <c r="BY1064" s="25"/>
      <c r="BZ1064" s="18"/>
      <c r="CA1064" s="18"/>
      <c r="CE1064" s="18"/>
      <c r="CF1064" s="66"/>
      <c r="CH1064" s="66"/>
    </row>
    <row r="1065" spans="1:86" s="19" customFormat="1">
      <c r="A1065" s="66"/>
      <c r="B1065" s="43"/>
      <c r="C1065" s="27"/>
      <c r="D1065" s="56"/>
      <c r="E1065" s="56"/>
      <c r="F1065" s="175" t="b">
        <f>IF($A1064&lt;&gt;"",IF($AF1064&gt;-1,1,IF(I1064="L",1,IF(AND(I1064="W",F1064=1),2,IF(AND(I1064="W",F1064=2),3,IF(AND(I1064="W",F1064=3),2,F1064))))))</f>
        <v>0</v>
      </c>
      <c r="G1065" s="459">
        <f ca="1">IF(G1064&gt;=$AJ$2,1,IF(I1064="L",2,IF(I1064="W",2*G1064,G1064)))</f>
        <v>1</v>
      </c>
      <c r="H1065" s="345" t="str">
        <f>IF($A1064&lt;&gt;"",IF(OR($AH1064&lt;&gt;0,$AI1064&lt;&gt;0,E1064="RRR"),"",IF(AND($D1059="B",$D1062="B"),"B",IF(AND($D1061="B",$D1063="B"),"B",IF(AND($D1063=$D1064,$D1063="B"),"B","")))),"")</f>
        <v/>
      </c>
      <c r="I1065" s="48"/>
      <c r="J1065" s="48"/>
      <c r="K1065" s="54"/>
      <c r="L1065" s="56"/>
      <c r="M1065" s="428">
        <f t="shared" ca="1" si="326"/>
        <v>0</v>
      </c>
      <c r="N1065" s="175" t="b">
        <f>IF($A1064&lt;&gt;"",IF($AF1064&gt;-1,1,IF(Q1064="L",1,IF(AND(Q1064="W",N1064=1),2,IF(AND(Q1064="W",N1064=2),3,IF(AND(Q1064="W",N1064=3),2,N1064))))))</f>
        <v>0</v>
      </c>
      <c r="O1065" s="345" t="str">
        <f>IF($A1064&lt;&gt;"",IF(OR($AH1064&lt;&gt;0,$AI1064&lt;&gt;0,E1064="BBB",H1065&lt;&gt;""),"",IF(AND($D1059="R",$D1062="R"),"R",IF(AND($D1061="R",$D1063="R"),"R",IF(AND($D1063=$D1064,$D1063="R"),"R","")))),"")</f>
        <v/>
      </c>
      <c r="P1065" s="48"/>
      <c r="Q1065" s="48"/>
      <c r="R1065" s="54"/>
      <c r="S1065" s="56"/>
      <c r="T1065" s="175">
        <v>1</v>
      </c>
      <c r="U1065" s="345" t="str">
        <f>IF($A1064&lt;&gt;"",IF(OR($AH1064&lt;&gt;0,$AI1064&lt;&gt;0,S1060="RRR",S1064="RRR"),"",IF(AND($D1057="B",$D1061="B"),"B",IF(AND($D1059="B",$D1062="B"),"B",IF(AND($D1061="B",$D1063="B"),"B",IF(AND($D1063=$D1064,$D1063="B"),"B",""))))),"")</f>
        <v/>
      </c>
      <c r="V1065" s="48"/>
      <c r="W1065" s="48"/>
      <c r="X1065" s="54"/>
      <c r="Y1065" s="56"/>
      <c r="Z1065" s="175">
        <v>1</v>
      </c>
      <c r="AA1065" s="345" t="b">
        <f>IF($A1064&lt;&gt;"",IF(OR($AH1064&lt;&gt;0,$AI1064&lt;&gt;0,S1064&lt;&gt;AJ$3),"",O1065))</f>
        <v>0</v>
      </c>
      <c r="AB1065" s="48"/>
      <c r="AC1065" s="48"/>
      <c r="AD1065" s="54"/>
      <c r="AE1065" s="41"/>
      <c r="AF1065" s="41"/>
      <c r="AG1065" s="41"/>
      <c r="AH1065" s="41"/>
      <c r="AI1065" s="41"/>
      <c r="AJ1065" s="41"/>
      <c r="AK1065" s="20"/>
      <c r="AL1065" s="20"/>
      <c r="AM1065" s="20"/>
      <c r="AN1065" s="20"/>
      <c r="AO1065" s="20"/>
      <c r="AP1065" s="20"/>
      <c r="AQ1065" s="20"/>
      <c r="AR1065" s="20"/>
      <c r="AS1065" s="20"/>
      <c r="AT1065" s="66"/>
      <c r="AU1065" s="20"/>
      <c r="AV1065" s="20"/>
      <c r="AW1065" s="20"/>
      <c r="AX1065" s="20"/>
      <c r="AY1065" s="20"/>
      <c r="AZ1065" s="20"/>
      <c r="BA1065" s="20"/>
      <c r="BB1065" s="66"/>
      <c r="BC1065" s="48"/>
      <c r="BD1065" s="66"/>
      <c r="BE1065" s="48"/>
      <c r="BG1065" s="48"/>
      <c r="BH1065" s="48"/>
      <c r="BL1065" s="48"/>
      <c r="BM1065" s="61"/>
      <c r="BN1065" s="48"/>
      <c r="BO1065" s="48"/>
      <c r="BP1065" s="48"/>
      <c r="BQ1065" s="12"/>
      <c r="BR1065" s="48"/>
      <c r="BS1065" s="48"/>
      <c r="BT1065" s="48"/>
      <c r="BU1065" s="48"/>
      <c r="BV1065" s="18"/>
      <c r="BW1065" s="18"/>
      <c r="BX1065" s="18"/>
      <c r="BY1065" s="25"/>
      <c r="BZ1065" s="18"/>
      <c r="CA1065" s="18"/>
      <c r="CE1065" s="18"/>
      <c r="CF1065" s="66"/>
      <c r="CH1065" s="66"/>
    </row>
    <row r="1066" spans="1:86" s="19" customFormat="1">
      <c r="A1066" s="66"/>
      <c r="B1066" s="43"/>
      <c r="C1066" s="27"/>
      <c r="D1066" s="56"/>
      <c r="E1066" s="56"/>
      <c r="F1066" s="175" t="b">
        <f>IF($A1065&lt;&gt;"",IF($AF1065&gt;-1,1,IF(I1065="L",1,IF(AND(I1065="W",F1065=1),2,IF(AND(I1065="W",F1065=2),3,IF(AND(I1065="W",F1065=3),2,F1065))))))</f>
        <v>0</v>
      </c>
      <c r="G1066" s="459">
        <f ca="1">IF(G1065&gt;=$AJ$2,1,IF(I1065="L",2,IF(I1065="W",2*G1065,G1065)))</f>
        <v>1</v>
      </c>
      <c r="H1066" s="345" t="str">
        <f>IF($A1065&lt;&gt;"",IF(OR($AH1065&lt;&gt;0,$AI1065&lt;&gt;0,E1065="RRR"),"",IF(AND($D1060="B",$D1063="B"),"B",IF(AND($D1062="B",$D1064="B"),"B",IF(AND($D1064=$D1065,$D1064="B"),"B","")))),"")</f>
        <v/>
      </c>
      <c r="I1066" s="48"/>
      <c r="J1066" s="48"/>
      <c r="K1066" s="54"/>
      <c r="L1066" s="56"/>
      <c r="M1066" s="428">
        <f t="shared" ca="1" si="326"/>
        <v>0</v>
      </c>
      <c r="N1066" s="175" t="b">
        <f>IF($A1065&lt;&gt;"",IF($AF1065&gt;-1,1,IF(Q1065="L",1,IF(AND(Q1065="W",N1065=1),2,IF(AND(Q1065="W",N1065=2),3,IF(AND(Q1065="W",N1065=3),2,N1065))))))</f>
        <v>0</v>
      </c>
      <c r="O1066" s="345" t="str">
        <f>IF($A1065&lt;&gt;"",IF(OR($AH1065&lt;&gt;0,$AI1065&lt;&gt;0,E1065="BBB",H1066&lt;&gt;""),"",IF(AND($D1060="R",$D1063="R"),"R",IF(AND($D1062="R",$D1064="R"),"R",IF(AND($D1064=$D1065,$D1064="R"),"R","")))),"")</f>
        <v/>
      </c>
      <c r="P1066" s="48"/>
      <c r="Q1066" s="48"/>
      <c r="R1066" s="54"/>
      <c r="S1066" s="56"/>
      <c r="T1066" s="175">
        <v>1</v>
      </c>
      <c r="U1066" s="48"/>
      <c r="V1066" s="48"/>
      <c r="W1066" s="48"/>
      <c r="X1066" s="54"/>
      <c r="Y1066" s="56"/>
      <c r="Z1066" s="175">
        <v>1</v>
      </c>
      <c r="AA1066" s="345" t="b">
        <f>IF($A1065&lt;&gt;"",IF(OR($AH1065&lt;&gt;0,$AI1065&lt;&gt;0,S1065&lt;&gt;AJ$3),"",O1066))</f>
        <v>0</v>
      </c>
      <c r="AB1066" s="48"/>
      <c r="AC1066" s="48"/>
      <c r="AD1066" s="54"/>
      <c r="AE1066" s="41"/>
      <c r="AF1066" s="41"/>
      <c r="AG1066" s="41"/>
      <c r="AH1066" s="41"/>
      <c r="AI1066" s="41"/>
      <c r="AJ1066" s="41"/>
      <c r="AK1066" s="20"/>
      <c r="AL1066" s="20"/>
      <c r="AM1066" s="20"/>
      <c r="AN1066" s="20"/>
      <c r="AO1066" s="20"/>
      <c r="AP1066" s="20"/>
      <c r="AQ1066" s="20"/>
      <c r="AR1066" s="20"/>
      <c r="AS1066" s="20"/>
      <c r="AT1066" s="66"/>
      <c r="AU1066" s="20"/>
      <c r="AV1066" s="20"/>
      <c r="AW1066" s="20"/>
      <c r="AX1066" s="20"/>
      <c r="AY1066" s="20"/>
      <c r="AZ1066" s="20"/>
      <c r="BA1066" s="20"/>
      <c r="BB1066" s="66"/>
      <c r="BC1066" s="48"/>
      <c r="BD1066" s="66"/>
      <c r="BE1066" s="48"/>
      <c r="BG1066" s="48"/>
      <c r="BH1066" s="48"/>
      <c r="BL1066" s="48"/>
      <c r="BM1066" s="61"/>
      <c r="BN1066" s="48"/>
      <c r="BO1066" s="48"/>
      <c r="BP1066" s="48"/>
      <c r="BQ1066" s="12"/>
      <c r="BR1066" s="48"/>
      <c r="BS1066" s="48"/>
      <c r="BT1066" s="48"/>
      <c r="BU1066" s="48"/>
      <c r="BV1066" s="18"/>
      <c r="BW1066" s="18"/>
      <c r="BX1066" s="18"/>
      <c r="BY1066" s="25"/>
      <c r="BZ1066" s="18"/>
      <c r="CA1066" s="18"/>
      <c r="CE1066" s="18"/>
      <c r="CF1066" s="66"/>
      <c r="CH1066" s="66"/>
    </row>
    <row r="1067" spans="1:86" s="19" customFormat="1">
      <c r="A1067" s="66"/>
      <c r="B1067" s="43"/>
      <c r="C1067" s="27"/>
      <c r="D1067" s="56"/>
      <c r="E1067" s="56"/>
      <c r="F1067" s="175" t="b">
        <f>IF($A1066&lt;&gt;"",IF($AF1066&gt;-1,1,IF(I1066="L",1,IF(AND(I1066="W",F1066=1),2,IF(AND(I1066="W",F1066=2),3,IF(AND(I1066="W",F1066=3),2,F1066))))))</f>
        <v>0</v>
      </c>
      <c r="G1067" s="459">
        <f ca="1">IF(G1066&gt;=$AJ$2,1,IF(I1066="L",2,IF(I1066="W",2*G1066,G1066)))</f>
        <v>1</v>
      </c>
      <c r="H1067" s="345" t="str">
        <f>IF($A1066&lt;&gt;"",IF(OR($AH1066&lt;&gt;0,$AI1066&lt;&gt;0,E1066="RRR"),"",IF(AND($D1061="B",$D1064="B"),"B",IF(AND($D1063="B",$D1065="B"),"B",IF(AND($D1065=$D1066,$D1065="B"),"B","")))),"")</f>
        <v/>
      </c>
      <c r="I1067" s="48"/>
      <c r="J1067" s="48"/>
      <c r="K1067" s="54"/>
      <c r="L1067" s="56"/>
      <c r="M1067" s="428">
        <f t="shared" ca="1" si="326"/>
        <v>0</v>
      </c>
      <c r="N1067" s="175" t="b">
        <f>IF($A1066&lt;&gt;"",IF($AF1066&gt;-1,1,IF(Q1066="L",1,IF(AND(Q1066="W",N1066=1),2,IF(AND(Q1066="W",N1066=2),3,IF(AND(Q1066="W",N1066=3),2,N1066))))))</f>
        <v>0</v>
      </c>
      <c r="O1067" s="345" t="str">
        <f>IF($A1066&lt;&gt;"",IF(OR($AH1066&lt;&gt;0,$AI1066&lt;&gt;0,E1066="BBB",H1067&lt;&gt;""),"",IF(AND($D1061="R",$D1064="R"),"R",IF(AND($D1063="R",$D1065="R"),"R",IF(AND($D1065=$D1066,$D1065="R"),"R","")))),"")</f>
        <v/>
      </c>
      <c r="P1067" s="48"/>
      <c r="Q1067" s="48"/>
      <c r="R1067" s="54"/>
      <c r="S1067" s="56"/>
      <c r="T1067" s="175">
        <v>1</v>
      </c>
      <c r="U1067" s="48"/>
      <c r="V1067" s="48"/>
      <c r="W1067" s="48"/>
      <c r="X1067" s="54"/>
      <c r="Y1067" s="56"/>
      <c r="Z1067" s="175">
        <v>1</v>
      </c>
      <c r="AA1067" s="345" t="b">
        <f>IF($A1066&lt;&gt;"",IF(OR($AH1066&lt;&gt;0,$AI1066&lt;&gt;0,S1066&lt;&gt;AJ$3),"",O1067))</f>
        <v>0</v>
      </c>
      <c r="AB1067" s="48"/>
      <c r="AC1067" s="48"/>
      <c r="AD1067" s="54"/>
      <c r="AE1067" s="41"/>
      <c r="AF1067" s="41"/>
      <c r="AG1067" s="41"/>
      <c r="AH1067" s="41"/>
      <c r="AI1067" s="41"/>
      <c r="AJ1067" s="41"/>
      <c r="AK1067" s="20"/>
      <c r="AL1067" s="20"/>
      <c r="AM1067" s="20"/>
      <c r="AN1067" s="20"/>
      <c r="AO1067" s="20"/>
      <c r="AP1067" s="20"/>
      <c r="AQ1067" s="20"/>
      <c r="AR1067" s="20"/>
      <c r="AS1067" s="20"/>
      <c r="AT1067" s="66"/>
      <c r="AU1067" s="20"/>
      <c r="AV1067" s="20"/>
      <c r="AW1067" s="20"/>
      <c r="AX1067" s="20"/>
      <c r="AY1067" s="20"/>
      <c r="AZ1067" s="20"/>
      <c r="BA1067" s="20"/>
      <c r="BB1067" s="66"/>
      <c r="BC1067" s="48"/>
      <c r="BD1067" s="66"/>
      <c r="BE1067" s="48"/>
      <c r="BG1067" s="48"/>
      <c r="BH1067" s="48"/>
      <c r="BL1067" s="48"/>
      <c r="BM1067" s="61"/>
      <c r="BN1067" s="48"/>
      <c r="BO1067" s="48"/>
      <c r="BP1067" s="48"/>
      <c r="BQ1067" s="12"/>
      <c r="BR1067" s="48"/>
      <c r="BS1067" s="48"/>
      <c r="BT1067" s="48"/>
      <c r="BU1067" s="48"/>
      <c r="BV1067" s="18"/>
      <c r="BW1067" s="18"/>
      <c r="BX1067" s="18"/>
      <c r="BY1067" s="25"/>
      <c r="BZ1067" s="18"/>
      <c r="CA1067" s="18"/>
      <c r="CE1067" s="18"/>
      <c r="CF1067" s="66"/>
      <c r="CH1067" s="66"/>
    </row>
    <row r="1068" spans="1:86" s="19" customFormat="1">
      <c r="A1068" s="66"/>
      <c r="B1068" s="43"/>
      <c r="C1068" s="27"/>
      <c r="D1068" s="56"/>
      <c r="E1068" s="56"/>
      <c r="F1068" s="175" t="b">
        <f>IF($A1067&lt;&gt;"",IF($AF1067&gt;-1,1,IF(I1067="L",1,IF(AND(I1067="W",F1067=1),2,IF(AND(I1067="W",F1067=2),3,IF(AND(I1067="W",F1067=3),2,F1067))))))</f>
        <v>0</v>
      </c>
      <c r="G1068" s="459">
        <f ca="1">IF(G1067&gt;=$AJ$2,1,IF(I1067="L",2,IF(I1067="W",2*G1067,G1067)))</f>
        <v>1</v>
      </c>
      <c r="H1068" s="345" t="str">
        <f>IF($A1067&lt;&gt;"",IF(OR($AH1067&lt;&gt;0,$AI1067&lt;&gt;0,E1067="RRR"),"",IF(AND($D1062="B",$D1065="B"),"B",IF(AND($D1064="B",$D1066="B"),"B",IF(AND($D1066=$D1067,$D1066="B"),"B","")))),"")</f>
        <v/>
      </c>
      <c r="I1068" s="48"/>
      <c r="J1068" s="48"/>
      <c r="K1068" s="54"/>
      <c r="L1068" s="56"/>
      <c r="M1068" s="428">
        <f t="shared" ca="1" si="326"/>
        <v>0</v>
      </c>
      <c r="N1068" s="175" t="b">
        <f>IF($A1067&lt;&gt;"",IF($AF1067&gt;-1,1,IF(Q1067="L",1,IF(AND(Q1067="W",N1067=1),2,IF(AND(Q1067="W",N1067=2),3,IF(AND(Q1067="W",N1067=3),2,N1067))))))</f>
        <v>0</v>
      </c>
      <c r="O1068" s="345" t="str">
        <f>IF($A1067&lt;&gt;"",IF(OR($AH1067&lt;&gt;0,$AI1067&lt;&gt;0,E1067="BBB",H1068&lt;&gt;""),"",IF(AND($D1062="R",$D1065="R"),"R",IF(AND($D1064="R",$D1066="R"),"R",IF(AND($D1066=$D1067,$D1066="R"),"R","")))),"")</f>
        <v/>
      </c>
      <c r="P1068" s="48"/>
      <c r="Q1068" s="48"/>
      <c r="R1068" s="54"/>
      <c r="S1068" s="56"/>
      <c r="T1068" s="175">
        <v>1</v>
      </c>
      <c r="U1068" s="48"/>
      <c r="V1068" s="48"/>
      <c r="W1068" s="48"/>
      <c r="X1068" s="54"/>
      <c r="Y1068" s="56"/>
      <c r="Z1068" s="175">
        <v>1</v>
      </c>
      <c r="AA1068" s="345" t="b">
        <f>IF($A1067&lt;&gt;"",IF(OR($AH1067&lt;&gt;0,$AI1067&lt;&gt;0,S1067&lt;&gt;AJ$3),"",O1068))</f>
        <v>0</v>
      </c>
      <c r="AB1068" s="48"/>
      <c r="AC1068" s="48"/>
      <c r="AD1068" s="54"/>
      <c r="AE1068" s="41"/>
      <c r="AF1068" s="41"/>
      <c r="AG1068" s="41"/>
      <c r="AH1068" s="41"/>
      <c r="AI1068" s="41"/>
      <c r="AJ1068" s="41"/>
      <c r="AK1068" s="20"/>
      <c r="AL1068" s="20"/>
      <c r="AM1068" s="20"/>
      <c r="AN1068" s="20"/>
      <c r="AO1068" s="20"/>
      <c r="AP1068" s="20"/>
      <c r="AQ1068" s="20"/>
      <c r="AR1068" s="20"/>
      <c r="AS1068" s="20"/>
      <c r="AT1068" s="66"/>
      <c r="AU1068" s="20"/>
      <c r="AV1068" s="20"/>
      <c r="AW1068" s="20"/>
      <c r="AX1068" s="20"/>
      <c r="AY1068" s="20"/>
      <c r="AZ1068" s="20"/>
      <c r="BA1068" s="20"/>
      <c r="BB1068" s="66"/>
      <c r="BC1068" s="48"/>
      <c r="BD1068" s="66"/>
      <c r="BE1068" s="48"/>
      <c r="BG1068" s="48"/>
      <c r="BH1068" s="48"/>
      <c r="BL1068" s="48"/>
      <c r="BM1068" s="61"/>
      <c r="BN1068" s="48"/>
      <c r="BO1068" s="48"/>
      <c r="BP1068" s="48"/>
      <c r="BQ1068" s="12"/>
      <c r="BR1068" s="48"/>
      <c r="BS1068" s="48"/>
      <c r="BT1068" s="48"/>
      <c r="BU1068" s="48"/>
      <c r="BV1068" s="18"/>
      <c r="BW1068" s="18"/>
      <c r="BX1068" s="18"/>
      <c r="BY1068" s="25"/>
      <c r="BZ1068" s="18"/>
      <c r="CA1068" s="18"/>
      <c r="CE1068" s="18"/>
      <c r="CF1068" s="66"/>
      <c r="CH1068" s="66"/>
    </row>
    <row r="1069" spans="1:86" s="19" customFormat="1">
      <c r="A1069" s="66"/>
      <c r="B1069" s="43"/>
      <c r="C1069" s="27"/>
      <c r="D1069" s="56"/>
      <c r="E1069" s="56"/>
      <c r="F1069" s="175" t="b">
        <f>IF($A1068&lt;&gt;"",IF($AF1068&gt;-1,1,IF(I1068="L",1,IF(AND(I1068="W",F1068=1),2,IF(AND(I1068="W",F1068=2),3,IF(AND(I1068="W",F1068=3),2,F1068))))))</f>
        <v>0</v>
      </c>
      <c r="G1069" s="459">
        <f ca="1">IF(G1068&gt;=$AJ$2,1,IF(I1068="L",2,IF(I1068="W",2*G1068,G1068)))</f>
        <v>1</v>
      </c>
      <c r="H1069" s="345" t="str">
        <f>IF($A1068&lt;&gt;"",IF(OR($AH1068&lt;&gt;0,$AI1068&lt;&gt;0,E1068="RRR"),"",IF(AND($D1063="B",$D1066="B"),"B",IF(AND($D1065="B",$D1067="B"),"B",IF(AND($D1067=$D1068,$D1067="B"),"B","")))),"")</f>
        <v/>
      </c>
      <c r="I1069" s="48"/>
      <c r="J1069" s="48"/>
      <c r="K1069" s="54"/>
      <c r="L1069" s="56"/>
      <c r="M1069" s="428">
        <f t="shared" ca="1" si="326"/>
        <v>0</v>
      </c>
      <c r="N1069" s="175" t="b">
        <f>IF($A1068&lt;&gt;"",IF($AF1068&gt;-1,1,IF(Q1068="L",1,IF(AND(Q1068="W",N1068=1),2,IF(AND(Q1068="W",N1068=2),3,IF(AND(Q1068="W",N1068=3),2,N1068))))))</f>
        <v>0</v>
      </c>
      <c r="O1069" s="345" t="str">
        <f>IF($A1068&lt;&gt;"",IF(OR($AH1068&lt;&gt;0,$AI1068&lt;&gt;0,E1068="BBB",H1069&lt;&gt;""),"",IF(AND($D1063="R",$D1066="R"),"R",IF(AND($D1065="R",$D1067="R"),"R",IF(AND($D1067=$D1068,$D1067="R"),"R","")))),"")</f>
        <v/>
      </c>
      <c r="P1069" s="48"/>
      <c r="Q1069" s="48"/>
      <c r="R1069" s="54"/>
      <c r="S1069" s="56"/>
      <c r="T1069" s="175">
        <v>1</v>
      </c>
      <c r="U1069" s="48"/>
      <c r="V1069" s="48"/>
      <c r="W1069" s="48"/>
      <c r="X1069" s="54"/>
      <c r="Y1069" s="56"/>
      <c r="Z1069" s="175">
        <v>1</v>
      </c>
      <c r="AA1069" s="345" t="b">
        <f>IF($A1068&lt;&gt;"",IF(OR($AH1068&lt;&gt;0,$AI1068&lt;&gt;0,S1068&lt;&gt;AJ$3),"",O1069))</f>
        <v>0</v>
      </c>
      <c r="AB1069" s="48"/>
      <c r="AC1069" s="48"/>
      <c r="AD1069" s="54"/>
      <c r="AE1069" s="41"/>
      <c r="AF1069" s="41"/>
      <c r="AG1069" s="41"/>
      <c r="AH1069" s="41"/>
      <c r="AI1069" s="41"/>
      <c r="AJ1069" s="41"/>
      <c r="AK1069" s="20"/>
      <c r="AL1069" s="20"/>
      <c r="AM1069" s="20"/>
      <c r="AN1069" s="20"/>
      <c r="AO1069" s="20"/>
      <c r="AP1069" s="20"/>
      <c r="AQ1069" s="20"/>
      <c r="AR1069" s="20"/>
      <c r="AS1069" s="20"/>
      <c r="AT1069" s="66"/>
      <c r="AU1069" s="20"/>
      <c r="AV1069" s="20"/>
      <c r="AW1069" s="20"/>
      <c r="AX1069" s="20"/>
      <c r="AY1069" s="20"/>
      <c r="AZ1069" s="20"/>
      <c r="BA1069" s="20"/>
      <c r="BB1069" s="66"/>
      <c r="BC1069" s="48"/>
      <c r="BD1069" s="66"/>
      <c r="BE1069" s="48"/>
      <c r="BG1069" s="48"/>
      <c r="BH1069" s="48"/>
      <c r="BL1069" s="48"/>
      <c r="BM1069" s="61"/>
      <c r="BN1069" s="48"/>
      <c r="BO1069" s="48"/>
      <c r="BP1069" s="48"/>
      <c r="BQ1069" s="12"/>
      <c r="BR1069" s="48"/>
      <c r="BS1069" s="48"/>
      <c r="BT1069" s="48"/>
      <c r="BU1069" s="48"/>
      <c r="BV1069" s="18"/>
      <c r="BW1069" s="18"/>
      <c r="BX1069" s="18"/>
      <c r="BY1069" s="25"/>
      <c r="BZ1069" s="18"/>
      <c r="CA1069" s="18"/>
      <c r="CE1069" s="18"/>
      <c r="CF1069" s="66"/>
      <c r="CH1069" s="66"/>
    </row>
    <row r="1070" spans="1:86" s="19" customFormat="1">
      <c r="A1070" s="66"/>
      <c r="B1070" s="43"/>
      <c r="C1070" s="27"/>
      <c r="D1070" s="56"/>
      <c r="E1070" s="56"/>
      <c r="F1070" s="175" t="b">
        <f>IF($A1069&lt;&gt;"",IF($AF1069&gt;-1,1,IF(I1069="L",1,IF(AND(I1069="W",F1069=1),2,IF(AND(I1069="W",F1069=2),3,IF(AND(I1069="W",F1069=3),2,F1069))))))</f>
        <v>0</v>
      </c>
      <c r="G1070" s="459">
        <f ca="1">IF(G1069&gt;=$AJ$2,1,IF(I1069="L",2,IF(I1069="W",2*G1069,G1069)))</f>
        <v>1</v>
      </c>
      <c r="H1070" s="345" t="str">
        <f>IF($A1069&lt;&gt;"",IF(OR($AH1069&lt;&gt;0,$AI1069&lt;&gt;0,E1069="RRR"),"",IF(AND($D1064="B",$D1067="B"),"B",IF(AND($D1066="B",$D1068="B"),"B",IF(AND($D1068=$D1069,$D1068="B"),"B","")))),"")</f>
        <v/>
      </c>
      <c r="I1070" s="48"/>
      <c r="J1070" s="48"/>
      <c r="K1070" s="54"/>
      <c r="L1070" s="56"/>
      <c r="M1070" s="428">
        <f t="shared" ca="1" si="326"/>
        <v>0</v>
      </c>
      <c r="N1070" s="175" t="b">
        <f>IF($A1069&lt;&gt;"",IF($AF1069&gt;-1,1,IF(Q1069="L",1,IF(AND(Q1069="W",N1069=1),2,IF(AND(Q1069="W",N1069=2),3,IF(AND(Q1069="W",N1069=3),2,N1069))))))</f>
        <v>0</v>
      </c>
      <c r="O1070" s="345" t="str">
        <f>IF($A1069&lt;&gt;"",IF(OR($AH1069&lt;&gt;0,$AI1069&lt;&gt;0,E1069="BBB",H1070&lt;&gt;""),"",IF(AND($D1064="R",$D1067="R"),"R",IF(AND($D1066="R",$D1068="R"),"R",IF(AND($D1068=$D1069,$D1068="R"),"R","")))),"")</f>
        <v/>
      </c>
      <c r="P1070" s="48"/>
      <c r="Q1070" s="48"/>
      <c r="R1070" s="54"/>
      <c r="S1070" s="56"/>
      <c r="T1070" s="175">
        <v>1</v>
      </c>
      <c r="U1070" s="48"/>
      <c r="V1070" s="48"/>
      <c r="W1070" s="48"/>
      <c r="X1070" s="54"/>
      <c r="Y1070" s="56"/>
      <c r="Z1070" s="175">
        <v>1</v>
      </c>
      <c r="AA1070" s="345" t="b">
        <f>IF($A1069&lt;&gt;"",IF(OR($AH1069&lt;&gt;0,$AI1069&lt;&gt;0,S1069&lt;&gt;AJ$3),"",O1070))</f>
        <v>0</v>
      </c>
      <c r="AB1070" s="48"/>
      <c r="AC1070" s="48"/>
      <c r="AD1070" s="54"/>
      <c r="AE1070" s="41"/>
      <c r="AF1070" s="41"/>
      <c r="AG1070" s="41"/>
      <c r="AH1070" s="41"/>
      <c r="AI1070" s="41"/>
      <c r="AJ1070" s="41"/>
      <c r="AK1070" s="20"/>
      <c r="AL1070" s="20"/>
      <c r="AM1070" s="20"/>
      <c r="AN1070" s="20"/>
      <c r="AO1070" s="20"/>
      <c r="AP1070" s="20"/>
      <c r="AQ1070" s="20"/>
      <c r="AR1070" s="20"/>
      <c r="AS1070" s="20"/>
      <c r="AT1070" s="66"/>
      <c r="AU1070" s="20"/>
      <c r="AV1070" s="20"/>
      <c r="AW1070" s="20"/>
      <c r="AX1070" s="20"/>
      <c r="AY1070" s="20"/>
      <c r="AZ1070" s="20"/>
      <c r="BA1070" s="20"/>
      <c r="BB1070" s="66"/>
      <c r="BC1070" s="48"/>
      <c r="BD1070" s="66"/>
      <c r="BE1070" s="48"/>
      <c r="BG1070" s="48"/>
      <c r="BH1070" s="48"/>
      <c r="BL1070" s="48"/>
      <c r="BM1070" s="61"/>
      <c r="BN1070" s="48"/>
      <c r="BO1070" s="48"/>
      <c r="BP1070" s="48"/>
      <c r="BQ1070" s="12"/>
      <c r="BR1070" s="48"/>
      <c r="BS1070" s="48"/>
      <c r="BT1070" s="48"/>
      <c r="BU1070" s="48"/>
      <c r="BV1070" s="18"/>
      <c r="BW1070" s="18"/>
      <c r="BX1070" s="18"/>
      <c r="BY1070" s="25"/>
      <c r="BZ1070" s="18"/>
      <c r="CA1070" s="18"/>
      <c r="CE1070" s="18"/>
      <c r="CF1070" s="66"/>
      <c r="CH1070" s="66"/>
    </row>
    <row r="1071" spans="1:86" s="19" customFormat="1">
      <c r="A1071" s="66"/>
      <c r="B1071" s="43"/>
      <c r="C1071" s="27"/>
      <c r="D1071" s="56"/>
      <c r="E1071" s="56"/>
      <c r="F1071" s="175" t="b">
        <f>IF($A1070&lt;&gt;"",IF($AF1070&gt;-1,1,IF(I1070="L",1,IF(AND(I1070="W",F1070=1),2,IF(AND(I1070="W",F1070=2),3,IF(AND(I1070="W",F1070=3),2,F1070))))))</f>
        <v>0</v>
      </c>
      <c r="G1071" s="459">
        <f ca="1">IF(G1070&gt;=$AJ$2,1,IF(I1070="L",2,IF(I1070="W",2*G1070,G1070)))</f>
        <v>1</v>
      </c>
      <c r="H1071" s="345" t="str">
        <f>IF($A1070&lt;&gt;"",IF(OR($AH1070&lt;&gt;0,$AI1070&lt;&gt;0,E1070="RRR"),"",IF(AND($D1065="B",$D1068="B"),"B",IF(AND($D1067="B",$D1069="B"),"B",IF(AND($D1069=$D1070,$D1069="B"),"B","")))),"")</f>
        <v/>
      </c>
      <c r="I1071" s="48"/>
      <c r="J1071" s="48"/>
      <c r="K1071" s="54"/>
      <c r="L1071" s="56"/>
      <c r="M1071" s="428">
        <f t="shared" ca="1" si="326"/>
        <v>0</v>
      </c>
      <c r="N1071" s="175" t="b">
        <f>IF($A1070&lt;&gt;"",IF($AF1070&gt;-1,1,IF(Q1070="L",1,IF(AND(Q1070="W",N1070=1),2,IF(AND(Q1070="W",N1070=2),3,IF(AND(Q1070="W",N1070=3),2,N1070))))))</f>
        <v>0</v>
      </c>
      <c r="O1071" s="345" t="str">
        <f>IF($A1070&lt;&gt;"",IF(OR($AH1070&lt;&gt;0,$AI1070&lt;&gt;0,E1070="BBB",H1071&lt;&gt;""),"",IF(AND($D1065="R",$D1068="R"),"R",IF(AND($D1067="R",$D1069="R"),"R",IF(AND($D1069=$D1070,$D1069="R"),"R","")))),"")</f>
        <v/>
      </c>
      <c r="P1071" s="48"/>
      <c r="Q1071" s="48"/>
      <c r="R1071" s="54"/>
      <c r="S1071" s="56"/>
      <c r="T1071" s="175">
        <v>1</v>
      </c>
      <c r="U1071" s="48"/>
      <c r="V1071" s="48"/>
      <c r="W1071" s="48"/>
      <c r="X1071" s="54"/>
      <c r="Y1071" s="56"/>
      <c r="Z1071" s="175">
        <v>1</v>
      </c>
      <c r="AA1071" s="345" t="b">
        <f>IF($A1070&lt;&gt;"",IF(OR($AH1070&lt;&gt;0,$AI1070&lt;&gt;0,S1070&lt;&gt;AJ$3),"",O1071))</f>
        <v>0</v>
      </c>
      <c r="AB1071" s="48"/>
      <c r="AC1071" s="48"/>
      <c r="AD1071" s="54"/>
      <c r="AE1071" s="41"/>
      <c r="AF1071" s="41"/>
      <c r="AG1071" s="41"/>
      <c r="AH1071" s="41"/>
      <c r="AI1071" s="41"/>
      <c r="AJ1071" s="41"/>
      <c r="AK1071" s="20"/>
      <c r="AL1071" s="20"/>
      <c r="AM1071" s="20"/>
      <c r="AN1071" s="20"/>
      <c r="AO1071" s="20"/>
      <c r="AP1071" s="20"/>
      <c r="AQ1071" s="20"/>
      <c r="AR1071" s="20"/>
      <c r="AS1071" s="20"/>
      <c r="AT1071" s="66"/>
      <c r="AU1071" s="20"/>
      <c r="AV1071" s="20"/>
      <c r="AW1071" s="20"/>
      <c r="AX1071" s="20"/>
      <c r="AY1071" s="20"/>
      <c r="AZ1071" s="20"/>
      <c r="BA1071" s="20"/>
      <c r="BB1071" s="66"/>
      <c r="BC1071" s="48"/>
      <c r="BD1071" s="66"/>
      <c r="BE1071" s="48"/>
      <c r="BG1071" s="48"/>
      <c r="BH1071" s="48"/>
      <c r="BL1071" s="48"/>
      <c r="BM1071" s="61"/>
      <c r="BN1071" s="48"/>
      <c r="BO1071" s="48"/>
      <c r="BP1071" s="48"/>
      <c r="BQ1071" s="12"/>
      <c r="BR1071" s="48"/>
      <c r="BS1071" s="48"/>
      <c r="BT1071" s="48"/>
      <c r="BU1071" s="48"/>
      <c r="BV1071" s="18"/>
      <c r="BW1071" s="18"/>
      <c r="BX1071" s="18"/>
      <c r="BY1071" s="25"/>
      <c r="BZ1071" s="18"/>
      <c r="CA1071" s="18"/>
      <c r="CE1071" s="18"/>
      <c r="CF1071" s="66"/>
      <c r="CH1071" s="66"/>
    </row>
    <row r="1072" spans="1:86" s="19" customFormat="1">
      <c r="A1072" s="66"/>
      <c r="B1072" s="43"/>
      <c r="C1072" s="27"/>
      <c r="D1072" s="56"/>
      <c r="E1072" s="56"/>
      <c r="F1072" s="175" t="b">
        <f>IF($A1071&lt;&gt;"",IF($AF1071&gt;-1,1,IF(I1071="L",1,IF(AND(I1071="W",F1071=1),2,IF(AND(I1071="W",F1071=2),3,IF(AND(I1071="W",F1071=3),2,F1071))))))</f>
        <v>0</v>
      </c>
      <c r="G1072" s="459">
        <f ca="1">IF(G1071&gt;=$AJ$2,1,IF(I1071="L",2,IF(I1071="W",2*G1071,G1071)))</f>
        <v>1</v>
      </c>
      <c r="H1072" s="345" t="str">
        <f>IF($A1071&lt;&gt;"",IF(OR($AH1071&lt;&gt;0,$AI1071&lt;&gt;0,E1071="RRR"),"",IF(AND($D1066="B",$D1069="B"),"B",IF(AND($D1068="B",$D1070="B"),"B",IF(AND($D1070=$D1071,$D1070="B"),"B","")))),"")</f>
        <v/>
      </c>
      <c r="I1072" s="48"/>
      <c r="J1072" s="48"/>
      <c r="K1072" s="54"/>
      <c r="L1072" s="56"/>
      <c r="M1072" s="428">
        <f t="shared" ca="1" si="326"/>
        <v>0</v>
      </c>
      <c r="N1072" s="175" t="b">
        <f>IF($A1071&lt;&gt;"",IF($AF1071&gt;-1,1,IF(Q1071="L",1,IF(AND(Q1071="W",N1071=1),2,IF(AND(Q1071="W",N1071=2),3,IF(AND(Q1071="W",N1071=3),2,N1071))))))</f>
        <v>0</v>
      </c>
      <c r="O1072" s="345" t="str">
        <f>IF($A1071&lt;&gt;"",IF(OR($AH1071&lt;&gt;0,$AI1071&lt;&gt;0,E1071="BBB",H1072&lt;&gt;""),"",IF(AND($D1066="R",$D1069="R"),"R",IF(AND($D1068="R",$D1070="R"),"R",IF(AND($D1070=$D1071,$D1070="R"),"R","")))),"")</f>
        <v/>
      </c>
      <c r="P1072" s="48"/>
      <c r="Q1072" s="48"/>
      <c r="R1072" s="54"/>
      <c r="S1072" s="56"/>
      <c r="T1072" s="175">
        <v>1</v>
      </c>
      <c r="U1072" s="48"/>
      <c r="V1072" s="48"/>
      <c r="W1072" s="48"/>
      <c r="X1072" s="54"/>
      <c r="Y1072" s="56"/>
      <c r="Z1072" s="175">
        <v>1</v>
      </c>
      <c r="AA1072" s="345" t="b">
        <f>IF($A1071&lt;&gt;"",IF(OR($AH1071&lt;&gt;0,$AI1071&lt;&gt;0,S1071&lt;&gt;AJ$3),"",O1072))</f>
        <v>0</v>
      </c>
      <c r="AB1072" s="48"/>
      <c r="AC1072" s="48"/>
      <c r="AD1072" s="54"/>
      <c r="AE1072" s="41"/>
      <c r="AF1072" s="41"/>
      <c r="AG1072" s="41"/>
      <c r="AH1072" s="41"/>
      <c r="AI1072" s="41"/>
      <c r="AJ1072" s="41"/>
      <c r="AK1072" s="20"/>
      <c r="AL1072" s="20"/>
      <c r="AM1072" s="20"/>
      <c r="AN1072" s="20"/>
      <c r="AO1072" s="20"/>
      <c r="AP1072" s="20"/>
      <c r="AQ1072" s="20"/>
      <c r="AR1072" s="20"/>
      <c r="AS1072" s="20"/>
      <c r="AT1072" s="66"/>
      <c r="AU1072" s="20"/>
      <c r="AV1072" s="20"/>
      <c r="AW1072" s="20"/>
      <c r="AX1072" s="20"/>
      <c r="AY1072" s="20"/>
      <c r="AZ1072" s="20"/>
      <c r="BA1072" s="20"/>
      <c r="BB1072" s="66"/>
      <c r="BC1072" s="48"/>
      <c r="BD1072" s="66"/>
      <c r="BE1072" s="48"/>
      <c r="BG1072" s="48"/>
      <c r="BH1072" s="48"/>
      <c r="BL1072" s="48"/>
      <c r="BM1072" s="61"/>
      <c r="BN1072" s="48"/>
      <c r="BO1072" s="48"/>
      <c r="BP1072" s="48"/>
      <c r="BQ1072" s="12"/>
      <c r="BR1072" s="48"/>
      <c r="BS1072" s="48"/>
      <c r="BT1072" s="48"/>
      <c r="BU1072" s="48"/>
      <c r="BV1072" s="18"/>
      <c r="BW1072" s="18"/>
      <c r="BX1072" s="18"/>
      <c r="BY1072" s="25"/>
      <c r="BZ1072" s="18"/>
      <c r="CA1072" s="18"/>
      <c r="CE1072" s="18"/>
      <c r="CF1072" s="66"/>
      <c r="CH1072" s="66"/>
    </row>
    <row r="1073" spans="1:86" s="19" customFormat="1">
      <c r="A1073" s="66"/>
      <c r="B1073" s="43"/>
      <c r="C1073" s="27"/>
      <c r="D1073" s="56"/>
      <c r="E1073" s="56"/>
      <c r="F1073" s="175" t="b">
        <f>IF($A1072&lt;&gt;"",IF($AF1072&gt;-1,1,IF(I1072="L",1,IF(AND(I1072="W",F1072=1),2,IF(AND(I1072="W",F1072=2),3,IF(AND(I1072="W",F1072=3),2,F1072))))))</f>
        <v>0</v>
      </c>
      <c r="G1073" s="459">
        <f t="shared" ref="G1073:G1095" ca="1" si="327">IF(I1072="L",2,IF(I1072="W",G1072+1,G1072))</f>
        <v>1</v>
      </c>
      <c r="H1073" s="345" t="str">
        <f>IF($A1072&lt;&gt;"",IF(OR($AH1072&lt;&gt;0,$AI1072&lt;&gt;0,E1072="RRR"),"",IF(AND($D1067="B",$D1070="B"),"B",IF(AND($D1069="B",$D1071="B"),"B",IF(AND($D1071=$D1072,$D1071="B"),"B","")))),"")</f>
        <v/>
      </c>
      <c r="I1073" s="48"/>
      <c r="J1073" s="48"/>
      <c r="K1073" s="54"/>
      <c r="L1073" s="56"/>
      <c r="M1073" s="428">
        <f t="shared" ca="1" si="326"/>
        <v>0</v>
      </c>
      <c r="N1073" s="175" t="b">
        <f>IF($A1072&lt;&gt;"",IF($AF1072&gt;-1,1,IF(Q1072="L",1,IF(AND(Q1072="W",N1072=1),2,IF(AND(Q1072="W",N1072=2),3,IF(AND(Q1072="W",N1072=3),2,N1072))))))</f>
        <v>0</v>
      </c>
      <c r="O1073" s="345" t="str">
        <f>IF($A1072&lt;&gt;"",IF(OR($AH1072&lt;&gt;0,$AI1072&lt;&gt;0,E1072="BBB",H1073&lt;&gt;""),"",IF(AND($D1067="R",$D1070="R"),"R",IF(AND($D1069="R",$D1071="R"),"R",IF(AND($D1071=$D1072,$D1071="R"),"R","")))),"")</f>
        <v/>
      </c>
      <c r="P1073" s="48"/>
      <c r="Q1073" s="48"/>
      <c r="R1073" s="54"/>
      <c r="S1073" s="56"/>
      <c r="T1073" s="175">
        <v>1</v>
      </c>
      <c r="U1073" s="48"/>
      <c r="V1073" s="48"/>
      <c r="W1073" s="48"/>
      <c r="X1073" s="54"/>
      <c r="Y1073" s="56"/>
      <c r="Z1073" s="175">
        <v>1</v>
      </c>
      <c r="AA1073" s="345" t="b">
        <f>IF($A1072&lt;&gt;"",IF(OR($AH1072&lt;&gt;0,$AI1072&lt;&gt;0,S1072&lt;&gt;AJ$3),"",O1073))</f>
        <v>0</v>
      </c>
      <c r="AB1073" s="48"/>
      <c r="AC1073" s="48"/>
      <c r="AD1073" s="54"/>
      <c r="AE1073" s="41"/>
      <c r="AF1073" s="41"/>
      <c r="AG1073" s="41"/>
      <c r="AH1073" s="41"/>
      <c r="AI1073" s="41"/>
      <c r="AJ1073" s="41"/>
      <c r="AK1073" s="20"/>
      <c r="AL1073" s="20"/>
      <c r="AM1073" s="20"/>
      <c r="AN1073" s="20"/>
      <c r="AO1073" s="20"/>
      <c r="AP1073" s="20"/>
      <c r="AQ1073" s="20"/>
      <c r="AR1073" s="20"/>
      <c r="AS1073" s="20"/>
      <c r="AT1073" s="66"/>
      <c r="AU1073" s="20"/>
      <c r="AV1073" s="20"/>
      <c r="AW1073" s="20"/>
      <c r="AX1073" s="20"/>
      <c r="AY1073" s="20"/>
      <c r="AZ1073" s="20"/>
      <c r="BA1073" s="20"/>
      <c r="BB1073" s="66"/>
      <c r="BC1073" s="48"/>
      <c r="BD1073" s="66"/>
      <c r="BE1073" s="48"/>
      <c r="BG1073" s="48"/>
      <c r="BH1073" s="48"/>
      <c r="BL1073" s="48"/>
      <c r="BM1073" s="61"/>
      <c r="BN1073" s="48"/>
      <c r="BO1073" s="48"/>
      <c r="BP1073" s="48"/>
      <c r="BQ1073" s="12"/>
      <c r="BR1073" s="48"/>
      <c r="BS1073" s="48"/>
      <c r="BT1073" s="48"/>
      <c r="BU1073" s="48"/>
      <c r="BV1073" s="18"/>
      <c r="BW1073" s="18"/>
      <c r="BX1073" s="18"/>
      <c r="BY1073" s="25"/>
      <c r="BZ1073" s="18"/>
      <c r="CA1073" s="18"/>
      <c r="CE1073" s="18"/>
      <c r="CF1073" s="66"/>
      <c r="CH1073" s="66"/>
    </row>
    <row r="1074" spans="1:86" s="19" customFormat="1">
      <c r="A1074" s="66"/>
      <c r="B1074" s="43"/>
      <c r="C1074" s="27"/>
      <c r="D1074" s="56"/>
      <c r="E1074" s="56"/>
      <c r="F1074" s="175" t="b">
        <f>IF($A1073&lt;&gt;"",IF($AF1073&gt;-1,1,IF(I1073="L",1,IF(AND(I1073="W",F1073=1),2,IF(AND(I1073="W",F1073=2),3,IF(AND(I1073="W",F1073=3),2,F1073))))))</f>
        <v>0</v>
      </c>
      <c r="G1074" s="459">
        <f t="shared" ca="1" si="327"/>
        <v>1</v>
      </c>
      <c r="H1074" s="48"/>
      <c r="I1074" s="48"/>
      <c r="J1074" s="48"/>
      <c r="K1074" s="54"/>
      <c r="L1074" s="56"/>
      <c r="M1074" s="428">
        <f t="shared" ca="1" si="326"/>
        <v>0</v>
      </c>
      <c r="N1074" s="175" t="b">
        <f>IF($A1073&lt;&gt;"",IF($AF1073&gt;-1,1,IF(Q1073="L",1,IF(AND(Q1073="W",N1073=1),2,IF(AND(Q1073="W",N1073=2),3,IF(AND(Q1073="W",N1073=3),2,N1073))))))</f>
        <v>0</v>
      </c>
      <c r="O1074" s="345" t="str">
        <f>IF($A1073&lt;&gt;"",IF(OR($AH1073&lt;&gt;0,$AI1073&lt;&gt;0,E1073="BBB",H1074&lt;&gt;""),"",IF(AND($D1068="R",$D1071="R"),"R",IF(AND($D1070="R",$D1072="R"),"R",IF(AND($D1072=$D1073,$D1072="R"),"R","")))),"")</f>
        <v/>
      </c>
      <c r="P1074" s="48"/>
      <c r="Q1074" s="48"/>
      <c r="R1074" s="54"/>
      <c r="S1074" s="56"/>
      <c r="T1074" s="175">
        <v>1</v>
      </c>
      <c r="U1074" s="48"/>
      <c r="V1074" s="48"/>
      <c r="W1074" s="48"/>
      <c r="X1074" s="54"/>
      <c r="Y1074" s="56"/>
      <c r="Z1074" s="175">
        <v>1</v>
      </c>
      <c r="AA1074" s="345" t="b">
        <f>IF($A1073&lt;&gt;"",IF(OR($AH1073&lt;&gt;0,$AI1073&lt;&gt;0,S1073&lt;&gt;AJ$3),"",O1074))</f>
        <v>0</v>
      </c>
      <c r="AB1074" s="48"/>
      <c r="AC1074" s="48"/>
      <c r="AD1074" s="54"/>
      <c r="AE1074" s="41"/>
      <c r="AF1074" s="41"/>
      <c r="AG1074" s="41"/>
      <c r="AH1074" s="41"/>
      <c r="AI1074" s="41"/>
      <c r="AJ1074" s="41"/>
      <c r="AK1074" s="20"/>
      <c r="AL1074" s="20"/>
      <c r="AM1074" s="20"/>
      <c r="AN1074" s="20"/>
      <c r="AO1074" s="20"/>
      <c r="AP1074" s="20"/>
      <c r="AQ1074" s="20"/>
      <c r="AR1074" s="20"/>
      <c r="AS1074" s="20"/>
      <c r="AT1074" s="66"/>
      <c r="AU1074" s="20"/>
      <c r="AV1074" s="20"/>
      <c r="AW1074" s="20"/>
      <c r="AX1074" s="20"/>
      <c r="AY1074" s="20"/>
      <c r="AZ1074" s="20"/>
      <c r="BA1074" s="20"/>
      <c r="BB1074" s="66"/>
      <c r="BC1074" s="48"/>
      <c r="BD1074" s="66"/>
      <c r="BE1074" s="48"/>
      <c r="BG1074" s="48"/>
      <c r="BH1074" s="48"/>
      <c r="BL1074" s="48"/>
      <c r="BM1074" s="61"/>
      <c r="BN1074" s="48"/>
      <c r="BO1074" s="48"/>
      <c r="BP1074" s="48"/>
      <c r="BQ1074" s="12"/>
      <c r="BR1074" s="48"/>
      <c r="BS1074" s="48"/>
      <c r="BT1074" s="48"/>
      <c r="BU1074" s="48"/>
      <c r="BV1074" s="18"/>
      <c r="BW1074" s="18"/>
      <c r="BX1074" s="18"/>
      <c r="BY1074" s="25"/>
      <c r="BZ1074" s="18"/>
      <c r="CA1074" s="18"/>
      <c r="CE1074" s="18"/>
      <c r="CF1074" s="66"/>
      <c r="CH1074" s="66"/>
    </row>
    <row r="1075" spans="1:86" s="19" customFormat="1">
      <c r="A1075" s="66"/>
      <c r="B1075" s="43"/>
      <c r="C1075" s="27"/>
      <c r="D1075" s="56"/>
      <c r="E1075" s="56"/>
      <c r="F1075" s="175" t="b">
        <f>IF($A1074&lt;&gt;"",IF($AF1074&gt;-1,1,IF(I1074="L",1,IF(AND(I1074="W",F1074=1),2,IF(AND(I1074="W",F1074=2),3,IF(AND(I1074="W",F1074=3),2,F1074))))))</f>
        <v>0</v>
      </c>
      <c r="G1075" s="459">
        <f t="shared" ca="1" si="327"/>
        <v>1</v>
      </c>
      <c r="H1075" s="48"/>
      <c r="I1075" s="48"/>
      <c r="J1075" s="48"/>
      <c r="K1075" s="54"/>
      <c r="L1075" s="56"/>
      <c r="M1075" s="428">
        <f t="shared" ca="1" si="326"/>
        <v>0</v>
      </c>
      <c r="N1075" s="175" t="b">
        <f>IF($A1074&lt;&gt;"",IF($AF1074&gt;-1,1,IF(Q1074="L",1,IF(AND(Q1074="W",N1074=1),2,IF(AND(Q1074="W",N1074=2),3,IF(AND(Q1074="W",N1074=3),2,N1074))))))</f>
        <v>0</v>
      </c>
      <c r="O1075" s="345" t="str">
        <f>IF($A1074&lt;&gt;"",IF(OR($AH1074&lt;&gt;0,$AI1074&lt;&gt;0,E1074="BBB",H1075&lt;&gt;""),"",IF(AND($D1069="R",$D1072="R"),"R",IF(AND($D1071="R",$D1073="R"),"R",IF(AND($D1073=$D1074,$D1073="R"),"R","")))),"")</f>
        <v/>
      </c>
      <c r="P1075" s="48"/>
      <c r="Q1075" s="48"/>
      <c r="R1075" s="54"/>
      <c r="S1075" s="56"/>
      <c r="T1075" s="175">
        <v>1</v>
      </c>
      <c r="U1075" s="48"/>
      <c r="V1075" s="48"/>
      <c r="W1075" s="48"/>
      <c r="X1075" s="54"/>
      <c r="Y1075" s="56"/>
      <c r="Z1075" s="175">
        <v>1</v>
      </c>
      <c r="AA1075" s="345" t="b">
        <f>IF($A1074&lt;&gt;"",IF(OR($AH1074&lt;&gt;0,$AI1074&lt;&gt;0,S1074&lt;&gt;AJ$3),"",O1075))</f>
        <v>0</v>
      </c>
      <c r="AB1075" s="48"/>
      <c r="AC1075" s="48"/>
      <c r="AD1075" s="54"/>
      <c r="AE1075" s="41"/>
      <c r="AF1075" s="41"/>
      <c r="AG1075" s="41"/>
      <c r="AH1075" s="41"/>
      <c r="AI1075" s="41"/>
      <c r="AJ1075" s="41"/>
      <c r="AK1075" s="20"/>
      <c r="AL1075" s="20"/>
      <c r="AM1075" s="20"/>
      <c r="AN1075" s="20"/>
      <c r="AO1075" s="20"/>
      <c r="AP1075" s="20"/>
      <c r="AQ1075" s="20"/>
      <c r="AR1075" s="20"/>
      <c r="AS1075" s="20"/>
      <c r="AT1075" s="66"/>
      <c r="AU1075" s="20"/>
      <c r="AV1075" s="20"/>
      <c r="AW1075" s="20"/>
      <c r="AX1075" s="20"/>
      <c r="AY1075" s="20"/>
      <c r="AZ1075" s="20"/>
      <c r="BA1075" s="20"/>
      <c r="BB1075" s="66"/>
      <c r="BC1075" s="48"/>
      <c r="BD1075" s="66"/>
      <c r="BE1075" s="48"/>
      <c r="BG1075" s="48"/>
      <c r="BH1075" s="48"/>
      <c r="BL1075" s="48"/>
      <c r="BM1075" s="61"/>
      <c r="BN1075" s="48"/>
      <c r="BO1075" s="48"/>
      <c r="BP1075" s="48"/>
      <c r="BQ1075" s="12"/>
      <c r="BR1075" s="48"/>
      <c r="BS1075" s="48"/>
      <c r="BT1075" s="48"/>
      <c r="BU1075" s="48"/>
      <c r="BV1075" s="18"/>
      <c r="BW1075" s="18"/>
      <c r="BX1075" s="18"/>
      <c r="BY1075" s="25"/>
      <c r="BZ1075" s="18"/>
      <c r="CA1075" s="18"/>
      <c r="CE1075" s="18"/>
      <c r="CF1075" s="66"/>
      <c r="CH1075" s="66"/>
    </row>
    <row r="1076" spans="1:86" s="19" customFormat="1">
      <c r="A1076" s="66"/>
      <c r="B1076" s="43"/>
      <c r="C1076" s="27"/>
      <c r="D1076" s="56"/>
      <c r="E1076" s="56"/>
      <c r="F1076" s="175" t="b">
        <f>IF($A1075&lt;&gt;"",IF($AF1075&gt;-1,1,IF(I1075="L",1,IF(AND(I1075="W",F1075=1),2,IF(AND(I1075="W",F1075=2),3,IF(AND(I1075="W",F1075=3),2,F1075))))))</f>
        <v>0</v>
      </c>
      <c r="G1076" s="459">
        <f t="shared" ca="1" si="327"/>
        <v>1</v>
      </c>
      <c r="H1076" s="48"/>
      <c r="I1076" s="48"/>
      <c r="J1076" s="48"/>
      <c r="K1076" s="54"/>
      <c r="L1076" s="56"/>
      <c r="M1076" s="428">
        <f t="shared" ca="1" si="326"/>
        <v>0</v>
      </c>
      <c r="N1076" s="175" t="b">
        <f>IF($A1075&lt;&gt;"",IF($AF1075&gt;-1,1,IF(Q1075="L",1,IF(AND(Q1075="W",N1075=1),2,IF(AND(Q1075="W",N1075=2),3,IF(AND(Q1075="W",N1075=3),2,N1075))))))</f>
        <v>0</v>
      </c>
      <c r="O1076" s="345" t="str">
        <f>IF($A1075&lt;&gt;"",IF(OR($AH1075&lt;&gt;0,$AI1075&lt;&gt;0,E1075="BBB",H1076&lt;&gt;""),"",IF(AND($D1070="R",$D1073="R"),"R",IF(AND($D1072="R",$D1074="R"),"R",IF(AND($D1074=$D1075,$D1074="R"),"R","")))),"")</f>
        <v/>
      </c>
      <c r="P1076" s="48"/>
      <c r="Q1076" s="48"/>
      <c r="R1076" s="54"/>
      <c r="S1076" s="56"/>
      <c r="T1076" s="175">
        <v>1</v>
      </c>
      <c r="U1076" s="48"/>
      <c r="V1076" s="48"/>
      <c r="W1076" s="48"/>
      <c r="X1076" s="54"/>
      <c r="Y1076" s="56"/>
      <c r="Z1076" s="175">
        <v>1</v>
      </c>
      <c r="AA1076" s="345" t="b">
        <f>IF($A1075&lt;&gt;"",IF(OR($AH1075&lt;&gt;0,$AI1075&lt;&gt;0,S1075&lt;&gt;AJ$3),"",O1076))</f>
        <v>0</v>
      </c>
      <c r="AB1076" s="48"/>
      <c r="AC1076" s="48"/>
      <c r="AD1076" s="54"/>
      <c r="AE1076" s="41"/>
      <c r="AF1076" s="41"/>
      <c r="AG1076" s="41"/>
      <c r="AH1076" s="41"/>
      <c r="AI1076" s="41"/>
      <c r="AJ1076" s="41"/>
      <c r="AK1076" s="20"/>
      <c r="AL1076" s="20"/>
      <c r="AM1076" s="20"/>
      <c r="AN1076" s="20"/>
      <c r="AO1076" s="20"/>
      <c r="AP1076" s="20"/>
      <c r="AQ1076" s="20"/>
      <c r="AR1076" s="20"/>
      <c r="AS1076" s="20"/>
      <c r="AT1076" s="66"/>
      <c r="AU1076" s="20"/>
      <c r="AV1076" s="20"/>
      <c r="AW1076" s="20"/>
      <c r="AX1076" s="20"/>
      <c r="AY1076" s="20"/>
      <c r="AZ1076" s="20"/>
      <c r="BA1076" s="20"/>
      <c r="BB1076" s="66"/>
      <c r="BC1076" s="48"/>
      <c r="BD1076" s="66"/>
      <c r="BE1076" s="48"/>
      <c r="BG1076" s="48"/>
      <c r="BH1076" s="48"/>
      <c r="BL1076" s="48"/>
      <c r="BM1076" s="61"/>
      <c r="BN1076" s="48"/>
      <c r="BO1076" s="48"/>
      <c r="BP1076" s="48"/>
      <c r="BQ1076" s="12"/>
      <c r="BR1076" s="48"/>
      <c r="BS1076" s="48"/>
      <c r="BT1076" s="48"/>
      <c r="BU1076" s="48"/>
      <c r="BV1076" s="18"/>
      <c r="BW1076" s="18"/>
      <c r="BX1076" s="18"/>
      <c r="BY1076" s="25"/>
      <c r="BZ1076" s="18"/>
      <c r="CA1076" s="18"/>
      <c r="CE1076" s="18"/>
      <c r="CF1076" s="66"/>
      <c r="CH1076" s="66"/>
    </row>
    <row r="1077" spans="1:86" s="19" customFormat="1">
      <c r="A1077" s="66"/>
      <c r="B1077" s="43"/>
      <c r="C1077" s="27"/>
      <c r="D1077" s="56"/>
      <c r="E1077" s="56"/>
      <c r="F1077" s="175" t="b">
        <f>IF($A1076&lt;&gt;"",IF($AF1076&gt;-1,1,IF(I1076="L",1,IF(AND(I1076="W",F1076=1),2,IF(AND(I1076="W",F1076=2),3,IF(AND(I1076="W",F1076=3),2,F1076))))))</f>
        <v>0</v>
      </c>
      <c r="G1077" s="459">
        <f t="shared" ca="1" si="327"/>
        <v>1</v>
      </c>
      <c r="H1077" s="48"/>
      <c r="I1077" s="48"/>
      <c r="J1077" s="48"/>
      <c r="K1077" s="54"/>
      <c r="L1077" s="56"/>
      <c r="M1077" s="428">
        <f t="shared" ca="1" si="326"/>
        <v>0</v>
      </c>
      <c r="N1077" s="175" t="b">
        <f>IF($A1076&lt;&gt;"",IF($AF1076&gt;-1,1,IF(Q1076="L",1,IF(AND(Q1076="W",N1076=1),2,IF(AND(Q1076="W",N1076=2),3,IF(AND(Q1076="W",N1076=3),2,N1076))))))</f>
        <v>0</v>
      </c>
      <c r="O1077" s="345" t="str">
        <f>IF($A1076&lt;&gt;"",IF(OR($AH1076&lt;&gt;0,$AI1076&lt;&gt;0,E1076="BBB",H1077&lt;&gt;""),"",IF(AND($D1071="R",$D1074="R"),"R",IF(AND($D1073="R",$D1075="R"),"R",IF(AND($D1075=$D1076,$D1075="R"),"R","")))),"")</f>
        <v/>
      </c>
      <c r="P1077" s="48"/>
      <c r="Q1077" s="48"/>
      <c r="R1077" s="54"/>
      <c r="S1077" s="56"/>
      <c r="T1077" s="175">
        <v>1</v>
      </c>
      <c r="U1077" s="48"/>
      <c r="V1077" s="48"/>
      <c r="W1077" s="48"/>
      <c r="X1077" s="54"/>
      <c r="Y1077" s="56"/>
      <c r="Z1077" s="175">
        <v>1</v>
      </c>
      <c r="AA1077" s="345" t="b">
        <f>IF($A1076&lt;&gt;"",IF(OR($AH1076&lt;&gt;0,$AI1076&lt;&gt;0,S1076&lt;&gt;AJ$3),"",O1077))</f>
        <v>0</v>
      </c>
      <c r="AB1077" s="48"/>
      <c r="AC1077" s="48"/>
      <c r="AD1077" s="54"/>
      <c r="AE1077" s="41"/>
      <c r="AF1077" s="41"/>
      <c r="AG1077" s="41"/>
      <c r="AH1077" s="41"/>
      <c r="AI1077" s="41"/>
      <c r="AJ1077" s="41"/>
      <c r="AK1077" s="20"/>
      <c r="AL1077" s="20"/>
      <c r="AM1077" s="20"/>
      <c r="AN1077" s="20"/>
      <c r="AO1077" s="20"/>
      <c r="AP1077" s="20"/>
      <c r="AQ1077" s="20"/>
      <c r="AR1077" s="20"/>
      <c r="AS1077" s="20"/>
      <c r="AT1077" s="66"/>
      <c r="AU1077" s="20"/>
      <c r="AV1077" s="20"/>
      <c r="AW1077" s="20"/>
      <c r="AX1077" s="20"/>
      <c r="AY1077" s="20"/>
      <c r="AZ1077" s="20"/>
      <c r="BA1077" s="20"/>
      <c r="BB1077" s="66"/>
      <c r="BC1077" s="48"/>
      <c r="BD1077" s="66"/>
      <c r="BE1077" s="48"/>
      <c r="BG1077" s="48"/>
      <c r="BH1077" s="48"/>
      <c r="BL1077" s="48"/>
      <c r="BM1077" s="61"/>
      <c r="BN1077" s="48"/>
      <c r="BO1077" s="48"/>
      <c r="BP1077" s="48"/>
      <c r="BQ1077" s="12"/>
      <c r="BR1077" s="48"/>
      <c r="BS1077" s="48"/>
      <c r="BT1077" s="48"/>
      <c r="BU1077" s="48"/>
      <c r="BV1077" s="18"/>
      <c r="BW1077" s="18"/>
      <c r="BX1077" s="18"/>
      <c r="BY1077" s="25"/>
      <c r="BZ1077" s="18"/>
      <c r="CA1077" s="18"/>
      <c r="CE1077" s="18"/>
      <c r="CF1077" s="66"/>
      <c r="CH1077" s="66"/>
    </row>
    <row r="1078" spans="1:86" s="19" customFormat="1">
      <c r="A1078" s="66"/>
      <c r="B1078" s="43"/>
      <c r="C1078" s="27"/>
      <c r="D1078" s="56"/>
      <c r="E1078" s="56"/>
      <c r="F1078" s="175" t="b">
        <f>IF($A1077&lt;&gt;"",IF($AF1077&gt;-1,1,IF(I1077="L",1,IF(AND(I1077="W",F1077=1),2,IF(AND(I1077="W",F1077=2),3,IF(AND(I1077="W",F1077=3),2,F1077))))))</f>
        <v>0</v>
      </c>
      <c r="G1078" s="459">
        <f t="shared" ca="1" si="327"/>
        <v>1</v>
      </c>
      <c r="H1078" s="48"/>
      <c r="I1078" s="48"/>
      <c r="J1078" s="48"/>
      <c r="K1078" s="54"/>
      <c r="L1078" s="56"/>
      <c r="M1078" s="428">
        <f t="shared" ca="1" si="326"/>
        <v>0</v>
      </c>
      <c r="N1078" s="175" t="b">
        <f>IF($A1077&lt;&gt;"",IF($AF1077&gt;-1,1,IF(Q1077="L",1,IF(AND(Q1077="W",N1077=1),2,IF(AND(Q1077="W",N1077=2),3,IF(AND(Q1077="W",N1077=3),2,N1077))))))</f>
        <v>0</v>
      </c>
      <c r="O1078" s="345" t="str">
        <f>IF($A1077&lt;&gt;"",IF(OR($AH1077&lt;&gt;0,$AI1077&lt;&gt;0,E1077="BBB",H1078&lt;&gt;""),"",IF(AND($D1072="R",$D1075="R"),"R",IF(AND($D1074="R",$D1076="R"),"R",IF(AND($D1076=$D1077,$D1076="R"),"R","")))),"")</f>
        <v/>
      </c>
      <c r="P1078" s="48"/>
      <c r="Q1078" s="48"/>
      <c r="R1078" s="54"/>
      <c r="S1078" s="56"/>
      <c r="T1078" s="175">
        <v>1</v>
      </c>
      <c r="U1078" s="48"/>
      <c r="V1078" s="48"/>
      <c r="W1078" s="48"/>
      <c r="X1078" s="54"/>
      <c r="Y1078" s="56"/>
      <c r="Z1078" s="175">
        <v>1</v>
      </c>
      <c r="AA1078" s="345" t="b">
        <f>IF($A1077&lt;&gt;"",IF(OR($AH1077&lt;&gt;0,$AI1077&lt;&gt;0,S1077&lt;&gt;AJ$3),"",O1078))</f>
        <v>0</v>
      </c>
      <c r="AB1078" s="48"/>
      <c r="AC1078" s="48"/>
      <c r="AD1078" s="54"/>
      <c r="AE1078" s="41"/>
      <c r="AF1078" s="41"/>
      <c r="AG1078" s="41"/>
      <c r="AH1078" s="41"/>
      <c r="AI1078" s="41"/>
      <c r="AJ1078" s="41"/>
      <c r="AK1078" s="20"/>
      <c r="AL1078" s="20"/>
      <c r="AM1078" s="20"/>
      <c r="AN1078" s="20"/>
      <c r="AO1078" s="20"/>
      <c r="AP1078" s="20"/>
      <c r="AQ1078" s="20"/>
      <c r="AR1078" s="20"/>
      <c r="AS1078" s="20"/>
      <c r="AT1078" s="66"/>
      <c r="AU1078" s="20"/>
      <c r="AV1078" s="20"/>
      <c r="AW1078" s="20"/>
      <c r="AX1078" s="20"/>
      <c r="AY1078" s="20"/>
      <c r="AZ1078" s="20"/>
      <c r="BA1078" s="20"/>
      <c r="BB1078" s="66"/>
      <c r="BC1078" s="48"/>
      <c r="BD1078" s="66"/>
      <c r="BE1078" s="48"/>
      <c r="BG1078" s="48"/>
      <c r="BH1078" s="48"/>
      <c r="BL1078" s="48"/>
      <c r="BM1078" s="61"/>
      <c r="BN1078" s="48"/>
      <c r="BO1078" s="48"/>
      <c r="BP1078" s="48"/>
      <c r="BQ1078" s="12"/>
      <c r="BR1078" s="48"/>
      <c r="BS1078" s="48"/>
      <c r="BT1078" s="48"/>
      <c r="BU1078" s="48"/>
      <c r="BV1078" s="18"/>
      <c r="BW1078" s="18"/>
      <c r="BX1078" s="18"/>
      <c r="BY1078" s="25"/>
      <c r="BZ1078" s="18"/>
      <c r="CA1078" s="18"/>
      <c r="CE1078" s="18"/>
      <c r="CF1078" s="66"/>
      <c r="CH1078" s="66"/>
    </row>
    <row r="1079" spans="1:86" s="19" customFormat="1">
      <c r="A1079" s="66"/>
      <c r="B1079" s="43"/>
      <c r="C1079" s="27"/>
      <c r="D1079" s="56"/>
      <c r="E1079" s="56"/>
      <c r="F1079" s="175" t="b">
        <f>IF($A1078&lt;&gt;"",IF($AF1078&gt;-1,1,IF(I1078="L",1,IF(AND(I1078="W",F1078=1),2,IF(AND(I1078="W",F1078=2),3,IF(AND(I1078="W",F1078=3),2,F1078))))))</f>
        <v>0</v>
      </c>
      <c r="G1079" s="459">
        <f t="shared" ca="1" si="327"/>
        <v>1</v>
      </c>
      <c r="H1079" s="48"/>
      <c r="I1079" s="48"/>
      <c r="J1079" s="48"/>
      <c r="K1079" s="54"/>
      <c r="L1079" s="56"/>
      <c r="M1079" s="428">
        <f t="shared" ca="1" si="326"/>
        <v>0</v>
      </c>
      <c r="N1079" s="175" t="b">
        <f>IF($A1078&lt;&gt;"",IF($AF1078&gt;-1,1,IF(Q1078="L",1,IF(AND(Q1078="W",N1078=1),2,IF(AND(Q1078="W",N1078=2),3,IF(AND(Q1078="W",N1078=3),2,N1078))))))</f>
        <v>0</v>
      </c>
      <c r="O1079" s="345" t="str">
        <f>IF($A1078&lt;&gt;"",IF(OR($AH1078&lt;&gt;0,$AI1078&lt;&gt;0,E1078="BBB",H1079&lt;&gt;""),"",IF(AND($D1073="R",$D1076="R"),"R",IF(AND($D1075="R",$D1077="R"),"R",IF(AND($D1077=$D1078,$D1077="R"),"R","")))),"")</f>
        <v/>
      </c>
      <c r="P1079" s="48"/>
      <c r="Q1079" s="48"/>
      <c r="R1079" s="54"/>
      <c r="S1079" s="56"/>
      <c r="T1079" s="175">
        <v>1</v>
      </c>
      <c r="U1079" s="48"/>
      <c r="V1079" s="48"/>
      <c r="W1079" s="48"/>
      <c r="X1079" s="54"/>
      <c r="Y1079" s="56"/>
      <c r="Z1079" s="175">
        <v>1</v>
      </c>
      <c r="AA1079" s="345" t="b">
        <f>IF($A1078&lt;&gt;"",IF(OR($AH1078&lt;&gt;0,$AI1078&lt;&gt;0,S1078&lt;&gt;AJ$3),"",O1079))</f>
        <v>0</v>
      </c>
      <c r="AB1079" s="48"/>
      <c r="AC1079" s="48"/>
      <c r="AD1079" s="54"/>
      <c r="AE1079" s="41"/>
      <c r="AF1079" s="41"/>
      <c r="AG1079" s="41"/>
      <c r="AH1079" s="41"/>
      <c r="AI1079" s="41"/>
      <c r="AJ1079" s="41"/>
      <c r="AK1079" s="20"/>
      <c r="AL1079" s="20"/>
      <c r="AM1079" s="20"/>
      <c r="AN1079" s="20"/>
      <c r="AO1079" s="20"/>
      <c r="AP1079" s="20"/>
      <c r="AQ1079" s="20"/>
      <c r="AR1079" s="20"/>
      <c r="AS1079" s="20"/>
      <c r="AT1079" s="66"/>
      <c r="AU1079" s="20"/>
      <c r="AV1079" s="20"/>
      <c r="AW1079" s="20"/>
      <c r="AX1079" s="20"/>
      <c r="AY1079" s="20"/>
      <c r="AZ1079" s="20"/>
      <c r="BA1079" s="20"/>
      <c r="BB1079" s="66"/>
      <c r="BC1079" s="48"/>
      <c r="BD1079" s="66"/>
      <c r="BE1079" s="48"/>
      <c r="BG1079" s="48"/>
      <c r="BH1079" s="48"/>
      <c r="BL1079" s="48"/>
      <c r="BM1079" s="61"/>
      <c r="BN1079" s="48"/>
      <c r="BO1079" s="48"/>
      <c r="BP1079" s="48"/>
      <c r="BQ1079" s="12"/>
      <c r="BR1079" s="48"/>
      <c r="BS1079" s="48"/>
      <c r="BT1079" s="48"/>
      <c r="BU1079" s="48"/>
      <c r="BV1079" s="18"/>
      <c r="BW1079" s="18"/>
      <c r="BX1079" s="18"/>
      <c r="BY1079" s="25"/>
      <c r="BZ1079" s="18"/>
      <c r="CA1079" s="18"/>
      <c r="CE1079" s="18"/>
      <c r="CF1079" s="66"/>
      <c r="CH1079" s="66"/>
    </row>
    <row r="1080" spans="1:86" s="19" customFormat="1">
      <c r="A1080" s="66"/>
      <c r="B1080" s="43"/>
      <c r="C1080" s="27"/>
      <c r="D1080" s="56"/>
      <c r="E1080" s="56"/>
      <c r="F1080" s="175" t="b">
        <f>IF($A1079&lt;&gt;"",IF($AF1079&gt;-1,1,IF(I1079="L",1,IF(AND(I1079="W",F1079=1),2,IF(AND(I1079="W",F1079=2),3,IF(AND(I1079="W",F1079=3),2,F1079))))))</f>
        <v>0</v>
      </c>
      <c r="G1080" s="459">
        <f t="shared" ca="1" si="327"/>
        <v>1</v>
      </c>
      <c r="H1080" s="48"/>
      <c r="I1080" s="48"/>
      <c r="J1080" s="48"/>
      <c r="K1080" s="54"/>
      <c r="L1080" s="56"/>
      <c r="M1080" s="428">
        <f t="shared" ca="1" si="326"/>
        <v>0</v>
      </c>
      <c r="N1080" s="175" t="b">
        <f>IF($A1079&lt;&gt;"",IF($AF1079&gt;-1,1,IF(Q1079="L",1,IF(AND(Q1079="W",N1079=1),2,IF(AND(Q1079="W",N1079=2),3,IF(AND(Q1079="W",N1079=3),2,N1079))))))</f>
        <v>0</v>
      </c>
      <c r="O1080" s="345" t="str">
        <f>IF($A1079&lt;&gt;"",IF(OR($AH1079&lt;&gt;0,$AI1079&lt;&gt;0,E1079="BBB",H1080&lt;&gt;""),"",IF(AND($D1074="R",$D1077="R"),"R",IF(AND($D1076="R",$D1078="R"),"R",IF(AND($D1078=$D1079,$D1078="R"),"R","")))),"")</f>
        <v/>
      </c>
      <c r="P1080" s="48"/>
      <c r="Q1080" s="48"/>
      <c r="R1080" s="54"/>
      <c r="S1080" s="56"/>
      <c r="T1080" s="175">
        <v>1</v>
      </c>
      <c r="U1080" s="48"/>
      <c r="V1080" s="48"/>
      <c r="W1080" s="48"/>
      <c r="X1080" s="54"/>
      <c r="Y1080" s="56"/>
      <c r="Z1080" s="175">
        <v>1</v>
      </c>
      <c r="AA1080" s="345" t="b">
        <f>IF($A1079&lt;&gt;"",IF(OR($AH1079&lt;&gt;0,$AI1079&lt;&gt;0,S1079&lt;&gt;AJ$3),"",O1080))</f>
        <v>0</v>
      </c>
      <c r="AB1080" s="48"/>
      <c r="AC1080" s="48"/>
      <c r="AD1080" s="54"/>
      <c r="AE1080" s="41"/>
      <c r="AF1080" s="41"/>
      <c r="AG1080" s="41"/>
      <c r="AH1080" s="41"/>
      <c r="AI1080" s="41"/>
      <c r="AJ1080" s="41"/>
      <c r="AK1080" s="20"/>
      <c r="AL1080" s="20"/>
      <c r="AM1080" s="20"/>
      <c r="AN1080" s="20"/>
      <c r="AO1080" s="20"/>
      <c r="AP1080" s="20"/>
      <c r="AQ1080" s="20"/>
      <c r="AR1080" s="20"/>
      <c r="AS1080" s="20"/>
      <c r="AT1080" s="66"/>
      <c r="AU1080" s="20"/>
      <c r="AV1080" s="20"/>
      <c r="AW1080" s="20"/>
      <c r="AX1080" s="20"/>
      <c r="AY1080" s="20"/>
      <c r="AZ1080" s="20"/>
      <c r="BA1080" s="20"/>
      <c r="BB1080" s="66"/>
      <c r="BC1080" s="48"/>
      <c r="BD1080" s="66"/>
      <c r="BE1080" s="48"/>
      <c r="BG1080" s="48"/>
      <c r="BH1080" s="48"/>
      <c r="BL1080" s="48"/>
      <c r="BM1080" s="61"/>
      <c r="BN1080" s="48"/>
      <c r="BO1080" s="48"/>
      <c r="BP1080" s="48"/>
      <c r="BQ1080" s="12"/>
      <c r="BR1080" s="48"/>
      <c r="BS1080" s="48"/>
      <c r="BT1080" s="48"/>
      <c r="BU1080" s="48"/>
      <c r="BV1080" s="18"/>
      <c r="BW1080" s="18"/>
      <c r="BX1080" s="18"/>
      <c r="BY1080" s="25"/>
      <c r="BZ1080" s="18"/>
      <c r="CA1080" s="18"/>
      <c r="CE1080" s="18"/>
      <c r="CF1080" s="66"/>
      <c r="CH1080" s="66"/>
    </row>
    <row r="1081" spans="1:86" s="19" customFormat="1">
      <c r="A1081" s="66"/>
      <c r="B1081" s="43"/>
      <c r="C1081" s="27"/>
      <c r="D1081" s="56"/>
      <c r="E1081" s="56"/>
      <c r="F1081" s="175" t="b">
        <f>IF($A1080&lt;&gt;"",IF($AF1080&gt;-1,1,IF(I1080="L",1,IF(AND(I1080="W",F1080=1),2,IF(AND(I1080="W",F1080=2),3,IF(AND(I1080="W",F1080=3),2,F1080))))))</f>
        <v>0</v>
      </c>
      <c r="G1081" s="459">
        <f t="shared" ca="1" si="327"/>
        <v>1</v>
      </c>
      <c r="H1081" s="48"/>
      <c r="I1081" s="48"/>
      <c r="J1081" s="48"/>
      <c r="K1081" s="54"/>
      <c r="L1081" s="56"/>
      <c r="M1081" s="428">
        <f t="shared" ca="1" si="326"/>
        <v>0</v>
      </c>
      <c r="N1081" s="175" t="b">
        <f>IF($A1080&lt;&gt;"",IF($AF1080&gt;-1,1,IF(Q1080="L",1,IF(AND(Q1080="W",N1080=1),2,IF(AND(Q1080="W",N1080=2),3,IF(AND(Q1080="W",N1080=3),2,N1080))))))</f>
        <v>0</v>
      </c>
      <c r="O1081" s="345" t="str">
        <f>IF($A1080&lt;&gt;"",IF(OR($AH1080&lt;&gt;0,$AI1080&lt;&gt;0,E1080="BBB",H1081&lt;&gt;""),"",IF(AND($D1075="R",$D1078="R"),"R",IF(AND($D1077="R",$D1079="R"),"R",IF(AND($D1079=$D1080,$D1079="R"),"R","")))),"")</f>
        <v/>
      </c>
      <c r="P1081" s="48"/>
      <c r="Q1081" s="48"/>
      <c r="R1081" s="54"/>
      <c r="S1081" s="56"/>
      <c r="T1081" s="175">
        <v>1</v>
      </c>
      <c r="U1081" s="48"/>
      <c r="V1081" s="48"/>
      <c r="W1081" s="48"/>
      <c r="X1081" s="54"/>
      <c r="Y1081" s="56"/>
      <c r="Z1081" s="175">
        <v>1</v>
      </c>
      <c r="AA1081" s="345" t="b">
        <f>IF($A1080&lt;&gt;"",IF(OR($AH1080&lt;&gt;0,$AI1080&lt;&gt;0,S1080&lt;&gt;AJ$3),"",O1081))</f>
        <v>0</v>
      </c>
      <c r="AB1081" s="48"/>
      <c r="AC1081" s="48"/>
      <c r="AD1081" s="54"/>
      <c r="AE1081" s="41"/>
      <c r="AF1081" s="41"/>
      <c r="AG1081" s="41"/>
      <c r="AH1081" s="41"/>
      <c r="AI1081" s="41"/>
      <c r="AJ1081" s="41"/>
      <c r="AK1081" s="20"/>
      <c r="AL1081" s="20"/>
      <c r="AM1081" s="20"/>
      <c r="AN1081" s="20"/>
      <c r="AO1081" s="20"/>
      <c r="AP1081" s="20"/>
      <c r="AQ1081" s="20"/>
      <c r="AR1081" s="20"/>
      <c r="AS1081" s="20"/>
      <c r="AT1081" s="66"/>
      <c r="AU1081" s="20"/>
      <c r="AV1081" s="20"/>
      <c r="AW1081" s="20"/>
      <c r="AX1081" s="20"/>
      <c r="AY1081" s="20"/>
      <c r="AZ1081" s="20"/>
      <c r="BA1081" s="20"/>
      <c r="BB1081" s="66"/>
      <c r="BC1081" s="48"/>
      <c r="BD1081" s="66"/>
      <c r="BE1081" s="48"/>
      <c r="BG1081" s="48"/>
      <c r="BH1081" s="48"/>
      <c r="BL1081" s="48"/>
      <c r="BM1081" s="61"/>
      <c r="BN1081" s="48"/>
      <c r="BO1081" s="48"/>
      <c r="BP1081" s="48"/>
      <c r="BQ1081" s="12"/>
      <c r="BR1081" s="48"/>
      <c r="BS1081" s="48"/>
      <c r="BT1081" s="48"/>
      <c r="BU1081" s="48"/>
      <c r="BV1081" s="18"/>
      <c r="BW1081" s="18"/>
      <c r="BX1081" s="18"/>
      <c r="BY1081" s="25"/>
      <c r="BZ1081" s="18"/>
      <c r="CA1081" s="18"/>
      <c r="CE1081" s="18"/>
      <c r="CF1081" s="66"/>
      <c r="CH1081" s="66"/>
    </row>
    <row r="1082" spans="1:86" s="19" customFormat="1">
      <c r="A1082" s="66"/>
      <c r="B1082" s="43"/>
      <c r="C1082" s="27"/>
      <c r="D1082" s="56"/>
      <c r="E1082" s="56"/>
      <c r="F1082" s="175" t="b">
        <f>IF($A1081&lt;&gt;"",IF($AF1081&gt;-1,1,IF(I1081="L",1,IF(AND(I1081="W",F1081=1),2,IF(AND(I1081="W",F1081=2),3,IF(AND(I1081="W",F1081=3),2,F1081))))))</f>
        <v>0</v>
      </c>
      <c r="G1082" s="459">
        <f t="shared" ca="1" si="327"/>
        <v>1</v>
      </c>
      <c r="H1082" s="48"/>
      <c r="I1082" s="48"/>
      <c r="J1082" s="48"/>
      <c r="K1082" s="54"/>
      <c r="L1082" s="56"/>
      <c r="M1082" s="428">
        <f t="shared" ca="1" si="326"/>
        <v>0</v>
      </c>
      <c r="N1082" s="175" t="b">
        <f>IF($A1081&lt;&gt;"",IF($AF1081&gt;-1,1,IF(Q1081="L",1,IF(AND(Q1081="W",N1081=1),2,IF(AND(Q1081="W",N1081=2),3,IF(AND(Q1081="W",N1081=3),2,N1081))))))</f>
        <v>0</v>
      </c>
      <c r="O1082" s="345" t="str">
        <f>IF($A1081&lt;&gt;"",IF(OR($AH1081&lt;&gt;0,$AI1081&lt;&gt;0,E1081="BBB",H1082&lt;&gt;""),"",IF(AND($D1076="R",$D1079="R"),"R",IF(AND($D1078="R",$D1080="R"),"R",IF(AND($D1080=$D1081,$D1080="R"),"R","")))),"")</f>
        <v/>
      </c>
      <c r="P1082" s="48"/>
      <c r="Q1082" s="48"/>
      <c r="R1082" s="54"/>
      <c r="S1082" s="56"/>
      <c r="T1082" s="175">
        <v>1</v>
      </c>
      <c r="U1082" s="48"/>
      <c r="V1082" s="48"/>
      <c r="W1082" s="48"/>
      <c r="X1082" s="54"/>
      <c r="Y1082" s="56"/>
      <c r="Z1082" s="175">
        <v>1</v>
      </c>
      <c r="AA1082" s="345" t="b">
        <f>IF($A1081&lt;&gt;"",IF(OR($AH1081&lt;&gt;0,$AI1081&lt;&gt;0,S1081&lt;&gt;AJ$3),"",O1082))</f>
        <v>0</v>
      </c>
      <c r="AB1082" s="48"/>
      <c r="AC1082" s="48"/>
      <c r="AD1082" s="54"/>
      <c r="AE1082" s="41"/>
      <c r="AF1082" s="41"/>
      <c r="AG1082" s="41"/>
      <c r="AH1082" s="41"/>
      <c r="AI1082" s="41"/>
      <c r="AJ1082" s="41"/>
      <c r="AK1082" s="20"/>
      <c r="AL1082" s="20"/>
      <c r="AM1082" s="20"/>
      <c r="AN1082" s="20"/>
      <c r="AO1082" s="20"/>
      <c r="AP1082" s="20"/>
      <c r="AQ1082" s="20"/>
      <c r="AR1082" s="20"/>
      <c r="AS1082" s="20"/>
      <c r="AT1082" s="66"/>
      <c r="AU1082" s="20"/>
      <c r="AV1082" s="20"/>
      <c r="AW1082" s="20"/>
      <c r="AX1082" s="20"/>
      <c r="AY1082" s="20"/>
      <c r="AZ1082" s="20"/>
      <c r="BA1082" s="20"/>
      <c r="BB1082" s="66"/>
      <c r="BC1082" s="48"/>
      <c r="BD1082" s="66"/>
      <c r="BE1082" s="48"/>
      <c r="BG1082" s="48"/>
      <c r="BH1082" s="48"/>
      <c r="BL1082" s="48"/>
      <c r="BM1082" s="61"/>
      <c r="BN1082" s="48"/>
      <c r="BO1082" s="48"/>
      <c r="BP1082" s="48"/>
      <c r="BQ1082" s="12"/>
      <c r="BR1082" s="48"/>
      <c r="BS1082" s="48"/>
      <c r="BT1082" s="48"/>
      <c r="BU1082" s="48"/>
      <c r="BV1082" s="18"/>
      <c r="BW1082" s="18"/>
      <c r="BX1082" s="18"/>
      <c r="BY1082" s="25"/>
      <c r="BZ1082" s="18"/>
      <c r="CA1082" s="18"/>
      <c r="CE1082" s="18"/>
      <c r="CF1082" s="66"/>
      <c r="CH1082" s="66"/>
    </row>
    <row r="1083" spans="1:86" s="19" customFormat="1">
      <c r="A1083" s="66"/>
      <c r="B1083" s="43"/>
      <c r="C1083" s="27"/>
      <c r="D1083" s="56"/>
      <c r="E1083" s="56"/>
      <c r="F1083" s="175" t="b">
        <f>IF($A1082&lt;&gt;"",IF($AF1082&gt;-1,1,IF(I1082="L",1,IF(AND(I1082="W",F1082=1),2,IF(AND(I1082="W",F1082=2),3,IF(AND(I1082="W",F1082=3),2,F1082))))))</f>
        <v>0</v>
      </c>
      <c r="G1083" s="459">
        <f t="shared" ca="1" si="327"/>
        <v>1</v>
      </c>
      <c r="H1083" s="48"/>
      <c r="I1083" s="48"/>
      <c r="J1083" s="48"/>
      <c r="K1083" s="54"/>
      <c r="L1083" s="56"/>
      <c r="M1083" s="428">
        <f t="shared" ca="1" si="326"/>
        <v>0</v>
      </c>
      <c r="N1083" s="175" t="b">
        <f>IF($A1082&lt;&gt;"",IF($AF1082&gt;-1,1,IF(Q1082="L",1,IF(AND(Q1082="W",N1082=1),2,IF(AND(Q1082="W",N1082=2),3,IF(AND(Q1082="W",N1082=3),2,N1082))))))</f>
        <v>0</v>
      </c>
      <c r="O1083" s="345" t="str">
        <f>IF($A1082&lt;&gt;"",IF(OR($AH1082&lt;&gt;0,$AI1082&lt;&gt;0,E1082="BBB",H1083&lt;&gt;""),"",IF(AND($D1077="R",$D1080="R"),"R",IF(AND($D1079="R",$D1081="R"),"R",IF(AND($D1081=$D1082,$D1081="R"),"R","")))),"")</f>
        <v/>
      </c>
      <c r="P1083" s="48"/>
      <c r="Q1083" s="48"/>
      <c r="R1083" s="54"/>
      <c r="S1083" s="56"/>
      <c r="T1083" s="175">
        <v>1</v>
      </c>
      <c r="U1083" s="48"/>
      <c r="V1083" s="48"/>
      <c r="W1083" s="48"/>
      <c r="X1083" s="54"/>
      <c r="Y1083" s="56"/>
      <c r="Z1083" s="175">
        <v>1</v>
      </c>
      <c r="AA1083" s="345" t="b">
        <f>IF($A1082&lt;&gt;"",IF(OR($AH1082&lt;&gt;0,$AI1082&lt;&gt;0,S1082&lt;&gt;AJ$3),"",O1083))</f>
        <v>0</v>
      </c>
      <c r="AB1083" s="48"/>
      <c r="AC1083" s="48"/>
      <c r="AD1083" s="54"/>
      <c r="AE1083" s="41"/>
      <c r="AF1083" s="41"/>
      <c r="AG1083" s="41"/>
      <c r="AH1083" s="41"/>
      <c r="AI1083" s="41"/>
      <c r="AJ1083" s="41"/>
      <c r="AK1083" s="20"/>
      <c r="AL1083" s="20"/>
      <c r="AM1083" s="20"/>
      <c r="AN1083" s="20"/>
      <c r="AO1083" s="20"/>
      <c r="AP1083" s="20"/>
      <c r="AQ1083" s="20"/>
      <c r="AR1083" s="20"/>
      <c r="AS1083" s="20"/>
      <c r="AT1083" s="66"/>
      <c r="AU1083" s="20"/>
      <c r="AV1083" s="20"/>
      <c r="AW1083" s="20"/>
      <c r="AX1083" s="20"/>
      <c r="AY1083" s="20"/>
      <c r="AZ1083" s="20"/>
      <c r="BA1083" s="20"/>
      <c r="BB1083" s="66"/>
      <c r="BC1083" s="48"/>
      <c r="BD1083" s="66"/>
      <c r="BE1083" s="48"/>
      <c r="BG1083" s="48"/>
      <c r="BH1083" s="48"/>
      <c r="BL1083" s="48"/>
      <c r="BM1083" s="61"/>
      <c r="BN1083" s="48"/>
      <c r="BO1083" s="48"/>
      <c r="BP1083" s="48"/>
      <c r="BQ1083" s="12"/>
      <c r="BR1083" s="48"/>
      <c r="BS1083" s="48"/>
      <c r="BT1083" s="48"/>
      <c r="BU1083" s="48"/>
      <c r="BV1083" s="18"/>
      <c r="BW1083" s="18"/>
      <c r="BX1083" s="18"/>
      <c r="BY1083" s="25"/>
      <c r="BZ1083" s="18"/>
      <c r="CA1083" s="18"/>
      <c r="CE1083" s="18"/>
      <c r="CF1083" s="66"/>
      <c r="CH1083" s="66"/>
    </row>
    <row r="1084" spans="1:86" s="19" customFormat="1">
      <c r="A1084" s="66"/>
      <c r="B1084" s="43"/>
      <c r="C1084" s="27"/>
      <c r="D1084" s="56"/>
      <c r="E1084" s="56"/>
      <c r="F1084" s="175" t="b">
        <f>IF($A1083&lt;&gt;"",IF($AF1083&gt;-1,1,IF(I1083="L",1,IF(AND(I1083="W",F1083=1),2,IF(AND(I1083="W",F1083=2),3,IF(AND(I1083="W",F1083=3),2,F1083))))))</f>
        <v>0</v>
      </c>
      <c r="G1084" s="459">
        <f t="shared" ca="1" si="327"/>
        <v>1</v>
      </c>
      <c r="H1084" s="48"/>
      <c r="I1084" s="48"/>
      <c r="J1084" s="48"/>
      <c r="K1084" s="54"/>
      <c r="L1084" s="56"/>
      <c r="M1084" s="428">
        <f t="shared" ca="1" si="326"/>
        <v>0</v>
      </c>
      <c r="N1084" s="175" t="b">
        <f>IF($A1083&lt;&gt;"",IF($AF1083&gt;-1,1,IF(Q1083="L",1,IF(AND(Q1083="W",N1083=1),2,IF(AND(Q1083="W",N1083=2),3,IF(AND(Q1083="W",N1083=3),2,N1083))))))</f>
        <v>0</v>
      </c>
      <c r="O1084" s="345" t="str">
        <f>IF($A1083&lt;&gt;"",IF(OR($AH1083&lt;&gt;0,$AI1083&lt;&gt;0,E1083="BBB",H1084&lt;&gt;""),"",IF(AND($D1078="R",$D1081="R"),"R",IF(AND($D1080="R",$D1082="R"),"R",IF(AND($D1082=$D1083,$D1082="R"),"R","")))),"")</f>
        <v/>
      </c>
      <c r="P1084" s="48"/>
      <c r="Q1084" s="48"/>
      <c r="R1084" s="54"/>
      <c r="S1084" s="56"/>
      <c r="T1084" s="175">
        <v>1</v>
      </c>
      <c r="U1084" s="48"/>
      <c r="V1084" s="48"/>
      <c r="W1084" s="48"/>
      <c r="X1084" s="54"/>
      <c r="Y1084" s="56"/>
      <c r="Z1084" s="175">
        <v>1</v>
      </c>
      <c r="AA1084" s="345" t="b">
        <f>IF($A1083&lt;&gt;"",IF(OR($AH1083&lt;&gt;0,$AI1083&lt;&gt;0,S1083&lt;&gt;AJ$3),"",O1084))</f>
        <v>0</v>
      </c>
      <c r="AB1084" s="48"/>
      <c r="AC1084" s="48"/>
      <c r="AD1084" s="54"/>
      <c r="AE1084" s="41"/>
      <c r="AF1084" s="41"/>
      <c r="AG1084" s="41"/>
      <c r="AH1084" s="41"/>
      <c r="AI1084" s="41"/>
      <c r="AJ1084" s="41"/>
      <c r="AK1084" s="20"/>
      <c r="AL1084" s="20"/>
      <c r="AM1084" s="20"/>
      <c r="AN1084" s="20"/>
      <c r="AO1084" s="20"/>
      <c r="AP1084" s="20"/>
      <c r="AQ1084" s="20"/>
      <c r="AR1084" s="20"/>
      <c r="AS1084" s="20"/>
      <c r="AT1084" s="66"/>
      <c r="AU1084" s="20"/>
      <c r="AV1084" s="20"/>
      <c r="AW1084" s="20"/>
      <c r="AX1084" s="20"/>
      <c r="AY1084" s="20"/>
      <c r="AZ1084" s="20"/>
      <c r="BA1084" s="20"/>
      <c r="BB1084" s="66"/>
      <c r="BC1084" s="48"/>
      <c r="BD1084" s="66"/>
      <c r="BE1084" s="48"/>
      <c r="BG1084" s="48"/>
      <c r="BH1084" s="48"/>
      <c r="BL1084" s="48"/>
      <c r="BM1084" s="61"/>
      <c r="BN1084" s="48"/>
      <c r="BO1084" s="48"/>
      <c r="BP1084" s="48"/>
      <c r="BQ1084" s="12"/>
      <c r="BR1084" s="48"/>
      <c r="BS1084" s="48"/>
      <c r="BT1084" s="48"/>
      <c r="BU1084" s="48"/>
      <c r="BV1084" s="18"/>
      <c r="BW1084" s="18"/>
      <c r="BX1084" s="18"/>
      <c r="BY1084" s="25"/>
      <c r="BZ1084" s="18"/>
      <c r="CA1084" s="18"/>
      <c r="CE1084" s="18"/>
      <c r="CF1084" s="66"/>
      <c r="CH1084" s="66"/>
    </row>
    <row r="1085" spans="1:86" s="19" customFormat="1">
      <c r="A1085" s="66"/>
      <c r="B1085" s="43"/>
      <c r="C1085" s="27"/>
      <c r="D1085" s="56"/>
      <c r="E1085" s="56"/>
      <c r="F1085" s="175" t="b">
        <f>IF($A1084&lt;&gt;"",IF($AF1084&gt;-1,1,IF(I1084="L",1,IF(AND(I1084="W",F1084=1),2,IF(AND(I1084="W",F1084=2),3,IF(AND(I1084="W",F1084=3),2,F1084))))))</f>
        <v>0</v>
      </c>
      <c r="G1085" s="459">
        <f t="shared" ca="1" si="327"/>
        <v>1</v>
      </c>
      <c r="H1085" s="48"/>
      <c r="I1085" s="48"/>
      <c r="J1085" s="48"/>
      <c r="K1085" s="54"/>
      <c r="L1085" s="56"/>
      <c r="M1085" s="428">
        <f t="shared" ca="1" si="326"/>
        <v>0</v>
      </c>
      <c r="N1085" s="175" t="b">
        <f>IF($A1084&lt;&gt;"",IF($AF1084&gt;-1,1,IF(Q1084="L",1,IF(AND(Q1084="W",N1084=1),2,IF(AND(Q1084="W",N1084=2),3,IF(AND(Q1084="W",N1084=3),2,N1084))))))</f>
        <v>0</v>
      </c>
      <c r="O1085" s="345" t="str">
        <f>IF($A1084&lt;&gt;"",IF(OR($AH1084&lt;&gt;0,$AI1084&lt;&gt;0,E1084="BBB",H1085&lt;&gt;""),"",IF(AND($D1079="R",$D1082="R"),"R",IF(AND($D1081="R",$D1083="R"),"R",IF(AND($D1083=$D1084,$D1083="R"),"R","")))),"")</f>
        <v/>
      </c>
      <c r="P1085" s="48"/>
      <c r="Q1085" s="48"/>
      <c r="R1085" s="54"/>
      <c r="S1085" s="56"/>
      <c r="T1085" s="175">
        <v>1</v>
      </c>
      <c r="U1085" s="48"/>
      <c r="V1085" s="48"/>
      <c r="W1085" s="48"/>
      <c r="X1085" s="54"/>
      <c r="Y1085" s="56"/>
      <c r="Z1085" s="175">
        <v>1</v>
      </c>
      <c r="AA1085" s="345" t="b">
        <f>IF($A1084&lt;&gt;"",IF(OR($AH1084&lt;&gt;0,$AI1084&lt;&gt;0,S1084&lt;&gt;AJ$3),"",O1085))</f>
        <v>0</v>
      </c>
      <c r="AB1085" s="48"/>
      <c r="AC1085" s="48"/>
      <c r="AD1085" s="54"/>
      <c r="AE1085" s="41"/>
      <c r="AF1085" s="41"/>
      <c r="AG1085" s="41"/>
      <c r="AH1085" s="41"/>
      <c r="AI1085" s="41"/>
      <c r="AJ1085" s="41"/>
      <c r="AK1085" s="20"/>
      <c r="AL1085" s="20"/>
      <c r="AM1085" s="20"/>
      <c r="AN1085" s="20"/>
      <c r="AO1085" s="20"/>
      <c r="AP1085" s="20"/>
      <c r="AQ1085" s="20"/>
      <c r="AR1085" s="20"/>
      <c r="AS1085" s="20"/>
      <c r="AT1085" s="66"/>
      <c r="AU1085" s="20"/>
      <c r="AV1085" s="20"/>
      <c r="AW1085" s="20"/>
      <c r="AX1085" s="20"/>
      <c r="AY1085" s="20"/>
      <c r="AZ1085" s="20"/>
      <c r="BA1085" s="20"/>
      <c r="BB1085" s="66"/>
      <c r="BC1085" s="48"/>
      <c r="BD1085" s="66"/>
      <c r="BE1085" s="48"/>
      <c r="BG1085" s="48"/>
      <c r="BH1085" s="48"/>
      <c r="BL1085" s="48"/>
      <c r="BM1085" s="61"/>
      <c r="BN1085" s="48"/>
      <c r="BO1085" s="48"/>
      <c r="BP1085" s="48"/>
      <c r="BQ1085" s="12"/>
      <c r="BR1085" s="48"/>
      <c r="BS1085" s="48"/>
      <c r="BT1085" s="48"/>
      <c r="BU1085" s="48"/>
      <c r="BV1085" s="18"/>
      <c r="BW1085" s="18"/>
      <c r="BX1085" s="18"/>
      <c r="BY1085" s="25"/>
      <c r="BZ1085" s="18"/>
      <c r="CA1085" s="18"/>
      <c r="CE1085" s="18"/>
      <c r="CF1085" s="66"/>
      <c r="CH1085" s="66"/>
    </row>
    <row r="1086" spans="1:86" s="19" customFormat="1">
      <c r="A1086" s="66"/>
      <c r="B1086" s="43"/>
      <c r="C1086" s="27"/>
      <c r="D1086" s="56"/>
      <c r="E1086" s="56"/>
      <c r="F1086" s="175" t="b">
        <f>IF($A1085&lt;&gt;"",IF($AF1085&gt;-1,1,IF(I1085="L",1,IF(AND(I1085="W",F1085=1),2,IF(AND(I1085="W",F1085=2),3,IF(AND(I1085="W",F1085=3),2,F1085))))))</f>
        <v>0</v>
      </c>
      <c r="G1086" s="459">
        <f t="shared" ca="1" si="327"/>
        <v>1</v>
      </c>
      <c r="H1086" s="48"/>
      <c r="I1086" s="48"/>
      <c r="J1086" s="48"/>
      <c r="K1086" s="54"/>
      <c r="L1086" s="56"/>
      <c r="M1086" s="428">
        <f t="shared" ca="1" si="326"/>
        <v>0</v>
      </c>
      <c r="N1086" s="175" t="b">
        <f>IF($A1085&lt;&gt;"",IF($AF1085&gt;-1,1,IF(Q1085="L",1,IF(AND(Q1085="W",N1085=1),2,IF(AND(Q1085="W",N1085=2),3,IF(AND(Q1085="W",N1085=3),2,N1085))))))</f>
        <v>0</v>
      </c>
      <c r="O1086" s="345" t="str">
        <f>IF($A1085&lt;&gt;"",IF(OR($AH1085&lt;&gt;0,$AI1085&lt;&gt;0,E1085="BBB",H1086&lt;&gt;""),"",IF(AND($D1080="R",$D1083="R"),"R",IF(AND($D1082="R",$D1084="R"),"R",IF(AND($D1084=$D1085,$D1084="R"),"R","")))),"")</f>
        <v/>
      </c>
      <c r="P1086" s="48"/>
      <c r="Q1086" s="48"/>
      <c r="R1086" s="54"/>
      <c r="S1086" s="56"/>
      <c r="T1086" s="175">
        <v>1</v>
      </c>
      <c r="U1086" s="48"/>
      <c r="V1086" s="48"/>
      <c r="W1086" s="48"/>
      <c r="X1086" s="54"/>
      <c r="Y1086" s="56"/>
      <c r="Z1086" s="175">
        <v>1</v>
      </c>
      <c r="AA1086" s="345" t="b">
        <f>IF($A1085&lt;&gt;"",IF(OR($AH1085&lt;&gt;0,$AI1085&lt;&gt;0,S1085&lt;&gt;AJ$3),"",O1086))</f>
        <v>0</v>
      </c>
      <c r="AB1086" s="48"/>
      <c r="AC1086" s="48"/>
      <c r="AD1086" s="54"/>
      <c r="AE1086" s="41"/>
      <c r="AF1086" s="41"/>
      <c r="AG1086" s="41"/>
      <c r="AH1086" s="41"/>
      <c r="AI1086" s="41"/>
      <c r="AJ1086" s="41"/>
      <c r="AK1086" s="20"/>
      <c r="AL1086" s="20"/>
      <c r="AM1086" s="20"/>
      <c r="AN1086" s="20"/>
      <c r="AO1086" s="20"/>
      <c r="AP1086" s="20"/>
      <c r="AQ1086" s="20"/>
      <c r="AR1086" s="20"/>
      <c r="AS1086" s="20"/>
      <c r="AT1086" s="66"/>
      <c r="AU1086" s="20"/>
      <c r="AV1086" s="20"/>
      <c r="AW1086" s="20"/>
      <c r="AX1086" s="20"/>
      <c r="AY1086" s="20"/>
      <c r="AZ1086" s="20"/>
      <c r="BA1086" s="20"/>
      <c r="BB1086" s="66"/>
      <c r="BC1086" s="48"/>
      <c r="BD1086" s="66"/>
      <c r="BE1086" s="48"/>
      <c r="BG1086" s="48"/>
      <c r="BH1086" s="48"/>
      <c r="BL1086" s="48"/>
      <c r="BM1086" s="61"/>
      <c r="BN1086" s="48"/>
      <c r="BO1086" s="48"/>
      <c r="BP1086" s="48"/>
      <c r="BQ1086" s="12"/>
      <c r="BR1086" s="48"/>
      <c r="BS1086" s="48"/>
      <c r="BT1086" s="48"/>
      <c r="BU1086" s="48"/>
      <c r="BV1086" s="18"/>
      <c r="BW1086" s="18"/>
      <c r="BX1086" s="18"/>
      <c r="BY1086" s="25"/>
      <c r="BZ1086" s="18"/>
      <c r="CA1086" s="18"/>
      <c r="CE1086" s="18"/>
      <c r="CF1086" s="66"/>
      <c r="CH1086" s="66"/>
    </row>
    <row r="1087" spans="1:86" s="19" customFormat="1">
      <c r="A1087" s="66"/>
      <c r="B1087" s="43"/>
      <c r="C1087" s="27"/>
      <c r="D1087" s="56"/>
      <c r="E1087" s="56"/>
      <c r="F1087" s="175" t="b">
        <f>IF($A1086&lt;&gt;"",IF($AF1086&gt;-1,1,IF(I1086="L",1,IF(AND(I1086="W",F1086=1),2,IF(AND(I1086="W",F1086=2),3,IF(AND(I1086="W",F1086=3),2,F1086))))))</f>
        <v>0</v>
      </c>
      <c r="G1087" s="459">
        <f t="shared" ca="1" si="327"/>
        <v>1</v>
      </c>
      <c r="H1087" s="48"/>
      <c r="I1087" s="48"/>
      <c r="J1087" s="48"/>
      <c r="K1087" s="54"/>
      <c r="L1087" s="56"/>
      <c r="M1087" s="428">
        <f t="shared" ca="1" si="326"/>
        <v>0</v>
      </c>
      <c r="N1087" s="175" t="b">
        <f>IF($A1086&lt;&gt;"",IF($AF1086&gt;-1,1,IF(Q1086="L",1,IF(AND(Q1086="W",N1086=1),2,IF(AND(Q1086="W",N1086=2),3,IF(AND(Q1086="W",N1086=3),2,N1086))))))</f>
        <v>0</v>
      </c>
      <c r="O1087" s="345" t="str">
        <f>IF($A1086&lt;&gt;"",IF(OR($AH1086&lt;&gt;0,$AI1086&lt;&gt;0,E1086="BBB",H1087&lt;&gt;""),"",IF(AND($D1081="R",$D1084="R"),"R",IF(AND($D1083="R",$D1085="R"),"R",IF(AND($D1085=$D1086,$D1085="R"),"R","")))),"")</f>
        <v/>
      </c>
      <c r="P1087" s="48"/>
      <c r="Q1087" s="48"/>
      <c r="R1087" s="54"/>
      <c r="S1087" s="56"/>
      <c r="T1087" s="175">
        <v>1</v>
      </c>
      <c r="U1087" s="48"/>
      <c r="V1087" s="48"/>
      <c r="W1087" s="48"/>
      <c r="X1087" s="54"/>
      <c r="Y1087" s="56"/>
      <c r="Z1087" s="175">
        <v>1</v>
      </c>
      <c r="AA1087" s="345" t="b">
        <f>IF($A1086&lt;&gt;"",IF(OR($AH1086&lt;&gt;0,$AI1086&lt;&gt;0,S1086&lt;&gt;AJ$3),"",O1087))</f>
        <v>0</v>
      </c>
      <c r="AB1087" s="48"/>
      <c r="AC1087" s="48"/>
      <c r="AD1087" s="54"/>
      <c r="AE1087" s="41"/>
      <c r="AF1087" s="41"/>
      <c r="AG1087" s="41"/>
      <c r="AH1087" s="41"/>
      <c r="AI1087" s="41"/>
      <c r="AJ1087" s="41"/>
      <c r="AK1087" s="20"/>
      <c r="AL1087" s="20"/>
      <c r="AM1087" s="20"/>
      <c r="AN1087" s="20"/>
      <c r="AO1087" s="20"/>
      <c r="AP1087" s="20"/>
      <c r="AQ1087" s="20"/>
      <c r="AR1087" s="20"/>
      <c r="AS1087" s="20"/>
      <c r="AT1087" s="66"/>
      <c r="AU1087" s="20"/>
      <c r="AV1087" s="20"/>
      <c r="AW1087" s="20"/>
      <c r="AX1087" s="20"/>
      <c r="AY1087" s="20"/>
      <c r="AZ1087" s="20"/>
      <c r="BA1087" s="20"/>
      <c r="BB1087" s="66"/>
      <c r="BC1087" s="48"/>
      <c r="BD1087" s="66"/>
      <c r="BE1087" s="48"/>
      <c r="BG1087" s="48"/>
      <c r="BH1087" s="48"/>
      <c r="BL1087" s="48"/>
      <c r="BM1087" s="61"/>
      <c r="BN1087" s="48"/>
      <c r="BO1087" s="48"/>
      <c r="BP1087" s="48"/>
      <c r="BQ1087" s="12"/>
      <c r="BR1087" s="48"/>
      <c r="BS1087" s="48"/>
      <c r="BT1087" s="48"/>
      <c r="BU1087" s="48"/>
      <c r="BV1087" s="18"/>
      <c r="BW1087" s="18"/>
      <c r="BX1087" s="18"/>
      <c r="BY1087" s="25"/>
      <c r="BZ1087" s="18"/>
      <c r="CA1087" s="18"/>
      <c r="CE1087" s="18"/>
      <c r="CF1087" s="66"/>
      <c r="CH1087" s="66"/>
    </row>
    <row r="1088" spans="1:86" s="19" customFormat="1">
      <c r="A1088" s="66"/>
      <c r="B1088" s="43"/>
      <c r="C1088" s="27"/>
      <c r="D1088" s="56"/>
      <c r="E1088" s="56"/>
      <c r="F1088" s="175" t="b">
        <f>IF($A1087&lt;&gt;"",IF($AF1087&gt;-1,1,IF(I1087="L",1,IF(AND(I1087="W",F1087=1),2,IF(AND(I1087="W",F1087=2),3,IF(AND(I1087="W",F1087=3),2,F1087))))))</f>
        <v>0</v>
      </c>
      <c r="G1088" s="459">
        <f t="shared" ca="1" si="327"/>
        <v>1</v>
      </c>
      <c r="H1088" s="48"/>
      <c r="I1088" s="48"/>
      <c r="J1088" s="48"/>
      <c r="K1088" s="54"/>
      <c r="L1088" s="56"/>
      <c r="M1088" s="428">
        <f t="shared" ca="1" si="326"/>
        <v>0</v>
      </c>
      <c r="N1088" s="175" t="b">
        <f>IF($A1087&lt;&gt;"",IF($AF1087&gt;-1,1,IF(Q1087="L",1,IF(AND(Q1087="W",N1087=1),2,IF(AND(Q1087="W",N1087=2),3,IF(AND(Q1087="W",N1087=3),2,N1087))))))</f>
        <v>0</v>
      </c>
      <c r="O1088" s="345" t="str">
        <f>IF($A1087&lt;&gt;"",IF(OR($AH1087&lt;&gt;0,$AI1087&lt;&gt;0,E1087="BBB",H1088&lt;&gt;""),"",IF(AND($D1082="R",$D1085="R"),"R",IF(AND($D1084="R",$D1086="R"),"R",IF(AND($D1086=$D1087,$D1086="R"),"R","")))),"")</f>
        <v/>
      </c>
      <c r="P1088" s="48"/>
      <c r="Q1088" s="48"/>
      <c r="R1088" s="54"/>
      <c r="S1088" s="56"/>
      <c r="T1088" s="175">
        <v>1</v>
      </c>
      <c r="U1088" s="48"/>
      <c r="V1088" s="48"/>
      <c r="W1088" s="48"/>
      <c r="X1088" s="54"/>
      <c r="Y1088" s="56"/>
      <c r="Z1088" s="175">
        <v>1</v>
      </c>
      <c r="AA1088" s="345" t="b">
        <f>IF($A1087&lt;&gt;"",IF(OR($AH1087&lt;&gt;0,$AI1087&lt;&gt;0,S1087&lt;&gt;AJ$3),"",O1088))</f>
        <v>0</v>
      </c>
      <c r="AB1088" s="48"/>
      <c r="AC1088" s="48"/>
      <c r="AD1088" s="54"/>
      <c r="AE1088" s="41"/>
      <c r="AF1088" s="41"/>
      <c r="AG1088" s="41"/>
      <c r="AH1088" s="41"/>
      <c r="AI1088" s="41"/>
      <c r="AJ1088" s="41"/>
      <c r="AK1088" s="20"/>
      <c r="AL1088" s="20"/>
      <c r="AM1088" s="20"/>
      <c r="AN1088" s="20"/>
      <c r="AO1088" s="20"/>
      <c r="AP1088" s="20"/>
      <c r="AQ1088" s="20"/>
      <c r="AR1088" s="20"/>
      <c r="AS1088" s="20"/>
      <c r="AT1088" s="66"/>
      <c r="AU1088" s="20"/>
      <c r="AV1088" s="20"/>
      <c r="AW1088" s="20"/>
      <c r="AX1088" s="20"/>
      <c r="AY1088" s="20"/>
      <c r="AZ1088" s="20"/>
      <c r="BA1088" s="20"/>
      <c r="BB1088" s="66"/>
      <c r="BC1088" s="48"/>
      <c r="BD1088" s="66"/>
      <c r="BE1088" s="48"/>
      <c r="BG1088" s="48"/>
      <c r="BH1088" s="48"/>
      <c r="BL1088" s="48"/>
      <c r="BM1088" s="61"/>
      <c r="BN1088" s="48"/>
      <c r="BO1088" s="48"/>
      <c r="BP1088" s="48"/>
      <c r="BQ1088" s="12"/>
      <c r="BR1088" s="48"/>
      <c r="BS1088" s="48"/>
      <c r="BT1088" s="48"/>
      <c r="BU1088" s="48"/>
      <c r="BV1088" s="18"/>
      <c r="BW1088" s="18"/>
      <c r="BX1088" s="18"/>
      <c r="BY1088" s="25"/>
      <c r="BZ1088" s="18"/>
      <c r="CA1088" s="18"/>
      <c r="CE1088" s="18"/>
      <c r="CF1088" s="66"/>
      <c r="CH1088" s="66"/>
    </row>
    <row r="1089" spans="1:86" s="19" customFormat="1">
      <c r="A1089" s="66"/>
      <c r="B1089" s="43"/>
      <c r="C1089" s="27"/>
      <c r="D1089" s="56"/>
      <c r="E1089" s="56"/>
      <c r="F1089" s="175" t="b">
        <f>IF($A1088&lt;&gt;"",IF($AF1088&gt;-1,1,IF(I1088="L",1,IF(AND(I1088="W",F1088=1),2,IF(AND(I1088="W",F1088=2),3,IF(AND(I1088="W",F1088=3),2,F1088))))))</f>
        <v>0</v>
      </c>
      <c r="G1089" s="459">
        <f t="shared" ca="1" si="327"/>
        <v>1</v>
      </c>
      <c r="H1089" s="48"/>
      <c r="I1089" s="48"/>
      <c r="J1089" s="48"/>
      <c r="K1089" s="54"/>
      <c r="L1089" s="56"/>
      <c r="M1089" s="428">
        <f t="shared" ca="1" si="326"/>
        <v>0</v>
      </c>
      <c r="N1089" s="175" t="b">
        <f>IF($A1088&lt;&gt;"",IF($AF1088&gt;-1,1,IF(Q1088="L",1,IF(AND(Q1088="W",N1088=1),2,IF(AND(Q1088="W",N1088=2),3,IF(AND(Q1088="W",N1088=3),2,N1088))))))</f>
        <v>0</v>
      </c>
      <c r="O1089" s="345" t="str">
        <f>IF($A1088&lt;&gt;"",IF(OR($AH1088&lt;&gt;0,$AI1088&lt;&gt;0,E1088="BBB",H1089&lt;&gt;""),"",IF(AND($D1083="R",$D1086="R"),"R",IF(AND($D1085="R",$D1087="R"),"R",IF(AND($D1087=$D1088,$D1087="R"),"R","")))),"")</f>
        <v/>
      </c>
      <c r="P1089" s="48"/>
      <c r="Q1089" s="48"/>
      <c r="R1089" s="54"/>
      <c r="S1089" s="56"/>
      <c r="T1089" s="175">
        <v>1</v>
      </c>
      <c r="U1089" s="48"/>
      <c r="V1089" s="48"/>
      <c r="W1089" s="48"/>
      <c r="X1089" s="54"/>
      <c r="Y1089" s="56"/>
      <c r="Z1089" s="175">
        <v>1</v>
      </c>
      <c r="AA1089" s="345" t="b">
        <f>IF($A1088&lt;&gt;"",IF(OR($AH1088&lt;&gt;0,$AI1088&lt;&gt;0,S1088&lt;&gt;AJ$3),"",O1089))</f>
        <v>0</v>
      </c>
      <c r="AB1089" s="48"/>
      <c r="AC1089" s="48"/>
      <c r="AD1089" s="54"/>
      <c r="AE1089" s="41"/>
      <c r="AF1089" s="41"/>
      <c r="AG1089" s="41"/>
      <c r="AH1089" s="41"/>
      <c r="AI1089" s="41"/>
      <c r="AJ1089" s="41"/>
      <c r="AK1089" s="20"/>
      <c r="AL1089" s="20"/>
      <c r="AM1089" s="20"/>
      <c r="AN1089" s="20"/>
      <c r="AO1089" s="20"/>
      <c r="AP1089" s="20"/>
      <c r="AQ1089" s="20"/>
      <c r="AR1089" s="20"/>
      <c r="AS1089" s="20"/>
      <c r="AT1089" s="66"/>
      <c r="AU1089" s="20"/>
      <c r="AV1089" s="20"/>
      <c r="AW1089" s="20"/>
      <c r="AX1089" s="20"/>
      <c r="AY1089" s="20"/>
      <c r="AZ1089" s="20"/>
      <c r="BA1089" s="20"/>
      <c r="BB1089" s="66"/>
      <c r="BC1089" s="48"/>
      <c r="BD1089" s="66"/>
      <c r="BE1089" s="48"/>
      <c r="BG1089" s="48"/>
      <c r="BH1089" s="48"/>
      <c r="BL1089" s="48"/>
      <c r="BM1089" s="61"/>
      <c r="BN1089" s="48"/>
      <c r="BO1089" s="48"/>
      <c r="BP1089" s="48"/>
      <c r="BQ1089" s="12"/>
      <c r="BR1089" s="48"/>
      <c r="BS1089" s="48"/>
      <c r="BT1089" s="48"/>
      <c r="BU1089" s="48"/>
      <c r="BV1089" s="18"/>
      <c r="BW1089" s="18"/>
      <c r="BX1089" s="18"/>
      <c r="BY1089" s="25"/>
      <c r="BZ1089" s="18"/>
      <c r="CA1089" s="18"/>
      <c r="CE1089" s="18"/>
      <c r="CF1089" s="66"/>
      <c r="CH1089" s="66"/>
    </row>
    <row r="1090" spans="1:86" s="19" customFormat="1">
      <c r="A1090" s="66"/>
      <c r="B1090" s="43"/>
      <c r="C1090" s="27"/>
      <c r="D1090" s="56"/>
      <c r="E1090" s="56"/>
      <c r="F1090" s="175" t="b">
        <f>IF($A1089&lt;&gt;"",IF($AF1089&gt;-1,1,IF(I1089="L",1,IF(AND(I1089="W",F1089=1),2,IF(AND(I1089="W",F1089=2),3,IF(AND(I1089="W",F1089=3),2,F1089))))))</f>
        <v>0</v>
      </c>
      <c r="G1090" s="459">
        <f t="shared" ca="1" si="327"/>
        <v>1</v>
      </c>
      <c r="H1090" s="48"/>
      <c r="I1090" s="48"/>
      <c r="J1090" s="48"/>
      <c r="K1090" s="54"/>
      <c r="L1090" s="56"/>
      <c r="M1090" s="428">
        <f t="shared" ca="1" si="326"/>
        <v>0</v>
      </c>
      <c r="N1090" s="175" t="b">
        <f>IF($A1089&lt;&gt;"",IF($AF1089&gt;-1,1,IF(Q1089="L",1,IF(AND(Q1089="W",N1089=1),2,IF(AND(Q1089="W",N1089=2),3,IF(AND(Q1089="W",N1089=3),2,N1089))))))</f>
        <v>0</v>
      </c>
      <c r="O1090" s="345" t="str">
        <f>IF($A1089&lt;&gt;"",IF(OR($AH1089&lt;&gt;0,$AI1089&lt;&gt;0,E1089="BBB",H1090&lt;&gt;""),"",IF(AND($D1084="R",$D1087="R"),"R",IF(AND($D1086="R",$D1088="R"),"R",IF(AND($D1088=$D1089,$D1088="R"),"R","")))),"")</f>
        <v/>
      </c>
      <c r="P1090" s="48"/>
      <c r="Q1090" s="48"/>
      <c r="R1090" s="54"/>
      <c r="S1090" s="56"/>
      <c r="T1090" s="175">
        <v>1</v>
      </c>
      <c r="U1090" s="48"/>
      <c r="V1090" s="48"/>
      <c r="W1090" s="48"/>
      <c r="X1090" s="54"/>
      <c r="Y1090" s="56"/>
      <c r="Z1090" s="175">
        <v>1</v>
      </c>
      <c r="AA1090" s="345" t="b">
        <f>IF($A1089&lt;&gt;"",IF(OR($AH1089&lt;&gt;0,$AI1089&lt;&gt;0,S1089&lt;&gt;AJ$3),"",O1090))</f>
        <v>0</v>
      </c>
      <c r="AB1090" s="48"/>
      <c r="AC1090" s="48"/>
      <c r="AD1090" s="54"/>
      <c r="AE1090" s="41"/>
      <c r="AF1090" s="41"/>
      <c r="AG1090" s="41"/>
      <c r="AH1090" s="41"/>
      <c r="AI1090" s="41"/>
      <c r="AJ1090" s="41"/>
      <c r="AK1090" s="20"/>
      <c r="AL1090" s="20"/>
      <c r="AM1090" s="20"/>
      <c r="AN1090" s="20"/>
      <c r="AO1090" s="20"/>
      <c r="AP1090" s="20"/>
      <c r="AQ1090" s="20"/>
      <c r="AR1090" s="20"/>
      <c r="AS1090" s="20"/>
      <c r="AT1090" s="66"/>
      <c r="AU1090" s="20"/>
      <c r="AV1090" s="20"/>
      <c r="AW1090" s="20"/>
      <c r="AX1090" s="20"/>
      <c r="AY1090" s="20"/>
      <c r="AZ1090" s="20"/>
      <c r="BA1090" s="20"/>
      <c r="BB1090" s="66"/>
      <c r="BC1090" s="48"/>
      <c r="BD1090" s="66"/>
      <c r="BE1090" s="48"/>
      <c r="BG1090" s="48"/>
      <c r="BH1090" s="48"/>
      <c r="BL1090" s="48"/>
      <c r="BM1090" s="61"/>
      <c r="BN1090" s="48"/>
      <c r="BO1090" s="48"/>
      <c r="BP1090" s="48"/>
      <c r="BQ1090" s="12"/>
      <c r="BR1090" s="48"/>
      <c r="BS1090" s="48"/>
      <c r="BT1090" s="48"/>
      <c r="BU1090" s="48"/>
      <c r="BV1090" s="18"/>
      <c r="BW1090" s="18"/>
      <c r="BX1090" s="18"/>
      <c r="BY1090" s="25"/>
      <c r="BZ1090" s="18"/>
      <c r="CA1090" s="18"/>
      <c r="CE1090" s="18"/>
      <c r="CF1090" s="66"/>
      <c r="CH1090" s="66"/>
    </row>
    <row r="1091" spans="1:86" s="19" customFormat="1">
      <c r="A1091" s="66"/>
      <c r="B1091" s="43"/>
      <c r="C1091" s="27"/>
      <c r="D1091" s="56"/>
      <c r="E1091" s="56"/>
      <c r="F1091" s="175" t="b">
        <f>IF($A1090&lt;&gt;"",IF($AF1090&gt;-1,1,IF(I1090="L",1,IF(AND(I1090="W",F1090=1),2,IF(AND(I1090="W",F1090=2),3,IF(AND(I1090="W",F1090=3),2,F1090))))))</f>
        <v>0</v>
      </c>
      <c r="G1091" s="459">
        <f t="shared" ca="1" si="327"/>
        <v>1</v>
      </c>
      <c r="H1091" s="48"/>
      <c r="I1091" s="48"/>
      <c r="J1091" s="48"/>
      <c r="K1091" s="54"/>
      <c r="L1091" s="56"/>
      <c r="M1091" s="428">
        <f t="shared" ca="1" si="326"/>
        <v>0</v>
      </c>
      <c r="N1091" s="175" t="b">
        <f>IF($A1090&lt;&gt;"",IF($AF1090&gt;-1,1,IF(Q1090="L",1,IF(AND(Q1090="W",N1090=1),2,IF(AND(Q1090="W",N1090=2),3,IF(AND(Q1090="W",N1090=3),2,N1090))))))</f>
        <v>0</v>
      </c>
      <c r="O1091" s="345" t="str">
        <f>IF($A1090&lt;&gt;"",IF(OR($AH1090&lt;&gt;0,$AI1090&lt;&gt;0,E1090="BBB",H1091&lt;&gt;""),"",IF(AND($D1085="R",$D1088="R"),"R",IF(AND($D1087="R",$D1089="R"),"R",IF(AND($D1089=$D1090,$D1089="R"),"R","")))),"")</f>
        <v/>
      </c>
      <c r="P1091" s="48"/>
      <c r="Q1091" s="48"/>
      <c r="R1091" s="54"/>
      <c r="S1091" s="56"/>
      <c r="T1091" s="175">
        <v>1</v>
      </c>
      <c r="U1091" s="48"/>
      <c r="V1091" s="48"/>
      <c r="W1091" s="48"/>
      <c r="X1091" s="54"/>
      <c r="Y1091" s="56"/>
      <c r="Z1091" s="175">
        <v>1</v>
      </c>
      <c r="AA1091" s="345" t="b">
        <f>IF($A1090&lt;&gt;"",IF(OR($AH1090&lt;&gt;0,$AI1090&lt;&gt;0,S1090&lt;&gt;AJ$3),"",O1091))</f>
        <v>0</v>
      </c>
      <c r="AB1091" s="48"/>
      <c r="AC1091" s="48"/>
      <c r="AD1091" s="54"/>
      <c r="AE1091" s="41"/>
      <c r="AF1091" s="41"/>
      <c r="AG1091" s="41"/>
      <c r="AH1091" s="41"/>
      <c r="AI1091" s="41"/>
      <c r="AJ1091" s="41"/>
      <c r="AK1091" s="20"/>
      <c r="AL1091" s="20"/>
      <c r="AM1091" s="20"/>
      <c r="AN1091" s="20"/>
      <c r="AO1091" s="20"/>
      <c r="AP1091" s="20"/>
      <c r="AQ1091" s="20"/>
      <c r="AR1091" s="20"/>
      <c r="AS1091" s="20"/>
      <c r="AT1091" s="66"/>
      <c r="AU1091" s="20"/>
      <c r="AV1091" s="20"/>
      <c r="AW1091" s="20"/>
      <c r="AX1091" s="20"/>
      <c r="AY1091" s="20"/>
      <c r="AZ1091" s="20"/>
      <c r="BA1091" s="20"/>
      <c r="BB1091" s="66"/>
      <c r="BC1091" s="48"/>
      <c r="BD1091" s="66"/>
      <c r="BE1091" s="48"/>
      <c r="BG1091" s="48"/>
      <c r="BH1091" s="48"/>
      <c r="BL1091" s="48"/>
      <c r="BM1091" s="61"/>
      <c r="BN1091" s="48"/>
      <c r="BO1091" s="48"/>
      <c r="BP1091" s="48"/>
      <c r="BQ1091" s="12"/>
      <c r="BR1091" s="48"/>
      <c r="BS1091" s="48"/>
      <c r="BT1091" s="48"/>
      <c r="BU1091" s="48"/>
      <c r="BV1091" s="18"/>
      <c r="BW1091" s="18"/>
      <c r="BX1091" s="18"/>
      <c r="BY1091" s="25"/>
      <c r="BZ1091" s="18"/>
      <c r="CA1091" s="18"/>
      <c r="CE1091" s="18"/>
      <c r="CF1091" s="66"/>
      <c r="CH1091" s="66"/>
    </row>
    <row r="1092" spans="1:86" s="19" customFormat="1">
      <c r="A1092" s="66"/>
      <c r="B1092" s="43"/>
      <c r="C1092" s="27"/>
      <c r="D1092" s="56"/>
      <c r="E1092" s="56"/>
      <c r="F1092" s="175" t="b">
        <f>IF($A1091&lt;&gt;"",IF($AF1091&gt;-1,1,IF(I1091="L",1,IF(AND(I1091="W",F1091=1),2,IF(AND(I1091="W",F1091=2),3,IF(AND(I1091="W",F1091=3),2,F1091))))))</f>
        <v>0</v>
      </c>
      <c r="G1092" s="459">
        <f t="shared" ca="1" si="327"/>
        <v>1</v>
      </c>
      <c r="H1092" s="48"/>
      <c r="I1092" s="48"/>
      <c r="J1092" s="48"/>
      <c r="K1092" s="54"/>
      <c r="L1092" s="56"/>
      <c r="M1092" s="428">
        <f t="shared" ca="1" si="326"/>
        <v>0</v>
      </c>
      <c r="N1092" s="175" t="b">
        <f>IF($A1091&lt;&gt;"",IF($AF1091&gt;-1,1,IF(Q1091="L",1,IF(AND(Q1091="W",N1091=1),2,IF(AND(Q1091="W",N1091=2),3,IF(AND(Q1091="W",N1091=3),2,N1091))))))</f>
        <v>0</v>
      </c>
      <c r="O1092" s="345" t="str">
        <f>IF($A1091&lt;&gt;"",IF(OR($AH1091&lt;&gt;0,$AI1091&lt;&gt;0,E1091="BBB",H1092&lt;&gt;""),"",IF(AND($D1086="R",$D1089="R"),"R",IF(AND($D1088="R",$D1090="R"),"R",IF(AND($D1090=$D1091,$D1090="R"),"R","")))),"")</f>
        <v/>
      </c>
      <c r="P1092" s="48"/>
      <c r="Q1092" s="48"/>
      <c r="R1092" s="54"/>
      <c r="S1092" s="56"/>
      <c r="T1092" s="175">
        <v>1</v>
      </c>
      <c r="U1092" s="48"/>
      <c r="V1092" s="48"/>
      <c r="W1092" s="48"/>
      <c r="X1092" s="54"/>
      <c r="Y1092" s="56"/>
      <c r="Z1092" s="175">
        <v>1</v>
      </c>
      <c r="AA1092" s="345" t="b">
        <f>IF($A1091&lt;&gt;"",IF(OR($AH1091&lt;&gt;0,$AI1091&lt;&gt;0,S1091&lt;&gt;AJ$3),"",O1092))</f>
        <v>0</v>
      </c>
      <c r="AB1092" s="48"/>
      <c r="AC1092" s="48"/>
      <c r="AD1092" s="54"/>
      <c r="AE1092" s="41"/>
      <c r="AF1092" s="41"/>
      <c r="AG1092" s="41"/>
      <c r="AH1092" s="41"/>
      <c r="AI1092" s="41"/>
      <c r="AJ1092" s="41"/>
      <c r="AK1092" s="20"/>
      <c r="AL1092" s="20"/>
      <c r="AM1092" s="20"/>
      <c r="AN1092" s="20"/>
      <c r="AO1092" s="20"/>
      <c r="AP1092" s="20"/>
      <c r="AQ1092" s="20"/>
      <c r="AR1092" s="20"/>
      <c r="AS1092" s="20"/>
      <c r="AT1092" s="66"/>
      <c r="AU1092" s="20"/>
      <c r="AV1092" s="20"/>
      <c r="AW1092" s="20"/>
      <c r="AX1092" s="20"/>
      <c r="AY1092" s="20"/>
      <c r="AZ1092" s="20"/>
      <c r="BA1092" s="20"/>
      <c r="BB1092" s="66"/>
      <c r="BC1092" s="48"/>
      <c r="BD1092" s="66"/>
      <c r="BE1092" s="48"/>
      <c r="BG1092" s="48"/>
      <c r="BH1092" s="48"/>
      <c r="BL1092" s="48"/>
      <c r="BM1092" s="61"/>
      <c r="BN1092" s="48"/>
      <c r="BO1092" s="48"/>
      <c r="BP1092" s="48"/>
      <c r="BQ1092" s="12"/>
      <c r="BR1092" s="48"/>
      <c r="BS1092" s="48"/>
      <c r="BT1092" s="48"/>
      <c r="BU1092" s="48"/>
      <c r="BV1092" s="18"/>
      <c r="BW1092" s="18"/>
      <c r="BX1092" s="18"/>
      <c r="BY1092" s="25"/>
      <c r="BZ1092" s="18"/>
      <c r="CA1092" s="18"/>
      <c r="CE1092" s="18"/>
      <c r="CF1092" s="66"/>
      <c r="CH1092" s="66"/>
    </row>
    <row r="1093" spans="1:86" s="19" customFormat="1">
      <c r="A1093" s="66"/>
      <c r="B1093" s="43"/>
      <c r="C1093" s="27"/>
      <c r="D1093" s="56"/>
      <c r="E1093" s="56"/>
      <c r="F1093" s="175" t="b">
        <f>IF($A1092&lt;&gt;"",IF($AF1092&gt;-1,1,IF(I1092="L",1,IF(AND(I1092="W",F1092=1),2,IF(AND(I1092="W",F1092=2),3,IF(AND(I1092="W",F1092=3),2,F1092))))))</f>
        <v>0</v>
      </c>
      <c r="G1093" s="459">
        <f t="shared" ca="1" si="327"/>
        <v>1</v>
      </c>
      <c r="H1093" s="48"/>
      <c r="I1093" s="48"/>
      <c r="J1093" s="48"/>
      <c r="K1093" s="54"/>
      <c r="L1093" s="56"/>
      <c r="M1093" s="428">
        <f t="shared" ca="1" si="326"/>
        <v>0</v>
      </c>
      <c r="N1093" s="175" t="b">
        <f>IF($A1092&lt;&gt;"",IF($AF1092&gt;-1,1,IF(Q1092="L",1,IF(AND(Q1092="W",N1092=1),2,IF(AND(Q1092="W",N1092=2),3,IF(AND(Q1092="W",N1092=3),2,N1092))))))</f>
        <v>0</v>
      </c>
      <c r="O1093" s="345" t="str">
        <f>IF($A1092&lt;&gt;"",IF(OR($AH1092&lt;&gt;0,$AI1092&lt;&gt;0,E1092="BBB",H1093&lt;&gt;""),"",IF(AND($D1087="R",$D1090="R"),"R",IF(AND($D1089="R",$D1091="R"),"R",IF(AND($D1091=$D1092,$D1091="R"),"R","")))),"")</f>
        <v/>
      </c>
      <c r="P1093" s="48"/>
      <c r="Q1093" s="48"/>
      <c r="R1093" s="54"/>
      <c r="S1093" s="56"/>
      <c r="T1093" s="175">
        <v>1</v>
      </c>
      <c r="U1093" s="48"/>
      <c r="V1093" s="48"/>
      <c r="W1093" s="48"/>
      <c r="X1093" s="54"/>
      <c r="Y1093" s="56"/>
      <c r="Z1093" s="175">
        <v>1</v>
      </c>
      <c r="AA1093" s="345" t="b">
        <f>IF($A1092&lt;&gt;"",IF(OR($AH1092&lt;&gt;0,$AI1092&lt;&gt;0,S1092&lt;&gt;AJ$3),"",O1093))</f>
        <v>0</v>
      </c>
      <c r="AB1093" s="48"/>
      <c r="AC1093" s="48"/>
      <c r="AD1093" s="54"/>
      <c r="AE1093" s="41"/>
      <c r="AF1093" s="41"/>
      <c r="AG1093" s="41"/>
      <c r="AH1093" s="41"/>
      <c r="AI1093" s="41"/>
      <c r="AJ1093" s="41"/>
      <c r="AK1093" s="20"/>
      <c r="AL1093" s="20"/>
      <c r="AM1093" s="20"/>
      <c r="AN1093" s="20"/>
      <c r="AO1093" s="20"/>
      <c r="AP1093" s="20"/>
      <c r="AQ1093" s="20"/>
      <c r="AR1093" s="20"/>
      <c r="AS1093" s="20"/>
      <c r="AT1093" s="66"/>
      <c r="AU1093" s="20"/>
      <c r="AV1093" s="20"/>
      <c r="AW1093" s="20"/>
      <c r="AX1093" s="20"/>
      <c r="AY1093" s="20"/>
      <c r="AZ1093" s="20"/>
      <c r="BA1093" s="20"/>
      <c r="BB1093" s="66"/>
      <c r="BC1093" s="48"/>
      <c r="BD1093" s="66"/>
      <c r="BE1093" s="48"/>
      <c r="BG1093" s="48"/>
      <c r="BH1093" s="48"/>
      <c r="BL1093" s="48"/>
      <c r="BM1093" s="61"/>
      <c r="BN1093" s="48"/>
      <c r="BO1093" s="48"/>
      <c r="BP1093" s="48"/>
      <c r="BQ1093" s="12"/>
      <c r="BR1093" s="48"/>
      <c r="BS1093" s="48"/>
      <c r="BT1093" s="48"/>
      <c r="BU1093" s="48"/>
      <c r="BV1093" s="18"/>
      <c r="BW1093" s="18"/>
      <c r="BX1093" s="18"/>
      <c r="BY1093" s="25"/>
      <c r="BZ1093" s="18"/>
      <c r="CA1093" s="18"/>
      <c r="CE1093" s="18"/>
      <c r="CF1093" s="66"/>
      <c r="CH1093" s="66"/>
    </row>
    <row r="1094" spans="1:86" s="19" customFormat="1">
      <c r="A1094" s="66"/>
      <c r="B1094" s="43"/>
      <c r="C1094" s="27"/>
      <c r="D1094" s="56"/>
      <c r="E1094" s="56"/>
      <c r="F1094" s="175" t="b">
        <f>IF($A1093&lt;&gt;"",IF($AF1093&gt;-1,1,IF(I1093="L",1,IF(AND(I1093="W",F1093=1),2,IF(AND(I1093="W",F1093=2),3,IF(AND(I1093="W",F1093=3),2,F1093))))))</f>
        <v>0</v>
      </c>
      <c r="G1094" s="459">
        <f t="shared" ca="1" si="327"/>
        <v>1</v>
      </c>
      <c r="H1094" s="48"/>
      <c r="I1094" s="48"/>
      <c r="J1094" s="48"/>
      <c r="K1094" s="54"/>
      <c r="L1094" s="56"/>
      <c r="M1094" s="429"/>
      <c r="N1094" s="175" t="b">
        <f>IF($A1093&lt;&gt;"",IF($AF1093&gt;-1,1,IF(Q1093="L",1,IF(AND(Q1093="W",N1093=1),2,IF(AND(Q1093="W",N1093=2),3,IF(AND(Q1093="W",N1093=3),2,N1093))))))</f>
        <v>0</v>
      </c>
      <c r="O1094" s="345" t="str">
        <f>IF($A1093&lt;&gt;"",IF(OR($AH1093&lt;&gt;0,$AI1093&lt;&gt;0,E1093="BBB",H1094&lt;&gt;""),"",IF(AND($D1088="R",$D1091="R"),"R",IF(AND($D1090="R",$D1092="R"),"R",IF(AND($D1092=$D1093,$D1092="R"),"R","")))),"")</f>
        <v/>
      </c>
      <c r="P1094" s="48"/>
      <c r="Q1094" s="48"/>
      <c r="R1094" s="54"/>
      <c r="S1094" s="56"/>
      <c r="T1094" s="175">
        <v>1</v>
      </c>
      <c r="U1094" s="48"/>
      <c r="V1094" s="48"/>
      <c r="W1094" s="48"/>
      <c r="X1094" s="54"/>
      <c r="Y1094" s="56"/>
      <c r="Z1094" s="175">
        <v>1</v>
      </c>
      <c r="AA1094" s="345" t="b">
        <f>IF($A1093&lt;&gt;"",IF(OR($AH1093&lt;&gt;0,$AI1093&lt;&gt;0,S1093&lt;&gt;AJ$3),"",O1094))</f>
        <v>0</v>
      </c>
      <c r="AB1094" s="48"/>
      <c r="AC1094" s="48"/>
      <c r="AD1094" s="54"/>
      <c r="AE1094" s="41"/>
      <c r="AF1094" s="41"/>
      <c r="AG1094" s="41"/>
      <c r="AH1094" s="41"/>
      <c r="AI1094" s="41"/>
      <c r="AJ1094" s="41"/>
      <c r="AK1094" s="20"/>
      <c r="AL1094" s="20"/>
      <c r="AM1094" s="20"/>
      <c r="AN1094" s="20"/>
      <c r="AO1094" s="20"/>
      <c r="AP1094" s="20"/>
      <c r="AQ1094" s="20"/>
      <c r="AR1094" s="20"/>
      <c r="AS1094" s="20"/>
      <c r="AT1094" s="66"/>
      <c r="AU1094" s="20"/>
      <c r="AV1094" s="20"/>
      <c r="AW1094" s="20"/>
      <c r="AX1094" s="20"/>
      <c r="AY1094" s="20"/>
      <c r="AZ1094" s="20"/>
      <c r="BA1094" s="20"/>
      <c r="BB1094" s="66"/>
      <c r="BC1094" s="48"/>
      <c r="BD1094" s="66"/>
      <c r="BE1094" s="48"/>
      <c r="BG1094" s="48"/>
      <c r="BH1094" s="48"/>
      <c r="BL1094" s="48"/>
      <c r="BM1094" s="61"/>
      <c r="BN1094" s="48"/>
      <c r="BO1094" s="48"/>
      <c r="BP1094" s="48"/>
      <c r="BQ1094" s="12"/>
      <c r="BR1094" s="48"/>
      <c r="BS1094" s="48"/>
      <c r="BT1094" s="48"/>
      <c r="BU1094" s="48"/>
      <c r="BV1094" s="18"/>
      <c r="BW1094" s="18"/>
      <c r="BX1094" s="18"/>
      <c r="BY1094" s="25"/>
      <c r="BZ1094" s="18"/>
      <c r="CA1094" s="18"/>
      <c r="CE1094" s="18"/>
      <c r="CF1094" s="66"/>
      <c r="CH1094" s="66"/>
    </row>
    <row r="1095" spans="1:86" s="19" customFormat="1">
      <c r="A1095" s="66"/>
      <c r="B1095" s="43"/>
      <c r="C1095" s="27"/>
      <c r="D1095" s="56"/>
      <c r="E1095" s="56"/>
      <c r="F1095" s="175" t="b">
        <f>IF($A1094&lt;&gt;"",IF($AF1094&gt;-1,1,IF(I1094="L",1,IF(AND(I1094="W",F1094=1),2,IF(AND(I1094="W",F1094=2),3,IF(AND(I1094="W",F1094=3),2,F1094))))))</f>
        <v>0</v>
      </c>
      <c r="G1095" s="459">
        <f t="shared" ca="1" si="327"/>
        <v>1</v>
      </c>
      <c r="H1095" s="48"/>
      <c r="I1095" s="48"/>
      <c r="J1095" s="48"/>
      <c r="K1095" s="54"/>
      <c r="L1095" s="56"/>
      <c r="M1095" s="429"/>
      <c r="N1095" s="175" t="b">
        <f>IF($A1094&lt;&gt;"",IF($AF1094&gt;-1,1,IF(Q1094="L",1,IF(AND(Q1094="W",N1094=1),2,IF(AND(Q1094="W",N1094=2),3,IF(AND(Q1094="W",N1094=3),2,N1094))))))</f>
        <v>0</v>
      </c>
      <c r="O1095" s="345" t="str">
        <f>IF($A1094&lt;&gt;"",IF(OR($AH1094&lt;&gt;0,$AI1094&lt;&gt;0,E1094="BBB",H1095&lt;&gt;""),"",IF(AND($D1089="R",$D1092="R"),"R",IF(AND($D1091="R",$D1093="R"),"R",IF(AND($D1093=$D1094,$D1093="R"),"R","")))),"")</f>
        <v/>
      </c>
      <c r="P1095" s="48"/>
      <c r="Q1095" s="48"/>
      <c r="R1095" s="54"/>
      <c r="S1095" s="56"/>
      <c r="T1095" s="175">
        <v>1</v>
      </c>
      <c r="U1095" s="48"/>
      <c r="V1095" s="48"/>
      <c r="W1095" s="48"/>
      <c r="X1095" s="54"/>
      <c r="Y1095" s="56"/>
      <c r="Z1095" s="175">
        <v>1</v>
      </c>
      <c r="AA1095" s="345" t="b">
        <f>IF($A1094&lt;&gt;"",IF(OR($AH1094&lt;&gt;0,$AI1094&lt;&gt;0,S1094&lt;&gt;AJ$3),"",O1095))</f>
        <v>0</v>
      </c>
      <c r="AB1095" s="48"/>
      <c r="AC1095" s="48"/>
      <c r="AD1095" s="54"/>
      <c r="AE1095" s="41"/>
      <c r="AF1095" s="41"/>
      <c r="AG1095" s="41"/>
      <c r="AH1095" s="41"/>
      <c r="AI1095" s="41"/>
      <c r="AJ1095" s="41"/>
      <c r="AK1095" s="20"/>
      <c r="AL1095" s="20"/>
      <c r="AM1095" s="20"/>
      <c r="AN1095" s="20"/>
      <c r="AO1095" s="20"/>
      <c r="AP1095" s="20"/>
      <c r="AQ1095" s="20"/>
      <c r="AR1095" s="20"/>
      <c r="AS1095" s="20"/>
      <c r="AT1095" s="66"/>
      <c r="AU1095" s="20"/>
      <c r="AV1095" s="20"/>
      <c r="AW1095" s="20"/>
      <c r="AX1095" s="20"/>
      <c r="AY1095" s="20"/>
      <c r="AZ1095" s="20"/>
      <c r="BA1095" s="20"/>
      <c r="BB1095" s="66"/>
      <c r="BC1095" s="48"/>
      <c r="BD1095" s="66"/>
      <c r="BE1095" s="48"/>
      <c r="BG1095" s="48"/>
      <c r="BH1095" s="48"/>
      <c r="BL1095" s="48"/>
      <c r="BM1095" s="61"/>
      <c r="BN1095" s="48"/>
      <c r="BO1095" s="48"/>
      <c r="BP1095" s="48"/>
      <c r="BQ1095" s="12"/>
      <c r="BR1095" s="48"/>
      <c r="BS1095" s="48"/>
      <c r="BT1095" s="48"/>
      <c r="BU1095" s="48"/>
      <c r="BV1095" s="18"/>
      <c r="BW1095" s="18"/>
      <c r="BX1095" s="18"/>
      <c r="BY1095" s="25"/>
      <c r="BZ1095" s="18"/>
      <c r="CA1095" s="18"/>
      <c r="CE1095" s="18"/>
      <c r="CF1095" s="66"/>
      <c r="CH1095" s="66"/>
    </row>
    <row r="1096" spans="1:86" s="19" customFormat="1">
      <c r="A1096" s="66"/>
      <c r="B1096" s="43"/>
      <c r="C1096" s="27"/>
      <c r="D1096" s="56"/>
      <c r="E1096" s="56"/>
      <c r="F1096" s="175" t="b">
        <f>IF($A1095&lt;&gt;"",IF($AF1095&gt;-1,1,IF(I1095="L",1,IF(AND(I1095="W",F1095=1),2,IF(AND(I1095="W",F1095=2),3,IF(AND(I1095="W",F1095=3),2,F1095))))))</f>
        <v>0</v>
      </c>
      <c r="G1096" s="459">
        <f t="shared" ref="G1096:G1097" ca="1" si="328">IF(I1095="L",2,IF(I1095="W",G1095+1,G1095))</f>
        <v>1</v>
      </c>
      <c r="H1096" s="48"/>
      <c r="I1096" s="48"/>
      <c r="J1096" s="48"/>
      <c r="K1096" s="54"/>
      <c r="L1096" s="56"/>
      <c r="M1096" s="429"/>
      <c r="N1096" s="175" t="b">
        <f>IF($A1095&lt;&gt;"",IF($AF1095&gt;-1,1,IF(Q1095="L",1,IF(AND(Q1095="W",N1095=1),2,IF(AND(Q1095="W",N1095=2),3,IF(AND(Q1095="W",N1095=3),2,N1095))))))</f>
        <v>0</v>
      </c>
      <c r="O1096" s="345" t="str">
        <f>IF($A1095&lt;&gt;"",IF(OR($AH1095&lt;&gt;0,$AI1095&lt;&gt;0,E1095="BBB",H1096&lt;&gt;""),"",IF(AND($D1090="R",$D1093="R"),"R",IF(AND($D1092="R",$D1094="R"),"R",IF(AND($D1094=$D1095,$D1094="R"),"R","")))),"")</f>
        <v/>
      </c>
      <c r="P1096" s="48"/>
      <c r="Q1096" s="48"/>
      <c r="R1096" s="54"/>
      <c r="S1096" s="56"/>
      <c r="T1096" s="175">
        <v>1</v>
      </c>
      <c r="U1096" s="48"/>
      <c r="V1096" s="48"/>
      <c r="W1096" s="48"/>
      <c r="X1096" s="54"/>
      <c r="Y1096" s="56"/>
      <c r="Z1096" s="175">
        <v>1</v>
      </c>
      <c r="AA1096" s="345" t="b">
        <f>IF($A1095&lt;&gt;"",IF(OR($AH1095&lt;&gt;0,$AI1095&lt;&gt;0,S1095&lt;&gt;AJ$3),"",O1096))</f>
        <v>0</v>
      </c>
      <c r="AB1096" s="48"/>
      <c r="AC1096" s="48"/>
      <c r="AD1096" s="54"/>
      <c r="AE1096" s="41"/>
      <c r="AF1096" s="41"/>
      <c r="AG1096" s="41"/>
      <c r="AH1096" s="41"/>
      <c r="AI1096" s="41"/>
      <c r="AJ1096" s="41"/>
      <c r="AK1096" s="20"/>
      <c r="AL1096" s="20"/>
      <c r="AM1096" s="20"/>
      <c r="AN1096" s="20"/>
      <c r="AO1096" s="20"/>
      <c r="AP1096" s="20"/>
      <c r="AQ1096" s="20"/>
      <c r="AR1096" s="20"/>
      <c r="AS1096" s="20"/>
      <c r="AT1096" s="66"/>
      <c r="AU1096" s="20"/>
      <c r="AV1096" s="20"/>
      <c r="AW1096" s="20"/>
      <c r="AX1096" s="20"/>
      <c r="AY1096" s="20"/>
      <c r="AZ1096" s="20"/>
      <c r="BA1096" s="20"/>
      <c r="BB1096" s="66"/>
      <c r="BC1096" s="48"/>
      <c r="BD1096" s="66"/>
      <c r="BE1096" s="48"/>
      <c r="BG1096" s="48"/>
      <c r="BH1096" s="48"/>
      <c r="BL1096" s="48"/>
      <c r="BM1096" s="61"/>
      <c r="BN1096" s="48"/>
      <c r="BO1096" s="48"/>
      <c r="BP1096" s="48"/>
      <c r="BQ1096" s="12"/>
      <c r="BR1096" s="48"/>
      <c r="BS1096" s="48"/>
      <c r="BT1096" s="48"/>
      <c r="BU1096" s="48"/>
      <c r="BV1096" s="18"/>
      <c r="BW1096" s="18"/>
      <c r="BX1096" s="18"/>
      <c r="BY1096" s="25"/>
      <c r="BZ1096" s="18"/>
      <c r="CA1096" s="18"/>
      <c r="CE1096" s="18"/>
      <c r="CF1096" s="66"/>
      <c r="CH1096" s="66"/>
    </row>
    <row r="1097" spans="1:86" s="19" customFormat="1">
      <c r="A1097" s="66"/>
      <c r="B1097" s="43"/>
      <c r="C1097" s="27"/>
      <c r="D1097" s="56"/>
      <c r="E1097" s="56"/>
      <c r="F1097" s="175" t="str">
        <f>IF($A1096&lt;&gt;"",IF($AF1096&gt;-1,1,G1096),"")</f>
        <v/>
      </c>
      <c r="G1097" s="459">
        <f t="shared" ca="1" si="328"/>
        <v>1</v>
      </c>
      <c r="H1097" s="48"/>
      <c r="I1097" s="48"/>
      <c r="J1097" s="48"/>
      <c r="K1097" s="54"/>
      <c r="L1097" s="56"/>
      <c r="M1097" s="429"/>
      <c r="N1097" s="175" t="str">
        <f>IF($A1096&lt;&gt;"",IF($AF1096&gt;-1,1,O1096),"")</f>
        <v/>
      </c>
      <c r="O1097" s="345" t="str">
        <f>IF($A1096&lt;&gt;"",IF(OR($AH1096&lt;&gt;0,$AI1096&lt;&gt;0,E1096="BBB",H1097&lt;&gt;""),"",IF(AND($D1091="R",$D1094="R"),"R",IF(AND($D1093="R",$D1095="R"),"R",IF(AND($D1095=$D1096,$D1095="R"),"R","")))),"")</f>
        <v/>
      </c>
      <c r="P1097" s="48"/>
      <c r="Q1097" s="48"/>
      <c r="R1097" s="54"/>
      <c r="S1097" s="56"/>
      <c r="T1097" s="175" t="str">
        <f>IF($A1096&lt;&gt;"",IF($AF1096&gt;-1,1,U1096),"")</f>
        <v/>
      </c>
      <c r="U1097" s="48"/>
      <c r="V1097" s="48"/>
      <c r="W1097" s="48"/>
      <c r="X1097" s="54"/>
      <c r="Y1097" s="56"/>
      <c r="Z1097" s="175" t="str">
        <f>IF($A1096&lt;&gt;"",IF($AF1096&gt;-1,1,AA1096),"")</f>
        <v/>
      </c>
      <c r="AA1097" s="345" t="b">
        <f>IF($A1096&lt;&gt;"",IF(OR($AH1096&lt;&gt;0,$AI1096&lt;&gt;0,S1096&lt;&gt;AJ$3),"",O1097))</f>
        <v>0</v>
      </c>
      <c r="AB1097" s="48"/>
      <c r="AC1097" s="48"/>
      <c r="AD1097" s="54"/>
      <c r="AE1097" s="41"/>
      <c r="AF1097" s="41"/>
      <c r="AG1097" s="41"/>
      <c r="AH1097" s="41"/>
      <c r="AI1097" s="41"/>
      <c r="AJ1097" s="41"/>
      <c r="AK1097" s="20"/>
      <c r="AL1097" s="20"/>
      <c r="AM1097" s="20"/>
      <c r="AN1097" s="20"/>
      <c r="AO1097" s="20"/>
      <c r="AP1097" s="20"/>
      <c r="AQ1097" s="20"/>
      <c r="AR1097" s="20"/>
      <c r="AS1097" s="20"/>
      <c r="AT1097" s="66"/>
      <c r="AU1097" s="20"/>
      <c r="AV1097" s="20"/>
      <c r="AW1097" s="20"/>
      <c r="AX1097" s="20"/>
      <c r="AY1097" s="20"/>
      <c r="AZ1097" s="20"/>
      <c r="BA1097" s="20"/>
      <c r="BB1097" s="66"/>
      <c r="BC1097" s="48"/>
      <c r="BD1097" s="66"/>
      <c r="BE1097" s="48"/>
      <c r="BG1097" s="48"/>
      <c r="BH1097" s="48"/>
      <c r="BL1097" s="48"/>
      <c r="BM1097" s="61"/>
      <c r="BN1097" s="48"/>
      <c r="BO1097" s="48"/>
      <c r="BP1097" s="48"/>
      <c r="BQ1097" s="12"/>
      <c r="BR1097" s="48"/>
      <c r="BS1097" s="48"/>
      <c r="BT1097" s="48"/>
      <c r="BU1097" s="48"/>
      <c r="BV1097" s="18"/>
      <c r="BW1097" s="18"/>
      <c r="BX1097" s="18"/>
      <c r="BY1097" s="25"/>
      <c r="BZ1097" s="18"/>
      <c r="CA1097" s="18"/>
      <c r="CE1097" s="18"/>
      <c r="CF1097" s="66"/>
      <c r="CH1097" s="66"/>
    </row>
    <row r="1098" spans="1:86" s="19" customFormat="1">
      <c r="A1098" s="66"/>
      <c r="B1098" s="43"/>
      <c r="C1098" s="27"/>
      <c r="D1098" s="56"/>
      <c r="E1098" s="56"/>
      <c r="F1098" s="175" t="b">
        <f>IF($A1097&lt;&gt;"",IF($AF1097&lt;-1,1,IF(F1097&gt;=$AJ$3,1,IF(I1097="L",2,IF(I1097="W",2*F1097,F1097)))))</f>
        <v>0</v>
      </c>
      <c r="G1098" s="459"/>
      <c r="H1098" s="48"/>
      <c r="I1098" s="48"/>
      <c r="J1098" s="48"/>
      <c r="K1098" s="54"/>
      <c r="L1098" s="56"/>
      <c r="M1098" s="429"/>
      <c r="N1098" s="175" t="b">
        <f>IF($A1097&lt;&gt;"",IF($AF1097&lt;-1,1,IF(N1097&gt;=$AJ$3,1,IF(Q1097="L",2,IF(Q1097="W",2*N1097,N1097)))))</f>
        <v>0</v>
      </c>
      <c r="O1098" s="345" t="str">
        <f>IF($A1097&lt;&gt;"",IF(OR($AH1097&lt;&gt;0,$AI1097&lt;&gt;0,E1097="BBB",H1098&lt;&gt;""),"",IF(AND($D1092="R",$D1095="R"),"R",IF(AND($D1094="R",$D1096="R"),"R",IF(AND($D1096=$D1097,$D1096="R"),"R","")))),"")</f>
        <v/>
      </c>
      <c r="P1098" s="48"/>
      <c r="Q1098" s="48"/>
      <c r="R1098" s="54"/>
      <c r="S1098" s="56"/>
      <c r="T1098" s="175" t="b">
        <f>IF($A1097&lt;&gt;"",IF($AF1097&lt;-1,1,IF(T1097&gt;=$AJ$3,1,IF(W1097="L",2,IF(W1097="W",2*T1097,T1097)))))</f>
        <v>0</v>
      </c>
      <c r="U1098" s="48"/>
      <c r="V1098" s="48"/>
      <c r="W1098" s="48"/>
      <c r="X1098" s="54"/>
      <c r="Y1098" s="56"/>
      <c r="Z1098" s="175" t="b">
        <f>IF($A1097&lt;&gt;"",IF($AF1097&lt;-1,1,IF(Z1097&gt;=$AJ$3,1,IF(AC1097="L",2,IF(AC1097="W",2*Z1097,Z1097)))))</f>
        <v>0</v>
      </c>
      <c r="AA1098" s="345" t="b">
        <f>IF($A1097&lt;&gt;"",IF(OR($AH1097&lt;&gt;0,$AI1097&lt;&gt;0,S1097&lt;&gt;AJ$3),"",O1098))</f>
        <v>0</v>
      </c>
      <c r="AB1098" s="48"/>
      <c r="AC1098" s="48"/>
      <c r="AD1098" s="54"/>
      <c r="AE1098" s="41"/>
      <c r="AF1098" s="41"/>
      <c r="AG1098" s="41"/>
      <c r="AH1098" s="41"/>
      <c r="AI1098" s="41"/>
      <c r="AJ1098" s="41"/>
      <c r="AK1098" s="20"/>
      <c r="AL1098" s="20"/>
      <c r="AM1098" s="20"/>
      <c r="AN1098" s="20"/>
      <c r="AO1098" s="20"/>
      <c r="AP1098" s="20"/>
      <c r="AQ1098" s="20"/>
      <c r="AR1098" s="20"/>
      <c r="AS1098" s="20"/>
      <c r="AT1098" s="66"/>
      <c r="AU1098" s="20"/>
      <c r="AV1098" s="20"/>
      <c r="AW1098" s="20"/>
      <c r="AX1098" s="20"/>
      <c r="AY1098" s="20"/>
      <c r="AZ1098" s="20"/>
      <c r="BA1098" s="20"/>
      <c r="BB1098" s="66"/>
      <c r="BC1098" s="48"/>
      <c r="BD1098" s="66"/>
      <c r="BE1098" s="48"/>
      <c r="BG1098" s="48"/>
      <c r="BH1098" s="48"/>
      <c r="BL1098" s="48"/>
      <c r="BM1098" s="61"/>
      <c r="BN1098" s="48"/>
      <c r="BO1098" s="48"/>
      <c r="BP1098" s="48"/>
      <c r="BQ1098" s="12"/>
      <c r="BR1098" s="48"/>
      <c r="BS1098" s="48"/>
      <c r="BT1098" s="48"/>
      <c r="BU1098" s="48"/>
      <c r="BV1098" s="18"/>
      <c r="BW1098" s="18"/>
      <c r="BX1098" s="18"/>
      <c r="BY1098" s="25"/>
      <c r="BZ1098" s="18"/>
      <c r="CA1098" s="18"/>
      <c r="CE1098" s="18"/>
      <c r="CF1098" s="66"/>
      <c r="CH1098" s="66"/>
    </row>
    <row r="1099" spans="1:86" s="19" customFormat="1">
      <c r="A1099" s="66"/>
      <c r="B1099" s="43"/>
      <c r="C1099" s="27"/>
      <c r="D1099" s="56"/>
      <c r="E1099" s="56"/>
      <c r="F1099" s="175" t="b">
        <f>IF($A1098&lt;&gt;"",IF($AF1098&lt;-1,1,IF(F1098&gt;=$AJ$3,1,IF(I1098="L",2,IF(I1098="W",2*F1098,F1098)))))</f>
        <v>0</v>
      </c>
      <c r="G1099" s="459"/>
      <c r="H1099" s="48"/>
      <c r="I1099" s="48"/>
      <c r="J1099" s="48"/>
      <c r="K1099" s="54"/>
      <c r="L1099" s="56"/>
      <c r="M1099" s="429"/>
      <c r="N1099" s="175" t="b">
        <f>IF($A1098&lt;&gt;"",IF($AF1098&lt;-1,1,IF(N1098&gt;=$AJ$3,1,IF(Q1098="L",2,IF(Q1098="W",2*N1098,N1098)))))</f>
        <v>0</v>
      </c>
      <c r="O1099" s="345" t="str">
        <f>IF($A1098&lt;&gt;"",IF(OR($AH1098&lt;&gt;0,$AI1098&lt;&gt;0,E1098="BBB",H1099&lt;&gt;""),"",IF(AND($D1093="R",$D1096="R"),"R",IF(AND($D1095="R",$D1097="R"),"R",IF(AND($D1097=$D1098,$D1097="R"),"R","")))),"")</f>
        <v/>
      </c>
      <c r="P1099" s="48"/>
      <c r="Q1099" s="48"/>
      <c r="R1099" s="54"/>
      <c r="S1099" s="56"/>
      <c r="T1099" s="175" t="b">
        <f>IF($A1098&lt;&gt;"",IF($AF1098&lt;-1,1,IF(T1098&gt;=$AJ$3,1,IF(W1098="L",2,IF(W1098="W",2*T1098,T1098)))))</f>
        <v>0</v>
      </c>
      <c r="U1099" s="48"/>
      <c r="V1099" s="48"/>
      <c r="W1099" s="48"/>
      <c r="X1099" s="54"/>
      <c r="Y1099" s="56"/>
      <c r="Z1099" s="175" t="b">
        <f>IF($A1098&lt;&gt;"",IF($AF1098&lt;-1,1,IF(Z1098&gt;=$AJ$3,1,IF(AC1098="L",2,IF(AC1098="W",2*Z1098,Z1098)))))</f>
        <v>0</v>
      </c>
      <c r="AA1099" s="345" t="str">
        <f>IF($A1098&lt;&gt;"",IF(OR($AH1098&lt;&gt;0,$AI1098&lt;&gt;0,S1098="BBB",U1099&lt;&gt;""),"",IF(AND($D1091="R",$D1095="R"),"R",IF(AND($D1093="R",$D1096="R"),"R",IF(AND($D1095="R",$D1097="R"),"R",IF(AND($D1097=$D1098,$D1097="R"),"R",""))))),"")</f>
        <v/>
      </c>
      <c r="AB1099" s="48"/>
      <c r="AC1099" s="48"/>
      <c r="AD1099" s="54"/>
      <c r="AE1099" s="41"/>
      <c r="AF1099" s="41"/>
      <c r="AG1099" s="41"/>
      <c r="AH1099" s="41"/>
      <c r="AI1099" s="41"/>
      <c r="AJ1099" s="41"/>
      <c r="AK1099" s="20"/>
      <c r="AL1099" s="20"/>
      <c r="AM1099" s="20"/>
      <c r="AN1099" s="20"/>
      <c r="AO1099" s="20"/>
      <c r="AP1099" s="20"/>
      <c r="AQ1099" s="20"/>
      <c r="AR1099" s="20"/>
      <c r="AS1099" s="20"/>
      <c r="AT1099" s="66"/>
      <c r="AU1099" s="20"/>
      <c r="AV1099" s="20"/>
      <c r="AW1099" s="20"/>
      <c r="AX1099" s="20"/>
      <c r="AY1099" s="20"/>
      <c r="AZ1099" s="20"/>
      <c r="BA1099" s="20"/>
      <c r="BB1099" s="66"/>
      <c r="BC1099" s="48"/>
      <c r="BD1099" s="66"/>
      <c r="BE1099" s="48"/>
      <c r="BG1099" s="48"/>
      <c r="BH1099" s="48"/>
      <c r="BL1099" s="48"/>
      <c r="BM1099" s="61"/>
      <c r="BN1099" s="48"/>
      <c r="BO1099" s="48"/>
      <c r="BP1099" s="48"/>
      <c r="BQ1099" s="12"/>
      <c r="BR1099" s="48"/>
      <c r="BS1099" s="48"/>
      <c r="BT1099" s="48"/>
      <c r="BU1099" s="48"/>
      <c r="BV1099" s="18"/>
      <c r="BW1099" s="18"/>
      <c r="BX1099" s="18"/>
      <c r="BY1099" s="25"/>
      <c r="BZ1099" s="18"/>
      <c r="CA1099" s="18"/>
      <c r="CE1099" s="18"/>
      <c r="CF1099" s="66"/>
      <c r="CH1099" s="66"/>
    </row>
    <row r="1100" spans="1:86" s="19" customFormat="1">
      <c r="A1100" s="66"/>
      <c r="B1100" s="43"/>
      <c r="C1100" s="27"/>
      <c r="D1100" s="56"/>
      <c r="E1100" s="56"/>
      <c r="F1100" s="175" t="b">
        <f>IF($A1099&lt;&gt;"",IF($AF1099&lt;-1,1,IF(F1099&gt;=$AJ$3,1,IF(I1099="L",2,IF(I1099="W",2*F1099,F1099)))))</f>
        <v>0</v>
      </c>
      <c r="G1100" s="459"/>
      <c r="H1100" s="48"/>
      <c r="I1100" s="48"/>
      <c r="J1100" s="48"/>
      <c r="K1100" s="54"/>
      <c r="L1100" s="56"/>
      <c r="M1100" s="429"/>
      <c r="N1100" s="175" t="b">
        <f>IF($A1099&lt;&gt;"",IF($AF1099&lt;-1,1,IF(N1099&gt;=$AJ$3,1,IF(Q1099="L",2,IF(Q1099="W",2*N1099,N1099)))))</f>
        <v>0</v>
      </c>
      <c r="O1100" s="345" t="str">
        <f>IF($A1099&lt;&gt;"",IF(OR($AH1099&lt;&gt;0,$AI1099&lt;&gt;0,E1099="BBB",H1100&lt;&gt;""),"",IF(AND($D1092="R",$D1096="R"),"R",IF(AND($D1094="R",$D1097="R"),"R",IF(AND($D1096="R",$D1098="R"),"R",IF(AND($D1098=$D1099,$D1098="R"),"R",""))))),"")</f>
        <v/>
      </c>
      <c r="P1100" s="48"/>
      <c r="Q1100" s="48"/>
      <c r="R1100" s="54"/>
      <c r="S1100" s="56"/>
      <c r="T1100" s="175" t="b">
        <f>IF($A1099&lt;&gt;"",IF($AF1099&lt;-1,1,IF(T1099&gt;=$AJ$3,1,IF(W1099="L",2,IF(W1099="W",2*T1099,T1099)))))</f>
        <v>0</v>
      </c>
      <c r="U1100" s="48"/>
      <c r="V1100" s="48"/>
      <c r="W1100" s="48"/>
      <c r="X1100" s="54"/>
      <c r="Y1100" s="56"/>
      <c r="Z1100" s="175" t="b">
        <f>IF($A1099&lt;&gt;"",IF($AF1099&lt;-1,1,IF(Z1099&gt;=$AJ$3,1,IF(AC1099="L",2,IF(AC1099="W",2*Z1099,Z1099)))))</f>
        <v>0</v>
      </c>
      <c r="AA1100" s="345" t="str">
        <f>IF($A1099&lt;&gt;"",IF(OR($AH1099&lt;&gt;0,$AI1099&lt;&gt;0,S1099="BBB",U1100&lt;&gt;""),"",IF(AND($D1092="R",$D1096="R"),"R",IF(AND($D1094="R",$D1097="R"),"R",IF(AND($D1096="R",$D1098="R"),"R",IF(AND($D1098=$D1099,$D1098="R"),"R",""))))),"")</f>
        <v/>
      </c>
      <c r="AB1100" s="48"/>
      <c r="AC1100" s="48"/>
      <c r="AD1100" s="54"/>
      <c r="AE1100" s="41"/>
      <c r="AF1100" s="41"/>
      <c r="AG1100" s="41"/>
      <c r="AH1100" s="41"/>
      <c r="AI1100" s="41"/>
      <c r="AJ1100" s="41"/>
      <c r="AK1100" s="20"/>
      <c r="AL1100" s="20"/>
      <c r="AM1100" s="20"/>
      <c r="AN1100" s="20"/>
      <c r="AO1100" s="20"/>
      <c r="AP1100" s="20"/>
      <c r="AQ1100" s="20"/>
      <c r="AR1100" s="20"/>
      <c r="AS1100" s="20"/>
      <c r="AT1100" s="66"/>
      <c r="AU1100" s="20"/>
      <c r="AV1100" s="20"/>
      <c r="AW1100" s="20"/>
      <c r="AX1100" s="20"/>
      <c r="AY1100" s="20"/>
      <c r="AZ1100" s="20"/>
      <c r="BA1100" s="20"/>
      <c r="BB1100" s="66"/>
      <c r="BC1100" s="48"/>
      <c r="BD1100" s="66"/>
      <c r="BE1100" s="48"/>
      <c r="BG1100" s="48"/>
      <c r="BH1100" s="48"/>
      <c r="BL1100" s="48"/>
      <c r="BM1100" s="61"/>
      <c r="BN1100" s="48"/>
      <c r="BO1100" s="48"/>
      <c r="BP1100" s="48"/>
      <c r="BQ1100" s="12"/>
      <c r="BR1100" s="48"/>
      <c r="BS1100" s="48"/>
      <c r="BT1100" s="48"/>
      <c r="BU1100" s="48"/>
      <c r="BV1100" s="18"/>
      <c r="BW1100" s="18"/>
      <c r="BX1100" s="18"/>
      <c r="BY1100" s="25"/>
      <c r="BZ1100" s="18"/>
      <c r="CA1100" s="18"/>
      <c r="CE1100" s="18"/>
      <c r="CF1100" s="66"/>
      <c r="CH1100" s="66"/>
    </row>
    <row r="1101" spans="1:86" s="19" customFormat="1">
      <c r="B1101" s="43"/>
      <c r="C1101" s="27"/>
      <c r="D1101" s="56"/>
      <c r="E1101" s="56"/>
      <c r="F1101" s="175">
        <v>1</v>
      </c>
      <c r="G1101" s="459"/>
      <c r="H1101" s="48"/>
      <c r="I1101" s="48"/>
      <c r="J1101" s="48"/>
      <c r="K1101" s="54"/>
      <c r="L1101" s="56"/>
      <c r="M1101" s="429"/>
      <c r="N1101" s="175">
        <v>1</v>
      </c>
      <c r="O1101" s="345" t="str">
        <f>IF($A1100&lt;&gt;"",IF(OR($AH1100&lt;&gt;0,$AI1100&lt;&gt;0,E1100="BBB",H1101&lt;&gt;""),"",IF(AND($D1093="R",$D1097="R"),"R",IF(AND($D1095="R",$D1098="R"),"R",IF(AND($D1097="R",$D1099="R"),"R",IF(AND($D1099=$D1100,$D1099="R"),"R",""))))),"")</f>
        <v/>
      </c>
      <c r="P1101" s="48"/>
      <c r="Q1101" s="48"/>
      <c r="R1101" s="54"/>
      <c r="S1101" s="56"/>
      <c r="T1101" s="175">
        <v>1</v>
      </c>
      <c r="U1101" s="48"/>
      <c r="V1101" s="48"/>
      <c r="W1101" s="48"/>
      <c r="X1101" s="54"/>
      <c r="Y1101" s="56"/>
      <c r="Z1101" s="175">
        <v>1</v>
      </c>
      <c r="AA1101" s="345" t="str">
        <f>IF($A1100&lt;&gt;"",IF(OR($AH1100&lt;&gt;0,$AI1100&lt;&gt;0,S1100="BBB",U1101&lt;&gt;""),"",IF(AND($D1093="R",$D1097="R"),"R",IF(AND($D1095="R",$D1098="R"),"R",IF(AND($D1097="R",$D1099="R"),"R",IF(AND($D1099=$D1100,$D1099="R"),"R",""))))),"")</f>
        <v/>
      </c>
      <c r="AB1101" s="48"/>
      <c r="AC1101" s="48"/>
      <c r="AD1101" s="54"/>
      <c r="AE1101" s="41"/>
      <c r="AF1101" s="41"/>
      <c r="AG1101" s="41"/>
      <c r="AH1101" s="41"/>
      <c r="AI1101" s="41"/>
      <c r="AJ1101" s="41"/>
      <c r="AK1101" s="20"/>
      <c r="AL1101" s="20"/>
      <c r="AM1101" s="20"/>
      <c r="AN1101" s="20"/>
      <c r="AO1101" s="20"/>
      <c r="AP1101" s="20"/>
      <c r="AQ1101" s="20"/>
      <c r="AR1101" s="20"/>
      <c r="AS1101" s="20"/>
      <c r="AT1101" s="48"/>
      <c r="AU1101" s="20"/>
      <c r="AV1101" s="20"/>
      <c r="AW1101" s="20"/>
      <c r="AX1101" s="20"/>
      <c r="AY1101" s="20"/>
      <c r="AZ1101" s="20"/>
      <c r="BA1101" s="20"/>
      <c r="BC1101" s="48"/>
      <c r="BE1101" s="48"/>
      <c r="BG1101" s="48"/>
      <c r="BH1101" s="48"/>
      <c r="BL1101" s="48"/>
      <c r="BM1101" s="61"/>
      <c r="BN1101" s="48"/>
      <c r="BO1101" s="48"/>
      <c r="BP1101" s="48"/>
      <c r="BQ1101" s="12"/>
      <c r="BR1101" s="48"/>
      <c r="BS1101" s="48"/>
      <c r="BT1101" s="48"/>
      <c r="BU1101" s="48"/>
      <c r="BV1101" s="18"/>
      <c r="BW1101" s="18"/>
      <c r="BX1101" s="18"/>
      <c r="BY1101" s="25"/>
      <c r="BZ1101" s="18"/>
      <c r="CA1101" s="18"/>
      <c r="CE1101" s="18"/>
    </row>
    <row r="1102" spans="1:86" s="19" customFormat="1">
      <c r="B1102" s="43"/>
      <c r="C1102" s="27"/>
      <c r="D1102" s="56"/>
      <c r="E1102" s="56"/>
      <c r="F1102" s="175">
        <v>1</v>
      </c>
      <c r="G1102" s="459"/>
      <c r="H1102" s="48"/>
      <c r="I1102" s="48"/>
      <c r="J1102" s="48"/>
      <c r="K1102" s="54"/>
      <c r="L1102" s="56"/>
      <c r="M1102" s="429"/>
      <c r="N1102" s="175">
        <v>1</v>
      </c>
      <c r="O1102" s="48"/>
      <c r="P1102" s="48"/>
      <c r="Q1102" s="48"/>
      <c r="R1102" s="54"/>
      <c r="S1102" s="56"/>
      <c r="T1102" s="175">
        <v>1</v>
      </c>
      <c r="U1102" s="48"/>
      <c r="V1102" s="48"/>
      <c r="W1102" s="48"/>
      <c r="X1102" s="54"/>
      <c r="Y1102" s="56"/>
      <c r="Z1102" s="175">
        <v>1</v>
      </c>
      <c r="AA1102" s="48"/>
      <c r="AB1102" s="48"/>
      <c r="AC1102" s="48"/>
      <c r="AD1102" s="54"/>
      <c r="AE1102" s="41"/>
      <c r="AF1102" s="41"/>
      <c r="AG1102" s="41"/>
      <c r="AH1102" s="41"/>
      <c r="AI1102" s="41"/>
      <c r="AJ1102" s="41"/>
      <c r="AK1102" s="20"/>
      <c r="AL1102" s="20"/>
      <c r="AM1102" s="20"/>
      <c r="AN1102" s="20"/>
      <c r="AO1102" s="20"/>
      <c r="AP1102" s="20"/>
      <c r="AQ1102" s="20"/>
      <c r="AR1102" s="20"/>
      <c r="AS1102" s="20"/>
      <c r="AT1102" s="48"/>
      <c r="AU1102" s="20"/>
      <c r="AV1102" s="20"/>
      <c r="AW1102" s="20"/>
      <c r="AX1102" s="20"/>
      <c r="AY1102" s="20"/>
      <c r="AZ1102" s="20"/>
      <c r="BA1102" s="20"/>
      <c r="BC1102" s="48"/>
      <c r="BE1102" s="48"/>
      <c r="BG1102" s="48"/>
      <c r="BH1102" s="48"/>
      <c r="BL1102" s="48"/>
      <c r="BM1102" s="61"/>
      <c r="BN1102" s="48"/>
      <c r="BO1102" s="48"/>
      <c r="BP1102" s="48"/>
      <c r="BQ1102" s="12"/>
      <c r="BR1102" s="48"/>
      <c r="BS1102" s="48"/>
      <c r="BT1102" s="48"/>
      <c r="BU1102" s="48"/>
      <c r="BV1102" s="18"/>
      <c r="BW1102" s="18"/>
      <c r="BX1102" s="18"/>
      <c r="BY1102" s="25"/>
      <c r="BZ1102" s="18"/>
      <c r="CA1102" s="18"/>
      <c r="CE1102" s="18"/>
    </row>
    <row r="1103" spans="1:86" s="19" customFormat="1">
      <c r="B1103" s="43"/>
      <c r="C1103" s="27"/>
      <c r="D1103" s="56"/>
      <c r="E1103" s="56"/>
      <c r="F1103" s="176"/>
      <c r="G1103" s="460"/>
      <c r="H1103" s="48"/>
      <c r="I1103" s="48"/>
      <c r="J1103" s="48"/>
      <c r="K1103" s="54"/>
      <c r="L1103" s="56"/>
      <c r="M1103" s="429"/>
      <c r="N1103" s="176"/>
      <c r="O1103" s="48"/>
      <c r="P1103" s="48"/>
      <c r="Q1103" s="48"/>
      <c r="R1103" s="54"/>
      <c r="S1103" s="56"/>
      <c r="T1103" s="176"/>
      <c r="U1103" s="48"/>
      <c r="V1103" s="48"/>
      <c r="W1103" s="48"/>
      <c r="X1103" s="54"/>
      <c r="Y1103" s="56"/>
      <c r="Z1103" s="176"/>
      <c r="AA1103" s="48"/>
      <c r="AB1103" s="48"/>
      <c r="AC1103" s="48"/>
      <c r="AD1103" s="54"/>
      <c r="AE1103" s="41"/>
      <c r="AF1103" s="41"/>
      <c r="AG1103" s="41"/>
      <c r="AH1103" s="41"/>
      <c r="AI1103" s="41"/>
      <c r="AJ1103" s="41"/>
      <c r="AK1103" s="20"/>
      <c r="AL1103" s="20"/>
      <c r="AM1103" s="20"/>
      <c r="AN1103" s="20"/>
      <c r="AO1103" s="20"/>
      <c r="AP1103" s="20"/>
      <c r="AQ1103" s="20"/>
      <c r="AR1103" s="20"/>
      <c r="AS1103" s="20"/>
      <c r="AT1103" s="48"/>
      <c r="AU1103" s="20"/>
      <c r="AV1103" s="20"/>
      <c r="AW1103" s="20"/>
      <c r="AX1103" s="20"/>
      <c r="AY1103" s="20"/>
      <c r="AZ1103" s="20"/>
      <c r="BA1103" s="20"/>
      <c r="BC1103" s="48"/>
      <c r="BE1103" s="48"/>
      <c r="BG1103" s="48"/>
      <c r="BH1103" s="48"/>
      <c r="BL1103" s="48"/>
      <c r="BM1103" s="61"/>
      <c r="BN1103" s="48"/>
      <c r="BO1103" s="48"/>
      <c r="BP1103" s="48"/>
      <c r="BQ1103" s="12"/>
      <c r="BR1103" s="48"/>
      <c r="BS1103" s="48"/>
      <c r="BT1103" s="48"/>
      <c r="BU1103" s="48"/>
      <c r="BV1103" s="18"/>
      <c r="BW1103" s="18"/>
      <c r="BX1103" s="18"/>
      <c r="BY1103" s="25"/>
      <c r="BZ1103" s="18"/>
      <c r="CA1103" s="18"/>
      <c r="CE1103" s="18"/>
    </row>
    <row r="1104" spans="1:86" s="19" customFormat="1">
      <c r="B1104" s="43"/>
      <c r="C1104" s="27"/>
      <c r="D1104" s="56"/>
      <c r="E1104" s="56"/>
      <c r="F1104" s="176"/>
      <c r="G1104" s="460"/>
      <c r="H1104" s="48"/>
      <c r="I1104" s="48"/>
      <c r="J1104" s="48"/>
      <c r="K1104" s="54"/>
      <c r="L1104" s="56"/>
      <c r="M1104" s="429"/>
      <c r="N1104" s="176"/>
      <c r="O1104" s="48"/>
      <c r="P1104" s="48"/>
      <c r="Q1104" s="48"/>
      <c r="R1104" s="54"/>
      <c r="S1104" s="56"/>
      <c r="T1104" s="176"/>
      <c r="U1104" s="48"/>
      <c r="V1104" s="48"/>
      <c r="W1104" s="48"/>
      <c r="X1104" s="54"/>
      <c r="Y1104" s="56"/>
      <c r="Z1104" s="176"/>
      <c r="AA1104" s="48"/>
      <c r="AB1104" s="48"/>
      <c r="AC1104" s="48"/>
      <c r="AD1104" s="54"/>
      <c r="AE1104" s="41"/>
      <c r="AF1104" s="41"/>
      <c r="AG1104" s="41"/>
      <c r="AH1104" s="41"/>
      <c r="AI1104" s="41"/>
      <c r="AJ1104" s="41"/>
      <c r="AK1104" s="20"/>
      <c r="AL1104" s="20"/>
      <c r="AM1104" s="20"/>
      <c r="AN1104" s="20"/>
      <c r="AO1104" s="20"/>
      <c r="AP1104" s="20"/>
      <c r="AQ1104" s="20"/>
      <c r="AR1104" s="20"/>
      <c r="AS1104" s="20"/>
      <c r="AT1104" s="48"/>
      <c r="AU1104" s="20"/>
      <c r="AV1104" s="20"/>
      <c r="AW1104" s="20"/>
      <c r="AX1104" s="20"/>
      <c r="AY1104" s="20"/>
      <c r="AZ1104" s="20"/>
      <c r="BA1104" s="20"/>
      <c r="BC1104" s="48"/>
      <c r="BE1104" s="48"/>
      <c r="BG1104" s="48"/>
      <c r="BH1104" s="48"/>
      <c r="BL1104" s="48"/>
      <c r="BM1104" s="61"/>
      <c r="BN1104" s="48"/>
      <c r="BO1104" s="48"/>
      <c r="BP1104" s="48"/>
      <c r="BQ1104" s="12"/>
      <c r="BR1104" s="48"/>
      <c r="BS1104" s="48"/>
      <c r="BT1104" s="48"/>
      <c r="BU1104" s="48"/>
      <c r="BV1104" s="18"/>
      <c r="BW1104" s="18"/>
      <c r="BX1104" s="18"/>
      <c r="BY1104" s="25"/>
      <c r="BZ1104" s="18"/>
      <c r="CA1104" s="18"/>
      <c r="CE1104" s="18"/>
    </row>
    <row r="1105" spans="2:83" s="19" customFormat="1">
      <c r="B1105" s="43"/>
      <c r="C1105" s="27"/>
      <c r="D1105" s="56"/>
      <c r="E1105" s="56"/>
      <c r="F1105" s="176"/>
      <c r="G1105" s="460"/>
      <c r="H1105" s="48"/>
      <c r="I1105" s="48"/>
      <c r="J1105" s="48"/>
      <c r="K1105" s="54"/>
      <c r="L1105" s="56"/>
      <c r="M1105" s="429"/>
      <c r="N1105" s="176"/>
      <c r="O1105" s="48"/>
      <c r="P1105" s="48"/>
      <c r="Q1105" s="48"/>
      <c r="R1105" s="54"/>
      <c r="S1105" s="56"/>
      <c r="T1105" s="176"/>
      <c r="U1105" s="48"/>
      <c r="V1105" s="48"/>
      <c r="W1105" s="48"/>
      <c r="X1105" s="54"/>
      <c r="Y1105" s="56"/>
      <c r="Z1105" s="176"/>
      <c r="AA1105" s="48"/>
      <c r="AB1105" s="48"/>
      <c r="AC1105" s="48"/>
      <c r="AD1105" s="54"/>
      <c r="AE1105" s="41"/>
      <c r="AF1105" s="41"/>
      <c r="AG1105" s="41"/>
      <c r="AH1105" s="41"/>
      <c r="AI1105" s="41"/>
      <c r="AJ1105" s="41"/>
      <c r="AK1105" s="20"/>
      <c r="AL1105" s="20"/>
      <c r="AM1105" s="20"/>
      <c r="AN1105" s="20"/>
      <c r="AO1105" s="20"/>
      <c r="AP1105" s="20"/>
      <c r="AQ1105" s="20"/>
      <c r="AR1105" s="20"/>
      <c r="AS1105" s="20"/>
      <c r="AT1105" s="48"/>
      <c r="AU1105" s="20"/>
      <c r="AV1105" s="20"/>
      <c r="AW1105" s="20"/>
      <c r="AX1105" s="20"/>
      <c r="AY1105" s="20"/>
      <c r="AZ1105" s="20"/>
      <c r="BA1105" s="20"/>
      <c r="BC1105" s="48"/>
      <c r="BE1105" s="48"/>
      <c r="BG1105" s="48"/>
      <c r="BH1105" s="48"/>
      <c r="BL1105" s="48"/>
      <c r="BM1105" s="61"/>
      <c r="BN1105" s="48"/>
      <c r="BO1105" s="48"/>
      <c r="BP1105" s="48"/>
      <c r="BQ1105" s="12"/>
      <c r="BR1105" s="48"/>
      <c r="BS1105" s="48"/>
      <c r="BT1105" s="48"/>
      <c r="BU1105" s="48"/>
      <c r="BV1105" s="18"/>
      <c r="BW1105" s="18"/>
      <c r="BX1105" s="18"/>
      <c r="BY1105" s="25"/>
      <c r="BZ1105" s="18"/>
      <c r="CA1105" s="18"/>
      <c r="CE1105" s="18"/>
    </row>
    <row r="1106" spans="2:83" s="19" customFormat="1">
      <c r="B1106" s="43"/>
      <c r="C1106" s="27"/>
      <c r="D1106" s="56"/>
      <c r="E1106" s="56"/>
      <c r="F1106" s="176"/>
      <c r="G1106" s="460"/>
      <c r="H1106" s="48"/>
      <c r="I1106" s="48"/>
      <c r="J1106" s="48"/>
      <c r="K1106" s="54"/>
      <c r="L1106" s="56"/>
      <c r="M1106" s="429"/>
      <c r="N1106" s="176"/>
      <c r="O1106" s="48"/>
      <c r="P1106" s="48"/>
      <c r="Q1106" s="48"/>
      <c r="R1106" s="54"/>
      <c r="S1106" s="56"/>
      <c r="T1106" s="176"/>
      <c r="U1106" s="48"/>
      <c r="V1106" s="48"/>
      <c r="W1106" s="48"/>
      <c r="X1106" s="54"/>
      <c r="Y1106" s="56"/>
      <c r="Z1106" s="176"/>
      <c r="AA1106" s="48"/>
      <c r="AB1106" s="48"/>
      <c r="AC1106" s="48"/>
      <c r="AD1106" s="54"/>
      <c r="AE1106" s="41"/>
      <c r="AF1106" s="41"/>
      <c r="AG1106" s="41"/>
      <c r="AH1106" s="41"/>
      <c r="AI1106" s="41"/>
      <c r="AJ1106" s="41"/>
      <c r="AK1106" s="20"/>
      <c r="AL1106" s="20"/>
      <c r="AM1106" s="20"/>
      <c r="AN1106" s="20"/>
      <c r="AO1106" s="20"/>
      <c r="AP1106" s="20"/>
      <c r="AQ1106" s="20"/>
      <c r="AR1106" s="20"/>
      <c r="AS1106" s="20"/>
      <c r="AT1106" s="48"/>
      <c r="AU1106" s="20"/>
      <c r="AV1106" s="20"/>
      <c r="AW1106" s="20"/>
      <c r="AX1106" s="20"/>
      <c r="AY1106" s="20"/>
      <c r="AZ1106" s="20"/>
      <c r="BA1106" s="20"/>
      <c r="BC1106" s="48"/>
      <c r="BE1106" s="48"/>
      <c r="BG1106" s="48"/>
      <c r="BH1106" s="48"/>
      <c r="BL1106" s="48"/>
      <c r="BM1106" s="61"/>
      <c r="BN1106" s="48"/>
      <c r="BO1106" s="48"/>
      <c r="BP1106" s="48"/>
      <c r="BQ1106" s="12"/>
      <c r="BR1106" s="48"/>
      <c r="BS1106" s="48"/>
      <c r="BT1106" s="48"/>
      <c r="BU1106" s="48"/>
      <c r="BV1106" s="18"/>
      <c r="BW1106" s="18"/>
      <c r="BX1106" s="18"/>
      <c r="BY1106" s="25"/>
      <c r="BZ1106" s="18"/>
      <c r="CA1106" s="18"/>
      <c r="CE1106" s="18"/>
    </row>
    <row r="1107" spans="2:83" s="19" customFormat="1">
      <c r="B1107" s="43"/>
      <c r="C1107" s="27"/>
      <c r="D1107" s="56"/>
      <c r="E1107" s="56"/>
      <c r="F1107" s="176"/>
      <c r="G1107" s="460"/>
      <c r="H1107" s="48"/>
      <c r="I1107" s="48"/>
      <c r="J1107" s="48"/>
      <c r="K1107" s="54"/>
      <c r="L1107" s="56"/>
      <c r="M1107" s="429"/>
      <c r="N1107" s="176"/>
      <c r="O1107" s="48"/>
      <c r="P1107" s="48"/>
      <c r="Q1107" s="48"/>
      <c r="R1107" s="54"/>
      <c r="S1107" s="56"/>
      <c r="T1107" s="176"/>
      <c r="U1107" s="48"/>
      <c r="V1107" s="48"/>
      <c r="W1107" s="48"/>
      <c r="X1107" s="54"/>
      <c r="Y1107" s="56"/>
      <c r="Z1107" s="176"/>
      <c r="AA1107" s="48"/>
      <c r="AB1107" s="48"/>
      <c r="AC1107" s="48"/>
      <c r="AD1107" s="54"/>
      <c r="AE1107" s="41"/>
      <c r="AF1107" s="41"/>
      <c r="AG1107" s="41"/>
      <c r="AH1107" s="41"/>
      <c r="AI1107" s="41"/>
      <c r="AJ1107" s="41"/>
      <c r="AK1107" s="20"/>
      <c r="AL1107" s="20"/>
      <c r="AM1107" s="20"/>
      <c r="AN1107" s="20"/>
      <c r="AO1107" s="20"/>
      <c r="AP1107" s="20"/>
      <c r="AQ1107" s="20"/>
      <c r="AR1107" s="20"/>
      <c r="AS1107" s="20"/>
      <c r="AT1107" s="48"/>
      <c r="AU1107" s="20"/>
      <c r="AV1107" s="20"/>
      <c r="AW1107" s="20"/>
      <c r="AX1107" s="20"/>
      <c r="AY1107" s="20"/>
      <c r="AZ1107" s="20"/>
      <c r="BA1107" s="20"/>
      <c r="BC1107" s="48"/>
      <c r="BE1107" s="48"/>
      <c r="BG1107" s="48"/>
      <c r="BH1107" s="48"/>
      <c r="BL1107" s="48"/>
      <c r="BM1107" s="61"/>
      <c r="BN1107" s="48"/>
      <c r="BO1107" s="48"/>
      <c r="BP1107" s="48"/>
      <c r="BQ1107" s="12"/>
      <c r="BR1107" s="48"/>
      <c r="BS1107" s="48"/>
      <c r="BT1107" s="48"/>
      <c r="BU1107" s="48"/>
      <c r="BV1107" s="18"/>
      <c r="BW1107" s="18"/>
      <c r="BX1107" s="18"/>
      <c r="BY1107" s="25"/>
      <c r="BZ1107" s="18"/>
      <c r="CA1107" s="18"/>
      <c r="CE1107" s="18"/>
    </row>
    <row r="1108" spans="2:83" s="19" customFormat="1">
      <c r="B1108" s="43"/>
      <c r="C1108" s="27"/>
      <c r="D1108" s="56"/>
      <c r="E1108" s="56"/>
      <c r="F1108" s="176"/>
      <c r="G1108" s="460"/>
      <c r="H1108" s="48"/>
      <c r="I1108" s="48"/>
      <c r="J1108" s="48"/>
      <c r="K1108" s="54"/>
      <c r="L1108" s="56"/>
      <c r="M1108" s="429"/>
      <c r="N1108" s="176"/>
      <c r="O1108" s="48"/>
      <c r="P1108" s="48"/>
      <c r="Q1108" s="48"/>
      <c r="R1108" s="54"/>
      <c r="S1108" s="56"/>
      <c r="T1108" s="176"/>
      <c r="U1108" s="48"/>
      <c r="V1108" s="48"/>
      <c r="W1108" s="48"/>
      <c r="X1108" s="54"/>
      <c r="Y1108" s="56"/>
      <c r="Z1108" s="176"/>
      <c r="AA1108" s="48"/>
      <c r="AB1108" s="48"/>
      <c r="AC1108" s="48"/>
      <c r="AD1108" s="54"/>
      <c r="AE1108" s="41"/>
      <c r="AF1108" s="41"/>
      <c r="AG1108" s="41"/>
      <c r="AH1108" s="41"/>
      <c r="AI1108" s="41"/>
      <c r="AJ1108" s="41"/>
      <c r="AK1108" s="20"/>
      <c r="AL1108" s="20"/>
      <c r="AM1108" s="20"/>
      <c r="AN1108" s="20"/>
      <c r="AO1108" s="20"/>
      <c r="AP1108" s="20"/>
      <c r="AQ1108" s="20"/>
      <c r="AR1108" s="20"/>
      <c r="AS1108" s="20"/>
      <c r="AT1108" s="48"/>
      <c r="AU1108" s="20"/>
      <c r="AV1108" s="20"/>
      <c r="AW1108" s="20"/>
      <c r="AX1108" s="20"/>
      <c r="AY1108" s="20"/>
      <c r="AZ1108" s="20"/>
      <c r="BA1108" s="20"/>
      <c r="BC1108" s="48"/>
      <c r="BE1108" s="48"/>
      <c r="BG1108" s="48"/>
      <c r="BH1108" s="48"/>
      <c r="BL1108" s="48"/>
      <c r="BM1108" s="61"/>
      <c r="BN1108" s="48"/>
      <c r="BO1108" s="48"/>
      <c r="BP1108" s="48"/>
      <c r="BQ1108" s="12"/>
      <c r="BR1108" s="48"/>
      <c r="BS1108" s="48"/>
      <c r="BT1108" s="48"/>
      <c r="BU1108" s="48"/>
      <c r="BV1108" s="18"/>
      <c r="BW1108" s="18"/>
      <c r="BX1108" s="18"/>
      <c r="BY1108" s="25"/>
      <c r="BZ1108" s="18"/>
      <c r="CA1108" s="18"/>
      <c r="CE1108" s="18"/>
    </row>
    <row r="1109" spans="2:83" s="19" customFormat="1">
      <c r="B1109" s="43"/>
      <c r="C1109" s="27"/>
      <c r="D1109" s="56"/>
      <c r="E1109" s="56"/>
      <c r="F1109" s="176"/>
      <c r="G1109" s="460"/>
      <c r="H1109" s="48"/>
      <c r="I1109" s="48"/>
      <c r="J1109" s="48"/>
      <c r="K1109" s="54"/>
      <c r="L1109" s="56"/>
      <c r="M1109" s="429"/>
      <c r="N1109" s="176"/>
      <c r="O1109" s="48"/>
      <c r="P1109" s="48"/>
      <c r="Q1109" s="48"/>
      <c r="R1109" s="54"/>
      <c r="S1109" s="56"/>
      <c r="T1109" s="176"/>
      <c r="U1109" s="48"/>
      <c r="V1109" s="48"/>
      <c r="W1109" s="48"/>
      <c r="X1109" s="54"/>
      <c r="Y1109" s="56"/>
      <c r="Z1109" s="176"/>
      <c r="AA1109" s="48"/>
      <c r="AB1109" s="48"/>
      <c r="AC1109" s="48"/>
      <c r="AD1109" s="54"/>
      <c r="AE1109" s="41"/>
      <c r="AF1109" s="41"/>
      <c r="AG1109" s="41"/>
      <c r="AH1109" s="41"/>
      <c r="AI1109" s="41"/>
      <c r="AJ1109" s="41"/>
      <c r="AK1109" s="20"/>
      <c r="AL1109" s="20"/>
      <c r="AM1109" s="20"/>
      <c r="AN1109" s="20"/>
      <c r="AO1109" s="20"/>
      <c r="AP1109" s="20"/>
      <c r="AQ1109" s="20"/>
      <c r="AR1109" s="20"/>
      <c r="AS1109" s="20"/>
      <c r="AT1109" s="48"/>
      <c r="AU1109" s="20"/>
      <c r="AV1109" s="20"/>
      <c r="AW1109" s="20"/>
      <c r="AX1109" s="20"/>
      <c r="AY1109" s="20"/>
      <c r="AZ1109" s="20"/>
      <c r="BA1109" s="20"/>
      <c r="BC1109" s="48"/>
      <c r="BE1109" s="48"/>
      <c r="BG1109" s="48"/>
      <c r="BH1109" s="48"/>
      <c r="BL1109" s="48"/>
      <c r="BM1109" s="61"/>
      <c r="BN1109" s="48"/>
      <c r="BO1109" s="48"/>
      <c r="BP1109" s="48"/>
      <c r="BQ1109" s="12"/>
      <c r="BR1109" s="48"/>
      <c r="BS1109" s="48"/>
      <c r="BT1109" s="48"/>
      <c r="BU1109" s="48"/>
      <c r="BV1109" s="18"/>
      <c r="BW1109" s="18"/>
      <c r="BX1109" s="18"/>
      <c r="BY1109" s="25"/>
      <c r="BZ1109" s="18"/>
      <c r="CA1109" s="18"/>
      <c r="CE1109" s="18"/>
    </row>
    <row r="1110" spans="2:83" s="19" customFormat="1">
      <c r="B1110" s="43"/>
      <c r="C1110" s="27"/>
      <c r="D1110" s="56"/>
      <c r="E1110" s="56"/>
      <c r="F1110" s="176"/>
      <c r="G1110" s="460"/>
      <c r="H1110" s="48"/>
      <c r="I1110" s="48"/>
      <c r="J1110" s="48"/>
      <c r="K1110" s="54"/>
      <c r="L1110" s="56"/>
      <c r="M1110" s="429"/>
      <c r="N1110" s="176"/>
      <c r="O1110" s="48"/>
      <c r="P1110" s="48"/>
      <c r="Q1110" s="48"/>
      <c r="R1110" s="54"/>
      <c r="S1110" s="56"/>
      <c r="T1110" s="176"/>
      <c r="U1110" s="48"/>
      <c r="V1110" s="48"/>
      <c r="W1110" s="48"/>
      <c r="X1110" s="54"/>
      <c r="Y1110" s="56"/>
      <c r="Z1110" s="176"/>
      <c r="AA1110" s="48"/>
      <c r="AB1110" s="48"/>
      <c r="AC1110" s="48"/>
      <c r="AD1110" s="54"/>
      <c r="AE1110" s="41"/>
      <c r="AF1110" s="41"/>
      <c r="AG1110" s="41"/>
      <c r="AH1110" s="41"/>
      <c r="AI1110" s="41"/>
      <c r="AJ1110" s="41"/>
      <c r="AK1110" s="20"/>
      <c r="AL1110" s="20"/>
      <c r="AM1110" s="20"/>
      <c r="AN1110" s="20"/>
      <c r="AO1110" s="20"/>
      <c r="AP1110" s="20"/>
      <c r="AQ1110" s="20"/>
      <c r="AR1110" s="20"/>
      <c r="AS1110" s="20"/>
      <c r="AT1110" s="48"/>
      <c r="AU1110" s="20"/>
      <c r="AV1110" s="20"/>
      <c r="AW1110" s="20"/>
      <c r="AX1110" s="20"/>
      <c r="AY1110" s="20"/>
      <c r="AZ1110" s="20"/>
      <c r="BA1110" s="20"/>
      <c r="BC1110" s="48"/>
      <c r="BE1110" s="48"/>
      <c r="BG1110" s="48"/>
      <c r="BH1110" s="48"/>
      <c r="BL1110" s="48"/>
      <c r="BM1110" s="61"/>
      <c r="BN1110" s="48"/>
      <c r="BO1110" s="48"/>
      <c r="BP1110" s="48"/>
      <c r="BQ1110" s="12"/>
      <c r="BR1110" s="48"/>
      <c r="BS1110" s="48"/>
      <c r="BT1110" s="48"/>
      <c r="BU1110" s="48"/>
      <c r="BV1110" s="18"/>
      <c r="BW1110" s="18"/>
      <c r="BX1110" s="18"/>
      <c r="BY1110" s="25"/>
      <c r="BZ1110" s="18"/>
      <c r="CA1110" s="18"/>
      <c r="CE1110" s="18"/>
    </row>
    <row r="1111" spans="2:83" s="19" customFormat="1">
      <c r="B1111" s="43"/>
      <c r="C1111" s="27"/>
      <c r="D1111" s="56"/>
      <c r="E1111" s="56"/>
      <c r="F1111" s="176"/>
      <c r="G1111" s="460"/>
      <c r="H1111" s="48"/>
      <c r="I1111" s="48"/>
      <c r="J1111" s="48"/>
      <c r="K1111" s="54"/>
      <c r="L1111" s="56"/>
      <c r="M1111" s="429"/>
      <c r="N1111" s="176"/>
      <c r="O1111" s="48"/>
      <c r="P1111" s="48"/>
      <c r="Q1111" s="48"/>
      <c r="R1111" s="54"/>
      <c r="S1111" s="56"/>
      <c r="T1111" s="176"/>
      <c r="U1111" s="48"/>
      <c r="V1111" s="48"/>
      <c r="W1111" s="48"/>
      <c r="X1111" s="54"/>
      <c r="Y1111" s="56"/>
      <c r="Z1111" s="176"/>
      <c r="AA1111" s="48"/>
      <c r="AB1111" s="48"/>
      <c r="AC1111" s="48"/>
      <c r="AD1111" s="54"/>
      <c r="AE1111" s="41"/>
      <c r="AF1111" s="41"/>
      <c r="AG1111" s="41"/>
      <c r="AH1111" s="41"/>
      <c r="AI1111" s="41"/>
      <c r="AJ1111" s="41"/>
      <c r="AK1111" s="20"/>
      <c r="AL1111" s="20"/>
      <c r="AM1111" s="20"/>
      <c r="AN1111" s="20"/>
      <c r="AO1111" s="20"/>
      <c r="AP1111" s="20"/>
      <c r="AQ1111" s="20"/>
      <c r="AR1111" s="20"/>
      <c r="AS1111" s="20"/>
      <c r="AT1111" s="48"/>
      <c r="AU1111" s="20"/>
      <c r="AV1111" s="20"/>
      <c r="AW1111" s="20"/>
      <c r="AX1111" s="20"/>
      <c r="AY1111" s="20"/>
      <c r="AZ1111" s="20"/>
      <c r="BA1111" s="20"/>
      <c r="BC1111" s="48"/>
      <c r="BE1111" s="48"/>
      <c r="BG1111" s="48"/>
      <c r="BH1111" s="48"/>
      <c r="BL1111" s="48"/>
      <c r="BM1111" s="61"/>
      <c r="BN1111" s="48"/>
      <c r="BO1111" s="48"/>
      <c r="BP1111" s="48"/>
      <c r="BQ1111" s="12"/>
      <c r="BR1111" s="48"/>
      <c r="BS1111" s="48"/>
      <c r="BT1111" s="48"/>
      <c r="BU1111" s="48"/>
      <c r="BV1111" s="18"/>
      <c r="BW1111" s="18"/>
      <c r="BX1111" s="18"/>
      <c r="BY1111" s="25"/>
      <c r="BZ1111" s="18"/>
      <c r="CA1111" s="18"/>
      <c r="CE1111" s="18"/>
    </row>
    <row r="1112" spans="2:83" s="19" customFormat="1">
      <c r="B1112" s="43"/>
      <c r="C1112" s="27"/>
      <c r="D1112" s="56"/>
      <c r="E1112" s="56"/>
      <c r="F1112" s="176"/>
      <c r="G1112" s="460"/>
      <c r="H1112" s="48"/>
      <c r="I1112" s="48"/>
      <c r="J1112" s="48"/>
      <c r="K1112" s="54"/>
      <c r="L1112" s="56"/>
      <c r="M1112" s="429"/>
      <c r="N1112" s="176"/>
      <c r="O1112" s="48"/>
      <c r="P1112" s="48"/>
      <c r="Q1112" s="48"/>
      <c r="R1112" s="54"/>
      <c r="S1112" s="56"/>
      <c r="T1112" s="176"/>
      <c r="U1112" s="48"/>
      <c r="V1112" s="48"/>
      <c r="W1112" s="48"/>
      <c r="X1112" s="54"/>
      <c r="Y1112" s="56"/>
      <c r="Z1112" s="176"/>
      <c r="AA1112" s="48"/>
      <c r="AB1112" s="48"/>
      <c r="AC1112" s="48"/>
      <c r="AD1112" s="54"/>
      <c r="AE1112" s="41"/>
      <c r="AF1112" s="41"/>
      <c r="AG1112" s="41"/>
      <c r="AH1112" s="41"/>
      <c r="AI1112" s="41"/>
      <c r="AJ1112" s="41"/>
      <c r="AK1112" s="20"/>
      <c r="AL1112" s="20"/>
      <c r="AM1112" s="20"/>
      <c r="AN1112" s="20"/>
      <c r="AO1112" s="20"/>
      <c r="AP1112" s="20"/>
      <c r="AQ1112" s="20"/>
      <c r="AR1112" s="20"/>
      <c r="AS1112" s="20"/>
      <c r="AT1112" s="48"/>
      <c r="AU1112" s="20"/>
      <c r="AV1112" s="20"/>
      <c r="AW1112" s="20"/>
      <c r="AX1112" s="20"/>
      <c r="AY1112" s="20"/>
      <c r="AZ1112" s="20"/>
      <c r="BA1112" s="20"/>
      <c r="BC1112" s="48"/>
      <c r="BE1112" s="48"/>
      <c r="BG1112" s="48"/>
      <c r="BH1112" s="48"/>
      <c r="BL1112" s="48"/>
      <c r="BM1112" s="61"/>
      <c r="BN1112" s="48"/>
      <c r="BO1112" s="48"/>
      <c r="BP1112" s="48"/>
      <c r="BQ1112" s="12"/>
      <c r="BR1112" s="48"/>
      <c r="BS1112" s="48"/>
      <c r="BT1112" s="48"/>
      <c r="BU1112" s="48"/>
      <c r="BV1112" s="18"/>
      <c r="BW1112" s="18"/>
      <c r="BX1112" s="18"/>
      <c r="BY1112" s="25"/>
      <c r="BZ1112" s="18"/>
      <c r="CA1112" s="18"/>
      <c r="CE1112" s="18"/>
    </row>
    <row r="1113" spans="2:83" s="19" customFormat="1">
      <c r="B1113" s="43"/>
      <c r="C1113" s="27"/>
      <c r="D1113" s="56"/>
      <c r="E1113" s="56"/>
      <c r="F1113" s="176"/>
      <c r="G1113" s="460"/>
      <c r="H1113" s="48"/>
      <c r="I1113" s="48"/>
      <c r="J1113" s="48"/>
      <c r="K1113" s="54"/>
      <c r="L1113" s="56"/>
      <c r="M1113" s="429"/>
      <c r="N1113" s="176"/>
      <c r="O1113" s="48"/>
      <c r="P1113" s="48"/>
      <c r="Q1113" s="48"/>
      <c r="R1113" s="54"/>
      <c r="S1113" s="56"/>
      <c r="T1113" s="176"/>
      <c r="U1113" s="48"/>
      <c r="V1113" s="48"/>
      <c r="W1113" s="48"/>
      <c r="X1113" s="54"/>
      <c r="Y1113" s="56"/>
      <c r="Z1113" s="176"/>
      <c r="AA1113" s="48"/>
      <c r="AB1113" s="48"/>
      <c r="AC1113" s="48"/>
      <c r="AD1113" s="54"/>
      <c r="AE1113" s="41"/>
      <c r="AF1113" s="41"/>
      <c r="AG1113" s="41"/>
      <c r="AH1113" s="41"/>
      <c r="AI1113" s="41"/>
      <c r="AJ1113" s="41"/>
      <c r="AK1113" s="20"/>
      <c r="AL1113" s="20"/>
      <c r="AM1113" s="20"/>
      <c r="AN1113" s="20"/>
      <c r="AO1113" s="20"/>
      <c r="AP1113" s="20"/>
      <c r="AQ1113" s="20"/>
      <c r="AR1113" s="20"/>
      <c r="AS1113" s="20"/>
      <c r="AT1113" s="48"/>
      <c r="AU1113" s="20"/>
      <c r="AV1113" s="20"/>
      <c r="AW1113" s="20"/>
      <c r="AX1113" s="20"/>
      <c r="AY1113" s="20"/>
      <c r="AZ1113" s="20"/>
      <c r="BA1113" s="20"/>
      <c r="BC1113" s="48"/>
      <c r="BE1113" s="48"/>
      <c r="BG1113" s="48"/>
      <c r="BH1113" s="48"/>
      <c r="BL1113" s="48"/>
      <c r="BM1113" s="61"/>
      <c r="BN1113" s="48"/>
      <c r="BO1113" s="48"/>
      <c r="BP1113" s="48"/>
      <c r="BQ1113" s="12"/>
      <c r="BR1113" s="48"/>
      <c r="BS1113" s="48"/>
      <c r="BT1113" s="48"/>
      <c r="BU1113" s="48"/>
      <c r="BV1113" s="18"/>
      <c r="BW1113" s="18"/>
      <c r="BX1113" s="18"/>
      <c r="BY1113" s="25"/>
      <c r="BZ1113" s="18"/>
      <c r="CA1113" s="18"/>
      <c r="CE1113" s="18"/>
    </row>
    <row r="1114" spans="2:83" s="19" customFormat="1">
      <c r="B1114" s="43"/>
      <c r="C1114" s="27"/>
      <c r="D1114" s="56"/>
      <c r="E1114" s="56"/>
      <c r="F1114" s="176"/>
      <c r="G1114" s="460"/>
      <c r="H1114" s="48"/>
      <c r="I1114" s="48"/>
      <c r="J1114" s="48"/>
      <c r="K1114" s="54"/>
      <c r="L1114" s="56"/>
      <c r="M1114" s="429"/>
      <c r="N1114" s="176"/>
      <c r="O1114" s="48"/>
      <c r="P1114" s="48"/>
      <c r="Q1114" s="48"/>
      <c r="R1114" s="54"/>
      <c r="S1114" s="56"/>
      <c r="T1114" s="176"/>
      <c r="U1114" s="48"/>
      <c r="V1114" s="48"/>
      <c r="W1114" s="48"/>
      <c r="X1114" s="54"/>
      <c r="Y1114" s="56"/>
      <c r="Z1114" s="176"/>
      <c r="AA1114" s="48"/>
      <c r="AB1114" s="48"/>
      <c r="AC1114" s="48"/>
      <c r="AD1114" s="54"/>
      <c r="AE1114" s="41"/>
      <c r="AF1114" s="41"/>
      <c r="AG1114" s="41"/>
      <c r="AH1114" s="41"/>
      <c r="AI1114" s="41"/>
      <c r="AJ1114" s="41"/>
      <c r="AK1114" s="20"/>
      <c r="AL1114" s="20"/>
      <c r="AM1114" s="20"/>
      <c r="AN1114" s="20"/>
      <c r="AO1114" s="20"/>
      <c r="AP1114" s="20"/>
      <c r="AQ1114" s="20"/>
      <c r="AR1114" s="20"/>
      <c r="AS1114" s="20"/>
      <c r="AT1114" s="48"/>
      <c r="AU1114" s="20"/>
      <c r="AV1114" s="20"/>
      <c r="AW1114" s="20"/>
      <c r="AX1114" s="20"/>
      <c r="AY1114" s="20"/>
      <c r="AZ1114" s="20"/>
      <c r="BA1114" s="20"/>
      <c r="BC1114" s="48"/>
      <c r="BE1114" s="48"/>
      <c r="BG1114" s="48"/>
      <c r="BH1114" s="48"/>
      <c r="BL1114" s="48"/>
      <c r="BM1114" s="61"/>
      <c r="BN1114" s="48"/>
      <c r="BO1114" s="48"/>
      <c r="BP1114" s="48"/>
      <c r="BQ1114" s="12"/>
      <c r="BR1114" s="48"/>
      <c r="BS1114" s="48"/>
      <c r="BT1114" s="48"/>
      <c r="BU1114" s="48"/>
      <c r="BV1114" s="18"/>
      <c r="BW1114" s="18"/>
      <c r="BX1114" s="18"/>
      <c r="BY1114" s="25"/>
      <c r="BZ1114" s="18"/>
      <c r="CA1114" s="18"/>
      <c r="CE1114" s="18"/>
    </row>
    <row r="1115" spans="2:83" s="19" customFormat="1">
      <c r="B1115" s="43"/>
      <c r="C1115" s="27"/>
      <c r="D1115" s="56"/>
      <c r="E1115" s="56"/>
      <c r="F1115" s="176"/>
      <c r="G1115" s="460"/>
      <c r="H1115" s="48"/>
      <c r="I1115" s="48"/>
      <c r="J1115" s="48"/>
      <c r="K1115" s="54"/>
      <c r="L1115" s="56"/>
      <c r="M1115" s="429"/>
      <c r="N1115" s="176"/>
      <c r="O1115" s="48"/>
      <c r="P1115" s="48"/>
      <c r="Q1115" s="48"/>
      <c r="R1115" s="54"/>
      <c r="S1115" s="56"/>
      <c r="T1115" s="176"/>
      <c r="U1115" s="48"/>
      <c r="V1115" s="48"/>
      <c r="W1115" s="48"/>
      <c r="X1115" s="54"/>
      <c r="Y1115" s="56"/>
      <c r="Z1115" s="176"/>
      <c r="AA1115" s="48"/>
      <c r="AB1115" s="48"/>
      <c r="AC1115" s="48"/>
      <c r="AD1115" s="54"/>
      <c r="AE1115" s="41"/>
      <c r="AF1115" s="41"/>
      <c r="AG1115" s="41"/>
      <c r="AH1115" s="41"/>
      <c r="AI1115" s="41"/>
      <c r="AJ1115" s="41"/>
      <c r="AK1115" s="20"/>
      <c r="AL1115" s="20"/>
      <c r="AM1115" s="20"/>
      <c r="AN1115" s="20"/>
      <c r="AO1115" s="20"/>
      <c r="AP1115" s="20"/>
      <c r="AQ1115" s="20"/>
      <c r="AR1115" s="20"/>
      <c r="AS1115" s="20"/>
      <c r="AT1115" s="48"/>
      <c r="AU1115" s="20"/>
      <c r="AV1115" s="20"/>
      <c r="AW1115" s="20"/>
      <c r="AX1115" s="20"/>
      <c r="AY1115" s="20"/>
      <c r="AZ1115" s="20"/>
      <c r="BA1115" s="20"/>
      <c r="BC1115" s="48"/>
      <c r="BE1115" s="48"/>
      <c r="BG1115" s="48"/>
      <c r="BH1115" s="48"/>
      <c r="BL1115" s="48"/>
      <c r="BM1115" s="61"/>
      <c r="BN1115" s="48"/>
      <c r="BO1115" s="48"/>
      <c r="BP1115" s="48"/>
      <c r="BQ1115" s="12"/>
      <c r="BR1115" s="48"/>
      <c r="BS1115" s="48"/>
      <c r="BT1115" s="48"/>
      <c r="BU1115" s="48"/>
      <c r="BV1115" s="18"/>
      <c r="BW1115" s="18"/>
      <c r="BX1115" s="18"/>
      <c r="BY1115" s="25"/>
      <c r="BZ1115" s="18"/>
      <c r="CA1115" s="18"/>
      <c r="CE1115" s="18"/>
    </row>
    <row r="1116" spans="2:83" s="19" customFormat="1">
      <c r="B1116" s="43"/>
      <c r="C1116" s="27"/>
      <c r="D1116" s="56"/>
      <c r="E1116" s="56"/>
      <c r="F1116" s="176"/>
      <c r="G1116" s="460"/>
      <c r="H1116" s="48"/>
      <c r="I1116" s="48"/>
      <c r="J1116" s="48"/>
      <c r="K1116" s="54"/>
      <c r="L1116" s="56"/>
      <c r="M1116" s="429"/>
      <c r="N1116" s="176"/>
      <c r="O1116" s="48"/>
      <c r="P1116" s="48"/>
      <c r="Q1116" s="48"/>
      <c r="R1116" s="54"/>
      <c r="S1116" s="56"/>
      <c r="T1116" s="176"/>
      <c r="U1116" s="48"/>
      <c r="V1116" s="48"/>
      <c r="W1116" s="48"/>
      <c r="X1116" s="54"/>
      <c r="Y1116" s="56"/>
      <c r="Z1116" s="176"/>
      <c r="AA1116" s="48"/>
      <c r="AB1116" s="48"/>
      <c r="AC1116" s="48"/>
      <c r="AD1116" s="54"/>
      <c r="AE1116" s="41"/>
      <c r="AF1116" s="41"/>
      <c r="AG1116" s="41"/>
      <c r="AH1116" s="41"/>
      <c r="AI1116" s="41"/>
      <c r="AJ1116" s="41"/>
      <c r="AK1116" s="20"/>
      <c r="AL1116" s="20"/>
      <c r="AM1116" s="20"/>
      <c r="AN1116" s="20"/>
      <c r="AO1116" s="20"/>
      <c r="AP1116" s="20"/>
      <c r="AQ1116" s="20"/>
      <c r="AR1116" s="20"/>
      <c r="AS1116" s="20"/>
      <c r="AT1116" s="48"/>
      <c r="AU1116" s="20"/>
      <c r="AV1116" s="20"/>
      <c r="AW1116" s="20"/>
      <c r="AX1116" s="20"/>
      <c r="AY1116" s="20"/>
      <c r="AZ1116" s="20"/>
      <c r="BA1116" s="20"/>
      <c r="BC1116" s="48"/>
      <c r="BE1116" s="48"/>
      <c r="BG1116" s="48"/>
      <c r="BH1116" s="48"/>
      <c r="BL1116" s="48"/>
      <c r="BM1116" s="61"/>
      <c r="BN1116" s="48"/>
      <c r="BO1116" s="48"/>
      <c r="BP1116" s="48"/>
      <c r="BQ1116" s="12"/>
      <c r="BR1116" s="48"/>
      <c r="BS1116" s="48"/>
      <c r="BT1116" s="48"/>
      <c r="BU1116" s="48"/>
      <c r="BV1116" s="18"/>
      <c r="BW1116" s="18"/>
      <c r="BX1116" s="18"/>
      <c r="BY1116" s="25"/>
      <c r="BZ1116" s="18"/>
      <c r="CA1116" s="18"/>
      <c r="CE1116" s="18"/>
    </row>
    <row r="1117" spans="2:83" s="19" customFormat="1">
      <c r="B1117" s="43"/>
      <c r="C1117" s="27"/>
      <c r="D1117" s="56"/>
      <c r="E1117" s="56"/>
      <c r="F1117" s="176"/>
      <c r="G1117" s="460"/>
      <c r="H1117" s="48"/>
      <c r="I1117" s="48"/>
      <c r="J1117" s="48"/>
      <c r="K1117" s="54"/>
      <c r="L1117" s="56"/>
      <c r="M1117" s="429"/>
      <c r="N1117" s="176"/>
      <c r="O1117" s="48"/>
      <c r="P1117" s="48"/>
      <c r="Q1117" s="48"/>
      <c r="R1117" s="54"/>
      <c r="S1117" s="56"/>
      <c r="T1117" s="176"/>
      <c r="U1117" s="48"/>
      <c r="V1117" s="48"/>
      <c r="W1117" s="48"/>
      <c r="X1117" s="54"/>
      <c r="Y1117" s="56"/>
      <c r="Z1117" s="176"/>
      <c r="AA1117" s="48"/>
      <c r="AB1117" s="48"/>
      <c r="AC1117" s="48"/>
      <c r="AD1117" s="54"/>
      <c r="AE1117" s="41"/>
      <c r="AF1117" s="41"/>
      <c r="AG1117" s="41"/>
      <c r="AH1117" s="41"/>
      <c r="AI1117" s="41"/>
      <c r="AJ1117" s="41"/>
      <c r="AK1117" s="20"/>
      <c r="AL1117" s="20"/>
      <c r="AM1117" s="20"/>
      <c r="AN1117" s="20"/>
      <c r="AO1117" s="20"/>
      <c r="AP1117" s="20"/>
      <c r="AQ1117" s="20"/>
      <c r="AR1117" s="20"/>
      <c r="AS1117" s="20"/>
      <c r="AT1117" s="48"/>
      <c r="AU1117" s="20"/>
      <c r="AV1117" s="20"/>
      <c r="AW1117" s="20"/>
      <c r="AX1117" s="20"/>
      <c r="AY1117" s="20"/>
      <c r="AZ1117" s="20"/>
      <c r="BA1117" s="20"/>
      <c r="BC1117" s="48"/>
      <c r="BE1117" s="48"/>
      <c r="BG1117" s="48"/>
      <c r="BH1117" s="48"/>
      <c r="BL1117" s="48"/>
      <c r="BM1117" s="61"/>
      <c r="BN1117" s="48"/>
      <c r="BO1117" s="48"/>
      <c r="BP1117" s="48"/>
      <c r="BQ1117" s="12"/>
      <c r="BR1117" s="48"/>
      <c r="BS1117" s="48"/>
      <c r="BT1117" s="48"/>
      <c r="BU1117" s="48"/>
      <c r="BV1117" s="18"/>
      <c r="BW1117" s="18"/>
      <c r="BX1117" s="18"/>
      <c r="BY1117" s="25"/>
      <c r="BZ1117" s="18"/>
      <c r="CA1117" s="18"/>
      <c r="CE1117" s="18"/>
    </row>
    <row r="1118" spans="2:83" s="19" customFormat="1">
      <c r="B1118" s="43"/>
      <c r="C1118" s="27"/>
      <c r="D1118" s="56"/>
      <c r="E1118" s="56"/>
      <c r="F1118" s="176"/>
      <c r="G1118" s="460"/>
      <c r="H1118" s="48"/>
      <c r="I1118" s="48"/>
      <c r="J1118" s="48"/>
      <c r="K1118" s="54"/>
      <c r="L1118" s="56"/>
      <c r="M1118" s="429"/>
      <c r="N1118" s="176"/>
      <c r="O1118" s="48"/>
      <c r="P1118" s="48"/>
      <c r="Q1118" s="48"/>
      <c r="R1118" s="54"/>
      <c r="S1118" s="56"/>
      <c r="T1118" s="176"/>
      <c r="U1118" s="48"/>
      <c r="V1118" s="48"/>
      <c r="W1118" s="48"/>
      <c r="X1118" s="54"/>
      <c r="Y1118" s="56"/>
      <c r="Z1118" s="176"/>
      <c r="AA1118" s="48"/>
      <c r="AB1118" s="48"/>
      <c r="AC1118" s="48"/>
      <c r="AD1118" s="54"/>
      <c r="AE1118" s="41"/>
      <c r="AF1118" s="41"/>
      <c r="AG1118" s="41"/>
      <c r="AH1118" s="41"/>
      <c r="AI1118" s="41"/>
      <c r="AJ1118" s="41"/>
      <c r="AK1118" s="20"/>
      <c r="AL1118" s="20"/>
      <c r="AM1118" s="20"/>
      <c r="AN1118" s="20"/>
      <c r="AO1118" s="20"/>
      <c r="AP1118" s="20"/>
      <c r="AQ1118" s="20"/>
      <c r="AR1118" s="20"/>
      <c r="AS1118" s="20"/>
      <c r="AT1118" s="48"/>
      <c r="AU1118" s="20"/>
      <c r="AV1118" s="20"/>
      <c r="AW1118" s="20"/>
      <c r="AX1118" s="20"/>
      <c r="AY1118" s="20"/>
      <c r="AZ1118" s="20"/>
      <c r="BA1118" s="20"/>
      <c r="BC1118" s="48"/>
      <c r="BE1118" s="48"/>
      <c r="BG1118" s="48"/>
      <c r="BH1118" s="48"/>
      <c r="BL1118" s="48"/>
      <c r="BM1118" s="61"/>
      <c r="BN1118" s="48"/>
      <c r="BO1118" s="48"/>
      <c r="BP1118" s="48"/>
      <c r="BQ1118" s="12"/>
      <c r="BR1118" s="48"/>
      <c r="BS1118" s="48"/>
      <c r="BT1118" s="48"/>
      <c r="BU1118" s="48"/>
      <c r="BV1118" s="18"/>
      <c r="BW1118" s="18"/>
      <c r="BX1118" s="18"/>
      <c r="BY1118" s="25"/>
      <c r="BZ1118" s="18"/>
      <c r="CA1118" s="18"/>
      <c r="CE1118" s="18"/>
    </row>
    <row r="1119" spans="2:83" s="19" customFormat="1">
      <c r="B1119" s="43"/>
      <c r="C1119" s="27"/>
      <c r="D1119" s="56"/>
      <c r="E1119" s="56"/>
      <c r="F1119" s="176"/>
      <c r="G1119" s="460"/>
      <c r="H1119" s="48"/>
      <c r="I1119" s="48"/>
      <c r="J1119" s="48"/>
      <c r="K1119" s="54"/>
      <c r="L1119" s="56"/>
      <c r="M1119" s="429"/>
      <c r="N1119" s="176"/>
      <c r="O1119" s="48"/>
      <c r="P1119" s="48"/>
      <c r="Q1119" s="48"/>
      <c r="R1119" s="54"/>
      <c r="S1119" s="56"/>
      <c r="T1119" s="176"/>
      <c r="U1119" s="48"/>
      <c r="V1119" s="48"/>
      <c r="W1119" s="48"/>
      <c r="X1119" s="54"/>
      <c r="Y1119" s="56"/>
      <c r="Z1119" s="176"/>
      <c r="AA1119" s="48"/>
      <c r="AB1119" s="48"/>
      <c r="AC1119" s="48"/>
      <c r="AD1119" s="54"/>
      <c r="AE1119" s="41"/>
      <c r="AF1119" s="41"/>
      <c r="AG1119" s="41"/>
      <c r="AH1119" s="41"/>
      <c r="AI1119" s="41"/>
      <c r="AJ1119" s="41"/>
      <c r="AK1119" s="20"/>
      <c r="AL1119" s="20"/>
      <c r="AM1119" s="20"/>
      <c r="AN1119" s="20"/>
      <c r="AO1119" s="20"/>
      <c r="AP1119" s="20"/>
      <c r="AQ1119" s="20"/>
      <c r="AR1119" s="20"/>
      <c r="AS1119" s="20"/>
      <c r="AT1119" s="48"/>
      <c r="AU1119" s="20"/>
      <c r="AV1119" s="20"/>
      <c r="AW1119" s="20"/>
      <c r="AX1119" s="20"/>
      <c r="AY1119" s="20"/>
      <c r="AZ1119" s="20"/>
      <c r="BA1119" s="20"/>
      <c r="BC1119" s="48"/>
      <c r="BE1119" s="48"/>
      <c r="BG1119" s="48"/>
      <c r="BH1119" s="48"/>
      <c r="BL1119" s="48"/>
      <c r="BM1119" s="61"/>
      <c r="BN1119" s="48"/>
      <c r="BO1119" s="48"/>
      <c r="BP1119" s="48"/>
      <c r="BQ1119" s="12"/>
      <c r="BR1119" s="48"/>
      <c r="BS1119" s="48"/>
      <c r="BT1119" s="48"/>
      <c r="BU1119" s="48"/>
      <c r="BV1119" s="18"/>
      <c r="BW1119" s="18"/>
      <c r="BX1119" s="18"/>
      <c r="BY1119" s="25"/>
      <c r="BZ1119" s="18"/>
      <c r="CA1119" s="18"/>
      <c r="CE1119" s="18"/>
    </row>
    <row r="1120" spans="2:83" s="19" customFormat="1">
      <c r="B1120" s="43"/>
      <c r="C1120" s="27"/>
      <c r="D1120" s="56"/>
      <c r="E1120" s="56"/>
      <c r="F1120" s="176"/>
      <c r="G1120" s="460"/>
      <c r="H1120" s="48"/>
      <c r="I1120" s="48"/>
      <c r="J1120" s="48"/>
      <c r="K1120" s="54"/>
      <c r="L1120" s="56"/>
      <c r="M1120" s="429"/>
      <c r="N1120" s="176"/>
      <c r="O1120" s="48"/>
      <c r="P1120" s="48"/>
      <c r="Q1120" s="48"/>
      <c r="R1120" s="54"/>
      <c r="S1120" s="56"/>
      <c r="T1120" s="176"/>
      <c r="U1120" s="48"/>
      <c r="V1120" s="48"/>
      <c r="W1120" s="48"/>
      <c r="X1120" s="54"/>
      <c r="Y1120" s="56"/>
      <c r="Z1120" s="176"/>
      <c r="AA1120" s="48"/>
      <c r="AB1120" s="48"/>
      <c r="AC1120" s="48"/>
      <c r="AD1120" s="54"/>
      <c r="AE1120" s="41"/>
      <c r="AF1120" s="41"/>
      <c r="AG1120" s="41"/>
      <c r="AH1120" s="41"/>
      <c r="AI1120" s="41"/>
      <c r="AJ1120" s="41"/>
      <c r="AK1120" s="20"/>
      <c r="AL1120" s="20"/>
      <c r="AM1120" s="20"/>
      <c r="AN1120" s="20"/>
      <c r="AO1120" s="20"/>
      <c r="AP1120" s="20"/>
      <c r="AQ1120" s="20"/>
      <c r="AR1120" s="20"/>
      <c r="AS1120" s="20"/>
      <c r="AT1120" s="48"/>
      <c r="AU1120" s="20"/>
      <c r="AV1120" s="20"/>
      <c r="AW1120" s="20"/>
      <c r="AX1120" s="20"/>
      <c r="AY1120" s="20"/>
      <c r="AZ1120" s="20"/>
      <c r="BA1120" s="20"/>
      <c r="BC1120" s="48"/>
      <c r="BE1120" s="48"/>
      <c r="BG1120" s="48"/>
      <c r="BH1120" s="48"/>
      <c r="BL1120" s="48"/>
      <c r="BM1120" s="61"/>
      <c r="BN1120" s="48"/>
      <c r="BO1120" s="48"/>
      <c r="BP1120" s="48"/>
      <c r="BQ1120" s="12"/>
      <c r="BR1120" s="48"/>
      <c r="BS1120" s="48"/>
      <c r="BT1120" s="48"/>
      <c r="BU1120" s="48"/>
      <c r="BV1120" s="18"/>
      <c r="BW1120" s="18"/>
      <c r="BX1120" s="18"/>
      <c r="BY1120" s="25"/>
      <c r="BZ1120" s="18"/>
      <c r="CA1120" s="18"/>
      <c r="CE1120" s="18"/>
    </row>
    <row r="1121" spans="2:83" s="19" customFormat="1">
      <c r="B1121" s="43"/>
      <c r="C1121" s="27"/>
      <c r="D1121" s="56"/>
      <c r="E1121" s="56"/>
      <c r="F1121" s="176"/>
      <c r="G1121" s="460"/>
      <c r="H1121" s="48"/>
      <c r="I1121" s="48"/>
      <c r="J1121" s="48"/>
      <c r="K1121" s="54"/>
      <c r="L1121" s="56"/>
      <c r="M1121" s="429"/>
      <c r="N1121" s="176"/>
      <c r="O1121" s="48"/>
      <c r="P1121" s="48"/>
      <c r="Q1121" s="48"/>
      <c r="R1121" s="54"/>
      <c r="S1121" s="56"/>
      <c r="T1121" s="176"/>
      <c r="U1121" s="48"/>
      <c r="V1121" s="48"/>
      <c r="W1121" s="48"/>
      <c r="X1121" s="54"/>
      <c r="Y1121" s="56"/>
      <c r="Z1121" s="176"/>
      <c r="AA1121" s="48"/>
      <c r="AB1121" s="48"/>
      <c r="AC1121" s="48"/>
      <c r="AD1121" s="54"/>
      <c r="AE1121" s="41"/>
      <c r="AF1121" s="41"/>
      <c r="AG1121" s="41"/>
      <c r="AH1121" s="41"/>
      <c r="AI1121" s="41"/>
      <c r="AJ1121" s="41"/>
      <c r="AK1121" s="20"/>
      <c r="AL1121" s="20"/>
      <c r="AM1121" s="20"/>
      <c r="AN1121" s="20"/>
      <c r="AO1121" s="20"/>
      <c r="AP1121" s="20"/>
      <c r="AQ1121" s="20"/>
      <c r="AR1121" s="20"/>
      <c r="AS1121" s="20"/>
      <c r="AT1121" s="48"/>
      <c r="AU1121" s="20"/>
      <c r="AV1121" s="20"/>
      <c r="AW1121" s="20"/>
      <c r="AX1121" s="20"/>
      <c r="AY1121" s="20"/>
      <c r="AZ1121" s="20"/>
      <c r="BA1121" s="20"/>
      <c r="BC1121" s="48"/>
      <c r="BE1121" s="48"/>
      <c r="BG1121" s="48"/>
      <c r="BH1121" s="48"/>
      <c r="BL1121" s="48"/>
      <c r="BM1121" s="61"/>
      <c r="BN1121" s="48"/>
      <c r="BO1121" s="48"/>
      <c r="BP1121" s="48"/>
      <c r="BQ1121" s="12"/>
      <c r="BR1121" s="48"/>
      <c r="BS1121" s="48"/>
      <c r="BT1121" s="48"/>
      <c r="BU1121" s="48"/>
      <c r="BV1121" s="18"/>
      <c r="BW1121" s="18"/>
      <c r="BX1121" s="18"/>
      <c r="BY1121" s="25"/>
      <c r="BZ1121" s="18"/>
      <c r="CA1121" s="18"/>
      <c r="CE1121" s="18"/>
    </row>
    <row r="1122" spans="2:83" s="19" customFormat="1">
      <c r="B1122" s="43"/>
      <c r="C1122" s="27"/>
      <c r="D1122" s="56"/>
      <c r="E1122" s="56"/>
      <c r="F1122" s="176"/>
      <c r="G1122" s="460"/>
      <c r="H1122" s="48"/>
      <c r="I1122" s="48"/>
      <c r="J1122" s="48"/>
      <c r="K1122" s="54"/>
      <c r="L1122" s="56"/>
      <c r="M1122" s="429"/>
      <c r="N1122" s="176"/>
      <c r="O1122" s="48"/>
      <c r="P1122" s="48"/>
      <c r="Q1122" s="48"/>
      <c r="R1122" s="54"/>
      <c r="S1122" s="56"/>
      <c r="T1122" s="176"/>
      <c r="U1122" s="48"/>
      <c r="V1122" s="48"/>
      <c r="W1122" s="48"/>
      <c r="X1122" s="54"/>
      <c r="Y1122" s="56"/>
      <c r="Z1122" s="176"/>
      <c r="AA1122" s="48"/>
      <c r="AB1122" s="48"/>
      <c r="AC1122" s="48"/>
      <c r="AD1122" s="54"/>
      <c r="AE1122" s="41"/>
      <c r="AF1122" s="41"/>
      <c r="AG1122" s="41"/>
      <c r="AH1122" s="41"/>
      <c r="AI1122" s="41"/>
      <c r="AJ1122" s="41"/>
      <c r="AK1122" s="20"/>
      <c r="AL1122" s="20"/>
      <c r="AM1122" s="20"/>
      <c r="AN1122" s="20"/>
      <c r="AO1122" s="20"/>
      <c r="AP1122" s="20"/>
      <c r="AQ1122" s="20"/>
      <c r="AR1122" s="20"/>
      <c r="AS1122" s="20"/>
      <c r="AT1122" s="48"/>
      <c r="AU1122" s="20"/>
      <c r="AV1122" s="20"/>
      <c r="AW1122" s="20"/>
      <c r="AX1122" s="20"/>
      <c r="AY1122" s="20"/>
      <c r="AZ1122" s="20"/>
      <c r="BA1122" s="20"/>
      <c r="BC1122" s="48"/>
      <c r="BE1122" s="48"/>
      <c r="BG1122" s="48"/>
      <c r="BH1122" s="48"/>
      <c r="BL1122" s="48"/>
      <c r="BM1122" s="61"/>
      <c r="BN1122" s="48"/>
      <c r="BO1122" s="48"/>
      <c r="BP1122" s="48"/>
      <c r="BQ1122" s="12"/>
      <c r="BR1122" s="48"/>
      <c r="BS1122" s="48"/>
      <c r="BT1122" s="48"/>
      <c r="BU1122" s="48"/>
      <c r="BV1122" s="18"/>
      <c r="BW1122" s="18"/>
      <c r="BX1122" s="18"/>
      <c r="BY1122" s="25"/>
      <c r="BZ1122" s="18"/>
      <c r="CA1122" s="18"/>
      <c r="CE1122" s="18"/>
    </row>
    <row r="1123" spans="2:83" s="19" customFormat="1">
      <c r="B1123" s="43"/>
      <c r="C1123" s="27"/>
      <c r="D1123" s="56"/>
      <c r="E1123" s="56"/>
      <c r="F1123" s="176"/>
      <c r="G1123" s="460"/>
      <c r="H1123" s="48"/>
      <c r="I1123" s="48"/>
      <c r="J1123" s="48"/>
      <c r="K1123" s="54"/>
      <c r="L1123" s="56"/>
      <c r="M1123" s="429"/>
      <c r="N1123" s="176"/>
      <c r="O1123" s="48"/>
      <c r="P1123" s="48"/>
      <c r="Q1123" s="48"/>
      <c r="R1123" s="54"/>
      <c r="S1123" s="56"/>
      <c r="T1123" s="176"/>
      <c r="U1123" s="48"/>
      <c r="V1123" s="48"/>
      <c r="W1123" s="48"/>
      <c r="X1123" s="54"/>
      <c r="Y1123" s="56"/>
      <c r="Z1123" s="176"/>
      <c r="AA1123" s="48"/>
      <c r="AB1123" s="48"/>
      <c r="AC1123" s="48"/>
      <c r="AD1123" s="54"/>
      <c r="AE1123" s="41"/>
      <c r="AF1123" s="41"/>
      <c r="AG1123" s="41"/>
      <c r="AH1123" s="41"/>
      <c r="AI1123" s="41"/>
      <c r="AJ1123" s="41"/>
      <c r="AK1123" s="20"/>
      <c r="AL1123" s="20"/>
      <c r="AM1123" s="20"/>
      <c r="AN1123" s="20"/>
      <c r="AO1123" s="20"/>
      <c r="AP1123" s="20"/>
      <c r="AQ1123" s="20"/>
      <c r="AR1123" s="20"/>
      <c r="AS1123" s="20"/>
      <c r="AT1123" s="48"/>
      <c r="AU1123" s="20"/>
      <c r="AV1123" s="20"/>
      <c r="AW1123" s="20"/>
      <c r="AX1123" s="20"/>
      <c r="AY1123" s="20"/>
      <c r="AZ1123" s="20"/>
      <c r="BA1123" s="20"/>
      <c r="BC1123" s="48"/>
      <c r="BE1123" s="48"/>
      <c r="BG1123" s="48"/>
      <c r="BH1123" s="48"/>
      <c r="BL1123" s="48"/>
      <c r="BM1123" s="61"/>
      <c r="BN1123" s="48"/>
      <c r="BO1123" s="48"/>
      <c r="BP1123" s="48"/>
      <c r="BQ1123" s="12"/>
      <c r="BR1123" s="48"/>
      <c r="BS1123" s="48"/>
      <c r="BT1123" s="48"/>
      <c r="BU1123" s="48"/>
      <c r="BV1123" s="18"/>
      <c r="BW1123" s="18"/>
      <c r="BX1123" s="18"/>
      <c r="BY1123" s="25"/>
      <c r="BZ1123" s="18"/>
      <c r="CA1123" s="18"/>
      <c r="CE1123" s="18"/>
    </row>
    <row r="1124" spans="2:83" s="19" customFormat="1">
      <c r="B1124" s="43"/>
      <c r="C1124" s="27"/>
      <c r="D1124" s="56"/>
      <c r="E1124" s="56"/>
      <c r="F1124" s="176"/>
      <c r="G1124" s="460"/>
      <c r="H1124" s="48"/>
      <c r="I1124" s="48"/>
      <c r="J1124" s="48"/>
      <c r="K1124" s="54"/>
      <c r="L1124" s="56"/>
      <c r="M1124" s="429"/>
      <c r="N1124" s="176"/>
      <c r="O1124" s="48"/>
      <c r="P1124" s="48"/>
      <c r="Q1124" s="48"/>
      <c r="R1124" s="54"/>
      <c r="S1124" s="56"/>
      <c r="T1124" s="176"/>
      <c r="U1124" s="48"/>
      <c r="V1124" s="48"/>
      <c r="W1124" s="48"/>
      <c r="X1124" s="54"/>
      <c r="Y1124" s="56"/>
      <c r="Z1124" s="176"/>
      <c r="AA1124" s="48"/>
      <c r="AB1124" s="48"/>
      <c r="AC1124" s="48"/>
      <c r="AD1124" s="54"/>
      <c r="AE1124" s="41"/>
      <c r="AF1124" s="41"/>
      <c r="AG1124" s="41"/>
      <c r="AH1124" s="41"/>
      <c r="AI1124" s="41"/>
      <c r="AJ1124" s="41"/>
      <c r="AK1124" s="20"/>
      <c r="AL1124" s="20"/>
      <c r="AM1124" s="20"/>
      <c r="AN1124" s="20"/>
      <c r="AO1124" s="20"/>
      <c r="AP1124" s="20"/>
      <c r="AQ1124" s="20"/>
      <c r="AR1124" s="20"/>
      <c r="AS1124" s="20"/>
      <c r="AT1124" s="48"/>
      <c r="AU1124" s="20"/>
      <c r="AV1124" s="20"/>
      <c r="AW1124" s="20"/>
      <c r="AX1124" s="20"/>
      <c r="AY1124" s="20"/>
      <c r="AZ1124" s="20"/>
      <c r="BA1124" s="20"/>
      <c r="BC1124" s="48"/>
      <c r="BE1124" s="48"/>
      <c r="BG1124" s="48"/>
      <c r="BH1124" s="48"/>
      <c r="BL1124" s="48"/>
      <c r="BM1124" s="61"/>
      <c r="BN1124" s="48"/>
      <c r="BO1124" s="48"/>
      <c r="BP1124" s="48"/>
      <c r="BQ1124" s="12"/>
      <c r="BR1124" s="48"/>
      <c r="BS1124" s="48"/>
      <c r="BT1124" s="48"/>
      <c r="BU1124" s="48"/>
      <c r="BV1124" s="18"/>
      <c r="BW1124" s="18"/>
      <c r="BX1124" s="18"/>
      <c r="BY1124" s="25"/>
      <c r="BZ1124" s="18"/>
      <c r="CA1124" s="18"/>
      <c r="CE1124" s="18"/>
    </row>
    <row r="1125" spans="2:83" s="19" customFormat="1">
      <c r="B1125" s="43"/>
      <c r="C1125" s="27"/>
      <c r="D1125" s="56"/>
      <c r="E1125" s="56"/>
      <c r="F1125" s="176"/>
      <c r="G1125" s="460"/>
      <c r="H1125" s="48"/>
      <c r="I1125" s="48"/>
      <c r="J1125" s="48"/>
      <c r="K1125" s="54"/>
      <c r="L1125" s="56"/>
      <c r="M1125" s="429"/>
      <c r="N1125" s="176"/>
      <c r="O1125" s="48"/>
      <c r="P1125" s="48"/>
      <c r="Q1125" s="48"/>
      <c r="R1125" s="54"/>
      <c r="S1125" s="56"/>
      <c r="T1125" s="176"/>
      <c r="U1125" s="48"/>
      <c r="V1125" s="48"/>
      <c r="W1125" s="48"/>
      <c r="X1125" s="54"/>
      <c r="Y1125" s="56"/>
      <c r="Z1125" s="176"/>
      <c r="AA1125" s="48"/>
      <c r="AB1125" s="48"/>
      <c r="AC1125" s="48"/>
      <c r="AD1125" s="54"/>
      <c r="AE1125" s="41"/>
      <c r="AF1125" s="41"/>
      <c r="AG1125" s="41"/>
      <c r="AH1125" s="41"/>
      <c r="AI1125" s="41"/>
      <c r="AJ1125" s="41"/>
      <c r="AK1125" s="20"/>
      <c r="AL1125" s="20"/>
      <c r="AM1125" s="20"/>
      <c r="AN1125" s="20"/>
      <c r="AO1125" s="20"/>
      <c r="AP1125" s="20"/>
      <c r="AQ1125" s="20"/>
      <c r="AR1125" s="20"/>
      <c r="AS1125" s="20"/>
      <c r="AT1125" s="48"/>
      <c r="AU1125" s="20"/>
      <c r="AV1125" s="20"/>
      <c r="AW1125" s="20"/>
      <c r="AX1125" s="20"/>
      <c r="AY1125" s="20"/>
      <c r="AZ1125" s="20"/>
      <c r="BA1125" s="20"/>
      <c r="BC1125" s="48"/>
      <c r="BE1125" s="48"/>
      <c r="BG1125" s="48"/>
      <c r="BH1125" s="48"/>
      <c r="BL1125" s="48"/>
      <c r="BM1125" s="61"/>
      <c r="BN1125" s="48"/>
      <c r="BO1125" s="48"/>
      <c r="BP1125" s="48"/>
      <c r="BQ1125" s="12"/>
      <c r="BR1125" s="48"/>
      <c r="BS1125" s="48"/>
      <c r="BT1125" s="48"/>
      <c r="BU1125" s="48"/>
      <c r="BV1125" s="18"/>
      <c r="BW1125" s="18"/>
      <c r="BX1125" s="18"/>
      <c r="BY1125" s="25"/>
      <c r="BZ1125" s="18"/>
      <c r="CA1125" s="18"/>
      <c r="CE1125" s="18"/>
    </row>
    <row r="1126" spans="2:83" s="19" customFormat="1">
      <c r="B1126" s="43"/>
      <c r="C1126" s="27"/>
      <c r="D1126" s="56"/>
      <c r="E1126" s="56"/>
      <c r="F1126" s="176"/>
      <c r="G1126" s="460"/>
      <c r="H1126" s="48"/>
      <c r="I1126" s="48"/>
      <c r="J1126" s="48"/>
      <c r="K1126" s="54"/>
      <c r="L1126" s="56"/>
      <c r="M1126" s="429"/>
      <c r="N1126" s="176"/>
      <c r="O1126" s="48"/>
      <c r="P1126" s="48"/>
      <c r="Q1126" s="48"/>
      <c r="R1126" s="54"/>
      <c r="S1126" s="56"/>
      <c r="T1126" s="176"/>
      <c r="U1126" s="48"/>
      <c r="V1126" s="48"/>
      <c r="W1126" s="48"/>
      <c r="X1126" s="54"/>
      <c r="Y1126" s="56"/>
      <c r="Z1126" s="176"/>
      <c r="AA1126" s="48"/>
      <c r="AB1126" s="48"/>
      <c r="AC1126" s="48"/>
      <c r="AD1126" s="54"/>
      <c r="AE1126" s="41"/>
      <c r="AF1126" s="41"/>
      <c r="AG1126" s="41"/>
      <c r="AH1126" s="41"/>
      <c r="AI1126" s="41"/>
      <c r="AJ1126" s="41"/>
      <c r="AK1126" s="20"/>
      <c r="AL1126" s="20"/>
      <c r="AM1126" s="20"/>
      <c r="AN1126" s="20"/>
      <c r="AO1126" s="20"/>
      <c r="AP1126" s="20"/>
      <c r="AQ1126" s="20"/>
      <c r="AR1126" s="20"/>
      <c r="AS1126" s="20"/>
      <c r="AT1126" s="48"/>
      <c r="AU1126" s="20"/>
      <c r="AV1126" s="20"/>
      <c r="AW1126" s="20"/>
      <c r="AX1126" s="20"/>
      <c r="AY1126" s="20"/>
      <c r="AZ1126" s="20"/>
      <c r="BA1126" s="20"/>
      <c r="BC1126" s="48"/>
      <c r="BE1126" s="48"/>
      <c r="BG1126" s="48"/>
      <c r="BH1126" s="48"/>
      <c r="BL1126" s="48"/>
      <c r="BM1126" s="61"/>
      <c r="BN1126" s="48"/>
      <c r="BO1126" s="48"/>
      <c r="BP1126" s="48"/>
      <c r="BQ1126" s="12"/>
      <c r="BR1126" s="48"/>
      <c r="BS1126" s="48"/>
      <c r="BT1126" s="48"/>
      <c r="BU1126" s="48"/>
      <c r="BV1126" s="18"/>
      <c r="BW1126" s="18"/>
      <c r="BX1126" s="18"/>
      <c r="BY1126" s="25"/>
      <c r="BZ1126" s="18"/>
      <c r="CA1126" s="18"/>
      <c r="CE1126" s="18"/>
    </row>
    <row r="1127" spans="2:83" s="19" customFormat="1">
      <c r="B1127" s="43"/>
      <c r="C1127" s="27"/>
      <c r="D1127" s="56"/>
      <c r="E1127" s="56"/>
      <c r="F1127" s="176"/>
      <c r="G1127" s="460"/>
      <c r="H1127" s="48"/>
      <c r="I1127" s="48"/>
      <c r="J1127" s="48"/>
      <c r="K1127" s="54"/>
      <c r="L1127" s="56"/>
      <c r="M1127" s="429"/>
      <c r="N1127" s="176"/>
      <c r="O1127" s="48"/>
      <c r="P1127" s="48"/>
      <c r="Q1127" s="48"/>
      <c r="R1127" s="54"/>
      <c r="S1127" s="56"/>
      <c r="T1127" s="176"/>
      <c r="U1127" s="48"/>
      <c r="V1127" s="48"/>
      <c r="W1127" s="48"/>
      <c r="X1127" s="54"/>
      <c r="Y1127" s="56"/>
      <c r="Z1127" s="176"/>
      <c r="AA1127" s="48"/>
      <c r="AB1127" s="48"/>
      <c r="AC1127" s="48"/>
      <c r="AD1127" s="54"/>
      <c r="AE1127" s="41"/>
      <c r="AF1127" s="41"/>
      <c r="AG1127" s="41"/>
      <c r="AH1127" s="41"/>
      <c r="AI1127" s="41"/>
      <c r="AJ1127" s="41"/>
      <c r="AK1127" s="20"/>
      <c r="AL1127" s="20"/>
      <c r="AM1127" s="20"/>
      <c r="AN1127" s="20"/>
      <c r="AO1127" s="20"/>
      <c r="AP1127" s="20"/>
      <c r="AQ1127" s="20"/>
      <c r="AR1127" s="20"/>
      <c r="AS1127" s="20"/>
      <c r="AT1127" s="48"/>
      <c r="AU1127" s="20"/>
      <c r="AV1127" s="20"/>
      <c r="AW1127" s="20"/>
      <c r="AX1127" s="20"/>
      <c r="AY1127" s="20"/>
      <c r="AZ1127" s="20"/>
      <c r="BA1127" s="20"/>
      <c r="BC1127" s="48"/>
      <c r="BE1127" s="48"/>
      <c r="BG1127" s="48"/>
      <c r="BH1127" s="48"/>
      <c r="BL1127" s="48"/>
      <c r="BM1127" s="61"/>
      <c r="BN1127" s="48"/>
      <c r="BO1127" s="48"/>
      <c r="BP1127" s="48"/>
      <c r="BQ1127" s="12"/>
      <c r="BR1127" s="48"/>
      <c r="BS1127" s="48"/>
      <c r="BT1127" s="48"/>
      <c r="BU1127" s="48"/>
      <c r="BV1127" s="18"/>
      <c r="BW1127" s="18"/>
      <c r="BX1127" s="18"/>
      <c r="BY1127" s="25"/>
      <c r="BZ1127" s="18"/>
      <c r="CA1127" s="18"/>
      <c r="CE1127" s="18"/>
    </row>
    <row r="1128" spans="2:83" s="19" customFormat="1">
      <c r="B1128" s="43"/>
      <c r="C1128" s="27"/>
      <c r="D1128" s="56"/>
      <c r="E1128" s="56"/>
      <c r="F1128" s="176"/>
      <c r="G1128" s="460"/>
      <c r="H1128" s="48"/>
      <c r="I1128" s="48"/>
      <c r="J1128" s="48"/>
      <c r="K1128" s="54"/>
      <c r="L1128" s="56"/>
      <c r="M1128" s="429"/>
      <c r="N1128" s="176"/>
      <c r="O1128" s="48"/>
      <c r="P1128" s="48"/>
      <c r="Q1128" s="48"/>
      <c r="R1128" s="54"/>
      <c r="S1128" s="56"/>
      <c r="T1128" s="176"/>
      <c r="U1128" s="48"/>
      <c r="V1128" s="48"/>
      <c r="W1128" s="48"/>
      <c r="X1128" s="54"/>
      <c r="Y1128" s="56"/>
      <c r="Z1128" s="176"/>
      <c r="AA1128" s="48"/>
      <c r="AB1128" s="48"/>
      <c r="AC1128" s="48"/>
      <c r="AD1128" s="54"/>
      <c r="AE1128" s="41"/>
      <c r="AF1128" s="41"/>
      <c r="AG1128" s="41"/>
      <c r="AH1128" s="41"/>
      <c r="AI1128" s="41"/>
      <c r="AJ1128" s="41"/>
      <c r="AK1128" s="20"/>
      <c r="AL1128" s="20"/>
      <c r="AM1128" s="20"/>
      <c r="AN1128" s="20"/>
      <c r="AO1128" s="20"/>
      <c r="AP1128" s="20"/>
      <c r="AQ1128" s="20"/>
      <c r="AR1128" s="20"/>
      <c r="AS1128" s="20"/>
      <c r="AT1128" s="48"/>
      <c r="AU1128" s="20"/>
      <c r="AV1128" s="20"/>
      <c r="AW1128" s="20"/>
      <c r="AX1128" s="20"/>
      <c r="AY1128" s="20"/>
      <c r="AZ1128" s="20"/>
      <c r="BA1128" s="20"/>
      <c r="BC1128" s="48"/>
      <c r="BE1128" s="48"/>
      <c r="BG1128" s="48"/>
      <c r="BH1128" s="48"/>
      <c r="BL1128" s="48"/>
      <c r="BM1128" s="61"/>
      <c r="BN1128" s="48"/>
      <c r="BO1128" s="48"/>
      <c r="BP1128" s="48"/>
      <c r="BQ1128" s="12"/>
      <c r="BR1128" s="48"/>
      <c r="BS1128" s="48"/>
      <c r="BT1128" s="48"/>
      <c r="BU1128" s="48"/>
      <c r="BV1128" s="18"/>
      <c r="BW1128" s="18"/>
      <c r="BX1128" s="18"/>
      <c r="BY1128" s="25"/>
      <c r="BZ1128" s="18"/>
      <c r="CA1128" s="18"/>
      <c r="CE1128" s="18"/>
    </row>
    <row r="1129" spans="2:83" s="19" customFormat="1">
      <c r="B1129" s="43"/>
      <c r="C1129" s="27"/>
      <c r="D1129" s="56"/>
      <c r="E1129" s="56"/>
      <c r="F1129" s="176"/>
      <c r="G1129" s="460"/>
      <c r="H1129" s="48"/>
      <c r="I1129" s="48"/>
      <c r="J1129" s="48"/>
      <c r="K1129" s="54"/>
      <c r="L1129" s="56"/>
      <c r="M1129" s="429"/>
      <c r="N1129" s="176"/>
      <c r="O1129" s="48"/>
      <c r="P1129" s="48"/>
      <c r="Q1129" s="48"/>
      <c r="R1129" s="54"/>
      <c r="S1129" s="56"/>
      <c r="T1129" s="176"/>
      <c r="U1129" s="48"/>
      <c r="V1129" s="48"/>
      <c r="W1129" s="48"/>
      <c r="X1129" s="54"/>
      <c r="Y1129" s="56"/>
      <c r="Z1129" s="176"/>
      <c r="AA1129" s="48"/>
      <c r="AB1129" s="48"/>
      <c r="AC1129" s="48"/>
      <c r="AD1129" s="54"/>
      <c r="AE1129" s="41"/>
      <c r="AF1129" s="41"/>
      <c r="AG1129" s="41"/>
      <c r="AH1129" s="41"/>
      <c r="AI1129" s="41"/>
      <c r="AJ1129" s="41"/>
      <c r="AK1129" s="20"/>
      <c r="AL1129" s="20"/>
      <c r="AM1129" s="20"/>
      <c r="AN1129" s="20"/>
      <c r="AO1129" s="20"/>
      <c r="AP1129" s="20"/>
      <c r="AQ1129" s="20"/>
      <c r="AR1129" s="20"/>
      <c r="AS1129" s="20"/>
      <c r="AT1129" s="48"/>
      <c r="AU1129" s="20"/>
      <c r="AV1129" s="20"/>
      <c r="AW1129" s="20"/>
      <c r="AX1129" s="20"/>
      <c r="AY1129" s="20"/>
      <c r="AZ1129" s="20"/>
      <c r="BA1129" s="20"/>
      <c r="BC1129" s="48"/>
      <c r="BE1129" s="48"/>
      <c r="BG1129" s="48"/>
      <c r="BH1129" s="48"/>
      <c r="BL1129" s="48"/>
      <c r="BM1129" s="61"/>
      <c r="BN1129" s="48"/>
      <c r="BO1129" s="48"/>
      <c r="BP1129" s="48"/>
      <c r="BQ1129" s="12"/>
      <c r="BR1129" s="48"/>
      <c r="BS1129" s="48"/>
      <c r="BT1129" s="48"/>
      <c r="BU1129" s="48"/>
      <c r="BV1129" s="18"/>
      <c r="BW1129" s="18"/>
      <c r="BX1129" s="18"/>
      <c r="BY1129" s="25"/>
      <c r="BZ1129" s="18"/>
      <c r="CA1129" s="18"/>
      <c r="CE1129" s="18"/>
    </row>
    <row r="1130" spans="2:83" s="19" customFormat="1">
      <c r="B1130" s="43"/>
      <c r="C1130" s="27"/>
      <c r="D1130" s="56"/>
      <c r="E1130" s="56"/>
      <c r="F1130" s="176"/>
      <c r="G1130" s="460"/>
      <c r="H1130" s="48"/>
      <c r="I1130" s="48"/>
      <c r="J1130" s="48"/>
      <c r="K1130" s="54"/>
      <c r="L1130" s="56"/>
      <c r="M1130" s="429"/>
      <c r="N1130" s="176"/>
      <c r="O1130" s="48"/>
      <c r="P1130" s="48"/>
      <c r="Q1130" s="48"/>
      <c r="R1130" s="54"/>
      <c r="S1130" s="56"/>
      <c r="T1130" s="176"/>
      <c r="U1130" s="48"/>
      <c r="V1130" s="48"/>
      <c r="W1130" s="48"/>
      <c r="X1130" s="54"/>
      <c r="Y1130" s="56"/>
      <c r="Z1130" s="176"/>
      <c r="AA1130" s="48"/>
      <c r="AB1130" s="48"/>
      <c r="AC1130" s="48"/>
      <c r="AD1130" s="54"/>
      <c r="AE1130" s="41"/>
      <c r="AF1130" s="41"/>
      <c r="AG1130" s="41"/>
      <c r="AH1130" s="41"/>
      <c r="AI1130" s="41"/>
      <c r="AJ1130" s="41"/>
      <c r="AK1130" s="20"/>
      <c r="AL1130" s="20"/>
      <c r="AM1130" s="20"/>
      <c r="AN1130" s="20"/>
      <c r="AO1130" s="20"/>
      <c r="AP1130" s="20"/>
      <c r="AQ1130" s="20"/>
      <c r="AR1130" s="20"/>
      <c r="AS1130" s="20"/>
      <c r="AT1130" s="48"/>
      <c r="AU1130" s="20"/>
      <c r="AV1130" s="20"/>
      <c r="AW1130" s="20"/>
      <c r="AX1130" s="20"/>
      <c r="AY1130" s="20"/>
      <c r="AZ1130" s="20"/>
      <c r="BA1130" s="20"/>
      <c r="BC1130" s="48"/>
      <c r="BE1130" s="48"/>
      <c r="BG1130" s="48"/>
      <c r="BH1130" s="48"/>
      <c r="BL1130" s="48"/>
      <c r="BM1130" s="61"/>
      <c r="BN1130" s="48"/>
      <c r="BO1130" s="48"/>
      <c r="BP1130" s="48"/>
      <c r="BQ1130" s="12"/>
      <c r="BR1130" s="48"/>
      <c r="BS1130" s="48"/>
      <c r="BT1130" s="48"/>
      <c r="BU1130" s="48"/>
      <c r="BV1130" s="18"/>
      <c r="BW1130" s="18"/>
      <c r="BX1130" s="18"/>
      <c r="BY1130" s="25"/>
      <c r="BZ1130" s="18"/>
      <c r="CA1130" s="18"/>
      <c r="CE1130" s="18"/>
    </row>
    <row r="1131" spans="2:83" s="19" customFormat="1">
      <c r="B1131" s="43"/>
      <c r="C1131" s="27"/>
      <c r="D1131" s="56"/>
      <c r="E1131" s="56"/>
      <c r="F1131" s="176"/>
      <c r="G1131" s="460"/>
      <c r="H1131" s="48"/>
      <c r="I1131" s="48"/>
      <c r="J1131" s="48"/>
      <c r="K1131" s="54"/>
      <c r="L1131" s="56"/>
      <c r="M1131" s="429"/>
      <c r="N1131" s="176"/>
      <c r="O1131" s="48"/>
      <c r="P1131" s="48"/>
      <c r="Q1131" s="48"/>
      <c r="R1131" s="54"/>
      <c r="S1131" s="56"/>
      <c r="T1131" s="176"/>
      <c r="U1131" s="48"/>
      <c r="V1131" s="48"/>
      <c r="W1131" s="48"/>
      <c r="X1131" s="54"/>
      <c r="Y1131" s="56"/>
      <c r="Z1131" s="176"/>
      <c r="AA1131" s="48"/>
      <c r="AB1131" s="48"/>
      <c r="AC1131" s="48"/>
      <c r="AD1131" s="54"/>
      <c r="AE1131" s="41"/>
      <c r="AF1131" s="41"/>
      <c r="AG1131" s="41"/>
      <c r="AH1131" s="41"/>
      <c r="AI1131" s="41"/>
      <c r="AJ1131" s="41"/>
      <c r="AK1131" s="20"/>
      <c r="AL1131" s="20"/>
      <c r="AM1131" s="20"/>
      <c r="AN1131" s="20"/>
      <c r="AO1131" s="20"/>
      <c r="AP1131" s="20"/>
      <c r="AQ1131" s="20"/>
      <c r="AR1131" s="20"/>
      <c r="AS1131" s="20"/>
      <c r="AT1131" s="48"/>
      <c r="AU1131" s="20"/>
      <c r="AV1131" s="20"/>
      <c r="AW1131" s="20"/>
      <c r="AX1131" s="20"/>
      <c r="AY1131" s="20"/>
      <c r="AZ1131" s="20"/>
      <c r="BA1131" s="20"/>
      <c r="BC1131" s="48"/>
      <c r="BE1131" s="48"/>
      <c r="BG1131" s="48"/>
      <c r="BH1131" s="48"/>
      <c r="BL1131" s="48"/>
      <c r="BM1131" s="61"/>
      <c r="BN1131" s="48"/>
      <c r="BO1131" s="48"/>
      <c r="BP1131" s="48"/>
      <c r="BQ1131" s="12"/>
      <c r="BR1131" s="48"/>
      <c r="BS1131" s="48"/>
      <c r="BT1131" s="48"/>
      <c r="BU1131" s="48"/>
      <c r="BV1131" s="18"/>
      <c r="BW1131" s="18"/>
      <c r="BX1131" s="18"/>
      <c r="BY1131" s="25"/>
      <c r="BZ1131" s="18"/>
      <c r="CA1131" s="18"/>
      <c r="CE1131" s="18"/>
    </row>
    <row r="1132" spans="2:83" s="19" customFormat="1">
      <c r="B1132" s="43"/>
      <c r="C1132" s="27"/>
      <c r="D1132" s="56"/>
      <c r="E1132" s="56"/>
      <c r="F1132" s="176"/>
      <c r="G1132" s="460"/>
      <c r="H1132" s="48"/>
      <c r="I1132" s="48"/>
      <c r="J1132" s="48"/>
      <c r="K1132" s="54"/>
      <c r="L1132" s="56"/>
      <c r="M1132" s="429"/>
      <c r="N1132" s="176"/>
      <c r="O1132" s="48"/>
      <c r="P1132" s="48"/>
      <c r="Q1132" s="48"/>
      <c r="R1132" s="54"/>
      <c r="S1132" s="56"/>
      <c r="T1132" s="176"/>
      <c r="U1132" s="48"/>
      <c r="V1132" s="48"/>
      <c r="W1132" s="48"/>
      <c r="X1132" s="54"/>
      <c r="Y1132" s="56"/>
      <c r="Z1132" s="176"/>
      <c r="AA1132" s="48"/>
      <c r="AB1132" s="48"/>
      <c r="AC1132" s="48"/>
      <c r="AD1132" s="54"/>
      <c r="AE1132" s="41"/>
      <c r="AF1132" s="41"/>
      <c r="AG1132" s="41"/>
      <c r="AH1132" s="41"/>
      <c r="AI1132" s="41"/>
      <c r="AJ1132" s="41"/>
      <c r="AK1132" s="20"/>
      <c r="AL1132" s="20"/>
      <c r="AM1132" s="20"/>
      <c r="AN1132" s="20"/>
      <c r="AO1132" s="20"/>
      <c r="AP1132" s="20"/>
      <c r="AQ1132" s="20"/>
      <c r="AR1132" s="20"/>
      <c r="AS1132" s="20"/>
      <c r="AT1132" s="48"/>
      <c r="AU1132" s="20"/>
      <c r="AV1132" s="20"/>
      <c r="AW1132" s="20"/>
      <c r="AX1132" s="20"/>
      <c r="AY1132" s="20"/>
      <c r="AZ1132" s="20"/>
      <c r="BA1132" s="20"/>
      <c r="BC1132" s="48"/>
      <c r="BE1132" s="48"/>
      <c r="BG1132" s="48"/>
      <c r="BH1132" s="48"/>
      <c r="BL1132" s="48"/>
      <c r="BM1132" s="61"/>
      <c r="BN1132" s="48"/>
      <c r="BO1132" s="48"/>
      <c r="BP1132" s="48"/>
      <c r="BQ1132" s="12"/>
      <c r="BR1132" s="48"/>
      <c r="BS1132" s="48"/>
      <c r="BT1132" s="48"/>
      <c r="BU1132" s="48"/>
      <c r="BV1132" s="18"/>
      <c r="BW1132" s="18"/>
      <c r="BX1132" s="18"/>
      <c r="BY1132" s="25"/>
      <c r="BZ1132" s="18"/>
      <c r="CA1132" s="18"/>
      <c r="CE1132" s="18"/>
    </row>
    <row r="1133" spans="2:83" s="19" customFormat="1">
      <c r="B1133" s="43"/>
      <c r="C1133" s="27"/>
      <c r="D1133" s="56"/>
      <c r="E1133" s="56"/>
      <c r="F1133" s="176"/>
      <c r="G1133" s="460"/>
      <c r="H1133" s="48"/>
      <c r="I1133" s="48"/>
      <c r="J1133" s="48"/>
      <c r="K1133" s="54"/>
      <c r="L1133" s="56"/>
      <c r="M1133" s="429"/>
      <c r="N1133" s="176"/>
      <c r="O1133" s="48"/>
      <c r="P1133" s="48"/>
      <c r="Q1133" s="48"/>
      <c r="R1133" s="54"/>
      <c r="S1133" s="56"/>
      <c r="T1133" s="176"/>
      <c r="U1133" s="48"/>
      <c r="V1133" s="48"/>
      <c r="W1133" s="48"/>
      <c r="X1133" s="54"/>
      <c r="Y1133" s="56"/>
      <c r="Z1133" s="176"/>
      <c r="AA1133" s="48"/>
      <c r="AB1133" s="48"/>
      <c r="AC1133" s="48"/>
      <c r="AD1133" s="54"/>
      <c r="AE1133" s="41"/>
      <c r="AF1133" s="41"/>
      <c r="AG1133" s="41"/>
      <c r="AH1133" s="41"/>
      <c r="AI1133" s="41"/>
      <c r="AJ1133" s="41"/>
      <c r="AK1133" s="20"/>
      <c r="AL1133" s="20"/>
      <c r="AM1133" s="20"/>
      <c r="AN1133" s="20"/>
      <c r="AO1133" s="20"/>
      <c r="AP1133" s="20"/>
      <c r="AQ1133" s="20"/>
      <c r="AR1133" s="20"/>
      <c r="AS1133" s="20"/>
      <c r="AT1133" s="48"/>
      <c r="AU1133" s="20"/>
      <c r="AV1133" s="20"/>
      <c r="AW1133" s="20"/>
      <c r="AX1133" s="20"/>
      <c r="AY1133" s="20"/>
      <c r="AZ1133" s="20"/>
      <c r="BA1133" s="20"/>
      <c r="BC1133" s="48"/>
      <c r="BE1133" s="48"/>
      <c r="BG1133" s="48"/>
      <c r="BH1133" s="48"/>
      <c r="BL1133" s="48"/>
      <c r="BM1133" s="61"/>
      <c r="BN1133" s="48"/>
      <c r="BO1133" s="48"/>
      <c r="BP1133" s="48"/>
      <c r="BQ1133" s="12"/>
      <c r="BR1133" s="48"/>
      <c r="BS1133" s="48"/>
      <c r="BT1133" s="48"/>
      <c r="BU1133" s="48"/>
      <c r="BV1133" s="18"/>
      <c r="BW1133" s="18"/>
      <c r="BX1133" s="18"/>
      <c r="BY1133" s="25"/>
      <c r="BZ1133" s="18"/>
      <c r="CA1133" s="18"/>
      <c r="CE1133" s="18"/>
    </row>
    <row r="1134" spans="2:83" s="19" customFormat="1">
      <c r="B1134" s="43"/>
      <c r="C1134" s="27"/>
      <c r="D1134" s="56"/>
      <c r="E1134" s="56"/>
      <c r="F1134" s="176"/>
      <c r="G1134" s="460"/>
      <c r="H1134" s="48"/>
      <c r="I1134" s="48"/>
      <c r="J1134" s="48"/>
      <c r="K1134" s="54"/>
      <c r="L1134" s="56"/>
      <c r="M1134" s="429"/>
      <c r="N1134" s="176"/>
      <c r="O1134" s="48"/>
      <c r="P1134" s="48"/>
      <c r="Q1134" s="48"/>
      <c r="R1134" s="54"/>
      <c r="S1134" s="56"/>
      <c r="T1134" s="176"/>
      <c r="U1134" s="48"/>
      <c r="V1134" s="48"/>
      <c r="W1134" s="48"/>
      <c r="X1134" s="54"/>
      <c r="Y1134" s="56"/>
      <c r="Z1134" s="176"/>
      <c r="AA1134" s="48"/>
      <c r="AB1134" s="48"/>
      <c r="AC1134" s="48"/>
      <c r="AD1134" s="54"/>
      <c r="AE1134" s="41"/>
      <c r="AF1134" s="41"/>
      <c r="AG1134" s="41"/>
      <c r="AH1134" s="41"/>
      <c r="AI1134" s="41"/>
      <c r="AJ1134" s="41"/>
      <c r="AK1134" s="20"/>
      <c r="AL1134" s="20"/>
      <c r="AM1134" s="20"/>
      <c r="AN1134" s="20"/>
      <c r="AO1134" s="20"/>
      <c r="AP1134" s="20"/>
      <c r="AQ1134" s="20"/>
      <c r="AR1134" s="20"/>
      <c r="AS1134" s="20"/>
      <c r="AT1134" s="48"/>
      <c r="AU1134" s="20"/>
      <c r="AV1134" s="20"/>
      <c r="AW1134" s="20"/>
      <c r="AX1134" s="20"/>
      <c r="AY1134" s="20"/>
      <c r="AZ1134" s="20"/>
      <c r="BA1134" s="20"/>
      <c r="BC1134" s="48"/>
      <c r="BE1134" s="48"/>
      <c r="BG1134" s="48"/>
      <c r="BH1134" s="48"/>
      <c r="BL1134" s="48"/>
      <c r="BM1134" s="61"/>
      <c r="BN1134" s="48"/>
      <c r="BO1134" s="48"/>
      <c r="BP1134" s="48"/>
      <c r="BQ1134" s="12"/>
      <c r="BR1134" s="48"/>
      <c r="BS1134" s="48"/>
      <c r="BT1134" s="48"/>
      <c r="BU1134" s="48"/>
      <c r="BV1134" s="18"/>
      <c r="BW1134" s="18"/>
      <c r="BX1134" s="18"/>
      <c r="BY1134" s="25"/>
      <c r="BZ1134" s="18"/>
      <c r="CA1134" s="18"/>
      <c r="CE1134" s="18"/>
    </row>
    <row r="1135" spans="2:83" s="19" customFormat="1">
      <c r="B1135" s="43"/>
      <c r="C1135" s="27"/>
      <c r="D1135" s="56"/>
      <c r="E1135" s="56"/>
      <c r="F1135" s="176"/>
      <c r="G1135" s="460"/>
      <c r="H1135" s="48"/>
      <c r="I1135" s="48"/>
      <c r="J1135" s="48"/>
      <c r="K1135" s="54"/>
      <c r="L1135" s="56"/>
      <c r="M1135" s="429"/>
      <c r="N1135" s="176"/>
      <c r="O1135" s="48"/>
      <c r="P1135" s="48"/>
      <c r="Q1135" s="48"/>
      <c r="R1135" s="54"/>
      <c r="S1135" s="56"/>
      <c r="T1135" s="176"/>
      <c r="U1135" s="48"/>
      <c r="V1135" s="48"/>
      <c r="W1135" s="48"/>
      <c r="X1135" s="54"/>
      <c r="Y1135" s="56"/>
      <c r="Z1135" s="176"/>
      <c r="AA1135" s="48"/>
      <c r="AB1135" s="48"/>
      <c r="AC1135" s="48"/>
      <c r="AD1135" s="54"/>
      <c r="AE1135" s="41"/>
      <c r="AF1135" s="41"/>
      <c r="AG1135" s="41"/>
      <c r="AH1135" s="41"/>
      <c r="AI1135" s="41"/>
      <c r="AJ1135" s="41"/>
      <c r="AK1135" s="20"/>
      <c r="AL1135" s="20"/>
      <c r="AM1135" s="20"/>
      <c r="AN1135" s="20"/>
      <c r="AO1135" s="20"/>
      <c r="AP1135" s="20"/>
      <c r="AQ1135" s="20"/>
      <c r="AR1135" s="20"/>
      <c r="AS1135" s="20"/>
      <c r="AT1135" s="48"/>
      <c r="AU1135" s="20"/>
      <c r="AV1135" s="20"/>
      <c r="AW1135" s="20"/>
      <c r="AX1135" s="20"/>
      <c r="AY1135" s="20"/>
      <c r="AZ1135" s="20"/>
      <c r="BA1135" s="20"/>
      <c r="BC1135" s="48"/>
      <c r="BE1135" s="48"/>
      <c r="BG1135" s="48"/>
      <c r="BH1135" s="48"/>
      <c r="BL1135" s="48"/>
      <c r="BM1135" s="61"/>
      <c r="BN1135" s="48"/>
      <c r="BO1135" s="48"/>
      <c r="BP1135" s="48"/>
      <c r="BQ1135" s="12"/>
      <c r="BR1135" s="48"/>
      <c r="BS1135" s="48"/>
      <c r="BT1135" s="48"/>
      <c r="BU1135" s="48"/>
      <c r="BV1135" s="18"/>
      <c r="BW1135" s="18"/>
      <c r="BX1135" s="18"/>
      <c r="BY1135" s="25"/>
      <c r="BZ1135" s="18"/>
      <c r="CA1135" s="18"/>
      <c r="CE1135" s="18"/>
    </row>
    <row r="1136" spans="2:83" s="19" customFormat="1">
      <c r="B1136" s="43"/>
      <c r="C1136" s="27"/>
      <c r="D1136" s="56"/>
      <c r="E1136" s="56"/>
      <c r="F1136" s="176"/>
      <c r="G1136" s="460"/>
      <c r="H1136" s="48"/>
      <c r="I1136" s="48"/>
      <c r="J1136" s="48"/>
      <c r="K1136" s="54"/>
      <c r="L1136" s="56"/>
      <c r="M1136" s="429"/>
      <c r="N1136" s="176"/>
      <c r="O1136" s="48"/>
      <c r="P1136" s="48"/>
      <c r="Q1136" s="48"/>
      <c r="R1136" s="54"/>
      <c r="S1136" s="56"/>
      <c r="T1136" s="176"/>
      <c r="U1136" s="48"/>
      <c r="V1136" s="48"/>
      <c r="W1136" s="48"/>
      <c r="X1136" s="54"/>
      <c r="Y1136" s="56"/>
      <c r="Z1136" s="176"/>
      <c r="AA1136" s="48"/>
      <c r="AB1136" s="48"/>
      <c r="AC1136" s="48"/>
      <c r="AD1136" s="54"/>
      <c r="AE1136" s="41"/>
      <c r="AF1136" s="41"/>
      <c r="AG1136" s="41"/>
      <c r="AH1136" s="41"/>
      <c r="AI1136" s="41"/>
      <c r="AJ1136" s="41"/>
      <c r="AK1136" s="20"/>
      <c r="AL1136" s="20"/>
      <c r="AM1136" s="20"/>
      <c r="AN1136" s="20"/>
      <c r="AO1136" s="20"/>
      <c r="AP1136" s="20"/>
      <c r="AQ1136" s="20"/>
      <c r="AR1136" s="20"/>
      <c r="AS1136" s="20"/>
      <c r="AT1136" s="48"/>
      <c r="AU1136" s="20"/>
      <c r="AV1136" s="20"/>
      <c r="AW1136" s="20"/>
      <c r="AX1136" s="20"/>
      <c r="AY1136" s="20"/>
      <c r="AZ1136" s="20"/>
      <c r="BA1136" s="20"/>
      <c r="BC1136" s="48"/>
      <c r="BE1136" s="48"/>
      <c r="BG1136" s="48"/>
      <c r="BH1136" s="48"/>
      <c r="BL1136" s="48"/>
      <c r="BM1136" s="61"/>
      <c r="BN1136" s="48"/>
      <c r="BO1136" s="48"/>
      <c r="BP1136" s="48"/>
      <c r="BQ1136" s="12"/>
      <c r="BR1136" s="48"/>
      <c r="BS1136" s="48"/>
      <c r="BT1136" s="48"/>
      <c r="BU1136" s="48"/>
      <c r="BV1136" s="18"/>
      <c r="BW1136" s="18"/>
      <c r="BX1136" s="18"/>
      <c r="BY1136" s="25"/>
      <c r="BZ1136" s="18"/>
      <c r="CA1136" s="18"/>
      <c r="CE1136" s="18"/>
    </row>
    <row r="1137" spans="2:83" s="19" customFormat="1">
      <c r="B1137" s="43"/>
      <c r="C1137" s="27"/>
      <c r="D1137" s="56"/>
      <c r="E1137" s="56"/>
      <c r="F1137" s="176"/>
      <c r="G1137" s="460"/>
      <c r="H1137" s="48"/>
      <c r="I1137" s="48"/>
      <c r="J1137" s="48"/>
      <c r="K1137" s="54"/>
      <c r="L1137" s="56"/>
      <c r="M1137" s="429"/>
      <c r="N1137" s="176"/>
      <c r="O1137" s="48"/>
      <c r="P1137" s="48"/>
      <c r="Q1137" s="48"/>
      <c r="R1137" s="54"/>
      <c r="S1137" s="56"/>
      <c r="T1137" s="176"/>
      <c r="U1137" s="48"/>
      <c r="V1137" s="48"/>
      <c r="W1137" s="48"/>
      <c r="X1137" s="54"/>
      <c r="Y1137" s="56"/>
      <c r="Z1137" s="176"/>
      <c r="AA1137" s="48"/>
      <c r="AB1137" s="48"/>
      <c r="AC1137" s="48"/>
      <c r="AD1137" s="54"/>
      <c r="AE1137" s="41"/>
      <c r="AF1137" s="41"/>
      <c r="AG1137" s="41"/>
      <c r="AH1137" s="41"/>
      <c r="AI1137" s="41"/>
      <c r="AJ1137" s="41"/>
      <c r="AK1137" s="20"/>
      <c r="AL1137" s="20"/>
      <c r="AM1137" s="20"/>
      <c r="AN1137" s="20"/>
      <c r="AO1137" s="20"/>
      <c r="AP1137" s="20"/>
      <c r="AQ1137" s="20"/>
      <c r="AR1137" s="20"/>
      <c r="AS1137" s="20"/>
      <c r="AT1137" s="48"/>
      <c r="AU1137" s="20"/>
      <c r="AV1137" s="20"/>
      <c r="AW1137" s="20"/>
      <c r="AX1137" s="20"/>
      <c r="AY1137" s="20"/>
      <c r="AZ1137" s="20"/>
      <c r="BA1137" s="20"/>
      <c r="BC1137" s="48"/>
      <c r="BE1137" s="48"/>
      <c r="BG1137" s="48"/>
      <c r="BH1137" s="48"/>
      <c r="BL1137" s="48"/>
      <c r="BM1137" s="61"/>
      <c r="BN1137" s="48"/>
      <c r="BO1137" s="48"/>
      <c r="BP1137" s="48"/>
      <c r="BQ1137" s="12"/>
      <c r="BR1137" s="48"/>
      <c r="BS1137" s="48"/>
      <c r="BT1137" s="48"/>
      <c r="BU1137" s="48"/>
      <c r="BV1137" s="18"/>
      <c r="BW1137" s="18"/>
      <c r="BX1137" s="18"/>
      <c r="BY1137" s="25"/>
      <c r="BZ1137" s="18"/>
      <c r="CA1137" s="18"/>
      <c r="CE1137" s="18"/>
    </row>
    <row r="1138" spans="2:83" s="19" customFormat="1">
      <c r="B1138" s="43"/>
      <c r="C1138" s="27"/>
      <c r="D1138" s="56"/>
      <c r="E1138" s="56"/>
      <c r="F1138" s="176"/>
      <c r="G1138" s="460"/>
      <c r="H1138" s="48"/>
      <c r="I1138" s="48"/>
      <c r="J1138" s="48"/>
      <c r="K1138" s="54"/>
      <c r="L1138" s="56"/>
      <c r="M1138" s="429"/>
      <c r="N1138" s="176"/>
      <c r="O1138" s="48"/>
      <c r="P1138" s="48"/>
      <c r="Q1138" s="48"/>
      <c r="R1138" s="54"/>
      <c r="S1138" s="56"/>
      <c r="T1138" s="176"/>
      <c r="U1138" s="48"/>
      <c r="V1138" s="48"/>
      <c r="W1138" s="48"/>
      <c r="X1138" s="54"/>
      <c r="Y1138" s="56"/>
      <c r="Z1138" s="176"/>
      <c r="AA1138" s="48"/>
      <c r="AB1138" s="48"/>
      <c r="AC1138" s="48"/>
      <c r="AD1138" s="54"/>
      <c r="AE1138" s="41"/>
      <c r="AF1138" s="41"/>
      <c r="AG1138" s="41"/>
      <c r="AH1138" s="41"/>
      <c r="AI1138" s="41"/>
      <c r="AJ1138" s="41"/>
      <c r="AK1138" s="20"/>
      <c r="AL1138" s="20"/>
      <c r="AM1138" s="20"/>
      <c r="AN1138" s="20"/>
      <c r="AO1138" s="20"/>
      <c r="AP1138" s="20"/>
      <c r="AQ1138" s="20"/>
      <c r="AR1138" s="20"/>
      <c r="AS1138" s="20"/>
      <c r="AT1138" s="48"/>
      <c r="AU1138" s="20"/>
      <c r="AV1138" s="20"/>
      <c r="AW1138" s="20"/>
      <c r="AX1138" s="20"/>
      <c r="AY1138" s="20"/>
      <c r="AZ1138" s="20"/>
      <c r="BA1138" s="20"/>
      <c r="BC1138" s="48"/>
      <c r="BE1138" s="48"/>
      <c r="BG1138" s="48"/>
      <c r="BH1138" s="48"/>
      <c r="BL1138" s="48"/>
      <c r="BM1138" s="61"/>
      <c r="BN1138" s="48"/>
      <c r="BO1138" s="48"/>
      <c r="BP1138" s="48"/>
      <c r="BQ1138" s="12"/>
      <c r="BR1138" s="48"/>
      <c r="BS1138" s="48"/>
      <c r="BT1138" s="48"/>
      <c r="BU1138" s="48"/>
      <c r="BV1138" s="18"/>
      <c r="BW1138" s="18"/>
      <c r="BX1138" s="18"/>
      <c r="BY1138" s="25"/>
      <c r="BZ1138" s="18"/>
      <c r="CA1138" s="18"/>
      <c r="CE1138" s="18"/>
    </row>
    <row r="1139" spans="2:83" s="19" customFormat="1">
      <c r="B1139" s="43"/>
      <c r="C1139" s="27"/>
      <c r="D1139" s="56"/>
      <c r="E1139" s="56"/>
      <c r="F1139" s="176"/>
      <c r="G1139" s="460"/>
      <c r="H1139" s="48"/>
      <c r="I1139" s="48"/>
      <c r="J1139" s="48"/>
      <c r="K1139" s="54"/>
      <c r="L1139" s="56"/>
      <c r="M1139" s="429"/>
      <c r="N1139" s="176"/>
      <c r="O1139" s="48"/>
      <c r="P1139" s="48"/>
      <c r="Q1139" s="48"/>
      <c r="R1139" s="54"/>
      <c r="S1139" s="56"/>
      <c r="T1139" s="176"/>
      <c r="U1139" s="48"/>
      <c r="V1139" s="48"/>
      <c r="W1139" s="48"/>
      <c r="X1139" s="54"/>
      <c r="Y1139" s="56"/>
      <c r="Z1139" s="176"/>
      <c r="AA1139" s="48"/>
      <c r="AB1139" s="48"/>
      <c r="AC1139" s="48"/>
      <c r="AD1139" s="54"/>
      <c r="AE1139" s="41"/>
      <c r="AF1139" s="41"/>
      <c r="AG1139" s="41"/>
      <c r="AH1139" s="41"/>
      <c r="AI1139" s="41"/>
      <c r="AJ1139" s="41"/>
      <c r="AK1139" s="20"/>
      <c r="AL1139" s="20"/>
      <c r="AM1139" s="20"/>
      <c r="AN1139" s="20"/>
      <c r="AO1139" s="20"/>
      <c r="AP1139" s="20"/>
      <c r="AQ1139" s="20"/>
      <c r="AR1139" s="20"/>
      <c r="AS1139" s="20"/>
      <c r="AT1139" s="48"/>
      <c r="AU1139" s="20"/>
      <c r="AV1139" s="20"/>
      <c r="AW1139" s="20"/>
      <c r="AX1139" s="20"/>
      <c r="AY1139" s="20"/>
      <c r="AZ1139" s="20"/>
      <c r="BA1139" s="20"/>
      <c r="BC1139" s="48"/>
      <c r="BE1139" s="48"/>
      <c r="BG1139" s="48"/>
      <c r="BH1139" s="48"/>
      <c r="BL1139" s="48"/>
      <c r="BM1139" s="61"/>
      <c r="BN1139" s="48"/>
      <c r="BO1139" s="48"/>
      <c r="BP1139" s="48"/>
      <c r="BQ1139" s="12"/>
      <c r="BR1139" s="48"/>
      <c r="BS1139" s="48"/>
      <c r="BT1139" s="48"/>
      <c r="BU1139" s="48"/>
      <c r="BV1139" s="18"/>
      <c r="BW1139" s="18"/>
      <c r="BX1139" s="18"/>
      <c r="BY1139" s="24"/>
      <c r="BZ1139" s="18"/>
      <c r="CA1139" s="18"/>
      <c r="CE1139" s="18"/>
    </row>
    <row r="1140" spans="2:83" s="19" customFormat="1">
      <c r="B1140" s="43"/>
      <c r="C1140" s="27"/>
      <c r="D1140" s="56"/>
      <c r="E1140" s="56"/>
      <c r="F1140" s="176"/>
      <c r="G1140" s="460"/>
      <c r="H1140" s="48"/>
      <c r="I1140" s="48"/>
      <c r="J1140" s="48"/>
      <c r="K1140" s="54"/>
      <c r="L1140" s="56"/>
      <c r="M1140" s="429"/>
      <c r="N1140" s="176"/>
      <c r="O1140" s="48"/>
      <c r="P1140" s="48"/>
      <c r="Q1140" s="48"/>
      <c r="R1140" s="54"/>
      <c r="S1140" s="56"/>
      <c r="T1140" s="176"/>
      <c r="U1140" s="48"/>
      <c r="V1140" s="48"/>
      <c r="W1140" s="48"/>
      <c r="X1140" s="54"/>
      <c r="Y1140" s="56"/>
      <c r="Z1140" s="176"/>
      <c r="AA1140" s="48"/>
      <c r="AB1140" s="48"/>
      <c r="AC1140" s="48"/>
      <c r="AD1140" s="54"/>
      <c r="AE1140" s="41"/>
      <c r="AF1140" s="41"/>
      <c r="AG1140" s="41"/>
      <c r="AH1140" s="41"/>
      <c r="AI1140" s="41"/>
      <c r="AJ1140" s="41"/>
      <c r="AK1140" s="20"/>
      <c r="AL1140" s="20"/>
      <c r="AM1140" s="20"/>
      <c r="AN1140" s="20"/>
      <c r="AO1140" s="20"/>
      <c r="AP1140" s="20"/>
      <c r="AQ1140" s="20"/>
      <c r="AR1140" s="20"/>
      <c r="AS1140" s="20"/>
      <c r="AT1140" s="48"/>
      <c r="AU1140" s="20"/>
      <c r="AV1140" s="20"/>
      <c r="AW1140" s="20"/>
      <c r="AX1140" s="20"/>
      <c r="AY1140" s="20"/>
      <c r="AZ1140" s="20"/>
      <c r="BA1140" s="20"/>
      <c r="BC1140" s="48"/>
      <c r="BE1140" s="48"/>
      <c r="BG1140" s="48"/>
      <c r="BH1140" s="48"/>
      <c r="BL1140" s="48"/>
      <c r="BM1140" s="61"/>
      <c r="BN1140" s="48"/>
      <c r="BO1140" s="48"/>
      <c r="BP1140" s="48"/>
      <c r="BQ1140" s="12"/>
      <c r="BR1140" s="48"/>
      <c r="BS1140" s="48"/>
      <c r="BT1140" s="48"/>
      <c r="BU1140" s="48"/>
      <c r="BV1140" s="18"/>
      <c r="BW1140" s="18"/>
      <c r="BX1140" s="18"/>
      <c r="BY1140" s="24"/>
      <c r="BZ1140" s="18"/>
      <c r="CA1140" s="18"/>
      <c r="CE1140" s="18"/>
    </row>
    <row r="1141" spans="2:83" s="19" customFormat="1">
      <c r="B1141" s="43"/>
      <c r="C1141" s="27"/>
      <c r="D1141" s="56"/>
      <c r="E1141" s="56"/>
      <c r="F1141" s="176"/>
      <c r="G1141" s="460"/>
      <c r="H1141" s="48"/>
      <c r="I1141" s="48"/>
      <c r="J1141" s="48"/>
      <c r="K1141" s="54"/>
      <c r="L1141" s="56"/>
      <c r="M1141" s="429"/>
      <c r="N1141" s="176"/>
      <c r="O1141" s="48"/>
      <c r="P1141" s="48"/>
      <c r="Q1141" s="48"/>
      <c r="R1141" s="54"/>
      <c r="S1141" s="56"/>
      <c r="T1141" s="176"/>
      <c r="U1141" s="48"/>
      <c r="V1141" s="48"/>
      <c r="W1141" s="48"/>
      <c r="X1141" s="54"/>
      <c r="Y1141" s="56"/>
      <c r="Z1141" s="176"/>
      <c r="AA1141" s="48"/>
      <c r="AB1141" s="48"/>
      <c r="AC1141" s="48"/>
      <c r="AD1141" s="54"/>
      <c r="AE1141" s="41"/>
      <c r="AF1141" s="41"/>
      <c r="AG1141" s="41"/>
      <c r="AH1141" s="41"/>
      <c r="AI1141" s="41"/>
      <c r="AJ1141" s="41"/>
      <c r="AK1141" s="20"/>
      <c r="AL1141" s="20"/>
      <c r="AM1141" s="20"/>
      <c r="AN1141" s="20"/>
      <c r="AO1141" s="20"/>
      <c r="AP1141" s="20"/>
      <c r="AQ1141" s="20"/>
      <c r="AR1141" s="20"/>
      <c r="AS1141" s="20"/>
      <c r="AT1141" s="48"/>
      <c r="AU1141" s="20"/>
      <c r="AV1141" s="20"/>
      <c r="AW1141" s="20"/>
      <c r="AX1141" s="20"/>
      <c r="AY1141" s="20"/>
      <c r="AZ1141" s="20"/>
      <c r="BA1141" s="20"/>
      <c r="BC1141" s="48"/>
      <c r="BE1141" s="48"/>
      <c r="BG1141" s="48"/>
      <c r="BH1141" s="48"/>
      <c r="BL1141" s="48"/>
      <c r="BM1141" s="61"/>
      <c r="BN1141" s="48"/>
      <c r="BO1141" s="48"/>
      <c r="BP1141" s="48"/>
      <c r="BQ1141" s="12"/>
      <c r="BR1141" s="48"/>
      <c r="BS1141" s="48"/>
      <c r="BT1141" s="48"/>
      <c r="BU1141" s="48"/>
      <c r="BV1141" s="18"/>
      <c r="BW1141" s="18"/>
      <c r="BX1141" s="18"/>
      <c r="BY1141" s="24"/>
      <c r="BZ1141" s="18"/>
      <c r="CA1141" s="18"/>
      <c r="CE1141" s="18"/>
    </row>
    <row r="1142" spans="2:83" s="19" customFormat="1">
      <c r="B1142" s="43"/>
      <c r="C1142" s="27"/>
      <c r="D1142" s="56"/>
      <c r="E1142" s="56"/>
      <c r="F1142" s="176"/>
      <c r="G1142" s="460"/>
      <c r="H1142" s="48"/>
      <c r="I1142" s="48"/>
      <c r="J1142" s="48"/>
      <c r="K1142" s="54"/>
      <c r="L1142" s="56"/>
      <c r="M1142" s="429"/>
      <c r="N1142" s="176"/>
      <c r="O1142" s="48"/>
      <c r="P1142" s="48"/>
      <c r="Q1142" s="48"/>
      <c r="R1142" s="54"/>
      <c r="S1142" s="56"/>
      <c r="T1142" s="176"/>
      <c r="U1142" s="48"/>
      <c r="V1142" s="48"/>
      <c r="W1142" s="48"/>
      <c r="X1142" s="54"/>
      <c r="Y1142" s="56"/>
      <c r="Z1142" s="176"/>
      <c r="AA1142" s="48"/>
      <c r="AB1142" s="48"/>
      <c r="AC1142" s="48"/>
      <c r="AD1142" s="54"/>
      <c r="AE1142" s="41"/>
      <c r="AF1142" s="41"/>
      <c r="AG1142" s="41"/>
      <c r="AH1142" s="41"/>
      <c r="AI1142" s="41"/>
      <c r="AJ1142" s="41"/>
      <c r="AK1142" s="20"/>
      <c r="AL1142" s="20"/>
      <c r="AM1142" s="20"/>
      <c r="AN1142" s="20"/>
      <c r="AO1142" s="20"/>
      <c r="AP1142" s="20"/>
      <c r="AQ1142" s="20"/>
      <c r="AR1142" s="20"/>
      <c r="AS1142" s="20"/>
      <c r="AT1142" s="48"/>
      <c r="AU1142" s="20"/>
      <c r="AV1142" s="20"/>
      <c r="AW1142" s="20"/>
      <c r="AX1142" s="20"/>
      <c r="AY1142" s="20"/>
      <c r="AZ1142" s="20"/>
      <c r="BA1142" s="20"/>
      <c r="BC1142" s="48"/>
      <c r="BE1142" s="48"/>
      <c r="BG1142" s="48"/>
      <c r="BH1142" s="48"/>
      <c r="BL1142" s="48"/>
      <c r="BM1142" s="61"/>
      <c r="BN1142" s="48"/>
      <c r="BO1142" s="48"/>
      <c r="BP1142" s="48"/>
      <c r="BQ1142" s="12"/>
      <c r="BR1142" s="48"/>
      <c r="BS1142" s="48"/>
      <c r="BT1142" s="48"/>
      <c r="BU1142" s="48"/>
      <c r="BV1142" s="18"/>
      <c r="BW1142" s="18"/>
      <c r="BX1142" s="18"/>
      <c r="BY1142" s="24"/>
      <c r="BZ1142" s="18"/>
      <c r="CA1142" s="18"/>
      <c r="CE1142" s="18"/>
    </row>
    <row r="1143" spans="2:83" s="19" customFormat="1">
      <c r="B1143" s="43"/>
      <c r="C1143" s="27"/>
      <c r="D1143" s="56"/>
      <c r="E1143" s="56"/>
      <c r="F1143" s="176"/>
      <c r="G1143" s="460"/>
      <c r="H1143" s="48"/>
      <c r="I1143" s="48"/>
      <c r="J1143" s="48"/>
      <c r="K1143" s="54"/>
      <c r="L1143" s="56"/>
      <c r="M1143" s="429"/>
      <c r="N1143" s="176"/>
      <c r="O1143" s="48"/>
      <c r="P1143" s="48"/>
      <c r="Q1143" s="48"/>
      <c r="R1143" s="54"/>
      <c r="S1143" s="56"/>
      <c r="T1143" s="176"/>
      <c r="U1143" s="48"/>
      <c r="V1143" s="48"/>
      <c r="W1143" s="48"/>
      <c r="X1143" s="54"/>
      <c r="Y1143" s="56"/>
      <c r="Z1143" s="176"/>
      <c r="AA1143" s="48"/>
      <c r="AB1143" s="48"/>
      <c r="AC1143" s="48"/>
      <c r="AD1143" s="54"/>
      <c r="AE1143" s="41"/>
      <c r="AF1143" s="41"/>
      <c r="AG1143" s="41"/>
      <c r="AH1143" s="41"/>
      <c r="AI1143" s="41"/>
      <c r="AJ1143" s="41"/>
      <c r="AK1143" s="20"/>
      <c r="AL1143" s="20"/>
      <c r="AM1143" s="20"/>
      <c r="AN1143" s="20"/>
      <c r="AO1143" s="20"/>
      <c r="AP1143" s="20"/>
      <c r="AQ1143" s="20"/>
      <c r="AR1143" s="20"/>
      <c r="AS1143" s="20"/>
      <c r="AT1143" s="48"/>
      <c r="AU1143" s="20"/>
      <c r="AV1143" s="20"/>
      <c r="AW1143" s="20"/>
      <c r="AX1143" s="20"/>
      <c r="AY1143" s="20"/>
      <c r="AZ1143" s="20"/>
      <c r="BA1143" s="20"/>
      <c r="BC1143" s="48"/>
      <c r="BE1143" s="48"/>
      <c r="BG1143" s="48"/>
      <c r="BH1143" s="48"/>
      <c r="BL1143" s="48"/>
      <c r="BM1143" s="61"/>
      <c r="BN1143" s="48"/>
      <c r="BO1143" s="48"/>
      <c r="BP1143" s="48"/>
      <c r="BQ1143" s="12"/>
      <c r="BR1143" s="48"/>
      <c r="BS1143" s="48"/>
      <c r="BT1143" s="48"/>
      <c r="BU1143" s="48"/>
      <c r="BV1143" s="18"/>
      <c r="BW1143" s="18"/>
      <c r="BX1143" s="18"/>
      <c r="BY1143" s="24"/>
      <c r="BZ1143" s="18"/>
      <c r="CA1143" s="18"/>
      <c r="CE1143" s="18"/>
    </row>
    <row r="1144" spans="2:83" s="19" customFormat="1">
      <c r="B1144" s="43"/>
      <c r="C1144" s="27"/>
      <c r="D1144" s="56"/>
      <c r="E1144" s="56"/>
      <c r="F1144" s="176"/>
      <c r="G1144" s="460"/>
      <c r="H1144" s="48"/>
      <c r="I1144" s="48"/>
      <c r="J1144" s="48"/>
      <c r="K1144" s="54"/>
      <c r="L1144" s="56"/>
      <c r="M1144" s="429"/>
      <c r="N1144" s="176"/>
      <c r="O1144" s="48"/>
      <c r="P1144" s="48"/>
      <c r="Q1144" s="48"/>
      <c r="R1144" s="54"/>
      <c r="S1144" s="56"/>
      <c r="T1144" s="176"/>
      <c r="U1144" s="48"/>
      <c r="V1144" s="48"/>
      <c r="W1144" s="48"/>
      <c r="X1144" s="54"/>
      <c r="Y1144" s="56"/>
      <c r="Z1144" s="176"/>
      <c r="AA1144" s="48"/>
      <c r="AB1144" s="48"/>
      <c r="AC1144" s="48"/>
      <c r="AD1144" s="54"/>
      <c r="AE1144" s="41"/>
      <c r="AF1144" s="41"/>
      <c r="AG1144" s="41"/>
      <c r="AH1144" s="41"/>
      <c r="AI1144" s="41"/>
      <c r="AJ1144" s="41"/>
      <c r="AK1144" s="20"/>
      <c r="AL1144" s="20"/>
      <c r="AM1144" s="20"/>
      <c r="AN1144" s="20"/>
      <c r="AO1144" s="20"/>
      <c r="AP1144" s="20"/>
      <c r="AQ1144" s="20"/>
      <c r="AR1144" s="20"/>
      <c r="AS1144" s="20"/>
      <c r="AT1144" s="48"/>
      <c r="AU1144" s="20"/>
      <c r="AV1144" s="20"/>
      <c r="AW1144" s="20"/>
      <c r="AX1144" s="20"/>
      <c r="AY1144" s="20"/>
      <c r="AZ1144" s="20"/>
      <c r="BA1144" s="20"/>
      <c r="BC1144" s="48"/>
      <c r="BE1144" s="48"/>
      <c r="BG1144" s="48"/>
      <c r="BH1144" s="48"/>
      <c r="BL1144" s="48"/>
      <c r="BM1144" s="61"/>
      <c r="BN1144" s="48"/>
      <c r="BO1144" s="48"/>
      <c r="BP1144" s="48"/>
      <c r="BQ1144" s="12"/>
      <c r="BR1144" s="48"/>
      <c r="BS1144" s="48"/>
      <c r="BT1144" s="48"/>
      <c r="BU1144" s="48"/>
      <c r="BV1144" s="18"/>
      <c r="BW1144" s="18"/>
      <c r="BX1144" s="18"/>
      <c r="BY1144" s="24"/>
      <c r="BZ1144" s="18"/>
      <c r="CA1144" s="18"/>
      <c r="CE1144" s="18"/>
    </row>
    <row r="1145" spans="2:83" s="19" customFormat="1">
      <c r="B1145" s="43"/>
      <c r="C1145" s="27"/>
      <c r="D1145" s="56"/>
      <c r="E1145" s="56"/>
      <c r="F1145" s="176"/>
      <c r="G1145" s="460"/>
      <c r="H1145" s="48"/>
      <c r="I1145" s="48"/>
      <c r="J1145" s="48"/>
      <c r="K1145" s="54"/>
      <c r="L1145" s="56"/>
      <c r="M1145" s="429"/>
      <c r="N1145" s="176"/>
      <c r="O1145" s="48"/>
      <c r="P1145" s="48"/>
      <c r="Q1145" s="48"/>
      <c r="R1145" s="54"/>
      <c r="S1145" s="56"/>
      <c r="T1145" s="176"/>
      <c r="U1145" s="48"/>
      <c r="V1145" s="48"/>
      <c r="W1145" s="48"/>
      <c r="X1145" s="54"/>
      <c r="Y1145" s="56"/>
      <c r="Z1145" s="176"/>
      <c r="AA1145" s="48"/>
      <c r="AB1145" s="48"/>
      <c r="AC1145" s="48"/>
      <c r="AD1145" s="54"/>
      <c r="AE1145" s="41"/>
      <c r="AF1145" s="41"/>
      <c r="AG1145" s="41"/>
      <c r="AH1145" s="41"/>
      <c r="AI1145" s="41"/>
      <c r="AJ1145" s="41"/>
      <c r="AK1145" s="20"/>
      <c r="AL1145" s="20"/>
      <c r="AM1145" s="20"/>
      <c r="AN1145" s="20"/>
      <c r="AO1145" s="20"/>
      <c r="AP1145" s="20"/>
      <c r="AQ1145" s="20"/>
      <c r="AR1145" s="20"/>
      <c r="AS1145" s="20"/>
      <c r="AT1145" s="48"/>
      <c r="AU1145" s="20"/>
      <c r="AV1145" s="20"/>
      <c r="AW1145" s="20"/>
      <c r="AX1145" s="20"/>
      <c r="AY1145" s="20"/>
      <c r="AZ1145" s="20"/>
      <c r="BA1145" s="20"/>
      <c r="BC1145" s="48"/>
      <c r="BE1145" s="48"/>
      <c r="BG1145" s="48"/>
      <c r="BH1145" s="48"/>
      <c r="BL1145" s="48"/>
      <c r="BM1145" s="61"/>
      <c r="BN1145" s="48"/>
      <c r="BO1145" s="48"/>
      <c r="BP1145" s="48"/>
      <c r="BQ1145" s="12"/>
      <c r="BR1145" s="48"/>
      <c r="BS1145" s="48"/>
      <c r="BT1145" s="48"/>
      <c r="BU1145" s="48"/>
      <c r="BV1145" s="18"/>
      <c r="BW1145" s="18"/>
      <c r="BX1145" s="18"/>
      <c r="BY1145" s="24"/>
      <c r="BZ1145" s="18"/>
      <c r="CA1145" s="18"/>
      <c r="CE1145" s="18"/>
    </row>
    <row r="1146" spans="2:83" s="19" customFormat="1">
      <c r="B1146" s="43"/>
      <c r="C1146" s="27"/>
      <c r="D1146" s="56"/>
      <c r="E1146" s="56"/>
      <c r="F1146" s="176"/>
      <c r="G1146" s="460"/>
      <c r="H1146" s="48"/>
      <c r="I1146" s="48"/>
      <c r="J1146" s="48"/>
      <c r="K1146" s="54"/>
      <c r="L1146" s="56"/>
      <c r="M1146" s="429"/>
      <c r="N1146" s="176"/>
      <c r="O1146" s="48"/>
      <c r="P1146" s="48"/>
      <c r="Q1146" s="48"/>
      <c r="R1146" s="54"/>
      <c r="S1146" s="56"/>
      <c r="T1146" s="176"/>
      <c r="U1146" s="48"/>
      <c r="V1146" s="48"/>
      <c r="W1146" s="48"/>
      <c r="X1146" s="54"/>
      <c r="Y1146" s="56"/>
      <c r="Z1146" s="176"/>
      <c r="AA1146" s="48"/>
      <c r="AB1146" s="48"/>
      <c r="AC1146" s="48"/>
      <c r="AD1146" s="54"/>
      <c r="AE1146" s="41"/>
      <c r="AF1146" s="41"/>
      <c r="AG1146" s="41"/>
      <c r="AH1146" s="41"/>
      <c r="AI1146" s="41"/>
      <c r="AJ1146" s="41"/>
      <c r="AK1146" s="20"/>
      <c r="AL1146" s="20"/>
      <c r="AM1146" s="20"/>
      <c r="AN1146" s="20"/>
      <c r="AO1146" s="20"/>
      <c r="AP1146" s="20"/>
      <c r="AQ1146" s="20"/>
      <c r="AR1146" s="20"/>
      <c r="AS1146" s="20"/>
      <c r="AT1146" s="48"/>
      <c r="AU1146" s="20"/>
      <c r="AV1146" s="20"/>
      <c r="AW1146" s="20"/>
      <c r="AX1146" s="20"/>
      <c r="AY1146" s="20"/>
      <c r="AZ1146" s="20"/>
      <c r="BA1146" s="20"/>
      <c r="BC1146" s="48"/>
      <c r="BE1146" s="48"/>
      <c r="BG1146" s="48"/>
      <c r="BH1146" s="48"/>
      <c r="BL1146" s="48"/>
      <c r="BM1146" s="61"/>
      <c r="BN1146" s="48"/>
      <c r="BO1146" s="48"/>
      <c r="BP1146" s="48"/>
      <c r="BQ1146" s="12"/>
      <c r="BR1146" s="48"/>
      <c r="BS1146" s="48"/>
      <c r="BT1146" s="48"/>
      <c r="BU1146" s="48"/>
      <c r="BV1146" s="18"/>
      <c r="BW1146" s="18"/>
      <c r="BX1146" s="18"/>
      <c r="BY1146" s="24"/>
      <c r="BZ1146" s="18"/>
      <c r="CA1146" s="18"/>
      <c r="CE1146" s="18"/>
    </row>
    <row r="1147" spans="2:83" s="19" customFormat="1">
      <c r="B1147" s="43"/>
      <c r="C1147" s="27"/>
      <c r="D1147" s="56"/>
      <c r="E1147" s="56"/>
      <c r="F1147" s="176"/>
      <c r="G1147" s="460"/>
      <c r="H1147" s="48"/>
      <c r="I1147" s="48"/>
      <c r="J1147" s="48"/>
      <c r="K1147" s="54"/>
      <c r="L1147" s="56"/>
      <c r="M1147" s="429"/>
      <c r="N1147" s="176"/>
      <c r="O1147" s="48"/>
      <c r="P1147" s="48"/>
      <c r="Q1147" s="48"/>
      <c r="R1147" s="54"/>
      <c r="S1147" s="56"/>
      <c r="T1147" s="176"/>
      <c r="U1147" s="48"/>
      <c r="V1147" s="48"/>
      <c r="W1147" s="48"/>
      <c r="X1147" s="54"/>
      <c r="Y1147" s="56"/>
      <c r="Z1147" s="176"/>
      <c r="AA1147" s="48"/>
      <c r="AB1147" s="48"/>
      <c r="AC1147" s="48"/>
      <c r="AD1147" s="54"/>
      <c r="AE1147" s="41"/>
      <c r="AF1147" s="41"/>
      <c r="AG1147" s="41"/>
      <c r="AH1147" s="41"/>
      <c r="AI1147" s="41"/>
      <c r="AJ1147" s="41"/>
      <c r="AK1147" s="20"/>
      <c r="AL1147" s="20"/>
      <c r="AM1147" s="20"/>
      <c r="AN1147" s="20"/>
      <c r="AO1147" s="20"/>
      <c r="AP1147" s="20"/>
      <c r="AQ1147" s="20"/>
      <c r="AR1147" s="20"/>
      <c r="AS1147" s="20"/>
      <c r="AT1147" s="48"/>
      <c r="AU1147" s="20"/>
      <c r="AV1147" s="20"/>
      <c r="AW1147" s="20"/>
      <c r="AX1147" s="20"/>
      <c r="AY1147" s="20"/>
      <c r="AZ1147" s="20"/>
      <c r="BA1147" s="20"/>
      <c r="BC1147" s="48"/>
      <c r="BE1147" s="48"/>
      <c r="BG1147" s="48"/>
      <c r="BH1147" s="48"/>
      <c r="BL1147" s="48"/>
      <c r="BM1147" s="61"/>
      <c r="BN1147" s="48"/>
      <c r="BO1147" s="48"/>
      <c r="BP1147" s="48"/>
      <c r="BQ1147" s="12"/>
      <c r="BR1147" s="48"/>
      <c r="BS1147" s="48"/>
      <c r="BT1147" s="48"/>
      <c r="BU1147" s="48"/>
      <c r="BV1147" s="18"/>
      <c r="BW1147" s="18"/>
      <c r="BX1147" s="18"/>
      <c r="BY1147" s="24"/>
      <c r="BZ1147" s="18"/>
      <c r="CA1147" s="18"/>
      <c r="CE1147" s="18"/>
    </row>
    <row r="1148" spans="2:83" s="19" customFormat="1">
      <c r="B1148" s="43"/>
      <c r="C1148" s="27"/>
      <c r="D1148" s="56"/>
      <c r="E1148" s="56"/>
      <c r="F1148" s="176"/>
      <c r="G1148" s="460"/>
      <c r="H1148" s="48"/>
      <c r="I1148" s="48"/>
      <c r="J1148" s="48"/>
      <c r="K1148" s="54"/>
      <c r="L1148" s="56"/>
      <c r="M1148" s="429"/>
      <c r="N1148" s="176"/>
      <c r="O1148" s="48"/>
      <c r="P1148" s="48"/>
      <c r="Q1148" s="48"/>
      <c r="R1148" s="54"/>
      <c r="S1148" s="56"/>
      <c r="T1148" s="176"/>
      <c r="U1148" s="48"/>
      <c r="V1148" s="48"/>
      <c r="W1148" s="48"/>
      <c r="X1148" s="54"/>
      <c r="Y1148" s="56"/>
      <c r="Z1148" s="176"/>
      <c r="AA1148" s="48"/>
      <c r="AB1148" s="48"/>
      <c r="AC1148" s="48"/>
      <c r="AD1148" s="54"/>
      <c r="AE1148" s="41"/>
      <c r="AF1148" s="41"/>
      <c r="AG1148" s="41"/>
      <c r="AH1148" s="41"/>
      <c r="AI1148" s="41"/>
      <c r="AJ1148" s="41"/>
      <c r="AK1148" s="20"/>
      <c r="AL1148" s="20"/>
      <c r="AM1148" s="20"/>
      <c r="AN1148" s="20"/>
      <c r="AO1148" s="20"/>
      <c r="AP1148" s="20"/>
      <c r="AQ1148" s="20"/>
      <c r="AR1148" s="20"/>
      <c r="AS1148" s="20"/>
      <c r="AT1148" s="48"/>
      <c r="AU1148" s="20"/>
      <c r="AV1148" s="20"/>
      <c r="AW1148" s="20"/>
      <c r="AX1148" s="20"/>
      <c r="AY1148" s="20"/>
      <c r="AZ1148" s="20"/>
      <c r="BA1148" s="20"/>
      <c r="BC1148" s="48"/>
      <c r="BE1148" s="48"/>
      <c r="BG1148" s="48"/>
      <c r="BH1148" s="48"/>
      <c r="BL1148" s="48"/>
      <c r="BM1148" s="61"/>
      <c r="BN1148" s="48"/>
      <c r="BO1148" s="48"/>
      <c r="BP1148" s="48"/>
      <c r="BQ1148" s="12"/>
      <c r="BR1148" s="48"/>
      <c r="BS1148" s="48"/>
      <c r="BT1148" s="48"/>
      <c r="BU1148" s="48"/>
      <c r="BV1148" s="18"/>
      <c r="BW1148" s="18"/>
      <c r="BX1148" s="18"/>
      <c r="BY1148" s="24"/>
      <c r="BZ1148" s="18"/>
      <c r="CA1148" s="18"/>
      <c r="CE1148" s="18"/>
    </row>
    <row r="1149" spans="2:83" s="19" customFormat="1">
      <c r="B1149" s="43"/>
      <c r="C1149" s="27"/>
      <c r="D1149" s="56"/>
      <c r="E1149" s="56"/>
      <c r="F1149" s="176"/>
      <c r="G1149" s="460"/>
      <c r="H1149" s="48"/>
      <c r="I1149" s="48"/>
      <c r="J1149" s="48"/>
      <c r="K1149" s="54"/>
      <c r="L1149" s="56"/>
      <c r="M1149" s="429"/>
      <c r="N1149" s="176"/>
      <c r="O1149" s="48"/>
      <c r="P1149" s="48"/>
      <c r="Q1149" s="48"/>
      <c r="R1149" s="54"/>
      <c r="S1149" s="56"/>
      <c r="T1149" s="176"/>
      <c r="U1149" s="48"/>
      <c r="V1149" s="48"/>
      <c r="W1149" s="48"/>
      <c r="X1149" s="54"/>
      <c r="Y1149" s="56"/>
      <c r="Z1149" s="176"/>
      <c r="AA1149" s="48"/>
      <c r="AB1149" s="48"/>
      <c r="AC1149" s="48"/>
      <c r="AD1149" s="54"/>
      <c r="AE1149" s="41"/>
      <c r="AF1149" s="41"/>
      <c r="AG1149" s="41"/>
      <c r="AH1149" s="41"/>
      <c r="AI1149" s="41"/>
      <c r="AJ1149" s="41"/>
      <c r="AK1149" s="20"/>
      <c r="AL1149" s="20"/>
      <c r="AM1149" s="20"/>
      <c r="AN1149" s="20"/>
      <c r="AO1149" s="20"/>
      <c r="AP1149" s="20"/>
      <c r="AQ1149" s="20"/>
      <c r="AR1149" s="20"/>
      <c r="AS1149" s="20"/>
      <c r="AT1149" s="48"/>
      <c r="AU1149" s="20"/>
      <c r="AV1149" s="20"/>
      <c r="AW1149" s="20"/>
      <c r="AX1149" s="20"/>
      <c r="AY1149" s="20"/>
      <c r="AZ1149" s="20"/>
      <c r="BA1149" s="20"/>
      <c r="BC1149" s="48"/>
      <c r="BE1149" s="48"/>
      <c r="BG1149" s="48"/>
      <c r="BH1149" s="48"/>
      <c r="BL1149" s="48"/>
      <c r="BM1149" s="61"/>
      <c r="BN1149" s="48"/>
      <c r="BO1149" s="48"/>
      <c r="BP1149" s="48"/>
      <c r="BQ1149" s="12"/>
      <c r="BR1149" s="48"/>
      <c r="BS1149" s="48"/>
      <c r="BT1149" s="48"/>
      <c r="BU1149" s="48"/>
      <c r="BV1149" s="18"/>
      <c r="BW1149" s="18"/>
      <c r="BX1149" s="18"/>
      <c r="BY1149" s="24"/>
      <c r="BZ1149" s="18"/>
      <c r="CA1149" s="18"/>
      <c r="CE1149" s="18"/>
    </row>
    <row r="1150" spans="2:83" s="19" customFormat="1">
      <c r="B1150" s="43"/>
      <c r="C1150" s="27"/>
      <c r="D1150" s="56"/>
      <c r="E1150" s="56"/>
      <c r="F1150" s="176"/>
      <c r="G1150" s="460"/>
      <c r="H1150" s="48"/>
      <c r="I1150" s="48"/>
      <c r="J1150" s="48"/>
      <c r="K1150" s="54"/>
      <c r="L1150" s="56"/>
      <c r="M1150" s="429"/>
      <c r="N1150" s="176"/>
      <c r="O1150" s="48"/>
      <c r="P1150" s="48"/>
      <c r="Q1150" s="48"/>
      <c r="R1150" s="54"/>
      <c r="S1150" s="56"/>
      <c r="T1150" s="176"/>
      <c r="U1150" s="48"/>
      <c r="V1150" s="48"/>
      <c r="W1150" s="48"/>
      <c r="X1150" s="54"/>
      <c r="Y1150" s="56"/>
      <c r="Z1150" s="176"/>
      <c r="AA1150" s="48"/>
      <c r="AB1150" s="48"/>
      <c r="AC1150" s="48"/>
      <c r="AD1150" s="54"/>
      <c r="AE1150" s="41"/>
      <c r="AF1150" s="41"/>
      <c r="AG1150" s="41"/>
      <c r="AH1150" s="41"/>
      <c r="AI1150" s="41"/>
      <c r="AJ1150" s="41"/>
      <c r="AK1150" s="20"/>
      <c r="AL1150" s="20"/>
      <c r="AM1150" s="20"/>
      <c r="AN1150" s="20"/>
      <c r="AO1150" s="20"/>
      <c r="AP1150" s="20"/>
      <c r="AQ1150" s="20"/>
      <c r="AR1150" s="20"/>
      <c r="AS1150" s="20"/>
      <c r="AT1150" s="48"/>
      <c r="AU1150" s="20"/>
      <c r="AV1150" s="20"/>
      <c r="AW1150" s="20"/>
      <c r="AX1150" s="20"/>
      <c r="AY1150" s="20"/>
      <c r="AZ1150" s="20"/>
      <c r="BA1150" s="20"/>
      <c r="BC1150" s="48"/>
      <c r="BE1150" s="48"/>
      <c r="BG1150" s="48"/>
      <c r="BH1150" s="48"/>
      <c r="BL1150" s="48"/>
      <c r="BM1150" s="61"/>
      <c r="BN1150" s="48"/>
      <c r="BO1150" s="48"/>
      <c r="BP1150" s="48"/>
      <c r="BQ1150" s="12"/>
      <c r="BR1150" s="48"/>
      <c r="BS1150" s="48"/>
      <c r="BT1150" s="48"/>
      <c r="BU1150" s="48"/>
      <c r="BV1150" s="18"/>
      <c r="BW1150" s="18"/>
      <c r="BX1150" s="18"/>
      <c r="BY1150" s="24"/>
      <c r="BZ1150" s="18"/>
      <c r="CA1150" s="18"/>
      <c r="CE1150" s="18"/>
    </row>
    <row r="1151" spans="2:83" s="19" customFormat="1">
      <c r="B1151" s="43"/>
      <c r="C1151" s="27"/>
      <c r="D1151" s="56"/>
      <c r="E1151" s="56"/>
      <c r="F1151" s="176"/>
      <c r="G1151" s="460"/>
      <c r="H1151" s="48"/>
      <c r="I1151" s="48"/>
      <c r="J1151" s="48"/>
      <c r="K1151" s="54"/>
      <c r="L1151" s="56"/>
      <c r="M1151" s="429"/>
      <c r="N1151" s="176"/>
      <c r="O1151" s="48"/>
      <c r="P1151" s="48"/>
      <c r="Q1151" s="48"/>
      <c r="R1151" s="54"/>
      <c r="S1151" s="56"/>
      <c r="T1151" s="176"/>
      <c r="U1151" s="48"/>
      <c r="V1151" s="48"/>
      <c r="W1151" s="48"/>
      <c r="X1151" s="54"/>
      <c r="Y1151" s="56"/>
      <c r="Z1151" s="176"/>
      <c r="AA1151" s="48"/>
      <c r="AB1151" s="48"/>
      <c r="AC1151" s="48"/>
      <c r="AD1151" s="54"/>
      <c r="AE1151" s="41"/>
      <c r="AF1151" s="41"/>
      <c r="AG1151" s="41"/>
      <c r="AH1151" s="41"/>
      <c r="AI1151" s="41"/>
      <c r="AJ1151" s="41"/>
      <c r="AK1151" s="20"/>
      <c r="AL1151" s="20"/>
      <c r="AM1151" s="20"/>
      <c r="AN1151" s="20"/>
      <c r="AO1151" s="20"/>
      <c r="AP1151" s="20"/>
      <c r="AQ1151" s="20"/>
      <c r="AR1151" s="20"/>
      <c r="AS1151" s="20"/>
      <c r="AT1151" s="48"/>
      <c r="AU1151" s="20"/>
      <c r="AV1151" s="20"/>
      <c r="AW1151" s="20"/>
      <c r="AX1151" s="20"/>
      <c r="AY1151" s="20"/>
      <c r="AZ1151" s="20"/>
      <c r="BA1151" s="20"/>
      <c r="BC1151" s="48"/>
      <c r="BE1151" s="48"/>
      <c r="BG1151" s="48"/>
      <c r="BH1151" s="48"/>
      <c r="BL1151" s="48"/>
      <c r="BM1151" s="61"/>
      <c r="BN1151" s="48"/>
      <c r="BO1151" s="48"/>
      <c r="BP1151" s="48"/>
      <c r="BQ1151" s="12"/>
      <c r="BR1151" s="48"/>
      <c r="BS1151" s="48"/>
      <c r="BT1151" s="48"/>
      <c r="BU1151" s="48"/>
      <c r="BV1151" s="18"/>
      <c r="BW1151" s="18"/>
      <c r="BX1151" s="18"/>
      <c r="BY1151" s="24"/>
      <c r="BZ1151" s="18"/>
      <c r="CA1151" s="18"/>
      <c r="CE1151" s="18"/>
    </row>
    <row r="1152" spans="2:83" s="19" customFormat="1">
      <c r="B1152" s="43"/>
      <c r="C1152" s="27"/>
      <c r="D1152" s="56"/>
      <c r="E1152" s="56"/>
      <c r="F1152" s="176"/>
      <c r="G1152" s="460"/>
      <c r="H1152" s="48"/>
      <c r="I1152" s="48"/>
      <c r="J1152" s="48"/>
      <c r="K1152" s="54"/>
      <c r="L1152" s="56"/>
      <c r="M1152" s="429"/>
      <c r="N1152" s="176"/>
      <c r="O1152" s="48"/>
      <c r="P1152" s="48"/>
      <c r="Q1152" s="48"/>
      <c r="R1152" s="54"/>
      <c r="S1152" s="56"/>
      <c r="T1152" s="176"/>
      <c r="U1152" s="48"/>
      <c r="V1152" s="48"/>
      <c r="W1152" s="48"/>
      <c r="X1152" s="54"/>
      <c r="Y1152" s="56"/>
      <c r="Z1152" s="176"/>
      <c r="AA1152" s="48"/>
      <c r="AB1152" s="48"/>
      <c r="AC1152" s="48"/>
      <c r="AD1152" s="54"/>
      <c r="AE1152" s="41"/>
      <c r="AF1152" s="41"/>
      <c r="AG1152" s="41"/>
      <c r="AH1152" s="41"/>
      <c r="AI1152" s="41"/>
      <c r="AJ1152" s="41"/>
      <c r="AK1152" s="20"/>
      <c r="AL1152" s="20"/>
      <c r="AM1152" s="20"/>
      <c r="AN1152" s="20"/>
      <c r="AO1152" s="20"/>
      <c r="AP1152" s="20"/>
      <c r="AQ1152" s="20"/>
      <c r="AR1152" s="20"/>
      <c r="AS1152" s="20"/>
      <c r="AT1152" s="48"/>
      <c r="AU1152" s="20"/>
      <c r="AV1152" s="20"/>
      <c r="AW1152" s="20"/>
      <c r="AX1152" s="20"/>
      <c r="AY1152" s="20"/>
      <c r="AZ1152" s="20"/>
      <c r="BA1152" s="20"/>
      <c r="BC1152" s="48"/>
      <c r="BE1152" s="48"/>
      <c r="BG1152" s="48"/>
      <c r="BH1152" s="48"/>
      <c r="BL1152" s="48"/>
      <c r="BM1152" s="61"/>
      <c r="BN1152" s="48"/>
      <c r="BO1152" s="48"/>
      <c r="BP1152" s="48"/>
      <c r="BQ1152" s="12"/>
      <c r="BR1152" s="48"/>
      <c r="BS1152" s="48"/>
      <c r="BT1152" s="48"/>
      <c r="BU1152" s="48"/>
      <c r="BV1152" s="18"/>
      <c r="BW1152" s="18"/>
      <c r="BX1152" s="18"/>
      <c r="BY1152" s="24"/>
      <c r="BZ1152" s="18"/>
      <c r="CA1152" s="18"/>
      <c r="CE1152" s="18"/>
    </row>
    <row r="1153" spans="2:83" s="19" customFormat="1">
      <c r="B1153" s="43"/>
      <c r="C1153" s="27"/>
      <c r="D1153" s="56"/>
      <c r="E1153" s="56"/>
      <c r="F1153" s="176"/>
      <c r="G1153" s="460"/>
      <c r="H1153" s="48"/>
      <c r="I1153" s="48"/>
      <c r="J1153" s="48"/>
      <c r="K1153" s="54"/>
      <c r="L1153" s="56"/>
      <c r="M1153" s="429"/>
      <c r="N1153" s="176"/>
      <c r="O1153" s="48"/>
      <c r="P1153" s="48"/>
      <c r="Q1153" s="48"/>
      <c r="R1153" s="54"/>
      <c r="S1153" s="56"/>
      <c r="T1153" s="176"/>
      <c r="U1153" s="48"/>
      <c r="V1153" s="48"/>
      <c r="W1153" s="48"/>
      <c r="X1153" s="54"/>
      <c r="Y1153" s="56"/>
      <c r="Z1153" s="176"/>
      <c r="AA1153" s="48"/>
      <c r="AB1153" s="48"/>
      <c r="AC1153" s="48"/>
      <c r="AD1153" s="54"/>
      <c r="AE1153" s="41"/>
      <c r="AF1153" s="41"/>
      <c r="AG1153" s="41"/>
      <c r="AH1153" s="41"/>
      <c r="AI1153" s="41"/>
      <c r="AJ1153" s="41"/>
      <c r="AK1153" s="20"/>
      <c r="AL1153" s="20"/>
      <c r="AM1153" s="20"/>
      <c r="AN1153" s="20"/>
      <c r="AO1153" s="20"/>
      <c r="AP1153" s="20"/>
      <c r="AQ1153" s="20"/>
      <c r="AR1153" s="20"/>
      <c r="AS1153" s="20"/>
      <c r="AT1153" s="48"/>
      <c r="AU1153" s="20"/>
      <c r="AV1153" s="20"/>
      <c r="AW1153" s="20"/>
      <c r="AX1153" s="20"/>
      <c r="AY1153" s="20"/>
      <c r="AZ1153" s="20"/>
      <c r="BA1153" s="20"/>
      <c r="BC1153" s="48"/>
      <c r="BE1153" s="48"/>
      <c r="BG1153" s="48"/>
      <c r="BH1153" s="48"/>
      <c r="BL1153" s="48"/>
      <c r="BM1153" s="61"/>
      <c r="BN1153" s="48"/>
      <c r="BO1153" s="48"/>
      <c r="BP1153" s="48"/>
      <c r="BQ1153" s="12"/>
      <c r="BR1153" s="48"/>
      <c r="BS1153" s="48"/>
      <c r="BT1153" s="48"/>
      <c r="BU1153" s="48"/>
      <c r="BV1153" s="18"/>
      <c r="BW1153" s="18"/>
      <c r="BX1153" s="18"/>
      <c r="BY1153" s="24"/>
      <c r="BZ1153" s="18"/>
      <c r="CA1153" s="18"/>
      <c r="CE1153" s="18"/>
    </row>
    <row r="1154" spans="2:83" s="19" customFormat="1">
      <c r="B1154" s="43"/>
      <c r="C1154" s="27"/>
      <c r="D1154" s="56"/>
      <c r="E1154" s="56"/>
      <c r="F1154" s="176"/>
      <c r="G1154" s="460"/>
      <c r="H1154" s="48"/>
      <c r="I1154" s="48"/>
      <c r="J1154" s="48"/>
      <c r="K1154" s="54"/>
      <c r="L1154" s="56"/>
      <c r="M1154" s="429"/>
      <c r="N1154" s="176"/>
      <c r="O1154" s="48"/>
      <c r="P1154" s="48"/>
      <c r="Q1154" s="48"/>
      <c r="R1154" s="54"/>
      <c r="S1154" s="56"/>
      <c r="T1154" s="176"/>
      <c r="U1154" s="48"/>
      <c r="V1154" s="48"/>
      <c r="W1154" s="48"/>
      <c r="X1154" s="54"/>
      <c r="Y1154" s="56"/>
      <c r="Z1154" s="176"/>
      <c r="AA1154" s="48"/>
      <c r="AB1154" s="48"/>
      <c r="AC1154" s="48"/>
      <c r="AD1154" s="54"/>
      <c r="AE1154" s="41"/>
      <c r="AF1154" s="41"/>
      <c r="AG1154" s="41"/>
      <c r="AH1154" s="41"/>
      <c r="AI1154" s="41"/>
      <c r="AJ1154" s="41"/>
      <c r="AK1154" s="20"/>
      <c r="AL1154" s="20"/>
      <c r="AM1154" s="20"/>
      <c r="AN1154" s="20"/>
      <c r="AO1154" s="20"/>
      <c r="AP1154" s="20"/>
      <c r="AQ1154" s="20"/>
      <c r="AR1154" s="20"/>
      <c r="AS1154" s="20"/>
      <c r="AT1154" s="48"/>
      <c r="AU1154" s="20"/>
      <c r="AV1154" s="20"/>
      <c r="AW1154" s="20"/>
      <c r="AX1154" s="20"/>
      <c r="AY1154" s="20"/>
      <c r="AZ1154" s="20"/>
      <c r="BA1154" s="20"/>
      <c r="BC1154" s="48"/>
      <c r="BE1154" s="48"/>
      <c r="BG1154" s="48"/>
      <c r="BH1154" s="48"/>
      <c r="BL1154" s="48"/>
      <c r="BM1154" s="61"/>
      <c r="BN1154" s="48"/>
      <c r="BO1154" s="48"/>
      <c r="BP1154" s="48"/>
      <c r="BQ1154" s="12"/>
      <c r="BR1154" s="48"/>
      <c r="BS1154" s="48"/>
      <c r="BT1154" s="48"/>
      <c r="BU1154" s="48"/>
      <c r="BV1154" s="18"/>
      <c r="BW1154" s="18"/>
      <c r="BX1154" s="18"/>
      <c r="BY1154" s="24"/>
      <c r="BZ1154" s="18"/>
      <c r="CA1154" s="18"/>
      <c r="CE1154" s="18"/>
    </row>
    <row r="1155" spans="2:83" s="19" customFormat="1">
      <c r="B1155" s="43"/>
      <c r="C1155" s="27"/>
      <c r="D1155" s="56"/>
      <c r="E1155" s="56"/>
      <c r="F1155" s="176"/>
      <c r="G1155" s="460"/>
      <c r="H1155" s="48"/>
      <c r="I1155" s="48"/>
      <c r="J1155" s="48"/>
      <c r="K1155" s="54"/>
      <c r="L1155" s="56"/>
      <c r="M1155" s="429"/>
      <c r="N1155" s="176"/>
      <c r="O1155" s="48"/>
      <c r="P1155" s="48"/>
      <c r="Q1155" s="48"/>
      <c r="R1155" s="54"/>
      <c r="S1155" s="56"/>
      <c r="T1155" s="176"/>
      <c r="U1155" s="48"/>
      <c r="V1155" s="48"/>
      <c r="W1155" s="48"/>
      <c r="X1155" s="54"/>
      <c r="Y1155" s="56"/>
      <c r="Z1155" s="176"/>
      <c r="AA1155" s="48"/>
      <c r="AB1155" s="48"/>
      <c r="AC1155" s="48"/>
      <c r="AD1155" s="54"/>
      <c r="AE1155" s="41"/>
      <c r="AF1155" s="41"/>
      <c r="AG1155" s="41"/>
      <c r="AH1155" s="41"/>
      <c r="AI1155" s="41"/>
      <c r="AJ1155" s="41"/>
      <c r="AK1155" s="20"/>
      <c r="AL1155" s="20"/>
      <c r="AM1155" s="20"/>
      <c r="AN1155" s="20"/>
      <c r="AO1155" s="20"/>
      <c r="AP1155" s="20"/>
      <c r="AQ1155" s="20"/>
      <c r="AR1155" s="20"/>
      <c r="AS1155" s="20"/>
      <c r="AT1155" s="48"/>
      <c r="AU1155" s="20"/>
      <c r="AV1155" s="20"/>
      <c r="AW1155" s="20"/>
      <c r="AX1155" s="20"/>
      <c r="AY1155" s="20"/>
      <c r="AZ1155" s="20"/>
      <c r="BA1155" s="20"/>
      <c r="BC1155" s="48"/>
      <c r="BE1155" s="48"/>
      <c r="BG1155" s="48"/>
      <c r="BH1155" s="48"/>
      <c r="BL1155" s="48"/>
      <c r="BM1155" s="61"/>
      <c r="BN1155" s="48"/>
      <c r="BO1155" s="48"/>
      <c r="BP1155" s="48"/>
      <c r="BQ1155" s="12"/>
      <c r="BR1155" s="48"/>
      <c r="BS1155" s="48"/>
      <c r="BT1155" s="48"/>
      <c r="BU1155" s="48"/>
      <c r="BV1155" s="18"/>
      <c r="BW1155" s="18"/>
      <c r="BX1155" s="18"/>
      <c r="BY1155" s="24"/>
      <c r="BZ1155" s="18"/>
      <c r="CA1155" s="18"/>
      <c r="CE1155" s="18"/>
    </row>
    <row r="1156" spans="2:83" s="19" customFormat="1">
      <c r="B1156" s="43"/>
      <c r="C1156" s="27"/>
      <c r="D1156" s="56"/>
      <c r="E1156" s="56"/>
      <c r="F1156" s="176"/>
      <c r="G1156" s="460"/>
      <c r="H1156" s="48"/>
      <c r="I1156" s="48"/>
      <c r="J1156" s="48"/>
      <c r="K1156" s="54"/>
      <c r="L1156" s="56"/>
      <c r="M1156" s="429"/>
      <c r="N1156" s="176"/>
      <c r="O1156" s="48"/>
      <c r="P1156" s="48"/>
      <c r="Q1156" s="48"/>
      <c r="R1156" s="54"/>
      <c r="S1156" s="56"/>
      <c r="T1156" s="176"/>
      <c r="U1156" s="48"/>
      <c r="V1156" s="48"/>
      <c r="W1156" s="48"/>
      <c r="X1156" s="54"/>
      <c r="Y1156" s="56"/>
      <c r="Z1156" s="176"/>
      <c r="AA1156" s="48"/>
      <c r="AB1156" s="48"/>
      <c r="AC1156" s="48"/>
      <c r="AD1156" s="54"/>
      <c r="AE1156" s="41"/>
      <c r="AF1156" s="41"/>
      <c r="AG1156" s="41"/>
      <c r="AH1156" s="41"/>
      <c r="AI1156" s="41"/>
      <c r="AJ1156" s="41"/>
      <c r="AK1156" s="20"/>
      <c r="AL1156" s="20"/>
      <c r="AM1156" s="20"/>
      <c r="AN1156" s="20"/>
      <c r="AO1156" s="20"/>
      <c r="AP1156" s="20"/>
      <c r="AQ1156" s="20"/>
      <c r="AR1156" s="20"/>
      <c r="AS1156" s="20"/>
      <c r="AT1156" s="48"/>
      <c r="AU1156" s="20"/>
      <c r="AV1156" s="20"/>
      <c r="AW1156" s="20"/>
      <c r="AX1156" s="20"/>
      <c r="AY1156" s="20"/>
      <c r="AZ1156" s="20"/>
      <c r="BA1156" s="20"/>
      <c r="BC1156" s="48"/>
      <c r="BE1156" s="48"/>
      <c r="BG1156" s="48"/>
      <c r="BH1156" s="48"/>
      <c r="BL1156" s="48"/>
      <c r="BM1156" s="61"/>
      <c r="BN1156" s="48"/>
      <c r="BO1156" s="48"/>
      <c r="BP1156" s="48"/>
      <c r="BQ1156" s="12"/>
      <c r="BR1156" s="48"/>
      <c r="BS1156" s="48"/>
      <c r="BT1156" s="48"/>
      <c r="BU1156" s="48"/>
      <c r="BV1156" s="18"/>
      <c r="BW1156" s="18"/>
      <c r="BX1156" s="18"/>
      <c r="BY1156" s="24"/>
      <c r="BZ1156" s="18"/>
      <c r="CA1156" s="18"/>
      <c r="CE1156" s="18"/>
    </row>
    <row r="1157" spans="2:83" s="19" customFormat="1">
      <c r="B1157" s="43"/>
      <c r="C1157" s="27"/>
      <c r="D1157" s="56"/>
      <c r="E1157" s="56"/>
      <c r="F1157" s="176"/>
      <c r="G1157" s="460"/>
      <c r="H1157" s="48"/>
      <c r="I1157" s="48"/>
      <c r="J1157" s="48"/>
      <c r="K1157" s="54"/>
      <c r="L1157" s="56"/>
      <c r="M1157" s="429"/>
      <c r="N1157" s="176"/>
      <c r="O1157" s="48"/>
      <c r="P1157" s="48"/>
      <c r="Q1157" s="48"/>
      <c r="R1157" s="54"/>
      <c r="S1157" s="56"/>
      <c r="T1157" s="176"/>
      <c r="U1157" s="48"/>
      <c r="V1157" s="48"/>
      <c r="W1157" s="48"/>
      <c r="X1157" s="54"/>
      <c r="Y1157" s="56"/>
      <c r="Z1157" s="176"/>
      <c r="AA1157" s="48"/>
      <c r="AB1157" s="48"/>
      <c r="AC1157" s="48"/>
      <c r="AD1157" s="54"/>
      <c r="AE1157" s="41"/>
      <c r="AF1157" s="41"/>
      <c r="AG1157" s="41"/>
      <c r="AH1157" s="41"/>
      <c r="AI1157" s="41"/>
      <c r="AJ1157" s="41"/>
      <c r="AK1157" s="20"/>
      <c r="AL1157" s="20"/>
      <c r="AM1157" s="20"/>
      <c r="AN1157" s="20"/>
      <c r="AO1157" s="20"/>
      <c r="AP1157" s="20"/>
      <c r="AQ1157" s="20"/>
      <c r="AR1157" s="20"/>
      <c r="AS1157" s="20"/>
      <c r="AT1157" s="48"/>
      <c r="AU1157" s="20"/>
      <c r="AV1157" s="20"/>
      <c r="AW1157" s="20"/>
      <c r="AX1157" s="20"/>
      <c r="AY1157" s="20"/>
      <c r="AZ1157" s="20"/>
      <c r="BA1157" s="20"/>
      <c r="BC1157" s="48"/>
      <c r="BE1157" s="48"/>
      <c r="BG1157" s="48"/>
      <c r="BH1157" s="48"/>
      <c r="BL1157" s="48"/>
      <c r="BM1157" s="61"/>
      <c r="BN1157" s="48"/>
      <c r="BO1157" s="48"/>
      <c r="BP1157" s="48"/>
      <c r="BQ1157" s="12"/>
      <c r="BR1157" s="48"/>
      <c r="BS1157" s="48"/>
      <c r="BT1157" s="48"/>
      <c r="BU1157" s="48"/>
      <c r="BV1157" s="18"/>
      <c r="BW1157" s="18"/>
      <c r="BX1157" s="18"/>
      <c r="BY1157" s="24"/>
      <c r="BZ1157" s="18"/>
      <c r="CA1157" s="18"/>
      <c r="CE1157" s="18"/>
    </row>
    <row r="1158" spans="2:83" s="19" customFormat="1">
      <c r="B1158" s="43"/>
      <c r="C1158" s="27"/>
      <c r="D1158" s="56"/>
      <c r="E1158" s="56"/>
      <c r="F1158" s="176"/>
      <c r="G1158" s="460"/>
      <c r="H1158" s="48"/>
      <c r="I1158" s="48"/>
      <c r="J1158" s="48"/>
      <c r="K1158" s="54"/>
      <c r="L1158" s="56"/>
      <c r="M1158" s="429"/>
      <c r="N1158" s="176"/>
      <c r="O1158" s="48"/>
      <c r="P1158" s="48"/>
      <c r="Q1158" s="48"/>
      <c r="R1158" s="54"/>
      <c r="S1158" s="56"/>
      <c r="T1158" s="176"/>
      <c r="U1158" s="48"/>
      <c r="V1158" s="48"/>
      <c r="W1158" s="48"/>
      <c r="X1158" s="54"/>
      <c r="Y1158" s="56"/>
      <c r="Z1158" s="176"/>
      <c r="AA1158" s="48"/>
      <c r="AB1158" s="48"/>
      <c r="AC1158" s="48"/>
      <c r="AD1158" s="54"/>
      <c r="AE1158" s="41"/>
      <c r="AF1158" s="41"/>
      <c r="AG1158" s="41"/>
      <c r="AH1158" s="41"/>
      <c r="AI1158" s="41"/>
      <c r="AJ1158" s="41"/>
      <c r="AK1158" s="20"/>
      <c r="AL1158" s="20"/>
      <c r="AM1158" s="20"/>
      <c r="AN1158" s="20"/>
      <c r="AO1158" s="20"/>
      <c r="AP1158" s="20"/>
      <c r="AQ1158" s="20"/>
      <c r="AR1158" s="20"/>
      <c r="AS1158" s="20"/>
      <c r="AT1158" s="48"/>
      <c r="AU1158" s="20"/>
      <c r="AV1158" s="20"/>
      <c r="AW1158" s="20"/>
      <c r="AX1158" s="20"/>
      <c r="AY1158" s="20"/>
      <c r="AZ1158" s="20"/>
      <c r="BA1158" s="20"/>
      <c r="BC1158" s="48"/>
      <c r="BE1158" s="48"/>
      <c r="BG1158" s="48"/>
      <c r="BH1158" s="48"/>
      <c r="BL1158" s="48"/>
      <c r="BM1158" s="61"/>
      <c r="BN1158" s="48"/>
      <c r="BO1158" s="48"/>
      <c r="BP1158" s="48"/>
      <c r="BQ1158" s="12"/>
      <c r="BR1158" s="48"/>
      <c r="BS1158" s="48"/>
      <c r="BT1158" s="48"/>
      <c r="BU1158" s="48"/>
      <c r="BV1158" s="18"/>
      <c r="BW1158" s="18"/>
      <c r="BX1158" s="18"/>
      <c r="BY1158" s="24"/>
      <c r="BZ1158" s="18"/>
      <c r="CA1158" s="18"/>
      <c r="CE1158" s="18"/>
    </row>
    <row r="1159" spans="2:83" s="19" customFormat="1">
      <c r="B1159" s="43"/>
      <c r="C1159" s="27"/>
      <c r="D1159" s="56"/>
      <c r="E1159" s="56"/>
      <c r="F1159" s="176"/>
      <c r="G1159" s="460"/>
      <c r="H1159" s="48"/>
      <c r="I1159" s="48"/>
      <c r="J1159" s="48"/>
      <c r="K1159" s="54"/>
      <c r="L1159" s="56"/>
      <c r="M1159" s="429"/>
      <c r="N1159" s="176"/>
      <c r="O1159" s="48"/>
      <c r="P1159" s="48"/>
      <c r="Q1159" s="48"/>
      <c r="R1159" s="54"/>
      <c r="S1159" s="56"/>
      <c r="T1159" s="176"/>
      <c r="U1159" s="48"/>
      <c r="V1159" s="48"/>
      <c r="W1159" s="48"/>
      <c r="X1159" s="54"/>
      <c r="Y1159" s="56"/>
      <c r="Z1159" s="176"/>
      <c r="AA1159" s="48"/>
      <c r="AB1159" s="48"/>
      <c r="AC1159" s="48"/>
      <c r="AD1159" s="54"/>
      <c r="AE1159" s="41"/>
      <c r="AF1159" s="41"/>
      <c r="AG1159" s="41"/>
      <c r="AH1159" s="41"/>
      <c r="AI1159" s="41"/>
      <c r="AJ1159" s="41"/>
      <c r="AK1159" s="20"/>
      <c r="AL1159" s="20"/>
      <c r="AM1159" s="20"/>
      <c r="AN1159" s="20"/>
      <c r="AO1159" s="20"/>
      <c r="AP1159" s="20"/>
      <c r="AQ1159" s="20"/>
      <c r="AR1159" s="20"/>
      <c r="AS1159" s="20"/>
      <c r="AT1159" s="48"/>
      <c r="AU1159" s="20"/>
      <c r="AV1159" s="20"/>
      <c r="AW1159" s="20"/>
      <c r="AX1159" s="20"/>
      <c r="AY1159" s="20"/>
      <c r="AZ1159" s="20"/>
      <c r="BA1159" s="20"/>
      <c r="BC1159" s="48"/>
      <c r="BE1159" s="48"/>
      <c r="BG1159" s="48"/>
      <c r="BH1159" s="48"/>
      <c r="BL1159" s="48"/>
      <c r="BM1159" s="61"/>
      <c r="BN1159" s="48"/>
      <c r="BO1159" s="48"/>
      <c r="BP1159" s="48"/>
      <c r="BQ1159" s="12"/>
      <c r="BR1159" s="48"/>
      <c r="BS1159" s="48"/>
      <c r="BT1159" s="48"/>
      <c r="BU1159" s="48"/>
      <c r="BV1159" s="18"/>
      <c r="BW1159" s="18"/>
      <c r="BX1159" s="18"/>
      <c r="BY1159" s="24"/>
      <c r="BZ1159" s="18"/>
      <c r="CA1159" s="18"/>
      <c r="CE1159" s="18"/>
    </row>
    <row r="1160" spans="2:83" s="19" customFormat="1">
      <c r="B1160" s="43"/>
      <c r="C1160" s="27"/>
      <c r="D1160" s="56"/>
      <c r="E1160" s="56"/>
      <c r="F1160" s="176"/>
      <c r="G1160" s="460"/>
      <c r="H1160" s="48"/>
      <c r="I1160" s="48"/>
      <c r="J1160" s="48"/>
      <c r="K1160" s="54"/>
      <c r="L1160" s="56"/>
      <c r="M1160" s="429"/>
      <c r="N1160" s="176"/>
      <c r="O1160" s="48"/>
      <c r="P1160" s="48"/>
      <c r="Q1160" s="48"/>
      <c r="R1160" s="54"/>
      <c r="S1160" s="56"/>
      <c r="T1160" s="176"/>
      <c r="U1160" s="48"/>
      <c r="V1160" s="48"/>
      <c r="W1160" s="48"/>
      <c r="X1160" s="54"/>
      <c r="Y1160" s="56"/>
      <c r="Z1160" s="176"/>
      <c r="AA1160" s="48"/>
      <c r="AB1160" s="48"/>
      <c r="AC1160" s="48"/>
      <c r="AD1160" s="54"/>
      <c r="AE1160" s="41"/>
      <c r="AF1160" s="41"/>
      <c r="AG1160" s="41"/>
      <c r="AH1160" s="41"/>
      <c r="AI1160" s="41"/>
      <c r="AJ1160" s="41"/>
      <c r="AK1160" s="20"/>
      <c r="AL1160" s="20"/>
      <c r="AM1160" s="20"/>
      <c r="AN1160" s="20"/>
      <c r="AO1160" s="20"/>
      <c r="AP1160" s="20"/>
      <c r="AQ1160" s="20"/>
      <c r="AR1160" s="20"/>
      <c r="AS1160" s="20"/>
      <c r="AT1160" s="48"/>
      <c r="AU1160" s="20"/>
      <c r="AV1160" s="20"/>
      <c r="AW1160" s="20"/>
      <c r="AX1160" s="20"/>
      <c r="AY1160" s="20"/>
      <c r="AZ1160" s="20"/>
      <c r="BA1160" s="20"/>
      <c r="BC1160" s="48"/>
      <c r="BE1160" s="48"/>
      <c r="BG1160" s="48"/>
      <c r="BH1160" s="48"/>
      <c r="BL1160" s="48"/>
      <c r="BM1160" s="61"/>
      <c r="BN1160" s="48"/>
      <c r="BO1160" s="48"/>
      <c r="BP1160" s="48"/>
      <c r="BQ1160" s="12"/>
      <c r="BR1160" s="48"/>
      <c r="BS1160" s="48"/>
      <c r="BT1160" s="48"/>
      <c r="BU1160" s="48"/>
      <c r="BV1160" s="18"/>
      <c r="BW1160" s="18"/>
      <c r="BX1160" s="18"/>
      <c r="BY1160" s="24"/>
      <c r="BZ1160" s="18"/>
      <c r="CA1160" s="18"/>
      <c r="CE1160" s="18"/>
    </row>
    <row r="1161" spans="2:83" s="19" customFormat="1">
      <c r="B1161" s="43"/>
      <c r="C1161" s="27"/>
      <c r="D1161" s="56"/>
      <c r="E1161" s="56"/>
      <c r="F1161" s="176"/>
      <c r="G1161" s="460"/>
      <c r="H1161" s="48"/>
      <c r="I1161" s="48"/>
      <c r="J1161" s="48"/>
      <c r="K1161" s="54"/>
      <c r="L1161" s="56"/>
      <c r="M1161" s="429"/>
      <c r="N1161" s="176"/>
      <c r="O1161" s="48"/>
      <c r="P1161" s="48"/>
      <c r="Q1161" s="48"/>
      <c r="R1161" s="54"/>
      <c r="S1161" s="56"/>
      <c r="T1161" s="176"/>
      <c r="U1161" s="48"/>
      <c r="V1161" s="48"/>
      <c r="W1161" s="48"/>
      <c r="X1161" s="54"/>
      <c r="Y1161" s="56"/>
      <c r="Z1161" s="176"/>
      <c r="AA1161" s="48"/>
      <c r="AB1161" s="48"/>
      <c r="AC1161" s="48"/>
      <c r="AD1161" s="54"/>
      <c r="AE1161" s="41"/>
      <c r="AF1161" s="41"/>
      <c r="AG1161" s="41"/>
      <c r="AH1161" s="41"/>
      <c r="AI1161" s="41"/>
      <c r="AJ1161" s="41"/>
      <c r="AK1161" s="20"/>
      <c r="AL1161" s="20"/>
      <c r="AM1161" s="20"/>
      <c r="AN1161" s="20"/>
      <c r="AO1161" s="20"/>
      <c r="AP1161" s="20"/>
      <c r="AQ1161" s="20"/>
      <c r="AR1161" s="20"/>
      <c r="AS1161" s="20"/>
      <c r="AT1161" s="48"/>
      <c r="AU1161" s="20"/>
      <c r="AV1161" s="20"/>
      <c r="AW1161" s="20"/>
      <c r="AX1161" s="20"/>
      <c r="AY1161" s="20"/>
      <c r="AZ1161" s="20"/>
      <c r="BA1161" s="20"/>
      <c r="BC1161" s="48"/>
      <c r="BE1161" s="48"/>
      <c r="BG1161" s="48"/>
      <c r="BH1161" s="48"/>
      <c r="BL1161" s="48"/>
      <c r="BM1161" s="61"/>
      <c r="BN1161" s="48"/>
      <c r="BO1161" s="48"/>
      <c r="BP1161" s="48"/>
      <c r="BQ1161" s="12"/>
      <c r="BR1161" s="48"/>
      <c r="BS1161" s="48"/>
      <c r="BT1161" s="48"/>
      <c r="BU1161" s="48"/>
      <c r="BV1161" s="18"/>
      <c r="BW1161" s="18"/>
      <c r="BX1161" s="18"/>
      <c r="BY1161" s="24"/>
      <c r="BZ1161" s="18"/>
      <c r="CA1161" s="18"/>
      <c r="CE1161" s="18"/>
    </row>
    <row r="1162" spans="2:83" s="19" customFormat="1">
      <c r="B1162" s="43"/>
      <c r="C1162" s="27"/>
      <c r="D1162" s="56"/>
      <c r="E1162" s="56"/>
      <c r="F1162" s="176"/>
      <c r="G1162" s="460"/>
      <c r="H1162" s="48"/>
      <c r="I1162" s="48"/>
      <c r="J1162" s="48"/>
      <c r="K1162" s="54"/>
      <c r="L1162" s="56"/>
      <c r="M1162" s="429"/>
      <c r="N1162" s="176"/>
      <c r="O1162" s="48"/>
      <c r="P1162" s="48"/>
      <c r="Q1162" s="48"/>
      <c r="R1162" s="54"/>
      <c r="S1162" s="56"/>
      <c r="T1162" s="176"/>
      <c r="U1162" s="48"/>
      <c r="V1162" s="48"/>
      <c r="W1162" s="48"/>
      <c r="X1162" s="54"/>
      <c r="Y1162" s="56"/>
      <c r="Z1162" s="176"/>
      <c r="AA1162" s="48"/>
      <c r="AB1162" s="48"/>
      <c r="AC1162" s="48"/>
      <c r="AD1162" s="54"/>
      <c r="AE1162" s="41"/>
      <c r="AF1162" s="41"/>
      <c r="AG1162" s="41"/>
      <c r="AH1162" s="41"/>
      <c r="AI1162" s="41"/>
      <c r="AJ1162" s="41"/>
      <c r="AK1162" s="20"/>
      <c r="AL1162" s="20"/>
      <c r="AM1162" s="20"/>
      <c r="AN1162" s="20"/>
      <c r="AO1162" s="20"/>
      <c r="AP1162" s="20"/>
      <c r="AQ1162" s="20"/>
      <c r="AR1162" s="20"/>
      <c r="AS1162" s="20"/>
      <c r="AT1162" s="48"/>
      <c r="AU1162" s="20"/>
      <c r="AV1162" s="20"/>
      <c r="AW1162" s="20"/>
      <c r="AX1162" s="20"/>
      <c r="AY1162" s="20"/>
      <c r="AZ1162" s="20"/>
      <c r="BA1162" s="20"/>
      <c r="BC1162" s="48"/>
      <c r="BE1162" s="48"/>
      <c r="BG1162" s="48"/>
      <c r="BH1162" s="48"/>
      <c r="BL1162" s="48"/>
      <c r="BM1162" s="61"/>
      <c r="BN1162" s="48"/>
      <c r="BO1162" s="48"/>
      <c r="BP1162" s="48"/>
      <c r="BQ1162" s="12"/>
      <c r="BR1162" s="48"/>
      <c r="BS1162" s="48"/>
      <c r="BT1162" s="48"/>
      <c r="BU1162" s="48"/>
      <c r="BV1162" s="18"/>
      <c r="BW1162" s="18"/>
      <c r="BX1162" s="18"/>
      <c r="BY1162" s="24"/>
      <c r="BZ1162" s="18"/>
      <c r="CA1162" s="18"/>
      <c r="CE1162" s="18"/>
    </row>
    <row r="1163" spans="2:83" s="19" customFormat="1">
      <c r="B1163" s="43"/>
      <c r="C1163" s="27"/>
      <c r="D1163" s="56"/>
      <c r="E1163" s="56"/>
      <c r="F1163" s="176"/>
      <c r="G1163" s="460"/>
      <c r="H1163" s="48"/>
      <c r="I1163" s="48"/>
      <c r="J1163" s="48"/>
      <c r="K1163" s="54"/>
      <c r="L1163" s="56"/>
      <c r="M1163" s="429"/>
      <c r="N1163" s="176"/>
      <c r="O1163" s="48"/>
      <c r="P1163" s="48"/>
      <c r="Q1163" s="48"/>
      <c r="R1163" s="54"/>
      <c r="S1163" s="56"/>
      <c r="T1163" s="176"/>
      <c r="U1163" s="48"/>
      <c r="V1163" s="48"/>
      <c r="W1163" s="48"/>
      <c r="X1163" s="54"/>
      <c r="Y1163" s="56"/>
      <c r="Z1163" s="176"/>
      <c r="AA1163" s="48"/>
      <c r="AB1163" s="48"/>
      <c r="AC1163" s="48"/>
      <c r="AD1163" s="54"/>
      <c r="AE1163" s="41"/>
      <c r="AF1163" s="41"/>
      <c r="AG1163" s="41"/>
      <c r="AH1163" s="41"/>
      <c r="AI1163" s="41"/>
      <c r="AJ1163" s="41"/>
      <c r="AK1163" s="20"/>
      <c r="AL1163" s="20"/>
      <c r="AM1163" s="20"/>
      <c r="AN1163" s="20"/>
      <c r="AO1163" s="20"/>
      <c r="AP1163" s="20"/>
      <c r="AQ1163" s="20"/>
      <c r="AR1163" s="20"/>
      <c r="AS1163" s="20"/>
      <c r="AT1163" s="48"/>
      <c r="AU1163" s="20"/>
      <c r="AV1163" s="20"/>
      <c r="AW1163" s="20"/>
      <c r="AX1163" s="20"/>
      <c r="AY1163" s="20"/>
      <c r="AZ1163" s="20"/>
      <c r="BA1163" s="20"/>
      <c r="BC1163" s="48"/>
      <c r="BE1163" s="48"/>
      <c r="BG1163" s="48"/>
      <c r="BH1163" s="48"/>
      <c r="BL1163" s="48"/>
      <c r="BM1163" s="61"/>
      <c r="BN1163" s="48"/>
      <c r="BO1163" s="48"/>
      <c r="BP1163" s="48"/>
      <c r="BQ1163" s="12"/>
      <c r="BR1163" s="48"/>
      <c r="BS1163" s="48"/>
      <c r="BT1163" s="48"/>
      <c r="BU1163" s="48"/>
      <c r="BV1163" s="18"/>
      <c r="BW1163" s="18"/>
      <c r="BX1163" s="18"/>
      <c r="BY1163" s="24"/>
      <c r="BZ1163" s="18"/>
      <c r="CA1163" s="18"/>
      <c r="CE1163" s="18"/>
    </row>
    <row r="1164" spans="2:83" s="19" customFormat="1">
      <c r="B1164" s="43"/>
      <c r="C1164" s="27"/>
      <c r="D1164" s="56"/>
      <c r="E1164" s="56"/>
      <c r="F1164" s="176"/>
      <c r="G1164" s="460"/>
      <c r="H1164" s="48"/>
      <c r="I1164" s="48"/>
      <c r="J1164" s="48"/>
      <c r="K1164" s="54"/>
      <c r="L1164" s="56"/>
      <c r="M1164" s="429"/>
      <c r="N1164" s="176"/>
      <c r="O1164" s="48"/>
      <c r="P1164" s="48"/>
      <c r="Q1164" s="48"/>
      <c r="R1164" s="54"/>
      <c r="S1164" s="56"/>
      <c r="T1164" s="176"/>
      <c r="U1164" s="48"/>
      <c r="V1164" s="48"/>
      <c r="W1164" s="48"/>
      <c r="X1164" s="54"/>
      <c r="Y1164" s="56"/>
      <c r="Z1164" s="176"/>
      <c r="AA1164" s="48"/>
      <c r="AB1164" s="48"/>
      <c r="AC1164" s="48"/>
      <c r="AD1164" s="54"/>
      <c r="AE1164" s="41"/>
      <c r="AF1164" s="41"/>
      <c r="AG1164" s="41"/>
      <c r="AH1164" s="41"/>
      <c r="AI1164" s="41"/>
      <c r="AJ1164" s="41"/>
      <c r="AK1164" s="20"/>
      <c r="AL1164" s="20"/>
      <c r="AM1164" s="20"/>
      <c r="AN1164" s="20"/>
      <c r="AO1164" s="20"/>
      <c r="AP1164" s="20"/>
      <c r="AQ1164" s="20"/>
      <c r="AR1164" s="20"/>
      <c r="AS1164" s="20"/>
      <c r="AT1164" s="48"/>
      <c r="AU1164" s="20"/>
      <c r="AV1164" s="20"/>
      <c r="AW1164" s="20"/>
      <c r="AX1164" s="20"/>
      <c r="AY1164" s="20"/>
      <c r="AZ1164" s="20"/>
      <c r="BA1164" s="20"/>
      <c r="BC1164" s="48"/>
      <c r="BE1164" s="48"/>
      <c r="BG1164" s="48"/>
      <c r="BH1164" s="48"/>
      <c r="BL1164" s="48"/>
      <c r="BM1164" s="61"/>
      <c r="BN1164" s="48"/>
      <c r="BO1164" s="48"/>
      <c r="BP1164" s="48"/>
      <c r="BQ1164" s="12"/>
      <c r="BR1164" s="48"/>
      <c r="BS1164" s="48"/>
      <c r="BT1164" s="48"/>
      <c r="BU1164" s="48"/>
      <c r="BV1164" s="18"/>
      <c r="BW1164" s="18"/>
      <c r="BX1164" s="18"/>
      <c r="BY1164" s="24"/>
      <c r="BZ1164" s="18"/>
      <c r="CA1164" s="18"/>
      <c r="CE1164" s="18"/>
    </row>
    <row r="1165" spans="2:83" s="19" customFormat="1">
      <c r="B1165" s="43"/>
      <c r="C1165" s="27"/>
      <c r="D1165" s="56"/>
      <c r="E1165" s="56"/>
      <c r="F1165" s="176"/>
      <c r="G1165" s="460"/>
      <c r="H1165" s="48"/>
      <c r="I1165" s="48"/>
      <c r="J1165" s="48"/>
      <c r="K1165" s="54"/>
      <c r="L1165" s="56"/>
      <c r="M1165" s="429"/>
      <c r="N1165" s="176"/>
      <c r="O1165" s="48"/>
      <c r="P1165" s="48"/>
      <c r="Q1165" s="48"/>
      <c r="R1165" s="54"/>
      <c r="S1165" s="56"/>
      <c r="T1165" s="176"/>
      <c r="U1165" s="48"/>
      <c r="V1165" s="48"/>
      <c r="W1165" s="48"/>
      <c r="X1165" s="54"/>
      <c r="Y1165" s="56"/>
      <c r="Z1165" s="176"/>
      <c r="AA1165" s="48"/>
      <c r="AB1165" s="48"/>
      <c r="AC1165" s="48"/>
      <c r="AD1165" s="54"/>
      <c r="AE1165" s="41"/>
      <c r="AF1165" s="41"/>
      <c r="AG1165" s="41"/>
      <c r="AH1165" s="41"/>
      <c r="AI1165" s="41"/>
      <c r="AJ1165" s="41"/>
      <c r="AK1165" s="20"/>
      <c r="AL1165" s="20"/>
      <c r="AM1165" s="20"/>
      <c r="AN1165" s="20"/>
      <c r="AO1165" s="20"/>
      <c r="AP1165" s="20"/>
      <c r="AQ1165" s="20"/>
      <c r="AR1165" s="20"/>
      <c r="AS1165" s="20"/>
      <c r="AT1165" s="48"/>
      <c r="AU1165" s="20"/>
      <c r="AV1165" s="20"/>
      <c r="AW1165" s="20"/>
      <c r="AX1165" s="20"/>
      <c r="AY1165" s="20"/>
      <c r="AZ1165" s="20"/>
      <c r="BA1165" s="20"/>
      <c r="BC1165" s="48"/>
      <c r="BE1165" s="48"/>
      <c r="BG1165" s="48"/>
      <c r="BH1165" s="48"/>
      <c r="BL1165" s="48"/>
      <c r="BM1165" s="61"/>
      <c r="BN1165" s="48"/>
      <c r="BO1165" s="48"/>
      <c r="BP1165" s="48"/>
      <c r="BQ1165" s="12"/>
      <c r="BR1165" s="48"/>
      <c r="BS1165" s="48"/>
      <c r="BT1165" s="48"/>
      <c r="BU1165" s="48"/>
      <c r="BV1165" s="18"/>
      <c r="BW1165" s="18"/>
      <c r="BX1165" s="18"/>
      <c r="BY1165" s="24"/>
      <c r="BZ1165" s="18"/>
      <c r="CA1165" s="18"/>
      <c r="CE1165" s="18"/>
    </row>
    <row r="1166" spans="2:83" s="19" customFormat="1">
      <c r="B1166" s="43"/>
      <c r="C1166" s="27"/>
      <c r="D1166" s="56"/>
      <c r="E1166" s="56"/>
      <c r="F1166" s="176"/>
      <c r="G1166" s="460"/>
      <c r="H1166" s="48"/>
      <c r="I1166" s="48"/>
      <c r="J1166" s="48"/>
      <c r="K1166" s="54"/>
      <c r="L1166" s="56"/>
      <c r="M1166" s="429"/>
      <c r="N1166" s="176"/>
      <c r="O1166" s="48"/>
      <c r="P1166" s="48"/>
      <c r="Q1166" s="48"/>
      <c r="R1166" s="54"/>
      <c r="S1166" s="56"/>
      <c r="T1166" s="176"/>
      <c r="U1166" s="48"/>
      <c r="V1166" s="48"/>
      <c r="W1166" s="48"/>
      <c r="X1166" s="54"/>
      <c r="Y1166" s="56"/>
      <c r="Z1166" s="176"/>
      <c r="AA1166" s="48"/>
      <c r="AB1166" s="48"/>
      <c r="AC1166" s="48"/>
      <c r="AD1166" s="54"/>
      <c r="AE1166" s="41"/>
      <c r="AF1166" s="41"/>
      <c r="AG1166" s="41"/>
      <c r="AH1166" s="41"/>
      <c r="AI1166" s="41"/>
      <c r="AJ1166" s="41"/>
      <c r="AK1166" s="20"/>
      <c r="AL1166" s="20"/>
      <c r="AM1166" s="20"/>
      <c r="AN1166" s="20"/>
      <c r="AO1166" s="20"/>
      <c r="AP1166" s="20"/>
      <c r="AQ1166" s="20"/>
      <c r="AR1166" s="20"/>
      <c r="AS1166" s="20"/>
      <c r="AT1166" s="48"/>
      <c r="AU1166" s="20"/>
      <c r="AV1166" s="20"/>
      <c r="AW1166" s="20"/>
      <c r="AX1166" s="20"/>
      <c r="AY1166" s="20"/>
      <c r="AZ1166" s="20"/>
      <c r="BA1166" s="20"/>
      <c r="BC1166" s="48"/>
      <c r="BE1166" s="48"/>
      <c r="BG1166" s="48"/>
      <c r="BH1166" s="48"/>
      <c r="BL1166" s="48"/>
      <c r="BM1166" s="61"/>
      <c r="BN1166" s="48"/>
      <c r="BO1166" s="48"/>
      <c r="BP1166" s="48"/>
      <c r="BQ1166" s="12"/>
      <c r="BR1166" s="48"/>
      <c r="BS1166" s="48"/>
      <c r="BT1166" s="48"/>
      <c r="BU1166" s="48"/>
      <c r="BV1166" s="18"/>
      <c r="BW1166" s="18"/>
      <c r="BX1166" s="18"/>
      <c r="BY1166" s="24"/>
      <c r="BZ1166" s="18"/>
      <c r="CA1166" s="18"/>
      <c r="CE1166" s="18"/>
    </row>
    <row r="1167" spans="2:83" s="19" customFormat="1">
      <c r="B1167" s="43"/>
      <c r="C1167" s="27"/>
      <c r="D1167" s="56"/>
      <c r="E1167" s="56"/>
      <c r="F1167" s="176"/>
      <c r="G1167" s="460"/>
      <c r="H1167" s="48"/>
      <c r="I1167" s="48"/>
      <c r="J1167" s="48"/>
      <c r="K1167" s="54"/>
      <c r="L1167" s="56"/>
      <c r="M1167" s="429"/>
      <c r="N1167" s="176"/>
      <c r="O1167" s="48"/>
      <c r="P1167" s="48"/>
      <c r="Q1167" s="48"/>
      <c r="R1167" s="54"/>
      <c r="S1167" s="56"/>
      <c r="T1167" s="176"/>
      <c r="U1167" s="48"/>
      <c r="V1167" s="48"/>
      <c r="W1167" s="48"/>
      <c r="X1167" s="54"/>
      <c r="Y1167" s="56"/>
      <c r="Z1167" s="176"/>
      <c r="AA1167" s="48"/>
      <c r="AB1167" s="48"/>
      <c r="AC1167" s="48"/>
      <c r="AD1167" s="54"/>
      <c r="AE1167" s="41"/>
      <c r="AF1167" s="41"/>
      <c r="AG1167" s="41"/>
      <c r="AH1167" s="41"/>
      <c r="AI1167" s="41"/>
      <c r="AJ1167" s="41"/>
      <c r="AK1167" s="20"/>
      <c r="AL1167" s="20"/>
      <c r="AM1167" s="20"/>
      <c r="AN1167" s="20"/>
      <c r="AO1167" s="20"/>
      <c r="AP1167" s="20"/>
      <c r="AQ1167" s="20"/>
      <c r="AR1167" s="20"/>
      <c r="AS1167" s="20"/>
      <c r="AT1167" s="48"/>
      <c r="AU1167" s="20"/>
      <c r="AV1167" s="20"/>
      <c r="AW1167" s="20"/>
      <c r="AX1167" s="20"/>
      <c r="AY1167" s="20"/>
      <c r="AZ1167" s="20"/>
      <c r="BA1167" s="20"/>
      <c r="BC1167" s="48"/>
      <c r="BE1167" s="48"/>
      <c r="BG1167" s="48"/>
      <c r="BH1167" s="48"/>
      <c r="BL1167" s="48"/>
      <c r="BM1167" s="61"/>
      <c r="BN1167" s="48"/>
      <c r="BO1167" s="48"/>
      <c r="BP1167" s="48"/>
      <c r="BQ1167" s="12"/>
      <c r="BR1167" s="48"/>
      <c r="BS1167" s="48"/>
      <c r="BT1167" s="48"/>
      <c r="BU1167" s="48"/>
      <c r="BV1167" s="18"/>
      <c r="BW1167" s="18"/>
      <c r="BX1167" s="18"/>
      <c r="BY1167" s="24"/>
      <c r="BZ1167" s="18"/>
      <c r="CA1167" s="18"/>
      <c r="CE1167" s="18"/>
    </row>
    <row r="1168" spans="2:83" s="19" customFormat="1">
      <c r="B1168" s="43"/>
      <c r="C1168" s="27"/>
      <c r="D1168" s="56"/>
      <c r="E1168" s="56"/>
      <c r="F1168" s="176"/>
      <c r="G1168" s="460"/>
      <c r="H1168" s="48"/>
      <c r="I1168" s="48"/>
      <c r="J1168" s="48"/>
      <c r="K1168" s="54"/>
      <c r="L1168" s="56"/>
      <c r="M1168" s="429"/>
      <c r="N1168" s="176"/>
      <c r="O1168" s="48"/>
      <c r="P1168" s="48"/>
      <c r="Q1168" s="48"/>
      <c r="R1168" s="54"/>
      <c r="S1168" s="56"/>
      <c r="T1168" s="176"/>
      <c r="U1168" s="48"/>
      <c r="V1168" s="48"/>
      <c r="W1168" s="48"/>
      <c r="X1168" s="54"/>
      <c r="Y1168" s="56"/>
      <c r="Z1168" s="176"/>
      <c r="AA1168" s="48"/>
      <c r="AB1168" s="48"/>
      <c r="AC1168" s="48"/>
      <c r="AD1168" s="54"/>
      <c r="AE1168" s="41"/>
      <c r="AF1168" s="41"/>
      <c r="AG1168" s="41"/>
      <c r="AH1168" s="41"/>
      <c r="AI1168" s="41"/>
      <c r="AJ1168" s="41"/>
      <c r="AK1168" s="20"/>
      <c r="AL1168" s="20"/>
      <c r="AM1168" s="20"/>
      <c r="AN1168" s="20"/>
      <c r="AO1168" s="20"/>
      <c r="AP1168" s="20"/>
      <c r="AQ1168" s="20"/>
      <c r="AR1168" s="20"/>
      <c r="AS1168" s="20"/>
      <c r="AT1168" s="48"/>
      <c r="AU1168" s="20"/>
      <c r="AV1168" s="20"/>
      <c r="AW1168" s="20"/>
      <c r="AX1168" s="20"/>
      <c r="AY1168" s="20"/>
      <c r="AZ1168" s="20"/>
      <c r="BA1168" s="20"/>
      <c r="BC1168" s="48"/>
      <c r="BE1168" s="48"/>
      <c r="BG1168" s="48"/>
      <c r="BH1168" s="48"/>
      <c r="BL1168" s="48"/>
      <c r="BM1168" s="61"/>
      <c r="BN1168" s="48"/>
      <c r="BO1168" s="48"/>
      <c r="BP1168" s="48"/>
      <c r="BQ1168" s="12"/>
      <c r="BR1168" s="48"/>
      <c r="BS1168" s="48"/>
      <c r="BT1168" s="48"/>
      <c r="BU1168" s="48"/>
      <c r="BV1168" s="18"/>
      <c r="BW1168" s="18"/>
      <c r="BX1168" s="18"/>
      <c r="BY1168" s="24"/>
      <c r="BZ1168" s="18"/>
      <c r="CA1168" s="18"/>
      <c r="CE1168" s="18"/>
    </row>
    <row r="1169" spans="2:83" s="19" customFormat="1">
      <c r="B1169" s="43"/>
      <c r="C1169" s="27"/>
      <c r="D1169" s="56"/>
      <c r="E1169" s="56"/>
      <c r="F1169" s="176"/>
      <c r="G1169" s="460"/>
      <c r="H1169" s="48"/>
      <c r="I1169" s="48"/>
      <c r="J1169" s="48"/>
      <c r="K1169" s="54"/>
      <c r="L1169" s="56"/>
      <c r="M1169" s="429"/>
      <c r="N1169" s="176"/>
      <c r="O1169" s="48"/>
      <c r="P1169" s="48"/>
      <c r="Q1169" s="48"/>
      <c r="R1169" s="54"/>
      <c r="S1169" s="56"/>
      <c r="T1169" s="176"/>
      <c r="U1169" s="48"/>
      <c r="V1169" s="48"/>
      <c r="W1169" s="48"/>
      <c r="X1169" s="54"/>
      <c r="Y1169" s="56"/>
      <c r="Z1169" s="176"/>
      <c r="AA1169" s="48"/>
      <c r="AB1169" s="48"/>
      <c r="AC1169" s="48"/>
      <c r="AD1169" s="54"/>
      <c r="AE1169" s="41"/>
      <c r="AF1169" s="41"/>
      <c r="AG1169" s="41"/>
      <c r="AH1169" s="41"/>
      <c r="AI1169" s="41"/>
      <c r="AJ1169" s="41"/>
      <c r="AK1169" s="20"/>
      <c r="AL1169" s="20"/>
      <c r="AM1169" s="20"/>
      <c r="AN1169" s="20"/>
      <c r="AO1169" s="20"/>
      <c r="AP1169" s="20"/>
      <c r="AQ1169" s="20"/>
      <c r="AR1169" s="20"/>
      <c r="AS1169" s="20"/>
      <c r="AT1169" s="48"/>
      <c r="AU1169" s="20"/>
      <c r="AV1169" s="20"/>
      <c r="AW1169" s="20"/>
      <c r="AX1169" s="20"/>
      <c r="AY1169" s="20"/>
      <c r="AZ1169" s="20"/>
      <c r="BA1169" s="20"/>
      <c r="BC1169" s="48"/>
      <c r="BE1169" s="48"/>
      <c r="BG1169" s="48"/>
      <c r="BH1169" s="48"/>
      <c r="BL1169" s="48"/>
      <c r="BM1169" s="61"/>
      <c r="BN1169" s="48"/>
      <c r="BO1169" s="48"/>
      <c r="BP1169" s="48"/>
      <c r="BQ1169" s="12"/>
      <c r="BR1169" s="48"/>
      <c r="BS1169" s="48"/>
      <c r="BT1169" s="48"/>
      <c r="BU1169" s="48"/>
      <c r="BV1169" s="18"/>
      <c r="BW1169" s="18"/>
      <c r="BX1169" s="18"/>
      <c r="BY1169" s="24"/>
      <c r="BZ1169" s="18"/>
      <c r="CA1169" s="18"/>
      <c r="CE1169" s="18"/>
    </row>
    <row r="1170" spans="2:83" s="19" customFormat="1">
      <c r="B1170" s="43"/>
      <c r="C1170" s="27"/>
      <c r="D1170" s="56"/>
      <c r="E1170" s="56"/>
      <c r="F1170" s="176"/>
      <c r="G1170" s="460"/>
      <c r="H1170" s="48"/>
      <c r="I1170" s="48"/>
      <c r="J1170" s="48"/>
      <c r="K1170" s="54"/>
      <c r="L1170" s="56"/>
      <c r="M1170" s="429"/>
      <c r="N1170" s="176"/>
      <c r="O1170" s="48"/>
      <c r="P1170" s="48"/>
      <c r="Q1170" s="48"/>
      <c r="R1170" s="54"/>
      <c r="S1170" s="56"/>
      <c r="T1170" s="176"/>
      <c r="U1170" s="48"/>
      <c r="V1170" s="48"/>
      <c r="W1170" s="48"/>
      <c r="X1170" s="54"/>
      <c r="Y1170" s="56"/>
      <c r="Z1170" s="176"/>
      <c r="AA1170" s="48"/>
      <c r="AB1170" s="48"/>
      <c r="AC1170" s="48"/>
      <c r="AD1170" s="54"/>
      <c r="AE1170" s="41"/>
      <c r="AF1170" s="41"/>
      <c r="AG1170" s="41"/>
      <c r="AH1170" s="41"/>
      <c r="AI1170" s="41"/>
      <c r="AJ1170" s="41"/>
      <c r="AK1170" s="20"/>
      <c r="AL1170" s="20"/>
      <c r="AM1170" s="20"/>
      <c r="AN1170" s="20"/>
      <c r="AO1170" s="20"/>
      <c r="AP1170" s="20"/>
      <c r="AQ1170" s="20"/>
      <c r="AR1170" s="20"/>
      <c r="AS1170" s="20"/>
      <c r="AT1170" s="48"/>
      <c r="AU1170" s="20"/>
      <c r="AV1170" s="20"/>
      <c r="AW1170" s="20"/>
      <c r="AX1170" s="20"/>
      <c r="AY1170" s="20"/>
      <c r="AZ1170" s="20"/>
      <c r="BA1170" s="20"/>
      <c r="BC1170" s="48"/>
      <c r="BE1170" s="48"/>
      <c r="BG1170" s="48"/>
      <c r="BH1170" s="48"/>
      <c r="BL1170" s="48"/>
      <c r="BM1170" s="61"/>
      <c r="BN1170" s="48"/>
      <c r="BO1170" s="48"/>
      <c r="BP1170" s="48"/>
      <c r="BQ1170" s="12"/>
      <c r="BR1170" s="48"/>
      <c r="BS1170" s="48"/>
      <c r="BT1170" s="48"/>
      <c r="BU1170" s="48"/>
      <c r="BV1170" s="18"/>
      <c r="BW1170" s="18"/>
      <c r="BX1170" s="18"/>
      <c r="BY1170" s="24"/>
      <c r="BZ1170" s="18"/>
      <c r="CA1170" s="18"/>
      <c r="CE1170" s="18"/>
    </row>
    <row r="1171" spans="2:83" s="19" customFormat="1">
      <c r="B1171" s="43"/>
      <c r="C1171" s="27"/>
      <c r="D1171" s="56"/>
      <c r="E1171" s="56"/>
      <c r="F1171" s="176"/>
      <c r="G1171" s="460"/>
      <c r="H1171" s="48"/>
      <c r="I1171" s="48"/>
      <c r="J1171" s="48"/>
      <c r="K1171" s="54"/>
      <c r="L1171" s="56"/>
      <c r="M1171" s="429"/>
      <c r="N1171" s="176"/>
      <c r="O1171" s="48"/>
      <c r="P1171" s="48"/>
      <c r="Q1171" s="48"/>
      <c r="R1171" s="54"/>
      <c r="S1171" s="56"/>
      <c r="T1171" s="176"/>
      <c r="U1171" s="48"/>
      <c r="V1171" s="48"/>
      <c r="W1171" s="48"/>
      <c r="X1171" s="54"/>
      <c r="Y1171" s="56"/>
      <c r="Z1171" s="176"/>
      <c r="AA1171" s="48"/>
      <c r="AB1171" s="48"/>
      <c r="AC1171" s="48"/>
      <c r="AD1171" s="54"/>
      <c r="AE1171" s="41"/>
      <c r="AF1171" s="41"/>
      <c r="AG1171" s="41"/>
      <c r="AH1171" s="41"/>
      <c r="AI1171" s="41"/>
      <c r="AJ1171" s="41"/>
      <c r="AK1171" s="20"/>
      <c r="AL1171" s="20"/>
      <c r="AM1171" s="20"/>
      <c r="AN1171" s="20"/>
      <c r="AO1171" s="20"/>
      <c r="AP1171" s="20"/>
      <c r="AQ1171" s="20"/>
      <c r="AR1171" s="20"/>
      <c r="AS1171" s="20"/>
      <c r="AT1171" s="48"/>
      <c r="AU1171" s="20"/>
      <c r="AV1171" s="20"/>
      <c r="AW1171" s="20"/>
      <c r="AX1171" s="20"/>
      <c r="AY1171" s="20"/>
      <c r="AZ1171" s="20"/>
      <c r="BA1171" s="20"/>
      <c r="BC1171" s="48"/>
      <c r="BE1171" s="48"/>
      <c r="BG1171" s="48"/>
      <c r="BH1171" s="48"/>
      <c r="BL1171" s="48"/>
      <c r="BM1171" s="61"/>
      <c r="BN1171" s="48"/>
      <c r="BO1171" s="48"/>
      <c r="BP1171" s="48"/>
      <c r="BQ1171" s="12"/>
      <c r="BR1171" s="48"/>
      <c r="BS1171" s="48"/>
      <c r="BT1171" s="48"/>
      <c r="BU1171" s="48"/>
      <c r="BV1171" s="18"/>
      <c r="BW1171" s="18"/>
      <c r="BX1171" s="18"/>
      <c r="BY1171" s="24"/>
      <c r="BZ1171" s="18"/>
      <c r="CA1171" s="18"/>
      <c r="CE1171" s="18"/>
    </row>
    <row r="1172" spans="2:83" s="19" customFormat="1">
      <c r="B1172" s="43"/>
      <c r="C1172" s="27"/>
      <c r="D1172" s="56"/>
      <c r="E1172" s="56"/>
      <c r="F1172" s="176"/>
      <c r="G1172" s="460"/>
      <c r="H1172" s="48"/>
      <c r="I1172" s="48"/>
      <c r="J1172" s="48"/>
      <c r="K1172" s="54"/>
      <c r="L1172" s="56"/>
      <c r="M1172" s="429"/>
      <c r="N1172" s="176"/>
      <c r="O1172" s="48"/>
      <c r="P1172" s="48"/>
      <c r="Q1172" s="48"/>
      <c r="R1172" s="54"/>
      <c r="S1172" s="56"/>
      <c r="T1172" s="176"/>
      <c r="U1172" s="48"/>
      <c r="V1172" s="48"/>
      <c r="W1172" s="48"/>
      <c r="X1172" s="54"/>
      <c r="Y1172" s="56"/>
      <c r="Z1172" s="176"/>
      <c r="AA1172" s="48"/>
      <c r="AB1172" s="48"/>
      <c r="AC1172" s="48"/>
      <c r="AD1172" s="54"/>
      <c r="AE1172" s="41"/>
      <c r="AF1172" s="41"/>
      <c r="AG1172" s="41"/>
      <c r="AH1172" s="41"/>
      <c r="AI1172" s="41"/>
      <c r="AJ1172" s="41"/>
      <c r="AK1172" s="20"/>
      <c r="AL1172" s="20"/>
      <c r="AM1172" s="20"/>
      <c r="AN1172" s="20"/>
      <c r="AO1172" s="20"/>
      <c r="AP1172" s="20"/>
      <c r="AQ1172" s="20"/>
      <c r="AR1172" s="20"/>
      <c r="AS1172" s="20"/>
      <c r="AT1172" s="48"/>
      <c r="AU1172" s="20"/>
      <c r="AV1172" s="20"/>
      <c r="AW1172" s="20"/>
      <c r="AX1172" s="20"/>
      <c r="AY1172" s="20"/>
      <c r="AZ1172" s="20"/>
      <c r="BA1172" s="20"/>
      <c r="BC1172" s="48"/>
      <c r="BE1172" s="48"/>
      <c r="BG1172" s="48"/>
      <c r="BH1172" s="48"/>
      <c r="BL1172" s="48"/>
      <c r="BM1172" s="61"/>
      <c r="BN1172" s="48"/>
      <c r="BO1172" s="48"/>
      <c r="BP1172" s="48"/>
      <c r="BQ1172" s="12"/>
      <c r="BR1172" s="48"/>
      <c r="BS1172" s="48"/>
      <c r="BT1172" s="48"/>
      <c r="BU1172" s="48"/>
      <c r="BV1172" s="18"/>
      <c r="BW1172" s="18"/>
      <c r="BX1172" s="18"/>
      <c r="BY1172" s="24"/>
      <c r="BZ1172" s="18"/>
      <c r="CA1172" s="18"/>
      <c r="CE1172" s="18"/>
    </row>
    <row r="1173" spans="2:83" s="19" customFormat="1">
      <c r="B1173" s="43"/>
      <c r="C1173" s="27"/>
      <c r="D1173" s="56"/>
      <c r="E1173" s="56"/>
      <c r="F1173" s="176"/>
      <c r="G1173" s="460"/>
      <c r="H1173" s="48"/>
      <c r="I1173" s="48"/>
      <c r="J1173" s="48"/>
      <c r="K1173" s="54"/>
      <c r="L1173" s="56"/>
      <c r="M1173" s="429"/>
      <c r="N1173" s="176"/>
      <c r="O1173" s="48"/>
      <c r="P1173" s="48"/>
      <c r="Q1173" s="48"/>
      <c r="R1173" s="54"/>
      <c r="S1173" s="56"/>
      <c r="T1173" s="176"/>
      <c r="U1173" s="48"/>
      <c r="V1173" s="48"/>
      <c r="W1173" s="48"/>
      <c r="X1173" s="54"/>
      <c r="Y1173" s="56"/>
      <c r="Z1173" s="176"/>
      <c r="AA1173" s="48"/>
      <c r="AB1173" s="48"/>
      <c r="AC1173" s="48"/>
      <c r="AD1173" s="54"/>
      <c r="AE1173" s="41"/>
      <c r="AF1173" s="41"/>
      <c r="AG1173" s="41"/>
      <c r="AH1173" s="41"/>
      <c r="AI1173" s="41"/>
      <c r="AJ1173" s="41"/>
      <c r="AK1173" s="20"/>
      <c r="AL1173" s="20"/>
      <c r="AM1173" s="20"/>
      <c r="AN1173" s="20"/>
      <c r="AO1173" s="20"/>
      <c r="AP1173" s="20"/>
      <c r="AQ1173" s="20"/>
      <c r="AR1173" s="20"/>
      <c r="AS1173" s="20"/>
      <c r="AT1173" s="48"/>
      <c r="AU1173" s="20"/>
      <c r="AV1173" s="20"/>
      <c r="AW1173" s="20"/>
      <c r="AX1173" s="20"/>
      <c r="AY1173" s="20"/>
      <c r="AZ1173" s="20"/>
      <c r="BA1173" s="20"/>
      <c r="BC1173" s="48"/>
      <c r="BE1173" s="48"/>
      <c r="BG1173" s="48"/>
      <c r="BH1173" s="48"/>
      <c r="BL1173" s="48"/>
      <c r="BM1173" s="61"/>
      <c r="BN1173" s="48"/>
      <c r="BO1173" s="48"/>
      <c r="BP1173" s="48"/>
      <c r="BQ1173" s="12"/>
      <c r="BR1173" s="48"/>
      <c r="BS1173" s="48"/>
      <c r="BT1173" s="48"/>
      <c r="BU1173" s="48"/>
      <c r="BV1173" s="18"/>
      <c r="BW1173" s="18"/>
      <c r="BX1173" s="18"/>
      <c r="BY1173" s="24"/>
      <c r="BZ1173" s="18"/>
      <c r="CA1173" s="18"/>
      <c r="CE1173" s="18"/>
    </row>
    <row r="1174" spans="2:83" s="19" customFormat="1">
      <c r="B1174" s="43"/>
      <c r="C1174" s="27"/>
      <c r="D1174" s="56"/>
      <c r="E1174" s="56"/>
      <c r="F1174" s="176"/>
      <c r="G1174" s="460"/>
      <c r="H1174" s="48"/>
      <c r="I1174" s="48"/>
      <c r="J1174" s="48"/>
      <c r="K1174" s="54"/>
      <c r="L1174" s="56"/>
      <c r="M1174" s="429"/>
      <c r="N1174" s="176"/>
      <c r="O1174" s="48"/>
      <c r="P1174" s="48"/>
      <c r="Q1174" s="48"/>
      <c r="R1174" s="54"/>
      <c r="S1174" s="56"/>
      <c r="T1174" s="176"/>
      <c r="U1174" s="48"/>
      <c r="V1174" s="48"/>
      <c r="W1174" s="48"/>
      <c r="X1174" s="54"/>
      <c r="Y1174" s="56"/>
      <c r="Z1174" s="176"/>
      <c r="AA1174" s="48"/>
      <c r="AB1174" s="48"/>
      <c r="AC1174" s="48"/>
      <c r="AD1174" s="54"/>
      <c r="AE1174" s="41"/>
      <c r="AF1174" s="41"/>
      <c r="AG1174" s="41"/>
      <c r="AH1174" s="41"/>
      <c r="AI1174" s="41"/>
      <c r="AJ1174" s="41"/>
      <c r="AK1174" s="20"/>
      <c r="AL1174" s="20"/>
      <c r="AM1174" s="20"/>
      <c r="AN1174" s="20"/>
      <c r="AO1174" s="20"/>
      <c r="AP1174" s="20"/>
      <c r="AQ1174" s="20"/>
      <c r="AR1174" s="20"/>
      <c r="AS1174" s="20"/>
      <c r="AT1174" s="48"/>
      <c r="AU1174" s="20"/>
      <c r="AV1174" s="20"/>
      <c r="AW1174" s="20"/>
      <c r="AX1174" s="20"/>
      <c r="AY1174" s="20"/>
      <c r="AZ1174" s="20"/>
      <c r="BA1174" s="20"/>
      <c r="BC1174" s="48"/>
      <c r="BE1174" s="48"/>
      <c r="BG1174" s="48"/>
      <c r="BH1174" s="48"/>
      <c r="BL1174" s="48"/>
      <c r="BM1174" s="61"/>
      <c r="BN1174" s="48"/>
      <c r="BO1174" s="48"/>
      <c r="BP1174" s="48"/>
      <c r="BQ1174" s="12"/>
      <c r="BR1174" s="48"/>
      <c r="BS1174" s="48"/>
      <c r="BT1174" s="48"/>
      <c r="BU1174" s="48"/>
      <c r="BV1174" s="18"/>
      <c r="BW1174" s="18"/>
      <c r="BX1174" s="18"/>
      <c r="BY1174" s="24"/>
      <c r="BZ1174" s="18"/>
      <c r="CA1174" s="18"/>
      <c r="CE1174" s="18"/>
    </row>
    <row r="1175" spans="2:83" s="19" customFormat="1">
      <c r="B1175" s="43"/>
      <c r="C1175" s="27"/>
      <c r="D1175" s="56"/>
      <c r="E1175" s="56"/>
      <c r="F1175" s="176"/>
      <c r="G1175" s="460"/>
      <c r="H1175" s="48"/>
      <c r="I1175" s="48"/>
      <c r="J1175" s="48"/>
      <c r="K1175" s="54"/>
      <c r="L1175" s="56"/>
      <c r="M1175" s="429"/>
      <c r="N1175" s="176"/>
      <c r="O1175" s="48"/>
      <c r="P1175" s="48"/>
      <c r="Q1175" s="48"/>
      <c r="R1175" s="54"/>
      <c r="S1175" s="56"/>
      <c r="T1175" s="176"/>
      <c r="U1175" s="48"/>
      <c r="V1175" s="48"/>
      <c r="W1175" s="48"/>
      <c r="X1175" s="54"/>
      <c r="Y1175" s="56"/>
      <c r="Z1175" s="176"/>
      <c r="AA1175" s="48"/>
      <c r="AB1175" s="48"/>
      <c r="AC1175" s="48"/>
      <c r="AD1175" s="54"/>
      <c r="AE1175" s="41"/>
      <c r="AF1175" s="41"/>
      <c r="AG1175" s="41"/>
      <c r="AH1175" s="41"/>
      <c r="AI1175" s="41"/>
      <c r="AJ1175" s="41"/>
      <c r="AK1175" s="20"/>
      <c r="AL1175" s="20"/>
      <c r="AM1175" s="20"/>
      <c r="AN1175" s="20"/>
      <c r="AO1175" s="20"/>
      <c r="AP1175" s="20"/>
      <c r="AQ1175" s="20"/>
      <c r="AR1175" s="20"/>
      <c r="AS1175" s="20"/>
      <c r="AT1175" s="48"/>
      <c r="AU1175" s="20"/>
      <c r="AV1175" s="20"/>
      <c r="AW1175" s="20"/>
      <c r="AX1175" s="20"/>
      <c r="AY1175" s="20"/>
      <c r="AZ1175" s="20"/>
      <c r="BA1175" s="20"/>
      <c r="BC1175" s="48"/>
      <c r="BE1175" s="48"/>
      <c r="BG1175" s="48"/>
      <c r="BH1175" s="48"/>
      <c r="BL1175" s="48"/>
      <c r="BM1175" s="61"/>
      <c r="BN1175" s="48"/>
      <c r="BO1175" s="48"/>
      <c r="BP1175" s="48"/>
      <c r="BQ1175" s="12"/>
      <c r="BR1175" s="48"/>
      <c r="BS1175" s="48"/>
      <c r="BT1175" s="48"/>
      <c r="BU1175" s="48"/>
      <c r="BV1175" s="18"/>
      <c r="BW1175" s="18"/>
      <c r="BX1175" s="18"/>
      <c r="BY1175" s="24"/>
      <c r="BZ1175" s="18"/>
      <c r="CA1175" s="18"/>
      <c r="CE1175" s="18"/>
    </row>
    <row r="1176" spans="2:83" s="19" customFormat="1">
      <c r="B1176" s="43"/>
      <c r="C1176" s="27"/>
      <c r="D1176" s="56"/>
      <c r="E1176" s="56"/>
      <c r="F1176" s="176"/>
      <c r="G1176" s="460"/>
      <c r="H1176" s="48"/>
      <c r="I1176" s="48"/>
      <c r="J1176" s="48"/>
      <c r="K1176" s="54"/>
      <c r="L1176" s="56"/>
      <c r="M1176" s="429"/>
      <c r="N1176" s="176"/>
      <c r="O1176" s="48"/>
      <c r="P1176" s="48"/>
      <c r="Q1176" s="48"/>
      <c r="R1176" s="54"/>
      <c r="S1176" s="56"/>
      <c r="T1176" s="176"/>
      <c r="U1176" s="48"/>
      <c r="V1176" s="48"/>
      <c r="W1176" s="48"/>
      <c r="X1176" s="54"/>
      <c r="Y1176" s="56"/>
      <c r="Z1176" s="176"/>
      <c r="AA1176" s="48"/>
      <c r="AB1176" s="48"/>
      <c r="AC1176" s="48"/>
      <c r="AD1176" s="54"/>
      <c r="AE1176" s="41"/>
      <c r="AF1176" s="41"/>
      <c r="AG1176" s="41"/>
      <c r="AH1176" s="41"/>
      <c r="AI1176" s="41"/>
      <c r="AJ1176" s="41"/>
      <c r="AK1176" s="20"/>
      <c r="AL1176" s="20"/>
      <c r="AM1176" s="20"/>
      <c r="AN1176" s="20"/>
      <c r="AO1176" s="20"/>
      <c r="AP1176" s="20"/>
      <c r="AQ1176" s="20"/>
      <c r="AR1176" s="20"/>
      <c r="AS1176" s="20"/>
      <c r="AT1176" s="48"/>
      <c r="AU1176" s="20"/>
      <c r="AV1176" s="20"/>
      <c r="AW1176" s="20"/>
      <c r="AX1176" s="20"/>
      <c r="AY1176" s="20"/>
      <c r="AZ1176" s="20"/>
      <c r="BA1176" s="20"/>
      <c r="BC1176" s="48"/>
      <c r="BE1176" s="48"/>
      <c r="BG1176" s="48"/>
      <c r="BH1176" s="48"/>
      <c r="BL1176" s="48"/>
      <c r="BM1176" s="61"/>
      <c r="BN1176" s="48"/>
      <c r="BO1176" s="48"/>
      <c r="BP1176" s="48"/>
      <c r="BQ1176" s="12"/>
      <c r="BR1176" s="48"/>
      <c r="BS1176" s="48"/>
      <c r="BT1176" s="48"/>
      <c r="BU1176" s="48"/>
      <c r="BV1176" s="18"/>
      <c r="BW1176" s="18"/>
      <c r="BX1176" s="18"/>
      <c r="BY1176" s="24"/>
      <c r="BZ1176" s="18"/>
      <c r="CA1176" s="18"/>
      <c r="CE1176" s="18"/>
    </row>
    <row r="1177" spans="2:83" s="19" customFormat="1">
      <c r="B1177" s="43"/>
      <c r="C1177" s="27"/>
      <c r="D1177" s="56"/>
      <c r="E1177" s="56"/>
      <c r="F1177" s="176"/>
      <c r="G1177" s="460"/>
      <c r="H1177" s="48"/>
      <c r="I1177" s="48"/>
      <c r="J1177" s="48"/>
      <c r="K1177" s="54"/>
      <c r="L1177" s="56"/>
      <c r="M1177" s="429"/>
      <c r="N1177" s="176"/>
      <c r="O1177" s="48"/>
      <c r="P1177" s="48"/>
      <c r="Q1177" s="48"/>
      <c r="R1177" s="54"/>
      <c r="S1177" s="56"/>
      <c r="T1177" s="176"/>
      <c r="U1177" s="48"/>
      <c r="V1177" s="48"/>
      <c r="W1177" s="48"/>
      <c r="X1177" s="54"/>
      <c r="Y1177" s="56"/>
      <c r="Z1177" s="176"/>
      <c r="AA1177" s="48"/>
      <c r="AB1177" s="48"/>
      <c r="AC1177" s="48"/>
      <c r="AD1177" s="54"/>
      <c r="AE1177" s="41"/>
      <c r="AF1177" s="41"/>
      <c r="AG1177" s="41"/>
      <c r="AH1177" s="41"/>
      <c r="AI1177" s="41"/>
      <c r="AJ1177" s="41"/>
      <c r="AK1177" s="20"/>
      <c r="AL1177" s="20"/>
      <c r="AM1177" s="20"/>
      <c r="AN1177" s="20"/>
      <c r="AO1177" s="20"/>
      <c r="AP1177" s="20"/>
      <c r="AQ1177" s="20"/>
      <c r="AR1177" s="20"/>
      <c r="AS1177" s="20"/>
      <c r="AT1177" s="48"/>
      <c r="AU1177" s="20"/>
      <c r="AV1177" s="20"/>
      <c r="AW1177" s="20"/>
      <c r="AX1177" s="20"/>
      <c r="AY1177" s="20"/>
      <c r="AZ1177" s="20"/>
      <c r="BA1177" s="20"/>
      <c r="BC1177" s="48"/>
      <c r="BE1177" s="48"/>
      <c r="BG1177" s="48"/>
      <c r="BH1177" s="48"/>
      <c r="BL1177" s="48"/>
      <c r="BM1177" s="61"/>
      <c r="BN1177" s="48"/>
      <c r="BO1177" s="48"/>
      <c r="BP1177" s="48"/>
      <c r="BQ1177" s="12"/>
      <c r="BR1177" s="48"/>
      <c r="BS1177" s="48"/>
      <c r="BT1177" s="48"/>
      <c r="BU1177" s="48"/>
      <c r="BV1177" s="18"/>
      <c r="BW1177" s="18"/>
      <c r="BX1177" s="18"/>
      <c r="BY1177" s="24"/>
      <c r="BZ1177" s="18"/>
      <c r="CA1177" s="18"/>
      <c r="CE1177" s="18"/>
    </row>
    <row r="1178" spans="2:83" s="19" customFormat="1">
      <c r="B1178" s="43"/>
      <c r="C1178" s="27"/>
      <c r="D1178" s="56"/>
      <c r="E1178" s="56"/>
      <c r="F1178" s="176"/>
      <c r="G1178" s="460"/>
      <c r="H1178" s="48"/>
      <c r="I1178" s="48"/>
      <c r="J1178" s="48"/>
      <c r="K1178" s="54"/>
      <c r="L1178" s="56"/>
      <c r="M1178" s="429"/>
      <c r="N1178" s="176"/>
      <c r="O1178" s="48"/>
      <c r="P1178" s="48"/>
      <c r="Q1178" s="48"/>
      <c r="R1178" s="54"/>
      <c r="S1178" s="56"/>
      <c r="T1178" s="176"/>
      <c r="U1178" s="48"/>
      <c r="V1178" s="48"/>
      <c r="W1178" s="48"/>
      <c r="X1178" s="54"/>
      <c r="Y1178" s="56"/>
      <c r="Z1178" s="176"/>
      <c r="AA1178" s="48"/>
      <c r="AB1178" s="48"/>
      <c r="AC1178" s="48"/>
      <c r="AD1178" s="54"/>
      <c r="AE1178" s="41"/>
      <c r="AF1178" s="41"/>
      <c r="AG1178" s="41"/>
      <c r="AH1178" s="41"/>
      <c r="AI1178" s="41"/>
      <c r="AJ1178" s="41"/>
      <c r="AK1178" s="20"/>
      <c r="AL1178" s="20"/>
      <c r="AM1178" s="20"/>
      <c r="AN1178" s="20"/>
      <c r="AO1178" s="20"/>
      <c r="AP1178" s="20"/>
      <c r="AQ1178" s="20"/>
      <c r="AR1178" s="20"/>
      <c r="AS1178" s="20"/>
      <c r="AT1178" s="48"/>
      <c r="AU1178" s="20"/>
      <c r="AV1178" s="20"/>
      <c r="AW1178" s="20"/>
      <c r="AX1178" s="20"/>
      <c r="AY1178" s="20"/>
      <c r="AZ1178" s="20"/>
      <c r="BA1178" s="20"/>
      <c r="BC1178" s="48"/>
      <c r="BE1178" s="48"/>
      <c r="BG1178" s="48"/>
      <c r="BH1178" s="48"/>
      <c r="BL1178" s="48"/>
      <c r="BM1178" s="61"/>
      <c r="BN1178" s="48"/>
      <c r="BO1178" s="48"/>
      <c r="BP1178" s="48"/>
      <c r="BQ1178" s="12"/>
      <c r="BR1178" s="48"/>
      <c r="BS1178" s="48"/>
      <c r="BT1178" s="48"/>
      <c r="BU1178" s="48"/>
      <c r="BV1178" s="18"/>
      <c r="BW1178" s="18"/>
      <c r="BX1178" s="18"/>
      <c r="BY1178" s="24"/>
      <c r="BZ1178" s="18"/>
      <c r="CA1178" s="18"/>
      <c r="CE1178" s="18"/>
    </row>
    <row r="1179" spans="2:83" s="19" customFormat="1">
      <c r="B1179" s="43"/>
      <c r="C1179" s="27"/>
      <c r="D1179" s="56"/>
      <c r="E1179" s="56"/>
      <c r="F1179" s="176"/>
      <c r="G1179" s="460"/>
      <c r="H1179" s="48"/>
      <c r="I1179" s="48"/>
      <c r="J1179" s="48"/>
      <c r="K1179" s="54"/>
      <c r="L1179" s="56"/>
      <c r="M1179" s="429"/>
      <c r="N1179" s="176"/>
      <c r="O1179" s="48"/>
      <c r="P1179" s="48"/>
      <c r="Q1179" s="48"/>
      <c r="R1179" s="54"/>
      <c r="S1179" s="56"/>
      <c r="T1179" s="176"/>
      <c r="U1179" s="48"/>
      <c r="V1179" s="48"/>
      <c r="W1179" s="48"/>
      <c r="X1179" s="54"/>
      <c r="Y1179" s="56"/>
      <c r="Z1179" s="176"/>
      <c r="AA1179" s="48"/>
      <c r="AB1179" s="48"/>
      <c r="AC1179" s="48"/>
      <c r="AD1179" s="54"/>
      <c r="AE1179" s="41"/>
      <c r="AF1179" s="41"/>
      <c r="AG1179" s="41"/>
      <c r="AH1179" s="41"/>
      <c r="AI1179" s="41"/>
      <c r="AJ1179" s="41"/>
      <c r="AK1179" s="20"/>
      <c r="AL1179" s="20"/>
      <c r="AM1179" s="20"/>
      <c r="AN1179" s="20"/>
      <c r="AO1179" s="20"/>
      <c r="AP1179" s="20"/>
      <c r="AQ1179" s="20"/>
      <c r="AR1179" s="20"/>
      <c r="AS1179" s="20"/>
      <c r="AT1179" s="48"/>
      <c r="AU1179" s="20"/>
      <c r="AV1179" s="20"/>
      <c r="AW1179" s="20"/>
      <c r="AX1179" s="20"/>
      <c r="AY1179" s="20"/>
      <c r="AZ1179" s="20"/>
      <c r="BA1179" s="20"/>
      <c r="BC1179" s="48"/>
      <c r="BE1179" s="48"/>
      <c r="BG1179" s="48"/>
      <c r="BH1179" s="48"/>
      <c r="BL1179" s="48"/>
      <c r="BM1179" s="61"/>
      <c r="BN1179" s="48"/>
      <c r="BO1179" s="48"/>
      <c r="BP1179" s="48"/>
      <c r="BQ1179" s="12"/>
      <c r="BR1179" s="48"/>
      <c r="BS1179" s="48"/>
      <c r="BT1179" s="48"/>
      <c r="BU1179" s="48"/>
      <c r="BV1179" s="18"/>
      <c r="BW1179" s="18"/>
      <c r="BX1179" s="18"/>
      <c r="BY1179" s="24"/>
      <c r="BZ1179" s="18"/>
      <c r="CA1179" s="18"/>
      <c r="CE1179" s="18"/>
    </row>
    <row r="1180" spans="2:83" s="19" customFormat="1">
      <c r="B1180" s="43"/>
      <c r="C1180" s="27"/>
      <c r="D1180" s="56"/>
      <c r="E1180" s="56"/>
      <c r="F1180" s="176"/>
      <c r="G1180" s="460"/>
      <c r="H1180" s="48"/>
      <c r="I1180" s="48"/>
      <c r="J1180" s="48"/>
      <c r="K1180" s="54"/>
      <c r="L1180" s="56"/>
      <c r="M1180" s="429"/>
      <c r="N1180" s="176"/>
      <c r="O1180" s="48"/>
      <c r="P1180" s="48"/>
      <c r="Q1180" s="48"/>
      <c r="R1180" s="54"/>
      <c r="S1180" s="56"/>
      <c r="T1180" s="176"/>
      <c r="U1180" s="48"/>
      <c r="V1180" s="48"/>
      <c r="W1180" s="48"/>
      <c r="X1180" s="54"/>
      <c r="Y1180" s="56"/>
      <c r="Z1180" s="176"/>
      <c r="AA1180" s="48"/>
      <c r="AB1180" s="48"/>
      <c r="AC1180" s="48"/>
      <c r="AD1180" s="54"/>
      <c r="AE1180" s="41"/>
      <c r="AF1180" s="41"/>
      <c r="AG1180" s="41"/>
      <c r="AH1180" s="41"/>
      <c r="AI1180" s="41"/>
      <c r="AJ1180" s="41"/>
      <c r="AK1180" s="20"/>
      <c r="AL1180" s="20"/>
      <c r="AM1180" s="20"/>
      <c r="AN1180" s="20"/>
      <c r="AO1180" s="20"/>
      <c r="AP1180" s="20"/>
      <c r="AQ1180" s="20"/>
      <c r="AR1180" s="20"/>
      <c r="AS1180" s="20"/>
      <c r="AT1180" s="48"/>
      <c r="AU1180" s="20"/>
      <c r="AV1180" s="20"/>
      <c r="AW1180" s="20"/>
      <c r="AX1180" s="20"/>
      <c r="AY1180" s="20"/>
      <c r="AZ1180" s="20"/>
      <c r="BA1180" s="20"/>
      <c r="BC1180" s="48"/>
      <c r="BE1180" s="48"/>
      <c r="BG1180" s="48"/>
      <c r="BH1180" s="48"/>
      <c r="BL1180" s="48"/>
      <c r="BM1180" s="61"/>
      <c r="BN1180" s="48"/>
      <c r="BO1180" s="48"/>
      <c r="BP1180" s="48"/>
      <c r="BQ1180" s="12"/>
      <c r="BR1180" s="48"/>
      <c r="BS1180" s="48"/>
      <c r="BT1180" s="48"/>
      <c r="BU1180" s="48"/>
      <c r="BV1180" s="18"/>
      <c r="BW1180" s="18"/>
      <c r="BX1180" s="18"/>
      <c r="BY1180" s="24"/>
      <c r="BZ1180" s="18"/>
      <c r="CA1180" s="18"/>
      <c r="CE1180" s="18"/>
    </row>
    <row r="1181" spans="2:83" s="19" customFormat="1">
      <c r="B1181" s="43"/>
      <c r="C1181" s="27"/>
      <c r="D1181" s="56"/>
      <c r="E1181" s="56"/>
      <c r="F1181" s="176"/>
      <c r="G1181" s="460"/>
      <c r="H1181" s="48"/>
      <c r="I1181" s="48"/>
      <c r="J1181" s="48"/>
      <c r="K1181" s="54"/>
      <c r="L1181" s="56"/>
      <c r="M1181" s="429"/>
      <c r="N1181" s="176"/>
      <c r="O1181" s="48"/>
      <c r="P1181" s="48"/>
      <c r="Q1181" s="48"/>
      <c r="R1181" s="54"/>
      <c r="S1181" s="56"/>
      <c r="T1181" s="176"/>
      <c r="U1181" s="48"/>
      <c r="V1181" s="48"/>
      <c r="W1181" s="48"/>
      <c r="X1181" s="54"/>
      <c r="Y1181" s="56"/>
      <c r="Z1181" s="176"/>
      <c r="AA1181" s="48"/>
      <c r="AB1181" s="48"/>
      <c r="AC1181" s="48"/>
      <c r="AD1181" s="54"/>
      <c r="AE1181" s="41"/>
      <c r="AF1181" s="41"/>
      <c r="AG1181" s="41"/>
      <c r="AH1181" s="41"/>
      <c r="AI1181" s="41"/>
      <c r="AJ1181" s="41"/>
      <c r="AK1181" s="20"/>
      <c r="AL1181" s="20"/>
      <c r="AM1181" s="20"/>
      <c r="AN1181" s="20"/>
      <c r="AO1181" s="20"/>
      <c r="AP1181" s="20"/>
      <c r="AQ1181" s="20"/>
      <c r="AR1181" s="20"/>
      <c r="AS1181" s="20"/>
      <c r="AT1181" s="48"/>
      <c r="AU1181" s="20"/>
      <c r="AV1181" s="20"/>
      <c r="AW1181" s="20"/>
      <c r="AX1181" s="20"/>
      <c r="AY1181" s="20"/>
      <c r="AZ1181" s="20"/>
      <c r="BA1181" s="20"/>
      <c r="BC1181" s="48"/>
      <c r="BE1181" s="48"/>
      <c r="BG1181" s="48"/>
      <c r="BH1181" s="48"/>
      <c r="BL1181" s="48"/>
      <c r="BM1181" s="61"/>
      <c r="BN1181" s="48"/>
      <c r="BO1181" s="48"/>
      <c r="BP1181" s="48"/>
      <c r="BQ1181" s="12"/>
      <c r="BR1181" s="48"/>
      <c r="BS1181" s="48"/>
      <c r="BT1181" s="48"/>
      <c r="BU1181" s="48"/>
      <c r="BV1181" s="18"/>
      <c r="BW1181" s="18"/>
      <c r="BX1181" s="18"/>
      <c r="BY1181" s="24"/>
      <c r="BZ1181" s="18"/>
      <c r="CA1181" s="18"/>
      <c r="CE1181" s="18"/>
    </row>
    <row r="1182" spans="2:83" s="19" customFormat="1">
      <c r="B1182" s="43"/>
      <c r="C1182" s="27"/>
      <c r="D1182" s="56"/>
      <c r="E1182" s="56"/>
      <c r="F1182" s="176"/>
      <c r="G1182" s="460"/>
      <c r="H1182" s="48"/>
      <c r="I1182" s="48"/>
      <c r="J1182" s="48"/>
      <c r="K1182" s="54"/>
      <c r="L1182" s="56"/>
      <c r="M1182" s="429"/>
      <c r="N1182" s="176"/>
      <c r="O1182" s="48"/>
      <c r="P1182" s="48"/>
      <c r="Q1182" s="48"/>
      <c r="R1182" s="54"/>
      <c r="S1182" s="56"/>
      <c r="T1182" s="176"/>
      <c r="U1182" s="48"/>
      <c r="V1182" s="48"/>
      <c r="W1182" s="48"/>
      <c r="X1182" s="54"/>
      <c r="Y1182" s="56"/>
      <c r="Z1182" s="176"/>
      <c r="AA1182" s="48"/>
      <c r="AB1182" s="48"/>
      <c r="AC1182" s="48"/>
      <c r="AD1182" s="54"/>
      <c r="AE1182" s="41"/>
      <c r="AF1182" s="41"/>
      <c r="AG1182" s="41"/>
      <c r="AH1182" s="41"/>
      <c r="AI1182" s="41"/>
      <c r="AJ1182" s="41"/>
      <c r="AK1182" s="20"/>
      <c r="AL1182" s="20"/>
      <c r="AM1182" s="20"/>
      <c r="AN1182" s="20"/>
      <c r="AO1182" s="20"/>
      <c r="AP1182" s="20"/>
      <c r="AQ1182" s="20"/>
      <c r="AR1182" s="20"/>
      <c r="AS1182" s="20"/>
      <c r="AT1182" s="48"/>
      <c r="AU1182" s="20"/>
      <c r="AV1182" s="20"/>
      <c r="AW1182" s="20"/>
      <c r="AX1182" s="20"/>
      <c r="AY1182" s="20"/>
      <c r="AZ1182" s="20"/>
      <c r="BA1182" s="20"/>
      <c r="BC1182" s="48"/>
      <c r="BE1182" s="48"/>
      <c r="BG1182" s="48"/>
      <c r="BH1182" s="48"/>
      <c r="BL1182" s="48"/>
      <c r="BM1182" s="61"/>
      <c r="BN1182" s="48"/>
      <c r="BO1182" s="48"/>
      <c r="BP1182" s="48"/>
      <c r="BQ1182" s="12"/>
      <c r="BR1182" s="48"/>
      <c r="BS1182" s="48"/>
      <c r="BT1182" s="48"/>
      <c r="BU1182" s="48"/>
      <c r="BV1182" s="18"/>
      <c r="BW1182" s="18"/>
      <c r="BX1182" s="18"/>
      <c r="BY1182" s="24"/>
      <c r="BZ1182" s="18"/>
      <c r="CA1182" s="18"/>
      <c r="CE1182" s="18"/>
    </row>
    <row r="1183" spans="2:83" s="19" customFormat="1">
      <c r="B1183" s="43"/>
      <c r="C1183" s="27"/>
      <c r="D1183" s="56"/>
      <c r="E1183" s="56"/>
      <c r="F1183" s="176"/>
      <c r="G1183" s="460"/>
      <c r="H1183" s="48"/>
      <c r="I1183" s="48"/>
      <c r="J1183" s="48"/>
      <c r="K1183" s="54"/>
      <c r="L1183" s="56"/>
      <c r="M1183" s="429"/>
      <c r="N1183" s="176"/>
      <c r="O1183" s="48"/>
      <c r="P1183" s="48"/>
      <c r="Q1183" s="48"/>
      <c r="R1183" s="54"/>
      <c r="S1183" s="56"/>
      <c r="T1183" s="176"/>
      <c r="U1183" s="48"/>
      <c r="V1183" s="48"/>
      <c r="W1183" s="48"/>
      <c r="X1183" s="54"/>
      <c r="Y1183" s="56"/>
      <c r="Z1183" s="176"/>
      <c r="AA1183" s="48"/>
      <c r="AB1183" s="48"/>
      <c r="AC1183" s="48"/>
      <c r="AD1183" s="54"/>
      <c r="AE1183" s="41"/>
      <c r="AF1183" s="41"/>
      <c r="AG1183" s="41"/>
      <c r="AH1183" s="41"/>
      <c r="AI1183" s="41"/>
      <c r="AJ1183" s="41"/>
      <c r="AK1183" s="20"/>
      <c r="AL1183" s="20"/>
      <c r="AM1183" s="20"/>
      <c r="AN1183" s="20"/>
      <c r="AO1183" s="20"/>
      <c r="AP1183" s="20"/>
      <c r="AQ1183" s="20"/>
      <c r="AR1183" s="20"/>
      <c r="AS1183" s="20"/>
      <c r="AT1183" s="48"/>
      <c r="AU1183" s="20"/>
      <c r="AV1183" s="20"/>
      <c r="AW1183" s="20"/>
      <c r="AX1183" s="20"/>
      <c r="AY1183" s="20"/>
      <c r="AZ1183" s="20"/>
      <c r="BA1183" s="20"/>
      <c r="BC1183" s="48"/>
      <c r="BE1183" s="48"/>
      <c r="BG1183" s="48"/>
      <c r="BH1183" s="48"/>
      <c r="BL1183" s="48"/>
      <c r="BM1183" s="61"/>
      <c r="BN1183" s="48"/>
      <c r="BO1183" s="48"/>
      <c r="BP1183" s="48"/>
      <c r="BQ1183" s="12"/>
      <c r="BR1183" s="48"/>
      <c r="BS1183" s="48"/>
      <c r="BT1183" s="48"/>
      <c r="BU1183" s="48"/>
      <c r="BV1183" s="18"/>
      <c r="BW1183" s="18"/>
      <c r="BX1183" s="18"/>
      <c r="BY1183" s="24"/>
      <c r="BZ1183" s="18"/>
      <c r="CA1183" s="18"/>
      <c r="CE1183" s="18"/>
    </row>
    <row r="1184" spans="2:83" s="19" customFormat="1">
      <c r="B1184" s="43"/>
      <c r="C1184" s="27"/>
      <c r="D1184" s="56"/>
      <c r="E1184" s="56"/>
      <c r="F1184" s="176"/>
      <c r="G1184" s="460"/>
      <c r="H1184" s="48"/>
      <c r="I1184" s="48"/>
      <c r="J1184" s="48"/>
      <c r="K1184" s="54"/>
      <c r="L1184" s="56"/>
      <c r="M1184" s="429"/>
      <c r="N1184" s="176"/>
      <c r="O1184" s="48"/>
      <c r="P1184" s="48"/>
      <c r="Q1184" s="48"/>
      <c r="R1184" s="54"/>
      <c r="S1184" s="56"/>
      <c r="T1184" s="176"/>
      <c r="U1184" s="48"/>
      <c r="V1184" s="48"/>
      <c r="W1184" s="48"/>
      <c r="X1184" s="54"/>
      <c r="Y1184" s="56"/>
      <c r="Z1184" s="176"/>
      <c r="AA1184" s="48"/>
      <c r="AB1184" s="48"/>
      <c r="AC1184" s="48"/>
      <c r="AD1184" s="54"/>
      <c r="AE1184" s="41"/>
      <c r="AF1184" s="41"/>
      <c r="AG1184" s="41"/>
      <c r="AH1184" s="41"/>
      <c r="AI1184" s="41"/>
      <c r="AJ1184" s="41"/>
      <c r="AK1184" s="20"/>
      <c r="AL1184" s="20"/>
      <c r="AM1184" s="20"/>
      <c r="AN1184" s="20"/>
      <c r="AO1184" s="20"/>
      <c r="AP1184" s="20"/>
      <c r="AQ1184" s="20"/>
      <c r="AR1184" s="20"/>
      <c r="AS1184" s="20"/>
      <c r="AT1184" s="48"/>
      <c r="AU1184" s="20"/>
      <c r="AV1184" s="20"/>
      <c r="AW1184" s="20"/>
      <c r="AX1184" s="20"/>
      <c r="AY1184" s="20"/>
      <c r="AZ1184" s="20"/>
      <c r="BA1184" s="20"/>
      <c r="BC1184" s="48"/>
      <c r="BE1184" s="48"/>
      <c r="BG1184" s="48"/>
      <c r="BH1184" s="48"/>
      <c r="BL1184" s="48"/>
      <c r="BM1184" s="61"/>
      <c r="BN1184" s="48"/>
      <c r="BO1184" s="48"/>
      <c r="BP1184" s="48"/>
      <c r="BQ1184" s="12"/>
      <c r="BR1184" s="48"/>
      <c r="BS1184" s="48"/>
      <c r="BT1184" s="48"/>
      <c r="BU1184" s="48"/>
      <c r="BV1184" s="18"/>
      <c r="BW1184" s="18"/>
      <c r="BX1184" s="18"/>
      <c r="BY1184" s="24"/>
      <c r="BZ1184" s="18"/>
      <c r="CA1184" s="18"/>
      <c r="CE1184" s="18"/>
    </row>
    <row r="1185" spans="2:83" s="19" customFormat="1">
      <c r="B1185" s="43"/>
      <c r="C1185" s="27"/>
      <c r="D1185" s="56"/>
      <c r="E1185" s="56"/>
      <c r="F1185" s="176"/>
      <c r="G1185" s="460"/>
      <c r="H1185" s="48"/>
      <c r="I1185" s="48"/>
      <c r="J1185" s="48"/>
      <c r="K1185" s="54"/>
      <c r="L1185" s="56"/>
      <c r="M1185" s="429"/>
      <c r="N1185" s="176"/>
      <c r="O1185" s="48"/>
      <c r="P1185" s="48"/>
      <c r="Q1185" s="48"/>
      <c r="R1185" s="54"/>
      <c r="S1185" s="56"/>
      <c r="T1185" s="176"/>
      <c r="U1185" s="48"/>
      <c r="V1185" s="48"/>
      <c r="W1185" s="48"/>
      <c r="X1185" s="54"/>
      <c r="Y1185" s="56"/>
      <c r="Z1185" s="176"/>
      <c r="AA1185" s="48"/>
      <c r="AB1185" s="48"/>
      <c r="AC1185" s="48"/>
      <c r="AD1185" s="54"/>
      <c r="AE1185" s="41"/>
      <c r="AF1185" s="41"/>
      <c r="AG1185" s="41"/>
      <c r="AH1185" s="41"/>
      <c r="AI1185" s="41"/>
      <c r="AJ1185" s="41"/>
      <c r="AK1185" s="20"/>
      <c r="AL1185" s="20"/>
      <c r="AM1185" s="20"/>
      <c r="AN1185" s="20"/>
      <c r="AO1185" s="20"/>
      <c r="AP1185" s="20"/>
      <c r="AQ1185" s="20"/>
      <c r="AR1185" s="20"/>
      <c r="AS1185" s="20"/>
      <c r="AT1185" s="48"/>
      <c r="AU1185" s="20"/>
      <c r="AV1185" s="20"/>
      <c r="AW1185" s="20"/>
      <c r="AX1185" s="20"/>
      <c r="AY1185" s="20"/>
      <c r="AZ1185" s="20"/>
      <c r="BA1185" s="20"/>
      <c r="BC1185" s="48"/>
      <c r="BE1185" s="48"/>
      <c r="BG1185" s="48"/>
      <c r="BH1185" s="48"/>
      <c r="BL1185" s="48"/>
      <c r="BM1185" s="61"/>
      <c r="BN1185" s="48"/>
      <c r="BO1185" s="48"/>
      <c r="BP1185" s="48"/>
      <c r="BQ1185" s="12"/>
      <c r="BR1185" s="48"/>
      <c r="BS1185" s="48"/>
      <c r="BT1185" s="48"/>
      <c r="BU1185" s="48"/>
      <c r="BV1185" s="18"/>
      <c r="BW1185" s="18"/>
      <c r="BX1185" s="18"/>
      <c r="BY1185" s="24"/>
      <c r="BZ1185" s="18"/>
      <c r="CA1185" s="18"/>
      <c r="CE1185" s="18"/>
    </row>
    <row r="1186" spans="2:83" s="19" customFormat="1">
      <c r="B1186" s="43"/>
      <c r="C1186" s="27"/>
      <c r="D1186" s="56"/>
      <c r="E1186" s="56"/>
      <c r="F1186" s="176"/>
      <c r="G1186" s="460"/>
      <c r="H1186" s="48"/>
      <c r="I1186" s="48"/>
      <c r="J1186" s="48"/>
      <c r="K1186" s="54"/>
      <c r="L1186" s="56"/>
      <c r="M1186" s="429"/>
      <c r="N1186" s="176"/>
      <c r="O1186" s="48"/>
      <c r="P1186" s="48"/>
      <c r="Q1186" s="48"/>
      <c r="R1186" s="54"/>
      <c r="S1186" s="56"/>
      <c r="T1186" s="176"/>
      <c r="U1186" s="48"/>
      <c r="V1186" s="48"/>
      <c r="W1186" s="48"/>
      <c r="X1186" s="54"/>
      <c r="Y1186" s="56"/>
      <c r="Z1186" s="176"/>
      <c r="AA1186" s="48"/>
      <c r="AB1186" s="48"/>
      <c r="AC1186" s="48"/>
      <c r="AD1186" s="54"/>
      <c r="AE1186" s="41"/>
      <c r="AF1186" s="41"/>
      <c r="AG1186" s="41"/>
      <c r="AH1186" s="41"/>
      <c r="AI1186" s="41"/>
      <c r="AJ1186" s="41"/>
      <c r="AK1186" s="20"/>
      <c r="AL1186" s="20"/>
      <c r="AM1186" s="20"/>
      <c r="AN1186" s="20"/>
      <c r="AO1186" s="20"/>
      <c r="AP1186" s="20"/>
      <c r="AQ1186" s="20"/>
      <c r="AR1186" s="20"/>
      <c r="AS1186" s="20"/>
      <c r="AT1186" s="48"/>
      <c r="AU1186" s="20"/>
      <c r="AV1186" s="20"/>
      <c r="AW1186" s="20"/>
      <c r="AX1186" s="20"/>
      <c r="AY1186" s="20"/>
      <c r="AZ1186" s="20"/>
      <c r="BA1186" s="20"/>
      <c r="BC1186" s="48"/>
      <c r="BE1186" s="48"/>
      <c r="BG1186" s="48"/>
      <c r="BH1186" s="48"/>
      <c r="BL1186" s="48"/>
      <c r="BM1186" s="61"/>
      <c r="BN1186" s="48"/>
      <c r="BO1186" s="48"/>
      <c r="BP1186" s="48"/>
      <c r="BQ1186" s="12"/>
      <c r="BR1186" s="48"/>
      <c r="BS1186" s="48"/>
      <c r="BT1186" s="48"/>
      <c r="BU1186" s="48"/>
      <c r="BV1186" s="18"/>
      <c r="BW1186" s="18"/>
      <c r="BX1186" s="18"/>
      <c r="BY1186" s="24"/>
      <c r="BZ1186" s="18"/>
      <c r="CA1186" s="18"/>
      <c r="CE1186" s="18"/>
    </row>
    <row r="1187" spans="2:83" s="19" customFormat="1">
      <c r="B1187" s="43"/>
      <c r="C1187" s="27"/>
      <c r="D1187" s="56"/>
      <c r="E1187" s="56"/>
      <c r="F1187" s="176"/>
      <c r="G1187" s="460"/>
      <c r="H1187" s="48"/>
      <c r="I1187" s="48"/>
      <c r="J1187" s="48"/>
      <c r="K1187" s="54"/>
      <c r="L1187" s="56"/>
      <c r="M1187" s="429"/>
      <c r="N1187" s="176"/>
      <c r="O1187" s="48"/>
      <c r="P1187" s="48"/>
      <c r="Q1187" s="48"/>
      <c r="R1187" s="54"/>
      <c r="S1187" s="56"/>
      <c r="T1187" s="176"/>
      <c r="U1187" s="48"/>
      <c r="V1187" s="48"/>
      <c r="W1187" s="48"/>
      <c r="X1187" s="54"/>
      <c r="Y1187" s="56"/>
      <c r="Z1187" s="176"/>
      <c r="AA1187" s="48"/>
      <c r="AB1187" s="48"/>
      <c r="AC1187" s="48"/>
      <c r="AD1187" s="54"/>
      <c r="AE1187" s="41"/>
      <c r="AF1187" s="41"/>
      <c r="AG1187" s="41"/>
      <c r="AH1187" s="41"/>
      <c r="AI1187" s="41"/>
      <c r="AJ1187" s="41"/>
      <c r="AK1187" s="20"/>
      <c r="AL1187" s="20"/>
      <c r="AM1187" s="20"/>
      <c r="AN1187" s="20"/>
      <c r="AO1187" s="20"/>
      <c r="AP1187" s="20"/>
      <c r="AQ1187" s="20"/>
      <c r="AR1187" s="20"/>
      <c r="AS1187" s="20"/>
      <c r="AT1187" s="48"/>
      <c r="AU1187" s="20"/>
      <c r="AV1187" s="20"/>
      <c r="AW1187" s="20"/>
      <c r="AX1187" s="20"/>
      <c r="AY1187" s="20"/>
      <c r="AZ1187" s="20"/>
      <c r="BA1187" s="20"/>
      <c r="BC1187" s="48"/>
      <c r="BE1187" s="48"/>
      <c r="BG1187" s="48"/>
      <c r="BH1187" s="48"/>
      <c r="BL1187" s="48"/>
      <c r="BM1187" s="61"/>
      <c r="BN1187" s="48"/>
      <c r="BO1187" s="48"/>
      <c r="BP1187" s="48"/>
      <c r="BQ1187" s="12"/>
      <c r="BR1187" s="48"/>
      <c r="BS1187" s="48"/>
      <c r="BT1187" s="48"/>
      <c r="BU1187" s="48"/>
      <c r="BV1187" s="18"/>
      <c r="BW1187" s="18"/>
      <c r="BX1187" s="18"/>
      <c r="BY1187" s="24"/>
      <c r="BZ1187" s="18"/>
      <c r="CA1187" s="18"/>
      <c r="CE1187" s="18"/>
    </row>
    <row r="1188" spans="2:83" s="19" customFormat="1">
      <c r="B1188" s="43"/>
      <c r="C1188" s="27"/>
      <c r="D1188" s="56"/>
      <c r="E1188" s="56"/>
      <c r="F1188" s="176"/>
      <c r="G1188" s="460"/>
      <c r="H1188" s="48"/>
      <c r="I1188" s="48"/>
      <c r="J1188" s="48"/>
      <c r="K1188" s="54"/>
      <c r="L1188" s="56"/>
      <c r="M1188" s="429"/>
      <c r="N1188" s="176"/>
      <c r="O1188" s="48"/>
      <c r="P1188" s="48"/>
      <c r="Q1188" s="48"/>
      <c r="R1188" s="54"/>
      <c r="S1188" s="56"/>
      <c r="T1188" s="176"/>
      <c r="U1188" s="48"/>
      <c r="V1188" s="48"/>
      <c r="W1188" s="48"/>
      <c r="X1188" s="54"/>
      <c r="Y1188" s="56"/>
      <c r="Z1188" s="176"/>
      <c r="AA1188" s="48"/>
      <c r="AB1188" s="48"/>
      <c r="AC1188" s="48"/>
      <c r="AD1188" s="54"/>
      <c r="AE1188" s="41"/>
      <c r="AF1188" s="41"/>
      <c r="AG1188" s="41"/>
      <c r="AH1188" s="41"/>
      <c r="AI1188" s="41"/>
      <c r="AJ1188" s="41"/>
      <c r="AK1188" s="20"/>
      <c r="AL1188" s="20"/>
      <c r="AM1188" s="20"/>
      <c r="AN1188" s="20"/>
      <c r="AO1188" s="20"/>
      <c r="AP1188" s="20"/>
      <c r="AQ1188" s="20"/>
      <c r="AR1188" s="20"/>
      <c r="AS1188" s="20"/>
      <c r="AT1188" s="48"/>
      <c r="AU1188" s="20"/>
      <c r="AV1188" s="20"/>
      <c r="AW1188" s="20"/>
      <c r="AX1188" s="20"/>
      <c r="AY1188" s="20"/>
      <c r="AZ1188" s="20"/>
      <c r="BA1188" s="20"/>
      <c r="BC1188" s="48"/>
      <c r="BE1188" s="48"/>
      <c r="BG1188" s="48"/>
      <c r="BH1188" s="48"/>
      <c r="BL1188" s="48"/>
      <c r="BM1188" s="61"/>
      <c r="BN1188" s="48"/>
      <c r="BO1188" s="48"/>
      <c r="BP1188" s="48"/>
      <c r="BQ1188" s="12"/>
      <c r="BR1188" s="48"/>
      <c r="BS1188" s="48"/>
      <c r="BT1188" s="48"/>
      <c r="BU1188" s="48"/>
      <c r="BV1188" s="18"/>
      <c r="BW1188" s="18"/>
      <c r="BX1188" s="18"/>
      <c r="BY1188" s="24"/>
      <c r="BZ1188" s="18"/>
      <c r="CA1188" s="18"/>
      <c r="CE1188" s="18"/>
    </row>
    <row r="1189" spans="2:83" s="19" customFormat="1">
      <c r="B1189" s="43"/>
      <c r="C1189" s="27"/>
      <c r="D1189" s="56"/>
      <c r="E1189" s="56"/>
      <c r="F1189" s="176"/>
      <c r="G1189" s="460"/>
      <c r="H1189" s="48"/>
      <c r="I1189" s="48"/>
      <c r="J1189" s="48"/>
      <c r="K1189" s="54"/>
      <c r="L1189" s="56"/>
      <c r="M1189" s="429"/>
      <c r="N1189" s="176"/>
      <c r="O1189" s="48"/>
      <c r="P1189" s="48"/>
      <c r="Q1189" s="48"/>
      <c r="R1189" s="54"/>
      <c r="S1189" s="56"/>
      <c r="T1189" s="176"/>
      <c r="U1189" s="48"/>
      <c r="V1189" s="48"/>
      <c r="W1189" s="48"/>
      <c r="X1189" s="54"/>
      <c r="Y1189" s="56"/>
      <c r="Z1189" s="176"/>
      <c r="AA1189" s="48"/>
      <c r="AB1189" s="48"/>
      <c r="AC1189" s="48"/>
      <c r="AD1189" s="54"/>
      <c r="AE1189" s="41"/>
      <c r="AF1189" s="41"/>
      <c r="AG1189" s="41"/>
      <c r="AH1189" s="41"/>
      <c r="AI1189" s="41"/>
      <c r="AJ1189" s="41"/>
      <c r="AK1189" s="20"/>
      <c r="AL1189" s="20"/>
      <c r="AM1189" s="20"/>
      <c r="AN1189" s="20"/>
      <c r="AO1189" s="20"/>
      <c r="AP1189" s="20"/>
      <c r="AQ1189" s="20"/>
      <c r="AR1189" s="20"/>
      <c r="AS1189" s="20"/>
      <c r="AT1189" s="48"/>
      <c r="AU1189" s="20"/>
      <c r="AV1189" s="20"/>
      <c r="AW1189" s="20"/>
      <c r="AX1189" s="20"/>
      <c r="AY1189" s="20"/>
      <c r="AZ1189" s="20"/>
      <c r="BA1189" s="20"/>
      <c r="BC1189" s="48"/>
      <c r="BE1189" s="48"/>
      <c r="BG1189" s="48"/>
      <c r="BH1189" s="48"/>
      <c r="BL1189" s="48"/>
      <c r="BM1189" s="61"/>
      <c r="BN1189" s="48"/>
      <c r="BO1189" s="48"/>
      <c r="BP1189" s="48"/>
      <c r="BQ1189" s="12"/>
      <c r="BR1189" s="48"/>
      <c r="BS1189" s="48"/>
      <c r="BT1189" s="48"/>
      <c r="BU1189" s="48"/>
      <c r="BV1189" s="18"/>
      <c r="BW1189" s="18"/>
      <c r="BX1189" s="18"/>
      <c r="BY1189" s="24"/>
      <c r="BZ1189" s="18"/>
      <c r="CA1189" s="18"/>
      <c r="CE1189" s="18"/>
    </row>
    <row r="1190" spans="2:83" s="19" customFormat="1">
      <c r="B1190" s="43"/>
      <c r="C1190" s="27"/>
      <c r="D1190" s="56"/>
      <c r="E1190" s="56"/>
      <c r="F1190" s="176"/>
      <c r="G1190" s="460"/>
      <c r="H1190" s="48"/>
      <c r="I1190" s="48"/>
      <c r="J1190" s="48"/>
      <c r="K1190" s="54"/>
      <c r="L1190" s="56"/>
      <c r="M1190" s="429"/>
      <c r="N1190" s="176"/>
      <c r="O1190" s="48"/>
      <c r="P1190" s="48"/>
      <c r="Q1190" s="48"/>
      <c r="R1190" s="54"/>
      <c r="S1190" s="56"/>
      <c r="T1190" s="176"/>
      <c r="U1190" s="48"/>
      <c r="V1190" s="48"/>
      <c r="W1190" s="48"/>
      <c r="X1190" s="54"/>
      <c r="Y1190" s="56"/>
      <c r="Z1190" s="176"/>
      <c r="AA1190" s="48"/>
      <c r="AB1190" s="48"/>
      <c r="AC1190" s="48"/>
      <c r="AD1190" s="54"/>
      <c r="AE1190" s="41"/>
      <c r="AF1190" s="41"/>
      <c r="AG1190" s="41"/>
      <c r="AH1190" s="41"/>
      <c r="AI1190" s="41"/>
      <c r="AJ1190" s="41"/>
      <c r="AK1190" s="20"/>
      <c r="AL1190" s="20"/>
      <c r="AM1190" s="20"/>
      <c r="AN1190" s="20"/>
      <c r="AO1190" s="20"/>
      <c r="AP1190" s="20"/>
      <c r="AQ1190" s="20"/>
      <c r="AR1190" s="20"/>
      <c r="AS1190" s="20"/>
      <c r="AT1190" s="48"/>
      <c r="AU1190" s="20"/>
      <c r="AV1190" s="20"/>
      <c r="AW1190" s="20"/>
      <c r="AX1190" s="20"/>
      <c r="AY1190" s="20"/>
      <c r="AZ1190" s="20"/>
      <c r="BA1190" s="20"/>
      <c r="BC1190" s="48"/>
      <c r="BE1190" s="48"/>
      <c r="BG1190" s="48"/>
      <c r="BH1190" s="48"/>
      <c r="BL1190" s="48"/>
      <c r="BM1190" s="61"/>
      <c r="BN1190" s="48"/>
      <c r="BO1190" s="48"/>
      <c r="BP1190" s="48"/>
      <c r="BQ1190" s="12"/>
      <c r="BR1190" s="48"/>
      <c r="BS1190" s="48"/>
      <c r="BT1190" s="48"/>
      <c r="BU1190" s="48"/>
      <c r="BV1190" s="18"/>
      <c r="BW1190" s="18"/>
      <c r="BX1190" s="18"/>
      <c r="BY1190" s="24"/>
      <c r="BZ1190" s="18"/>
      <c r="CA1190" s="18"/>
      <c r="CE1190" s="18"/>
    </row>
    <row r="1191" spans="2:83" s="19" customFormat="1">
      <c r="B1191" s="43"/>
      <c r="C1191" s="27"/>
      <c r="D1191" s="56"/>
      <c r="E1191" s="56"/>
      <c r="F1191" s="176"/>
      <c r="G1191" s="460"/>
      <c r="H1191" s="48"/>
      <c r="I1191" s="48"/>
      <c r="J1191" s="48"/>
      <c r="K1191" s="54"/>
      <c r="L1191" s="56"/>
      <c r="M1191" s="429"/>
      <c r="N1191" s="176"/>
      <c r="O1191" s="48"/>
      <c r="P1191" s="48"/>
      <c r="Q1191" s="48"/>
      <c r="R1191" s="54"/>
      <c r="S1191" s="56"/>
      <c r="T1191" s="176"/>
      <c r="U1191" s="48"/>
      <c r="V1191" s="48"/>
      <c r="W1191" s="48"/>
      <c r="X1191" s="54"/>
      <c r="Y1191" s="56"/>
      <c r="Z1191" s="176"/>
      <c r="AA1191" s="48"/>
      <c r="AB1191" s="48"/>
      <c r="AC1191" s="48"/>
      <c r="AD1191" s="54"/>
      <c r="AE1191" s="41"/>
      <c r="AF1191" s="41"/>
      <c r="AG1191" s="41"/>
      <c r="AH1191" s="41"/>
      <c r="AI1191" s="41"/>
      <c r="AJ1191" s="41"/>
      <c r="AK1191" s="20"/>
      <c r="AL1191" s="20"/>
      <c r="AM1191" s="20"/>
      <c r="AN1191" s="20"/>
      <c r="AO1191" s="20"/>
      <c r="AP1191" s="20"/>
      <c r="AQ1191" s="20"/>
      <c r="AR1191" s="20"/>
      <c r="AS1191" s="20"/>
      <c r="AT1191" s="48"/>
      <c r="AU1191" s="20"/>
      <c r="AV1191" s="20"/>
      <c r="AW1191" s="20"/>
      <c r="AX1191" s="20"/>
      <c r="AY1191" s="20"/>
      <c r="AZ1191" s="20"/>
      <c r="BA1191" s="20"/>
      <c r="BC1191" s="48"/>
      <c r="BE1191" s="48"/>
      <c r="BG1191" s="48"/>
      <c r="BH1191" s="48"/>
      <c r="BL1191" s="48"/>
      <c r="BM1191" s="61"/>
      <c r="BN1191" s="48"/>
      <c r="BO1191" s="48"/>
      <c r="BP1191" s="48"/>
      <c r="BQ1191" s="12"/>
      <c r="BR1191" s="48"/>
      <c r="BS1191" s="48"/>
      <c r="BT1191" s="48"/>
      <c r="BU1191" s="48"/>
      <c r="BV1191" s="18"/>
      <c r="BW1191" s="18"/>
      <c r="BX1191" s="18"/>
      <c r="BY1191" s="24"/>
      <c r="BZ1191" s="18"/>
      <c r="CA1191" s="18"/>
      <c r="CE1191" s="18"/>
    </row>
    <row r="1192" spans="2:83" s="19" customFormat="1">
      <c r="B1192" s="43"/>
      <c r="C1192" s="27"/>
      <c r="D1192" s="56"/>
      <c r="E1192" s="56"/>
      <c r="F1192" s="176"/>
      <c r="G1192" s="460"/>
      <c r="H1192" s="48"/>
      <c r="I1192" s="48"/>
      <c r="J1192" s="48"/>
      <c r="K1192" s="54"/>
      <c r="L1192" s="56"/>
      <c r="M1192" s="429"/>
      <c r="N1192" s="176"/>
      <c r="O1192" s="48"/>
      <c r="P1192" s="48"/>
      <c r="Q1192" s="48"/>
      <c r="R1192" s="54"/>
      <c r="S1192" s="56"/>
      <c r="T1192" s="176"/>
      <c r="U1192" s="48"/>
      <c r="V1192" s="48"/>
      <c r="W1192" s="48"/>
      <c r="X1192" s="54"/>
      <c r="Y1192" s="56"/>
      <c r="Z1192" s="176"/>
      <c r="AA1192" s="48"/>
      <c r="AB1192" s="48"/>
      <c r="AC1192" s="48"/>
      <c r="AD1192" s="54"/>
      <c r="AE1192" s="41"/>
      <c r="AF1192" s="41"/>
      <c r="AG1192" s="41"/>
      <c r="AH1192" s="41"/>
      <c r="AI1192" s="41"/>
      <c r="AJ1192" s="41"/>
      <c r="AK1192" s="20"/>
      <c r="AL1192" s="20"/>
      <c r="AM1192" s="20"/>
      <c r="AN1192" s="20"/>
      <c r="AO1192" s="20"/>
      <c r="AP1192" s="20"/>
      <c r="AQ1192" s="20"/>
      <c r="AR1192" s="20"/>
      <c r="AS1192" s="20"/>
      <c r="AT1192" s="48"/>
      <c r="AU1192" s="20"/>
      <c r="AV1192" s="20"/>
      <c r="AW1192" s="20"/>
      <c r="AX1192" s="20"/>
      <c r="AY1192" s="20"/>
      <c r="AZ1192" s="20"/>
      <c r="BA1192" s="20"/>
      <c r="BC1192" s="48"/>
      <c r="BE1192" s="48"/>
      <c r="BG1192" s="48"/>
      <c r="BH1192" s="48"/>
      <c r="BL1192" s="48"/>
      <c r="BM1192" s="61"/>
      <c r="BN1192" s="48"/>
      <c r="BO1192" s="48"/>
      <c r="BP1192" s="48"/>
      <c r="BQ1192" s="12"/>
      <c r="BR1192" s="48"/>
      <c r="BS1192" s="48"/>
      <c r="BT1192" s="48"/>
      <c r="BU1192" s="48"/>
      <c r="BV1192" s="18"/>
      <c r="BW1192" s="18"/>
      <c r="BX1192" s="18"/>
      <c r="BY1192" s="24"/>
      <c r="BZ1192" s="18"/>
      <c r="CA1192" s="18"/>
      <c r="CE1192" s="18"/>
    </row>
    <row r="1193" spans="2:83" s="19" customFormat="1">
      <c r="B1193" s="43"/>
      <c r="C1193" s="27"/>
      <c r="D1193" s="56"/>
      <c r="E1193" s="56"/>
      <c r="F1193" s="176"/>
      <c r="G1193" s="460"/>
      <c r="H1193" s="48"/>
      <c r="I1193" s="48"/>
      <c r="J1193" s="48"/>
      <c r="K1193" s="54"/>
      <c r="L1193" s="56"/>
      <c r="M1193" s="429"/>
      <c r="N1193" s="176"/>
      <c r="O1193" s="48"/>
      <c r="P1193" s="48"/>
      <c r="Q1193" s="48"/>
      <c r="R1193" s="54"/>
      <c r="S1193" s="56"/>
      <c r="T1193" s="176"/>
      <c r="U1193" s="48"/>
      <c r="V1193" s="48"/>
      <c r="W1193" s="48"/>
      <c r="X1193" s="54"/>
      <c r="Y1193" s="56"/>
      <c r="Z1193" s="176"/>
      <c r="AA1193" s="48"/>
      <c r="AB1193" s="48"/>
      <c r="AC1193" s="48"/>
      <c r="AD1193" s="54"/>
      <c r="AE1193" s="41"/>
      <c r="AF1193" s="41"/>
      <c r="AG1193" s="41"/>
      <c r="AH1193" s="41"/>
      <c r="AI1193" s="41"/>
      <c r="AJ1193" s="41"/>
      <c r="AK1193" s="20"/>
      <c r="AL1193" s="20"/>
      <c r="AM1193" s="20"/>
      <c r="AN1193" s="20"/>
      <c r="AO1193" s="20"/>
      <c r="AP1193" s="20"/>
      <c r="AQ1193" s="20"/>
      <c r="AR1193" s="20"/>
      <c r="AS1193" s="20"/>
      <c r="AT1193" s="48"/>
      <c r="AU1193" s="20"/>
      <c r="AV1193" s="20"/>
      <c r="AW1193" s="20"/>
      <c r="AX1193" s="20"/>
      <c r="AY1193" s="20"/>
      <c r="AZ1193" s="20"/>
      <c r="BA1193" s="20"/>
      <c r="BC1193" s="48"/>
      <c r="BE1193" s="48"/>
      <c r="BG1193" s="48"/>
      <c r="BH1193" s="48"/>
      <c r="BL1193" s="48"/>
      <c r="BM1193" s="61"/>
      <c r="BN1193" s="48"/>
      <c r="BO1193" s="48"/>
      <c r="BP1193" s="48"/>
      <c r="BQ1193" s="12"/>
      <c r="BR1193" s="48"/>
      <c r="BS1193" s="48"/>
      <c r="BT1193" s="48"/>
      <c r="BU1193" s="48"/>
      <c r="BV1193" s="18"/>
      <c r="BW1193" s="18"/>
      <c r="BX1193" s="18"/>
      <c r="BY1193" s="24"/>
      <c r="BZ1193" s="18"/>
      <c r="CA1193" s="18"/>
      <c r="CE1193" s="18"/>
    </row>
    <row r="1194" spans="2:83" s="19" customFormat="1">
      <c r="B1194" s="43"/>
      <c r="C1194" s="27"/>
      <c r="D1194" s="56"/>
      <c r="E1194" s="56"/>
      <c r="F1194" s="176"/>
      <c r="G1194" s="460"/>
      <c r="H1194" s="48"/>
      <c r="I1194" s="48"/>
      <c r="J1194" s="48"/>
      <c r="K1194" s="54"/>
      <c r="L1194" s="56"/>
      <c r="M1194" s="429"/>
      <c r="N1194" s="176"/>
      <c r="O1194" s="48"/>
      <c r="P1194" s="48"/>
      <c r="Q1194" s="48"/>
      <c r="R1194" s="54"/>
      <c r="S1194" s="56"/>
      <c r="T1194" s="176"/>
      <c r="U1194" s="48"/>
      <c r="V1194" s="48"/>
      <c r="W1194" s="48"/>
      <c r="X1194" s="54"/>
      <c r="Y1194" s="56"/>
      <c r="Z1194" s="176"/>
      <c r="AA1194" s="48"/>
      <c r="AB1194" s="48"/>
      <c r="AC1194" s="48"/>
      <c r="AD1194" s="54"/>
      <c r="AE1194" s="41"/>
      <c r="AF1194" s="41"/>
      <c r="AG1194" s="41"/>
      <c r="AH1194" s="41"/>
      <c r="AI1194" s="41"/>
      <c r="AJ1194" s="41"/>
      <c r="AK1194" s="20"/>
      <c r="AL1194" s="20"/>
      <c r="AM1194" s="20"/>
      <c r="AN1194" s="20"/>
      <c r="AO1194" s="20"/>
      <c r="AP1194" s="20"/>
      <c r="AQ1194" s="20"/>
      <c r="AR1194" s="20"/>
      <c r="AS1194" s="20"/>
      <c r="AT1194" s="48"/>
      <c r="AU1194" s="20"/>
      <c r="AV1194" s="20"/>
      <c r="AW1194" s="20"/>
      <c r="AX1194" s="20"/>
      <c r="AY1194" s="20"/>
      <c r="AZ1194" s="20"/>
      <c r="BA1194" s="20"/>
      <c r="BC1194" s="48"/>
      <c r="BE1194" s="48"/>
      <c r="BG1194" s="48"/>
      <c r="BH1194" s="48"/>
      <c r="BL1194" s="48"/>
      <c r="BM1194" s="61"/>
      <c r="BN1194" s="48"/>
      <c r="BO1194" s="48"/>
      <c r="BP1194" s="48"/>
      <c r="BQ1194" s="12"/>
      <c r="BR1194" s="48"/>
      <c r="BS1194" s="48"/>
      <c r="BT1194" s="48"/>
      <c r="BU1194" s="48"/>
      <c r="BV1194" s="18"/>
      <c r="BW1194" s="18"/>
      <c r="BX1194" s="18"/>
      <c r="BY1194" s="24"/>
      <c r="BZ1194" s="18"/>
      <c r="CA1194" s="18"/>
      <c r="CE1194" s="18"/>
    </row>
    <row r="1195" spans="2:83" s="19" customFormat="1">
      <c r="B1195" s="43"/>
      <c r="C1195" s="27"/>
      <c r="D1195" s="56"/>
      <c r="E1195" s="56"/>
      <c r="F1195" s="176"/>
      <c r="G1195" s="460"/>
      <c r="H1195" s="48"/>
      <c r="I1195" s="48"/>
      <c r="J1195" s="48"/>
      <c r="K1195" s="54"/>
      <c r="L1195" s="56"/>
      <c r="M1195" s="429"/>
      <c r="N1195" s="176"/>
      <c r="O1195" s="48"/>
      <c r="P1195" s="48"/>
      <c r="Q1195" s="48"/>
      <c r="R1195" s="54"/>
      <c r="S1195" s="56"/>
      <c r="T1195" s="176"/>
      <c r="U1195" s="48"/>
      <c r="V1195" s="48"/>
      <c r="W1195" s="48"/>
      <c r="X1195" s="54"/>
      <c r="Y1195" s="56"/>
      <c r="Z1195" s="176"/>
      <c r="AA1195" s="48"/>
      <c r="AB1195" s="48"/>
      <c r="AC1195" s="48"/>
      <c r="AD1195" s="54"/>
      <c r="AE1195" s="41"/>
      <c r="AF1195" s="41"/>
      <c r="AG1195" s="41"/>
      <c r="AH1195" s="41"/>
      <c r="AI1195" s="41"/>
      <c r="AJ1195" s="41"/>
      <c r="AK1195" s="20"/>
      <c r="AL1195" s="20"/>
      <c r="AM1195" s="20"/>
      <c r="AN1195" s="20"/>
      <c r="AO1195" s="20"/>
      <c r="AP1195" s="20"/>
      <c r="AQ1195" s="20"/>
      <c r="AR1195" s="20"/>
      <c r="AS1195" s="20"/>
      <c r="AT1195" s="48"/>
      <c r="AU1195" s="20"/>
      <c r="AV1195" s="20"/>
      <c r="AW1195" s="20"/>
      <c r="AX1195" s="20"/>
      <c r="AY1195" s="20"/>
      <c r="AZ1195" s="20"/>
      <c r="BA1195" s="20"/>
      <c r="BC1195" s="48"/>
      <c r="BE1195" s="48"/>
      <c r="BG1195" s="48"/>
      <c r="BH1195" s="48"/>
      <c r="BL1195" s="48"/>
      <c r="BM1195" s="61"/>
      <c r="BN1195" s="48"/>
      <c r="BO1195" s="48"/>
      <c r="BP1195" s="48"/>
      <c r="BQ1195" s="12"/>
      <c r="BR1195" s="48"/>
      <c r="BS1195" s="48"/>
      <c r="BT1195" s="48"/>
      <c r="BU1195" s="48"/>
      <c r="BV1195" s="18"/>
      <c r="BW1195" s="18"/>
      <c r="BX1195" s="18"/>
      <c r="BY1195" s="24"/>
      <c r="BZ1195" s="18"/>
      <c r="CA1195" s="18"/>
      <c r="CE1195" s="18"/>
    </row>
    <row r="1196" spans="2:83" s="19" customFormat="1">
      <c r="B1196" s="43"/>
      <c r="C1196" s="27"/>
      <c r="D1196" s="56"/>
      <c r="E1196" s="56"/>
      <c r="F1196" s="176"/>
      <c r="G1196" s="460"/>
      <c r="H1196" s="48"/>
      <c r="I1196" s="48"/>
      <c r="J1196" s="48"/>
      <c r="K1196" s="54"/>
      <c r="L1196" s="56"/>
      <c r="M1196" s="429"/>
      <c r="N1196" s="176"/>
      <c r="O1196" s="48"/>
      <c r="P1196" s="48"/>
      <c r="Q1196" s="48"/>
      <c r="R1196" s="54"/>
      <c r="S1196" s="56"/>
      <c r="T1196" s="176"/>
      <c r="U1196" s="48"/>
      <c r="V1196" s="48"/>
      <c r="W1196" s="48"/>
      <c r="X1196" s="54"/>
      <c r="Y1196" s="56"/>
      <c r="Z1196" s="176"/>
      <c r="AA1196" s="48"/>
      <c r="AB1196" s="48"/>
      <c r="AC1196" s="48"/>
      <c r="AD1196" s="54"/>
      <c r="AE1196" s="41"/>
      <c r="AF1196" s="41"/>
      <c r="AG1196" s="41"/>
      <c r="AH1196" s="41"/>
      <c r="AI1196" s="41"/>
      <c r="AJ1196" s="41"/>
      <c r="AK1196" s="20"/>
      <c r="AL1196" s="20"/>
      <c r="AM1196" s="20"/>
      <c r="AN1196" s="20"/>
      <c r="AO1196" s="20"/>
      <c r="AP1196" s="20"/>
      <c r="AQ1196" s="20"/>
      <c r="AR1196" s="20"/>
      <c r="AS1196" s="20"/>
      <c r="AT1196" s="48"/>
      <c r="AU1196" s="20"/>
      <c r="AV1196" s="20"/>
      <c r="AW1196" s="20"/>
      <c r="AX1196" s="20"/>
      <c r="AY1196" s="20"/>
      <c r="AZ1196" s="20"/>
      <c r="BA1196" s="20"/>
      <c r="BC1196" s="48"/>
      <c r="BE1196" s="48"/>
      <c r="BG1196" s="48"/>
      <c r="BH1196" s="48"/>
      <c r="BL1196" s="48"/>
      <c r="BM1196" s="61"/>
      <c r="BN1196" s="48"/>
      <c r="BO1196" s="48"/>
      <c r="BP1196" s="48"/>
      <c r="BQ1196" s="12"/>
      <c r="BR1196" s="48"/>
      <c r="BS1196" s="48"/>
      <c r="BT1196" s="48"/>
      <c r="BU1196" s="48"/>
      <c r="BV1196" s="18"/>
      <c r="BW1196" s="18"/>
      <c r="BX1196" s="18"/>
      <c r="BY1196" s="24"/>
      <c r="BZ1196" s="18"/>
      <c r="CA1196" s="18"/>
      <c r="CE1196" s="18"/>
    </row>
    <row r="1197" spans="2:83" s="19" customFormat="1">
      <c r="B1197" s="43"/>
      <c r="C1197" s="27"/>
      <c r="D1197" s="56"/>
      <c r="E1197" s="56"/>
      <c r="F1197" s="176"/>
      <c r="G1197" s="460"/>
      <c r="H1197" s="48"/>
      <c r="I1197" s="48"/>
      <c r="J1197" s="48"/>
      <c r="K1197" s="54"/>
      <c r="L1197" s="56"/>
      <c r="M1197" s="429"/>
      <c r="N1197" s="176"/>
      <c r="O1197" s="48"/>
      <c r="P1197" s="48"/>
      <c r="Q1197" s="48"/>
      <c r="R1197" s="54"/>
      <c r="S1197" s="56"/>
      <c r="T1197" s="176"/>
      <c r="U1197" s="48"/>
      <c r="V1197" s="48"/>
      <c r="W1197" s="48"/>
      <c r="X1197" s="54"/>
      <c r="Y1197" s="56"/>
      <c r="Z1197" s="176"/>
      <c r="AA1197" s="48"/>
      <c r="AB1197" s="48"/>
      <c r="AC1197" s="48"/>
      <c r="AD1197" s="54"/>
      <c r="AE1197" s="41"/>
      <c r="AF1197" s="41"/>
      <c r="AG1197" s="41"/>
      <c r="AH1197" s="41"/>
      <c r="AI1197" s="41"/>
      <c r="AJ1197" s="41"/>
      <c r="AK1197" s="20"/>
      <c r="AL1197" s="20"/>
      <c r="AM1197" s="20"/>
      <c r="AN1197" s="20"/>
      <c r="AO1197" s="20"/>
      <c r="AP1197" s="20"/>
      <c r="AQ1197" s="20"/>
      <c r="AR1197" s="20"/>
      <c r="AS1197" s="20"/>
      <c r="AT1197" s="48"/>
      <c r="AU1197" s="20"/>
      <c r="AV1197" s="20"/>
      <c r="AW1197" s="20"/>
      <c r="AX1197" s="20"/>
      <c r="AY1197" s="20"/>
      <c r="AZ1197" s="20"/>
      <c r="BA1197" s="20"/>
      <c r="BC1197" s="48"/>
      <c r="BE1197" s="48"/>
      <c r="BG1197" s="48"/>
      <c r="BH1197" s="48"/>
      <c r="BL1197" s="48"/>
      <c r="BM1197" s="61"/>
      <c r="BN1197" s="48"/>
      <c r="BO1197" s="48"/>
      <c r="BP1197" s="48"/>
      <c r="BQ1197" s="12"/>
      <c r="BR1197" s="48"/>
      <c r="BS1197" s="48"/>
      <c r="BT1197" s="48"/>
      <c r="BU1197" s="48"/>
      <c r="BV1197" s="18"/>
      <c r="BW1197" s="18"/>
      <c r="BX1197" s="18"/>
      <c r="BY1197" s="24"/>
      <c r="BZ1197" s="18"/>
      <c r="CA1197" s="18"/>
      <c r="CE1197" s="18"/>
    </row>
    <row r="1198" spans="2:83" s="19" customFormat="1">
      <c r="B1198" s="43"/>
      <c r="C1198" s="27"/>
      <c r="D1198" s="56"/>
      <c r="E1198" s="56"/>
      <c r="F1198" s="176"/>
      <c r="G1198" s="460"/>
      <c r="H1198" s="48"/>
      <c r="I1198" s="48"/>
      <c r="J1198" s="48"/>
      <c r="K1198" s="54"/>
      <c r="L1198" s="56"/>
      <c r="M1198" s="429"/>
      <c r="N1198" s="176"/>
      <c r="O1198" s="48"/>
      <c r="P1198" s="48"/>
      <c r="Q1198" s="48"/>
      <c r="R1198" s="54"/>
      <c r="S1198" s="56"/>
      <c r="T1198" s="176"/>
      <c r="U1198" s="48"/>
      <c r="V1198" s="48"/>
      <c r="W1198" s="48"/>
      <c r="X1198" s="54"/>
      <c r="Y1198" s="56"/>
      <c r="Z1198" s="176"/>
      <c r="AA1198" s="48"/>
      <c r="AB1198" s="48"/>
      <c r="AC1198" s="48"/>
      <c r="AD1198" s="54"/>
      <c r="AE1198" s="41"/>
      <c r="AF1198" s="41"/>
      <c r="AG1198" s="41"/>
      <c r="AH1198" s="41"/>
      <c r="AI1198" s="41"/>
      <c r="AJ1198" s="41"/>
      <c r="AK1198" s="20"/>
      <c r="AL1198" s="20"/>
      <c r="AM1198" s="20"/>
      <c r="AN1198" s="20"/>
      <c r="AO1198" s="20"/>
      <c r="AP1198" s="20"/>
      <c r="AQ1198" s="20"/>
      <c r="AR1198" s="20"/>
      <c r="AS1198" s="20"/>
      <c r="AT1198" s="48"/>
      <c r="AU1198" s="20"/>
      <c r="AV1198" s="20"/>
      <c r="AW1198" s="20"/>
      <c r="AX1198" s="20"/>
      <c r="AY1198" s="20"/>
      <c r="AZ1198" s="20"/>
      <c r="BA1198" s="20"/>
      <c r="BC1198" s="48"/>
      <c r="BE1198" s="48"/>
      <c r="BG1198" s="48"/>
      <c r="BH1198" s="48"/>
      <c r="BL1198" s="48"/>
      <c r="BM1198" s="61"/>
      <c r="BN1198" s="48"/>
      <c r="BO1198" s="48"/>
      <c r="BP1198" s="48"/>
      <c r="BQ1198" s="12"/>
      <c r="BR1198" s="48"/>
      <c r="BS1198" s="48"/>
      <c r="BT1198" s="48"/>
      <c r="BU1198" s="48"/>
      <c r="BV1198" s="18"/>
      <c r="BW1198" s="18"/>
      <c r="BX1198" s="18"/>
      <c r="BY1198" s="24"/>
      <c r="BZ1198" s="18"/>
      <c r="CA1198" s="18"/>
      <c r="CE1198" s="18"/>
    </row>
    <row r="1199" spans="2:83" s="19" customFormat="1">
      <c r="B1199" s="43"/>
      <c r="C1199" s="27"/>
      <c r="D1199" s="56"/>
      <c r="E1199" s="56"/>
      <c r="F1199" s="176"/>
      <c r="G1199" s="460"/>
      <c r="H1199" s="48"/>
      <c r="I1199" s="48"/>
      <c r="J1199" s="48"/>
      <c r="K1199" s="54"/>
      <c r="L1199" s="56"/>
      <c r="M1199" s="429"/>
      <c r="N1199" s="176"/>
      <c r="O1199" s="48"/>
      <c r="P1199" s="48"/>
      <c r="Q1199" s="48"/>
      <c r="R1199" s="54"/>
      <c r="S1199" s="56"/>
      <c r="T1199" s="176"/>
      <c r="U1199" s="48"/>
      <c r="V1199" s="48"/>
      <c r="W1199" s="48"/>
      <c r="X1199" s="54"/>
      <c r="Y1199" s="56"/>
      <c r="Z1199" s="176"/>
      <c r="AA1199" s="48"/>
      <c r="AB1199" s="48"/>
      <c r="AC1199" s="48"/>
      <c r="AD1199" s="54"/>
      <c r="AE1199" s="41"/>
      <c r="AF1199" s="41"/>
      <c r="AG1199" s="41"/>
      <c r="AH1199" s="41"/>
      <c r="AI1199" s="41"/>
      <c r="AJ1199" s="41"/>
      <c r="AK1199" s="20"/>
      <c r="AL1199" s="20"/>
      <c r="AM1199" s="20"/>
      <c r="AN1199" s="20"/>
      <c r="AO1199" s="20"/>
      <c r="AP1199" s="20"/>
      <c r="AQ1199" s="20"/>
      <c r="AR1199" s="20"/>
      <c r="AS1199" s="20"/>
      <c r="AT1199" s="48"/>
      <c r="AU1199" s="20"/>
      <c r="AV1199" s="20"/>
      <c r="AW1199" s="20"/>
      <c r="AX1199" s="20"/>
      <c r="AY1199" s="20"/>
      <c r="AZ1199" s="20"/>
      <c r="BA1199" s="20"/>
      <c r="BC1199" s="48"/>
      <c r="BE1199" s="48"/>
      <c r="BG1199" s="48"/>
      <c r="BH1199" s="48"/>
      <c r="BL1199" s="48"/>
      <c r="BM1199" s="61"/>
      <c r="BN1199" s="48"/>
      <c r="BO1199" s="48"/>
      <c r="BP1199" s="48"/>
      <c r="BQ1199" s="12"/>
      <c r="BR1199" s="48"/>
      <c r="BS1199" s="48"/>
      <c r="BT1199" s="48"/>
      <c r="BU1199" s="48"/>
      <c r="BV1199" s="18"/>
      <c r="BW1199" s="18"/>
      <c r="BX1199" s="18"/>
      <c r="BY1199" s="24"/>
      <c r="BZ1199" s="18"/>
      <c r="CA1199" s="18"/>
      <c r="CE1199" s="18"/>
    </row>
    <row r="1200" spans="2:83" s="19" customFormat="1">
      <c r="B1200" s="43"/>
      <c r="C1200" s="27"/>
      <c r="D1200" s="56"/>
      <c r="E1200" s="56"/>
      <c r="F1200" s="176"/>
      <c r="G1200" s="460"/>
      <c r="H1200" s="48"/>
      <c r="I1200" s="48"/>
      <c r="J1200" s="48"/>
      <c r="K1200" s="54"/>
      <c r="L1200" s="56"/>
      <c r="M1200" s="429"/>
      <c r="N1200" s="176"/>
      <c r="O1200" s="48"/>
      <c r="P1200" s="48"/>
      <c r="Q1200" s="48"/>
      <c r="R1200" s="54"/>
      <c r="S1200" s="56"/>
      <c r="T1200" s="176"/>
      <c r="U1200" s="48"/>
      <c r="V1200" s="48"/>
      <c r="W1200" s="48"/>
      <c r="X1200" s="54"/>
      <c r="Y1200" s="56"/>
      <c r="Z1200" s="176"/>
      <c r="AA1200" s="48"/>
      <c r="AB1200" s="48"/>
      <c r="AC1200" s="48"/>
      <c r="AD1200" s="54"/>
      <c r="AE1200" s="41"/>
      <c r="AF1200" s="41"/>
      <c r="AG1200" s="41"/>
      <c r="AH1200" s="41"/>
      <c r="AI1200" s="41"/>
      <c r="AJ1200" s="41"/>
      <c r="AK1200" s="20"/>
      <c r="AL1200" s="20"/>
      <c r="AM1200" s="20"/>
      <c r="AN1200" s="20"/>
      <c r="AO1200" s="20"/>
      <c r="AP1200" s="20"/>
      <c r="AQ1200" s="20"/>
      <c r="AR1200" s="20"/>
      <c r="AS1200" s="20"/>
      <c r="AT1200" s="48"/>
      <c r="AU1200" s="20"/>
      <c r="AV1200" s="20"/>
      <c r="AW1200" s="20"/>
      <c r="AX1200" s="20"/>
      <c r="AY1200" s="20"/>
      <c r="AZ1200" s="20"/>
      <c r="BA1200" s="20"/>
      <c r="BC1200" s="48"/>
      <c r="BE1200" s="48"/>
      <c r="BG1200" s="48"/>
      <c r="BH1200" s="48"/>
      <c r="BL1200" s="48"/>
      <c r="BM1200" s="61"/>
      <c r="BN1200" s="48"/>
      <c r="BO1200" s="48"/>
      <c r="BP1200" s="48"/>
      <c r="BQ1200" s="12"/>
      <c r="BR1200" s="48"/>
      <c r="BS1200" s="48"/>
      <c r="BT1200" s="48"/>
      <c r="BU1200" s="48"/>
      <c r="BV1200" s="18"/>
      <c r="BW1200" s="18"/>
      <c r="BX1200" s="18"/>
      <c r="BY1200" s="24"/>
      <c r="BZ1200" s="18"/>
      <c r="CA1200" s="18"/>
      <c r="CE1200" s="18"/>
    </row>
    <row r="1201" spans="2:83" s="19" customFormat="1">
      <c r="B1201" s="43"/>
      <c r="C1201" s="27"/>
      <c r="D1201" s="56"/>
      <c r="E1201" s="56"/>
      <c r="F1201" s="176"/>
      <c r="G1201" s="460"/>
      <c r="H1201" s="48"/>
      <c r="I1201" s="48"/>
      <c r="J1201" s="48"/>
      <c r="K1201" s="54"/>
      <c r="L1201" s="56"/>
      <c r="M1201" s="429"/>
      <c r="N1201" s="176"/>
      <c r="O1201" s="48"/>
      <c r="P1201" s="48"/>
      <c r="Q1201" s="48"/>
      <c r="R1201" s="54"/>
      <c r="S1201" s="56"/>
      <c r="T1201" s="176"/>
      <c r="U1201" s="48"/>
      <c r="V1201" s="48"/>
      <c r="W1201" s="48"/>
      <c r="X1201" s="54"/>
      <c r="Y1201" s="56"/>
      <c r="Z1201" s="176"/>
      <c r="AA1201" s="48"/>
      <c r="AB1201" s="48"/>
      <c r="AC1201" s="48"/>
      <c r="AD1201" s="54"/>
      <c r="AE1201" s="41"/>
      <c r="AF1201" s="41"/>
      <c r="AG1201" s="41"/>
      <c r="AH1201" s="41"/>
      <c r="AI1201" s="41"/>
      <c r="AJ1201" s="41"/>
      <c r="AK1201" s="20"/>
      <c r="AL1201" s="20"/>
      <c r="AM1201" s="20"/>
      <c r="AN1201" s="20"/>
      <c r="AO1201" s="20"/>
      <c r="AP1201" s="20"/>
      <c r="AQ1201" s="20"/>
      <c r="AR1201" s="20"/>
      <c r="AS1201" s="20"/>
      <c r="AT1201" s="48"/>
      <c r="AU1201" s="20"/>
      <c r="AV1201" s="20"/>
      <c r="AW1201" s="20"/>
      <c r="AX1201" s="20"/>
      <c r="AY1201" s="20"/>
      <c r="AZ1201" s="20"/>
      <c r="BA1201" s="20"/>
      <c r="BC1201" s="48"/>
      <c r="BE1201" s="48"/>
      <c r="BG1201" s="48"/>
      <c r="BH1201" s="48"/>
      <c r="BL1201" s="48"/>
      <c r="BM1201" s="61"/>
      <c r="BN1201" s="48"/>
      <c r="BO1201" s="48"/>
      <c r="BP1201" s="48"/>
      <c r="BQ1201" s="12"/>
      <c r="BR1201" s="48"/>
      <c r="BS1201" s="48"/>
      <c r="BT1201" s="48"/>
      <c r="BU1201" s="48"/>
      <c r="BV1201" s="18"/>
      <c r="BW1201" s="18"/>
      <c r="BX1201" s="18"/>
      <c r="BY1201" s="24"/>
      <c r="BZ1201" s="18"/>
      <c r="CA1201" s="18"/>
      <c r="CE1201" s="18"/>
    </row>
    <row r="1202" spans="2:83" s="19" customFormat="1">
      <c r="B1202" s="43"/>
      <c r="C1202" s="27"/>
      <c r="D1202" s="56"/>
      <c r="E1202" s="56"/>
      <c r="F1202" s="176"/>
      <c r="G1202" s="460"/>
      <c r="H1202" s="48"/>
      <c r="I1202" s="48"/>
      <c r="J1202" s="48"/>
      <c r="K1202" s="54"/>
      <c r="L1202" s="56"/>
      <c r="M1202" s="429"/>
      <c r="N1202" s="176"/>
      <c r="O1202" s="48"/>
      <c r="P1202" s="48"/>
      <c r="Q1202" s="48"/>
      <c r="R1202" s="54"/>
      <c r="S1202" s="56"/>
      <c r="T1202" s="176"/>
      <c r="U1202" s="48"/>
      <c r="V1202" s="48"/>
      <c r="W1202" s="48"/>
      <c r="X1202" s="54"/>
      <c r="Y1202" s="56"/>
      <c r="Z1202" s="176"/>
      <c r="AA1202" s="48"/>
      <c r="AB1202" s="48"/>
      <c r="AC1202" s="48"/>
      <c r="AD1202" s="54"/>
      <c r="AE1202" s="41"/>
      <c r="AF1202" s="41"/>
      <c r="AG1202" s="41"/>
      <c r="AH1202" s="41"/>
      <c r="AI1202" s="41"/>
      <c r="AJ1202" s="41"/>
      <c r="AK1202" s="20"/>
      <c r="AL1202" s="20"/>
      <c r="AM1202" s="20"/>
      <c r="AN1202" s="20"/>
      <c r="AO1202" s="20"/>
      <c r="AP1202" s="20"/>
      <c r="AQ1202" s="20"/>
      <c r="AR1202" s="20"/>
      <c r="AS1202" s="20"/>
      <c r="AT1202" s="48"/>
      <c r="AU1202" s="20"/>
      <c r="AV1202" s="20"/>
      <c r="AW1202" s="20"/>
      <c r="AX1202" s="20"/>
      <c r="AY1202" s="20"/>
      <c r="AZ1202" s="20"/>
      <c r="BA1202" s="20"/>
      <c r="BC1202" s="48"/>
      <c r="BE1202" s="48"/>
      <c r="BG1202" s="48"/>
      <c r="BH1202" s="48"/>
      <c r="BL1202" s="48"/>
      <c r="BM1202" s="61"/>
      <c r="BN1202" s="48"/>
      <c r="BO1202" s="48"/>
      <c r="BP1202" s="48"/>
      <c r="BQ1202" s="12"/>
      <c r="BR1202" s="48"/>
      <c r="BS1202" s="48"/>
      <c r="BT1202" s="48"/>
      <c r="BU1202" s="48"/>
      <c r="BV1202" s="18"/>
      <c r="BW1202" s="18"/>
      <c r="BX1202" s="18"/>
      <c r="BY1202" s="24"/>
      <c r="BZ1202" s="18"/>
      <c r="CA1202" s="18"/>
      <c r="CE1202" s="18"/>
    </row>
    <row r="1203" spans="2:83" s="19" customFormat="1">
      <c r="B1203" s="43"/>
      <c r="C1203" s="27"/>
      <c r="D1203" s="56"/>
      <c r="E1203" s="56"/>
      <c r="F1203" s="176"/>
      <c r="G1203" s="460"/>
      <c r="H1203" s="48"/>
      <c r="I1203" s="48"/>
      <c r="J1203" s="48"/>
      <c r="K1203" s="54"/>
      <c r="L1203" s="56"/>
      <c r="M1203" s="429"/>
      <c r="N1203" s="176"/>
      <c r="O1203" s="48"/>
      <c r="P1203" s="48"/>
      <c r="Q1203" s="48"/>
      <c r="R1203" s="54"/>
      <c r="S1203" s="56"/>
      <c r="T1203" s="176"/>
      <c r="U1203" s="48"/>
      <c r="V1203" s="48"/>
      <c r="W1203" s="48"/>
      <c r="X1203" s="54"/>
      <c r="Y1203" s="56"/>
      <c r="Z1203" s="176"/>
      <c r="AA1203" s="48"/>
      <c r="AB1203" s="48"/>
      <c r="AC1203" s="48"/>
      <c r="AD1203" s="54"/>
      <c r="AE1203" s="41"/>
      <c r="AF1203" s="41"/>
      <c r="AG1203" s="41"/>
      <c r="AH1203" s="41"/>
      <c r="AI1203" s="41"/>
      <c r="AJ1203" s="41"/>
      <c r="AK1203" s="20"/>
      <c r="AL1203" s="20"/>
      <c r="AM1203" s="20"/>
      <c r="AN1203" s="20"/>
      <c r="AO1203" s="20"/>
      <c r="AP1203" s="20"/>
      <c r="AQ1203" s="20"/>
      <c r="AR1203" s="20"/>
      <c r="AS1203" s="20"/>
      <c r="AT1203" s="48"/>
      <c r="AU1203" s="20"/>
      <c r="AV1203" s="20"/>
      <c r="AW1203" s="20"/>
      <c r="AX1203" s="20"/>
      <c r="AY1203" s="20"/>
      <c r="AZ1203" s="20"/>
      <c r="BA1203" s="20"/>
      <c r="BC1203" s="48"/>
      <c r="BE1203" s="48"/>
      <c r="BG1203" s="48"/>
      <c r="BH1203" s="48"/>
      <c r="BL1203" s="48"/>
      <c r="BM1203" s="61"/>
      <c r="BN1203" s="48"/>
      <c r="BO1203" s="48"/>
      <c r="BP1203" s="48"/>
      <c r="BQ1203" s="12"/>
      <c r="BR1203" s="48"/>
      <c r="BS1203" s="48"/>
      <c r="BT1203" s="48"/>
      <c r="BU1203" s="48"/>
      <c r="BV1203" s="18"/>
      <c r="BW1203" s="18"/>
      <c r="BX1203" s="18"/>
      <c r="BY1203" s="24"/>
      <c r="BZ1203" s="18"/>
      <c r="CA1203" s="18"/>
      <c r="CE1203" s="18"/>
    </row>
    <row r="1204" spans="2:83" s="19" customFormat="1">
      <c r="B1204" s="43"/>
      <c r="C1204" s="27"/>
      <c r="D1204" s="56"/>
      <c r="E1204" s="56"/>
      <c r="F1204" s="176"/>
      <c r="G1204" s="460"/>
      <c r="H1204" s="48"/>
      <c r="I1204" s="48"/>
      <c r="J1204" s="48"/>
      <c r="K1204" s="54"/>
      <c r="L1204" s="56"/>
      <c r="M1204" s="429"/>
      <c r="N1204" s="176"/>
      <c r="O1204" s="48"/>
      <c r="P1204" s="48"/>
      <c r="Q1204" s="48"/>
      <c r="R1204" s="54"/>
      <c r="S1204" s="56"/>
      <c r="T1204" s="176"/>
      <c r="U1204" s="48"/>
      <c r="V1204" s="48"/>
      <c r="W1204" s="48"/>
      <c r="X1204" s="54"/>
      <c r="Y1204" s="56"/>
      <c r="Z1204" s="176"/>
      <c r="AA1204" s="48"/>
      <c r="AB1204" s="48"/>
      <c r="AC1204" s="48"/>
      <c r="AD1204" s="54"/>
      <c r="AE1204" s="41"/>
      <c r="AF1204" s="41"/>
      <c r="AG1204" s="41"/>
      <c r="AH1204" s="41"/>
      <c r="AI1204" s="41"/>
      <c r="AJ1204" s="41"/>
      <c r="AK1204" s="20"/>
      <c r="AL1204" s="20"/>
      <c r="AM1204" s="20"/>
      <c r="AN1204" s="20"/>
      <c r="AO1204" s="20"/>
      <c r="AP1204" s="20"/>
      <c r="AQ1204" s="20"/>
      <c r="AR1204" s="20"/>
      <c r="AS1204" s="20"/>
      <c r="AT1204" s="48"/>
      <c r="AU1204" s="20"/>
      <c r="AV1204" s="20"/>
      <c r="AW1204" s="20"/>
      <c r="AX1204" s="20"/>
      <c r="AY1204" s="20"/>
      <c r="AZ1204" s="20"/>
      <c r="BA1204" s="20"/>
      <c r="BC1204" s="48"/>
      <c r="BE1204" s="48"/>
      <c r="BG1204" s="48"/>
      <c r="BH1204" s="48"/>
      <c r="BL1204" s="48"/>
      <c r="BM1204" s="61"/>
      <c r="BN1204" s="48"/>
      <c r="BO1204" s="48"/>
      <c r="BP1204" s="48"/>
      <c r="BQ1204" s="12"/>
      <c r="BR1204" s="48"/>
      <c r="BS1204" s="48"/>
      <c r="BT1204" s="48"/>
      <c r="BU1204" s="48"/>
      <c r="BV1204" s="18"/>
      <c r="BW1204" s="18"/>
      <c r="BX1204" s="18"/>
      <c r="BY1204" s="24"/>
      <c r="BZ1204" s="18"/>
      <c r="CA1204" s="18"/>
      <c r="CE1204" s="18"/>
    </row>
    <row r="1205" spans="2:83" s="19" customFormat="1">
      <c r="B1205" s="43"/>
      <c r="C1205" s="27"/>
      <c r="D1205" s="56"/>
      <c r="E1205" s="56"/>
      <c r="F1205" s="176"/>
      <c r="G1205" s="460"/>
      <c r="H1205" s="48"/>
      <c r="I1205" s="48"/>
      <c r="J1205" s="48"/>
      <c r="K1205" s="54"/>
      <c r="L1205" s="56"/>
      <c r="M1205" s="429"/>
      <c r="N1205" s="176"/>
      <c r="O1205" s="48"/>
      <c r="P1205" s="48"/>
      <c r="Q1205" s="48"/>
      <c r="R1205" s="54"/>
      <c r="S1205" s="56"/>
      <c r="T1205" s="176"/>
      <c r="U1205" s="48"/>
      <c r="V1205" s="48"/>
      <c r="W1205" s="48"/>
      <c r="X1205" s="54"/>
      <c r="Y1205" s="56"/>
      <c r="Z1205" s="176"/>
      <c r="AA1205" s="48"/>
      <c r="AB1205" s="48"/>
      <c r="AC1205" s="48"/>
      <c r="AD1205" s="54"/>
      <c r="AE1205" s="41"/>
      <c r="AF1205" s="41"/>
      <c r="AG1205" s="41"/>
      <c r="AH1205" s="41"/>
      <c r="AI1205" s="41"/>
      <c r="AJ1205" s="41"/>
      <c r="AK1205" s="20"/>
      <c r="AL1205" s="20"/>
      <c r="AM1205" s="20"/>
      <c r="AN1205" s="20"/>
      <c r="AO1205" s="20"/>
      <c r="AP1205" s="20"/>
      <c r="AQ1205" s="20"/>
      <c r="AR1205" s="20"/>
      <c r="AS1205" s="20"/>
      <c r="AT1205" s="48"/>
      <c r="AU1205" s="20"/>
      <c r="AV1205" s="20"/>
      <c r="AW1205" s="20"/>
      <c r="AX1205" s="20"/>
      <c r="AY1205" s="20"/>
      <c r="AZ1205" s="20"/>
      <c r="BA1205" s="20"/>
      <c r="BC1205" s="48"/>
      <c r="BE1205" s="48"/>
      <c r="BG1205" s="48"/>
      <c r="BH1205" s="48"/>
      <c r="BL1205" s="48"/>
      <c r="BM1205" s="61"/>
      <c r="BN1205" s="48"/>
      <c r="BO1205" s="48"/>
      <c r="BP1205" s="48"/>
      <c r="BQ1205" s="12"/>
      <c r="BR1205" s="48"/>
      <c r="BS1205" s="48"/>
      <c r="BT1205" s="48"/>
      <c r="BU1205" s="48"/>
      <c r="BV1205" s="18"/>
      <c r="BW1205" s="18"/>
      <c r="BX1205" s="18"/>
      <c r="BY1205" s="24"/>
      <c r="BZ1205" s="18"/>
      <c r="CA1205" s="18"/>
      <c r="CE1205" s="18"/>
    </row>
    <row r="1206" spans="2:83" s="19" customFormat="1">
      <c r="B1206" s="43"/>
      <c r="C1206" s="27"/>
      <c r="D1206" s="56"/>
      <c r="E1206" s="56"/>
      <c r="F1206" s="176"/>
      <c r="G1206" s="460"/>
      <c r="H1206" s="48"/>
      <c r="I1206" s="48"/>
      <c r="J1206" s="48"/>
      <c r="K1206" s="54"/>
      <c r="L1206" s="56"/>
      <c r="M1206" s="429"/>
      <c r="N1206" s="176"/>
      <c r="O1206" s="48"/>
      <c r="P1206" s="48"/>
      <c r="Q1206" s="48"/>
      <c r="R1206" s="54"/>
      <c r="S1206" s="56"/>
      <c r="T1206" s="176"/>
      <c r="U1206" s="48"/>
      <c r="V1206" s="48"/>
      <c r="W1206" s="48"/>
      <c r="X1206" s="54"/>
      <c r="Y1206" s="56"/>
      <c r="Z1206" s="176"/>
      <c r="AA1206" s="48"/>
      <c r="AB1206" s="48"/>
      <c r="AC1206" s="48"/>
      <c r="AD1206" s="54"/>
      <c r="AE1206" s="41"/>
      <c r="AF1206" s="41"/>
      <c r="AG1206" s="41"/>
      <c r="AH1206" s="41"/>
      <c r="AI1206" s="41"/>
      <c r="AJ1206" s="41"/>
      <c r="AK1206" s="20"/>
      <c r="AL1206" s="20"/>
      <c r="AM1206" s="20"/>
      <c r="AN1206" s="20"/>
      <c r="AO1206" s="20"/>
      <c r="AP1206" s="20"/>
      <c r="AQ1206" s="20"/>
      <c r="AR1206" s="20"/>
      <c r="AS1206" s="20"/>
      <c r="AT1206" s="48"/>
      <c r="AU1206" s="20"/>
      <c r="AV1206" s="20"/>
      <c r="AW1206" s="20"/>
      <c r="AX1206" s="20"/>
      <c r="AY1206" s="20"/>
      <c r="AZ1206" s="20"/>
      <c r="BA1206" s="20"/>
      <c r="BC1206" s="48"/>
      <c r="BE1206" s="48"/>
      <c r="BG1206" s="48"/>
      <c r="BH1206" s="48"/>
      <c r="BL1206" s="48"/>
      <c r="BM1206" s="61"/>
      <c r="BN1206" s="48"/>
      <c r="BO1206" s="48"/>
      <c r="BP1206" s="48"/>
      <c r="BQ1206" s="12"/>
      <c r="BR1206" s="48"/>
      <c r="BS1206" s="48"/>
      <c r="BT1206" s="48"/>
      <c r="BU1206" s="48"/>
      <c r="BV1206" s="18"/>
      <c r="BW1206" s="18"/>
      <c r="BX1206" s="18"/>
      <c r="BY1206" s="24"/>
      <c r="BZ1206" s="18"/>
      <c r="CA1206" s="18"/>
      <c r="CE1206" s="18"/>
    </row>
    <row r="1207" spans="2:83" s="19" customFormat="1">
      <c r="B1207" s="43"/>
      <c r="C1207" s="27"/>
      <c r="D1207" s="56"/>
      <c r="E1207" s="56"/>
      <c r="F1207" s="176"/>
      <c r="G1207" s="460"/>
      <c r="H1207" s="48"/>
      <c r="I1207" s="48"/>
      <c r="J1207" s="48"/>
      <c r="K1207" s="54"/>
      <c r="L1207" s="56"/>
      <c r="M1207" s="429"/>
      <c r="N1207" s="176"/>
      <c r="O1207" s="48"/>
      <c r="P1207" s="48"/>
      <c r="Q1207" s="48"/>
      <c r="R1207" s="54"/>
      <c r="S1207" s="56"/>
      <c r="T1207" s="176"/>
      <c r="U1207" s="48"/>
      <c r="V1207" s="48"/>
      <c r="W1207" s="48"/>
      <c r="X1207" s="54"/>
      <c r="Y1207" s="56"/>
      <c r="Z1207" s="176"/>
      <c r="AA1207" s="48"/>
      <c r="AB1207" s="48"/>
      <c r="AC1207" s="48"/>
      <c r="AD1207" s="54"/>
      <c r="AE1207" s="41"/>
      <c r="AF1207" s="41"/>
      <c r="AG1207" s="41"/>
      <c r="AH1207" s="41"/>
      <c r="AI1207" s="41"/>
      <c r="AJ1207" s="41"/>
      <c r="AK1207" s="20"/>
      <c r="AL1207" s="20"/>
      <c r="AM1207" s="20"/>
      <c r="AN1207" s="20"/>
      <c r="AO1207" s="20"/>
      <c r="AP1207" s="20"/>
      <c r="AQ1207" s="20"/>
      <c r="AR1207" s="20"/>
      <c r="AS1207" s="20"/>
      <c r="AT1207" s="48"/>
      <c r="AU1207" s="20"/>
      <c r="AV1207" s="20"/>
      <c r="AW1207" s="20"/>
      <c r="AX1207" s="20"/>
      <c r="AY1207" s="20"/>
      <c r="AZ1207" s="20"/>
      <c r="BA1207" s="20"/>
      <c r="BC1207" s="48"/>
      <c r="BE1207" s="48"/>
      <c r="BG1207" s="48"/>
      <c r="BH1207" s="48"/>
      <c r="BL1207" s="48"/>
      <c r="BM1207" s="61"/>
      <c r="BN1207" s="48"/>
      <c r="BO1207" s="48"/>
      <c r="BP1207" s="48"/>
      <c r="BQ1207" s="12"/>
      <c r="BR1207" s="48"/>
      <c r="BS1207" s="48"/>
      <c r="BT1207" s="48"/>
      <c r="BU1207" s="48"/>
      <c r="BV1207" s="18"/>
      <c r="BW1207" s="18"/>
      <c r="BX1207" s="18"/>
      <c r="BY1207" s="24"/>
      <c r="BZ1207" s="18"/>
      <c r="CA1207" s="18"/>
      <c r="CE1207" s="18"/>
    </row>
    <row r="1208" spans="2:83" s="19" customFormat="1">
      <c r="B1208" s="43"/>
      <c r="C1208" s="27"/>
      <c r="D1208" s="56"/>
      <c r="E1208" s="56"/>
      <c r="F1208" s="176"/>
      <c r="G1208" s="460"/>
      <c r="H1208" s="48"/>
      <c r="I1208" s="48"/>
      <c r="J1208" s="48"/>
      <c r="K1208" s="54"/>
      <c r="L1208" s="56"/>
      <c r="M1208" s="429"/>
      <c r="N1208" s="176"/>
      <c r="O1208" s="48"/>
      <c r="P1208" s="48"/>
      <c r="Q1208" s="48"/>
      <c r="R1208" s="54"/>
      <c r="S1208" s="56"/>
      <c r="T1208" s="176"/>
      <c r="U1208" s="48"/>
      <c r="V1208" s="48"/>
      <c r="W1208" s="48"/>
      <c r="X1208" s="54"/>
      <c r="Y1208" s="56"/>
      <c r="Z1208" s="176"/>
      <c r="AA1208" s="48"/>
      <c r="AB1208" s="48"/>
      <c r="AC1208" s="48"/>
      <c r="AD1208" s="54"/>
      <c r="AE1208" s="41"/>
      <c r="AF1208" s="41"/>
      <c r="AG1208" s="41"/>
      <c r="AH1208" s="41"/>
      <c r="AI1208" s="41"/>
      <c r="AJ1208" s="41"/>
      <c r="AK1208" s="20"/>
      <c r="AL1208" s="20"/>
      <c r="AM1208" s="20"/>
      <c r="AN1208" s="20"/>
      <c r="AO1208" s="20"/>
      <c r="AP1208" s="20"/>
      <c r="AQ1208" s="20"/>
      <c r="AR1208" s="20"/>
      <c r="AS1208" s="20"/>
      <c r="AT1208" s="48"/>
      <c r="AU1208" s="20"/>
      <c r="AV1208" s="20"/>
      <c r="AW1208" s="20"/>
      <c r="AX1208" s="20"/>
      <c r="AY1208" s="20"/>
      <c r="AZ1208" s="20"/>
      <c r="BA1208" s="20"/>
      <c r="BC1208" s="48"/>
      <c r="BE1208" s="48"/>
      <c r="BG1208" s="48"/>
      <c r="BH1208" s="48"/>
      <c r="BL1208" s="48"/>
      <c r="BM1208" s="61"/>
      <c r="BN1208" s="48"/>
      <c r="BO1208" s="48"/>
      <c r="BP1208" s="48"/>
      <c r="BQ1208" s="12"/>
      <c r="BR1208" s="48"/>
      <c r="BS1208" s="48"/>
      <c r="BT1208" s="48"/>
      <c r="BU1208" s="48"/>
      <c r="BV1208" s="18"/>
      <c r="BW1208" s="18"/>
      <c r="BX1208" s="18"/>
      <c r="BY1208" s="24"/>
      <c r="BZ1208" s="18"/>
      <c r="CA1208" s="18"/>
      <c r="CE1208" s="18"/>
    </row>
    <row r="1209" spans="2:83" s="19" customFormat="1">
      <c r="B1209" s="43"/>
      <c r="C1209" s="27"/>
      <c r="D1209" s="56"/>
      <c r="E1209" s="56"/>
      <c r="F1209" s="176"/>
      <c r="G1209" s="460"/>
      <c r="H1209" s="48"/>
      <c r="I1209" s="48"/>
      <c r="J1209" s="48"/>
      <c r="K1209" s="54"/>
      <c r="L1209" s="56"/>
      <c r="M1209" s="429"/>
      <c r="N1209" s="176"/>
      <c r="O1209" s="48"/>
      <c r="P1209" s="48"/>
      <c r="Q1209" s="48"/>
      <c r="R1209" s="54"/>
      <c r="S1209" s="56"/>
      <c r="T1209" s="176"/>
      <c r="U1209" s="48"/>
      <c r="V1209" s="48"/>
      <c r="W1209" s="48"/>
      <c r="X1209" s="54"/>
      <c r="Y1209" s="56"/>
      <c r="Z1209" s="176"/>
      <c r="AA1209" s="48"/>
      <c r="AB1209" s="48"/>
      <c r="AC1209" s="48"/>
      <c r="AD1209" s="54"/>
      <c r="AE1209" s="41"/>
      <c r="AF1209" s="41"/>
      <c r="AG1209" s="41"/>
      <c r="AH1209" s="41"/>
      <c r="AI1209" s="41"/>
      <c r="AJ1209" s="41"/>
      <c r="AK1209" s="20"/>
      <c r="AL1209" s="20"/>
      <c r="AM1209" s="20"/>
      <c r="AN1209" s="20"/>
      <c r="AO1209" s="20"/>
      <c r="AP1209" s="20"/>
      <c r="AQ1209" s="20"/>
      <c r="AR1209" s="20"/>
      <c r="AS1209" s="20"/>
      <c r="AT1209" s="48"/>
      <c r="AU1209" s="20"/>
      <c r="AV1209" s="20"/>
      <c r="AW1209" s="20"/>
      <c r="AX1209" s="20"/>
      <c r="AY1209" s="20"/>
      <c r="AZ1209" s="20"/>
      <c r="BA1209" s="20"/>
      <c r="BC1209" s="48"/>
      <c r="BE1209" s="48"/>
      <c r="BG1209" s="48"/>
      <c r="BH1209" s="48"/>
      <c r="BL1209" s="48"/>
      <c r="BM1209" s="61"/>
      <c r="BN1209" s="48"/>
      <c r="BO1209" s="48"/>
      <c r="BP1209" s="48"/>
      <c r="BQ1209" s="12"/>
      <c r="BR1209" s="48"/>
      <c r="BS1209" s="48"/>
      <c r="BT1209" s="48"/>
      <c r="BU1209" s="48"/>
      <c r="BV1209" s="18"/>
      <c r="BW1209" s="18"/>
      <c r="BX1209" s="18"/>
      <c r="BY1209" s="24"/>
      <c r="BZ1209" s="18"/>
      <c r="CA1209" s="18"/>
      <c r="CE1209" s="18"/>
    </row>
    <row r="1210" spans="2:83" s="19" customFormat="1">
      <c r="B1210" s="43"/>
      <c r="C1210" s="27"/>
      <c r="D1210" s="56"/>
      <c r="E1210" s="56"/>
      <c r="F1210" s="176"/>
      <c r="G1210" s="460"/>
      <c r="H1210" s="48"/>
      <c r="I1210" s="48"/>
      <c r="J1210" s="48"/>
      <c r="K1210" s="54"/>
      <c r="L1210" s="56"/>
      <c r="M1210" s="429"/>
      <c r="N1210" s="176"/>
      <c r="O1210" s="48"/>
      <c r="P1210" s="48"/>
      <c r="Q1210" s="48"/>
      <c r="R1210" s="54"/>
      <c r="S1210" s="56"/>
      <c r="T1210" s="176"/>
      <c r="U1210" s="48"/>
      <c r="V1210" s="48"/>
      <c r="W1210" s="48"/>
      <c r="X1210" s="54"/>
      <c r="Y1210" s="56"/>
      <c r="Z1210" s="176"/>
      <c r="AA1210" s="48"/>
      <c r="AB1210" s="48"/>
      <c r="AC1210" s="48"/>
      <c r="AD1210" s="54"/>
      <c r="AE1210" s="41"/>
      <c r="AF1210" s="41"/>
      <c r="AG1210" s="41"/>
      <c r="AH1210" s="41"/>
      <c r="AI1210" s="41"/>
      <c r="AJ1210" s="41"/>
      <c r="AK1210" s="20"/>
      <c r="AL1210" s="20"/>
      <c r="AM1210" s="20"/>
      <c r="AN1210" s="20"/>
      <c r="AO1210" s="20"/>
      <c r="AP1210" s="20"/>
      <c r="AQ1210" s="20"/>
      <c r="AR1210" s="20"/>
      <c r="AS1210" s="20"/>
      <c r="AT1210" s="48"/>
      <c r="AU1210" s="20"/>
      <c r="AV1210" s="20"/>
      <c r="AW1210" s="20"/>
      <c r="AX1210" s="20"/>
      <c r="AY1210" s="20"/>
      <c r="AZ1210" s="20"/>
      <c r="BA1210" s="20"/>
      <c r="BC1210" s="48"/>
      <c r="BE1210" s="48"/>
      <c r="BG1210" s="48"/>
      <c r="BH1210" s="48"/>
      <c r="BL1210" s="48"/>
      <c r="BM1210" s="61"/>
      <c r="BN1210" s="48"/>
      <c r="BO1210" s="48"/>
      <c r="BP1210" s="48"/>
      <c r="BQ1210" s="12"/>
      <c r="BR1210" s="48"/>
      <c r="BS1210" s="48"/>
      <c r="BT1210" s="48"/>
      <c r="BU1210" s="48"/>
      <c r="BV1210" s="18"/>
      <c r="BW1210" s="18"/>
      <c r="BX1210" s="18"/>
      <c r="BY1210" s="24"/>
      <c r="BZ1210" s="18"/>
      <c r="CA1210" s="18"/>
      <c r="CE1210" s="18"/>
    </row>
    <row r="1211" spans="2:83" s="19" customFormat="1">
      <c r="B1211" s="43"/>
      <c r="C1211" s="27"/>
      <c r="D1211" s="56"/>
      <c r="E1211" s="56"/>
      <c r="F1211" s="176"/>
      <c r="G1211" s="460"/>
      <c r="H1211" s="48"/>
      <c r="I1211" s="48"/>
      <c r="J1211" s="48"/>
      <c r="K1211" s="54"/>
      <c r="L1211" s="56"/>
      <c r="M1211" s="429"/>
      <c r="N1211" s="176"/>
      <c r="O1211" s="48"/>
      <c r="P1211" s="48"/>
      <c r="Q1211" s="48"/>
      <c r="R1211" s="54"/>
      <c r="S1211" s="56"/>
      <c r="T1211" s="176"/>
      <c r="U1211" s="48"/>
      <c r="V1211" s="48"/>
      <c r="W1211" s="48"/>
      <c r="X1211" s="54"/>
      <c r="Y1211" s="56"/>
      <c r="Z1211" s="176"/>
      <c r="AA1211" s="48"/>
      <c r="AB1211" s="48"/>
      <c r="AC1211" s="48"/>
      <c r="AD1211" s="54"/>
      <c r="AE1211" s="41"/>
      <c r="AF1211" s="41"/>
      <c r="AG1211" s="41"/>
      <c r="AH1211" s="41"/>
      <c r="AI1211" s="41"/>
      <c r="AJ1211" s="41"/>
      <c r="AK1211" s="20"/>
      <c r="AL1211" s="20"/>
      <c r="AM1211" s="20"/>
      <c r="AN1211" s="20"/>
      <c r="AO1211" s="20"/>
      <c r="AP1211" s="20"/>
      <c r="AQ1211" s="20"/>
      <c r="AR1211" s="20"/>
      <c r="AS1211" s="20"/>
      <c r="AT1211" s="48"/>
      <c r="AU1211" s="20"/>
      <c r="AV1211" s="20"/>
      <c r="AW1211" s="20"/>
      <c r="AX1211" s="20"/>
      <c r="AY1211" s="20"/>
      <c r="AZ1211" s="20"/>
      <c r="BA1211" s="20"/>
      <c r="BC1211" s="48"/>
      <c r="BE1211" s="48"/>
      <c r="BG1211" s="48"/>
      <c r="BH1211" s="48"/>
      <c r="BL1211" s="48"/>
      <c r="BM1211" s="61"/>
      <c r="BN1211" s="48"/>
      <c r="BO1211" s="48"/>
      <c r="BP1211" s="48"/>
      <c r="BQ1211" s="12"/>
      <c r="BR1211" s="48"/>
      <c r="BS1211" s="48"/>
      <c r="BT1211" s="48"/>
      <c r="BU1211" s="48"/>
      <c r="BV1211" s="18"/>
      <c r="BW1211" s="18"/>
      <c r="BX1211" s="18"/>
      <c r="BY1211" s="24"/>
      <c r="BZ1211" s="18"/>
      <c r="CA1211" s="18"/>
      <c r="CE1211" s="18"/>
    </row>
    <row r="1212" spans="2:83" s="19" customFormat="1">
      <c r="B1212" s="43"/>
      <c r="C1212" s="27"/>
      <c r="D1212" s="56"/>
      <c r="E1212" s="56"/>
      <c r="F1212" s="176"/>
      <c r="G1212" s="460"/>
      <c r="H1212" s="48"/>
      <c r="I1212" s="48"/>
      <c r="J1212" s="48"/>
      <c r="K1212" s="54"/>
      <c r="L1212" s="56"/>
      <c r="M1212" s="429"/>
      <c r="N1212" s="176"/>
      <c r="O1212" s="48"/>
      <c r="P1212" s="48"/>
      <c r="Q1212" s="48"/>
      <c r="R1212" s="54"/>
      <c r="S1212" s="56"/>
      <c r="T1212" s="176"/>
      <c r="U1212" s="48"/>
      <c r="V1212" s="48"/>
      <c r="W1212" s="48"/>
      <c r="X1212" s="54"/>
      <c r="Y1212" s="56"/>
      <c r="Z1212" s="176"/>
      <c r="AA1212" s="48"/>
      <c r="AB1212" s="48"/>
      <c r="AC1212" s="48"/>
      <c r="AD1212" s="54"/>
      <c r="AE1212" s="41"/>
      <c r="AF1212" s="41"/>
      <c r="AG1212" s="41"/>
      <c r="AH1212" s="41"/>
      <c r="AI1212" s="41"/>
      <c r="AJ1212" s="41"/>
      <c r="AK1212" s="20"/>
      <c r="AL1212" s="20"/>
      <c r="AM1212" s="20"/>
      <c r="AN1212" s="20"/>
      <c r="AO1212" s="20"/>
      <c r="AP1212" s="20"/>
      <c r="AQ1212" s="20"/>
      <c r="AR1212" s="20"/>
      <c r="AS1212" s="20"/>
      <c r="AT1212" s="48"/>
      <c r="AU1212" s="20"/>
      <c r="AV1212" s="20"/>
      <c r="AW1212" s="20"/>
      <c r="AX1212" s="20"/>
      <c r="AY1212" s="20"/>
      <c r="AZ1212" s="20"/>
      <c r="BA1212" s="20"/>
      <c r="BC1212" s="48"/>
      <c r="BE1212" s="48"/>
      <c r="BG1212" s="48"/>
      <c r="BH1212" s="48"/>
      <c r="BL1212" s="48"/>
      <c r="BM1212" s="61"/>
      <c r="BN1212" s="48"/>
      <c r="BO1212" s="48"/>
      <c r="BP1212" s="48"/>
      <c r="BQ1212" s="12"/>
      <c r="BR1212" s="48"/>
      <c r="BS1212" s="48"/>
      <c r="BT1212" s="48"/>
      <c r="BU1212" s="48"/>
      <c r="BV1212" s="18"/>
      <c r="BW1212" s="18"/>
      <c r="BX1212" s="18"/>
      <c r="BY1212" s="24"/>
      <c r="BZ1212" s="18"/>
      <c r="CA1212" s="18"/>
      <c r="CE1212" s="18"/>
    </row>
    <row r="1213" spans="2:83" s="19" customFormat="1">
      <c r="B1213" s="43"/>
      <c r="C1213" s="27"/>
      <c r="D1213" s="56"/>
      <c r="E1213" s="56"/>
      <c r="F1213" s="176"/>
      <c r="G1213" s="460"/>
      <c r="H1213" s="48"/>
      <c r="I1213" s="48"/>
      <c r="J1213" s="48"/>
      <c r="K1213" s="54"/>
      <c r="L1213" s="56"/>
      <c r="M1213" s="429"/>
      <c r="N1213" s="176"/>
      <c r="O1213" s="48"/>
      <c r="P1213" s="48"/>
      <c r="Q1213" s="48"/>
      <c r="R1213" s="54"/>
      <c r="S1213" s="56"/>
      <c r="T1213" s="176"/>
      <c r="U1213" s="48"/>
      <c r="V1213" s="48"/>
      <c r="W1213" s="48"/>
      <c r="X1213" s="54"/>
      <c r="Y1213" s="56"/>
      <c r="Z1213" s="176"/>
      <c r="AA1213" s="48"/>
      <c r="AB1213" s="48"/>
      <c r="AC1213" s="48"/>
      <c r="AD1213" s="54"/>
      <c r="AE1213" s="41"/>
      <c r="AF1213" s="41"/>
      <c r="AG1213" s="41"/>
      <c r="AH1213" s="41"/>
      <c r="AI1213" s="41"/>
      <c r="AJ1213" s="41"/>
      <c r="AK1213" s="20"/>
      <c r="AL1213" s="20"/>
      <c r="AM1213" s="20"/>
      <c r="AN1213" s="20"/>
      <c r="AO1213" s="20"/>
      <c r="AP1213" s="20"/>
      <c r="AQ1213" s="20"/>
      <c r="AR1213" s="20"/>
      <c r="AS1213" s="20"/>
      <c r="AT1213" s="48"/>
      <c r="AU1213" s="20"/>
      <c r="AV1213" s="20"/>
      <c r="AW1213" s="20"/>
      <c r="AX1213" s="20"/>
      <c r="AY1213" s="20"/>
      <c r="AZ1213" s="20"/>
      <c r="BA1213" s="20"/>
      <c r="BC1213" s="48"/>
      <c r="BE1213" s="48"/>
      <c r="BG1213" s="48"/>
      <c r="BH1213" s="48"/>
      <c r="BL1213" s="48"/>
      <c r="BM1213" s="61"/>
      <c r="BN1213" s="48"/>
      <c r="BO1213" s="48"/>
      <c r="BP1213" s="48"/>
      <c r="BQ1213" s="12"/>
      <c r="BR1213" s="48"/>
      <c r="BS1213" s="48"/>
      <c r="BT1213" s="48"/>
      <c r="BU1213" s="48"/>
      <c r="BV1213" s="18"/>
      <c r="BW1213" s="18"/>
      <c r="BX1213" s="18"/>
      <c r="BY1213" s="24"/>
      <c r="BZ1213" s="18"/>
      <c r="CA1213" s="18"/>
      <c r="CE1213" s="18"/>
    </row>
    <row r="1214" spans="2:83" s="19" customFormat="1">
      <c r="B1214" s="43"/>
      <c r="C1214" s="27"/>
      <c r="D1214" s="56"/>
      <c r="E1214" s="56"/>
      <c r="F1214" s="176"/>
      <c r="G1214" s="460"/>
      <c r="H1214" s="48"/>
      <c r="I1214" s="48"/>
      <c r="J1214" s="48"/>
      <c r="K1214" s="54"/>
      <c r="L1214" s="56"/>
      <c r="M1214" s="429"/>
      <c r="N1214" s="176"/>
      <c r="O1214" s="48"/>
      <c r="P1214" s="48"/>
      <c r="Q1214" s="48"/>
      <c r="R1214" s="54"/>
      <c r="S1214" s="56"/>
      <c r="T1214" s="176"/>
      <c r="U1214" s="48"/>
      <c r="V1214" s="48"/>
      <c r="W1214" s="48"/>
      <c r="X1214" s="54"/>
      <c r="Y1214" s="56"/>
      <c r="Z1214" s="176"/>
      <c r="AA1214" s="48"/>
      <c r="AB1214" s="48"/>
      <c r="AC1214" s="48"/>
      <c r="AD1214" s="54"/>
      <c r="AE1214" s="41"/>
      <c r="AF1214" s="41"/>
      <c r="AG1214" s="41"/>
      <c r="AH1214" s="41"/>
      <c r="AI1214" s="41"/>
      <c r="AJ1214" s="41"/>
      <c r="AK1214" s="20"/>
      <c r="AL1214" s="20"/>
      <c r="AM1214" s="20"/>
      <c r="AN1214" s="20"/>
      <c r="AO1214" s="20"/>
      <c r="AP1214" s="20"/>
      <c r="AQ1214" s="20"/>
      <c r="AR1214" s="20"/>
      <c r="AS1214" s="20"/>
      <c r="AT1214" s="48"/>
      <c r="AU1214" s="20"/>
      <c r="AV1214" s="20"/>
      <c r="AW1214" s="20"/>
      <c r="AX1214" s="20"/>
      <c r="AY1214" s="20"/>
      <c r="AZ1214" s="20"/>
      <c r="BA1214" s="20"/>
      <c r="BC1214" s="48"/>
      <c r="BE1214" s="48"/>
      <c r="BG1214" s="48"/>
      <c r="BH1214" s="48"/>
      <c r="BL1214" s="48"/>
      <c r="BM1214" s="61"/>
      <c r="BN1214" s="48"/>
      <c r="BO1214" s="48"/>
      <c r="BP1214" s="48"/>
      <c r="BQ1214" s="12"/>
      <c r="BR1214" s="48"/>
      <c r="BS1214" s="48"/>
      <c r="BT1214" s="48"/>
      <c r="BU1214" s="48"/>
      <c r="BV1214" s="18"/>
      <c r="BW1214" s="18"/>
      <c r="BX1214" s="18"/>
      <c r="BY1214" s="24"/>
      <c r="BZ1214" s="18"/>
      <c r="CA1214" s="18"/>
      <c r="CE1214" s="18"/>
    </row>
    <row r="1215" spans="2:83" s="19" customFormat="1">
      <c r="B1215" s="43"/>
      <c r="C1215" s="27"/>
      <c r="D1215" s="56"/>
      <c r="E1215" s="56"/>
      <c r="F1215" s="176"/>
      <c r="G1215" s="460"/>
      <c r="H1215" s="48"/>
      <c r="I1215" s="48"/>
      <c r="J1215" s="48"/>
      <c r="K1215" s="54"/>
      <c r="L1215" s="56"/>
      <c r="M1215" s="429"/>
      <c r="N1215" s="176"/>
      <c r="O1215" s="48"/>
      <c r="P1215" s="48"/>
      <c r="Q1215" s="48"/>
      <c r="R1215" s="54"/>
      <c r="S1215" s="56"/>
      <c r="T1215" s="176"/>
      <c r="U1215" s="48"/>
      <c r="V1215" s="48"/>
      <c r="W1215" s="48"/>
      <c r="X1215" s="54"/>
      <c r="Y1215" s="56"/>
      <c r="Z1215" s="176"/>
      <c r="AA1215" s="48"/>
      <c r="AB1215" s="48"/>
      <c r="AC1215" s="48"/>
      <c r="AD1215" s="54"/>
      <c r="AE1215" s="41"/>
      <c r="AF1215" s="41"/>
      <c r="AG1215" s="41"/>
      <c r="AH1215" s="41"/>
      <c r="AI1215" s="41"/>
      <c r="AJ1215" s="41"/>
      <c r="AK1215" s="20"/>
      <c r="AL1215" s="20"/>
      <c r="AM1215" s="20"/>
      <c r="AN1215" s="20"/>
      <c r="AO1215" s="20"/>
      <c r="AP1215" s="20"/>
      <c r="AQ1215" s="20"/>
      <c r="AR1215" s="20"/>
      <c r="AS1215" s="20"/>
      <c r="AT1215" s="48"/>
      <c r="AU1215" s="20"/>
      <c r="AV1215" s="20"/>
      <c r="AW1215" s="20"/>
      <c r="AX1215" s="20"/>
      <c r="AY1215" s="20"/>
      <c r="AZ1215" s="20"/>
      <c r="BA1215" s="20"/>
      <c r="BC1215" s="48"/>
      <c r="BE1215" s="48"/>
      <c r="BG1215" s="48"/>
      <c r="BH1215" s="48"/>
      <c r="BL1215" s="48"/>
      <c r="BM1215" s="61"/>
      <c r="BN1215" s="48"/>
      <c r="BO1215" s="48"/>
      <c r="BP1215" s="48"/>
      <c r="BQ1215" s="12"/>
      <c r="BR1215" s="48"/>
      <c r="BS1215" s="48"/>
      <c r="BT1215" s="48"/>
      <c r="BU1215" s="48"/>
      <c r="BV1215" s="18"/>
      <c r="BW1215" s="18"/>
      <c r="BX1215" s="18"/>
      <c r="BY1215" s="24"/>
      <c r="BZ1215" s="18"/>
      <c r="CA1215" s="18"/>
      <c r="CE1215" s="18"/>
    </row>
    <row r="1216" spans="2:83" s="19" customFormat="1">
      <c r="B1216" s="43"/>
      <c r="C1216" s="27"/>
      <c r="D1216" s="56"/>
      <c r="E1216" s="56"/>
      <c r="F1216" s="176"/>
      <c r="G1216" s="460"/>
      <c r="H1216" s="48"/>
      <c r="I1216" s="48"/>
      <c r="J1216" s="48"/>
      <c r="K1216" s="54"/>
      <c r="L1216" s="56"/>
      <c r="M1216" s="429"/>
      <c r="N1216" s="176"/>
      <c r="O1216" s="48"/>
      <c r="P1216" s="48"/>
      <c r="Q1216" s="48"/>
      <c r="R1216" s="54"/>
      <c r="S1216" s="56"/>
      <c r="T1216" s="176"/>
      <c r="U1216" s="48"/>
      <c r="V1216" s="48"/>
      <c r="W1216" s="48"/>
      <c r="X1216" s="54"/>
      <c r="Y1216" s="56"/>
      <c r="Z1216" s="176"/>
      <c r="AA1216" s="48"/>
      <c r="AB1216" s="48"/>
      <c r="AC1216" s="48"/>
      <c r="AD1216" s="54"/>
      <c r="AE1216" s="41"/>
      <c r="AF1216" s="41"/>
      <c r="AG1216" s="41"/>
      <c r="AH1216" s="41"/>
      <c r="AI1216" s="41"/>
      <c r="AJ1216" s="41"/>
      <c r="AK1216" s="20"/>
      <c r="AL1216" s="20"/>
      <c r="AM1216" s="20"/>
      <c r="AN1216" s="20"/>
      <c r="AO1216" s="20"/>
      <c r="AP1216" s="20"/>
      <c r="AQ1216" s="20"/>
      <c r="AR1216" s="20"/>
      <c r="AS1216" s="20"/>
      <c r="AT1216" s="48"/>
      <c r="AU1216" s="20"/>
      <c r="AV1216" s="20"/>
      <c r="AW1216" s="20"/>
      <c r="AX1216" s="20"/>
      <c r="AY1216" s="20"/>
      <c r="AZ1216" s="20"/>
      <c r="BA1216" s="20"/>
      <c r="BC1216" s="48"/>
      <c r="BE1216" s="48"/>
      <c r="BG1216" s="48"/>
      <c r="BH1216" s="48"/>
      <c r="BL1216" s="48"/>
      <c r="BM1216" s="61"/>
      <c r="BN1216" s="48"/>
      <c r="BO1216" s="48"/>
      <c r="BP1216" s="48"/>
      <c r="BQ1216" s="12"/>
      <c r="BR1216" s="48"/>
      <c r="BS1216" s="48"/>
      <c r="BT1216" s="48"/>
      <c r="BU1216" s="48"/>
      <c r="BV1216" s="18"/>
      <c r="BW1216" s="18"/>
      <c r="BX1216" s="18"/>
      <c r="BY1216" s="24"/>
      <c r="BZ1216" s="18"/>
      <c r="CA1216" s="18"/>
      <c r="CE1216" s="18"/>
    </row>
    <row r="1217" spans="2:83" s="19" customFormat="1">
      <c r="B1217" s="43"/>
      <c r="C1217" s="27"/>
      <c r="D1217" s="56"/>
      <c r="E1217" s="56"/>
      <c r="F1217" s="176"/>
      <c r="G1217" s="460"/>
      <c r="H1217" s="48"/>
      <c r="I1217" s="48"/>
      <c r="J1217" s="48"/>
      <c r="K1217" s="54"/>
      <c r="L1217" s="56"/>
      <c r="M1217" s="429"/>
      <c r="N1217" s="176"/>
      <c r="O1217" s="48"/>
      <c r="P1217" s="48"/>
      <c r="Q1217" s="48"/>
      <c r="R1217" s="54"/>
      <c r="S1217" s="56"/>
      <c r="T1217" s="176"/>
      <c r="U1217" s="48"/>
      <c r="V1217" s="48"/>
      <c r="W1217" s="48"/>
      <c r="X1217" s="54"/>
      <c r="Y1217" s="56"/>
      <c r="Z1217" s="176"/>
      <c r="AA1217" s="48"/>
      <c r="AB1217" s="48"/>
      <c r="AC1217" s="48"/>
      <c r="AD1217" s="54"/>
      <c r="AE1217" s="41"/>
      <c r="AF1217" s="41"/>
      <c r="AG1217" s="41"/>
      <c r="AH1217" s="41"/>
      <c r="AI1217" s="41"/>
      <c r="AJ1217" s="41"/>
      <c r="AK1217" s="20"/>
      <c r="AL1217" s="20"/>
      <c r="AM1217" s="20"/>
      <c r="AN1217" s="20"/>
      <c r="AO1217" s="20"/>
      <c r="AP1217" s="20"/>
      <c r="AQ1217" s="20"/>
      <c r="AR1217" s="20"/>
      <c r="AS1217" s="20"/>
      <c r="AT1217" s="48"/>
      <c r="AU1217" s="20"/>
      <c r="AV1217" s="20"/>
      <c r="AW1217" s="20"/>
      <c r="AX1217" s="20"/>
      <c r="AY1217" s="20"/>
      <c r="AZ1217" s="20"/>
      <c r="BA1217" s="20"/>
      <c r="BC1217" s="48"/>
      <c r="BE1217" s="48"/>
      <c r="BG1217" s="48"/>
      <c r="BH1217" s="48"/>
      <c r="BL1217" s="48"/>
      <c r="BM1217" s="61"/>
      <c r="BN1217" s="48"/>
      <c r="BO1217" s="48"/>
      <c r="BP1217" s="48"/>
      <c r="BQ1217" s="12"/>
      <c r="BR1217" s="48"/>
      <c r="BS1217" s="48"/>
      <c r="BT1217" s="48"/>
      <c r="BU1217" s="48"/>
      <c r="BV1217" s="18"/>
      <c r="BW1217" s="18"/>
      <c r="BX1217" s="18"/>
      <c r="BY1217" s="24"/>
      <c r="BZ1217" s="18"/>
      <c r="CA1217" s="18"/>
      <c r="CE1217" s="18"/>
    </row>
    <row r="1218" spans="2:83" s="19" customFormat="1">
      <c r="B1218" s="43"/>
      <c r="C1218" s="27"/>
      <c r="D1218" s="56"/>
      <c r="E1218" s="56"/>
      <c r="F1218" s="176"/>
      <c r="G1218" s="460"/>
      <c r="H1218" s="48"/>
      <c r="I1218" s="48"/>
      <c r="J1218" s="48"/>
      <c r="K1218" s="54"/>
      <c r="L1218" s="56"/>
      <c r="M1218" s="429"/>
      <c r="N1218" s="176"/>
      <c r="O1218" s="48"/>
      <c r="P1218" s="48"/>
      <c r="Q1218" s="48"/>
      <c r="R1218" s="54"/>
      <c r="S1218" s="56"/>
      <c r="T1218" s="176"/>
      <c r="U1218" s="48"/>
      <c r="V1218" s="48"/>
      <c r="W1218" s="48"/>
      <c r="X1218" s="54"/>
      <c r="Y1218" s="56"/>
      <c r="Z1218" s="176"/>
      <c r="AA1218" s="48"/>
      <c r="AB1218" s="48"/>
      <c r="AC1218" s="48"/>
      <c r="AD1218" s="54"/>
      <c r="AE1218" s="41"/>
      <c r="AF1218" s="41"/>
      <c r="AG1218" s="41"/>
      <c r="AH1218" s="41"/>
      <c r="AI1218" s="41"/>
      <c r="AJ1218" s="41"/>
      <c r="AK1218" s="20"/>
      <c r="AL1218" s="20"/>
      <c r="AM1218" s="20"/>
      <c r="AN1218" s="20"/>
      <c r="AO1218" s="20"/>
      <c r="AP1218" s="20"/>
      <c r="AQ1218" s="20"/>
      <c r="AR1218" s="20"/>
      <c r="AS1218" s="20"/>
      <c r="AT1218" s="48"/>
      <c r="AU1218" s="20"/>
      <c r="AV1218" s="20"/>
      <c r="AW1218" s="20"/>
      <c r="AX1218" s="20"/>
      <c r="AY1218" s="20"/>
      <c r="AZ1218" s="20"/>
      <c r="BA1218" s="20"/>
      <c r="BC1218" s="48"/>
      <c r="BE1218" s="48"/>
      <c r="BG1218" s="48"/>
      <c r="BH1218" s="48"/>
      <c r="BL1218" s="48"/>
      <c r="BM1218" s="61"/>
      <c r="BN1218" s="48"/>
      <c r="BO1218" s="48"/>
      <c r="BP1218" s="48"/>
      <c r="BQ1218" s="12"/>
      <c r="BR1218" s="48"/>
      <c r="BS1218" s="48"/>
      <c r="BT1218" s="48"/>
      <c r="BU1218" s="48"/>
      <c r="BV1218" s="18"/>
      <c r="BW1218" s="18"/>
      <c r="BX1218" s="18"/>
      <c r="BY1218" s="24"/>
      <c r="BZ1218" s="18"/>
      <c r="CA1218" s="18"/>
      <c r="CE1218" s="18"/>
    </row>
    <row r="1219" spans="2:83" s="19" customFormat="1">
      <c r="B1219" s="43"/>
      <c r="C1219" s="27"/>
      <c r="D1219" s="56"/>
      <c r="E1219" s="56"/>
      <c r="F1219" s="176"/>
      <c r="G1219" s="460"/>
      <c r="H1219" s="48"/>
      <c r="I1219" s="48"/>
      <c r="J1219" s="48"/>
      <c r="K1219" s="54"/>
      <c r="L1219" s="56"/>
      <c r="M1219" s="429"/>
      <c r="N1219" s="176"/>
      <c r="O1219" s="48"/>
      <c r="P1219" s="48"/>
      <c r="Q1219" s="48"/>
      <c r="R1219" s="54"/>
      <c r="S1219" s="56"/>
      <c r="T1219" s="176"/>
      <c r="U1219" s="48"/>
      <c r="V1219" s="48"/>
      <c r="W1219" s="48"/>
      <c r="X1219" s="54"/>
      <c r="Y1219" s="56"/>
      <c r="Z1219" s="176"/>
      <c r="AA1219" s="48"/>
      <c r="AB1219" s="48"/>
      <c r="AC1219" s="48"/>
      <c r="AD1219" s="54"/>
      <c r="AE1219" s="41"/>
      <c r="AF1219" s="41"/>
      <c r="AG1219" s="41"/>
      <c r="AH1219" s="41"/>
      <c r="AI1219" s="41"/>
      <c r="AJ1219" s="41"/>
      <c r="AK1219" s="20"/>
      <c r="AL1219" s="20"/>
      <c r="AM1219" s="20"/>
      <c r="AN1219" s="20"/>
      <c r="AO1219" s="20"/>
      <c r="AP1219" s="20"/>
      <c r="AQ1219" s="20"/>
      <c r="AR1219" s="20"/>
      <c r="AS1219" s="20"/>
      <c r="AT1219" s="48"/>
      <c r="AU1219" s="20"/>
      <c r="AV1219" s="20"/>
      <c r="AW1219" s="20"/>
      <c r="AX1219" s="20"/>
      <c r="AY1219" s="20"/>
      <c r="AZ1219" s="20"/>
      <c r="BA1219" s="20"/>
      <c r="BC1219" s="48"/>
      <c r="BE1219" s="48"/>
      <c r="BG1219" s="48"/>
      <c r="BH1219" s="48"/>
      <c r="BL1219" s="48"/>
      <c r="BM1219" s="61"/>
      <c r="BN1219" s="48"/>
      <c r="BO1219" s="48"/>
      <c r="BP1219" s="48"/>
      <c r="BQ1219" s="12"/>
      <c r="BR1219" s="48"/>
      <c r="BS1219" s="48"/>
      <c r="BT1219" s="48"/>
      <c r="BU1219" s="48"/>
      <c r="BV1219" s="18"/>
      <c r="BW1219" s="18"/>
      <c r="BX1219" s="18"/>
      <c r="BY1219" s="24"/>
      <c r="BZ1219" s="18"/>
      <c r="CA1219" s="18"/>
      <c r="CE1219" s="18"/>
    </row>
    <row r="1220" spans="2:83" s="19" customFormat="1">
      <c r="B1220" s="43"/>
      <c r="C1220" s="27"/>
      <c r="D1220" s="56"/>
      <c r="E1220" s="56"/>
      <c r="F1220" s="176"/>
      <c r="G1220" s="460"/>
      <c r="H1220" s="48"/>
      <c r="I1220" s="48"/>
      <c r="J1220" s="48"/>
      <c r="K1220" s="54"/>
      <c r="L1220" s="56"/>
      <c r="M1220" s="429"/>
      <c r="N1220" s="176"/>
      <c r="O1220" s="48"/>
      <c r="P1220" s="48"/>
      <c r="Q1220" s="48"/>
      <c r="R1220" s="54"/>
      <c r="S1220" s="56"/>
      <c r="T1220" s="176"/>
      <c r="U1220" s="48"/>
      <c r="V1220" s="48"/>
      <c r="W1220" s="48"/>
      <c r="X1220" s="54"/>
      <c r="Y1220" s="56"/>
      <c r="Z1220" s="176"/>
      <c r="AA1220" s="48"/>
      <c r="AB1220" s="48"/>
      <c r="AC1220" s="48"/>
      <c r="AD1220" s="54"/>
      <c r="AE1220" s="41"/>
      <c r="AF1220" s="41"/>
      <c r="AG1220" s="41"/>
      <c r="AH1220" s="41"/>
      <c r="AI1220" s="41"/>
      <c r="AJ1220" s="41"/>
      <c r="AK1220" s="20"/>
      <c r="AL1220" s="20"/>
      <c r="AM1220" s="20"/>
      <c r="AN1220" s="20"/>
      <c r="AO1220" s="20"/>
      <c r="AP1220" s="20"/>
      <c r="AQ1220" s="20"/>
      <c r="AR1220" s="20"/>
      <c r="AS1220" s="20"/>
      <c r="AT1220" s="48"/>
      <c r="AU1220" s="20"/>
      <c r="AV1220" s="20"/>
      <c r="AW1220" s="20"/>
      <c r="AX1220" s="20"/>
      <c r="AY1220" s="20"/>
      <c r="AZ1220" s="20"/>
      <c r="BA1220" s="20"/>
      <c r="BC1220" s="48"/>
      <c r="BE1220" s="48"/>
      <c r="BG1220" s="48"/>
      <c r="BH1220" s="48"/>
      <c r="BL1220" s="48"/>
      <c r="BM1220" s="61"/>
      <c r="BN1220" s="48"/>
      <c r="BO1220" s="48"/>
      <c r="BP1220" s="48"/>
      <c r="BQ1220" s="12"/>
      <c r="BR1220" s="48"/>
      <c r="BS1220" s="48"/>
      <c r="BT1220" s="48"/>
      <c r="BU1220" s="48"/>
      <c r="BV1220" s="18"/>
      <c r="BW1220" s="18"/>
      <c r="BX1220" s="18"/>
      <c r="BY1220" s="24"/>
      <c r="BZ1220" s="18"/>
      <c r="CA1220" s="18"/>
      <c r="CE1220" s="18"/>
    </row>
    <row r="1221" spans="2:83" s="19" customFormat="1">
      <c r="B1221" s="43"/>
      <c r="C1221" s="27"/>
      <c r="D1221" s="56"/>
      <c r="E1221" s="56"/>
      <c r="F1221" s="176"/>
      <c r="G1221" s="460"/>
      <c r="H1221" s="48"/>
      <c r="I1221" s="48"/>
      <c r="J1221" s="48"/>
      <c r="K1221" s="54"/>
      <c r="L1221" s="56"/>
      <c r="M1221" s="429"/>
      <c r="N1221" s="176"/>
      <c r="O1221" s="48"/>
      <c r="P1221" s="48"/>
      <c r="Q1221" s="48"/>
      <c r="R1221" s="54"/>
      <c r="S1221" s="56"/>
      <c r="T1221" s="176"/>
      <c r="U1221" s="48"/>
      <c r="V1221" s="48"/>
      <c r="W1221" s="48"/>
      <c r="X1221" s="54"/>
      <c r="Y1221" s="56"/>
      <c r="Z1221" s="176"/>
      <c r="AA1221" s="48"/>
      <c r="AB1221" s="48"/>
      <c r="AC1221" s="48"/>
      <c r="AD1221" s="54"/>
      <c r="AE1221" s="41"/>
      <c r="AF1221" s="41"/>
      <c r="AG1221" s="41"/>
      <c r="AH1221" s="41"/>
      <c r="AI1221" s="41"/>
      <c r="AJ1221" s="41"/>
      <c r="AK1221" s="20"/>
      <c r="AL1221" s="20"/>
      <c r="AM1221" s="20"/>
      <c r="AN1221" s="20"/>
      <c r="AO1221" s="20"/>
      <c r="AP1221" s="20"/>
      <c r="AQ1221" s="20"/>
      <c r="AR1221" s="20"/>
      <c r="AS1221" s="20"/>
      <c r="AT1221" s="48"/>
      <c r="AU1221" s="20"/>
      <c r="AV1221" s="20"/>
      <c r="AW1221" s="20"/>
      <c r="AX1221" s="20"/>
      <c r="AY1221" s="20"/>
      <c r="AZ1221" s="20"/>
      <c r="BA1221" s="20"/>
      <c r="BC1221" s="48"/>
      <c r="BE1221" s="48"/>
      <c r="BG1221" s="48"/>
      <c r="BH1221" s="48"/>
      <c r="BL1221" s="48"/>
      <c r="BM1221" s="61"/>
      <c r="BN1221" s="48"/>
      <c r="BO1221" s="48"/>
      <c r="BP1221" s="48"/>
      <c r="BQ1221" s="12"/>
      <c r="BR1221" s="48"/>
      <c r="BS1221" s="48"/>
      <c r="BT1221" s="48"/>
      <c r="BU1221" s="48"/>
      <c r="BV1221" s="18"/>
      <c r="BW1221" s="18"/>
      <c r="BX1221" s="18"/>
      <c r="BY1221" s="24"/>
      <c r="BZ1221" s="18"/>
      <c r="CA1221" s="18"/>
      <c r="CE1221" s="18"/>
    </row>
    <row r="1222" spans="2:83" s="19" customFormat="1">
      <c r="B1222" s="43"/>
      <c r="C1222" s="27"/>
      <c r="D1222" s="56"/>
      <c r="E1222" s="56"/>
      <c r="F1222" s="176"/>
      <c r="G1222" s="460"/>
      <c r="H1222" s="48"/>
      <c r="I1222" s="48"/>
      <c r="J1222" s="48"/>
      <c r="K1222" s="54"/>
      <c r="L1222" s="56"/>
      <c r="M1222" s="429"/>
      <c r="N1222" s="176"/>
      <c r="O1222" s="48"/>
      <c r="P1222" s="48"/>
      <c r="Q1222" s="48"/>
      <c r="R1222" s="54"/>
      <c r="S1222" s="56"/>
      <c r="T1222" s="176"/>
      <c r="U1222" s="48"/>
      <c r="V1222" s="48"/>
      <c r="W1222" s="48"/>
      <c r="X1222" s="54"/>
      <c r="Y1222" s="56"/>
      <c r="Z1222" s="176"/>
      <c r="AA1222" s="48"/>
      <c r="AB1222" s="48"/>
      <c r="AC1222" s="48"/>
      <c r="AD1222" s="54"/>
      <c r="AE1222" s="41"/>
      <c r="AF1222" s="41"/>
      <c r="AG1222" s="41"/>
      <c r="AH1222" s="41"/>
      <c r="AI1222" s="41"/>
      <c r="AJ1222" s="41"/>
      <c r="AK1222" s="20"/>
      <c r="AL1222" s="20"/>
      <c r="AM1222" s="20"/>
      <c r="AN1222" s="20"/>
      <c r="AO1222" s="20"/>
      <c r="AP1222" s="20"/>
      <c r="AQ1222" s="20"/>
      <c r="AR1222" s="20"/>
      <c r="AS1222" s="20"/>
      <c r="AT1222" s="48"/>
      <c r="AU1222" s="20"/>
      <c r="AV1222" s="20"/>
      <c r="AW1222" s="20"/>
      <c r="AX1222" s="20"/>
      <c r="AY1222" s="20"/>
      <c r="AZ1222" s="20"/>
      <c r="BA1222" s="20"/>
      <c r="BC1222" s="48"/>
      <c r="BE1222" s="48"/>
      <c r="BG1222" s="48"/>
      <c r="BH1222" s="48"/>
      <c r="BL1222" s="48"/>
      <c r="BM1222" s="61"/>
      <c r="BN1222" s="48"/>
      <c r="BO1222" s="48"/>
      <c r="BP1222" s="48"/>
      <c r="BQ1222" s="12"/>
      <c r="BR1222" s="48"/>
      <c r="BS1222" s="48"/>
      <c r="BT1222" s="48"/>
      <c r="BU1222" s="48"/>
      <c r="BV1222" s="18"/>
      <c r="BW1222" s="18"/>
      <c r="BX1222" s="18"/>
      <c r="BY1222" s="24"/>
      <c r="BZ1222" s="18"/>
      <c r="CA1222" s="18"/>
      <c r="CE1222" s="18"/>
    </row>
    <row r="1223" spans="2:83" s="19" customFormat="1">
      <c r="B1223" s="43"/>
      <c r="C1223" s="27"/>
      <c r="D1223" s="56"/>
      <c r="E1223" s="56"/>
      <c r="F1223" s="176"/>
      <c r="G1223" s="460"/>
      <c r="H1223" s="48"/>
      <c r="I1223" s="48"/>
      <c r="J1223" s="48"/>
      <c r="K1223" s="54"/>
      <c r="L1223" s="56"/>
      <c r="M1223" s="429"/>
      <c r="N1223" s="176"/>
      <c r="O1223" s="48"/>
      <c r="P1223" s="48"/>
      <c r="Q1223" s="48"/>
      <c r="R1223" s="54"/>
      <c r="S1223" s="56"/>
      <c r="T1223" s="176"/>
      <c r="U1223" s="48"/>
      <c r="V1223" s="48"/>
      <c r="W1223" s="48"/>
      <c r="X1223" s="54"/>
      <c r="Y1223" s="56"/>
      <c r="Z1223" s="176"/>
      <c r="AA1223" s="48"/>
      <c r="AB1223" s="48"/>
      <c r="AC1223" s="48"/>
      <c r="AD1223" s="54"/>
      <c r="AE1223" s="41"/>
      <c r="AF1223" s="41"/>
      <c r="AG1223" s="41"/>
      <c r="AH1223" s="41"/>
      <c r="AI1223" s="41"/>
      <c r="AJ1223" s="41"/>
      <c r="AK1223" s="20"/>
      <c r="AL1223" s="20"/>
      <c r="AM1223" s="20"/>
      <c r="AN1223" s="20"/>
      <c r="AO1223" s="20"/>
      <c r="AP1223" s="20"/>
      <c r="AQ1223" s="20"/>
      <c r="AR1223" s="20"/>
      <c r="AS1223" s="20"/>
      <c r="AT1223" s="48"/>
      <c r="AU1223" s="20"/>
      <c r="AV1223" s="20"/>
      <c r="AW1223" s="20"/>
      <c r="AX1223" s="20"/>
      <c r="AY1223" s="20"/>
      <c r="AZ1223" s="20"/>
      <c r="BA1223" s="20"/>
      <c r="BC1223" s="48"/>
      <c r="BE1223" s="48"/>
      <c r="BG1223" s="48"/>
      <c r="BH1223" s="48"/>
      <c r="BL1223" s="48"/>
      <c r="BM1223" s="61"/>
      <c r="BN1223" s="48"/>
      <c r="BO1223" s="48"/>
      <c r="BP1223" s="48"/>
      <c r="BQ1223" s="12"/>
      <c r="BR1223" s="48"/>
      <c r="BS1223" s="48"/>
      <c r="BT1223" s="48"/>
      <c r="BU1223" s="48"/>
      <c r="BV1223" s="18"/>
      <c r="BW1223" s="18"/>
      <c r="BX1223" s="18"/>
      <c r="BY1223" s="24"/>
      <c r="BZ1223" s="18"/>
      <c r="CA1223" s="18"/>
      <c r="CE1223" s="18"/>
    </row>
    <row r="1224" spans="2:83" s="19" customFormat="1">
      <c r="B1224" s="43"/>
      <c r="C1224" s="27"/>
      <c r="D1224" s="56"/>
      <c r="E1224" s="56"/>
      <c r="F1224" s="176"/>
      <c r="G1224" s="460"/>
      <c r="H1224" s="48"/>
      <c r="I1224" s="48"/>
      <c r="J1224" s="48"/>
      <c r="K1224" s="54"/>
      <c r="L1224" s="56"/>
      <c r="M1224" s="429"/>
      <c r="N1224" s="176"/>
      <c r="O1224" s="48"/>
      <c r="P1224" s="48"/>
      <c r="Q1224" s="48"/>
      <c r="R1224" s="54"/>
      <c r="S1224" s="56"/>
      <c r="T1224" s="176"/>
      <c r="U1224" s="48"/>
      <c r="V1224" s="48"/>
      <c r="W1224" s="48"/>
      <c r="X1224" s="54"/>
      <c r="Y1224" s="56"/>
      <c r="Z1224" s="176"/>
      <c r="AA1224" s="48"/>
      <c r="AB1224" s="48"/>
      <c r="AC1224" s="48"/>
      <c r="AD1224" s="54"/>
      <c r="AE1224" s="41"/>
      <c r="AF1224" s="41"/>
      <c r="AG1224" s="41"/>
      <c r="AH1224" s="41"/>
      <c r="AI1224" s="41"/>
      <c r="AJ1224" s="41"/>
      <c r="AK1224" s="20"/>
      <c r="AL1224" s="20"/>
      <c r="AM1224" s="20"/>
      <c r="AN1224" s="20"/>
      <c r="AO1224" s="20"/>
      <c r="AP1224" s="20"/>
      <c r="AQ1224" s="20"/>
      <c r="AR1224" s="20"/>
      <c r="AS1224" s="20"/>
      <c r="AT1224" s="48"/>
      <c r="AU1224" s="20"/>
      <c r="AV1224" s="20"/>
      <c r="AW1224" s="20"/>
      <c r="AX1224" s="20"/>
      <c r="AY1224" s="20"/>
      <c r="AZ1224" s="20"/>
      <c r="BA1224" s="20"/>
      <c r="BC1224" s="48"/>
      <c r="BE1224" s="48"/>
      <c r="BG1224" s="48"/>
      <c r="BH1224" s="48"/>
      <c r="BL1224" s="48"/>
      <c r="BM1224" s="61"/>
      <c r="BN1224" s="48"/>
      <c r="BO1224" s="48"/>
      <c r="BP1224" s="48"/>
      <c r="BQ1224" s="12"/>
      <c r="BR1224" s="48"/>
      <c r="BS1224" s="48"/>
      <c r="BT1224" s="48"/>
      <c r="BU1224" s="48"/>
      <c r="BV1224" s="18"/>
      <c r="BW1224" s="18"/>
      <c r="BX1224" s="18"/>
      <c r="BY1224" s="24"/>
      <c r="BZ1224" s="18"/>
      <c r="CA1224" s="18"/>
      <c r="CE1224" s="18"/>
    </row>
    <row r="1225" spans="2:83" s="19" customFormat="1">
      <c r="B1225" s="43"/>
      <c r="C1225" s="27"/>
      <c r="D1225" s="56"/>
      <c r="E1225" s="56"/>
      <c r="F1225" s="176"/>
      <c r="G1225" s="460"/>
      <c r="H1225" s="48"/>
      <c r="I1225" s="48"/>
      <c r="J1225" s="48"/>
      <c r="K1225" s="54"/>
      <c r="L1225" s="56"/>
      <c r="M1225" s="429"/>
      <c r="N1225" s="176"/>
      <c r="O1225" s="48"/>
      <c r="P1225" s="48"/>
      <c r="Q1225" s="48"/>
      <c r="R1225" s="54"/>
      <c r="S1225" s="56"/>
      <c r="T1225" s="176"/>
      <c r="U1225" s="48"/>
      <c r="V1225" s="48"/>
      <c r="W1225" s="48"/>
      <c r="X1225" s="54"/>
      <c r="Y1225" s="56"/>
      <c r="Z1225" s="176"/>
      <c r="AA1225" s="48"/>
      <c r="AB1225" s="48"/>
      <c r="AC1225" s="48"/>
      <c r="AD1225" s="54"/>
      <c r="AE1225" s="41"/>
      <c r="AF1225" s="41"/>
      <c r="AG1225" s="41"/>
      <c r="AH1225" s="41"/>
      <c r="AI1225" s="41"/>
      <c r="AJ1225" s="41"/>
      <c r="AK1225" s="20"/>
      <c r="AL1225" s="20"/>
      <c r="AM1225" s="20"/>
      <c r="AN1225" s="20"/>
      <c r="AO1225" s="20"/>
      <c r="AP1225" s="20"/>
      <c r="AQ1225" s="20"/>
      <c r="AR1225" s="20"/>
      <c r="AS1225" s="20"/>
      <c r="AT1225" s="48"/>
      <c r="AU1225" s="20"/>
      <c r="AV1225" s="20"/>
      <c r="AW1225" s="20"/>
      <c r="AX1225" s="20"/>
      <c r="AY1225" s="20"/>
      <c r="AZ1225" s="20"/>
      <c r="BA1225" s="20"/>
      <c r="BC1225" s="48"/>
      <c r="BE1225" s="48"/>
      <c r="BG1225" s="48"/>
      <c r="BH1225" s="48"/>
      <c r="BL1225" s="48"/>
      <c r="BM1225" s="61"/>
      <c r="BN1225" s="48"/>
      <c r="BO1225" s="48"/>
      <c r="BP1225" s="48"/>
      <c r="BQ1225" s="12"/>
      <c r="BR1225" s="48"/>
      <c r="BS1225" s="48"/>
      <c r="BT1225" s="48"/>
      <c r="BU1225" s="48"/>
      <c r="BV1225" s="18"/>
      <c r="BW1225" s="18"/>
      <c r="BX1225" s="18"/>
      <c r="BY1225" s="24"/>
      <c r="BZ1225" s="18"/>
      <c r="CA1225" s="18"/>
      <c r="CE1225" s="18"/>
    </row>
    <row r="1226" spans="2:83" s="19" customFormat="1">
      <c r="B1226" s="43"/>
      <c r="C1226" s="27"/>
      <c r="D1226" s="56"/>
      <c r="E1226" s="56"/>
      <c r="F1226" s="176"/>
      <c r="G1226" s="460"/>
      <c r="H1226" s="48"/>
      <c r="I1226" s="48"/>
      <c r="J1226" s="48"/>
      <c r="K1226" s="54"/>
      <c r="L1226" s="56"/>
      <c r="M1226" s="429"/>
      <c r="N1226" s="176"/>
      <c r="O1226" s="48"/>
      <c r="P1226" s="48"/>
      <c r="Q1226" s="48"/>
      <c r="R1226" s="54"/>
      <c r="S1226" s="56"/>
      <c r="T1226" s="176"/>
      <c r="U1226" s="48"/>
      <c r="V1226" s="48"/>
      <c r="W1226" s="48"/>
      <c r="X1226" s="54"/>
      <c r="Y1226" s="56"/>
      <c r="Z1226" s="176"/>
      <c r="AA1226" s="48"/>
      <c r="AB1226" s="48"/>
      <c r="AC1226" s="48"/>
      <c r="AD1226" s="54"/>
      <c r="AE1226" s="41"/>
      <c r="AF1226" s="41"/>
      <c r="AG1226" s="41"/>
      <c r="AH1226" s="41"/>
      <c r="AI1226" s="41"/>
      <c r="AJ1226" s="41"/>
      <c r="AK1226" s="20"/>
      <c r="AL1226" s="20"/>
      <c r="AM1226" s="20"/>
      <c r="AN1226" s="20"/>
      <c r="AO1226" s="20"/>
      <c r="AP1226" s="20"/>
      <c r="AQ1226" s="20"/>
      <c r="AR1226" s="20"/>
      <c r="AS1226" s="20"/>
      <c r="AT1226" s="48"/>
      <c r="AU1226" s="20"/>
      <c r="AV1226" s="20"/>
      <c r="AW1226" s="20"/>
      <c r="AX1226" s="20"/>
      <c r="AY1226" s="20"/>
      <c r="AZ1226" s="20"/>
      <c r="BA1226" s="20"/>
      <c r="BC1226" s="48"/>
      <c r="BE1226" s="48"/>
      <c r="BG1226" s="48"/>
      <c r="BH1226" s="48"/>
      <c r="BL1226" s="48"/>
      <c r="BM1226" s="61"/>
      <c r="BN1226" s="48"/>
      <c r="BO1226" s="48"/>
      <c r="BP1226" s="48"/>
      <c r="BQ1226" s="12"/>
      <c r="BR1226" s="48"/>
      <c r="BS1226" s="48"/>
      <c r="BT1226" s="48"/>
      <c r="BU1226" s="48"/>
      <c r="BV1226" s="18"/>
      <c r="BW1226" s="18"/>
      <c r="BX1226" s="18"/>
      <c r="BY1226" s="24"/>
      <c r="BZ1226" s="18"/>
      <c r="CA1226" s="18"/>
      <c r="CE1226" s="18"/>
    </row>
    <row r="1227" spans="2:83" s="19" customFormat="1">
      <c r="B1227" s="43"/>
      <c r="C1227" s="27"/>
      <c r="D1227" s="56"/>
      <c r="E1227" s="56"/>
      <c r="F1227" s="176"/>
      <c r="G1227" s="460"/>
      <c r="H1227" s="48"/>
      <c r="I1227" s="48"/>
      <c r="J1227" s="48"/>
      <c r="K1227" s="54"/>
      <c r="L1227" s="56"/>
      <c r="M1227" s="429"/>
      <c r="N1227" s="176"/>
      <c r="O1227" s="48"/>
      <c r="P1227" s="48"/>
      <c r="Q1227" s="48"/>
      <c r="R1227" s="54"/>
      <c r="S1227" s="56"/>
      <c r="T1227" s="176"/>
      <c r="U1227" s="48"/>
      <c r="V1227" s="48"/>
      <c r="W1227" s="48"/>
      <c r="X1227" s="54"/>
      <c r="Y1227" s="56"/>
      <c r="Z1227" s="176"/>
      <c r="AA1227" s="48"/>
      <c r="AB1227" s="48"/>
      <c r="AC1227" s="48"/>
      <c r="AD1227" s="54"/>
      <c r="AE1227" s="41"/>
      <c r="AF1227" s="41"/>
      <c r="AG1227" s="41"/>
      <c r="AH1227" s="41"/>
      <c r="AI1227" s="41"/>
      <c r="AJ1227" s="41"/>
      <c r="AK1227" s="20"/>
      <c r="AL1227" s="20"/>
      <c r="AM1227" s="20"/>
      <c r="AN1227" s="20"/>
      <c r="AO1227" s="20"/>
      <c r="AP1227" s="20"/>
      <c r="AQ1227" s="20"/>
      <c r="AR1227" s="20"/>
      <c r="AS1227" s="20"/>
      <c r="AT1227" s="48"/>
      <c r="AU1227" s="20"/>
      <c r="AV1227" s="20"/>
      <c r="AW1227" s="20"/>
      <c r="AX1227" s="20"/>
      <c r="AY1227" s="20"/>
      <c r="AZ1227" s="20"/>
      <c r="BA1227" s="20"/>
      <c r="BC1227" s="48"/>
      <c r="BE1227" s="48"/>
      <c r="BG1227" s="48"/>
      <c r="BH1227" s="48"/>
      <c r="BL1227" s="48"/>
      <c r="BM1227" s="61"/>
      <c r="BN1227" s="48"/>
      <c r="BO1227" s="48"/>
      <c r="BP1227" s="48"/>
      <c r="BQ1227" s="12"/>
      <c r="BR1227" s="48"/>
      <c r="BS1227" s="48"/>
      <c r="BT1227" s="48"/>
      <c r="BU1227" s="48"/>
      <c r="BV1227" s="18"/>
      <c r="BW1227" s="18"/>
      <c r="BX1227" s="18"/>
      <c r="BY1227" s="24"/>
      <c r="BZ1227" s="18"/>
      <c r="CA1227" s="18"/>
      <c r="CE1227" s="18"/>
    </row>
    <row r="1228" spans="2:83" s="19" customFormat="1">
      <c r="B1228" s="43"/>
      <c r="C1228" s="27"/>
      <c r="D1228" s="56"/>
      <c r="E1228" s="56"/>
      <c r="F1228" s="176"/>
      <c r="G1228" s="460"/>
      <c r="H1228" s="48"/>
      <c r="I1228" s="48"/>
      <c r="J1228" s="48"/>
      <c r="K1228" s="54"/>
      <c r="L1228" s="56"/>
      <c r="M1228" s="429"/>
      <c r="N1228" s="176"/>
      <c r="O1228" s="48"/>
      <c r="P1228" s="48"/>
      <c r="Q1228" s="48"/>
      <c r="R1228" s="54"/>
      <c r="S1228" s="56"/>
      <c r="T1228" s="176"/>
      <c r="U1228" s="48"/>
      <c r="V1228" s="48"/>
      <c r="W1228" s="48"/>
      <c r="X1228" s="54"/>
      <c r="Y1228" s="56"/>
      <c r="Z1228" s="176"/>
      <c r="AA1228" s="48"/>
      <c r="AB1228" s="48"/>
      <c r="AC1228" s="48"/>
      <c r="AD1228" s="54"/>
      <c r="AE1228" s="41"/>
      <c r="AF1228" s="41"/>
      <c r="AG1228" s="41"/>
      <c r="AH1228" s="41"/>
      <c r="AI1228" s="41"/>
      <c r="AJ1228" s="41"/>
      <c r="AK1228" s="20"/>
      <c r="AL1228" s="20"/>
      <c r="AM1228" s="20"/>
      <c r="AN1228" s="20"/>
      <c r="AO1228" s="20"/>
      <c r="AP1228" s="20"/>
      <c r="AQ1228" s="20"/>
      <c r="AR1228" s="20"/>
      <c r="AS1228" s="20"/>
      <c r="AT1228" s="48"/>
      <c r="AU1228" s="20"/>
      <c r="AV1228" s="20"/>
      <c r="AW1228" s="20"/>
      <c r="AX1228" s="20"/>
      <c r="AY1228" s="20"/>
      <c r="AZ1228" s="20"/>
      <c r="BA1228" s="20"/>
      <c r="BC1228" s="48"/>
      <c r="BE1228" s="48"/>
      <c r="BG1228" s="48"/>
      <c r="BH1228" s="48"/>
      <c r="BL1228" s="48"/>
      <c r="BM1228" s="61"/>
      <c r="BN1228" s="48"/>
      <c r="BO1228" s="48"/>
      <c r="BP1228" s="48"/>
      <c r="BQ1228" s="12"/>
      <c r="BR1228" s="48"/>
      <c r="BS1228" s="48"/>
      <c r="BT1228" s="48"/>
      <c r="BU1228" s="48"/>
      <c r="BV1228" s="18"/>
      <c r="BW1228" s="18"/>
      <c r="BX1228" s="18"/>
      <c r="BY1228" s="24"/>
      <c r="BZ1228" s="18"/>
      <c r="CA1228" s="18"/>
      <c r="CE1228" s="18"/>
    </row>
    <row r="1229" spans="2:83" s="19" customFormat="1">
      <c r="B1229" s="43"/>
      <c r="C1229" s="27"/>
      <c r="D1229" s="56"/>
      <c r="E1229" s="56"/>
      <c r="F1229" s="176"/>
      <c r="G1229" s="460"/>
      <c r="H1229" s="48"/>
      <c r="I1229" s="48"/>
      <c r="J1229" s="48"/>
      <c r="K1229" s="54"/>
      <c r="L1229" s="56"/>
      <c r="M1229" s="429"/>
      <c r="N1229" s="176"/>
      <c r="O1229" s="48"/>
      <c r="P1229" s="48"/>
      <c r="Q1229" s="48"/>
      <c r="R1229" s="54"/>
      <c r="S1229" s="56"/>
      <c r="T1229" s="176"/>
      <c r="U1229" s="48"/>
      <c r="V1229" s="48"/>
      <c r="W1229" s="48"/>
      <c r="X1229" s="54"/>
      <c r="Y1229" s="56"/>
      <c r="Z1229" s="176"/>
      <c r="AA1229" s="48"/>
      <c r="AB1229" s="48"/>
      <c r="AC1229" s="48"/>
      <c r="AD1229" s="54"/>
      <c r="AE1229" s="41"/>
      <c r="AF1229" s="41"/>
      <c r="AG1229" s="41"/>
      <c r="AH1229" s="41"/>
      <c r="AI1229" s="41"/>
      <c r="AJ1229" s="41"/>
      <c r="AK1229" s="20"/>
      <c r="AL1229" s="20"/>
      <c r="AM1229" s="20"/>
      <c r="AN1229" s="20"/>
      <c r="AO1229" s="20"/>
      <c r="AP1229" s="20"/>
      <c r="AQ1229" s="20"/>
      <c r="AR1229" s="20"/>
      <c r="AS1229" s="20"/>
      <c r="AT1229" s="48"/>
      <c r="AU1229" s="20"/>
      <c r="AV1229" s="20"/>
      <c r="AW1229" s="20"/>
      <c r="AX1229" s="20"/>
      <c r="AY1229" s="20"/>
      <c r="AZ1229" s="20"/>
      <c r="BA1229" s="20"/>
      <c r="BC1229" s="48"/>
      <c r="BE1229" s="48"/>
      <c r="BG1229" s="48"/>
      <c r="BH1229" s="48"/>
      <c r="BL1229" s="48"/>
      <c r="BM1229" s="61"/>
      <c r="BN1229" s="48"/>
      <c r="BO1229" s="48"/>
      <c r="BP1229" s="48"/>
      <c r="BQ1229" s="12"/>
      <c r="BR1229" s="48"/>
      <c r="BS1229" s="48"/>
      <c r="BT1229" s="48"/>
      <c r="BU1229" s="48"/>
      <c r="BV1229" s="18"/>
      <c r="BW1229" s="18"/>
      <c r="BX1229" s="18"/>
      <c r="BY1229" s="24"/>
      <c r="BZ1229" s="18"/>
      <c r="CA1229" s="18"/>
      <c r="CE1229" s="18"/>
    </row>
    <row r="1230" spans="2:83" s="19" customFormat="1">
      <c r="B1230" s="43"/>
      <c r="C1230" s="27"/>
      <c r="D1230" s="56"/>
      <c r="E1230" s="56"/>
      <c r="F1230" s="176"/>
      <c r="G1230" s="460"/>
      <c r="H1230" s="48"/>
      <c r="I1230" s="48"/>
      <c r="J1230" s="48"/>
      <c r="K1230" s="54"/>
      <c r="L1230" s="56"/>
      <c r="M1230" s="429"/>
      <c r="N1230" s="176"/>
      <c r="O1230" s="48"/>
      <c r="P1230" s="48"/>
      <c r="Q1230" s="48"/>
      <c r="R1230" s="54"/>
      <c r="S1230" s="56"/>
      <c r="T1230" s="176"/>
      <c r="U1230" s="48"/>
      <c r="V1230" s="48"/>
      <c r="W1230" s="48"/>
      <c r="X1230" s="54"/>
      <c r="Y1230" s="56"/>
      <c r="Z1230" s="176"/>
      <c r="AA1230" s="48"/>
      <c r="AB1230" s="48"/>
      <c r="AC1230" s="48"/>
      <c r="AD1230" s="54"/>
      <c r="AE1230" s="41"/>
      <c r="AF1230" s="41"/>
      <c r="AG1230" s="41"/>
      <c r="AH1230" s="41"/>
      <c r="AI1230" s="41"/>
      <c r="AJ1230" s="41"/>
      <c r="AK1230" s="20"/>
      <c r="AL1230" s="20"/>
      <c r="AM1230" s="20"/>
      <c r="AN1230" s="20"/>
      <c r="AO1230" s="20"/>
      <c r="AP1230" s="20"/>
      <c r="AQ1230" s="20"/>
      <c r="AR1230" s="20"/>
      <c r="AS1230" s="20"/>
      <c r="AT1230" s="48"/>
      <c r="AU1230" s="20"/>
      <c r="AV1230" s="20"/>
      <c r="AW1230" s="20"/>
      <c r="AX1230" s="20"/>
      <c r="AY1230" s="20"/>
      <c r="AZ1230" s="20"/>
      <c r="BA1230" s="20"/>
      <c r="BC1230" s="48"/>
      <c r="BE1230" s="48"/>
      <c r="BG1230" s="48"/>
      <c r="BH1230" s="48"/>
      <c r="BL1230" s="48"/>
      <c r="BM1230" s="61"/>
      <c r="BN1230" s="48"/>
      <c r="BO1230" s="48"/>
      <c r="BP1230" s="48"/>
      <c r="BQ1230" s="12"/>
      <c r="BR1230" s="48"/>
      <c r="BS1230" s="48"/>
      <c r="BT1230" s="48"/>
      <c r="BU1230" s="48"/>
      <c r="BV1230" s="18"/>
      <c r="BW1230" s="18"/>
      <c r="BX1230" s="18"/>
      <c r="BY1230" s="24"/>
      <c r="BZ1230" s="18"/>
      <c r="CA1230" s="18"/>
      <c r="CE1230" s="18"/>
    </row>
    <row r="1231" spans="2:83" s="19" customFormat="1">
      <c r="B1231" s="43"/>
      <c r="C1231" s="27"/>
      <c r="D1231" s="56"/>
      <c r="E1231" s="56"/>
      <c r="F1231" s="176"/>
      <c r="G1231" s="460"/>
      <c r="H1231" s="48"/>
      <c r="I1231" s="48"/>
      <c r="J1231" s="48"/>
      <c r="K1231" s="54"/>
      <c r="L1231" s="56"/>
      <c r="M1231" s="429"/>
      <c r="N1231" s="176"/>
      <c r="O1231" s="48"/>
      <c r="P1231" s="48"/>
      <c r="Q1231" s="48"/>
      <c r="R1231" s="54"/>
      <c r="S1231" s="56"/>
      <c r="T1231" s="176"/>
      <c r="U1231" s="48"/>
      <c r="V1231" s="48"/>
      <c r="W1231" s="48"/>
      <c r="X1231" s="54"/>
      <c r="Y1231" s="56"/>
      <c r="Z1231" s="176"/>
      <c r="AA1231" s="48"/>
      <c r="AB1231" s="48"/>
      <c r="AC1231" s="48"/>
      <c r="AD1231" s="54"/>
      <c r="AE1231" s="41"/>
      <c r="AF1231" s="41"/>
      <c r="AG1231" s="41"/>
      <c r="AH1231" s="41"/>
      <c r="AI1231" s="41"/>
      <c r="AJ1231" s="41"/>
      <c r="AK1231" s="20"/>
      <c r="AL1231" s="20"/>
      <c r="AM1231" s="20"/>
      <c r="AN1231" s="20"/>
      <c r="AO1231" s="20"/>
      <c r="AP1231" s="20"/>
      <c r="AQ1231" s="20"/>
      <c r="AR1231" s="20"/>
      <c r="AS1231" s="20"/>
      <c r="AT1231" s="48"/>
      <c r="AU1231" s="20"/>
      <c r="AV1231" s="20"/>
      <c r="AW1231" s="20"/>
      <c r="AX1231" s="20"/>
      <c r="AY1231" s="20"/>
      <c r="AZ1231" s="20"/>
      <c r="BA1231" s="20"/>
      <c r="BC1231" s="48"/>
      <c r="BE1231" s="48"/>
      <c r="BG1231" s="48"/>
      <c r="BH1231" s="48"/>
      <c r="BL1231" s="48"/>
      <c r="BM1231" s="61"/>
      <c r="BN1231" s="48"/>
      <c r="BO1231" s="48"/>
      <c r="BP1231" s="48"/>
      <c r="BQ1231" s="12"/>
      <c r="BR1231" s="48"/>
      <c r="BS1231" s="48"/>
      <c r="BT1231" s="48"/>
      <c r="BU1231" s="48"/>
      <c r="BV1231" s="18"/>
      <c r="BW1231" s="18"/>
      <c r="BX1231" s="18"/>
      <c r="BY1231" s="24"/>
      <c r="BZ1231" s="18"/>
      <c r="CA1231" s="18"/>
      <c r="CE1231" s="18"/>
    </row>
    <row r="1232" spans="2:83" s="19" customFormat="1">
      <c r="B1232" s="43"/>
      <c r="C1232" s="27"/>
      <c r="D1232" s="56"/>
      <c r="E1232" s="56"/>
      <c r="F1232" s="176"/>
      <c r="G1232" s="460"/>
      <c r="H1232" s="48"/>
      <c r="I1232" s="48"/>
      <c r="J1232" s="48"/>
      <c r="K1232" s="54"/>
      <c r="L1232" s="56"/>
      <c r="M1232" s="429"/>
      <c r="N1232" s="176"/>
      <c r="O1232" s="48"/>
      <c r="P1232" s="48"/>
      <c r="Q1232" s="48"/>
      <c r="R1232" s="54"/>
      <c r="S1232" s="56"/>
      <c r="T1232" s="176"/>
      <c r="U1232" s="48"/>
      <c r="V1232" s="48"/>
      <c r="W1232" s="48"/>
      <c r="X1232" s="54"/>
      <c r="Y1232" s="56"/>
      <c r="Z1232" s="176"/>
      <c r="AA1232" s="48"/>
      <c r="AB1232" s="48"/>
      <c r="AC1232" s="48"/>
      <c r="AD1232" s="54"/>
      <c r="AE1232" s="41"/>
      <c r="AF1232" s="41"/>
      <c r="AG1232" s="41"/>
      <c r="AH1232" s="41"/>
      <c r="AI1232" s="41"/>
      <c r="AJ1232" s="41"/>
      <c r="AK1232" s="20"/>
      <c r="AL1232" s="20"/>
      <c r="AM1232" s="20"/>
      <c r="AN1232" s="20"/>
      <c r="AO1232" s="20"/>
      <c r="AP1232" s="20"/>
      <c r="AQ1232" s="20"/>
      <c r="AR1232" s="20"/>
      <c r="AS1232" s="20"/>
      <c r="AT1232" s="48"/>
      <c r="AU1232" s="20"/>
      <c r="AV1232" s="20"/>
      <c r="AW1232" s="20"/>
      <c r="AX1232" s="20"/>
      <c r="AY1232" s="20"/>
      <c r="AZ1232" s="20"/>
      <c r="BA1232" s="20"/>
      <c r="BC1232" s="48"/>
      <c r="BE1232" s="48"/>
      <c r="BG1232" s="48"/>
      <c r="BH1232" s="48"/>
      <c r="BL1232" s="48"/>
      <c r="BM1232" s="61"/>
      <c r="BN1232" s="48"/>
      <c r="BO1232" s="48"/>
      <c r="BP1232" s="48"/>
      <c r="BQ1232" s="12"/>
      <c r="BR1232" s="48"/>
      <c r="BS1232" s="48"/>
      <c r="BT1232" s="48"/>
      <c r="BU1232" s="48"/>
      <c r="BV1232" s="18"/>
      <c r="BW1232" s="18"/>
      <c r="BX1232" s="18"/>
      <c r="BY1232" s="24"/>
      <c r="BZ1232" s="18"/>
      <c r="CA1232" s="18"/>
      <c r="CE1232" s="18"/>
    </row>
    <row r="1233" spans="2:83" s="19" customFormat="1">
      <c r="B1233" s="43"/>
      <c r="C1233" s="27"/>
      <c r="D1233" s="56"/>
      <c r="E1233" s="56"/>
      <c r="F1233" s="176"/>
      <c r="G1233" s="460"/>
      <c r="H1233" s="48"/>
      <c r="I1233" s="48"/>
      <c r="J1233" s="48"/>
      <c r="K1233" s="54"/>
      <c r="L1233" s="56"/>
      <c r="M1233" s="429"/>
      <c r="N1233" s="176"/>
      <c r="O1233" s="48"/>
      <c r="P1233" s="48"/>
      <c r="Q1233" s="48"/>
      <c r="R1233" s="54"/>
      <c r="S1233" s="56"/>
      <c r="T1233" s="176"/>
      <c r="U1233" s="48"/>
      <c r="V1233" s="48"/>
      <c r="W1233" s="48"/>
      <c r="X1233" s="54"/>
      <c r="Y1233" s="56"/>
      <c r="Z1233" s="176"/>
      <c r="AA1233" s="48"/>
      <c r="AB1233" s="48"/>
      <c r="AC1233" s="48"/>
      <c r="AD1233" s="54"/>
      <c r="AE1233" s="41"/>
      <c r="AF1233" s="41"/>
      <c r="AG1233" s="41"/>
      <c r="AH1233" s="41"/>
      <c r="AI1233" s="41"/>
      <c r="AJ1233" s="41"/>
      <c r="AK1233" s="20"/>
      <c r="AL1233" s="20"/>
      <c r="AM1233" s="20"/>
      <c r="AN1233" s="20"/>
      <c r="AO1233" s="20"/>
      <c r="AP1233" s="20"/>
      <c r="AQ1233" s="20"/>
      <c r="AR1233" s="20"/>
      <c r="AS1233" s="20"/>
      <c r="AT1233" s="48"/>
      <c r="AU1233" s="20"/>
      <c r="AV1233" s="20"/>
      <c r="AW1233" s="20"/>
      <c r="AX1233" s="20"/>
      <c r="AY1233" s="20"/>
      <c r="AZ1233" s="20"/>
      <c r="BA1233" s="20"/>
      <c r="BC1233" s="48"/>
      <c r="BE1233" s="48"/>
      <c r="BG1233" s="48"/>
      <c r="BH1233" s="48"/>
      <c r="BL1233" s="48"/>
      <c r="BM1233" s="61"/>
      <c r="BN1233" s="48"/>
      <c r="BO1233" s="48"/>
      <c r="BP1233" s="48"/>
      <c r="BQ1233" s="12"/>
      <c r="BR1233" s="48"/>
      <c r="BS1233" s="48"/>
      <c r="BT1233" s="48"/>
      <c r="BU1233" s="48"/>
      <c r="BV1233" s="18"/>
      <c r="BW1233" s="18"/>
      <c r="BX1233" s="18"/>
      <c r="BY1233" s="24"/>
      <c r="BZ1233" s="18"/>
      <c r="CA1233" s="18"/>
      <c r="CE1233" s="18"/>
    </row>
    <row r="1234" spans="2:83" s="19" customFormat="1">
      <c r="B1234" s="43"/>
      <c r="C1234" s="27"/>
      <c r="D1234" s="56"/>
      <c r="E1234" s="56"/>
      <c r="F1234" s="176"/>
      <c r="G1234" s="460"/>
      <c r="H1234" s="48"/>
      <c r="I1234" s="48"/>
      <c r="J1234" s="48"/>
      <c r="K1234" s="54"/>
      <c r="L1234" s="56"/>
      <c r="M1234" s="429"/>
      <c r="N1234" s="176"/>
      <c r="O1234" s="48"/>
      <c r="P1234" s="48"/>
      <c r="Q1234" s="48"/>
      <c r="R1234" s="54"/>
      <c r="S1234" s="56"/>
      <c r="T1234" s="176"/>
      <c r="U1234" s="48"/>
      <c r="V1234" s="48"/>
      <c r="W1234" s="48"/>
      <c r="X1234" s="54"/>
      <c r="Y1234" s="56"/>
      <c r="Z1234" s="176"/>
      <c r="AA1234" s="48"/>
      <c r="AB1234" s="48"/>
      <c r="AC1234" s="48"/>
      <c r="AD1234" s="54"/>
      <c r="AE1234" s="41"/>
      <c r="AF1234" s="41"/>
      <c r="AG1234" s="41"/>
      <c r="AH1234" s="41"/>
      <c r="AI1234" s="41"/>
      <c r="AJ1234" s="41"/>
      <c r="AK1234" s="20"/>
      <c r="AL1234" s="20"/>
      <c r="AM1234" s="20"/>
      <c r="AN1234" s="20"/>
      <c r="AO1234" s="20"/>
      <c r="AP1234" s="20"/>
      <c r="AQ1234" s="20"/>
      <c r="AR1234" s="20"/>
      <c r="AS1234" s="20"/>
      <c r="AT1234" s="48"/>
      <c r="AU1234" s="20"/>
      <c r="AV1234" s="20"/>
      <c r="AW1234" s="20"/>
      <c r="AX1234" s="20"/>
      <c r="AY1234" s="20"/>
      <c r="AZ1234" s="20"/>
      <c r="BA1234" s="20"/>
      <c r="BC1234" s="48"/>
      <c r="BE1234" s="48"/>
      <c r="BG1234" s="48"/>
      <c r="BH1234" s="48"/>
      <c r="BL1234" s="48"/>
      <c r="BM1234" s="61"/>
      <c r="BN1234" s="48"/>
      <c r="BO1234" s="48"/>
      <c r="BP1234" s="48"/>
      <c r="BQ1234" s="12"/>
      <c r="BR1234" s="48"/>
      <c r="BS1234" s="48"/>
      <c r="BT1234" s="48"/>
      <c r="BU1234" s="48"/>
      <c r="BV1234" s="18"/>
      <c r="BW1234" s="18"/>
      <c r="BX1234" s="18"/>
      <c r="BY1234" s="24"/>
      <c r="BZ1234" s="18"/>
      <c r="CA1234" s="18"/>
      <c r="CE1234" s="18"/>
    </row>
    <row r="1235" spans="2:83" s="19" customFormat="1">
      <c r="B1235" s="43"/>
      <c r="C1235" s="27"/>
      <c r="D1235" s="56"/>
      <c r="E1235" s="56"/>
      <c r="F1235" s="176"/>
      <c r="G1235" s="460"/>
      <c r="H1235" s="48"/>
      <c r="I1235" s="48"/>
      <c r="J1235" s="48"/>
      <c r="K1235" s="54"/>
      <c r="L1235" s="56"/>
      <c r="M1235" s="429"/>
      <c r="N1235" s="176"/>
      <c r="O1235" s="48"/>
      <c r="P1235" s="48"/>
      <c r="Q1235" s="48"/>
      <c r="R1235" s="54"/>
      <c r="S1235" s="56"/>
      <c r="T1235" s="176"/>
      <c r="U1235" s="48"/>
      <c r="V1235" s="48"/>
      <c r="W1235" s="48"/>
      <c r="X1235" s="54"/>
      <c r="Y1235" s="56"/>
      <c r="Z1235" s="176"/>
      <c r="AA1235" s="48"/>
      <c r="AB1235" s="48"/>
      <c r="AC1235" s="48"/>
      <c r="AD1235" s="54"/>
      <c r="AE1235" s="41"/>
      <c r="AF1235" s="41"/>
      <c r="AG1235" s="41"/>
      <c r="AH1235" s="41"/>
      <c r="AI1235" s="41"/>
      <c r="AJ1235" s="41"/>
      <c r="AK1235" s="20"/>
      <c r="AL1235" s="20"/>
      <c r="AM1235" s="20"/>
      <c r="AN1235" s="20"/>
      <c r="AO1235" s="20"/>
      <c r="AP1235" s="20"/>
      <c r="AQ1235" s="20"/>
      <c r="AR1235" s="20"/>
      <c r="AS1235" s="20"/>
      <c r="AT1235" s="48"/>
      <c r="AU1235" s="20"/>
      <c r="AV1235" s="20"/>
      <c r="AW1235" s="20"/>
      <c r="AX1235" s="20"/>
      <c r="AY1235" s="20"/>
      <c r="AZ1235" s="20"/>
      <c r="BA1235" s="20"/>
      <c r="BC1235" s="48"/>
      <c r="BE1235" s="48"/>
      <c r="BG1235" s="48"/>
      <c r="BH1235" s="48"/>
      <c r="BL1235" s="48"/>
      <c r="BM1235" s="61"/>
      <c r="BN1235" s="48"/>
      <c r="BO1235" s="48"/>
      <c r="BP1235" s="48"/>
      <c r="BQ1235" s="12"/>
      <c r="BR1235" s="48"/>
      <c r="BS1235" s="48"/>
      <c r="BT1235" s="48"/>
      <c r="BU1235" s="48"/>
      <c r="BV1235" s="18"/>
      <c r="BW1235" s="18"/>
      <c r="BX1235" s="18"/>
      <c r="BY1235" s="24"/>
      <c r="BZ1235" s="18"/>
      <c r="CA1235" s="18"/>
      <c r="CE1235" s="18"/>
    </row>
    <row r="1236" spans="2:83" s="19" customFormat="1">
      <c r="B1236" s="43"/>
      <c r="C1236" s="27"/>
      <c r="D1236" s="56"/>
      <c r="E1236" s="56"/>
      <c r="F1236" s="176"/>
      <c r="G1236" s="460"/>
      <c r="H1236" s="48"/>
      <c r="I1236" s="48"/>
      <c r="J1236" s="48"/>
      <c r="K1236" s="54"/>
      <c r="L1236" s="56"/>
      <c r="M1236" s="429"/>
      <c r="N1236" s="176"/>
      <c r="O1236" s="48"/>
      <c r="P1236" s="48"/>
      <c r="Q1236" s="48"/>
      <c r="R1236" s="54"/>
      <c r="S1236" s="56"/>
      <c r="T1236" s="176"/>
      <c r="U1236" s="48"/>
      <c r="V1236" s="48"/>
      <c r="W1236" s="48"/>
      <c r="X1236" s="54"/>
      <c r="Y1236" s="56"/>
      <c r="Z1236" s="176"/>
      <c r="AA1236" s="48"/>
      <c r="AB1236" s="48"/>
      <c r="AC1236" s="48"/>
      <c r="AD1236" s="54"/>
      <c r="AE1236" s="41"/>
      <c r="AF1236" s="41"/>
      <c r="AG1236" s="41"/>
      <c r="AH1236" s="41"/>
      <c r="AI1236" s="41"/>
      <c r="AJ1236" s="41"/>
      <c r="AK1236" s="20"/>
      <c r="AL1236" s="20"/>
      <c r="AM1236" s="20"/>
      <c r="AN1236" s="20"/>
      <c r="AO1236" s="20"/>
      <c r="AP1236" s="20"/>
      <c r="AQ1236" s="20"/>
      <c r="AR1236" s="20"/>
      <c r="AS1236" s="20"/>
      <c r="AT1236" s="48"/>
      <c r="AU1236" s="20"/>
      <c r="AV1236" s="20"/>
      <c r="AW1236" s="20"/>
      <c r="AX1236" s="20"/>
      <c r="AY1236" s="20"/>
      <c r="AZ1236" s="20"/>
      <c r="BA1236" s="20"/>
      <c r="BC1236" s="48"/>
      <c r="BE1236" s="48"/>
      <c r="BG1236" s="48"/>
      <c r="BH1236" s="48"/>
      <c r="BL1236" s="48"/>
      <c r="BM1236" s="61"/>
      <c r="BN1236" s="48"/>
      <c r="BO1236" s="48"/>
      <c r="BP1236" s="48"/>
      <c r="BQ1236" s="12"/>
      <c r="BR1236" s="48"/>
      <c r="BS1236" s="48"/>
      <c r="BT1236" s="48"/>
      <c r="BU1236" s="48"/>
      <c r="BV1236" s="18"/>
      <c r="BW1236" s="18"/>
      <c r="BX1236" s="18"/>
      <c r="BY1236" s="24"/>
      <c r="BZ1236" s="18"/>
      <c r="CA1236" s="18"/>
      <c r="CE1236" s="18"/>
    </row>
    <row r="1237" spans="2:83" s="19" customFormat="1">
      <c r="B1237" s="43"/>
      <c r="C1237" s="27"/>
      <c r="D1237" s="56"/>
      <c r="E1237" s="56"/>
      <c r="F1237" s="176"/>
      <c r="G1237" s="460"/>
      <c r="H1237" s="48"/>
      <c r="I1237" s="48"/>
      <c r="J1237" s="48"/>
      <c r="K1237" s="54"/>
      <c r="L1237" s="56"/>
      <c r="M1237" s="429"/>
      <c r="N1237" s="176"/>
      <c r="O1237" s="48"/>
      <c r="P1237" s="48"/>
      <c r="Q1237" s="48"/>
      <c r="R1237" s="54"/>
      <c r="S1237" s="56"/>
      <c r="T1237" s="176"/>
      <c r="U1237" s="48"/>
      <c r="V1237" s="48"/>
      <c r="W1237" s="48"/>
      <c r="X1237" s="54"/>
      <c r="Y1237" s="56"/>
      <c r="Z1237" s="176"/>
      <c r="AA1237" s="48"/>
      <c r="AB1237" s="48"/>
      <c r="AC1237" s="48"/>
      <c r="AD1237" s="54"/>
      <c r="AE1237" s="41"/>
      <c r="AF1237" s="41"/>
      <c r="AG1237" s="41"/>
      <c r="AH1237" s="41"/>
      <c r="AI1237" s="41"/>
      <c r="AJ1237" s="41"/>
      <c r="AK1237" s="20"/>
      <c r="AL1237" s="20"/>
      <c r="AM1237" s="20"/>
      <c r="AN1237" s="20"/>
      <c r="AO1237" s="20"/>
      <c r="AP1237" s="20"/>
      <c r="AQ1237" s="20"/>
      <c r="AR1237" s="20"/>
      <c r="AS1237" s="20"/>
      <c r="AT1237" s="48"/>
      <c r="AU1237" s="20"/>
      <c r="AV1237" s="20"/>
      <c r="AW1237" s="20"/>
      <c r="AX1237" s="20"/>
      <c r="AY1237" s="20"/>
      <c r="AZ1237" s="20"/>
      <c r="BA1237" s="20"/>
      <c r="BC1237" s="48"/>
      <c r="BE1237" s="48"/>
      <c r="BG1237" s="48"/>
      <c r="BH1237" s="48"/>
      <c r="BL1237" s="48"/>
      <c r="BM1237" s="61"/>
      <c r="BN1237" s="48"/>
      <c r="BO1237" s="48"/>
      <c r="BP1237" s="48"/>
      <c r="BQ1237" s="12"/>
      <c r="BR1237" s="48"/>
      <c r="BS1237" s="48"/>
      <c r="BT1237" s="48"/>
      <c r="BU1237" s="48"/>
      <c r="BV1237" s="18"/>
      <c r="BW1237" s="18"/>
      <c r="BX1237" s="18"/>
      <c r="BY1237" s="24"/>
      <c r="BZ1237" s="18"/>
      <c r="CA1237" s="18"/>
      <c r="CE1237" s="18"/>
    </row>
    <row r="1238" spans="2:83" s="19" customFormat="1">
      <c r="B1238" s="43"/>
      <c r="C1238" s="27"/>
      <c r="D1238" s="56"/>
      <c r="E1238" s="56"/>
      <c r="F1238" s="176"/>
      <c r="G1238" s="460"/>
      <c r="H1238" s="48"/>
      <c r="I1238" s="48"/>
      <c r="J1238" s="48"/>
      <c r="K1238" s="54"/>
      <c r="L1238" s="56"/>
      <c r="M1238" s="429"/>
      <c r="N1238" s="176"/>
      <c r="O1238" s="48"/>
      <c r="P1238" s="48"/>
      <c r="Q1238" s="48"/>
      <c r="R1238" s="54"/>
      <c r="S1238" s="56"/>
      <c r="T1238" s="176"/>
      <c r="U1238" s="48"/>
      <c r="V1238" s="48"/>
      <c r="W1238" s="48"/>
      <c r="X1238" s="54"/>
      <c r="Y1238" s="56"/>
      <c r="Z1238" s="176"/>
      <c r="AA1238" s="48"/>
      <c r="AB1238" s="48"/>
      <c r="AC1238" s="48"/>
      <c r="AD1238" s="54"/>
      <c r="AE1238" s="41"/>
      <c r="AF1238" s="41"/>
      <c r="AG1238" s="41"/>
      <c r="AH1238" s="41"/>
      <c r="AI1238" s="41"/>
      <c r="AJ1238" s="41"/>
      <c r="AK1238" s="20"/>
      <c r="AL1238" s="20"/>
      <c r="AM1238" s="20"/>
      <c r="AN1238" s="20"/>
      <c r="AO1238" s="20"/>
      <c r="AP1238" s="20"/>
      <c r="AQ1238" s="20"/>
      <c r="AR1238" s="20"/>
      <c r="AS1238" s="20"/>
      <c r="AT1238" s="48"/>
      <c r="AU1238" s="20"/>
      <c r="AV1238" s="20"/>
      <c r="AW1238" s="20"/>
      <c r="AX1238" s="20"/>
      <c r="AY1238" s="20"/>
      <c r="AZ1238" s="20"/>
      <c r="BA1238" s="20"/>
      <c r="BC1238" s="48"/>
      <c r="BE1238" s="48"/>
      <c r="BG1238" s="48"/>
      <c r="BH1238" s="48"/>
      <c r="BL1238" s="48"/>
      <c r="BM1238" s="61"/>
      <c r="BN1238" s="48"/>
      <c r="BO1238" s="48"/>
      <c r="BP1238" s="48"/>
      <c r="BQ1238" s="12"/>
      <c r="BR1238" s="48"/>
      <c r="BS1238" s="48"/>
      <c r="BT1238" s="48"/>
      <c r="BU1238" s="48"/>
      <c r="BV1238" s="18"/>
      <c r="BW1238" s="18"/>
      <c r="BX1238" s="18"/>
      <c r="BY1238" s="24"/>
      <c r="BZ1238" s="18"/>
      <c r="CA1238" s="18"/>
      <c r="CE1238" s="18"/>
    </row>
    <row r="1239" spans="2:83" s="19" customFormat="1">
      <c r="B1239" s="43"/>
      <c r="C1239" s="27"/>
      <c r="D1239" s="56"/>
      <c r="E1239" s="56"/>
      <c r="F1239" s="176"/>
      <c r="G1239" s="460"/>
      <c r="H1239" s="48"/>
      <c r="I1239" s="48"/>
      <c r="J1239" s="48"/>
      <c r="K1239" s="54"/>
      <c r="L1239" s="56"/>
      <c r="M1239" s="429"/>
      <c r="N1239" s="176"/>
      <c r="O1239" s="48"/>
      <c r="P1239" s="48"/>
      <c r="Q1239" s="48"/>
      <c r="R1239" s="54"/>
      <c r="S1239" s="56"/>
      <c r="T1239" s="176"/>
      <c r="U1239" s="48"/>
      <c r="V1239" s="48"/>
      <c r="W1239" s="48"/>
      <c r="X1239" s="54"/>
      <c r="Y1239" s="56"/>
      <c r="Z1239" s="176"/>
      <c r="AA1239" s="48"/>
      <c r="AB1239" s="48"/>
      <c r="AC1239" s="48"/>
      <c r="AD1239" s="54"/>
      <c r="AE1239" s="41"/>
      <c r="AF1239" s="41"/>
      <c r="AG1239" s="41"/>
      <c r="AH1239" s="41"/>
      <c r="AI1239" s="41"/>
      <c r="AJ1239" s="41"/>
      <c r="AK1239" s="20"/>
      <c r="AL1239" s="20"/>
      <c r="AM1239" s="20"/>
      <c r="AN1239" s="20"/>
      <c r="AO1239" s="20"/>
      <c r="AP1239" s="20"/>
      <c r="AQ1239" s="20"/>
      <c r="AR1239" s="20"/>
      <c r="AS1239" s="20"/>
      <c r="AT1239" s="48"/>
      <c r="AU1239" s="20"/>
      <c r="AV1239" s="20"/>
      <c r="AW1239" s="20"/>
      <c r="AX1239" s="20"/>
      <c r="AY1239" s="20"/>
      <c r="AZ1239" s="20"/>
      <c r="BA1239" s="20"/>
      <c r="BC1239" s="48"/>
      <c r="BE1239" s="48"/>
      <c r="BG1239" s="48"/>
      <c r="BH1239" s="48"/>
      <c r="BL1239" s="48"/>
      <c r="BM1239" s="61"/>
      <c r="BN1239" s="48"/>
      <c r="BO1239" s="48"/>
      <c r="BP1239" s="48"/>
      <c r="BQ1239" s="12"/>
      <c r="BR1239" s="48"/>
      <c r="BS1239" s="48"/>
      <c r="BT1239" s="48"/>
      <c r="BU1239" s="48"/>
      <c r="BV1239" s="18"/>
      <c r="BW1239" s="18"/>
      <c r="BX1239" s="18"/>
      <c r="BY1239" s="24"/>
      <c r="BZ1239" s="18"/>
      <c r="CA1239" s="18"/>
      <c r="CE1239" s="18"/>
    </row>
    <row r="1240" spans="2:83" s="19" customFormat="1">
      <c r="B1240" s="43"/>
      <c r="C1240" s="27"/>
      <c r="D1240" s="56"/>
      <c r="E1240" s="56"/>
      <c r="F1240" s="176"/>
      <c r="G1240" s="460"/>
      <c r="H1240" s="48"/>
      <c r="I1240" s="48"/>
      <c r="J1240" s="48"/>
      <c r="K1240" s="54"/>
      <c r="L1240" s="56"/>
      <c r="M1240" s="429"/>
      <c r="N1240" s="176"/>
      <c r="O1240" s="48"/>
      <c r="P1240" s="48"/>
      <c r="Q1240" s="48"/>
      <c r="R1240" s="54"/>
      <c r="S1240" s="56"/>
      <c r="T1240" s="176"/>
      <c r="U1240" s="48"/>
      <c r="V1240" s="48"/>
      <c r="W1240" s="48"/>
      <c r="X1240" s="54"/>
      <c r="Y1240" s="56"/>
      <c r="Z1240" s="176"/>
      <c r="AA1240" s="48"/>
      <c r="AB1240" s="48"/>
      <c r="AC1240" s="48"/>
      <c r="AD1240" s="54"/>
      <c r="AE1240" s="41"/>
      <c r="AF1240" s="41"/>
      <c r="AG1240" s="41"/>
      <c r="AH1240" s="41"/>
      <c r="AI1240" s="41"/>
      <c r="AJ1240" s="41"/>
      <c r="AK1240" s="20"/>
      <c r="AL1240" s="20"/>
      <c r="AM1240" s="20"/>
      <c r="AN1240" s="20"/>
      <c r="AO1240" s="20"/>
      <c r="AP1240" s="20"/>
      <c r="AQ1240" s="20"/>
      <c r="AR1240" s="20"/>
      <c r="AS1240" s="20"/>
      <c r="AT1240" s="48"/>
      <c r="AU1240" s="20"/>
      <c r="AV1240" s="20"/>
      <c r="AW1240" s="20"/>
      <c r="AX1240" s="20"/>
      <c r="AY1240" s="20"/>
      <c r="AZ1240" s="20"/>
      <c r="BA1240" s="20"/>
      <c r="BC1240" s="48"/>
      <c r="BE1240" s="48"/>
      <c r="BG1240" s="48"/>
      <c r="BH1240" s="48"/>
      <c r="BL1240" s="48"/>
      <c r="BM1240" s="61"/>
      <c r="BN1240" s="48"/>
      <c r="BO1240" s="48"/>
      <c r="BP1240" s="48"/>
      <c r="BQ1240" s="12"/>
      <c r="BR1240" s="48"/>
      <c r="BS1240" s="48"/>
      <c r="BT1240" s="48"/>
      <c r="BU1240" s="48"/>
      <c r="BV1240" s="18"/>
      <c r="BW1240" s="18"/>
      <c r="BX1240" s="18"/>
      <c r="BY1240" s="24"/>
      <c r="BZ1240" s="18"/>
      <c r="CA1240" s="18"/>
      <c r="CE1240" s="18"/>
    </row>
    <row r="1241" spans="2:83" s="19" customFormat="1">
      <c r="B1241" s="43"/>
      <c r="C1241" s="27"/>
      <c r="D1241" s="56"/>
      <c r="E1241" s="56"/>
      <c r="F1241" s="176"/>
      <c r="G1241" s="460"/>
      <c r="H1241" s="48"/>
      <c r="I1241" s="48"/>
      <c r="J1241" s="48"/>
      <c r="K1241" s="54"/>
      <c r="L1241" s="56"/>
      <c r="M1241" s="429"/>
      <c r="N1241" s="176"/>
      <c r="O1241" s="48"/>
      <c r="P1241" s="48"/>
      <c r="Q1241" s="48"/>
      <c r="R1241" s="54"/>
      <c r="S1241" s="56"/>
      <c r="T1241" s="176"/>
      <c r="U1241" s="48"/>
      <c r="V1241" s="48"/>
      <c r="W1241" s="48"/>
      <c r="X1241" s="54"/>
      <c r="Y1241" s="56"/>
      <c r="Z1241" s="176"/>
      <c r="AA1241" s="48"/>
      <c r="AB1241" s="48"/>
      <c r="AC1241" s="48"/>
      <c r="AD1241" s="54"/>
      <c r="AE1241" s="41"/>
      <c r="AF1241" s="41"/>
      <c r="AG1241" s="41"/>
      <c r="AH1241" s="41"/>
      <c r="AI1241" s="41"/>
      <c r="AJ1241" s="41"/>
      <c r="AK1241" s="20"/>
      <c r="AL1241" s="20"/>
      <c r="AM1241" s="20"/>
      <c r="AN1241" s="20"/>
      <c r="AO1241" s="20"/>
      <c r="AP1241" s="20"/>
      <c r="AQ1241" s="20"/>
      <c r="AR1241" s="20"/>
      <c r="AS1241" s="20"/>
      <c r="AT1241" s="48"/>
      <c r="AU1241" s="20"/>
      <c r="AV1241" s="20"/>
      <c r="AW1241" s="20"/>
      <c r="AX1241" s="20"/>
      <c r="AY1241" s="20"/>
      <c r="AZ1241" s="20"/>
      <c r="BA1241" s="20"/>
      <c r="BC1241" s="48"/>
      <c r="BE1241" s="48"/>
      <c r="BG1241" s="48"/>
      <c r="BH1241" s="48"/>
      <c r="BL1241" s="48"/>
      <c r="BM1241" s="61"/>
      <c r="BN1241" s="48"/>
      <c r="BO1241" s="48"/>
      <c r="BP1241" s="48"/>
      <c r="BQ1241" s="12"/>
      <c r="BR1241" s="48"/>
      <c r="BS1241" s="48"/>
      <c r="BT1241" s="48"/>
      <c r="BU1241" s="48"/>
      <c r="BV1241" s="18"/>
      <c r="BW1241" s="18"/>
      <c r="BX1241" s="18"/>
      <c r="BY1241" s="24"/>
      <c r="BZ1241" s="18"/>
      <c r="CA1241" s="18"/>
      <c r="CE1241" s="18"/>
    </row>
    <row r="1242" spans="2:83" s="19" customFormat="1">
      <c r="B1242" s="43"/>
      <c r="C1242" s="27"/>
      <c r="D1242" s="56"/>
      <c r="E1242" s="56"/>
      <c r="F1242" s="176"/>
      <c r="G1242" s="460"/>
      <c r="H1242" s="48"/>
      <c r="I1242" s="48"/>
      <c r="J1242" s="48"/>
      <c r="K1242" s="54"/>
      <c r="L1242" s="56"/>
      <c r="M1242" s="429"/>
      <c r="N1242" s="176"/>
      <c r="O1242" s="48"/>
      <c r="P1242" s="48"/>
      <c r="Q1242" s="48"/>
      <c r="R1242" s="54"/>
      <c r="S1242" s="56"/>
      <c r="T1242" s="176"/>
      <c r="U1242" s="48"/>
      <c r="V1242" s="48"/>
      <c r="W1242" s="48"/>
      <c r="X1242" s="54"/>
      <c r="Y1242" s="56"/>
      <c r="Z1242" s="176"/>
      <c r="AA1242" s="48"/>
      <c r="AB1242" s="48"/>
      <c r="AC1242" s="48"/>
      <c r="AD1242" s="54"/>
      <c r="AE1242" s="41"/>
      <c r="AF1242" s="41"/>
      <c r="AG1242" s="41"/>
      <c r="AH1242" s="41"/>
      <c r="AI1242" s="41"/>
      <c r="AJ1242" s="41"/>
      <c r="AK1242" s="20"/>
      <c r="AL1242" s="20"/>
      <c r="AM1242" s="20"/>
      <c r="AN1242" s="20"/>
      <c r="AO1242" s="20"/>
      <c r="AP1242" s="20"/>
      <c r="AQ1242" s="20"/>
      <c r="AR1242" s="20"/>
      <c r="AS1242" s="20"/>
      <c r="AT1242" s="48"/>
      <c r="AU1242" s="20"/>
      <c r="AV1242" s="20"/>
      <c r="AW1242" s="20"/>
      <c r="AX1242" s="20"/>
      <c r="AY1242" s="20"/>
      <c r="AZ1242" s="20"/>
      <c r="BA1242" s="20"/>
      <c r="BC1242" s="48"/>
      <c r="BE1242" s="48"/>
      <c r="BG1242" s="48"/>
      <c r="BH1242" s="48"/>
      <c r="BL1242" s="48"/>
      <c r="BM1242" s="61"/>
      <c r="BN1242" s="48"/>
      <c r="BO1242" s="48"/>
      <c r="BP1242" s="48"/>
      <c r="BQ1242" s="12"/>
      <c r="BR1242" s="48"/>
      <c r="BS1242" s="48"/>
      <c r="BT1242" s="48"/>
      <c r="BU1242" s="48"/>
      <c r="BV1242" s="18"/>
      <c r="BW1242" s="18"/>
      <c r="BX1242" s="18"/>
      <c r="BY1242" s="24"/>
      <c r="BZ1242" s="18"/>
      <c r="CA1242" s="18"/>
      <c r="CE1242" s="18"/>
    </row>
    <row r="1243" spans="2:83" s="19" customFormat="1">
      <c r="B1243" s="43"/>
      <c r="C1243" s="27"/>
      <c r="D1243" s="56"/>
      <c r="E1243" s="56"/>
      <c r="F1243" s="176"/>
      <c r="G1243" s="460"/>
      <c r="H1243" s="48"/>
      <c r="I1243" s="48"/>
      <c r="J1243" s="48"/>
      <c r="K1243" s="54"/>
      <c r="L1243" s="56"/>
      <c r="M1243" s="429"/>
      <c r="N1243" s="176"/>
      <c r="O1243" s="48"/>
      <c r="P1243" s="48"/>
      <c r="Q1243" s="48"/>
      <c r="R1243" s="54"/>
      <c r="S1243" s="56"/>
      <c r="T1243" s="176"/>
      <c r="U1243" s="48"/>
      <c r="V1243" s="48"/>
      <c r="W1243" s="48"/>
      <c r="X1243" s="54"/>
      <c r="Y1243" s="56"/>
      <c r="Z1243" s="176"/>
      <c r="AA1243" s="48"/>
      <c r="AB1243" s="48"/>
      <c r="AC1243" s="48"/>
      <c r="AD1243" s="54"/>
      <c r="AE1243" s="41"/>
      <c r="AF1243" s="41"/>
      <c r="AG1243" s="41"/>
      <c r="AH1243" s="41"/>
      <c r="AI1243" s="41"/>
      <c r="AJ1243" s="41"/>
      <c r="AK1243" s="20"/>
      <c r="AL1243" s="20"/>
      <c r="AM1243" s="20"/>
      <c r="AN1243" s="20"/>
      <c r="AO1243" s="20"/>
      <c r="AP1243" s="20"/>
      <c r="AQ1243" s="20"/>
      <c r="AR1243" s="20"/>
      <c r="AS1243" s="20"/>
      <c r="AT1243" s="48"/>
      <c r="AU1243" s="20"/>
      <c r="AV1243" s="20"/>
      <c r="AW1243" s="20"/>
      <c r="AX1243" s="20"/>
      <c r="AY1243" s="20"/>
      <c r="AZ1243" s="20"/>
      <c r="BA1243" s="20"/>
      <c r="BC1243" s="48"/>
      <c r="BE1243" s="48"/>
      <c r="BG1243" s="48"/>
      <c r="BH1243" s="48"/>
      <c r="BL1243" s="48"/>
      <c r="BM1243" s="61"/>
      <c r="BN1243" s="48"/>
      <c r="BO1243" s="48"/>
      <c r="BP1243" s="48"/>
      <c r="BQ1243" s="12"/>
      <c r="BR1243" s="48"/>
      <c r="BS1243" s="48"/>
      <c r="BT1243" s="48"/>
      <c r="BU1243" s="48"/>
      <c r="BV1243" s="18"/>
      <c r="BW1243" s="18"/>
      <c r="BX1243" s="18"/>
      <c r="BY1243" s="24"/>
      <c r="BZ1243" s="18"/>
      <c r="CA1243" s="18"/>
      <c r="CE1243" s="18"/>
    </row>
    <row r="1244" spans="2:83" s="19" customFormat="1">
      <c r="B1244" s="43"/>
      <c r="C1244" s="27"/>
      <c r="D1244" s="56"/>
      <c r="E1244" s="56"/>
      <c r="F1244" s="176"/>
      <c r="G1244" s="460"/>
      <c r="H1244" s="48"/>
      <c r="I1244" s="48"/>
      <c r="J1244" s="48"/>
      <c r="K1244" s="54"/>
      <c r="L1244" s="56"/>
      <c r="M1244" s="429"/>
      <c r="N1244" s="176"/>
      <c r="O1244" s="48"/>
      <c r="P1244" s="48"/>
      <c r="Q1244" s="48"/>
      <c r="R1244" s="54"/>
      <c r="S1244" s="56"/>
      <c r="T1244" s="176"/>
      <c r="U1244" s="48"/>
      <c r="V1244" s="48"/>
      <c r="W1244" s="48"/>
      <c r="X1244" s="54"/>
      <c r="Y1244" s="56"/>
      <c r="Z1244" s="176"/>
      <c r="AA1244" s="48"/>
      <c r="AB1244" s="48"/>
      <c r="AC1244" s="48"/>
      <c r="AD1244" s="54"/>
      <c r="AE1244" s="41"/>
      <c r="AF1244" s="41"/>
      <c r="AG1244" s="41"/>
      <c r="AH1244" s="41"/>
      <c r="AI1244" s="41"/>
      <c r="AJ1244" s="41"/>
      <c r="AK1244" s="20"/>
      <c r="AL1244" s="20"/>
      <c r="AM1244" s="20"/>
      <c r="AN1244" s="20"/>
      <c r="AO1244" s="20"/>
      <c r="AP1244" s="20"/>
      <c r="AQ1244" s="20"/>
      <c r="AR1244" s="20"/>
      <c r="AS1244" s="20"/>
      <c r="AT1244" s="48"/>
      <c r="AU1244" s="20"/>
      <c r="AV1244" s="20"/>
      <c r="AW1244" s="20"/>
      <c r="AX1244" s="20"/>
      <c r="AY1244" s="20"/>
      <c r="AZ1244" s="20"/>
      <c r="BA1244" s="20"/>
      <c r="BC1244" s="48"/>
      <c r="BE1244" s="48"/>
      <c r="BG1244" s="48"/>
      <c r="BH1244" s="48"/>
      <c r="BL1244" s="48"/>
      <c r="BM1244" s="61"/>
      <c r="BN1244" s="48"/>
      <c r="BO1244" s="48"/>
      <c r="BP1244" s="48"/>
      <c r="BQ1244" s="12"/>
      <c r="BR1244" s="48"/>
      <c r="BS1244" s="48"/>
      <c r="BT1244" s="48"/>
      <c r="BU1244" s="48"/>
      <c r="BV1244" s="18"/>
      <c r="BW1244" s="18"/>
      <c r="BX1244" s="18"/>
      <c r="BY1244" s="24"/>
      <c r="BZ1244" s="18"/>
      <c r="CA1244" s="18"/>
      <c r="CE1244" s="18"/>
    </row>
    <row r="1245" spans="2:83" s="19" customFormat="1">
      <c r="B1245" s="43"/>
      <c r="C1245" s="27"/>
      <c r="D1245" s="56"/>
      <c r="E1245" s="56"/>
      <c r="F1245" s="176"/>
      <c r="G1245" s="460"/>
      <c r="H1245" s="48"/>
      <c r="I1245" s="48"/>
      <c r="J1245" s="48"/>
      <c r="K1245" s="54"/>
      <c r="L1245" s="56"/>
      <c r="M1245" s="429"/>
      <c r="N1245" s="176"/>
      <c r="O1245" s="48"/>
      <c r="P1245" s="48"/>
      <c r="Q1245" s="48"/>
      <c r="R1245" s="54"/>
      <c r="S1245" s="56"/>
      <c r="T1245" s="176"/>
      <c r="U1245" s="48"/>
      <c r="V1245" s="48"/>
      <c r="W1245" s="48"/>
      <c r="X1245" s="54"/>
      <c r="Y1245" s="56"/>
      <c r="Z1245" s="176"/>
      <c r="AA1245" s="48"/>
      <c r="AB1245" s="48"/>
      <c r="AC1245" s="48"/>
      <c r="AD1245" s="54"/>
      <c r="AE1245" s="41"/>
      <c r="AF1245" s="41"/>
      <c r="AG1245" s="41"/>
      <c r="AH1245" s="41"/>
      <c r="AI1245" s="41"/>
      <c r="AJ1245" s="41"/>
      <c r="AK1245" s="20"/>
      <c r="AL1245" s="20"/>
      <c r="AM1245" s="20"/>
      <c r="AN1245" s="20"/>
      <c r="AO1245" s="20"/>
      <c r="AP1245" s="20"/>
      <c r="AQ1245" s="20"/>
      <c r="AR1245" s="20"/>
      <c r="AS1245" s="20"/>
      <c r="AT1245" s="48"/>
      <c r="AU1245" s="20"/>
      <c r="AV1245" s="20"/>
      <c r="AW1245" s="20"/>
      <c r="AX1245" s="20"/>
      <c r="AY1245" s="20"/>
      <c r="AZ1245" s="20"/>
      <c r="BA1245" s="20"/>
      <c r="BC1245" s="48"/>
      <c r="BE1245" s="48"/>
      <c r="BG1245" s="48"/>
      <c r="BH1245" s="48"/>
      <c r="BL1245" s="48"/>
      <c r="BM1245" s="61"/>
      <c r="BN1245" s="48"/>
      <c r="BO1245" s="48"/>
      <c r="BP1245" s="48"/>
      <c r="BQ1245" s="12"/>
      <c r="BR1245" s="48"/>
      <c r="BS1245" s="48"/>
      <c r="BT1245" s="48"/>
      <c r="BU1245" s="48"/>
      <c r="BV1245" s="18"/>
      <c r="BW1245" s="18"/>
      <c r="BX1245" s="18"/>
      <c r="BY1245" s="24"/>
      <c r="BZ1245" s="18"/>
      <c r="CA1245" s="18"/>
      <c r="CE1245" s="18"/>
    </row>
    <row r="1246" spans="2:83" s="19" customFormat="1">
      <c r="B1246" s="43"/>
      <c r="C1246" s="27"/>
      <c r="D1246" s="56"/>
      <c r="E1246" s="56"/>
      <c r="F1246" s="176"/>
      <c r="G1246" s="460"/>
      <c r="H1246" s="48"/>
      <c r="I1246" s="48"/>
      <c r="J1246" s="48"/>
      <c r="K1246" s="54"/>
      <c r="L1246" s="56"/>
      <c r="M1246" s="429"/>
      <c r="N1246" s="176"/>
      <c r="O1246" s="48"/>
      <c r="P1246" s="48"/>
      <c r="Q1246" s="48"/>
      <c r="R1246" s="54"/>
      <c r="S1246" s="56"/>
      <c r="T1246" s="176"/>
      <c r="U1246" s="48"/>
      <c r="V1246" s="48"/>
      <c r="W1246" s="48"/>
      <c r="X1246" s="54"/>
      <c r="Y1246" s="56"/>
      <c r="Z1246" s="176"/>
      <c r="AA1246" s="48"/>
      <c r="AB1246" s="48"/>
      <c r="AC1246" s="48"/>
      <c r="AD1246" s="54"/>
      <c r="AE1246" s="41"/>
      <c r="AF1246" s="41"/>
      <c r="AG1246" s="41"/>
      <c r="AH1246" s="41"/>
      <c r="AI1246" s="41"/>
      <c r="AJ1246" s="41"/>
      <c r="AK1246" s="20"/>
      <c r="AL1246" s="20"/>
      <c r="AM1246" s="20"/>
      <c r="AN1246" s="20"/>
      <c r="AO1246" s="20"/>
      <c r="AP1246" s="20"/>
      <c r="AQ1246" s="20"/>
      <c r="AR1246" s="20"/>
      <c r="AS1246" s="20"/>
      <c r="AT1246" s="48"/>
      <c r="AU1246" s="20"/>
      <c r="AV1246" s="20"/>
      <c r="AW1246" s="20"/>
      <c r="AX1246" s="20"/>
      <c r="AY1246" s="20"/>
      <c r="AZ1246" s="20"/>
      <c r="BA1246" s="20"/>
      <c r="BC1246" s="48"/>
      <c r="BE1246" s="48"/>
      <c r="BG1246" s="48"/>
      <c r="BH1246" s="48"/>
      <c r="BL1246" s="48"/>
      <c r="BM1246" s="61"/>
      <c r="BN1246" s="48"/>
      <c r="BO1246" s="48"/>
      <c r="BP1246" s="48"/>
      <c r="BQ1246" s="12"/>
      <c r="BR1246" s="48"/>
      <c r="BS1246" s="48"/>
      <c r="BT1246" s="48"/>
      <c r="BU1246" s="48"/>
      <c r="BV1246" s="18"/>
      <c r="BW1246" s="18"/>
      <c r="BX1246" s="18"/>
      <c r="BY1246" s="24"/>
      <c r="BZ1246" s="18"/>
      <c r="CA1246" s="18"/>
      <c r="CE1246" s="18"/>
    </row>
    <row r="1247" spans="2:83" s="19" customFormat="1">
      <c r="B1247" s="43"/>
      <c r="C1247" s="27"/>
      <c r="D1247" s="56"/>
      <c r="E1247" s="56"/>
      <c r="F1247" s="176"/>
      <c r="G1247" s="460"/>
      <c r="H1247" s="48"/>
      <c r="I1247" s="48"/>
      <c r="J1247" s="48"/>
      <c r="K1247" s="54"/>
      <c r="L1247" s="56"/>
      <c r="M1247" s="429"/>
      <c r="N1247" s="176"/>
      <c r="O1247" s="48"/>
      <c r="P1247" s="48"/>
      <c r="Q1247" s="48"/>
      <c r="R1247" s="54"/>
      <c r="S1247" s="56"/>
      <c r="T1247" s="176"/>
      <c r="U1247" s="48"/>
      <c r="V1247" s="48"/>
      <c r="W1247" s="48"/>
      <c r="X1247" s="54"/>
      <c r="Y1247" s="56"/>
      <c r="Z1247" s="176"/>
      <c r="AA1247" s="48"/>
      <c r="AB1247" s="48"/>
      <c r="AC1247" s="48"/>
      <c r="AD1247" s="54"/>
      <c r="AE1247" s="41"/>
      <c r="AF1247" s="41"/>
      <c r="AG1247" s="41"/>
      <c r="AH1247" s="41"/>
      <c r="AI1247" s="41"/>
      <c r="AJ1247" s="41"/>
      <c r="AK1247" s="20"/>
      <c r="AL1247" s="20"/>
      <c r="AM1247" s="20"/>
      <c r="AN1247" s="20"/>
      <c r="AO1247" s="20"/>
      <c r="AP1247" s="20"/>
      <c r="AQ1247" s="20"/>
      <c r="AR1247" s="20"/>
      <c r="AS1247" s="20"/>
      <c r="AT1247" s="48"/>
      <c r="AU1247" s="20"/>
      <c r="AV1247" s="20"/>
      <c r="AW1247" s="20"/>
      <c r="AX1247" s="20"/>
      <c r="AY1247" s="20"/>
      <c r="AZ1247" s="20"/>
      <c r="BA1247" s="20"/>
      <c r="BC1247" s="48"/>
      <c r="BE1247" s="48"/>
      <c r="BG1247" s="48"/>
      <c r="BH1247" s="48"/>
      <c r="BL1247" s="48"/>
      <c r="BM1247" s="61"/>
      <c r="BN1247" s="48"/>
      <c r="BO1247" s="48"/>
      <c r="BP1247" s="48"/>
      <c r="BQ1247" s="12"/>
      <c r="BR1247" s="48"/>
      <c r="BS1247" s="48"/>
      <c r="BT1247" s="48"/>
      <c r="BU1247" s="48"/>
      <c r="BV1247" s="18"/>
      <c r="BW1247" s="18"/>
      <c r="BX1247" s="18"/>
      <c r="BY1247" s="24"/>
      <c r="BZ1247" s="18"/>
      <c r="CA1247" s="18"/>
      <c r="CE1247" s="18"/>
    </row>
    <row r="1248" spans="2:83" s="19" customFormat="1">
      <c r="B1248" s="43"/>
      <c r="C1248" s="27"/>
      <c r="D1248" s="56"/>
      <c r="E1248" s="56"/>
      <c r="F1248" s="176"/>
      <c r="G1248" s="460"/>
      <c r="H1248" s="48"/>
      <c r="I1248" s="48"/>
      <c r="J1248" s="48"/>
      <c r="K1248" s="54"/>
      <c r="L1248" s="56"/>
      <c r="M1248" s="429"/>
      <c r="N1248" s="176"/>
      <c r="O1248" s="48"/>
      <c r="P1248" s="48"/>
      <c r="Q1248" s="48"/>
      <c r="R1248" s="54"/>
      <c r="S1248" s="56"/>
      <c r="T1248" s="176"/>
      <c r="U1248" s="48"/>
      <c r="V1248" s="48"/>
      <c r="W1248" s="48"/>
      <c r="X1248" s="54"/>
      <c r="Y1248" s="56"/>
      <c r="Z1248" s="176"/>
      <c r="AA1248" s="48"/>
      <c r="AB1248" s="48"/>
      <c r="AC1248" s="48"/>
      <c r="AD1248" s="54"/>
      <c r="AE1248" s="41"/>
      <c r="AF1248" s="41"/>
      <c r="AG1248" s="41"/>
      <c r="AH1248" s="41"/>
      <c r="AI1248" s="41"/>
      <c r="AJ1248" s="41"/>
      <c r="AK1248" s="20"/>
      <c r="AL1248" s="20"/>
      <c r="AM1248" s="20"/>
      <c r="AN1248" s="20"/>
      <c r="AO1248" s="20"/>
      <c r="AP1248" s="20"/>
      <c r="AQ1248" s="20"/>
      <c r="AR1248" s="20"/>
      <c r="AS1248" s="20"/>
      <c r="AT1248" s="48"/>
      <c r="AU1248" s="20"/>
      <c r="AV1248" s="20"/>
      <c r="AW1248" s="20"/>
      <c r="AX1248" s="20"/>
      <c r="AY1248" s="20"/>
      <c r="AZ1248" s="20"/>
      <c r="BA1248" s="20"/>
      <c r="BC1248" s="48"/>
      <c r="BE1248" s="48"/>
      <c r="BG1248" s="48"/>
      <c r="BH1248" s="48"/>
      <c r="BL1248" s="48"/>
      <c r="BM1248" s="61"/>
      <c r="BN1248" s="48"/>
      <c r="BO1248" s="48"/>
      <c r="BP1248" s="48"/>
      <c r="BQ1248" s="12"/>
      <c r="BR1248" s="48"/>
      <c r="BS1248" s="48"/>
      <c r="BT1248" s="48"/>
      <c r="BU1248" s="48"/>
      <c r="BV1248" s="18"/>
      <c r="BW1248" s="18"/>
      <c r="BX1248" s="18"/>
      <c r="BY1248" s="24"/>
      <c r="BZ1248" s="18"/>
      <c r="CA1248" s="18"/>
      <c r="CE1248" s="18"/>
    </row>
    <row r="1249" spans="2:83" s="19" customFormat="1">
      <c r="B1249" s="43"/>
      <c r="C1249" s="27"/>
      <c r="D1249" s="56"/>
      <c r="E1249" s="56"/>
      <c r="F1249" s="176"/>
      <c r="G1249" s="460"/>
      <c r="H1249" s="48"/>
      <c r="I1249" s="48"/>
      <c r="J1249" s="48"/>
      <c r="K1249" s="54"/>
      <c r="L1249" s="56"/>
      <c r="M1249" s="429"/>
      <c r="N1249" s="176"/>
      <c r="O1249" s="48"/>
      <c r="P1249" s="48"/>
      <c r="Q1249" s="48"/>
      <c r="R1249" s="54"/>
      <c r="S1249" s="56"/>
      <c r="T1249" s="176"/>
      <c r="U1249" s="48"/>
      <c r="V1249" s="48"/>
      <c r="W1249" s="48"/>
      <c r="X1249" s="54"/>
      <c r="Y1249" s="56"/>
      <c r="Z1249" s="176"/>
      <c r="AA1249" s="48"/>
      <c r="AB1249" s="48"/>
      <c r="AC1249" s="48"/>
      <c r="AD1249" s="54"/>
      <c r="AE1249" s="41"/>
      <c r="AF1249" s="41"/>
      <c r="AG1249" s="41"/>
      <c r="AH1249" s="41"/>
      <c r="AI1249" s="41"/>
      <c r="AJ1249" s="41"/>
      <c r="AK1249" s="20"/>
      <c r="AL1249" s="20"/>
      <c r="AM1249" s="20"/>
      <c r="AN1249" s="20"/>
      <c r="AO1249" s="20"/>
      <c r="AP1249" s="20"/>
      <c r="AQ1249" s="20"/>
      <c r="AR1249" s="20"/>
      <c r="AS1249" s="20"/>
      <c r="AT1249" s="48"/>
      <c r="AU1249" s="20"/>
      <c r="AV1249" s="20"/>
      <c r="AW1249" s="20"/>
      <c r="AX1249" s="20"/>
      <c r="AY1249" s="20"/>
      <c r="AZ1249" s="20"/>
      <c r="BA1249" s="20"/>
      <c r="BC1249" s="48"/>
      <c r="BE1249" s="48"/>
      <c r="BG1249" s="48"/>
      <c r="BH1249" s="48"/>
      <c r="BL1249" s="48"/>
      <c r="BM1249" s="61"/>
      <c r="BN1249" s="48"/>
      <c r="BO1249" s="48"/>
      <c r="BP1249" s="48"/>
      <c r="BQ1249" s="12"/>
      <c r="BR1249" s="48"/>
      <c r="BS1249" s="48"/>
      <c r="BT1249" s="48"/>
      <c r="BU1249" s="48"/>
      <c r="BV1249" s="18"/>
      <c r="BW1249" s="18"/>
      <c r="BX1249" s="18"/>
      <c r="BY1249" s="24"/>
      <c r="BZ1249" s="18"/>
      <c r="CA1249" s="18"/>
      <c r="CE1249" s="18"/>
    </row>
    <row r="1250" spans="2:83" s="19" customFormat="1">
      <c r="B1250" s="43"/>
      <c r="C1250" s="27"/>
      <c r="D1250" s="56"/>
      <c r="E1250" s="56"/>
      <c r="F1250" s="176"/>
      <c r="G1250" s="460"/>
      <c r="H1250" s="48"/>
      <c r="I1250" s="48"/>
      <c r="J1250" s="48"/>
      <c r="K1250" s="54"/>
      <c r="L1250" s="56"/>
      <c r="M1250" s="429"/>
      <c r="N1250" s="176"/>
      <c r="O1250" s="48"/>
      <c r="P1250" s="48"/>
      <c r="Q1250" s="48"/>
      <c r="R1250" s="54"/>
      <c r="S1250" s="56"/>
      <c r="T1250" s="176"/>
      <c r="U1250" s="48"/>
      <c r="V1250" s="48"/>
      <c r="W1250" s="48"/>
      <c r="X1250" s="54"/>
      <c r="Y1250" s="56"/>
      <c r="Z1250" s="176"/>
      <c r="AA1250" s="48"/>
      <c r="AB1250" s="48"/>
      <c r="AC1250" s="48"/>
      <c r="AD1250" s="54"/>
      <c r="AE1250" s="41"/>
      <c r="AF1250" s="41"/>
      <c r="AG1250" s="41"/>
      <c r="AH1250" s="41"/>
      <c r="AI1250" s="41"/>
      <c r="AJ1250" s="41"/>
      <c r="AK1250" s="20"/>
      <c r="AL1250" s="20"/>
      <c r="AM1250" s="20"/>
      <c r="AN1250" s="20"/>
      <c r="AO1250" s="20"/>
      <c r="AP1250" s="20"/>
      <c r="AQ1250" s="20"/>
      <c r="AR1250" s="20"/>
      <c r="AS1250" s="20"/>
      <c r="AT1250" s="48"/>
      <c r="AU1250" s="20"/>
      <c r="AV1250" s="20"/>
      <c r="AW1250" s="20"/>
      <c r="AX1250" s="20"/>
      <c r="AY1250" s="20"/>
      <c r="AZ1250" s="20"/>
      <c r="BA1250" s="20"/>
      <c r="BC1250" s="48"/>
      <c r="BE1250" s="48"/>
      <c r="BG1250" s="48"/>
      <c r="BH1250" s="48"/>
      <c r="BL1250" s="48"/>
      <c r="BM1250" s="61"/>
      <c r="BN1250" s="48"/>
      <c r="BO1250" s="48"/>
      <c r="BP1250" s="48"/>
      <c r="BQ1250" s="12"/>
      <c r="BR1250" s="48"/>
      <c r="BS1250" s="48"/>
      <c r="BT1250" s="48"/>
      <c r="BU1250" s="48"/>
      <c r="BV1250" s="18"/>
      <c r="BW1250" s="18"/>
      <c r="BX1250" s="18"/>
      <c r="BY1250" s="24"/>
      <c r="BZ1250" s="18"/>
      <c r="CA1250" s="18"/>
      <c r="CE1250" s="18"/>
    </row>
    <row r="1251" spans="2:83" s="19" customFormat="1">
      <c r="B1251" s="43"/>
      <c r="C1251" s="27"/>
      <c r="D1251" s="56"/>
      <c r="E1251" s="56"/>
      <c r="F1251" s="176"/>
      <c r="G1251" s="460"/>
      <c r="H1251" s="48"/>
      <c r="I1251" s="48"/>
      <c r="J1251" s="48"/>
      <c r="K1251" s="54"/>
      <c r="L1251" s="56"/>
      <c r="M1251" s="429"/>
      <c r="N1251" s="176"/>
      <c r="O1251" s="48"/>
      <c r="P1251" s="48"/>
      <c r="Q1251" s="48"/>
      <c r="R1251" s="54"/>
      <c r="S1251" s="56"/>
      <c r="T1251" s="176"/>
      <c r="U1251" s="48"/>
      <c r="V1251" s="48"/>
      <c r="W1251" s="48"/>
      <c r="X1251" s="54"/>
      <c r="Y1251" s="56"/>
      <c r="Z1251" s="176"/>
      <c r="AA1251" s="48"/>
      <c r="AB1251" s="48"/>
      <c r="AC1251" s="48"/>
      <c r="AD1251" s="54"/>
      <c r="AE1251" s="41"/>
      <c r="AF1251" s="41"/>
      <c r="AG1251" s="41"/>
      <c r="AH1251" s="41"/>
      <c r="AI1251" s="41"/>
      <c r="AJ1251" s="41"/>
      <c r="AK1251" s="20"/>
      <c r="AL1251" s="20"/>
      <c r="AM1251" s="20"/>
      <c r="AN1251" s="20"/>
      <c r="AO1251" s="20"/>
      <c r="AP1251" s="20"/>
      <c r="AQ1251" s="20"/>
      <c r="AR1251" s="20"/>
      <c r="AS1251" s="20"/>
      <c r="AT1251" s="48"/>
      <c r="AU1251" s="20"/>
      <c r="AV1251" s="20"/>
      <c r="AW1251" s="20"/>
      <c r="AX1251" s="20"/>
      <c r="AY1251" s="20"/>
      <c r="AZ1251" s="20"/>
      <c r="BA1251" s="20"/>
      <c r="BC1251" s="48"/>
      <c r="BE1251" s="48"/>
      <c r="BG1251" s="48"/>
      <c r="BH1251" s="48"/>
      <c r="BL1251" s="48"/>
      <c r="BM1251" s="61"/>
      <c r="BN1251" s="48"/>
      <c r="BO1251" s="48"/>
      <c r="BP1251" s="48"/>
      <c r="BQ1251" s="12"/>
      <c r="BR1251" s="48"/>
      <c r="BS1251" s="48"/>
      <c r="BT1251" s="48"/>
      <c r="BU1251" s="48"/>
      <c r="BV1251" s="18"/>
      <c r="BW1251" s="18"/>
      <c r="BX1251" s="18"/>
      <c r="BY1251" s="24"/>
      <c r="BZ1251" s="18"/>
      <c r="CA1251" s="18"/>
      <c r="CE1251" s="18"/>
    </row>
    <row r="1252" spans="2:83" s="19" customFormat="1">
      <c r="B1252" s="43"/>
      <c r="C1252" s="27"/>
      <c r="D1252" s="56"/>
      <c r="E1252" s="56"/>
      <c r="F1252" s="176"/>
      <c r="G1252" s="460"/>
      <c r="H1252" s="48"/>
      <c r="I1252" s="48"/>
      <c r="J1252" s="48"/>
      <c r="K1252" s="54"/>
      <c r="L1252" s="56"/>
      <c r="M1252" s="429"/>
      <c r="N1252" s="176"/>
      <c r="O1252" s="48"/>
      <c r="P1252" s="48"/>
      <c r="Q1252" s="48"/>
      <c r="R1252" s="54"/>
      <c r="S1252" s="56"/>
      <c r="T1252" s="176"/>
      <c r="U1252" s="48"/>
      <c r="V1252" s="48"/>
      <c r="W1252" s="48"/>
      <c r="X1252" s="54"/>
      <c r="Y1252" s="56"/>
      <c r="Z1252" s="176"/>
      <c r="AA1252" s="48"/>
      <c r="AB1252" s="48"/>
      <c r="AC1252" s="48"/>
      <c r="AD1252" s="54"/>
      <c r="AE1252" s="41"/>
      <c r="AF1252" s="41"/>
      <c r="AG1252" s="41"/>
      <c r="AH1252" s="41"/>
      <c r="AI1252" s="41"/>
      <c r="AJ1252" s="41"/>
      <c r="AK1252" s="20"/>
      <c r="AL1252" s="20"/>
      <c r="AM1252" s="20"/>
      <c r="AN1252" s="20"/>
      <c r="AO1252" s="20"/>
      <c r="AP1252" s="20"/>
      <c r="AQ1252" s="20"/>
      <c r="AR1252" s="20"/>
      <c r="AS1252" s="20"/>
      <c r="AT1252" s="48"/>
      <c r="AU1252" s="20"/>
      <c r="AV1252" s="20"/>
      <c r="AW1252" s="20"/>
      <c r="AX1252" s="20"/>
      <c r="AY1252" s="20"/>
      <c r="AZ1252" s="20"/>
      <c r="BA1252" s="20"/>
      <c r="BC1252" s="48"/>
      <c r="BE1252" s="48"/>
      <c r="BG1252" s="48"/>
      <c r="BH1252" s="48"/>
      <c r="BL1252" s="48"/>
      <c r="BM1252" s="61"/>
      <c r="BN1252" s="48"/>
      <c r="BO1252" s="48"/>
      <c r="BP1252" s="48"/>
      <c r="BQ1252" s="12"/>
      <c r="BR1252" s="48"/>
      <c r="BS1252" s="48"/>
      <c r="BT1252" s="48"/>
      <c r="BU1252" s="48"/>
      <c r="BV1252" s="18"/>
      <c r="BW1252" s="18"/>
      <c r="BX1252" s="18"/>
      <c r="BY1252" s="24"/>
      <c r="BZ1252" s="18"/>
      <c r="CA1252" s="18"/>
      <c r="CE1252" s="18"/>
    </row>
    <row r="1253" spans="2:83" s="19" customFormat="1">
      <c r="B1253" s="43"/>
      <c r="C1253" s="27"/>
      <c r="D1253" s="56"/>
      <c r="E1253" s="56"/>
      <c r="F1253" s="176"/>
      <c r="G1253" s="460"/>
      <c r="H1253" s="48"/>
      <c r="I1253" s="48"/>
      <c r="J1253" s="48"/>
      <c r="K1253" s="54"/>
      <c r="L1253" s="56"/>
      <c r="M1253" s="429"/>
      <c r="N1253" s="176"/>
      <c r="O1253" s="48"/>
      <c r="P1253" s="48"/>
      <c r="Q1253" s="48"/>
      <c r="R1253" s="54"/>
      <c r="S1253" s="56"/>
      <c r="T1253" s="176"/>
      <c r="U1253" s="48"/>
      <c r="V1253" s="48"/>
      <c r="W1253" s="48"/>
      <c r="X1253" s="54"/>
      <c r="Y1253" s="56"/>
      <c r="Z1253" s="176"/>
      <c r="AA1253" s="48"/>
      <c r="AB1253" s="48"/>
      <c r="AC1253" s="48"/>
      <c r="AD1253" s="54"/>
      <c r="AE1253" s="41"/>
      <c r="AF1253" s="41"/>
      <c r="AG1253" s="41"/>
      <c r="AH1253" s="41"/>
      <c r="AI1253" s="41"/>
      <c r="AJ1253" s="41"/>
      <c r="AK1253" s="20"/>
      <c r="AL1253" s="20"/>
      <c r="AM1253" s="20"/>
      <c r="AN1253" s="20"/>
      <c r="AO1253" s="20"/>
      <c r="AP1253" s="20"/>
      <c r="AQ1253" s="20"/>
      <c r="AR1253" s="20"/>
      <c r="AS1253" s="20"/>
      <c r="AT1253" s="48"/>
      <c r="AU1253" s="20"/>
      <c r="AV1253" s="20"/>
      <c r="AW1253" s="20"/>
      <c r="AX1253" s="20"/>
      <c r="AY1253" s="20"/>
      <c r="AZ1253" s="20"/>
      <c r="BA1253" s="20"/>
      <c r="BC1253" s="48"/>
      <c r="BE1253" s="48"/>
      <c r="BG1253" s="48"/>
      <c r="BH1253" s="48"/>
      <c r="BL1253" s="48"/>
      <c r="BM1253" s="61"/>
      <c r="BN1253" s="48"/>
      <c r="BO1253" s="48"/>
      <c r="BP1253" s="48"/>
      <c r="BQ1253" s="12"/>
      <c r="BR1253" s="48"/>
      <c r="BS1253" s="48"/>
      <c r="BT1253" s="48"/>
      <c r="BU1253" s="48"/>
      <c r="BV1253" s="18"/>
      <c r="BW1253" s="18"/>
      <c r="BX1253" s="18"/>
      <c r="BY1253" s="24"/>
      <c r="BZ1253" s="18"/>
      <c r="CA1253" s="18"/>
      <c r="CE1253" s="18"/>
    </row>
    <row r="1254" spans="2:83" s="19" customFormat="1">
      <c r="B1254" s="43"/>
      <c r="C1254" s="27"/>
      <c r="D1254" s="56"/>
      <c r="E1254" s="56"/>
      <c r="F1254" s="176"/>
      <c r="G1254" s="460"/>
      <c r="H1254" s="48"/>
      <c r="I1254" s="48"/>
      <c r="J1254" s="48"/>
      <c r="K1254" s="54"/>
      <c r="L1254" s="56"/>
      <c r="M1254" s="429"/>
      <c r="N1254" s="176"/>
      <c r="O1254" s="48"/>
      <c r="P1254" s="48"/>
      <c r="Q1254" s="48"/>
      <c r="R1254" s="54"/>
      <c r="S1254" s="56"/>
      <c r="T1254" s="176"/>
      <c r="U1254" s="48"/>
      <c r="V1254" s="48"/>
      <c r="W1254" s="48"/>
      <c r="X1254" s="54"/>
      <c r="Y1254" s="56"/>
      <c r="Z1254" s="176"/>
      <c r="AA1254" s="48"/>
      <c r="AB1254" s="48"/>
      <c r="AC1254" s="48"/>
      <c r="AD1254" s="54"/>
      <c r="AE1254" s="41"/>
      <c r="AF1254" s="41"/>
      <c r="AG1254" s="41"/>
      <c r="AH1254" s="41"/>
      <c r="AI1254" s="41"/>
      <c r="AJ1254" s="41"/>
      <c r="AK1254" s="20"/>
      <c r="AL1254" s="20"/>
      <c r="AM1254" s="20"/>
      <c r="AN1254" s="20"/>
      <c r="AO1254" s="20"/>
      <c r="AP1254" s="20"/>
      <c r="AQ1254" s="20"/>
      <c r="AR1254" s="20"/>
      <c r="AS1254" s="20"/>
      <c r="AT1254" s="48"/>
      <c r="AU1254" s="20"/>
      <c r="AV1254" s="20"/>
      <c r="AW1254" s="20"/>
      <c r="AX1254" s="20"/>
      <c r="AY1254" s="20"/>
      <c r="AZ1254" s="20"/>
      <c r="BA1254" s="20"/>
      <c r="BC1254" s="48"/>
      <c r="BE1254" s="48"/>
      <c r="BG1254" s="48"/>
      <c r="BH1254" s="48"/>
      <c r="BL1254" s="48"/>
      <c r="BM1254" s="61"/>
      <c r="BN1254" s="48"/>
      <c r="BO1254" s="48"/>
      <c r="BP1254" s="48"/>
      <c r="BQ1254" s="12"/>
      <c r="BR1254" s="48"/>
      <c r="BS1254" s="48"/>
      <c r="BT1254" s="48"/>
      <c r="BU1254" s="48"/>
      <c r="BV1254" s="18"/>
      <c r="BW1254" s="18"/>
      <c r="BX1254" s="18"/>
      <c r="BY1254" s="24"/>
      <c r="BZ1254" s="18"/>
      <c r="CA1254" s="18"/>
      <c r="CE1254" s="18"/>
    </row>
    <row r="1255" spans="2:83" s="19" customFormat="1">
      <c r="B1255" s="43"/>
      <c r="C1255" s="27"/>
      <c r="D1255" s="56"/>
      <c r="E1255" s="56"/>
      <c r="F1255" s="176"/>
      <c r="G1255" s="460"/>
      <c r="H1255" s="48"/>
      <c r="I1255" s="48"/>
      <c r="J1255" s="48"/>
      <c r="K1255" s="54"/>
      <c r="L1255" s="56"/>
      <c r="M1255" s="429"/>
      <c r="N1255" s="176"/>
      <c r="O1255" s="48"/>
      <c r="P1255" s="48"/>
      <c r="Q1255" s="48"/>
      <c r="R1255" s="54"/>
      <c r="S1255" s="56"/>
      <c r="T1255" s="176"/>
      <c r="U1255" s="48"/>
      <c r="V1255" s="48"/>
      <c r="W1255" s="48"/>
      <c r="X1255" s="54"/>
      <c r="Y1255" s="56"/>
      <c r="Z1255" s="176"/>
      <c r="AA1255" s="48"/>
      <c r="AB1255" s="48"/>
      <c r="AC1255" s="48"/>
      <c r="AD1255" s="54"/>
      <c r="AE1255" s="41"/>
      <c r="AF1255" s="41"/>
      <c r="AG1255" s="41"/>
      <c r="AH1255" s="41"/>
      <c r="AI1255" s="41"/>
      <c r="AJ1255" s="41"/>
      <c r="AK1255" s="20"/>
      <c r="AL1255" s="20"/>
      <c r="AM1255" s="20"/>
      <c r="AN1255" s="20"/>
      <c r="AO1255" s="20"/>
      <c r="AP1255" s="20"/>
      <c r="AQ1255" s="20"/>
      <c r="AR1255" s="20"/>
      <c r="AS1255" s="20"/>
      <c r="AT1255" s="48"/>
      <c r="AU1255" s="20"/>
      <c r="AV1255" s="20"/>
      <c r="AW1255" s="20"/>
      <c r="AX1255" s="20"/>
      <c r="AY1255" s="20"/>
      <c r="AZ1255" s="20"/>
      <c r="BA1255" s="20"/>
      <c r="BC1255" s="48"/>
      <c r="BE1255" s="48"/>
      <c r="BG1255" s="48"/>
      <c r="BH1255" s="48"/>
      <c r="BL1255" s="48"/>
      <c r="BM1255" s="61"/>
      <c r="BN1255" s="48"/>
      <c r="BO1255" s="48"/>
      <c r="BP1255" s="48"/>
      <c r="BQ1255" s="12"/>
      <c r="BR1255" s="48"/>
      <c r="BS1255" s="48"/>
      <c r="BT1255" s="48"/>
      <c r="BU1255" s="48"/>
      <c r="BV1255" s="18"/>
      <c r="BW1255" s="18"/>
      <c r="BX1255" s="18"/>
      <c r="BY1255" s="24"/>
      <c r="BZ1255" s="18"/>
      <c r="CA1255" s="18"/>
      <c r="CE1255" s="18"/>
    </row>
    <row r="1256" spans="2:83" s="19" customFormat="1">
      <c r="B1256" s="43"/>
      <c r="C1256" s="27"/>
      <c r="D1256" s="56"/>
      <c r="E1256" s="56"/>
      <c r="F1256" s="176"/>
      <c r="G1256" s="460"/>
      <c r="H1256" s="48"/>
      <c r="I1256" s="48"/>
      <c r="J1256" s="48"/>
      <c r="K1256" s="54"/>
      <c r="L1256" s="56"/>
      <c r="M1256" s="429"/>
      <c r="N1256" s="176"/>
      <c r="O1256" s="48"/>
      <c r="P1256" s="48"/>
      <c r="Q1256" s="48"/>
      <c r="R1256" s="54"/>
      <c r="S1256" s="56"/>
      <c r="T1256" s="176"/>
      <c r="U1256" s="48"/>
      <c r="V1256" s="48"/>
      <c r="W1256" s="48"/>
      <c r="X1256" s="54"/>
      <c r="Y1256" s="56"/>
      <c r="Z1256" s="176"/>
      <c r="AA1256" s="48"/>
      <c r="AB1256" s="48"/>
      <c r="AC1256" s="48"/>
      <c r="AD1256" s="54"/>
      <c r="AE1256" s="41"/>
      <c r="AF1256" s="41"/>
      <c r="AG1256" s="41"/>
      <c r="AH1256" s="41"/>
      <c r="AI1256" s="41"/>
      <c r="AJ1256" s="41"/>
      <c r="AK1256" s="20"/>
      <c r="AL1256" s="20"/>
      <c r="AM1256" s="20"/>
      <c r="AN1256" s="20"/>
      <c r="AO1256" s="20"/>
      <c r="AP1256" s="20"/>
      <c r="AQ1256" s="20"/>
      <c r="AR1256" s="20"/>
      <c r="AS1256" s="20"/>
      <c r="AT1256" s="48"/>
      <c r="AU1256" s="20"/>
      <c r="AV1256" s="20"/>
      <c r="AW1256" s="20"/>
      <c r="AX1256" s="20"/>
      <c r="AY1256" s="20"/>
      <c r="AZ1256" s="20"/>
      <c r="BA1256" s="20"/>
      <c r="BC1256" s="48"/>
      <c r="BE1256" s="48"/>
      <c r="BG1256" s="48"/>
      <c r="BH1256" s="48"/>
      <c r="BL1256" s="48"/>
      <c r="BM1256" s="61"/>
      <c r="BN1256" s="48"/>
      <c r="BO1256" s="48"/>
      <c r="BP1256" s="48"/>
      <c r="BQ1256" s="12"/>
      <c r="BR1256" s="48"/>
      <c r="BS1256" s="48"/>
      <c r="BT1256" s="48"/>
      <c r="BU1256" s="48"/>
      <c r="BV1256" s="18"/>
      <c r="BW1256" s="18"/>
      <c r="BX1256" s="18"/>
      <c r="BY1256" s="24"/>
      <c r="BZ1256" s="18"/>
      <c r="CA1256" s="18"/>
      <c r="CE1256" s="18"/>
    </row>
    <row r="1257" spans="2:83" s="19" customFormat="1">
      <c r="B1257" s="43"/>
      <c r="C1257" s="27"/>
      <c r="D1257" s="56"/>
      <c r="E1257" s="56"/>
      <c r="F1257" s="176"/>
      <c r="G1257" s="460"/>
      <c r="H1257" s="48"/>
      <c r="I1257" s="48"/>
      <c r="J1257" s="48"/>
      <c r="K1257" s="54"/>
      <c r="L1257" s="56"/>
      <c r="M1257" s="429"/>
      <c r="N1257" s="176"/>
      <c r="O1257" s="48"/>
      <c r="P1257" s="48"/>
      <c r="Q1257" s="48"/>
      <c r="R1257" s="54"/>
      <c r="S1257" s="56"/>
      <c r="T1257" s="176"/>
      <c r="U1257" s="48"/>
      <c r="V1257" s="48"/>
      <c r="W1257" s="48"/>
      <c r="X1257" s="54"/>
      <c r="Y1257" s="56"/>
      <c r="Z1257" s="176"/>
      <c r="AA1257" s="48"/>
      <c r="AB1257" s="48"/>
      <c r="AC1257" s="48"/>
      <c r="AD1257" s="54"/>
      <c r="AE1257" s="41"/>
      <c r="AF1257" s="41"/>
      <c r="AG1257" s="41"/>
      <c r="AH1257" s="41"/>
      <c r="AI1257" s="41"/>
      <c r="AJ1257" s="41"/>
      <c r="AK1257" s="20"/>
      <c r="AL1257" s="20"/>
      <c r="AM1257" s="20"/>
      <c r="AN1257" s="20"/>
      <c r="AO1257" s="20"/>
      <c r="AP1257" s="20"/>
      <c r="AQ1257" s="20"/>
      <c r="AR1257" s="20"/>
      <c r="AS1257" s="20"/>
      <c r="AT1257" s="48"/>
      <c r="AU1257" s="20"/>
      <c r="AV1257" s="20"/>
      <c r="AW1257" s="20"/>
      <c r="AX1257" s="20"/>
      <c r="AY1257" s="20"/>
      <c r="AZ1257" s="20"/>
      <c r="BA1257" s="20"/>
      <c r="BC1257" s="48"/>
      <c r="BE1257" s="48"/>
      <c r="BG1257" s="48"/>
      <c r="BH1257" s="48"/>
      <c r="BL1257" s="48"/>
      <c r="BM1257" s="61"/>
      <c r="BN1257" s="48"/>
      <c r="BO1257" s="48"/>
      <c r="BP1257" s="48"/>
      <c r="BQ1257" s="12"/>
      <c r="BR1257" s="48"/>
      <c r="BS1257" s="48"/>
      <c r="BT1257" s="48"/>
      <c r="BU1257" s="48"/>
      <c r="BV1257" s="18"/>
      <c r="BW1257" s="18"/>
      <c r="BX1257" s="18"/>
      <c r="BY1257" s="24"/>
      <c r="BZ1257" s="18"/>
      <c r="CA1257" s="18"/>
      <c r="CE1257" s="18"/>
    </row>
    <row r="1258" spans="2:83" s="19" customFormat="1">
      <c r="B1258" s="43"/>
      <c r="C1258" s="27"/>
      <c r="D1258" s="56"/>
      <c r="E1258" s="56"/>
      <c r="F1258" s="176"/>
      <c r="G1258" s="460"/>
      <c r="H1258" s="48"/>
      <c r="I1258" s="48"/>
      <c r="J1258" s="48"/>
      <c r="K1258" s="54"/>
      <c r="L1258" s="56"/>
      <c r="M1258" s="429"/>
      <c r="N1258" s="176"/>
      <c r="O1258" s="48"/>
      <c r="P1258" s="48"/>
      <c r="Q1258" s="48"/>
      <c r="R1258" s="54"/>
      <c r="S1258" s="56"/>
      <c r="T1258" s="176"/>
      <c r="U1258" s="48"/>
      <c r="V1258" s="48"/>
      <c r="W1258" s="48"/>
      <c r="X1258" s="54"/>
      <c r="Y1258" s="56"/>
      <c r="Z1258" s="176"/>
      <c r="AA1258" s="48"/>
      <c r="AB1258" s="48"/>
      <c r="AC1258" s="48"/>
      <c r="AD1258" s="54"/>
      <c r="AE1258" s="41"/>
      <c r="AF1258" s="41"/>
      <c r="AG1258" s="41"/>
      <c r="AH1258" s="41"/>
      <c r="AI1258" s="41"/>
      <c r="AJ1258" s="41"/>
      <c r="AK1258" s="20"/>
      <c r="AL1258" s="20"/>
      <c r="AM1258" s="20"/>
      <c r="AN1258" s="20"/>
      <c r="AO1258" s="20"/>
      <c r="AP1258" s="20"/>
      <c r="AQ1258" s="20"/>
      <c r="AR1258" s="20"/>
      <c r="AS1258" s="20"/>
      <c r="AT1258" s="48"/>
      <c r="AU1258" s="20"/>
      <c r="AV1258" s="20"/>
      <c r="AW1258" s="20"/>
      <c r="AX1258" s="20"/>
      <c r="AY1258" s="20"/>
      <c r="AZ1258" s="20"/>
      <c r="BA1258" s="20"/>
      <c r="BC1258" s="48"/>
      <c r="BE1258" s="48"/>
      <c r="BG1258" s="48"/>
      <c r="BH1258" s="48"/>
      <c r="BL1258" s="48"/>
      <c r="BM1258" s="61"/>
      <c r="BN1258" s="48"/>
      <c r="BO1258" s="48"/>
      <c r="BP1258" s="48"/>
      <c r="BQ1258" s="12"/>
      <c r="BR1258" s="48"/>
      <c r="BS1258" s="48"/>
      <c r="BT1258" s="48"/>
      <c r="BU1258" s="48"/>
      <c r="BV1258" s="18"/>
      <c r="BW1258" s="18"/>
      <c r="BX1258" s="18"/>
      <c r="BY1258" s="24"/>
      <c r="BZ1258" s="18"/>
      <c r="CA1258" s="18"/>
      <c r="CE1258" s="18"/>
    </row>
    <row r="1259" spans="2:83" s="19" customFormat="1">
      <c r="B1259" s="43"/>
      <c r="C1259" s="27"/>
      <c r="D1259" s="56"/>
      <c r="E1259" s="56"/>
      <c r="F1259" s="176"/>
      <c r="G1259" s="460"/>
      <c r="H1259" s="48"/>
      <c r="I1259" s="48"/>
      <c r="J1259" s="48"/>
      <c r="K1259" s="54"/>
      <c r="L1259" s="56"/>
      <c r="M1259" s="429"/>
      <c r="N1259" s="176"/>
      <c r="O1259" s="48"/>
      <c r="P1259" s="48"/>
      <c r="Q1259" s="48"/>
      <c r="R1259" s="54"/>
      <c r="S1259" s="56"/>
      <c r="T1259" s="176"/>
      <c r="U1259" s="48"/>
      <c r="V1259" s="48"/>
      <c r="W1259" s="48"/>
      <c r="X1259" s="54"/>
      <c r="Y1259" s="56"/>
      <c r="Z1259" s="176"/>
      <c r="AA1259" s="48"/>
      <c r="AB1259" s="48"/>
      <c r="AC1259" s="48"/>
      <c r="AD1259" s="54"/>
      <c r="AE1259" s="41"/>
      <c r="AF1259" s="41"/>
      <c r="AG1259" s="41"/>
      <c r="AH1259" s="41"/>
      <c r="AI1259" s="41"/>
      <c r="AJ1259" s="41"/>
      <c r="AK1259" s="20"/>
      <c r="AL1259" s="20"/>
      <c r="AM1259" s="20"/>
      <c r="AN1259" s="20"/>
      <c r="AO1259" s="20"/>
      <c r="AP1259" s="20"/>
      <c r="AQ1259" s="20"/>
      <c r="AR1259" s="20"/>
      <c r="AS1259" s="20"/>
      <c r="AT1259" s="48"/>
      <c r="AU1259" s="20"/>
      <c r="AV1259" s="20"/>
      <c r="AW1259" s="20"/>
      <c r="AX1259" s="20"/>
      <c r="AY1259" s="20"/>
      <c r="AZ1259" s="20"/>
      <c r="BA1259" s="20"/>
      <c r="BC1259" s="48"/>
      <c r="BE1259" s="48"/>
      <c r="BG1259" s="48"/>
      <c r="BH1259" s="48"/>
      <c r="BL1259" s="48"/>
      <c r="BM1259" s="61"/>
      <c r="BN1259" s="48"/>
      <c r="BO1259" s="48"/>
      <c r="BP1259" s="48"/>
      <c r="BQ1259" s="12"/>
      <c r="BR1259" s="48"/>
      <c r="BS1259" s="48"/>
      <c r="BT1259" s="48"/>
      <c r="BU1259" s="48"/>
      <c r="BV1259" s="18"/>
      <c r="BW1259" s="18"/>
      <c r="BX1259" s="18"/>
      <c r="BY1259" s="24"/>
      <c r="BZ1259" s="18"/>
      <c r="CA1259" s="18"/>
      <c r="CE1259" s="18"/>
    </row>
    <row r="1260" spans="2:83" s="19" customFormat="1">
      <c r="B1260" s="43"/>
      <c r="C1260" s="27"/>
      <c r="D1260" s="56"/>
      <c r="E1260" s="56"/>
      <c r="F1260" s="176"/>
      <c r="G1260" s="460"/>
      <c r="H1260" s="48"/>
      <c r="I1260" s="48"/>
      <c r="J1260" s="48"/>
      <c r="K1260" s="54"/>
      <c r="L1260" s="56"/>
      <c r="M1260" s="429"/>
      <c r="N1260" s="176"/>
      <c r="O1260" s="48"/>
      <c r="P1260" s="48"/>
      <c r="Q1260" s="48"/>
      <c r="R1260" s="54"/>
      <c r="S1260" s="56"/>
      <c r="T1260" s="176"/>
      <c r="U1260" s="48"/>
      <c r="V1260" s="48"/>
      <c r="W1260" s="48"/>
      <c r="X1260" s="54"/>
      <c r="Y1260" s="56"/>
      <c r="Z1260" s="176"/>
      <c r="AA1260" s="48"/>
      <c r="AB1260" s="48"/>
      <c r="AC1260" s="48"/>
      <c r="AD1260" s="54"/>
      <c r="AE1260" s="41"/>
      <c r="AF1260" s="41"/>
      <c r="AG1260" s="41"/>
      <c r="AH1260" s="41"/>
      <c r="AI1260" s="41"/>
      <c r="AJ1260" s="41"/>
      <c r="AK1260" s="20"/>
      <c r="AL1260" s="20"/>
      <c r="AM1260" s="20"/>
      <c r="AN1260" s="20"/>
      <c r="AO1260" s="20"/>
      <c r="AP1260" s="20"/>
      <c r="AQ1260" s="20"/>
      <c r="AR1260" s="20"/>
      <c r="AS1260" s="20"/>
      <c r="AT1260" s="48"/>
      <c r="AU1260" s="20"/>
      <c r="AV1260" s="20"/>
      <c r="AW1260" s="20"/>
      <c r="AX1260" s="20"/>
      <c r="AY1260" s="20"/>
      <c r="AZ1260" s="20"/>
      <c r="BA1260" s="20"/>
      <c r="BC1260" s="48"/>
      <c r="BE1260" s="48"/>
      <c r="BG1260" s="48"/>
      <c r="BH1260" s="48"/>
      <c r="BL1260" s="48"/>
      <c r="BM1260" s="61"/>
      <c r="BN1260" s="48"/>
      <c r="BO1260" s="48"/>
      <c r="BP1260" s="48"/>
      <c r="BQ1260" s="12"/>
      <c r="BR1260" s="48"/>
      <c r="BS1260" s="48"/>
      <c r="BT1260" s="48"/>
      <c r="BU1260" s="48"/>
      <c r="BV1260" s="18"/>
      <c r="BW1260" s="18"/>
      <c r="BX1260" s="18"/>
      <c r="BY1260" s="24"/>
      <c r="BZ1260" s="18"/>
      <c r="CA1260" s="18"/>
      <c r="CE1260" s="18"/>
    </row>
    <row r="1261" spans="2:83" s="19" customFormat="1">
      <c r="B1261" s="43"/>
      <c r="C1261" s="27"/>
      <c r="D1261" s="56"/>
      <c r="E1261" s="56"/>
      <c r="F1261" s="176"/>
      <c r="G1261" s="460"/>
      <c r="H1261" s="48"/>
      <c r="I1261" s="48"/>
      <c r="J1261" s="48"/>
      <c r="K1261" s="54"/>
      <c r="L1261" s="56"/>
      <c r="M1261" s="429"/>
      <c r="N1261" s="176"/>
      <c r="O1261" s="48"/>
      <c r="P1261" s="48"/>
      <c r="Q1261" s="48"/>
      <c r="R1261" s="54"/>
      <c r="S1261" s="56"/>
      <c r="T1261" s="176"/>
      <c r="U1261" s="48"/>
      <c r="V1261" s="48"/>
      <c r="W1261" s="48"/>
      <c r="X1261" s="54"/>
      <c r="Y1261" s="56"/>
      <c r="Z1261" s="176"/>
      <c r="AA1261" s="48"/>
      <c r="AB1261" s="48"/>
      <c r="AC1261" s="48"/>
      <c r="AD1261" s="54"/>
      <c r="AE1261" s="41"/>
      <c r="AF1261" s="41"/>
      <c r="AG1261" s="41"/>
      <c r="AH1261" s="41"/>
      <c r="AI1261" s="41"/>
      <c r="AJ1261" s="41"/>
      <c r="AK1261" s="20"/>
      <c r="AL1261" s="20"/>
      <c r="AM1261" s="20"/>
      <c r="AN1261" s="20"/>
      <c r="AO1261" s="20"/>
      <c r="AP1261" s="20"/>
      <c r="AQ1261" s="20"/>
      <c r="AR1261" s="20"/>
      <c r="AS1261" s="20"/>
      <c r="AT1261" s="48"/>
      <c r="AU1261" s="20"/>
      <c r="AV1261" s="20"/>
      <c r="AW1261" s="20"/>
      <c r="AX1261" s="20"/>
      <c r="AY1261" s="20"/>
      <c r="AZ1261" s="20"/>
      <c r="BA1261" s="20"/>
      <c r="BC1261" s="48"/>
      <c r="BE1261" s="48"/>
      <c r="BG1261" s="48"/>
      <c r="BH1261" s="48"/>
      <c r="BL1261" s="48"/>
      <c r="BM1261" s="61"/>
      <c r="BN1261" s="48"/>
      <c r="BO1261" s="48"/>
      <c r="BP1261" s="48"/>
      <c r="BQ1261" s="12"/>
      <c r="BR1261" s="48"/>
      <c r="BS1261" s="48"/>
      <c r="BT1261" s="48"/>
      <c r="BU1261" s="48"/>
      <c r="BV1261" s="18"/>
      <c r="BW1261" s="18"/>
      <c r="BX1261" s="18"/>
      <c r="BY1261" s="24"/>
      <c r="BZ1261" s="18"/>
      <c r="CA1261" s="18"/>
      <c r="CE1261" s="18"/>
    </row>
    <row r="1262" spans="2:83" s="19" customFormat="1">
      <c r="B1262" s="43"/>
      <c r="C1262" s="27"/>
      <c r="D1262" s="56"/>
      <c r="E1262" s="56"/>
      <c r="F1262" s="176"/>
      <c r="G1262" s="460"/>
      <c r="H1262" s="48"/>
      <c r="I1262" s="48"/>
      <c r="J1262" s="48"/>
      <c r="K1262" s="54"/>
      <c r="L1262" s="56"/>
      <c r="M1262" s="429"/>
      <c r="N1262" s="176"/>
      <c r="O1262" s="48"/>
      <c r="P1262" s="48"/>
      <c r="Q1262" s="48"/>
      <c r="R1262" s="54"/>
      <c r="S1262" s="56"/>
      <c r="T1262" s="176"/>
      <c r="U1262" s="48"/>
      <c r="V1262" s="48"/>
      <c r="W1262" s="48"/>
      <c r="X1262" s="54"/>
      <c r="Y1262" s="56"/>
      <c r="Z1262" s="176"/>
      <c r="AA1262" s="48"/>
      <c r="AB1262" s="48"/>
      <c r="AC1262" s="48"/>
      <c r="AD1262" s="54"/>
      <c r="AE1262" s="41"/>
      <c r="AF1262" s="41"/>
      <c r="AG1262" s="41"/>
      <c r="AH1262" s="41"/>
      <c r="AI1262" s="41"/>
      <c r="AJ1262" s="41"/>
      <c r="AK1262" s="20"/>
      <c r="AL1262" s="20"/>
      <c r="AM1262" s="20"/>
      <c r="AN1262" s="20"/>
      <c r="AO1262" s="20"/>
      <c r="AP1262" s="20"/>
      <c r="AQ1262" s="20"/>
      <c r="AR1262" s="20"/>
      <c r="AS1262" s="20"/>
      <c r="AT1262" s="48"/>
      <c r="AU1262" s="20"/>
      <c r="AV1262" s="20"/>
      <c r="AW1262" s="20"/>
      <c r="AX1262" s="20"/>
      <c r="AY1262" s="20"/>
      <c r="AZ1262" s="20"/>
      <c r="BA1262" s="20"/>
      <c r="BC1262" s="48"/>
      <c r="BE1262" s="48"/>
      <c r="BG1262" s="48"/>
      <c r="BH1262" s="48"/>
      <c r="BL1262" s="48"/>
      <c r="BM1262" s="61"/>
      <c r="BN1262" s="48"/>
      <c r="BO1262" s="48"/>
      <c r="BP1262" s="48"/>
      <c r="BQ1262" s="12"/>
      <c r="BR1262" s="48"/>
      <c r="BS1262" s="48"/>
      <c r="BT1262" s="48"/>
      <c r="BU1262" s="48"/>
      <c r="BV1262" s="18"/>
      <c r="BW1262" s="18"/>
      <c r="BX1262" s="18"/>
      <c r="BY1262" s="24"/>
      <c r="BZ1262" s="18"/>
      <c r="CA1262" s="18"/>
      <c r="CE1262" s="18"/>
    </row>
    <row r="1263" spans="2:83" s="19" customFormat="1">
      <c r="B1263" s="43"/>
      <c r="C1263" s="27"/>
      <c r="D1263" s="56"/>
      <c r="E1263" s="56"/>
      <c r="F1263" s="176"/>
      <c r="G1263" s="460"/>
      <c r="H1263" s="48"/>
      <c r="I1263" s="48"/>
      <c r="J1263" s="48"/>
      <c r="K1263" s="54"/>
      <c r="L1263" s="56"/>
      <c r="M1263" s="429"/>
      <c r="N1263" s="176"/>
      <c r="O1263" s="48"/>
      <c r="P1263" s="48"/>
      <c r="Q1263" s="48"/>
      <c r="R1263" s="54"/>
      <c r="S1263" s="56"/>
      <c r="T1263" s="176"/>
      <c r="U1263" s="48"/>
      <c r="V1263" s="48"/>
      <c r="W1263" s="48"/>
      <c r="X1263" s="54"/>
      <c r="Y1263" s="56"/>
      <c r="Z1263" s="176"/>
      <c r="AA1263" s="48"/>
      <c r="AB1263" s="48"/>
      <c r="AC1263" s="48"/>
      <c r="AD1263" s="54"/>
      <c r="AE1263" s="41"/>
      <c r="AF1263" s="41"/>
      <c r="AG1263" s="41"/>
      <c r="AH1263" s="41"/>
      <c r="AI1263" s="41"/>
      <c r="AJ1263" s="41"/>
      <c r="AK1263" s="20"/>
      <c r="AL1263" s="20"/>
      <c r="AM1263" s="20"/>
      <c r="AN1263" s="20"/>
      <c r="AO1263" s="20"/>
      <c r="AP1263" s="20"/>
      <c r="AQ1263" s="20"/>
      <c r="AR1263" s="20"/>
      <c r="AS1263" s="20"/>
      <c r="AT1263" s="48"/>
      <c r="AU1263" s="20"/>
      <c r="AV1263" s="20"/>
      <c r="AW1263" s="20"/>
      <c r="AX1263" s="20"/>
      <c r="AY1263" s="20"/>
      <c r="AZ1263" s="20"/>
      <c r="BA1263" s="20"/>
      <c r="BC1263" s="48"/>
      <c r="BE1263" s="48"/>
      <c r="BG1263" s="48"/>
      <c r="BH1263" s="48"/>
      <c r="BL1263" s="48"/>
      <c r="BM1263" s="61"/>
      <c r="BN1263" s="48"/>
      <c r="BO1263" s="48"/>
      <c r="BP1263" s="48"/>
      <c r="BQ1263" s="12"/>
      <c r="BR1263" s="48"/>
      <c r="BS1263" s="48"/>
      <c r="BT1263" s="48"/>
      <c r="BU1263" s="48"/>
      <c r="BV1263" s="18"/>
      <c r="BW1263" s="18"/>
      <c r="BX1263" s="18"/>
      <c r="BY1263" s="24"/>
      <c r="BZ1263" s="18"/>
      <c r="CA1263" s="18"/>
      <c r="CE1263" s="18"/>
    </row>
    <row r="1264" spans="2:83" s="19" customFormat="1">
      <c r="B1264" s="43"/>
      <c r="C1264" s="27"/>
      <c r="D1264" s="56"/>
      <c r="E1264" s="56"/>
      <c r="F1264" s="176"/>
      <c r="G1264" s="460"/>
      <c r="H1264" s="48"/>
      <c r="I1264" s="48"/>
      <c r="J1264" s="48"/>
      <c r="K1264" s="54"/>
      <c r="L1264" s="56"/>
      <c r="M1264" s="429"/>
      <c r="N1264" s="176"/>
      <c r="O1264" s="48"/>
      <c r="P1264" s="48"/>
      <c r="Q1264" s="48"/>
      <c r="R1264" s="54"/>
      <c r="S1264" s="56"/>
      <c r="T1264" s="176"/>
      <c r="U1264" s="48"/>
      <c r="V1264" s="48"/>
      <c r="W1264" s="48"/>
      <c r="X1264" s="54"/>
      <c r="Y1264" s="56"/>
      <c r="Z1264" s="176"/>
      <c r="AA1264" s="48"/>
      <c r="AB1264" s="48"/>
      <c r="AC1264" s="48"/>
      <c r="AD1264" s="54"/>
      <c r="AE1264" s="41"/>
      <c r="AF1264" s="41"/>
      <c r="AG1264" s="41"/>
      <c r="AH1264" s="41"/>
      <c r="AI1264" s="41"/>
      <c r="AJ1264" s="41"/>
      <c r="AK1264" s="20"/>
      <c r="AL1264" s="20"/>
      <c r="AM1264" s="20"/>
      <c r="AN1264" s="20"/>
      <c r="AO1264" s="20"/>
      <c r="AP1264" s="20"/>
      <c r="AQ1264" s="20"/>
      <c r="AR1264" s="20"/>
      <c r="AS1264" s="20"/>
      <c r="AT1264" s="48"/>
      <c r="AU1264" s="20"/>
      <c r="AV1264" s="20"/>
      <c r="AW1264" s="20"/>
      <c r="AX1264" s="20"/>
      <c r="AY1264" s="20"/>
      <c r="AZ1264" s="20"/>
      <c r="BA1264" s="20"/>
      <c r="BC1264" s="48"/>
      <c r="BE1264" s="48"/>
      <c r="BG1264" s="48"/>
      <c r="BH1264" s="48"/>
      <c r="BL1264" s="48"/>
      <c r="BM1264" s="61"/>
      <c r="BN1264" s="48"/>
      <c r="BO1264" s="48"/>
      <c r="BP1264" s="48"/>
      <c r="BQ1264" s="12"/>
      <c r="BR1264" s="48"/>
      <c r="BS1264" s="48"/>
      <c r="BT1264" s="48"/>
      <c r="BU1264" s="48"/>
      <c r="BV1264" s="18"/>
      <c r="BW1264" s="18"/>
      <c r="BX1264" s="18"/>
      <c r="BY1264" s="24"/>
      <c r="BZ1264" s="18"/>
      <c r="CA1264" s="18"/>
      <c r="CE1264" s="18"/>
    </row>
    <row r="1265" spans="2:83" s="19" customFormat="1">
      <c r="B1265" s="43"/>
      <c r="C1265" s="27"/>
      <c r="D1265" s="56"/>
      <c r="E1265" s="56"/>
      <c r="F1265" s="176"/>
      <c r="G1265" s="460"/>
      <c r="H1265" s="48"/>
      <c r="I1265" s="48"/>
      <c r="J1265" s="48"/>
      <c r="K1265" s="54"/>
      <c r="L1265" s="56"/>
      <c r="M1265" s="429"/>
      <c r="N1265" s="176"/>
      <c r="O1265" s="48"/>
      <c r="P1265" s="48"/>
      <c r="Q1265" s="48"/>
      <c r="R1265" s="54"/>
      <c r="S1265" s="56"/>
      <c r="T1265" s="176"/>
      <c r="U1265" s="48"/>
      <c r="V1265" s="48"/>
      <c r="W1265" s="48"/>
      <c r="X1265" s="54"/>
      <c r="Y1265" s="56"/>
      <c r="Z1265" s="176"/>
      <c r="AA1265" s="48"/>
      <c r="AB1265" s="48"/>
      <c r="AC1265" s="48"/>
      <c r="AD1265" s="54"/>
      <c r="AE1265" s="41"/>
      <c r="AF1265" s="41"/>
      <c r="AG1265" s="41"/>
      <c r="AH1265" s="41"/>
      <c r="AI1265" s="41"/>
      <c r="AJ1265" s="41"/>
      <c r="AK1265" s="20"/>
      <c r="AL1265" s="20"/>
      <c r="AM1265" s="20"/>
      <c r="AN1265" s="20"/>
      <c r="AO1265" s="20"/>
      <c r="AP1265" s="20"/>
      <c r="AQ1265" s="20"/>
      <c r="AR1265" s="20"/>
      <c r="AS1265" s="20"/>
      <c r="AT1265" s="48"/>
      <c r="AU1265" s="20"/>
      <c r="AV1265" s="20"/>
      <c r="AW1265" s="20"/>
      <c r="AX1265" s="20"/>
      <c r="AY1265" s="20"/>
      <c r="AZ1265" s="20"/>
      <c r="BA1265" s="20"/>
      <c r="BC1265" s="48"/>
      <c r="BE1265" s="48"/>
      <c r="BG1265" s="48"/>
      <c r="BH1265" s="48"/>
      <c r="BL1265" s="48"/>
      <c r="BM1265" s="61"/>
      <c r="BN1265" s="48"/>
      <c r="BO1265" s="48"/>
      <c r="BP1265" s="48"/>
      <c r="BQ1265" s="12"/>
      <c r="BR1265" s="48"/>
      <c r="BS1265" s="48"/>
      <c r="BT1265" s="48"/>
      <c r="BU1265" s="48"/>
      <c r="BV1265" s="18"/>
      <c r="BW1265" s="18"/>
      <c r="BX1265" s="18"/>
      <c r="BY1265" s="24"/>
      <c r="BZ1265" s="18"/>
      <c r="CA1265" s="18"/>
      <c r="CE1265" s="18"/>
    </row>
    <row r="1266" spans="2:83" s="19" customFormat="1">
      <c r="B1266" s="43"/>
      <c r="C1266" s="27"/>
      <c r="D1266" s="56"/>
      <c r="E1266" s="56"/>
      <c r="F1266" s="176"/>
      <c r="G1266" s="460"/>
      <c r="H1266" s="48"/>
      <c r="I1266" s="48"/>
      <c r="J1266" s="48"/>
      <c r="K1266" s="54"/>
      <c r="L1266" s="56"/>
      <c r="M1266" s="429"/>
      <c r="N1266" s="176"/>
      <c r="O1266" s="48"/>
      <c r="P1266" s="48"/>
      <c r="Q1266" s="48"/>
      <c r="R1266" s="54"/>
      <c r="S1266" s="56"/>
      <c r="T1266" s="176"/>
      <c r="U1266" s="48"/>
      <c r="V1266" s="48"/>
      <c r="W1266" s="48"/>
      <c r="X1266" s="54"/>
      <c r="Y1266" s="56"/>
      <c r="Z1266" s="176"/>
      <c r="AA1266" s="48"/>
      <c r="AB1266" s="48"/>
      <c r="AC1266" s="48"/>
      <c r="AD1266" s="54"/>
      <c r="AE1266" s="41"/>
      <c r="AF1266" s="41"/>
      <c r="AG1266" s="41"/>
      <c r="AH1266" s="41"/>
      <c r="AI1266" s="41"/>
      <c r="AJ1266" s="41"/>
      <c r="AK1266" s="20"/>
      <c r="AL1266" s="20"/>
      <c r="AM1266" s="20"/>
      <c r="AN1266" s="20"/>
      <c r="AO1266" s="20"/>
      <c r="AP1266" s="20"/>
      <c r="AQ1266" s="20"/>
      <c r="AR1266" s="20"/>
      <c r="AS1266" s="20"/>
      <c r="AT1266" s="48"/>
      <c r="AU1266" s="20"/>
      <c r="AV1266" s="20"/>
      <c r="AW1266" s="20"/>
      <c r="AX1266" s="20"/>
      <c r="AY1266" s="20"/>
      <c r="AZ1266" s="20"/>
      <c r="BA1266" s="20"/>
      <c r="BC1266" s="48"/>
      <c r="BE1266" s="48"/>
      <c r="BG1266" s="48"/>
      <c r="BH1266" s="48"/>
      <c r="BL1266" s="48"/>
      <c r="BM1266" s="61"/>
      <c r="BN1266" s="48"/>
      <c r="BO1266" s="48"/>
      <c r="BP1266" s="48"/>
      <c r="BQ1266" s="12"/>
      <c r="BR1266" s="48"/>
      <c r="BS1266" s="48"/>
      <c r="BT1266" s="48"/>
      <c r="BU1266" s="48"/>
      <c r="BV1266" s="18"/>
      <c r="BW1266" s="18"/>
      <c r="BX1266" s="18"/>
      <c r="BY1266" s="24"/>
      <c r="BZ1266" s="18"/>
      <c r="CA1266" s="18"/>
      <c r="CE1266" s="18"/>
    </row>
    <row r="1267" spans="2:83" s="19" customFormat="1">
      <c r="B1267" s="43"/>
      <c r="C1267" s="27"/>
      <c r="D1267" s="56"/>
      <c r="E1267" s="56"/>
      <c r="F1267" s="176"/>
      <c r="G1267" s="460"/>
      <c r="H1267" s="48"/>
      <c r="I1267" s="48"/>
      <c r="J1267" s="48"/>
      <c r="K1267" s="54"/>
      <c r="L1267" s="56"/>
      <c r="M1267" s="429"/>
      <c r="N1267" s="176"/>
      <c r="O1267" s="48"/>
      <c r="P1267" s="48"/>
      <c r="Q1267" s="48"/>
      <c r="R1267" s="54"/>
      <c r="S1267" s="56"/>
      <c r="T1267" s="176"/>
      <c r="U1267" s="48"/>
      <c r="V1267" s="48"/>
      <c r="W1267" s="48"/>
      <c r="X1267" s="54"/>
      <c r="Y1267" s="56"/>
      <c r="Z1267" s="176"/>
      <c r="AA1267" s="48"/>
      <c r="AB1267" s="48"/>
      <c r="AC1267" s="48"/>
      <c r="AD1267" s="54"/>
      <c r="AE1267" s="41"/>
      <c r="AF1267" s="41"/>
      <c r="AG1267" s="41"/>
      <c r="AH1267" s="41"/>
      <c r="AI1267" s="41"/>
      <c r="AJ1267" s="41"/>
      <c r="AK1267" s="20"/>
      <c r="AL1267" s="20"/>
      <c r="AM1267" s="20"/>
      <c r="AN1267" s="20"/>
      <c r="AO1267" s="20"/>
      <c r="AP1267" s="20"/>
      <c r="AQ1267" s="20"/>
      <c r="AR1267" s="20"/>
      <c r="AS1267" s="20"/>
      <c r="AT1267" s="48"/>
      <c r="AU1267" s="20"/>
      <c r="AV1267" s="20"/>
      <c r="AW1267" s="20"/>
      <c r="AX1267" s="20"/>
      <c r="AY1267" s="20"/>
      <c r="AZ1267" s="20"/>
      <c r="BA1267" s="20"/>
      <c r="BC1267" s="48"/>
      <c r="BE1267" s="48"/>
      <c r="BG1267" s="48"/>
      <c r="BH1267" s="48"/>
      <c r="BL1267" s="48"/>
      <c r="BM1267" s="61"/>
      <c r="BN1267" s="48"/>
      <c r="BO1267" s="48"/>
      <c r="BP1267" s="48"/>
      <c r="BQ1267" s="12"/>
      <c r="BR1267" s="48"/>
      <c r="BS1267" s="48"/>
      <c r="BT1267" s="48"/>
      <c r="BU1267" s="48"/>
      <c r="BV1267" s="18"/>
      <c r="BW1267" s="18"/>
      <c r="BX1267" s="18"/>
      <c r="BY1267" s="24"/>
      <c r="BZ1267" s="18"/>
      <c r="CA1267" s="18"/>
      <c r="CE1267" s="18"/>
    </row>
    <row r="1268" spans="2:83" s="19" customFormat="1">
      <c r="B1268" s="43"/>
      <c r="C1268" s="27"/>
      <c r="D1268" s="56"/>
      <c r="E1268" s="56"/>
      <c r="F1268" s="176"/>
      <c r="G1268" s="460"/>
      <c r="H1268" s="48"/>
      <c r="I1268" s="48"/>
      <c r="J1268" s="48"/>
      <c r="K1268" s="54"/>
      <c r="L1268" s="56"/>
      <c r="M1268" s="429"/>
      <c r="N1268" s="176"/>
      <c r="O1268" s="48"/>
      <c r="P1268" s="48"/>
      <c r="Q1268" s="48"/>
      <c r="R1268" s="54"/>
      <c r="S1268" s="56"/>
      <c r="T1268" s="176"/>
      <c r="U1268" s="48"/>
      <c r="V1268" s="48"/>
      <c r="W1268" s="48"/>
      <c r="X1268" s="54"/>
      <c r="Y1268" s="56"/>
      <c r="Z1268" s="176"/>
      <c r="AA1268" s="48"/>
      <c r="AB1268" s="48"/>
      <c r="AC1268" s="48"/>
      <c r="AD1268" s="54"/>
      <c r="AE1268" s="41"/>
      <c r="AF1268" s="41"/>
      <c r="AG1268" s="41"/>
      <c r="AH1268" s="41"/>
      <c r="AI1268" s="41"/>
      <c r="AJ1268" s="41"/>
      <c r="AK1268" s="20"/>
      <c r="AL1268" s="20"/>
      <c r="AM1268" s="20"/>
      <c r="AN1268" s="20"/>
      <c r="AO1268" s="20"/>
      <c r="AP1268" s="20"/>
      <c r="AQ1268" s="20"/>
      <c r="AR1268" s="20"/>
      <c r="AS1268" s="20"/>
      <c r="AT1268" s="48"/>
      <c r="AU1268" s="20"/>
      <c r="AV1268" s="20"/>
      <c r="AW1268" s="20"/>
      <c r="AX1268" s="20"/>
      <c r="AY1268" s="20"/>
      <c r="AZ1268" s="20"/>
      <c r="BA1268" s="20"/>
      <c r="BC1268" s="48"/>
      <c r="BE1268" s="48"/>
      <c r="BG1268" s="48"/>
      <c r="BH1268" s="48"/>
      <c r="BL1268" s="48"/>
      <c r="BM1268" s="61"/>
      <c r="BN1268" s="48"/>
      <c r="BO1268" s="48"/>
      <c r="BP1268" s="48"/>
      <c r="BQ1268" s="12"/>
      <c r="BR1268" s="48"/>
      <c r="BS1268" s="48"/>
      <c r="BT1268" s="48"/>
      <c r="BU1268" s="48"/>
      <c r="BV1268" s="18"/>
      <c r="BW1268" s="18"/>
      <c r="BX1268" s="18"/>
      <c r="BY1268" s="24"/>
      <c r="BZ1268" s="18"/>
      <c r="CA1268" s="18"/>
      <c r="CE1268" s="18"/>
    </row>
    <row r="1269" spans="2:83" s="19" customFormat="1">
      <c r="B1269" s="43"/>
      <c r="C1269" s="27"/>
      <c r="D1269" s="56"/>
      <c r="E1269" s="56"/>
      <c r="F1269" s="176"/>
      <c r="G1269" s="460"/>
      <c r="H1269" s="48"/>
      <c r="I1269" s="48"/>
      <c r="J1269" s="48"/>
      <c r="K1269" s="54"/>
      <c r="L1269" s="56"/>
      <c r="M1269" s="429"/>
      <c r="N1269" s="176"/>
      <c r="O1269" s="48"/>
      <c r="P1269" s="48"/>
      <c r="Q1269" s="48"/>
      <c r="R1269" s="54"/>
      <c r="S1269" s="56"/>
      <c r="T1269" s="176"/>
      <c r="U1269" s="48"/>
      <c r="V1269" s="48"/>
      <c r="W1269" s="48"/>
      <c r="X1269" s="54"/>
      <c r="Y1269" s="56"/>
      <c r="Z1269" s="176"/>
      <c r="AA1269" s="48"/>
      <c r="AB1269" s="48"/>
      <c r="AC1269" s="48"/>
      <c r="AD1269" s="54"/>
      <c r="AE1269" s="41"/>
      <c r="AF1269" s="41"/>
      <c r="AG1269" s="41"/>
      <c r="AH1269" s="41"/>
      <c r="AI1269" s="41"/>
      <c r="AJ1269" s="41"/>
      <c r="AK1269" s="20"/>
      <c r="AL1269" s="20"/>
      <c r="AM1269" s="20"/>
      <c r="AN1269" s="20"/>
      <c r="AO1269" s="20"/>
      <c r="AP1269" s="20"/>
      <c r="AQ1269" s="20"/>
      <c r="AR1269" s="20"/>
      <c r="AS1269" s="20"/>
      <c r="AT1269" s="48"/>
      <c r="AU1269" s="20"/>
      <c r="AV1269" s="20"/>
      <c r="AW1269" s="20"/>
      <c r="AX1269" s="20"/>
      <c r="AY1269" s="20"/>
      <c r="AZ1269" s="20"/>
      <c r="BA1269" s="20"/>
      <c r="BC1269" s="48"/>
      <c r="BE1269" s="48"/>
      <c r="BG1269" s="48"/>
      <c r="BH1269" s="48"/>
      <c r="BL1269" s="48"/>
      <c r="BM1269" s="61"/>
      <c r="BN1269" s="48"/>
      <c r="BO1269" s="48"/>
      <c r="BP1269" s="48"/>
      <c r="BQ1269" s="12"/>
      <c r="BR1269" s="48"/>
      <c r="BS1269" s="48"/>
      <c r="BT1269" s="48"/>
      <c r="BU1269" s="48"/>
      <c r="BV1269" s="18"/>
      <c r="BW1269" s="18"/>
      <c r="BX1269" s="18"/>
      <c r="BY1269" s="24"/>
      <c r="BZ1269" s="18"/>
      <c r="CA1269" s="18"/>
      <c r="CE1269" s="18"/>
    </row>
    <row r="1270" spans="2:83" s="19" customFormat="1">
      <c r="B1270" s="43"/>
      <c r="C1270" s="27"/>
      <c r="D1270" s="56"/>
      <c r="E1270" s="56"/>
      <c r="F1270" s="176"/>
      <c r="G1270" s="460"/>
      <c r="H1270" s="48"/>
      <c r="I1270" s="48"/>
      <c r="J1270" s="48"/>
      <c r="K1270" s="54"/>
      <c r="L1270" s="56"/>
      <c r="M1270" s="429"/>
      <c r="N1270" s="176"/>
      <c r="O1270" s="48"/>
      <c r="P1270" s="48"/>
      <c r="Q1270" s="48"/>
      <c r="R1270" s="54"/>
      <c r="S1270" s="56"/>
      <c r="T1270" s="176"/>
      <c r="U1270" s="48"/>
      <c r="V1270" s="48"/>
      <c r="W1270" s="48"/>
      <c r="X1270" s="54"/>
      <c r="Y1270" s="56"/>
      <c r="Z1270" s="176"/>
      <c r="AA1270" s="48"/>
      <c r="AB1270" s="48"/>
      <c r="AC1270" s="48"/>
      <c r="AD1270" s="54"/>
      <c r="AE1270" s="41"/>
      <c r="AF1270" s="41"/>
      <c r="AG1270" s="41"/>
      <c r="AH1270" s="41"/>
      <c r="AI1270" s="41"/>
      <c r="AJ1270" s="41"/>
      <c r="AK1270" s="20"/>
      <c r="AL1270" s="20"/>
      <c r="AM1270" s="20"/>
      <c r="AN1270" s="20"/>
      <c r="AO1270" s="20"/>
      <c r="AP1270" s="20"/>
      <c r="AQ1270" s="20"/>
      <c r="AR1270" s="20"/>
      <c r="AS1270" s="20"/>
      <c r="AT1270" s="48"/>
      <c r="AU1270" s="20"/>
      <c r="AV1270" s="20"/>
      <c r="AW1270" s="20"/>
      <c r="AX1270" s="20"/>
      <c r="AY1270" s="20"/>
      <c r="AZ1270" s="20"/>
      <c r="BA1270" s="20"/>
      <c r="BC1270" s="48"/>
      <c r="BE1270" s="48"/>
      <c r="BG1270" s="48"/>
      <c r="BH1270" s="48"/>
      <c r="BL1270" s="48"/>
      <c r="BM1270" s="61"/>
      <c r="BN1270" s="48"/>
      <c r="BO1270" s="48"/>
      <c r="BP1270" s="48"/>
      <c r="BQ1270" s="12"/>
      <c r="BR1270" s="48"/>
      <c r="BS1270" s="48"/>
      <c r="BT1270" s="48"/>
      <c r="BU1270" s="48"/>
      <c r="BV1270" s="18"/>
      <c r="BW1270" s="18"/>
      <c r="BX1270" s="18"/>
      <c r="BY1270" s="24"/>
      <c r="BZ1270" s="18"/>
      <c r="CA1270" s="18"/>
      <c r="CE1270" s="18"/>
    </row>
    <row r="1271" spans="2:83" s="19" customFormat="1">
      <c r="B1271" s="43"/>
      <c r="C1271" s="27"/>
      <c r="D1271" s="56"/>
      <c r="E1271" s="56"/>
      <c r="F1271" s="176"/>
      <c r="G1271" s="460"/>
      <c r="H1271" s="48"/>
      <c r="I1271" s="48"/>
      <c r="J1271" s="48"/>
      <c r="K1271" s="54"/>
      <c r="L1271" s="56"/>
      <c r="M1271" s="429"/>
      <c r="N1271" s="176"/>
      <c r="O1271" s="48"/>
      <c r="P1271" s="48"/>
      <c r="Q1271" s="48"/>
      <c r="R1271" s="54"/>
      <c r="S1271" s="56"/>
      <c r="T1271" s="176"/>
      <c r="U1271" s="48"/>
      <c r="V1271" s="48"/>
      <c r="W1271" s="48"/>
      <c r="X1271" s="54"/>
      <c r="Y1271" s="56"/>
      <c r="Z1271" s="176"/>
      <c r="AA1271" s="48"/>
      <c r="AB1271" s="48"/>
      <c r="AC1271" s="48"/>
      <c r="AD1271" s="54"/>
      <c r="AE1271" s="41"/>
      <c r="AF1271" s="41"/>
      <c r="AG1271" s="41"/>
      <c r="AH1271" s="41"/>
      <c r="AI1271" s="41"/>
      <c r="AJ1271" s="41"/>
      <c r="AK1271" s="20"/>
      <c r="AL1271" s="20"/>
      <c r="AM1271" s="20"/>
      <c r="AN1271" s="20"/>
      <c r="AO1271" s="20"/>
      <c r="AP1271" s="20"/>
      <c r="AQ1271" s="20"/>
      <c r="AR1271" s="20"/>
      <c r="AS1271" s="20"/>
      <c r="AT1271" s="48"/>
      <c r="AU1271" s="20"/>
      <c r="AV1271" s="20"/>
      <c r="AW1271" s="20"/>
      <c r="AX1271" s="20"/>
      <c r="AY1271" s="20"/>
      <c r="AZ1271" s="20"/>
      <c r="BA1271" s="20"/>
      <c r="BC1271" s="48"/>
      <c r="BE1271" s="48"/>
      <c r="BG1271" s="48"/>
      <c r="BH1271" s="48"/>
      <c r="BL1271" s="48"/>
      <c r="BM1271" s="61"/>
      <c r="BN1271" s="48"/>
      <c r="BO1271" s="48"/>
      <c r="BP1271" s="48"/>
      <c r="BQ1271" s="12"/>
      <c r="BR1271" s="48"/>
      <c r="BS1271" s="48"/>
      <c r="BT1271" s="48"/>
      <c r="BU1271" s="48"/>
      <c r="BV1271" s="18"/>
      <c r="BW1271" s="18"/>
      <c r="BX1271" s="18"/>
      <c r="BY1271" s="24"/>
      <c r="BZ1271" s="18"/>
      <c r="CA1271" s="18"/>
      <c r="CE1271" s="18"/>
    </row>
    <row r="1272" spans="2:83" s="19" customFormat="1">
      <c r="B1272" s="43"/>
      <c r="C1272" s="27"/>
      <c r="D1272" s="56"/>
      <c r="E1272" s="56"/>
      <c r="F1272" s="176"/>
      <c r="G1272" s="460"/>
      <c r="H1272" s="48"/>
      <c r="I1272" s="48"/>
      <c r="J1272" s="48"/>
      <c r="K1272" s="54"/>
      <c r="L1272" s="56"/>
      <c r="M1272" s="429"/>
      <c r="N1272" s="176"/>
      <c r="O1272" s="48"/>
      <c r="P1272" s="48"/>
      <c r="Q1272" s="48"/>
      <c r="R1272" s="54"/>
      <c r="S1272" s="56"/>
      <c r="T1272" s="176"/>
      <c r="U1272" s="48"/>
      <c r="V1272" s="48"/>
      <c r="W1272" s="48"/>
      <c r="X1272" s="54"/>
      <c r="Y1272" s="56"/>
      <c r="Z1272" s="176"/>
      <c r="AA1272" s="48"/>
      <c r="AB1272" s="48"/>
      <c r="AC1272" s="48"/>
      <c r="AD1272" s="54"/>
      <c r="AE1272" s="41"/>
      <c r="AF1272" s="41"/>
      <c r="AG1272" s="41"/>
      <c r="AH1272" s="41"/>
      <c r="AI1272" s="41"/>
      <c r="AJ1272" s="41"/>
      <c r="AK1272" s="20"/>
      <c r="AL1272" s="20"/>
      <c r="AM1272" s="20"/>
      <c r="AN1272" s="20"/>
      <c r="AO1272" s="20"/>
      <c r="AP1272" s="20"/>
      <c r="AQ1272" s="20"/>
      <c r="AR1272" s="20"/>
      <c r="AS1272" s="20"/>
      <c r="AT1272" s="48"/>
      <c r="AU1272" s="20"/>
      <c r="AV1272" s="20"/>
      <c r="AW1272" s="20"/>
      <c r="AX1272" s="20"/>
      <c r="AY1272" s="20"/>
      <c r="AZ1272" s="20"/>
      <c r="BA1272" s="20"/>
      <c r="BC1272" s="48"/>
      <c r="BE1272" s="48"/>
      <c r="BG1272" s="48"/>
      <c r="BH1272" s="48"/>
      <c r="BL1272" s="48"/>
      <c r="BM1272" s="61"/>
      <c r="BN1272" s="48"/>
      <c r="BO1272" s="48"/>
      <c r="BP1272" s="48"/>
      <c r="BQ1272" s="12"/>
      <c r="BR1272" s="48"/>
      <c r="BS1272" s="48"/>
      <c r="BT1272" s="48"/>
      <c r="BU1272" s="48"/>
      <c r="BV1272" s="18"/>
      <c r="BW1272" s="18"/>
      <c r="BX1272" s="18"/>
      <c r="BY1272" s="24"/>
      <c r="BZ1272" s="18"/>
      <c r="CA1272" s="18"/>
      <c r="CE1272" s="18"/>
    </row>
    <row r="1273" spans="2:83" s="19" customFormat="1">
      <c r="B1273" s="43"/>
      <c r="C1273" s="27"/>
      <c r="D1273" s="56"/>
      <c r="E1273" s="56"/>
      <c r="F1273" s="176"/>
      <c r="G1273" s="460"/>
      <c r="H1273" s="48"/>
      <c r="I1273" s="48"/>
      <c r="J1273" s="48"/>
      <c r="K1273" s="54"/>
      <c r="L1273" s="56"/>
      <c r="M1273" s="429"/>
      <c r="N1273" s="176"/>
      <c r="O1273" s="48"/>
      <c r="P1273" s="48"/>
      <c r="Q1273" s="48"/>
      <c r="R1273" s="54"/>
      <c r="S1273" s="56"/>
      <c r="T1273" s="176"/>
      <c r="U1273" s="48"/>
      <c r="V1273" s="48"/>
      <c r="W1273" s="48"/>
      <c r="X1273" s="54"/>
      <c r="Y1273" s="56"/>
      <c r="Z1273" s="176"/>
      <c r="AA1273" s="48"/>
      <c r="AB1273" s="48"/>
      <c r="AC1273" s="48"/>
      <c r="AD1273" s="54"/>
      <c r="AE1273" s="41"/>
      <c r="AF1273" s="41"/>
      <c r="AG1273" s="41"/>
      <c r="AH1273" s="41"/>
      <c r="AI1273" s="41"/>
      <c r="AJ1273" s="41"/>
      <c r="AK1273" s="20"/>
      <c r="AL1273" s="20"/>
      <c r="AM1273" s="20"/>
      <c r="AN1273" s="20"/>
      <c r="AO1273" s="20"/>
      <c r="AP1273" s="20"/>
      <c r="AQ1273" s="20"/>
      <c r="AR1273" s="20"/>
      <c r="AS1273" s="20"/>
      <c r="AT1273" s="48"/>
      <c r="AU1273" s="20"/>
      <c r="AV1273" s="20"/>
      <c r="AW1273" s="20"/>
      <c r="AX1273" s="20"/>
      <c r="AY1273" s="20"/>
      <c r="AZ1273" s="20"/>
      <c r="BA1273" s="20"/>
      <c r="BC1273" s="48"/>
      <c r="BE1273" s="48"/>
      <c r="BG1273" s="48"/>
      <c r="BH1273" s="48"/>
      <c r="BL1273" s="48"/>
      <c r="BM1273" s="61"/>
      <c r="BN1273" s="48"/>
      <c r="BO1273" s="48"/>
      <c r="BP1273" s="48"/>
      <c r="BQ1273" s="12"/>
      <c r="BR1273" s="48"/>
      <c r="BS1273" s="48"/>
      <c r="BT1273" s="48"/>
      <c r="BU1273" s="48"/>
      <c r="BV1273" s="18"/>
      <c r="BW1273" s="18"/>
      <c r="BX1273" s="18"/>
      <c r="BY1273" s="24"/>
      <c r="BZ1273" s="18"/>
      <c r="CA1273" s="18"/>
      <c r="CE1273" s="18"/>
    </row>
    <row r="1274" spans="2:83" s="19" customFormat="1">
      <c r="B1274" s="43"/>
      <c r="C1274" s="27"/>
      <c r="D1274" s="56"/>
      <c r="E1274" s="56"/>
      <c r="F1274" s="176"/>
      <c r="G1274" s="460"/>
      <c r="H1274" s="48"/>
      <c r="I1274" s="48"/>
      <c r="J1274" s="48"/>
      <c r="K1274" s="54"/>
      <c r="L1274" s="56"/>
      <c r="M1274" s="429"/>
      <c r="N1274" s="176"/>
      <c r="O1274" s="48"/>
      <c r="P1274" s="48"/>
      <c r="Q1274" s="48"/>
      <c r="R1274" s="54"/>
      <c r="S1274" s="56"/>
      <c r="T1274" s="176"/>
      <c r="U1274" s="48"/>
      <c r="V1274" s="48"/>
      <c r="W1274" s="48"/>
      <c r="X1274" s="54"/>
      <c r="Y1274" s="56"/>
      <c r="Z1274" s="176"/>
      <c r="AA1274" s="48"/>
      <c r="AB1274" s="48"/>
      <c r="AC1274" s="48"/>
      <c r="AD1274" s="54"/>
      <c r="AE1274" s="41"/>
      <c r="AF1274" s="41"/>
      <c r="AG1274" s="41"/>
      <c r="AH1274" s="41"/>
      <c r="AI1274" s="41"/>
      <c r="AJ1274" s="41"/>
      <c r="AK1274" s="20"/>
      <c r="AL1274" s="20"/>
      <c r="AM1274" s="20"/>
      <c r="AN1274" s="20"/>
      <c r="AO1274" s="20"/>
      <c r="AP1274" s="20"/>
      <c r="AQ1274" s="20"/>
      <c r="AR1274" s="20"/>
      <c r="AS1274" s="20"/>
      <c r="AT1274" s="48"/>
      <c r="AU1274" s="20"/>
      <c r="AV1274" s="20"/>
      <c r="AW1274" s="20"/>
      <c r="AX1274" s="20"/>
      <c r="AY1274" s="20"/>
      <c r="AZ1274" s="20"/>
      <c r="BA1274" s="20"/>
      <c r="BC1274" s="48"/>
      <c r="BE1274" s="48"/>
      <c r="BG1274" s="48"/>
      <c r="BH1274" s="48"/>
      <c r="BL1274" s="48"/>
      <c r="BM1274" s="61"/>
      <c r="BN1274" s="48"/>
      <c r="BO1274" s="48"/>
      <c r="BP1274" s="48"/>
      <c r="BQ1274" s="12"/>
      <c r="BR1274" s="48"/>
      <c r="BS1274" s="48"/>
      <c r="BT1274" s="48"/>
      <c r="BU1274" s="48"/>
      <c r="BV1274" s="18"/>
      <c r="BW1274" s="18"/>
      <c r="BX1274" s="18"/>
      <c r="BY1274" s="24"/>
      <c r="BZ1274" s="18"/>
      <c r="CA1274" s="18"/>
      <c r="CE1274" s="18"/>
    </row>
    <row r="1275" spans="2:83" s="19" customFormat="1">
      <c r="B1275" s="43"/>
      <c r="C1275" s="27"/>
      <c r="D1275" s="56"/>
      <c r="E1275" s="56"/>
      <c r="F1275" s="176"/>
      <c r="G1275" s="460"/>
      <c r="H1275" s="48"/>
      <c r="I1275" s="48"/>
      <c r="J1275" s="48"/>
      <c r="K1275" s="54"/>
      <c r="L1275" s="56"/>
      <c r="M1275" s="429"/>
      <c r="N1275" s="176"/>
      <c r="O1275" s="48"/>
      <c r="P1275" s="48"/>
      <c r="Q1275" s="48"/>
      <c r="R1275" s="54"/>
      <c r="S1275" s="56"/>
      <c r="T1275" s="176"/>
      <c r="U1275" s="48"/>
      <c r="V1275" s="48"/>
      <c r="W1275" s="48"/>
      <c r="X1275" s="54"/>
      <c r="Y1275" s="56"/>
      <c r="Z1275" s="176"/>
      <c r="AA1275" s="48"/>
      <c r="AB1275" s="48"/>
      <c r="AC1275" s="48"/>
      <c r="AD1275" s="54"/>
      <c r="AE1275" s="41"/>
      <c r="AF1275" s="41"/>
      <c r="AG1275" s="41"/>
      <c r="AH1275" s="41"/>
      <c r="AI1275" s="41"/>
      <c r="AJ1275" s="41"/>
      <c r="AK1275" s="20"/>
      <c r="AL1275" s="20"/>
      <c r="AM1275" s="20"/>
      <c r="AN1275" s="20"/>
      <c r="AO1275" s="20"/>
      <c r="AP1275" s="20"/>
      <c r="AQ1275" s="20"/>
      <c r="AR1275" s="20"/>
      <c r="AS1275" s="20"/>
      <c r="AT1275" s="48"/>
      <c r="AU1275" s="20"/>
      <c r="AV1275" s="20"/>
      <c r="AW1275" s="20"/>
      <c r="AX1275" s="20"/>
      <c r="AY1275" s="20"/>
      <c r="AZ1275" s="20"/>
      <c r="BA1275" s="20"/>
      <c r="BC1275" s="48"/>
      <c r="BE1275" s="48"/>
      <c r="BG1275" s="48"/>
      <c r="BH1275" s="48"/>
      <c r="BL1275" s="48"/>
      <c r="BM1275" s="61"/>
      <c r="BN1275" s="48"/>
      <c r="BO1275" s="48"/>
      <c r="BP1275" s="48"/>
      <c r="BQ1275" s="12"/>
      <c r="BR1275" s="48"/>
      <c r="BS1275" s="48"/>
      <c r="BT1275" s="48"/>
      <c r="BU1275" s="48"/>
      <c r="BV1275" s="18"/>
      <c r="BW1275" s="18"/>
      <c r="BX1275" s="18"/>
      <c r="BY1275" s="24"/>
      <c r="BZ1275" s="18"/>
      <c r="CA1275" s="18"/>
      <c r="CE1275" s="18"/>
    </row>
    <row r="1276" spans="2:83" s="19" customFormat="1">
      <c r="B1276" s="43"/>
      <c r="C1276" s="27"/>
      <c r="D1276" s="56"/>
      <c r="E1276" s="56"/>
      <c r="F1276" s="176"/>
      <c r="G1276" s="460"/>
      <c r="H1276" s="48"/>
      <c r="I1276" s="48"/>
      <c r="J1276" s="48"/>
      <c r="K1276" s="54"/>
      <c r="L1276" s="56"/>
      <c r="M1276" s="429"/>
      <c r="N1276" s="176"/>
      <c r="O1276" s="48"/>
      <c r="P1276" s="48"/>
      <c r="Q1276" s="48"/>
      <c r="R1276" s="54"/>
      <c r="S1276" s="56"/>
      <c r="T1276" s="176"/>
      <c r="U1276" s="48"/>
      <c r="V1276" s="48"/>
      <c r="W1276" s="48"/>
      <c r="X1276" s="54"/>
      <c r="Y1276" s="56"/>
      <c r="Z1276" s="176"/>
      <c r="AA1276" s="48"/>
      <c r="AB1276" s="48"/>
      <c r="AC1276" s="48"/>
      <c r="AD1276" s="54"/>
      <c r="AE1276" s="41"/>
      <c r="AF1276" s="41"/>
      <c r="AG1276" s="41"/>
      <c r="AH1276" s="41"/>
      <c r="AI1276" s="41"/>
      <c r="AJ1276" s="41"/>
      <c r="AK1276" s="20"/>
      <c r="AL1276" s="20"/>
      <c r="AM1276" s="20"/>
      <c r="AN1276" s="20"/>
      <c r="AO1276" s="20"/>
      <c r="AP1276" s="20"/>
      <c r="AQ1276" s="20"/>
      <c r="AR1276" s="20"/>
      <c r="AS1276" s="20"/>
      <c r="AT1276" s="48"/>
      <c r="AU1276" s="20"/>
      <c r="AV1276" s="20"/>
      <c r="AW1276" s="20"/>
      <c r="AX1276" s="20"/>
      <c r="AY1276" s="20"/>
      <c r="AZ1276" s="20"/>
      <c r="BA1276" s="20"/>
      <c r="BC1276" s="48"/>
      <c r="BE1276" s="48"/>
      <c r="BG1276" s="48"/>
      <c r="BH1276" s="48"/>
      <c r="BL1276" s="48"/>
      <c r="BM1276" s="61"/>
      <c r="BN1276" s="48"/>
      <c r="BO1276" s="48"/>
      <c r="BP1276" s="48"/>
      <c r="BQ1276" s="12"/>
      <c r="BR1276" s="48"/>
      <c r="BS1276" s="48"/>
      <c r="BT1276" s="48"/>
      <c r="BU1276" s="48"/>
      <c r="BV1276" s="18"/>
      <c r="BW1276" s="18"/>
      <c r="BX1276" s="18"/>
      <c r="BY1276" s="24"/>
      <c r="BZ1276" s="18"/>
      <c r="CA1276" s="18"/>
      <c r="CE1276" s="18"/>
    </row>
    <row r="1277" spans="2:83" s="19" customFormat="1">
      <c r="B1277" s="43"/>
      <c r="C1277" s="27"/>
      <c r="D1277" s="56"/>
      <c r="E1277" s="56"/>
      <c r="F1277" s="176"/>
      <c r="G1277" s="460"/>
      <c r="H1277" s="48"/>
      <c r="I1277" s="48"/>
      <c r="J1277" s="48"/>
      <c r="K1277" s="54"/>
      <c r="L1277" s="56"/>
      <c r="M1277" s="429"/>
      <c r="N1277" s="176"/>
      <c r="O1277" s="48"/>
      <c r="P1277" s="48"/>
      <c r="Q1277" s="48"/>
      <c r="R1277" s="54"/>
      <c r="S1277" s="56"/>
      <c r="T1277" s="176"/>
      <c r="U1277" s="48"/>
      <c r="V1277" s="48"/>
      <c r="W1277" s="48"/>
      <c r="X1277" s="54"/>
      <c r="Y1277" s="56"/>
      <c r="Z1277" s="176"/>
      <c r="AA1277" s="48"/>
      <c r="AB1277" s="48"/>
      <c r="AC1277" s="48"/>
      <c r="AD1277" s="54"/>
      <c r="AE1277" s="41"/>
      <c r="AF1277" s="41"/>
      <c r="AG1277" s="41"/>
      <c r="AH1277" s="41"/>
      <c r="AI1277" s="41"/>
      <c r="AJ1277" s="41"/>
      <c r="AK1277" s="20"/>
      <c r="AL1277" s="20"/>
      <c r="AM1277" s="20"/>
      <c r="AN1277" s="20"/>
      <c r="AO1277" s="20"/>
      <c r="AP1277" s="20"/>
      <c r="AQ1277" s="20"/>
      <c r="AR1277" s="20"/>
      <c r="AS1277" s="20"/>
      <c r="AT1277" s="48"/>
      <c r="AU1277" s="20"/>
      <c r="AV1277" s="20"/>
      <c r="AW1277" s="20"/>
      <c r="AX1277" s="20"/>
      <c r="AY1277" s="20"/>
      <c r="AZ1277" s="20"/>
      <c r="BA1277" s="20"/>
      <c r="BC1277" s="48"/>
      <c r="BE1277" s="48"/>
      <c r="BG1277" s="48"/>
      <c r="BH1277" s="48"/>
      <c r="BL1277" s="48"/>
      <c r="BM1277" s="61"/>
      <c r="BN1277" s="48"/>
      <c r="BO1277" s="48"/>
      <c r="BP1277" s="48"/>
      <c r="BQ1277" s="12"/>
      <c r="BR1277" s="48"/>
      <c r="BS1277" s="48"/>
      <c r="BT1277" s="48"/>
      <c r="BU1277" s="48"/>
      <c r="BV1277" s="18"/>
      <c r="BW1277" s="18"/>
      <c r="BX1277" s="18"/>
      <c r="BY1277" s="24"/>
      <c r="BZ1277" s="18"/>
      <c r="CA1277" s="18"/>
      <c r="CE1277" s="18"/>
    </row>
    <row r="1278" spans="2:83" s="19" customFormat="1">
      <c r="B1278" s="43"/>
      <c r="C1278" s="27"/>
      <c r="D1278" s="56"/>
      <c r="E1278" s="56"/>
      <c r="F1278" s="176"/>
      <c r="G1278" s="460"/>
      <c r="H1278" s="48"/>
      <c r="I1278" s="48"/>
      <c r="J1278" s="48"/>
      <c r="K1278" s="54"/>
      <c r="L1278" s="56"/>
      <c r="M1278" s="429"/>
      <c r="N1278" s="176"/>
      <c r="O1278" s="48"/>
      <c r="P1278" s="48"/>
      <c r="Q1278" s="48"/>
      <c r="R1278" s="54"/>
      <c r="S1278" s="56"/>
      <c r="T1278" s="176"/>
      <c r="U1278" s="48"/>
      <c r="V1278" s="48"/>
      <c r="W1278" s="48"/>
      <c r="X1278" s="54"/>
      <c r="Y1278" s="56"/>
      <c r="Z1278" s="176"/>
      <c r="AA1278" s="48"/>
      <c r="AB1278" s="48"/>
      <c r="AC1278" s="48"/>
      <c r="AD1278" s="54"/>
      <c r="AE1278" s="41"/>
      <c r="AF1278" s="41"/>
      <c r="AG1278" s="41"/>
      <c r="AH1278" s="41"/>
      <c r="AI1278" s="41"/>
      <c r="AJ1278" s="41"/>
      <c r="AK1278" s="20"/>
      <c r="AL1278" s="20"/>
      <c r="AM1278" s="20"/>
      <c r="AN1278" s="20"/>
      <c r="AO1278" s="20"/>
      <c r="AP1278" s="20"/>
      <c r="AQ1278" s="20"/>
      <c r="AR1278" s="20"/>
      <c r="AS1278" s="20"/>
      <c r="AT1278" s="48"/>
      <c r="AU1278" s="20"/>
      <c r="AV1278" s="20"/>
      <c r="AW1278" s="20"/>
      <c r="AX1278" s="20"/>
      <c r="AY1278" s="20"/>
      <c r="AZ1278" s="20"/>
      <c r="BA1278" s="20"/>
      <c r="BC1278" s="48"/>
      <c r="BE1278" s="48"/>
      <c r="BG1278" s="48"/>
      <c r="BH1278" s="48"/>
      <c r="BL1278" s="48"/>
      <c r="BM1278" s="61"/>
      <c r="BN1278" s="48"/>
      <c r="BO1278" s="48"/>
      <c r="BP1278" s="48"/>
      <c r="BQ1278" s="12"/>
      <c r="BR1278" s="48"/>
      <c r="BS1278" s="48"/>
      <c r="BT1278" s="48"/>
      <c r="BU1278" s="48"/>
      <c r="BV1278" s="18"/>
      <c r="BW1278" s="18"/>
      <c r="BX1278" s="18"/>
      <c r="BY1278" s="24"/>
      <c r="BZ1278" s="18"/>
      <c r="CA1278" s="18"/>
      <c r="CE1278" s="18"/>
    </row>
    <row r="1279" spans="2:83" s="19" customFormat="1">
      <c r="B1279" s="43"/>
      <c r="C1279" s="27"/>
      <c r="D1279" s="56"/>
      <c r="E1279" s="56"/>
      <c r="F1279" s="176"/>
      <c r="G1279" s="460"/>
      <c r="H1279" s="48"/>
      <c r="I1279" s="48"/>
      <c r="J1279" s="48"/>
      <c r="K1279" s="54"/>
      <c r="L1279" s="56"/>
      <c r="M1279" s="429"/>
      <c r="N1279" s="176"/>
      <c r="O1279" s="48"/>
      <c r="P1279" s="48"/>
      <c r="Q1279" s="48"/>
      <c r="R1279" s="54"/>
      <c r="S1279" s="56"/>
      <c r="T1279" s="176"/>
      <c r="U1279" s="48"/>
      <c r="V1279" s="48"/>
      <c r="W1279" s="48"/>
      <c r="X1279" s="54"/>
      <c r="Y1279" s="56"/>
      <c r="Z1279" s="176"/>
      <c r="AA1279" s="48"/>
      <c r="AB1279" s="48"/>
      <c r="AC1279" s="48"/>
      <c r="AD1279" s="54"/>
      <c r="AE1279" s="41"/>
      <c r="AF1279" s="41"/>
      <c r="AG1279" s="41"/>
      <c r="AH1279" s="41"/>
      <c r="AI1279" s="41"/>
      <c r="AJ1279" s="41"/>
      <c r="AK1279" s="20"/>
      <c r="AL1279" s="20"/>
      <c r="AM1279" s="20"/>
      <c r="AN1279" s="20"/>
      <c r="AO1279" s="20"/>
      <c r="AP1279" s="20"/>
      <c r="AQ1279" s="20"/>
      <c r="AR1279" s="20"/>
      <c r="AS1279" s="20"/>
      <c r="AT1279" s="48"/>
      <c r="AU1279" s="20"/>
      <c r="AV1279" s="20"/>
      <c r="AW1279" s="20"/>
      <c r="AX1279" s="20"/>
      <c r="AY1279" s="20"/>
      <c r="AZ1279" s="20"/>
      <c r="BA1279" s="20"/>
      <c r="BC1279" s="48"/>
      <c r="BE1279" s="48"/>
      <c r="BG1279" s="48"/>
      <c r="BH1279" s="48"/>
      <c r="BL1279" s="48"/>
      <c r="BM1279" s="61"/>
      <c r="BN1279" s="48"/>
      <c r="BO1279" s="48"/>
      <c r="BP1279" s="48"/>
      <c r="BQ1279" s="12"/>
      <c r="BR1279" s="48"/>
      <c r="BS1279" s="48"/>
      <c r="BT1279" s="48"/>
      <c r="BU1279" s="48"/>
      <c r="BV1279" s="18"/>
      <c r="BW1279" s="18"/>
      <c r="BX1279" s="18"/>
      <c r="BY1279" s="24"/>
      <c r="BZ1279" s="18"/>
      <c r="CA1279" s="18"/>
      <c r="CE1279" s="18"/>
    </row>
    <row r="1280" spans="2:83" s="19" customFormat="1">
      <c r="B1280" s="43"/>
      <c r="C1280" s="27"/>
      <c r="D1280" s="56"/>
      <c r="E1280" s="56"/>
      <c r="F1280" s="176"/>
      <c r="G1280" s="460"/>
      <c r="H1280" s="48"/>
      <c r="I1280" s="48"/>
      <c r="J1280" s="48"/>
      <c r="K1280" s="54"/>
      <c r="L1280" s="56"/>
      <c r="M1280" s="429"/>
      <c r="N1280" s="176"/>
      <c r="O1280" s="48"/>
      <c r="P1280" s="48"/>
      <c r="Q1280" s="48"/>
      <c r="R1280" s="54"/>
      <c r="S1280" s="56"/>
      <c r="T1280" s="176"/>
      <c r="U1280" s="48"/>
      <c r="V1280" s="48"/>
      <c r="W1280" s="48"/>
      <c r="X1280" s="54"/>
      <c r="Y1280" s="56"/>
      <c r="Z1280" s="176"/>
      <c r="AA1280" s="48"/>
      <c r="AB1280" s="48"/>
      <c r="AC1280" s="48"/>
      <c r="AD1280" s="54"/>
      <c r="AE1280" s="41"/>
      <c r="AF1280" s="41"/>
      <c r="AG1280" s="41"/>
      <c r="AH1280" s="41"/>
      <c r="AI1280" s="41"/>
      <c r="AJ1280" s="41"/>
      <c r="AK1280" s="20"/>
      <c r="AL1280" s="20"/>
      <c r="AM1280" s="20"/>
      <c r="AN1280" s="20"/>
      <c r="AO1280" s="20"/>
      <c r="AP1280" s="20"/>
      <c r="AQ1280" s="20"/>
      <c r="AR1280" s="20"/>
      <c r="AS1280" s="20"/>
      <c r="AT1280" s="48"/>
      <c r="AU1280" s="20"/>
      <c r="AV1280" s="20"/>
      <c r="AW1280" s="20"/>
      <c r="AX1280" s="20"/>
      <c r="AY1280" s="20"/>
      <c r="AZ1280" s="20"/>
      <c r="BA1280" s="20"/>
      <c r="BC1280" s="48"/>
      <c r="BE1280" s="48"/>
      <c r="BG1280" s="48"/>
      <c r="BH1280" s="48"/>
      <c r="BL1280" s="48"/>
      <c r="BM1280" s="61"/>
      <c r="BN1280" s="48"/>
      <c r="BO1280" s="48"/>
      <c r="BP1280" s="48"/>
      <c r="BQ1280" s="12"/>
      <c r="BR1280" s="48"/>
      <c r="BS1280" s="48"/>
      <c r="BT1280" s="48"/>
      <c r="BU1280" s="48"/>
      <c r="BV1280" s="18"/>
      <c r="BW1280" s="18"/>
      <c r="BX1280" s="18"/>
      <c r="BY1280" s="24"/>
      <c r="BZ1280" s="18"/>
      <c r="CA1280" s="18"/>
      <c r="CE1280" s="18"/>
    </row>
    <row r="1281" spans="2:83" s="19" customFormat="1">
      <c r="B1281" s="43"/>
      <c r="C1281" s="27"/>
      <c r="D1281" s="56"/>
      <c r="E1281" s="56"/>
      <c r="F1281" s="176"/>
      <c r="G1281" s="460"/>
      <c r="H1281" s="48"/>
      <c r="I1281" s="48"/>
      <c r="J1281" s="48"/>
      <c r="K1281" s="54"/>
      <c r="L1281" s="56"/>
      <c r="M1281" s="429"/>
      <c r="N1281" s="176"/>
      <c r="O1281" s="48"/>
      <c r="P1281" s="48"/>
      <c r="Q1281" s="48"/>
      <c r="R1281" s="54"/>
      <c r="S1281" s="56"/>
      <c r="T1281" s="176"/>
      <c r="U1281" s="48"/>
      <c r="V1281" s="48"/>
      <c r="W1281" s="48"/>
      <c r="X1281" s="54"/>
      <c r="Y1281" s="56"/>
      <c r="Z1281" s="176"/>
      <c r="AA1281" s="48"/>
      <c r="AB1281" s="48"/>
      <c r="AC1281" s="48"/>
      <c r="AD1281" s="54"/>
      <c r="AE1281" s="41"/>
      <c r="AF1281" s="41"/>
      <c r="AG1281" s="41"/>
      <c r="AH1281" s="41"/>
      <c r="AI1281" s="41"/>
      <c r="AJ1281" s="41"/>
      <c r="AK1281" s="20"/>
      <c r="AL1281" s="20"/>
      <c r="AM1281" s="20"/>
      <c r="AN1281" s="20"/>
      <c r="AO1281" s="20"/>
      <c r="AP1281" s="20"/>
      <c r="AQ1281" s="20"/>
      <c r="AR1281" s="20"/>
      <c r="AS1281" s="20"/>
      <c r="AT1281" s="48"/>
      <c r="AU1281" s="20"/>
      <c r="AV1281" s="20"/>
      <c r="AW1281" s="20"/>
      <c r="AX1281" s="20"/>
      <c r="AY1281" s="20"/>
      <c r="AZ1281" s="20"/>
      <c r="BA1281" s="20"/>
      <c r="BC1281" s="48"/>
      <c r="BE1281" s="48"/>
      <c r="BG1281" s="48"/>
      <c r="BH1281" s="48"/>
      <c r="BL1281" s="48"/>
      <c r="BM1281" s="61"/>
      <c r="BN1281" s="48"/>
      <c r="BO1281" s="48"/>
      <c r="BP1281" s="48"/>
      <c r="BQ1281" s="12"/>
      <c r="BR1281" s="48"/>
      <c r="BS1281" s="48"/>
      <c r="BT1281" s="48"/>
      <c r="BU1281" s="48"/>
      <c r="BV1281" s="18"/>
      <c r="BW1281" s="18"/>
      <c r="BX1281" s="18"/>
      <c r="BY1281" s="24"/>
      <c r="BZ1281" s="18"/>
      <c r="CA1281" s="18"/>
      <c r="CE1281" s="18"/>
    </row>
    <row r="1282" spans="2:83" s="19" customFormat="1">
      <c r="B1282" s="43"/>
      <c r="C1282" s="27"/>
      <c r="D1282" s="56"/>
      <c r="E1282" s="56"/>
      <c r="F1282" s="176"/>
      <c r="G1282" s="460"/>
      <c r="H1282" s="48"/>
      <c r="I1282" s="48"/>
      <c r="J1282" s="48"/>
      <c r="K1282" s="54"/>
      <c r="L1282" s="56"/>
      <c r="M1282" s="429"/>
      <c r="N1282" s="176"/>
      <c r="O1282" s="48"/>
      <c r="P1282" s="48"/>
      <c r="Q1282" s="48"/>
      <c r="R1282" s="54"/>
      <c r="S1282" s="56"/>
      <c r="T1282" s="176"/>
      <c r="U1282" s="48"/>
      <c r="V1282" s="48"/>
      <c r="W1282" s="48"/>
      <c r="X1282" s="54"/>
      <c r="Y1282" s="56"/>
      <c r="Z1282" s="176"/>
      <c r="AA1282" s="48"/>
      <c r="AB1282" s="48"/>
      <c r="AC1282" s="48"/>
      <c r="AD1282" s="54"/>
      <c r="AE1282" s="41"/>
      <c r="AF1282" s="41"/>
      <c r="AG1282" s="41"/>
      <c r="AH1282" s="41"/>
      <c r="AI1282" s="41"/>
      <c r="AJ1282" s="41"/>
      <c r="AK1282" s="20"/>
      <c r="AL1282" s="20"/>
      <c r="AM1282" s="20"/>
      <c r="AN1282" s="20"/>
      <c r="AO1282" s="20"/>
      <c r="AP1282" s="20"/>
      <c r="AQ1282" s="20"/>
      <c r="AR1282" s="20"/>
      <c r="AS1282" s="20"/>
      <c r="AT1282" s="48"/>
      <c r="AU1282" s="20"/>
      <c r="AV1282" s="20"/>
      <c r="AW1282" s="20"/>
      <c r="AX1282" s="20"/>
      <c r="AY1282" s="20"/>
      <c r="AZ1282" s="20"/>
      <c r="BA1282" s="20"/>
      <c r="BC1282" s="48"/>
      <c r="BE1282" s="48"/>
      <c r="BG1282" s="48"/>
      <c r="BH1282" s="48"/>
      <c r="BL1282" s="48"/>
      <c r="BM1282" s="61"/>
      <c r="BN1282" s="48"/>
      <c r="BO1282" s="48"/>
      <c r="BP1282" s="48"/>
      <c r="BQ1282" s="12"/>
      <c r="BR1282" s="48"/>
      <c r="BS1282" s="48"/>
      <c r="BT1282" s="48"/>
      <c r="BU1282" s="48"/>
      <c r="BV1282" s="18"/>
      <c r="BW1282" s="18"/>
      <c r="BX1282" s="18"/>
      <c r="BY1282" s="24"/>
      <c r="BZ1282" s="18"/>
      <c r="CA1282" s="18"/>
      <c r="CE1282" s="18"/>
    </row>
    <row r="1283" spans="2:83" s="19" customFormat="1">
      <c r="B1283" s="43"/>
      <c r="C1283" s="27"/>
      <c r="D1283" s="56"/>
      <c r="E1283" s="56"/>
      <c r="F1283" s="176"/>
      <c r="G1283" s="460"/>
      <c r="H1283" s="48"/>
      <c r="I1283" s="48"/>
      <c r="J1283" s="48"/>
      <c r="K1283" s="54"/>
      <c r="L1283" s="56"/>
      <c r="M1283" s="429"/>
      <c r="N1283" s="176"/>
      <c r="O1283" s="48"/>
      <c r="P1283" s="48"/>
      <c r="Q1283" s="48"/>
      <c r="R1283" s="54"/>
      <c r="S1283" s="56"/>
      <c r="T1283" s="176"/>
      <c r="U1283" s="48"/>
      <c r="V1283" s="48"/>
      <c r="W1283" s="48"/>
      <c r="X1283" s="54"/>
      <c r="Y1283" s="56"/>
      <c r="Z1283" s="176"/>
      <c r="AA1283" s="48"/>
      <c r="AB1283" s="48"/>
      <c r="AC1283" s="48"/>
      <c r="AD1283" s="54"/>
      <c r="AE1283" s="41"/>
      <c r="AF1283" s="41"/>
      <c r="AG1283" s="41"/>
      <c r="AH1283" s="41"/>
      <c r="AI1283" s="41"/>
      <c r="AJ1283" s="41"/>
      <c r="AK1283" s="20"/>
      <c r="AL1283" s="20"/>
      <c r="AM1283" s="20"/>
      <c r="AN1283" s="20"/>
      <c r="AO1283" s="20"/>
      <c r="AP1283" s="20"/>
      <c r="AQ1283" s="20"/>
      <c r="AR1283" s="20"/>
      <c r="AS1283" s="20"/>
      <c r="AT1283" s="48"/>
      <c r="AU1283" s="20"/>
      <c r="AV1283" s="20"/>
      <c r="AW1283" s="20"/>
      <c r="AX1283" s="20"/>
      <c r="AY1283" s="20"/>
      <c r="AZ1283" s="20"/>
      <c r="BA1283" s="20"/>
      <c r="BC1283" s="48"/>
      <c r="BE1283" s="48"/>
      <c r="BG1283" s="48"/>
      <c r="BH1283" s="48"/>
      <c r="BL1283" s="48"/>
      <c r="BM1283" s="61"/>
      <c r="BN1283" s="48"/>
      <c r="BO1283" s="48"/>
      <c r="BP1283" s="48"/>
      <c r="BQ1283" s="12"/>
      <c r="BR1283" s="48"/>
      <c r="BS1283" s="48"/>
      <c r="BT1283" s="48"/>
      <c r="BU1283" s="48"/>
      <c r="BV1283" s="18"/>
      <c r="BW1283" s="18"/>
      <c r="BX1283" s="18"/>
      <c r="BY1283" s="24"/>
      <c r="BZ1283" s="18"/>
      <c r="CA1283" s="18"/>
      <c r="CE1283" s="18"/>
    </row>
    <row r="1284" spans="2:83" s="19" customFormat="1">
      <c r="B1284" s="43"/>
      <c r="C1284" s="27"/>
      <c r="D1284" s="56"/>
      <c r="E1284" s="56"/>
      <c r="F1284" s="176"/>
      <c r="G1284" s="460"/>
      <c r="H1284" s="48"/>
      <c r="I1284" s="48"/>
      <c r="J1284" s="48"/>
      <c r="K1284" s="54"/>
      <c r="L1284" s="56"/>
      <c r="M1284" s="429"/>
      <c r="N1284" s="176"/>
      <c r="O1284" s="48"/>
      <c r="P1284" s="48"/>
      <c r="Q1284" s="48"/>
      <c r="R1284" s="54"/>
      <c r="S1284" s="56"/>
      <c r="T1284" s="176"/>
      <c r="U1284" s="48"/>
      <c r="V1284" s="48"/>
      <c r="W1284" s="48"/>
      <c r="X1284" s="54"/>
      <c r="Y1284" s="56"/>
      <c r="Z1284" s="176"/>
      <c r="AA1284" s="48"/>
      <c r="AB1284" s="48"/>
      <c r="AC1284" s="48"/>
      <c r="AD1284" s="54"/>
      <c r="AE1284" s="41"/>
      <c r="AF1284" s="41"/>
      <c r="AG1284" s="41"/>
      <c r="AH1284" s="41"/>
      <c r="AI1284" s="41"/>
      <c r="AJ1284" s="41"/>
      <c r="AK1284" s="20"/>
      <c r="AL1284" s="20"/>
      <c r="AM1284" s="20"/>
      <c r="AN1284" s="20"/>
      <c r="AO1284" s="20"/>
      <c r="AP1284" s="20"/>
      <c r="AQ1284" s="20"/>
      <c r="AR1284" s="20"/>
      <c r="AS1284" s="20"/>
      <c r="AT1284" s="48"/>
      <c r="AU1284" s="20"/>
      <c r="AV1284" s="20"/>
      <c r="AW1284" s="20"/>
      <c r="AX1284" s="20"/>
      <c r="AY1284" s="20"/>
      <c r="AZ1284" s="20"/>
      <c r="BA1284" s="20"/>
      <c r="BC1284" s="48"/>
      <c r="BE1284" s="48"/>
      <c r="BG1284" s="48"/>
      <c r="BH1284" s="48"/>
      <c r="BL1284" s="48"/>
      <c r="BM1284" s="61"/>
      <c r="BN1284" s="48"/>
      <c r="BO1284" s="48"/>
      <c r="BP1284" s="48"/>
      <c r="BQ1284" s="12"/>
      <c r="BR1284" s="48"/>
      <c r="BS1284" s="48"/>
      <c r="BT1284" s="48"/>
      <c r="BU1284" s="48"/>
      <c r="BV1284" s="18"/>
      <c r="BW1284" s="18"/>
      <c r="BX1284" s="18"/>
      <c r="BY1284" s="24"/>
      <c r="BZ1284" s="18"/>
      <c r="CA1284" s="18"/>
      <c r="CE1284" s="18"/>
    </row>
    <row r="1285" spans="2:83" s="19" customFormat="1">
      <c r="B1285" s="43"/>
      <c r="C1285" s="27"/>
      <c r="D1285" s="56"/>
      <c r="E1285" s="56"/>
      <c r="F1285" s="176"/>
      <c r="G1285" s="460"/>
      <c r="H1285" s="48"/>
      <c r="I1285" s="48"/>
      <c r="J1285" s="48"/>
      <c r="K1285" s="54"/>
      <c r="L1285" s="56"/>
      <c r="M1285" s="429"/>
      <c r="N1285" s="176"/>
      <c r="O1285" s="48"/>
      <c r="P1285" s="48"/>
      <c r="Q1285" s="48"/>
      <c r="R1285" s="54"/>
      <c r="S1285" s="56"/>
      <c r="T1285" s="176"/>
      <c r="U1285" s="48"/>
      <c r="V1285" s="48"/>
      <c r="W1285" s="48"/>
      <c r="X1285" s="54"/>
      <c r="Y1285" s="56"/>
      <c r="Z1285" s="176"/>
      <c r="AA1285" s="48"/>
      <c r="AB1285" s="48"/>
      <c r="AC1285" s="48"/>
      <c r="AD1285" s="54"/>
      <c r="AE1285" s="41"/>
      <c r="AF1285" s="41"/>
      <c r="AG1285" s="41"/>
      <c r="AH1285" s="41"/>
      <c r="AI1285" s="41"/>
      <c r="AJ1285" s="41"/>
      <c r="AK1285" s="20"/>
      <c r="AL1285" s="20"/>
      <c r="AM1285" s="20"/>
      <c r="AN1285" s="20"/>
      <c r="AO1285" s="20"/>
      <c r="AP1285" s="20"/>
      <c r="AQ1285" s="20"/>
      <c r="AR1285" s="20"/>
      <c r="AS1285" s="20"/>
      <c r="AT1285" s="48"/>
      <c r="AU1285" s="20"/>
      <c r="AV1285" s="20"/>
      <c r="AW1285" s="20"/>
      <c r="AX1285" s="20"/>
      <c r="AY1285" s="20"/>
      <c r="AZ1285" s="20"/>
      <c r="BA1285" s="20"/>
      <c r="BC1285" s="48"/>
      <c r="BE1285" s="48"/>
      <c r="BG1285" s="48"/>
      <c r="BH1285" s="48"/>
      <c r="BL1285" s="48"/>
      <c r="BM1285" s="61"/>
      <c r="BN1285" s="48"/>
      <c r="BO1285" s="48"/>
      <c r="BP1285" s="48"/>
      <c r="BQ1285" s="12"/>
      <c r="BR1285" s="48"/>
      <c r="BS1285" s="48"/>
      <c r="BT1285" s="48"/>
      <c r="BU1285" s="48"/>
      <c r="BV1285" s="18"/>
      <c r="BW1285" s="18"/>
      <c r="BX1285" s="18"/>
      <c r="BY1285" s="24"/>
      <c r="BZ1285" s="18"/>
      <c r="CA1285" s="18"/>
      <c r="CE1285" s="18"/>
    </row>
    <row r="1286" spans="2:83" s="19" customFormat="1">
      <c r="B1286" s="43"/>
      <c r="C1286" s="27"/>
      <c r="D1286" s="56"/>
      <c r="E1286" s="56"/>
      <c r="F1286" s="176"/>
      <c r="G1286" s="460"/>
      <c r="H1286" s="48"/>
      <c r="I1286" s="48"/>
      <c r="J1286" s="48"/>
      <c r="K1286" s="54"/>
      <c r="L1286" s="56"/>
      <c r="M1286" s="429"/>
      <c r="N1286" s="176"/>
      <c r="O1286" s="48"/>
      <c r="P1286" s="48"/>
      <c r="Q1286" s="48"/>
      <c r="R1286" s="54"/>
      <c r="S1286" s="56"/>
      <c r="T1286" s="176"/>
      <c r="U1286" s="48"/>
      <c r="V1286" s="48"/>
      <c r="W1286" s="48"/>
      <c r="X1286" s="54"/>
      <c r="Y1286" s="56"/>
      <c r="Z1286" s="176"/>
      <c r="AA1286" s="48"/>
      <c r="AB1286" s="48"/>
      <c r="AC1286" s="48"/>
      <c r="AD1286" s="54"/>
      <c r="AE1286" s="41"/>
      <c r="AF1286" s="41"/>
      <c r="AG1286" s="41"/>
      <c r="AH1286" s="41"/>
      <c r="AI1286" s="41"/>
      <c r="AJ1286" s="41"/>
      <c r="AK1286" s="20"/>
      <c r="AL1286" s="20"/>
      <c r="AM1286" s="20"/>
      <c r="AN1286" s="20"/>
      <c r="AO1286" s="20"/>
      <c r="AP1286" s="20"/>
      <c r="AQ1286" s="20"/>
      <c r="AR1286" s="20"/>
      <c r="AS1286" s="20"/>
      <c r="AT1286" s="48"/>
      <c r="AU1286" s="20"/>
      <c r="AV1286" s="20"/>
      <c r="AW1286" s="20"/>
      <c r="AX1286" s="20"/>
      <c r="AY1286" s="20"/>
      <c r="AZ1286" s="20"/>
      <c r="BA1286" s="20"/>
      <c r="BC1286" s="48"/>
      <c r="BE1286" s="48"/>
      <c r="BG1286" s="48"/>
      <c r="BH1286" s="48"/>
      <c r="BL1286" s="48"/>
      <c r="BM1286" s="61"/>
      <c r="BN1286" s="48"/>
      <c r="BO1286" s="48"/>
      <c r="BP1286" s="48"/>
      <c r="BQ1286" s="12"/>
      <c r="BR1286" s="48"/>
      <c r="BS1286" s="48"/>
      <c r="BT1286" s="48"/>
      <c r="BU1286" s="48"/>
      <c r="BV1286" s="18"/>
      <c r="BW1286" s="18"/>
      <c r="BX1286" s="18"/>
      <c r="BY1286" s="24"/>
      <c r="BZ1286" s="18"/>
      <c r="CA1286" s="18"/>
      <c r="CE1286" s="18"/>
    </row>
    <row r="1287" spans="2:83" s="19" customFormat="1">
      <c r="B1287" s="43"/>
      <c r="C1287" s="27"/>
      <c r="D1287" s="56"/>
      <c r="E1287" s="56"/>
      <c r="F1287" s="176"/>
      <c r="G1287" s="460"/>
      <c r="H1287" s="48"/>
      <c r="I1287" s="48"/>
      <c r="J1287" s="48"/>
      <c r="K1287" s="54"/>
      <c r="L1287" s="56"/>
      <c r="M1287" s="429"/>
      <c r="N1287" s="176"/>
      <c r="O1287" s="48"/>
      <c r="P1287" s="48"/>
      <c r="Q1287" s="48"/>
      <c r="R1287" s="54"/>
      <c r="S1287" s="56"/>
      <c r="T1287" s="176"/>
      <c r="U1287" s="48"/>
      <c r="V1287" s="48"/>
      <c r="W1287" s="48"/>
      <c r="X1287" s="54"/>
      <c r="Y1287" s="56"/>
      <c r="Z1287" s="176"/>
      <c r="AA1287" s="48"/>
      <c r="AB1287" s="48"/>
      <c r="AC1287" s="48"/>
      <c r="AD1287" s="54"/>
      <c r="AE1287" s="41"/>
      <c r="AF1287" s="41"/>
      <c r="AG1287" s="41"/>
      <c r="AH1287" s="41"/>
      <c r="AI1287" s="41"/>
      <c r="AJ1287" s="41"/>
      <c r="AK1287" s="20"/>
      <c r="AL1287" s="20"/>
      <c r="AM1287" s="20"/>
      <c r="AN1287" s="20"/>
      <c r="AO1287" s="20"/>
      <c r="AP1287" s="20"/>
      <c r="AQ1287" s="20"/>
      <c r="AR1287" s="20"/>
      <c r="AS1287" s="20"/>
      <c r="AT1287" s="48"/>
      <c r="AU1287" s="20"/>
      <c r="AV1287" s="20"/>
      <c r="AW1287" s="20"/>
      <c r="AX1287" s="20"/>
      <c r="AY1287" s="20"/>
      <c r="AZ1287" s="20"/>
      <c r="BA1287" s="20"/>
      <c r="BC1287" s="48"/>
      <c r="BE1287" s="48"/>
      <c r="BG1287" s="48"/>
      <c r="BH1287" s="48"/>
      <c r="BL1287" s="48"/>
      <c r="BM1287" s="61"/>
      <c r="BN1287" s="48"/>
      <c r="BO1287" s="48"/>
      <c r="BP1287" s="48"/>
      <c r="BQ1287" s="12"/>
      <c r="BR1287" s="48"/>
      <c r="BS1287" s="48"/>
      <c r="BT1287" s="48"/>
      <c r="BU1287" s="48"/>
      <c r="BV1287" s="18"/>
      <c r="BW1287" s="18"/>
      <c r="BX1287" s="18"/>
      <c r="BY1287" s="24"/>
      <c r="BZ1287" s="18"/>
      <c r="CA1287" s="18"/>
      <c r="CE1287" s="18"/>
    </row>
    <row r="1288" spans="2:83" s="19" customFormat="1">
      <c r="B1288" s="43"/>
      <c r="C1288" s="27"/>
      <c r="D1288" s="56"/>
      <c r="E1288" s="56"/>
      <c r="F1288" s="176"/>
      <c r="G1288" s="460"/>
      <c r="H1288" s="48"/>
      <c r="I1288" s="48"/>
      <c r="J1288" s="48"/>
      <c r="K1288" s="54"/>
      <c r="L1288" s="56"/>
      <c r="M1288" s="429"/>
      <c r="N1288" s="176"/>
      <c r="O1288" s="48"/>
      <c r="P1288" s="48"/>
      <c r="Q1288" s="48"/>
      <c r="R1288" s="54"/>
      <c r="S1288" s="56"/>
      <c r="T1288" s="176"/>
      <c r="U1288" s="48"/>
      <c r="V1288" s="48"/>
      <c r="W1288" s="48"/>
      <c r="X1288" s="54"/>
      <c r="Y1288" s="56"/>
      <c r="Z1288" s="176"/>
      <c r="AA1288" s="48"/>
      <c r="AB1288" s="48"/>
      <c r="AC1288" s="48"/>
      <c r="AD1288" s="54"/>
      <c r="AE1288" s="41"/>
      <c r="AF1288" s="41"/>
      <c r="AG1288" s="41"/>
      <c r="AH1288" s="41"/>
      <c r="AI1288" s="41"/>
      <c r="AJ1288" s="41"/>
      <c r="AK1288" s="20"/>
      <c r="AL1288" s="20"/>
      <c r="AM1288" s="20"/>
      <c r="AN1288" s="20"/>
      <c r="AO1288" s="20"/>
      <c r="AP1288" s="20"/>
      <c r="AQ1288" s="20"/>
      <c r="AR1288" s="20"/>
      <c r="AS1288" s="20"/>
      <c r="AT1288" s="48"/>
      <c r="AU1288" s="20"/>
      <c r="AV1288" s="20"/>
      <c r="AW1288" s="20"/>
      <c r="AX1288" s="20"/>
      <c r="AY1288" s="20"/>
      <c r="AZ1288" s="20"/>
      <c r="BA1288" s="20"/>
      <c r="BC1288" s="48"/>
      <c r="BE1288" s="48"/>
      <c r="BG1288" s="48"/>
      <c r="BH1288" s="48"/>
      <c r="BL1288" s="48"/>
      <c r="BM1288" s="61"/>
      <c r="BN1288" s="48"/>
      <c r="BO1288" s="48"/>
      <c r="BP1288" s="48"/>
      <c r="BQ1288" s="12"/>
      <c r="BR1288" s="48"/>
      <c r="BS1288" s="48"/>
      <c r="BT1288" s="48"/>
      <c r="BU1288" s="48"/>
      <c r="BV1288" s="18"/>
      <c r="BW1288" s="18"/>
      <c r="BX1288" s="18"/>
      <c r="BY1288" s="24"/>
      <c r="BZ1288" s="18"/>
      <c r="CA1288" s="18"/>
      <c r="CE1288" s="18"/>
    </row>
    <row r="1289" spans="2:83" s="19" customFormat="1">
      <c r="B1289" s="43"/>
      <c r="C1289" s="27"/>
      <c r="D1289" s="56"/>
      <c r="E1289" s="56"/>
      <c r="F1289" s="176"/>
      <c r="G1289" s="460"/>
      <c r="H1289" s="48"/>
      <c r="I1289" s="48"/>
      <c r="J1289" s="48"/>
      <c r="K1289" s="54"/>
      <c r="L1289" s="56"/>
      <c r="M1289" s="429"/>
      <c r="N1289" s="176"/>
      <c r="O1289" s="48"/>
      <c r="P1289" s="48"/>
      <c r="Q1289" s="48"/>
      <c r="R1289" s="54"/>
      <c r="S1289" s="56"/>
      <c r="T1289" s="176"/>
      <c r="U1289" s="48"/>
      <c r="V1289" s="48"/>
      <c r="W1289" s="48"/>
      <c r="X1289" s="54"/>
      <c r="Y1289" s="56"/>
      <c r="Z1289" s="176"/>
      <c r="AA1289" s="48"/>
      <c r="AB1289" s="48"/>
      <c r="AC1289" s="48"/>
      <c r="AD1289" s="54"/>
      <c r="AE1289" s="41"/>
      <c r="AF1289" s="41"/>
      <c r="AG1289" s="41"/>
      <c r="AH1289" s="41"/>
      <c r="AI1289" s="41"/>
      <c r="AJ1289" s="41"/>
      <c r="AK1289" s="20"/>
      <c r="AL1289" s="20"/>
      <c r="AM1289" s="20"/>
      <c r="AN1289" s="20"/>
      <c r="AO1289" s="20"/>
      <c r="AP1289" s="20"/>
      <c r="AQ1289" s="20"/>
      <c r="AR1289" s="20"/>
      <c r="AS1289" s="20"/>
      <c r="AT1289" s="48"/>
      <c r="AU1289" s="20"/>
      <c r="AV1289" s="20"/>
      <c r="AW1289" s="20"/>
      <c r="AX1289" s="20"/>
      <c r="AY1289" s="20"/>
      <c r="AZ1289" s="20"/>
      <c r="BA1289" s="20"/>
      <c r="BC1289" s="48"/>
      <c r="BE1289" s="48"/>
      <c r="BG1289" s="48"/>
      <c r="BH1289" s="48"/>
      <c r="BL1289" s="48"/>
      <c r="BM1289" s="61"/>
      <c r="BN1289" s="48"/>
      <c r="BO1289" s="48"/>
      <c r="BP1289" s="48"/>
      <c r="BQ1289" s="12"/>
      <c r="BR1289" s="48"/>
      <c r="BS1289" s="48"/>
      <c r="BT1289" s="48"/>
      <c r="BU1289" s="48"/>
      <c r="BV1289" s="18"/>
      <c r="BW1289" s="18"/>
      <c r="BX1289" s="18"/>
      <c r="BY1289" s="24"/>
      <c r="BZ1289" s="18"/>
      <c r="CA1289" s="18"/>
      <c r="CE1289" s="18"/>
    </row>
    <row r="1290" spans="2:83" s="19" customFormat="1">
      <c r="B1290" s="43"/>
      <c r="C1290" s="27"/>
      <c r="D1290" s="56"/>
      <c r="E1290" s="56"/>
      <c r="F1290" s="176"/>
      <c r="G1290" s="460"/>
      <c r="H1290" s="48"/>
      <c r="I1290" s="48"/>
      <c r="J1290" s="48"/>
      <c r="K1290" s="54"/>
      <c r="L1290" s="56"/>
      <c r="M1290" s="429"/>
      <c r="N1290" s="176"/>
      <c r="O1290" s="48"/>
      <c r="P1290" s="48"/>
      <c r="Q1290" s="48"/>
      <c r="R1290" s="54"/>
      <c r="S1290" s="56"/>
      <c r="T1290" s="176"/>
      <c r="U1290" s="48"/>
      <c r="V1290" s="48"/>
      <c r="W1290" s="48"/>
      <c r="X1290" s="54"/>
      <c r="Y1290" s="56"/>
      <c r="Z1290" s="176"/>
      <c r="AA1290" s="48"/>
      <c r="AB1290" s="48"/>
      <c r="AC1290" s="48"/>
      <c r="AD1290" s="54"/>
      <c r="AE1290" s="41"/>
      <c r="AF1290" s="41"/>
      <c r="AG1290" s="41"/>
      <c r="AH1290" s="41"/>
      <c r="AI1290" s="41"/>
      <c r="AJ1290" s="41"/>
      <c r="AK1290" s="20"/>
      <c r="AL1290" s="20"/>
      <c r="AM1290" s="20"/>
      <c r="AN1290" s="20"/>
      <c r="AO1290" s="20"/>
      <c r="AP1290" s="20"/>
      <c r="AQ1290" s="20"/>
      <c r="AR1290" s="20"/>
      <c r="AS1290" s="20"/>
      <c r="AT1290" s="48"/>
      <c r="AU1290" s="20"/>
      <c r="AV1290" s="20"/>
      <c r="AW1290" s="20"/>
      <c r="AX1290" s="20"/>
      <c r="AY1290" s="20"/>
      <c r="AZ1290" s="20"/>
      <c r="BA1290" s="20"/>
      <c r="BC1290" s="48"/>
      <c r="BE1290" s="48"/>
      <c r="BG1290" s="48"/>
      <c r="BH1290" s="48"/>
      <c r="BL1290" s="48"/>
      <c r="BM1290" s="61"/>
      <c r="BN1290" s="48"/>
      <c r="BO1290" s="48"/>
      <c r="BP1290" s="48"/>
      <c r="BQ1290" s="12"/>
      <c r="BR1290" s="48"/>
      <c r="BS1290" s="48"/>
      <c r="BT1290" s="48"/>
      <c r="BU1290" s="48"/>
      <c r="BV1290" s="18"/>
      <c r="BW1290" s="18"/>
      <c r="BX1290" s="18"/>
      <c r="BY1290" s="24"/>
      <c r="BZ1290" s="18"/>
      <c r="CA1290" s="18"/>
      <c r="CE1290" s="18"/>
    </row>
    <row r="1291" spans="2:83" s="19" customFormat="1">
      <c r="B1291" s="43"/>
      <c r="C1291" s="27"/>
      <c r="D1291" s="56"/>
      <c r="E1291" s="56"/>
      <c r="F1291" s="176"/>
      <c r="G1291" s="460"/>
      <c r="H1291" s="48"/>
      <c r="I1291" s="48"/>
      <c r="J1291" s="48"/>
      <c r="K1291" s="54"/>
      <c r="L1291" s="56"/>
      <c r="M1291" s="429"/>
      <c r="N1291" s="176"/>
      <c r="O1291" s="48"/>
      <c r="P1291" s="48"/>
      <c r="Q1291" s="48"/>
      <c r="R1291" s="54"/>
      <c r="S1291" s="56"/>
      <c r="T1291" s="176"/>
      <c r="U1291" s="48"/>
      <c r="V1291" s="48"/>
      <c r="W1291" s="48"/>
      <c r="X1291" s="54"/>
      <c r="Y1291" s="56"/>
      <c r="Z1291" s="176"/>
      <c r="AA1291" s="48"/>
      <c r="AB1291" s="48"/>
      <c r="AC1291" s="48"/>
      <c r="AD1291" s="54"/>
      <c r="AE1291" s="41"/>
      <c r="AF1291" s="41"/>
      <c r="AG1291" s="41"/>
      <c r="AH1291" s="41"/>
      <c r="AI1291" s="41"/>
      <c r="AJ1291" s="41"/>
      <c r="AK1291" s="20"/>
      <c r="AL1291" s="20"/>
      <c r="AM1291" s="20"/>
      <c r="AN1291" s="20"/>
      <c r="AO1291" s="20"/>
      <c r="AP1291" s="20"/>
      <c r="AQ1291" s="20"/>
      <c r="AR1291" s="20"/>
      <c r="AS1291" s="20"/>
      <c r="AT1291" s="48"/>
      <c r="AU1291" s="20"/>
      <c r="AV1291" s="20"/>
      <c r="AW1291" s="20"/>
      <c r="AX1291" s="20"/>
      <c r="AY1291" s="20"/>
      <c r="AZ1291" s="20"/>
      <c r="BA1291" s="20"/>
      <c r="BC1291" s="48"/>
      <c r="BE1291" s="48"/>
      <c r="BG1291" s="48"/>
      <c r="BH1291" s="48"/>
      <c r="BL1291" s="48"/>
      <c r="BM1291" s="61"/>
      <c r="BN1291" s="48"/>
      <c r="BO1291" s="48"/>
      <c r="BP1291" s="48"/>
      <c r="BQ1291" s="12"/>
      <c r="BR1291" s="48"/>
      <c r="BS1291" s="48"/>
      <c r="BT1291" s="48"/>
      <c r="BU1291" s="48"/>
      <c r="BV1291" s="18"/>
      <c r="BW1291" s="18"/>
      <c r="BX1291" s="18"/>
      <c r="BY1291" s="24"/>
      <c r="BZ1291" s="18"/>
      <c r="CA1291" s="18"/>
      <c r="CE1291" s="18"/>
    </row>
    <row r="1292" spans="2:83" s="19" customFormat="1">
      <c r="B1292" s="43"/>
      <c r="C1292" s="27"/>
      <c r="D1292" s="56"/>
      <c r="E1292" s="56"/>
      <c r="F1292" s="176"/>
      <c r="G1292" s="460"/>
      <c r="H1292" s="48"/>
      <c r="I1292" s="48"/>
      <c r="J1292" s="48"/>
      <c r="K1292" s="54"/>
      <c r="L1292" s="56"/>
      <c r="M1292" s="429"/>
      <c r="N1292" s="176"/>
      <c r="O1292" s="48"/>
      <c r="P1292" s="48"/>
      <c r="Q1292" s="48"/>
      <c r="R1292" s="54"/>
      <c r="S1292" s="56"/>
      <c r="T1292" s="176"/>
      <c r="U1292" s="48"/>
      <c r="V1292" s="48"/>
      <c r="W1292" s="48"/>
      <c r="X1292" s="54"/>
      <c r="Y1292" s="56"/>
      <c r="Z1292" s="176"/>
      <c r="AA1292" s="48"/>
      <c r="AB1292" s="48"/>
      <c r="AC1292" s="48"/>
      <c r="AD1292" s="54"/>
      <c r="AE1292" s="41"/>
      <c r="AF1292" s="41"/>
      <c r="AG1292" s="41"/>
      <c r="AH1292" s="41"/>
      <c r="AI1292" s="41"/>
      <c r="AJ1292" s="41"/>
      <c r="AK1292" s="20"/>
      <c r="AL1292" s="20"/>
      <c r="AM1292" s="20"/>
      <c r="AN1292" s="20"/>
      <c r="AO1292" s="20"/>
      <c r="AP1292" s="20"/>
      <c r="AQ1292" s="20"/>
      <c r="AR1292" s="20"/>
      <c r="AS1292" s="20"/>
      <c r="AT1292" s="48"/>
      <c r="AU1292" s="20"/>
      <c r="AV1292" s="20"/>
      <c r="AW1292" s="20"/>
      <c r="AX1292" s="20"/>
      <c r="AY1292" s="20"/>
      <c r="AZ1292" s="20"/>
      <c r="BA1292" s="20"/>
      <c r="BC1292" s="48"/>
      <c r="BE1292" s="48"/>
      <c r="BG1292" s="48"/>
      <c r="BH1292" s="48"/>
      <c r="BL1292" s="48"/>
      <c r="BM1292" s="61"/>
      <c r="BN1292" s="48"/>
      <c r="BO1292" s="48"/>
      <c r="BP1292" s="48"/>
      <c r="BQ1292" s="12"/>
      <c r="BR1292" s="48"/>
      <c r="BS1292" s="48"/>
      <c r="BT1292" s="48"/>
      <c r="BU1292" s="48"/>
      <c r="BV1292" s="18"/>
      <c r="BW1292" s="18"/>
      <c r="BX1292" s="18"/>
      <c r="BY1292" s="24"/>
      <c r="BZ1292" s="18"/>
      <c r="CA1292" s="18"/>
      <c r="CE1292" s="18"/>
    </row>
    <row r="1293" spans="2:83" s="19" customFormat="1">
      <c r="B1293" s="43"/>
      <c r="C1293" s="27"/>
      <c r="D1293" s="56"/>
      <c r="E1293" s="56"/>
      <c r="F1293" s="176"/>
      <c r="G1293" s="460"/>
      <c r="H1293" s="48"/>
      <c r="I1293" s="48"/>
      <c r="J1293" s="48"/>
      <c r="K1293" s="54"/>
      <c r="L1293" s="56"/>
      <c r="M1293" s="429"/>
      <c r="N1293" s="176"/>
      <c r="O1293" s="48"/>
      <c r="P1293" s="48"/>
      <c r="Q1293" s="48"/>
      <c r="R1293" s="54"/>
      <c r="S1293" s="56"/>
      <c r="T1293" s="176"/>
      <c r="U1293" s="48"/>
      <c r="V1293" s="48"/>
      <c r="W1293" s="48"/>
      <c r="X1293" s="54"/>
      <c r="Y1293" s="56"/>
      <c r="Z1293" s="176"/>
      <c r="AA1293" s="48"/>
      <c r="AB1293" s="48"/>
      <c r="AC1293" s="48"/>
      <c r="AD1293" s="54"/>
      <c r="AE1293" s="41"/>
      <c r="AF1293" s="41"/>
      <c r="AG1293" s="41"/>
      <c r="AH1293" s="41"/>
      <c r="AI1293" s="41"/>
      <c r="AJ1293" s="41"/>
      <c r="AK1293" s="20"/>
      <c r="AL1293" s="20"/>
      <c r="AM1293" s="20"/>
      <c r="AN1293" s="20"/>
      <c r="AO1293" s="20"/>
      <c r="AP1293" s="20"/>
      <c r="AQ1293" s="20"/>
      <c r="AR1293" s="20"/>
      <c r="AS1293" s="20"/>
      <c r="AT1293" s="48"/>
      <c r="AU1293" s="20"/>
      <c r="AV1293" s="20"/>
      <c r="AW1293" s="20"/>
      <c r="AX1293" s="20"/>
      <c r="AY1293" s="20"/>
      <c r="AZ1293" s="20"/>
      <c r="BA1293" s="20"/>
      <c r="BC1293" s="48"/>
      <c r="BE1293" s="48"/>
      <c r="BG1293" s="48"/>
      <c r="BH1293" s="48"/>
      <c r="BL1293" s="48"/>
      <c r="BM1293" s="61"/>
      <c r="BN1293" s="48"/>
      <c r="BO1293" s="48"/>
      <c r="BP1293" s="48"/>
      <c r="BQ1293" s="12"/>
      <c r="BR1293" s="48"/>
      <c r="BS1293" s="48"/>
      <c r="BT1293" s="48"/>
      <c r="BU1293" s="48"/>
      <c r="BV1293" s="18"/>
      <c r="BW1293" s="18"/>
      <c r="BX1293" s="18"/>
      <c r="BY1293" s="24"/>
      <c r="BZ1293" s="18"/>
      <c r="CA1293" s="18"/>
      <c r="CE1293" s="18"/>
    </row>
    <row r="1294" spans="2:83" s="19" customFormat="1">
      <c r="B1294" s="43"/>
      <c r="C1294" s="27"/>
      <c r="D1294" s="56"/>
      <c r="E1294" s="56"/>
      <c r="F1294" s="176"/>
      <c r="G1294" s="460"/>
      <c r="H1294" s="48"/>
      <c r="I1294" s="48"/>
      <c r="J1294" s="48"/>
      <c r="K1294" s="54"/>
      <c r="L1294" s="56"/>
      <c r="M1294" s="429"/>
      <c r="N1294" s="176"/>
      <c r="O1294" s="48"/>
      <c r="P1294" s="48"/>
      <c r="Q1294" s="48"/>
      <c r="R1294" s="54"/>
      <c r="S1294" s="56"/>
      <c r="T1294" s="176"/>
      <c r="U1294" s="48"/>
      <c r="V1294" s="48"/>
      <c r="W1294" s="48"/>
      <c r="X1294" s="54"/>
      <c r="Y1294" s="56"/>
      <c r="Z1294" s="176"/>
      <c r="AA1294" s="48"/>
      <c r="AB1294" s="48"/>
      <c r="AC1294" s="48"/>
      <c r="AD1294" s="54"/>
      <c r="AE1294" s="41"/>
      <c r="AF1294" s="41"/>
      <c r="AG1294" s="41"/>
      <c r="AH1294" s="41"/>
      <c r="AI1294" s="41"/>
      <c r="AJ1294" s="41"/>
      <c r="AK1294" s="20"/>
      <c r="AL1294" s="20"/>
      <c r="AM1294" s="20"/>
      <c r="AN1294" s="20"/>
      <c r="AO1294" s="20"/>
      <c r="AP1294" s="20"/>
      <c r="AQ1294" s="20"/>
      <c r="AR1294" s="20"/>
      <c r="AS1294" s="20"/>
      <c r="AT1294" s="48"/>
      <c r="AU1294" s="20"/>
      <c r="AV1294" s="20"/>
      <c r="AW1294" s="20"/>
      <c r="AX1294" s="20"/>
      <c r="AY1294" s="20"/>
      <c r="AZ1294" s="20"/>
      <c r="BA1294" s="20"/>
      <c r="BC1294" s="48"/>
      <c r="BE1294" s="48"/>
      <c r="BG1294" s="48"/>
      <c r="BH1294" s="48"/>
      <c r="BL1294" s="48"/>
      <c r="BM1294" s="61"/>
      <c r="BN1294" s="48"/>
      <c r="BO1294" s="48"/>
      <c r="BP1294" s="48"/>
      <c r="BQ1294" s="12"/>
      <c r="BR1294" s="48"/>
      <c r="BS1294" s="48"/>
      <c r="BT1294" s="48"/>
      <c r="BU1294" s="48"/>
      <c r="BV1294" s="18"/>
      <c r="BW1294" s="18"/>
      <c r="BX1294" s="18"/>
      <c r="BY1294" s="24"/>
      <c r="BZ1294" s="18"/>
      <c r="CA1294" s="18"/>
      <c r="CE1294" s="18"/>
    </row>
    <row r="1295" spans="2:83" s="19" customFormat="1">
      <c r="B1295" s="43"/>
      <c r="C1295" s="27"/>
      <c r="D1295" s="56"/>
      <c r="E1295" s="56"/>
      <c r="F1295" s="176"/>
      <c r="G1295" s="460"/>
      <c r="H1295" s="48"/>
      <c r="I1295" s="48"/>
      <c r="J1295" s="48"/>
      <c r="K1295" s="54"/>
      <c r="L1295" s="56"/>
      <c r="M1295" s="429"/>
      <c r="N1295" s="176"/>
      <c r="O1295" s="48"/>
      <c r="P1295" s="48"/>
      <c r="Q1295" s="48"/>
      <c r="R1295" s="54"/>
      <c r="S1295" s="56"/>
      <c r="T1295" s="176"/>
      <c r="U1295" s="48"/>
      <c r="V1295" s="48"/>
      <c r="W1295" s="48"/>
      <c r="X1295" s="54"/>
      <c r="Y1295" s="56"/>
      <c r="Z1295" s="176"/>
      <c r="AA1295" s="48"/>
      <c r="AB1295" s="48"/>
      <c r="AC1295" s="48"/>
      <c r="AD1295" s="54"/>
      <c r="AE1295" s="41"/>
      <c r="AF1295" s="41"/>
      <c r="AG1295" s="41"/>
      <c r="AH1295" s="41"/>
      <c r="AI1295" s="41"/>
      <c r="AJ1295" s="41"/>
      <c r="AK1295" s="20"/>
      <c r="AL1295" s="20"/>
      <c r="AM1295" s="20"/>
      <c r="AN1295" s="20"/>
      <c r="AO1295" s="20"/>
      <c r="AP1295" s="20"/>
      <c r="AQ1295" s="20"/>
      <c r="AR1295" s="20"/>
      <c r="AS1295" s="20"/>
      <c r="AT1295" s="48"/>
      <c r="AU1295" s="20"/>
      <c r="AV1295" s="20"/>
      <c r="AW1295" s="20"/>
      <c r="AX1295" s="20"/>
      <c r="AY1295" s="20"/>
      <c r="AZ1295" s="20"/>
      <c r="BA1295" s="20"/>
      <c r="BC1295" s="48"/>
      <c r="BE1295" s="48"/>
      <c r="BG1295" s="48"/>
      <c r="BH1295" s="48"/>
      <c r="BL1295" s="48"/>
      <c r="BM1295" s="61"/>
      <c r="BN1295" s="48"/>
      <c r="BO1295" s="48"/>
      <c r="BP1295" s="48"/>
      <c r="BQ1295" s="12"/>
      <c r="BR1295" s="48"/>
      <c r="BS1295" s="48"/>
      <c r="BT1295" s="48"/>
      <c r="BU1295" s="48"/>
      <c r="BV1295" s="18"/>
      <c r="BW1295" s="18"/>
      <c r="BX1295" s="18"/>
      <c r="BY1295" s="24"/>
      <c r="BZ1295" s="18"/>
      <c r="CA1295" s="18"/>
      <c r="CE1295" s="18"/>
    </row>
    <row r="1296" spans="2:83" s="19" customFormat="1">
      <c r="B1296" s="43"/>
      <c r="C1296" s="27"/>
      <c r="D1296" s="56"/>
      <c r="E1296" s="56"/>
      <c r="F1296" s="176"/>
      <c r="G1296" s="460"/>
      <c r="H1296" s="48"/>
      <c r="I1296" s="48"/>
      <c r="J1296" s="48"/>
      <c r="K1296" s="54"/>
      <c r="L1296" s="56"/>
      <c r="M1296" s="429"/>
      <c r="N1296" s="176"/>
      <c r="O1296" s="48"/>
      <c r="P1296" s="48"/>
      <c r="Q1296" s="48"/>
      <c r="R1296" s="54"/>
      <c r="S1296" s="56"/>
      <c r="T1296" s="176"/>
      <c r="U1296" s="48"/>
      <c r="V1296" s="48"/>
      <c r="W1296" s="48"/>
      <c r="X1296" s="54"/>
      <c r="Y1296" s="56"/>
      <c r="Z1296" s="176"/>
      <c r="AA1296" s="48"/>
      <c r="AB1296" s="48"/>
      <c r="AC1296" s="48"/>
      <c r="AD1296" s="54"/>
      <c r="AE1296" s="41"/>
      <c r="AF1296" s="41"/>
      <c r="AG1296" s="41"/>
      <c r="AH1296" s="41"/>
      <c r="AI1296" s="41"/>
      <c r="AJ1296" s="41"/>
      <c r="AK1296" s="20"/>
      <c r="AL1296" s="20"/>
      <c r="AM1296" s="20"/>
      <c r="AN1296" s="20"/>
      <c r="AO1296" s="20"/>
      <c r="AP1296" s="20"/>
      <c r="AQ1296" s="20"/>
      <c r="AR1296" s="20"/>
      <c r="AS1296" s="20"/>
      <c r="AT1296" s="48"/>
      <c r="AU1296" s="20"/>
      <c r="AV1296" s="20"/>
      <c r="AW1296" s="20"/>
      <c r="AX1296" s="20"/>
      <c r="AY1296" s="20"/>
      <c r="AZ1296" s="20"/>
      <c r="BA1296" s="20"/>
      <c r="BC1296" s="48"/>
      <c r="BE1296" s="48"/>
      <c r="BG1296" s="48"/>
      <c r="BH1296" s="48"/>
      <c r="BL1296" s="48"/>
      <c r="BM1296" s="61"/>
      <c r="BN1296" s="48"/>
      <c r="BO1296" s="48"/>
      <c r="BP1296" s="48"/>
      <c r="BQ1296" s="12"/>
      <c r="BR1296" s="48"/>
      <c r="BS1296" s="48"/>
      <c r="BT1296" s="48"/>
      <c r="BU1296" s="48"/>
      <c r="BV1296" s="18"/>
      <c r="BW1296" s="18"/>
      <c r="BX1296" s="18"/>
      <c r="BY1296" s="24"/>
      <c r="BZ1296" s="18"/>
      <c r="CA1296" s="18"/>
      <c r="CE1296" s="18"/>
    </row>
    <row r="1297" spans="2:83" s="19" customFormat="1">
      <c r="B1297" s="43"/>
      <c r="C1297" s="27"/>
      <c r="D1297" s="56"/>
      <c r="E1297" s="56"/>
      <c r="F1297" s="176"/>
      <c r="G1297" s="460"/>
      <c r="H1297" s="48"/>
      <c r="I1297" s="48"/>
      <c r="J1297" s="48"/>
      <c r="K1297" s="54"/>
      <c r="L1297" s="56"/>
      <c r="M1297" s="429"/>
      <c r="N1297" s="176"/>
      <c r="O1297" s="48"/>
      <c r="P1297" s="48"/>
      <c r="Q1297" s="48"/>
      <c r="R1297" s="54"/>
      <c r="S1297" s="56"/>
      <c r="T1297" s="176"/>
      <c r="U1297" s="48"/>
      <c r="V1297" s="48"/>
      <c r="W1297" s="48"/>
      <c r="X1297" s="54"/>
      <c r="Y1297" s="56"/>
      <c r="Z1297" s="176"/>
      <c r="AA1297" s="48"/>
      <c r="AB1297" s="48"/>
      <c r="AC1297" s="48"/>
      <c r="AD1297" s="54"/>
      <c r="AE1297" s="41"/>
      <c r="AF1297" s="41"/>
      <c r="AG1297" s="41"/>
      <c r="AH1297" s="41"/>
      <c r="AI1297" s="41"/>
      <c r="AJ1297" s="41"/>
      <c r="AK1297" s="20"/>
      <c r="AL1297" s="20"/>
      <c r="AM1297" s="20"/>
      <c r="AN1297" s="20"/>
      <c r="AO1297" s="20"/>
      <c r="AP1297" s="20"/>
      <c r="AQ1297" s="20"/>
      <c r="AR1297" s="20"/>
      <c r="AS1297" s="20"/>
      <c r="AT1297" s="48"/>
      <c r="AU1297" s="20"/>
      <c r="AV1297" s="20"/>
      <c r="AW1297" s="20"/>
      <c r="AX1297" s="20"/>
      <c r="AY1297" s="20"/>
      <c r="AZ1297" s="20"/>
      <c r="BA1297" s="20"/>
      <c r="BC1297" s="48"/>
      <c r="BE1297" s="48"/>
      <c r="BG1297" s="48"/>
      <c r="BH1297" s="48"/>
      <c r="BL1297" s="48"/>
      <c r="BM1297" s="61"/>
      <c r="BN1297" s="48"/>
      <c r="BO1297" s="48"/>
      <c r="BP1297" s="48"/>
      <c r="BQ1297" s="12"/>
      <c r="BR1297" s="48"/>
      <c r="BS1297" s="48"/>
      <c r="BT1297" s="48"/>
      <c r="BU1297" s="48"/>
      <c r="BV1297" s="18"/>
      <c r="BW1297" s="18"/>
      <c r="BX1297" s="18"/>
      <c r="BY1297" s="24"/>
      <c r="BZ1297" s="18"/>
      <c r="CA1297" s="18"/>
      <c r="CE1297" s="18"/>
    </row>
    <row r="1298" spans="2:83" s="19" customFormat="1">
      <c r="B1298" s="43"/>
      <c r="C1298" s="27"/>
      <c r="D1298" s="56"/>
      <c r="E1298" s="56"/>
      <c r="F1298" s="176"/>
      <c r="G1298" s="460"/>
      <c r="H1298" s="48"/>
      <c r="I1298" s="48"/>
      <c r="J1298" s="48"/>
      <c r="K1298" s="54"/>
      <c r="L1298" s="56"/>
      <c r="M1298" s="429"/>
      <c r="N1298" s="176"/>
      <c r="O1298" s="48"/>
      <c r="P1298" s="48"/>
      <c r="Q1298" s="48"/>
      <c r="R1298" s="54"/>
      <c r="S1298" s="56"/>
      <c r="T1298" s="176"/>
      <c r="U1298" s="48"/>
      <c r="V1298" s="48"/>
      <c r="W1298" s="48"/>
      <c r="X1298" s="54"/>
      <c r="Y1298" s="56"/>
      <c r="Z1298" s="176"/>
      <c r="AA1298" s="48"/>
      <c r="AB1298" s="48"/>
      <c r="AC1298" s="48"/>
      <c r="AD1298" s="54"/>
      <c r="AE1298" s="41"/>
      <c r="AF1298" s="41"/>
      <c r="AG1298" s="41"/>
      <c r="AH1298" s="41"/>
      <c r="AI1298" s="41"/>
      <c r="AJ1298" s="41"/>
      <c r="AK1298" s="20"/>
      <c r="AL1298" s="20"/>
      <c r="AM1298" s="20"/>
      <c r="AN1298" s="20"/>
      <c r="AO1298" s="20"/>
      <c r="AP1298" s="20"/>
      <c r="AQ1298" s="20"/>
      <c r="AR1298" s="20"/>
      <c r="AS1298" s="20"/>
      <c r="AT1298" s="48"/>
      <c r="AU1298" s="20"/>
      <c r="AV1298" s="20"/>
      <c r="AW1298" s="20"/>
      <c r="AX1298" s="20"/>
      <c r="AY1298" s="20"/>
      <c r="AZ1298" s="20"/>
      <c r="BA1298" s="20"/>
      <c r="BC1298" s="48"/>
      <c r="BE1298" s="48"/>
      <c r="BG1298" s="48"/>
      <c r="BH1298" s="48"/>
      <c r="BL1298" s="48"/>
      <c r="BM1298" s="61"/>
      <c r="BN1298" s="48"/>
      <c r="BO1298" s="48"/>
      <c r="BP1298" s="48"/>
      <c r="BQ1298" s="12"/>
      <c r="BR1298" s="48"/>
      <c r="BS1298" s="48"/>
      <c r="BT1298" s="48"/>
      <c r="BU1298" s="48"/>
      <c r="BV1298" s="18"/>
      <c r="BW1298" s="18"/>
      <c r="BX1298" s="18"/>
      <c r="BY1298" s="24"/>
      <c r="BZ1298" s="18"/>
      <c r="CA1298" s="18"/>
      <c r="CE1298" s="18"/>
    </row>
    <row r="1299" spans="2:83" s="19" customFormat="1">
      <c r="B1299" s="43"/>
      <c r="C1299" s="27"/>
      <c r="D1299" s="56"/>
      <c r="E1299" s="56"/>
      <c r="F1299" s="176"/>
      <c r="G1299" s="460"/>
      <c r="H1299" s="48"/>
      <c r="I1299" s="48"/>
      <c r="J1299" s="48"/>
      <c r="K1299" s="54"/>
      <c r="L1299" s="56"/>
      <c r="M1299" s="429"/>
      <c r="N1299" s="176"/>
      <c r="O1299" s="48"/>
      <c r="P1299" s="48"/>
      <c r="Q1299" s="48"/>
      <c r="R1299" s="54"/>
      <c r="S1299" s="56"/>
      <c r="T1299" s="176"/>
      <c r="U1299" s="48"/>
      <c r="V1299" s="48"/>
      <c r="W1299" s="48"/>
      <c r="X1299" s="54"/>
      <c r="Y1299" s="56"/>
      <c r="Z1299" s="176"/>
      <c r="AA1299" s="48"/>
      <c r="AB1299" s="48"/>
      <c r="AC1299" s="48"/>
      <c r="AD1299" s="54"/>
      <c r="AE1299" s="41"/>
      <c r="AF1299" s="41"/>
      <c r="AG1299" s="41"/>
      <c r="AH1299" s="41"/>
      <c r="AI1299" s="41"/>
      <c r="AJ1299" s="41"/>
      <c r="AK1299" s="20"/>
      <c r="AL1299" s="20"/>
      <c r="AM1299" s="20"/>
      <c r="AN1299" s="20"/>
      <c r="AO1299" s="20"/>
      <c r="AP1299" s="20"/>
      <c r="AQ1299" s="20"/>
      <c r="AR1299" s="20"/>
      <c r="AS1299" s="20"/>
      <c r="AT1299" s="48"/>
      <c r="AU1299" s="20"/>
      <c r="AV1299" s="20"/>
      <c r="AW1299" s="20"/>
      <c r="AX1299" s="20"/>
      <c r="AY1299" s="20"/>
      <c r="AZ1299" s="20"/>
      <c r="BA1299" s="20"/>
      <c r="BC1299" s="48"/>
      <c r="BE1299" s="48"/>
      <c r="BG1299" s="48"/>
      <c r="BH1299" s="48"/>
      <c r="BL1299" s="48"/>
      <c r="BM1299" s="61"/>
      <c r="BN1299" s="48"/>
      <c r="BO1299" s="48"/>
      <c r="BP1299" s="48"/>
      <c r="BQ1299" s="12"/>
      <c r="BR1299" s="48"/>
      <c r="BS1299" s="48"/>
      <c r="BT1299" s="48"/>
      <c r="BU1299" s="48"/>
      <c r="BV1299" s="18"/>
      <c r="BW1299" s="18"/>
      <c r="BX1299" s="18"/>
      <c r="BY1299" s="24"/>
      <c r="BZ1299" s="18"/>
      <c r="CA1299" s="18"/>
      <c r="CE1299" s="18"/>
    </row>
    <row r="1300" spans="2:83" s="19" customFormat="1">
      <c r="B1300" s="43"/>
      <c r="C1300" s="27"/>
      <c r="D1300" s="56"/>
      <c r="E1300" s="56"/>
      <c r="F1300" s="176"/>
      <c r="G1300" s="460"/>
      <c r="H1300" s="48"/>
      <c r="I1300" s="48"/>
      <c r="J1300" s="48"/>
      <c r="K1300" s="54"/>
      <c r="L1300" s="56"/>
      <c r="M1300" s="429"/>
      <c r="N1300" s="176"/>
      <c r="O1300" s="48"/>
      <c r="P1300" s="48"/>
      <c r="Q1300" s="48"/>
      <c r="R1300" s="54"/>
      <c r="S1300" s="56"/>
      <c r="T1300" s="176"/>
      <c r="U1300" s="48"/>
      <c r="V1300" s="48"/>
      <c r="W1300" s="48"/>
      <c r="X1300" s="54"/>
      <c r="Y1300" s="56"/>
      <c r="Z1300" s="176"/>
      <c r="AA1300" s="48"/>
      <c r="AB1300" s="48"/>
      <c r="AC1300" s="48"/>
      <c r="AD1300" s="54"/>
      <c r="AE1300" s="41"/>
      <c r="AF1300" s="41"/>
      <c r="AG1300" s="41"/>
      <c r="AH1300" s="41"/>
      <c r="AI1300" s="41"/>
      <c r="AJ1300" s="41"/>
      <c r="AK1300" s="20"/>
      <c r="AL1300" s="20"/>
      <c r="AM1300" s="20"/>
      <c r="AN1300" s="20"/>
      <c r="AO1300" s="20"/>
      <c r="AP1300" s="20"/>
      <c r="AQ1300" s="20"/>
      <c r="AR1300" s="20"/>
      <c r="AS1300" s="20"/>
      <c r="AT1300" s="48"/>
      <c r="AU1300" s="20"/>
      <c r="AV1300" s="20"/>
      <c r="AW1300" s="20"/>
      <c r="AX1300" s="20"/>
      <c r="AY1300" s="20"/>
      <c r="AZ1300" s="20"/>
      <c r="BA1300" s="20"/>
      <c r="BC1300" s="48"/>
      <c r="BE1300" s="48"/>
      <c r="BG1300" s="48"/>
      <c r="BH1300" s="48"/>
      <c r="BL1300" s="48"/>
      <c r="BM1300" s="61"/>
      <c r="BN1300" s="48"/>
      <c r="BO1300" s="48"/>
      <c r="BP1300" s="48"/>
      <c r="BQ1300" s="12"/>
      <c r="BR1300" s="48"/>
      <c r="BS1300" s="48"/>
      <c r="BT1300" s="48"/>
      <c r="BU1300" s="48"/>
      <c r="BV1300" s="18"/>
      <c r="BW1300" s="18"/>
      <c r="BX1300" s="18"/>
      <c r="BY1300" s="24"/>
      <c r="BZ1300" s="18"/>
      <c r="CA1300" s="18"/>
      <c r="CE1300" s="18"/>
    </row>
    <row r="1301" spans="2:83" s="19" customFormat="1">
      <c r="B1301" s="43"/>
      <c r="C1301" s="27"/>
      <c r="D1301" s="56"/>
      <c r="E1301" s="56"/>
      <c r="F1301" s="176"/>
      <c r="G1301" s="460"/>
      <c r="H1301" s="48"/>
      <c r="I1301" s="48"/>
      <c r="J1301" s="48"/>
      <c r="K1301" s="54"/>
      <c r="L1301" s="56"/>
      <c r="M1301" s="429"/>
      <c r="N1301" s="176"/>
      <c r="O1301" s="48"/>
      <c r="P1301" s="48"/>
      <c r="Q1301" s="48"/>
      <c r="R1301" s="54"/>
      <c r="S1301" s="56"/>
      <c r="T1301" s="176"/>
      <c r="U1301" s="48"/>
      <c r="V1301" s="48"/>
      <c r="W1301" s="48"/>
      <c r="X1301" s="54"/>
      <c r="Y1301" s="56"/>
      <c r="Z1301" s="176"/>
      <c r="AA1301" s="48"/>
      <c r="AB1301" s="48"/>
      <c r="AC1301" s="48"/>
      <c r="AD1301" s="54"/>
      <c r="AE1301" s="41"/>
      <c r="AF1301" s="41"/>
      <c r="AG1301" s="41"/>
      <c r="AH1301" s="41"/>
      <c r="AI1301" s="41"/>
      <c r="AJ1301" s="41"/>
      <c r="AK1301" s="20"/>
      <c r="AL1301" s="20"/>
      <c r="AM1301" s="20"/>
      <c r="AN1301" s="20"/>
      <c r="AO1301" s="20"/>
      <c r="AP1301" s="20"/>
      <c r="AQ1301" s="20"/>
      <c r="AR1301" s="20"/>
      <c r="AS1301" s="20"/>
      <c r="AT1301" s="48"/>
      <c r="AU1301" s="20"/>
      <c r="AV1301" s="20"/>
      <c r="AW1301" s="20"/>
      <c r="AX1301" s="20"/>
      <c r="AY1301" s="20"/>
      <c r="AZ1301" s="20"/>
      <c r="BA1301" s="20"/>
      <c r="BC1301" s="48"/>
      <c r="BE1301" s="48"/>
      <c r="BG1301" s="48"/>
      <c r="BH1301" s="48"/>
      <c r="BL1301" s="48"/>
      <c r="BM1301" s="61"/>
      <c r="BN1301" s="48"/>
      <c r="BO1301" s="48"/>
      <c r="BP1301" s="48"/>
      <c r="BQ1301" s="12"/>
      <c r="BR1301" s="48"/>
      <c r="BS1301" s="48"/>
      <c r="BT1301" s="48"/>
      <c r="BU1301" s="48"/>
      <c r="BV1301" s="18"/>
      <c r="BW1301" s="18"/>
      <c r="BX1301" s="18"/>
      <c r="BY1301" s="24"/>
      <c r="BZ1301" s="18"/>
      <c r="CA1301" s="18"/>
      <c r="CE1301" s="18"/>
    </row>
    <row r="1302" spans="2:83" s="19" customFormat="1">
      <c r="B1302" s="43"/>
      <c r="C1302" s="27"/>
      <c r="D1302" s="56"/>
      <c r="E1302" s="56"/>
      <c r="F1302" s="176"/>
      <c r="G1302" s="460"/>
      <c r="H1302" s="48"/>
      <c r="I1302" s="48"/>
      <c r="J1302" s="48"/>
      <c r="K1302" s="54"/>
      <c r="L1302" s="56"/>
      <c r="M1302" s="429"/>
      <c r="N1302" s="176"/>
      <c r="O1302" s="48"/>
      <c r="P1302" s="48"/>
      <c r="Q1302" s="48"/>
      <c r="R1302" s="54"/>
      <c r="S1302" s="56"/>
      <c r="T1302" s="176"/>
      <c r="U1302" s="48"/>
      <c r="V1302" s="48"/>
      <c r="W1302" s="48"/>
      <c r="X1302" s="54"/>
      <c r="Y1302" s="56"/>
      <c r="Z1302" s="176"/>
      <c r="AA1302" s="48"/>
      <c r="AB1302" s="48"/>
      <c r="AC1302" s="48"/>
      <c r="AD1302" s="54"/>
      <c r="AE1302" s="41"/>
      <c r="AF1302" s="41"/>
      <c r="AG1302" s="41"/>
      <c r="AH1302" s="41"/>
      <c r="AI1302" s="41"/>
      <c r="AJ1302" s="41"/>
      <c r="AK1302" s="20"/>
      <c r="AL1302" s="20"/>
      <c r="AM1302" s="20"/>
      <c r="AN1302" s="20"/>
      <c r="AO1302" s="20"/>
      <c r="AP1302" s="20"/>
      <c r="AQ1302" s="20"/>
      <c r="AR1302" s="20"/>
      <c r="AS1302" s="20"/>
      <c r="AT1302" s="48"/>
      <c r="AU1302" s="20"/>
      <c r="AV1302" s="20"/>
      <c r="AW1302" s="20"/>
      <c r="AX1302" s="20"/>
      <c r="AY1302" s="20"/>
      <c r="AZ1302" s="20"/>
      <c r="BA1302" s="20"/>
      <c r="BC1302" s="48"/>
      <c r="BE1302" s="48"/>
      <c r="BG1302" s="48"/>
      <c r="BH1302" s="48"/>
      <c r="BL1302" s="48"/>
      <c r="BM1302" s="61"/>
      <c r="BN1302" s="48"/>
      <c r="BO1302" s="48"/>
      <c r="BP1302" s="48"/>
      <c r="BQ1302" s="12"/>
      <c r="BR1302" s="48"/>
      <c r="BS1302" s="48"/>
      <c r="BT1302" s="48"/>
      <c r="BU1302" s="48"/>
      <c r="BV1302" s="18"/>
      <c r="BW1302" s="18"/>
      <c r="BX1302" s="18"/>
      <c r="BY1302" s="24"/>
      <c r="BZ1302" s="18"/>
      <c r="CA1302" s="18"/>
      <c r="CE1302" s="18"/>
    </row>
    <row r="1303" spans="2:83" s="19" customFormat="1">
      <c r="B1303" s="43"/>
      <c r="C1303" s="27"/>
      <c r="D1303" s="56"/>
      <c r="E1303" s="56"/>
      <c r="F1303" s="176"/>
      <c r="G1303" s="460"/>
      <c r="H1303" s="48"/>
      <c r="I1303" s="48"/>
      <c r="J1303" s="48"/>
      <c r="K1303" s="54"/>
      <c r="L1303" s="56"/>
      <c r="M1303" s="429"/>
      <c r="N1303" s="176"/>
      <c r="O1303" s="48"/>
      <c r="P1303" s="48"/>
      <c r="Q1303" s="48"/>
      <c r="R1303" s="54"/>
      <c r="S1303" s="56"/>
      <c r="T1303" s="176"/>
      <c r="U1303" s="48"/>
      <c r="V1303" s="48"/>
      <c r="W1303" s="48"/>
      <c r="X1303" s="54"/>
      <c r="Y1303" s="56"/>
      <c r="Z1303" s="176"/>
      <c r="AA1303" s="48"/>
      <c r="AB1303" s="48"/>
      <c r="AC1303" s="48"/>
      <c r="AD1303" s="54"/>
      <c r="AE1303" s="41"/>
      <c r="AF1303" s="41"/>
      <c r="AG1303" s="41"/>
      <c r="AH1303" s="41"/>
      <c r="AI1303" s="41"/>
      <c r="AJ1303" s="41"/>
      <c r="AK1303" s="20"/>
      <c r="AL1303" s="20"/>
      <c r="AM1303" s="20"/>
      <c r="AN1303" s="20"/>
      <c r="AO1303" s="20"/>
      <c r="AP1303" s="20"/>
      <c r="AQ1303" s="20"/>
      <c r="AR1303" s="20"/>
      <c r="AS1303" s="20"/>
      <c r="AT1303" s="48"/>
      <c r="AU1303" s="20"/>
      <c r="AV1303" s="20"/>
      <c r="AW1303" s="20"/>
      <c r="AX1303" s="20"/>
      <c r="AY1303" s="20"/>
      <c r="AZ1303" s="20"/>
      <c r="BA1303" s="20"/>
      <c r="BC1303" s="48"/>
      <c r="BE1303" s="48"/>
      <c r="BG1303" s="48"/>
      <c r="BH1303" s="48"/>
      <c r="BL1303" s="48"/>
      <c r="BM1303" s="61"/>
      <c r="BN1303" s="48"/>
      <c r="BO1303" s="48"/>
      <c r="BP1303" s="48"/>
      <c r="BQ1303" s="12"/>
      <c r="BR1303" s="48"/>
      <c r="BS1303" s="48"/>
      <c r="BT1303" s="48"/>
      <c r="BU1303" s="48"/>
      <c r="BV1303" s="18"/>
      <c r="BW1303" s="18"/>
      <c r="BX1303" s="18"/>
      <c r="BY1303" s="24"/>
      <c r="BZ1303" s="18"/>
      <c r="CA1303" s="18"/>
      <c r="CE1303" s="18"/>
    </row>
    <row r="1304" spans="2:83" s="19" customFormat="1">
      <c r="B1304" s="43"/>
      <c r="C1304" s="27"/>
      <c r="D1304" s="56"/>
      <c r="E1304" s="56"/>
      <c r="F1304" s="176"/>
      <c r="G1304" s="460"/>
      <c r="H1304" s="48"/>
      <c r="I1304" s="48"/>
      <c r="J1304" s="48"/>
      <c r="K1304" s="54"/>
      <c r="L1304" s="56"/>
      <c r="M1304" s="429"/>
      <c r="N1304" s="176"/>
      <c r="O1304" s="48"/>
      <c r="P1304" s="48"/>
      <c r="Q1304" s="48"/>
      <c r="R1304" s="54"/>
      <c r="S1304" s="56"/>
      <c r="T1304" s="176"/>
      <c r="U1304" s="48"/>
      <c r="V1304" s="48"/>
      <c r="W1304" s="48"/>
      <c r="X1304" s="54"/>
      <c r="Y1304" s="56"/>
      <c r="Z1304" s="176"/>
      <c r="AA1304" s="48"/>
      <c r="AB1304" s="48"/>
      <c r="AC1304" s="48"/>
      <c r="AD1304" s="54"/>
      <c r="AE1304" s="41"/>
      <c r="AF1304" s="41"/>
      <c r="AG1304" s="41"/>
      <c r="AH1304" s="41"/>
      <c r="AI1304" s="41"/>
      <c r="AJ1304" s="41"/>
      <c r="AK1304" s="20"/>
      <c r="AL1304" s="20"/>
      <c r="AM1304" s="20"/>
      <c r="AN1304" s="20"/>
      <c r="AO1304" s="20"/>
      <c r="AP1304" s="20"/>
      <c r="AQ1304" s="20"/>
      <c r="AR1304" s="20"/>
      <c r="AS1304" s="20"/>
      <c r="AT1304" s="48"/>
      <c r="AU1304" s="20"/>
      <c r="AV1304" s="20"/>
      <c r="AW1304" s="20"/>
      <c r="AX1304" s="20"/>
      <c r="AY1304" s="20"/>
      <c r="AZ1304" s="20"/>
      <c r="BA1304" s="20"/>
      <c r="BC1304" s="48"/>
      <c r="BE1304" s="48"/>
      <c r="BG1304" s="48"/>
      <c r="BH1304" s="48"/>
      <c r="BL1304" s="48"/>
      <c r="BM1304" s="61"/>
      <c r="BN1304" s="48"/>
      <c r="BO1304" s="48"/>
      <c r="BP1304" s="48"/>
      <c r="BQ1304" s="12"/>
      <c r="BR1304" s="48"/>
      <c r="BS1304" s="48"/>
      <c r="BT1304" s="48"/>
      <c r="BU1304" s="48"/>
      <c r="BV1304" s="18"/>
      <c r="BW1304" s="18"/>
      <c r="BX1304" s="18"/>
      <c r="BY1304" s="24"/>
      <c r="BZ1304" s="18"/>
      <c r="CA1304" s="18"/>
      <c r="CE1304" s="18"/>
    </row>
    <row r="1305" spans="2:83" s="19" customFormat="1">
      <c r="B1305" s="43"/>
      <c r="C1305" s="27"/>
      <c r="D1305" s="56"/>
      <c r="E1305" s="56"/>
      <c r="F1305" s="176"/>
      <c r="G1305" s="460"/>
      <c r="H1305" s="48"/>
      <c r="I1305" s="48"/>
      <c r="J1305" s="48"/>
      <c r="K1305" s="54"/>
      <c r="L1305" s="56"/>
      <c r="M1305" s="429"/>
      <c r="N1305" s="176"/>
      <c r="O1305" s="48"/>
      <c r="P1305" s="48"/>
      <c r="Q1305" s="48"/>
      <c r="R1305" s="54"/>
      <c r="S1305" s="56"/>
      <c r="T1305" s="176"/>
      <c r="U1305" s="48"/>
      <c r="V1305" s="48"/>
      <c r="W1305" s="48"/>
      <c r="X1305" s="54"/>
      <c r="Y1305" s="56"/>
      <c r="Z1305" s="176"/>
      <c r="AA1305" s="48"/>
      <c r="AB1305" s="48"/>
      <c r="AC1305" s="48"/>
      <c r="AD1305" s="54"/>
      <c r="AE1305" s="41"/>
      <c r="AF1305" s="41"/>
      <c r="AG1305" s="41"/>
      <c r="AH1305" s="41"/>
      <c r="AI1305" s="41"/>
      <c r="AJ1305" s="41"/>
      <c r="AK1305" s="20"/>
      <c r="AL1305" s="20"/>
      <c r="AM1305" s="20"/>
      <c r="AN1305" s="20"/>
      <c r="AO1305" s="20"/>
      <c r="AP1305" s="20"/>
      <c r="AQ1305" s="20"/>
      <c r="AR1305" s="20"/>
      <c r="AS1305" s="20"/>
      <c r="AT1305" s="48"/>
      <c r="AU1305" s="20"/>
      <c r="AV1305" s="20"/>
      <c r="AW1305" s="20"/>
      <c r="AX1305" s="20"/>
      <c r="AY1305" s="20"/>
      <c r="AZ1305" s="20"/>
      <c r="BA1305" s="20"/>
      <c r="BC1305" s="48"/>
      <c r="BE1305" s="48"/>
      <c r="BG1305" s="48"/>
      <c r="BH1305" s="48"/>
      <c r="BL1305" s="48"/>
      <c r="BM1305" s="61"/>
      <c r="BN1305" s="48"/>
      <c r="BO1305" s="48"/>
      <c r="BP1305" s="48"/>
      <c r="BQ1305" s="12"/>
      <c r="BR1305" s="48"/>
      <c r="BS1305" s="48"/>
      <c r="BT1305" s="48"/>
      <c r="BU1305" s="48"/>
      <c r="BV1305" s="18"/>
      <c r="BW1305" s="18"/>
      <c r="BX1305" s="18"/>
      <c r="BY1305" s="24"/>
      <c r="BZ1305" s="18"/>
      <c r="CA1305" s="18"/>
      <c r="CE1305" s="18"/>
    </row>
    <row r="1306" spans="2:83" s="19" customFormat="1">
      <c r="B1306" s="43"/>
      <c r="C1306" s="27"/>
      <c r="D1306" s="56"/>
      <c r="E1306" s="56"/>
      <c r="F1306" s="176"/>
      <c r="G1306" s="460"/>
      <c r="H1306" s="48"/>
      <c r="I1306" s="48"/>
      <c r="J1306" s="48"/>
      <c r="K1306" s="54"/>
      <c r="L1306" s="56"/>
      <c r="M1306" s="429"/>
      <c r="N1306" s="176"/>
      <c r="O1306" s="48"/>
      <c r="P1306" s="48"/>
      <c r="Q1306" s="48"/>
      <c r="R1306" s="54"/>
      <c r="S1306" s="56"/>
      <c r="T1306" s="176"/>
      <c r="U1306" s="48"/>
      <c r="V1306" s="48"/>
      <c r="W1306" s="48"/>
      <c r="X1306" s="54"/>
      <c r="Y1306" s="56"/>
      <c r="Z1306" s="176"/>
      <c r="AA1306" s="48"/>
      <c r="AB1306" s="48"/>
      <c r="AC1306" s="48"/>
      <c r="AD1306" s="54"/>
      <c r="AE1306" s="41"/>
      <c r="AF1306" s="41"/>
      <c r="AG1306" s="41"/>
      <c r="AH1306" s="41"/>
      <c r="AI1306" s="41"/>
      <c r="AJ1306" s="41"/>
      <c r="AK1306" s="20"/>
      <c r="AL1306" s="20"/>
      <c r="AM1306" s="20"/>
      <c r="AN1306" s="20"/>
      <c r="AO1306" s="20"/>
      <c r="AP1306" s="20"/>
      <c r="AQ1306" s="20"/>
      <c r="AR1306" s="20"/>
      <c r="AS1306" s="20"/>
      <c r="AT1306" s="48"/>
      <c r="AU1306" s="20"/>
      <c r="AV1306" s="20"/>
      <c r="AW1306" s="20"/>
      <c r="AX1306" s="20"/>
      <c r="AY1306" s="20"/>
      <c r="AZ1306" s="20"/>
      <c r="BA1306" s="20"/>
      <c r="BC1306" s="48"/>
      <c r="BE1306" s="48"/>
      <c r="BG1306" s="48"/>
      <c r="BH1306" s="48"/>
      <c r="BL1306" s="48"/>
      <c r="BM1306" s="61"/>
      <c r="BN1306" s="48"/>
      <c r="BO1306" s="48"/>
      <c r="BP1306" s="48"/>
      <c r="BQ1306" s="12"/>
      <c r="BR1306" s="48"/>
      <c r="BS1306" s="48"/>
      <c r="BT1306" s="48"/>
      <c r="BU1306" s="48"/>
      <c r="BV1306" s="18"/>
      <c r="BW1306" s="18"/>
      <c r="BX1306" s="18"/>
      <c r="BY1306" s="24"/>
      <c r="BZ1306" s="18"/>
      <c r="CA1306" s="18"/>
      <c r="CE1306" s="18"/>
    </row>
    <row r="1307" spans="2:83" s="19" customFormat="1">
      <c r="B1307" s="43"/>
      <c r="C1307" s="27"/>
      <c r="D1307" s="56"/>
      <c r="E1307" s="56"/>
      <c r="F1307" s="176"/>
      <c r="G1307" s="460"/>
      <c r="H1307" s="48"/>
      <c r="I1307" s="48"/>
      <c r="J1307" s="48"/>
      <c r="K1307" s="54"/>
      <c r="L1307" s="56"/>
      <c r="M1307" s="429"/>
      <c r="N1307" s="176"/>
      <c r="O1307" s="48"/>
      <c r="P1307" s="48"/>
      <c r="Q1307" s="48"/>
      <c r="R1307" s="54"/>
      <c r="S1307" s="56"/>
      <c r="T1307" s="176"/>
      <c r="U1307" s="48"/>
      <c r="V1307" s="48"/>
      <c r="W1307" s="48"/>
      <c r="X1307" s="54"/>
      <c r="Y1307" s="56"/>
      <c r="Z1307" s="176"/>
      <c r="AA1307" s="48"/>
      <c r="AB1307" s="48"/>
      <c r="AC1307" s="48"/>
      <c r="AD1307" s="54"/>
      <c r="AE1307" s="41"/>
      <c r="AF1307" s="41"/>
      <c r="AG1307" s="41"/>
      <c r="AH1307" s="41"/>
      <c r="AI1307" s="41"/>
      <c r="AJ1307" s="41"/>
      <c r="AK1307" s="20"/>
      <c r="AL1307" s="20"/>
      <c r="AM1307" s="20"/>
      <c r="AN1307" s="20"/>
      <c r="AO1307" s="20"/>
      <c r="AP1307" s="20"/>
      <c r="AQ1307" s="20"/>
      <c r="AR1307" s="20"/>
      <c r="AS1307" s="20"/>
      <c r="AT1307" s="48"/>
      <c r="AU1307" s="20"/>
      <c r="AV1307" s="20"/>
      <c r="AW1307" s="20"/>
      <c r="AX1307" s="20"/>
      <c r="AY1307" s="20"/>
      <c r="AZ1307" s="20"/>
      <c r="BA1307" s="20"/>
      <c r="BC1307" s="48"/>
      <c r="BE1307" s="48"/>
      <c r="BG1307" s="48"/>
      <c r="BH1307" s="48"/>
      <c r="BL1307" s="48"/>
      <c r="BM1307" s="61"/>
      <c r="BN1307" s="48"/>
      <c r="BO1307" s="48"/>
      <c r="BP1307" s="48"/>
      <c r="BQ1307" s="12"/>
      <c r="BR1307" s="48"/>
      <c r="BS1307" s="48"/>
      <c r="BT1307" s="48"/>
      <c r="BU1307" s="48"/>
      <c r="BV1307" s="18"/>
      <c r="BW1307" s="18"/>
      <c r="BX1307" s="18"/>
      <c r="BY1307" s="24"/>
      <c r="BZ1307" s="18"/>
      <c r="CA1307" s="18"/>
      <c r="CE1307" s="18"/>
    </row>
    <row r="1308" spans="2:83" s="19" customFormat="1">
      <c r="B1308" s="43"/>
      <c r="C1308" s="27"/>
      <c r="D1308" s="56"/>
      <c r="E1308" s="56"/>
      <c r="F1308" s="176"/>
      <c r="G1308" s="460"/>
      <c r="H1308" s="48"/>
      <c r="I1308" s="48"/>
      <c r="J1308" s="48"/>
      <c r="K1308" s="54"/>
      <c r="L1308" s="56"/>
      <c r="M1308" s="429"/>
      <c r="N1308" s="176"/>
      <c r="O1308" s="48"/>
      <c r="P1308" s="48"/>
      <c r="Q1308" s="48"/>
      <c r="R1308" s="54"/>
      <c r="S1308" s="56"/>
      <c r="T1308" s="176"/>
      <c r="U1308" s="48"/>
      <c r="V1308" s="48"/>
      <c r="W1308" s="48"/>
      <c r="X1308" s="54"/>
      <c r="Y1308" s="56"/>
      <c r="Z1308" s="176"/>
      <c r="AA1308" s="48"/>
      <c r="AB1308" s="48"/>
      <c r="AC1308" s="48"/>
      <c r="AD1308" s="54"/>
      <c r="AE1308" s="41"/>
      <c r="AF1308" s="41"/>
      <c r="AG1308" s="41"/>
      <c r="AH1308" s="41"/>
      <c r="AI1308" s="41"/>
      <c r="AJ1308" s="41"/>
      <c r="AK1308" s="20"/>
      <c r="AL1308" s="20"/>
      <c r="AM1308" s="20"/>
      <c r="AN1308" s="20"/>
      <c r="AO1308" s="20"/>
      <c r="AP1308" s="20"/>
      <c r="AQ1308" s="20"/>
      <c r="AR1308" s="20"/>
      <c r="AS1308" s="20"/>
      <c r="AT1308" s="48"/>
      <c r="AU1308" s="20"/>
      <c r="AV1308" s="20"/>
      <c r="AW1308" s="20"/>
      <c r="AX1308" s="20"/>
      <c r="AY1308" s="20"/>
      <c r="AZ1308" s="20"/>
      <c r="BA1308" s="20"/>
      <c r="BC1308" s="48"/>
      <c r="BE1308" s="48"/>
      <c r="BG1308" s="48"/>
      <c r="BH1308" s="48"/>
      <c r="BL1308" s="48"/>
      <c r="BM1308" s="61"/>
      <c r="BN1308" s="48"/>
      <c r="BO1308" s="48"/>
      <c r="BP1308" s="48"/>
      <c r="BQ1308" s="12"/>
      <c r="BR1308" s="48"/>
      <c r="BS1308" s="48"/>
      <c r="BT1308" s="48"/>
      <c r="BU1308" s="48"/>
      <c r="BV1308" s="18"/>
      <c r="BW1308" s="18"/>
      <c r="BX1308" s="18"/>
      <c r="BY1308" s="24"/>
      <c r="BZ1308" s="18"/>
      <c r="CA1308" s="18"/>
      <c r="CE1308" s="18"/>
    </row>
    <row r="1309" spans="2:83" s="19" customFormat="1">
      <c r="B1309" s="43"/>
      <c r="C1309" s="27"/>
      <c r="D1309" s="56"/>
      <c r="E1309" s="56"/>
      <c r="F1309" s="176"/>
      <c r="G1309" s="460"/>
      <c r="H1309" s="48"/>
      <c r="I1309" s="48"/>
      <c r="J1309" s="48"/>
      <c r="K1309" s="54"/>
      <c r="L1309" s="56"/>
      <c r="M1309" s="429"/>
      <c r="N1309" s="176"/>
      <c r="O1309" s="48"/>
      <c r="P1309" s="48"/>
      <c r="Q1309" s="48"/>
      <c r="R1309" s="54"/>
      <c r="S1309" s="56"/>
      <c r="T1309" s="176"/>
      <c r="U1309" s="48"/>
      <c r="V1309" s="48"/>
      <c r="W1309" s="48"/>
      <c r="X1309" s="54"/>
      <c r="Y1309" s="56"/>
      <c r="Z1309" s="176"/>
      <c r="AA1309" s="48"/>
      <c r="AB1309" s="48"/>
      <c r="AC1309" s="48"/>
      <c r="AD1309" s="54"/>
      <c r="AE1309" s="41"/>
      <c r="AF1309" s="41"/>
      <c r="AG1309" s="41"/>
      <c r="AH1309" s="41"/>
      <c r="AI1309" s="41"/>
      <c r="AJ1309" s="41"/>
      <c r="AK1309" s="20"/>
      <c r="AL1309" s="20"/>
      <c r="AM1309" s="20"/>
      <c r="AN1309" s="20"/>
      <c r="AO1309" s="20"/>
      <c r="AP1309" s="20"/>
      <c r="AQ1309" s="20"/>
      <c r="AR1309" s="20"/>
      <c r="AS1309" s="20"/>
      <c r="AT1309" s="48"/>
      <c r="AU1309" s="20"/>
      <c r="AV1309" s="20"/>
      <c r="AW1309" s="20"/>
      <c r="AX1309" s="20"/>
      <c r="AY1309" s="20"/>
      <c r="AZ1309" s="20"/>
      <c r="BA1309" s="20"/>
      <c r="BC1309" s="48"/>
      <c r="BE1309" s="48"/>
      <c r="BG1309" s="48"/>
      <c r="BH1309" s="48"/>
      <c r="BL1309" s="48"/>
      <c r="BM1309" s="61"/>
      <c r="BN1309" s="48"/>
      <c r="BO1309" s="48"/>
      <c r="BP1309" s="48"/>
      <c r="BQ1309" s="12"/>
      <c r="BR1309" s="48"/>
      <c r="BS1309" s="48"/>
      <c r="BT1309" s="48"/>
      <c r="BU1309" s="48"/>
      <c r="BV1309" s="18"/>
      <c r="BW1309" s="18"/>
      <c r="BX1309" s="18"/>
      <c r="BY1309" s="24"/>
      <c r="BZ1309" s="18"/>
      <c r="CA1309" s="18"/>
      <c r="CE1309" s="18"/>
    </row>
    <row r="1310" spans="2:83" s="19" customFormat="1">
      <c r="B1310" s="43"/>
      <c r="C1310" s="27"/>
      <c r="D1310" s="56"/>
      <c r="E1310" s="56"/>
      <c r="F1310" s="176"/>
      <c r="G1310" s="460"/>
      <c r="H1310" s="48"/>
      <c r="I1310" s="48"/>
      <c r="J1310" s="48"/>
      <c r="K1310" s="54"/>
      <c r="L1310" s="56"/>
      <c r="M1310" s="429"/>
      <c r="N1310" s="176"/>
      <c r="O1310" s="48"/>
      <c r="P1310" s="48"/>
      <c r="Q1310" s="48"/>
      <c r="R1310" s="54"/>
      <c r="S1310" s="56"/>
      <c r="T1310" s="176"/>
      <c r="U1310" s="48"/>
      <c r="V1310" s="48"/>
      <c r="W1310" s="48"/>
      <c r="X1310" s="54"/>
      <c r="Y1310" s="56"/>
      <c r="Z1310" s="176"/>
      <c r="AA1310" s="48"/>
      <c r="AB1310" s="48"/>
      <c r="AC1310" s="48"/>
      <c r="AD1310" s="54"/>
      <c r="AE1310" s="41"/>
      <c r="AF1310" s="41"/>
      <c r="AG1310" s="41"/>
      <c r="AH1310" s="41"/>
      <c r="AI1310" s="41"/>
      <c r="AJ1310" s="41"/>
      <c r="AK1310" s="20"/>
      <c r="AL1310" s="20"/>
      <c r="AM1310" s="20"/>
      <c r="AN1310" s="20"/>
      <c r="AO1310" s="20"/>
      <c r="AP1310" s="20"/>
      <c r="AQ1310" s="20"/>
      <c r="AR1310" s="20"/>
      <c r="AS1310" s="20"/>
      <c r="AT1310" s="48"/>
      <c r="AU1310" s="20"/>
      <c r="AV1310" s="20"/>
      <c r="AW1310" s="20"/>
      <c r="AX1310" s="20"/>
      <c r="AY1310" s="20"/>
      <c r="AZ1310" s="20"/>
      <c r="BA1310" s="20"/>
      <c r="BC1310" s="48"/>
      <c r="BE1310" s="48"/>
      <c r="BG1310" s="48"/>
      <c r="BH1310" s="48"/>
      <c r="BL1310" s="48"/>
      <c r="BM1310" s="61"/>
      <c r="BN1310" s="48"/>
      <c r="BO1310" s="48"/>
      <c r="BP1310" s="48"/>
      <c r="BQ1310" s="12"/>
      <c r="BR1310" s="48"/>
      <c r="BS1310" s="48"/>
      <c r="BT1310" s="48"/>
      <c r="BU1310" s="48"/>
      <c r="BV1310" s="18"/>
      <c r="BW1310" s="18"/>
      <c r="BX1310" s="18"/>
      <c r="BY1310" s="24"/>
      <c r="BZ1310" s="18"/>
      <c r="CA1310" s="18"/>
      <c r="CE1310" s="18"/>
    </row>
    <row r="1311" spans="2:83" s="19" customFormat="1">
      <c r="B1311" s="43"/>
      <c r="C1311" s="27"/>
      <c r="D1311" s="56"/>
      <c r="E1311" s="56"/>
      <c r="F1311" s="176"/>
      <c r="G1311" s="460"/>
      <c r="H1311" s="48"/>
      <c r="I1311" s="48"/>
      <c r="J1311" s="48"/>
      <c r="K1311" s="54"/>
      <c r="L1311" s="56"/>
      <c r="M1311" s="429"/>
      <c r="N1311" s="176"/>
      <c r="O1311" s="48"/>
      <c r="P1311" s="48"/>
      <c r="Q1311" s="48"/>
      <c r="R1311" s="54"/>
      <c r="S1311" s="56"/>
      <c r="T1311" s="176"/>
      <c r="U1311" s="48"/>
      <c r="V1311" s="48"/>
      <c r="W1311" s="48"/>
      <c r="X1311" s="54"/>
      <c r="Y1311" s="56"/>
      <c r="Z1311" s="176"/>
      <c r="AA1311" s="48"/>
      <c r="AB1311" s="48"/>
      <c r="AC1311" s="48"/>
      <c r="AD1311" s="54"/>
      <c r="AE1311" s="41"/>
      <c r="AF1311" s="41"/>
      <c r="AG1311" s="41"/>
      <c r="AH1311" s="41"/>
      <c r="AI1311" s="41"/>
      <c r="AJ1311" s="41"/>
      <c r="AK1311" s="20"/>
      <c r="AL1311" s="20"/>
      <c r="AM1311" s="20"/>
      <c r="AN1311" s="20"/>
      <c r="AO1311" s="20"/>
      <c r="AP1311" s="20"/>
      <c r="AQ1311" s="20"/>
      <c r="AR1311" s="20"/>
      <c r="AS1311" s="20"/>
      <c r="AT1311" s="48"/>
      <c r="AU1311" s="20"/>
      <c r="AV1311" s="20"/>
      <c r="AW1311" s="20"/>
      <c r="AX1311" s="20"/>
      <c r="AY1311" s="20"/>
      <c r="AZ1311" s="20"/>
      <c r="BA1311" s="20"/>
      <c r="BC1311" s="48"/>
      <c r="BE1311" s="48"/>
      <c r="BG1311" s="48"/>
      <c r="BH1311" s="48"/>
      <c r="BL1311" s="48"/>
      <c r="BM1311" s="61"/>
      <c r="BN1311" s="48"/>
      <c r="BO1311" s="48"/>
      <c r="BP1311" s="48"/>
      <c r="BQ1311" s="12"/>
      <c r="BR1311" s="48"/>
      <c r="BS1311" s="48"/>
      <c r="BT1311" s="48"/>
      <c r="BU1311" s="48"/>
      <c r="BV1311" s="18"/>
      <c r="BW1311" s="18"/>
      <c r="BX1311" s="18"/>
      <c r="BY1311" s="24"/>
      <c r="BZ1311" s="18"/>
      <c r="CA1311" s="18"/>
      <c r="CE1311" s="18"/>
    </row>
    <row r="1312" spans="2:83" s="19" customFormat="1">
      <c r="B1312" s="43"/>
      <c r="C1312" s="27"/>
      <c r="D1312" s="56"/>
      <c r="E1312" s="56"/>
      <c r="F1312" s="176"/>
      <c r="G1312" s="460"/>
      <c r="H1312" s="48"/>
      <c r="I1312" s="48"/>
      <c r="J1312" s="48"/>
      <c r="K1312" s="54"/>
      <c r="L1312" s="56"/>
      <c r="M1312" s="429"/>
      <c r="N1312" s="176"/>
      <c r="O1312" s="48"/>
      <c r="P1312" s="48"/>
      <c r="Q1312" s="48"/>
      <c r="R1312" s="54"/>
      <c r="S1312" s="56"/>
      <c r="T1312" s="176"/>
      <c r="U1312" s="48"/>
      <c r="V1312" s="48"/>
      <c r="W1312" s="48"/>
      <c r="X1312" s="54"/>
      <c r="Y1312" s="56"/>
      <c r="Z1312" s="176"/>
      <c r="AA1312" s="48"/>
      <c r="AB1312" s="48"/>
      <c r="AC1312" s="48"/>
      <c r="AD1312" s="54"/>
      <c r="AE1312" s="41"/>
      <c r="AF1312" s="41"/>
      <c r="AG1312" s="41"/>
      <c r="AH1312" s="41"/>
      <c r="AI1312" s="41"/>
      <c r="AJ1312" s="41"/>
      <c r="AK1312" s="20"/>
      <c r="AL1312" s="20"/>
      <c r="AM1312" s="20"/>
      <c r="AN1312" s="20"/>
      <c r="AO1312" s="20"/>
      <c r="AP1312" s="20"/>
      <c r="AQ1312" s="20"/>
      <c r="AR1312" s="20"/>
      <c r="AS1312" s="20"/>
      <c r="AT1312" s="48"/>
      <c r="AU1312" s="20"/>
      <c r="AV1312" s="20"/>
      <c r="AW1312" s="20"/>
      <c r="AX1312" s="20"/>
      <c r="AY1312" s="20"/>
      <c r="AZ1312" s="20"/>
      <c r="BA1312" s="20"/>
      <c r="BC1312" s="48"/>
      <c r="BE1312" s="48"/>
      <c r="BG1312" s="48"/>
      <c r="BH1312" s="48"/>
      <c r="BL1312" s="48"/>
      <c r="BM1312" s="61"/>
      <c r="BN1312" s="48"/>
      <c r="BO1312" s="48"/>
      <c r="BP1312" s="48"/>
      <c r="BQ1312" s="12"/>
      <c r="BR1312" s="48"/>
      <c r="BS1312" s="48"/>
      <c r="BT1312" s="48"/>
      <c r="BU1312" s="48"/>
      <c r="BV1312" s="18"/>
      <c r="BW1312" s="18"/>
      <c r="BX1312" s="18"/>
      <c r="BY1312" s="24"/>
      <c r="BZ1312" s="18"/>
      <c r="CA1312" s="18"/>
      <c r="CE1312" s="18"/>
    </row>
    <row r="1313" spans="2:83" s="19" customFormat="1">
      <c r="B1313" s="43"/>
      <c r="C1313" s="27"/>
      <c r="D1313" s="56"/>
      <c r="E1313" s="56"/>
      <c r="F1313" s="176"/>
      <c r="G1313" s="460"/>
      <c r="H1313" s="48"/>
      <c r="I1313" s="48"/>
      <c r="J1313" s="48"/>
      <c r="K1313" s="54"/>
      <c r="L1313" s="56"/>
      <c r="M1313" s="429"/>
      <c r="N1313" s="176"/>
      <c r="O1313" s="48"/>
      <c r="P1313" s="48"/>
      <c r="Q1313" s="48"/>
      <c r="R1313" s="54"/>
      <c r="S1313" s="56"/>
      <c r="T1313" s="176"/>
      <c r="U1313" s="48"/>
      <c r="V1313" s="48"/>
      <c r="W1313" s="48"/>
      <c r="X1313" s="54"/>
      <c r="Y1313" s="56"/>
      <c r="Z1313" s="176"/>
      <c r="AA1313" s="48"/>
      <c r="AB1313" s="48"/>
      <c r="AC1313" s="48"/>
      <c r="AD1313" s="54"/>
      <c r="AE1313" s="41"/>
      <c r="AF1313" s="41"/>
      <c r="AG1313" s="41"/>
      <c r="AH1313" s="41"/>
      <c r="AI1313" s="41"/>
      <c r="AJ1313" s="41"/>
      <c r="AK1313" s="20"/>
      <c r="AL1313" s="20"/>
      <c r="AM1313" s="20"/>
      <c r="AN1313" s="20"/>
      <c r="AO1313" s="20"/>
      <c r="AP1313" s="20"/>
      <c r="AQ1313" s="20"/>
      <c r="AR1313" s="20"/>
      <c r="AS1313" s="20"/>
      <c r="AT1313" s="48"/>
      <c r="AU1313" s="20"/>
      <c r="AV1313" s="20"/>
      <c r="AW1313" s="20"/>
      <c r="AX1313" s="20"/>
      <c r="AY1313" s="20"/>
      <c r="AZ1313" s="20"/>
      <c r="BA1313" s="20"/>
      <c r="BC1313" s="48"/>
      <c r="BE1313" s="48"/>
      <c r="BG1313" s="48"/>
      <c r="BH1313" s="48"/>
      <c r="BL1313" s="48"/>
      <c r="BM1313" s="61"/>
      <c r="BN1313" s="48"/>
      <c r="BO1313" s="48"/>
      <c r="BP1313" s="48"/>
      <c r="BQ1313" s="12"/>
      <c r="BR1313" s="48"/>
      <c r="BS1313" s="48"/>
      <c r="BT1313" s="48"/>
      <c r="BU1313" s="48"/>
      <c r="BV1313" s="18"/>
      <c r="BW1313" s="18"/>
      <c r="BX1313" s="18"/>
      <c r="BY1313" s="24"/>
      <c r="BZ1313" s="18"/>
      <c r="CA1313" s="18"/>
      <c r="CE1313" s="18"/>
    </row>
    <row r="1314" spans="2:83" s="19" customFormat="1">
      <c r="B1314" s="43"/>
      <c r="C1314" s="27"/>
      <c r="D1314" s="56"/>
      <c r="E1314" s="56"/>
      <c r="F1314" s="176"/>
      <c r="G1314" s="460"/>
      <c r="H1314" s="48"/>
      <c r="I1314" s="48"/>
      <c r="J1314" s="48"/>
      <c r="K1314" s="54"/>
      <c r="L1314" s="56"/>
      <c r="M1314" s="429"/>
      <c r="N1314" s="176"/>
      <c r="O1314" s="48"/>
      <c r="P1314" s="48"/>
      <c r="Q1314" s="48"/>
      <c r="R1314" s="54"/>
      <c r="S1314" s="56"/>
      <c r="T1314" s="176"/>
      <c r="U1314" s="48"/>
      <c r="V1314" s="48"/>
      <c r="W1314" s="48"/>
      <c r="X1314" s="54"/>
      <c r="Y1314" s="56"/>
      <c r="Z1314" s="176"/>
      <c r="AA1314" s="48"/>
      <c r="AB1314" s="48"/>
      <c r="AC1314" s="48"/>
      <c r="AD1314" s="54"/>
      <c r="AE1314" s="41"/>
      <c r="AF1314" s="41"/>
      <c r="AG1314" s="41"/>
      <c r="AH1314" s="41"/>
      <c r="AI1314" s="41"/>
      <c r="AJ1314" s="41"/>
      <c r="AK1314" s="20"/>
      <c r="AL1314" s="20"/>
      <c r="AM1314" s="20"/>
      <c r="AN1314" s="20"/>
      <c r="AO1314" s="20"/>
      <c r="AP1314" s="20"/>
      <c r="AQ1314" s="20"/>
      <c r="AR1314" s="20"/>
      <c r="AS1314" s="20"/>
      <c r="AT1314" s="48"/>
      <c r="AU1314" s="20"/>
      <c r="AV1314" s="20"/>
      <c r="AW1314" s="20"/>
      <c r="AX1314" s="20"/>
      <c r="AY1314" s="20"/>
      <c r="AZ1314" s="20"/>
      <c r="BA1314" s="20"/>
      <c r="BC1314" s="48"/>
      <c r="BE1314" s="48"/>
      <c r="BG1314" s="48"/>
      <c r="BH1314" s="48"/>
      <c r="BL1314" s="48"/>
      <c r="BM1314" s="61"/>
      <c r="BN1314" s="48"/>
      <c r="BO1314" s="48"/>
      <c r="BP1314" s="48"/>
      <c r="BQ1314" s="12"/>
      <c r="BR1314" s="48"/>
      <c r="BS1314" s="48"/>
      <c r="BT1314" s="48"/>
      <c r="BU1314" s="48"/>
      <c r="BV1314" s="18"/>
      <c r="BW1314" s="18"/>
      <c r="BX1314" s="18"/>
      <c r="BY1314" s="24"/>
      <c r="BZ1314" s="18"/>
      <c r="CA1314" s="18"/>
      <c r="CE1314" s="18"/>
    </row>
    <row r="1315" spans="2:83" s="19" customFormat="1">
      <c r="B1315" s="43"/>
      <c r="C1315" s="27"/>
      <c r="D1315" s="56"/>
      <c r="E1315" s="56"/>
      <c r="F1315" s="176"/>
      <c r="G1315" s="460"/>
      <c r="H1315" s="48"/>
      <c r="I1315" s="48"/>
      <c r="J1315" s="48"/>
      <c r="K1315" s="54"/>
      <c r="L1315" s="56"/>
      <c r="M1315" s="429"/>
      <c r="N1315" s="176"/>
      <c r="O1315" s="48"/>
      <c r="P1315" s="48"/>
      <c r="Q1315" s="48"/>
      <c r="R1315" s="54"/>
      <c r="S1315" s="56"/>
      <c r="T1315" s="176"/>
      <c r="U1315" s="48"/>
      <c r="V1315" s="48"/>
      <c r="W1315" s="48"/>
      <c r="X1315" s="54"/>
      <c r="Y1315" s="56"/>
      <c r="Z1315" s="176"/>
      <c r="AA1315" s="48"/>
      <c r="AB1315" s="48"/>
      <c r="AC1315" s="48"/>
      <c r="AD1315" s="54"/>
      <c r="AE1315" s="41"/>
      <c r="AF1315" s="41"/>
      <c r="AG1315" s="41"/>
      <c r="AH1315" s="41"/>
      <c r="AI1315" s="41"/>
      <c r="AJ1315" s="41"/>
      <c r="AK1315" s="20"/>
      <c r="AL1315" s="20"/>
      <c r="AM1315" s="20"/>
      <c r="AN1315" s="20"/>
      <c r="AO1315" s="20"/>
      <c r="AP1315" s="20"/>
      <c r="AQ1315" s="20"/>
      <c r="AR1315" s="20"/>
      <c r="AS1315" s="20"/>
      <c r="AT1315" s="48"/>
      <c r="AU1315" s="20"/>
      <c r="AV1315" s="20"/>
      <c r="AW1315" s="20"/>
      <c r="AX1315" s="20"/>
      <c r="AY1315" s="20"/>
      <c r="AZ1315" s="20"/>
      <c r="BA1315" s="20"/>
      <c r="BC1315" s="48"/>
      <c r="BE1315" s="48"/>
      <c r="BG1315" s="48"/>
      <c r="BH1315" s="48"/>
      <c r="BL1315" s="48"/>
      <c r="BM1315" s="61"/>
      <c r="BN1315" s="48"/>
      <c r="BO1315" s="48"/>
      <c r="BP1315" s="48"/>
      <c r="BQ1315" s="12"/>
      <c r="BR1315" s="48"/>
      <c r="BS1315" s="48"/>
      <c r="BT1315" s="48"/>
      <c r="BU1315" s="48"/>
      <c r="BV1315" s="18"/>
      <c r="BW1315" s="18"/>
      <c r="BX1315" s="18"/>
      <c r="BY1315" s="24"/>
      <c r="BZ1315" s="18"/>
      <c r="CA1315" s="18"/>
      <c r="CE1315" s="18"/>
    </row>
    <row r="1316" spans="2:83" s="19" customFormat="1">
      <c r="B1316" s="43"/>
      <c r="C1316" s="27"/>
      <c r="D1316" s="56"/>
      <c r="E1316" s="56"/>
      <c r="F1316" s="176"/>
      <c r="G1316" s="460"/>
      <c r="H1316" s="48"/>
      <c r="I1316" s="48"/>
      <c r="J1316" s="48"/>
      <c r="K1316" s="54"/>
      <c r="L1316" s="56"/>
      <c r="M1316" s="429"/>
      <c r="N1316" s="176"/>
      <c r="O1316" s="48"/>
      <c r="P1316" s="48"/>
      <c r="Q1316" s="48"/>
      <c r="R1316" s="54"/>
      <c r="S1316" s="56"/>
      <c r="T1316" s="176"/>
      <c r="U1316" s="48"/>
      <c r="V1316" s="48"/>
      <c r="W1316" s="48"/>
      <c r="X1316" s="54"/>
      <c r="Y1316" s="56"/>
      <c r="Z1316" s="176"/>
      <c r="AA1316" s="48"/>
      <c r="AB1316" s="48"/>
      <c r="AC1316" s="48"/>
      <c r="AD1316" s="54"/>
      <c r="AE1316" s="41"/>
      <c r="AF1316" s="41"/>
      <c r="AG1316" s="41"/>
      <c r="AH1316" s="41"/>
      <c r="AI1316" s="41"/>
      <c r="AJ1316" s="41"/>
      <c r="AK1316" s="20"/>
      <c r="AL1316" s="20"/>
      <c r="AM1316" s="20"/>
      <c r="AN1316" s="20"/>
      <c r="AO1316" s="20"/>
      <c r="AP1316" s="20"/>
      <c r="AQ1316" s="20"/>
      <c r="AR1316" s="20"/>
      <c r="AS1316" s="20"/>
      <c r="AT1316" s="48"/>
      <c r="AU1316" s="20"/>
      <c r="AV1316" s="20"/>
      <c r="AW1316" s="20"/>
      <c r="AX1316" s="20"/>
      <c r="AY1316" s="20"/>
      <c r="AZ1316" s="20"/>
      <c r="BA1316" s="20"/>
      <c r="BC1316" s="48"/>
      <c r="BE1316" s="48"/>
      <c r="BG1316" s="48"/>
      <c r="BH1316" s="48"/>
      <c r="BL1316" s="48"/>
      <c r="BM1316" s="61"/>
      <c r="BN1316" s="48"/>
      <c r="BO1316" s="48"/>
      <c r="BP1316" s="48"/>
      <c r="BQ1316" s="12"/>
      <c r="BR1316" s="48"/>
      <c r="BS1316" s="48"/>
      <c r="BT1316" s="48"/>
      <c r="BU1316" s="48"/>
      <c r="BV1316" s="18"/>
      <c r="BW1316" s="18"/>
      <c r="BX1316" s="18"/>
      <c r="BY1316" s="24"/>
      <c r="BZ1316" s="18"/>
      <c r="CA1316" s="18"/>
      <c r="CE1316" s="18"/>
    </row>
    <row r="1317" spans="2:83" s="19" customFormat="1">
      <c r="B1317" s="43"/>
      <c r="C1317" s="27"/>
      <c r="D1317" s="56"/>
      <c r="E1317" s="56"/>
      <c r="F1317" s="176"/>
      <c r="G1317" s="460"/>
      <c r="H1317" s="48"/>
      <c r="I1317" s="48"/>
      <c r="J1317" s="48"/>
      <c r="K1317" s="54"/>
      <c r="L1317" s="56"/>
      <c r="M1317" s="429"/>
      <c r="N1317" s="176"/>
      <c r="O1317" s="48"/>
      <c r="P1317" s="48"/>
      <c r="Q1317" s="48"/>
      <c r="R1317" s="54"/>
      <c r="S1317" s="56"/>
      <c r="T1317" s="176"/>
      <c r="U1317" s="48"/>
      <c r="V1317" s="48"/>
      <c r="W1317" s="48"/>
      <c r="X1317" s="54"/>
      <c r="Y1317" s="56"/>
      <c r="Z1317" s="176"/>
      <c r="AA1317" s="48"/>
      <c r="AB1317" s="48"/>
      <c r="AC1317" s="48"/>
      <c r="AD1317" s="54"/>
      <c r="AE1317" s="41"/>
      <c r="AF1317" s="41"/>
      <c r="AG1317" s="41"/>
      <c r="AH1317" s="41"/>
      <c r="AI1317" s="41"/>
      <c r="AJ1317" s="41"/>
      <c r="AK1317" s="20"/>
      <c r="AL1317" s="20"/>
      <c r="AM1317" s="20"/>
      <c r="AN1317" s="20"/>
      <c r="AO1317" s="20"/>
      <c r="AP1317" s="20"/>
      <c r="AQ1317" s="20"/>
      <c r="AR1317" s="20"/>
      <c r="AS1317" s="20"/>
      <c r="AT1317" s="48"/>
      <c r="AU1317" s="20"/>
      <c r="AV1317" s="20"/>
      <c r="AW1317" s="20"/>
      <c r="AX1317" s="20"/>
      <c r="AY1317" s="20"/>
      <c r="AZ1317" s="20"/>
      <c r="BA1317" s="20"/>
      <c r="BC1317" s="48"/>
      <c r="BE1317" s="48"/>
      <c r="BG1317" s="48"/>
      <c r="BH1317" s="48"/>
      <c r="BL1317" s="48"/>
      <c r="BM1317" s="61"/>
      <c r="BN1317" s="48"/>
      <c r="BO1317" s="48"/>
      <c r="BP1317" s="48"/>
      <c r="BQ1317" s="12"/>
      <c r="BR1317" s="48"/>
      <c r="BS1317" s="48"/>
      <c r="BT1317" s="48"/>
      <c r="BU1317" s="48"/>
      <c r="BV1317" s="18"/>
      <c r="BW1317" s="18"/>
      <c r="BX1317" s="18"/>
      <c r="BY1317" s="24"/>
      <c r="BZ1317" s="18"/>
      <c r="CA1317" s="18"/>
      <c r="CE1317" s="18"/>
    </row>
    <row r="1318" spans="2:83" s="19" customFormat="1">
      <c r="B1318" s="43"/>
      <c r="C1318" s="27"/>
      <c r="D1318" s="56"/>
      <c r="E1318" s="56"/>
      <c r="F1318" s="176"/>
      <c r="G1318" s="460"/>
      <c r="H1318" s="48"/>
      <c r="I1318" s="48"/>
      <c r="J1318" s="48"/>
      <c r="K1318" s="54"/>
      <c r="L1318" s="56"/>
      <c r="M1318" s="429"/>
      <c r="N1318" s="176"/>
      <c r="O1318" s="48"/>
      <c r="P1318" s="48"/>
      <c r="Q1318" s="48"/>
      <c r="R1318" s="54"/>
      <c r="S1318" s="56"/>
      <c r="T1318" s="176"/>
      <c r="U1318" s="48"/>
      <c r="V1318" s="48"/>
      <c r="W1318" s="48"/>
      <c r="X1318" s="54"/>
      <c r="Y1318" s="56"/>
      <c r="Z1318" s="176"/>
      <c r="AA1318" s="48"/>
      <c r="AB1318" s="48"/>
      <c r="AC1318" s="48"/>
      <c r="AD1318" s="54"/>
      <c r="AE1318" s="41"/>
      <c r="AF1318" s="41"/>
      <c r="AG1318" s="41"/>
      <c r="AH1318" s="41"/>
      <c r="AI1318" s="41"/>
      <c r="AJ1318" s="41"/>
      <c r="AK1318" s="20"/>
      <c r="AL1318" s="20"/>
      <c r="AM1318" s="20"/>
      <c r="AN1318" s="20"/>
      <c r="AO1318" s="20"/>
      <c r="AP1318" s="20"/>
      <c r="AQ1318" s="20"/>
      <c r="AR1318" s="20"/>
      <c r="AS1318" s="20"/>
      <c r="AT1318" s="48"/>
      <c r="AU1318" s="20"/>
      <c r="AV1318" s="20"/>
      <c r="AW1318" s="20"/>
      <c r="AX1318" s="20"/>
      <c r="AY1318" s="20"/>
      <c r="AZ1318" s="20"/>
      <c r="BA1318" s="20"/>
      <c r="BC1318" s="48"/>
      <c r="BE1318" s="48"/>
      <c r="BG1318" s="48"/>
      <c r="BH1318" s="48"/>
      <c r="BL1318" s="48"/>
      <c r="BM1318" s="61"/>
      <c r="BN1318" s="48"/>
      <c r="BO1318" s="48"/>
      <c r="BP1318" s="48"/>
      <c r="BQ1318" s="12"/>
      <c r="BR1318" s="48"/>
      <c r="BS1318" s="48"/>
      <c r="BT1318" s="48"/>
      <c r="BU1318" s="48"/>
      <c r="BV1318" s="18"/>
      <c r="BW1318" s="18"/>
      <c r="BX1318" s="18"/>
      <c r="BY1318" s="24"/>
      <c r="BZ1318" s="18"/>
      <c r="CA1318" s="18"/>
      <c r="CE1318" s="18"/>
    </row>
    <row r="1319" spans="2:83" s="19" customFormat="1">
      <c r="B1319" s="43"/>
      <c r="C1319" s="27"/>
      <c r="D1319" s="56"/>
      <c r="E1319" s="56"/>
      <c r="F1319" s="176"/>
      <c r="G1319" s="460"/>
      <c r="H1319" s="48"/>
      <c r="I1319" s="48"/>
      <c r="J1319" s="48"/>
      <c r="K1319" s="54"/>
      <c r="L1319" s="56"/>
      <c r="M1319" s="429"/>
      <c r="N1319" s="176"/>
      <c r="O1319" s="48"/>
      <c r="P1319" s="48"/>
      <c r="Q1319" s="48"/>
      <c r="R1319" s="54"/>
      <c r="S1319" s="56"/>
      <c r="T1319" s="176"/>
      <c r="U1319" s="48"/>
      <c r="V1319" s="48"/>
      <c r="W1319" s="48"/>
      <c r="X1319" s="54"/>
      <c r="Y1319" s="56"/>
      <c r="Z1319" s="176"/>
      <c r="AA1319" s="48"/>
      <c r="AB1319" s="48"/>
      <c r="AC1319" s="48"/>
      <c r="AD1319" s="54"/>
      <c r="AE1319" s="41"/>
      <c r="AF1319" s="41"/>
      <c r="AG1319" s="41"/>
      <c r="AH1319" s="41"/>
      <c r="AI1319" s="41"/>
      <c r="AJ1319" s="41"/>
      <c r="AK1319" s="20"/>
      <c r="AL1319" s="20"/>
      <c r="AM1319" s="20"/>
      <c r="AN1319" s="20"/>
      <c r="AO1319" s="20"/>
      <c r="AP1319" s="20"/>
      <c r="AQ1319" s="20"/>
      <c r="AR1319" s="20"/>
      <c r="AS1319" s="20"/>
      <c r="AT1319" s="48"/>
      <c r="AU1319" s="20"/>
      <c r="AV1319" s="20"/>
      <c r="AW1319" s="20"/>
      <c r="AX1319" s="20"/>
      <c r="AY1319" s="20"/>
      <c r="AZ1319" s="20"/>
      <c r="BA1319" s="20"/>
      <c r="BC1319" s="48"/>
      <c r="BE1319" s="48"/>
      <c r="BG1319" s="48"/>
      <c r="BH1319" s="48"/>
      <c r="BL1319" s="48"/>
      <c r="BM1319" s="61"/>
      <c r="BN1319" s="48"/>
      <c r="BO1319" s="48"/>
      <c r="BP1319" s="48"/>
      <c r="BQ1319" s="12"/>
      <c r="BR1319" s="48"/>
      <c r="BS1319" s="48"/>
      <c r="BT1319" s="48"/>
      <c r="BU1319" s="48"/>
      <c r="BV1319" s="18"/>
      <c r="BW1319" s="18"/>
      <c r="BX1319" s="18"/>
      <c r="BY1319" s="24"/>
      <c r="BZ1319" s="18"/>
      <c r="CA1319" s="18"/>
      <c r="CE1319" s="18"/>
    </row>
    <row r="1320" spans="2:83" s="19" customFormat="1">
      <c r="B1320" s="43"/>
      <c r="C1320" s="27"/>
      <c r="D1320" s="56"/>
      <c r="E1320" s="56"/>
      <c r="F1320" s="176"/>
      <c r="G1320" s="460"/>
      <c r="H1320" s="48"/>
      <c r="I1320" s="48"/>
      <c r="J1320" s="48"/>
      <c r="K1320" s="54"/>
      <c r="L1320" s="56"/>
      <c r="M1320" s="429"/>
      <c r="N1320" s="176"/>
      <c r="O1320" s="48"/>
      <c r="P1320" s="48"/>
      <c r="Q1320" s="48"/>
      <c r="R1320" s="54"/>
      <c r="S1320" s="56"/>
      <c r="T1320" s="176"/>
      <c r="U1320" s="48"/>
      <c r="V1320" s="48"/>
      <c r="W1320" s="48"/>
      <c r="X1320" s="54"/>
      <c r="Y1320" s="56"/>
      <c r="Z1320" s="176"/>
      <c r="AA1320" s="48"/>
      <c r="AB1320" s="48"/>
      <c r="AC1320" s="48"/>
      <c r="AD1320" s="54"/>
      <c r="AE1320" s="41"/>
      <c r="AF1320" s="41"/>
      <c r="AG1320" s="41"/>
      <c r="AH1320" s="41"/>
      <c r="AI1320" s="41"/>
      <c r="AJ1320" s="41"/>
      <c r="AK1320" s="20"/>
      <c r="AL1320" s="20"/>
      <c r="AM1320" s="20"/>
      <c r="AN1320" s="20"/>
      <c r="AO1320" s="20"/>
      <c r="AP1320" s="20"/>
      <c r="AQ1320" s="20"/>
      <c r="AR1320" s="20"/>
      <c r="AS1320" s="20"/>
      <c r="AT1320" s="48"/>
      <c r="AU1320" s="20"/>
      <c r="AV1320" s="20"/>
      <c r="AW1320" s="20"/>
      <c r="AX1320" s="20"/>
      <c r="AY1320" s="20"/>
      <c r="AZ1320" s="20"/>
      <c r="BA1320" s="20"/>
      <c r="BC1320" s="48"/>
      <c r="BE1320" s="48"/>
      <c r="BG1320" s="48"/>
      <c r="BH1320" s="48"/>
      <c r="BL1320" s="48"/>
      <c r="BM1320" s="61"/>
      <c r="BN1320" s="48"/>
      <c r="BO1320" s="48"/>
      <c r="BP1320" s="48"/>
      <c r="BQ1320" s="12"/>
      <c r="BR1320" s="48"/>
      <c r="BS1320" s="48"/>
      <c r="BT1320" s="48"/>
      <c r="BU1320" s="48"/>
      <c r="BV1320" s="18"/>
      <c r="BW1320" s="18"/>
      <c r="BX1320" s="18"/>
      <c r="BY1320" s="24"/>
      <c r="BZ1320" s="18"/>
      <c r="CA1320" s="18"/>
      <c r="CE1320" s="18"/>
    </row>
    <row r="1321" spans="2:83" s="19" customFormat="1">
      <c r="B1321" s="43"/>
      <c r="C1321" s="27"/>
      <c r="D1321" s="56"/>
      <c r="E1321" s="56"/>
      <c r="F1321" s="176"/>
      <c r="G1321" s="460"/>
      <c r="H1321" s="48"/>
      <c r="I1321" s="48"/>
      <c r="J1321" s="48"/>
      <c r="K1321" s="54"/>
      <c r="L1321" s="56"/>
      <c r="M1321" s="429"/>
      <c r="N1321" s="176"/>
      <c r="O1321" s="48"/>
      <c r="P1321" s="48"/>
      <c r="Q1321" s="48"/>
      <c r="R1321" s="54"/>
      <c r="S1321" s="56"/>
      <c r="T1321" s="176"/>
      <c r="U1321" s="48"/>
      <c r="V1321" s="48"/>
      <c r="W1321" s="48"/>
      <c r="X1321" s="54"/>
      <c r="Y1321" s="56"/>
      <c r="Z1321" s="176"/>
      <c r="AA1321" s="48"/>
      <c r="AB1321" s="48"/>
      <c r="AC1321" s="48"/>
      <c r="AD1321" s="54"/>
      <c r="AE1321" s="41"/>
      <c r="AF1321" s="41"/>
      <c r="AG1321" s="41"/>
      <c r="AH1321" s="41"/>
      <c r="AI1321" s="41"/>
      <c r="AJ1321" s="41"/>
      <c r="AK1321" s="20"/>
      <c r="AL1321" s="20"/>
      <c r="AM1321" s="20"/>
      <c r="AN1321" s="20"/>
      <c r="AO1321" s="20"/>
      <c r="AP1321" s="20"/>
      <c r="AQ1321" s="20"/>
      <c r="AR1321" s="20"/>
      <c r="AS1321" s="20"/>
      <c r="AT1321" s="48"/>
      <c r="AU1321" s="20"/>
      <c r="AV1321" s="20"/>
      <c r="AW1321" s="20"/>
      <c r="AX1321" s="20"/>
      <c r="AY1321" s="20"/>
      <c r="AZ1321" s="20"/>
      <c r="BA1321" s="20"/>
      <c r="BC1321" s="48"/>
      <c r="BE1321" s="48"/>
      <c r="BG1321" s="48"/>
      <c r="BH1321" s="48"/>
      <c r="BL1321" s="48"/>
      <c r="BM1321" s="61"/>
      <c r="BN1321" s="48"/>
      <c r="BO1321" s="48"/>
      <c r="BP1321" s="48"/>
      <c r="BQ1321" s="12"/>
      <c r="BR1321" s="48"/>
      <c r="BS1321" s="48"/>
      <c r="BT1321" s="48"/>
      <c r="BU1321" s="48"/>
      <c r="BV1321" s="18"/>
      <c r="BW1321" s="18"/>
      <c r="BX1321" s="18"/>
      <c r="BY1321" s="24"/>
      <c r="BZ1321" s="18"/>
      <c r="CA1321" s="18"/>
      <c r="CE1321" s="18"/>
    </row>
    <row r="1322" spans="2:83" s="19" customFormat="1">
      <c r="B1322" s="43"/>
      <c r="C1322" s="27"/>
      <c r="D1322" s="56"/>
      <c r="E1322" s="56"/>
      <c r="F1322" s="176"/>
      <c r="G1322" s="460"/>
      <c r="H1322" s="48"/>
      <c r="I1322" s="48"/>
      <c r="J1322" s="48"/>
      <c r="K1322" s="54"/>
      <c r="L1322" s="56"/>
      <c r="M1322" s="429"/>
      <c r="N1322" s="176"/>
      <c r="O1322" s="48"/>
      <c r="P1322" s="48"/>
      <c r="Q1322" s="48"/>
      <c r="R1322" s="54"/>
      <c r="S1322" s="56"/>
      <c r="T1322" s="176"/>
      <c r="U1322" s="48"/>
      <c r="V1322" s="48"/>
      <c r="W1322" s="48"/>
      <c r="X1322" s="54"/>
      <c r="Y1322" s="56"/>
      <c r="Z1322" s="176"/>
      <c r="AA1322" s="48"/>
      <c r="AB1322" s="48"/>
      <c r="AC1322" s="48"/>
      <c r="AD1322" s="54"/>
      <c r="AE1322" s="41"/>
      <c r="AF1322" s="41"/>
      <c r="AG1322" s="41"/>
      <c r="AH1322" s="41"/>
      <c r="AI1322" s="41"/>
      <c r="AJ1322" s="41"/>
      <c r="AK1322" s="20"/>
      <c r="AL1322" s="20"/>
      <c r="AM1322" s="20"/>
      <c r="AN1322" s="20"/>
      <c r="AO1322" s="20"/>
      <c r="AP1322" s="20"/>
      <c r="AQ1322" s="20"/>
      <c r="AR1322" s="20"/>
      <c r="AS1322" s="20"/>
      <c r="AT1322" s="48"/>
      <c r="AU1322" s="20"/>
      <c r="AV1322" s="20"/>
      <c r="AW1322" s="20"/>
      <c r="AX1322" s="20"/>
      <c r="AY1322" s="20"/>
      <c r="AZ1322" s="20"/>
      <c r="BA1322" s="20"/>
      <c r="BC1322" s="48"/>
      <c r="BE1322" s="48"/>
      <c r="BG1322" s="48"/>
      <c r="BH1322" s="48"/>
      <c r="BL1322" s="48"/>
      <c r="BM1322" s="61"/>
      <c r="BN1322" s="48"/>
      <c r="BO1322" s="48"/>
      <c r="BP1322" s="48"/>
      <c r="BQ1322" s="12"/>
      <c r="BR1322" s="48"/>
      <c r="BS1322" s="48"/>
      <c r="BT1322" s="48"/>
      <c r="BU1322" s="48"/>
      <c r="BV1322" s="18"/>
      <c r="BW1322" s="18"/>
      <c r="BX1322" s="18"/>
      <c r="BY1322" s="24"/>
      <c r="BZ1322" s="18"/>
      <c r="CA1322" s="18"/>
      <c r="CE1322" s="18"/>
    </row>
    <row r="1323" spans="2:83" s="19" customFormat="1">
      <c r="B1323" s="43"/>
      <c r="C1323" s="27"/>
      <c r="D1323" s="56"/>
      <c r="E1323" s="56"/>
      <c r="F1323" s="176"/>
      <c r="G1323" s="460"/>
      <c r="H1323" s="48"/>
      <c r="I1323" s="48"/>
      <c r="J1323" s="48"/>
      <c r="K1323" s="54"/>
      <c r="L1323" s="56"/>
      <c r="M1323" s="429"/>
      <c r="N1323" s="176"/>
      <c r="O1323" s="48"/>
      <c r="P1323" s="48"/>
      <c r="Q1323" s="48"/>
      <c r="R1323" s="54"/>
      <c r="S1323" s="56"/>
      <c r="T1323" s="176"/>
      <c r="U1323" s="48"/>
      <c r="V1323" s="48"/>
      <c r="W1323" s="48"/>
      <c r="X1323" s="54"/>
      <c r="Y1323" s="56"/>
      <c r="Z1323" s="176"/>
      <c r="AA1323" s="48"/>
      <c r="AB1323" s="48"/>
      <c r="AC1323" s="48"/>
      <c r="AD1323" s="54"/>
      <c r="AE1323" s="41"/>
      <c r="AF1323" s="41"/>
      <c r="AG1323" s="41"/>
      <c r="AH1323" s="41"/>
      <c r="AI1323" s="41"/>
      <c r="AJ1323" s="41"/>
      <c r="AK1323" s="20"/>
      <c r="AL1323" s="20"/>
      <c r="AM1323" s="20"/>
      <c r="AN1323" s="20"/>
      <c r="AO1323" s="20"/>
      <c r="AP1323" s="20"/>
      <c r="AQ1323" s="20"/>
      <c r="AR1323" s="20"/>
      <c r="AS1323" s="20"/>
      <c r="AT1323" s="48"/>
      <c r="AU1323" s="20"/>
      <c r="AV1323" s="20"/>
      <c r="AW1323" s="20"/>
      <c r="AX1323" s="20"/>
      <c r="AY1323" s="20"/>
      <c r="AZ1323" s="20"/>
      <c r="BA1323" s="20"/>
      <c r="BC1323" s="48"/>
      <c r="BE1323" s="48"/>
      <c r="BG1323" s="48"/>
      <c r="BH1323" s="48"/>
      <c r="BL1323" s="48"/>
      <c r="BM1323" s="61"/>
      <c r="BN1323" s="48"/>
      <c r="BO1323" s="48"/>
      <c r="BP1323" s="48"/>
      <c r="BQ1323" s="12"/>
      <c r="BR1323" s="48"/>
      <c r="BS1323" s="48"/>
      <c r="BT1323" s="48"/>
      <c r="BU1323" s="48"/>
      <c r="BV1323" s="18"/>
      <c r="BW1323" s="18"/>
      <c r="BX1323" s="18"/>
      <c r="BY1323" s="24"/>
      <c r="BZ1323" s="18"/>
      <c r="CA1323" s="18"/>
      <c r="CE1323" s="18"/>
    </row>
    <row r="1324" spans="2:83" s="19" customFormat="1">
      <c r="B1324" s="43"/>
      <c r="C1324" s="27"/>
      <c r="D1324" s="56"/>
      <c r="E1324" s="56"/>
      <c r="F1324" s="176"/>
      <c r="G1324" s="460"/>
      <c r="H1324" s="48"/>
      <c r="I1324" s="48"/>
      <c r="J1324" s="48"/>
      <c r="K1324" s="54"/>
      <c r="L1324" s="56"/>
      <c r="M1324" s="429"/>
      <c r="N1324" s="176"/>
      <c r="O1324" s="48"/>
      <c r="P1324" s="48"/>
      <c r="Q1324" s="48"/>
      <c r="R1324" s="54"/>
      <c r="S1324" s="56"/>
      <c r="T1324" s="176"/>
      <c r="U1324" s="48"/>
      <c r="V1324" s="48"/>
      <c r="W1324" s="48"/>
      <c r="X1324" s="54"/>
      <c r="Y1324" s="56"/>
      <c r="Z1324" s="176"/>
      <c r="AA1324" s="48"/>
      <c r="AB1324" s="48"/>
      <c r="AC1324" s="48"/>
      <c r="AD1324" s="54"/>
      <c r="AE1324" s="41"/>
      <c r="AF1324" s="41"/>
      <c r="AG1324" s="41"/>
      <c r="AH1324" s="41"/>
      <c r="AI1324" s="41"/>
      <c r="AJ1324" s="41"/>
      <c r="AK1324" s="20"/>
      <c r="AL1324" s="20"/>
      <c r="AM1324" s="20"/>
      <c r="AN1324" s="20"/>
      <c r="AO1324" s="20"/>
      <c r="AP1324" s="20"/>
      <c r="AQ1324" s="20"/>
      <c r="AR1324" s="20"/>
      <c r="AS1324" s="20"/>
      <c r="AT1324" s="48"/>
      <c r="AU1324" s="20"/>
      <c r="AV1324" s="20"/>
      <c r="AW1324" s="20"/>
      <c r="AX1324" s="20"/>
      <c r="AY1324" s="20"/>
      <c r="AZ1324" s="20"/>
      <c r="BA1324" s="20"/>
      <c r="BC1324" s="48"/>
      <c r="BE1324" s="48"/>
      <c r="BG1324" s="48"/>
      <c r="BH1324" s="48"/>
      <c r="BL1324" s="48"/>
      <c r="BM1324" s="61"/>
      <c r="BN1324" s="48"/>
      <c r="BO1324" s="48"/>
      <c r="BP1324" s="48"/>
      <c r="BQ1324" s="12"/>
      <c r="BR1324" s="48"/>
      <c r="BS1324" s="48"/>
      <c r="BT1324" s="48"/>
      <c r="BU1324" s="48"/>
      <c r="BV1324" s="18"/>
      <c r="BW1324" s="18"/>
      <c r="BX1324" s="18"/>
      <c r="BY1324" s="24"/>
      <c r="BZ1324" s="18"/>
      <c r="CA1324" s="18"/>
      <c r="CE1324" s="18"/>
    </row>
    <row r="1325" spans="2:83" s="19" customFormat="1">
      <c r="B1325" s="43"/>
      <c r="C1325" s="27"/>
      <c r="D1325" s="56"/>
      <c r="E1325" s="56"/>
      <c r="F1325" s="176"/>
      <c r="G1325" s="460"/>
      <c r="H1325" s="48"/>
      <c r="I1325" s="48"/>
      <c r="J1325" s="48"/>
      <c r="K1325" s="54"/>
      <c r="L1325" s="56"/>
      <c r="M1325" s="429"/>
      <c r="N1325" s="176"/>
      <c r="O1325" s="48"/>
      <c r="P1325" s="48"/>
      <c r="Q1325" s="48"/>
      <c r="R1325" s="54"/>
      <c r="S1325" s="56"/>
      <c r="T1325" s="176"/>
      <c r="U1325" s="48"/>
      <c r="V1325" s="48"/>
      <c r="W1325" s="48"/>
      <c r="X1325" s="54"/>
      <c r="Y1325" s="56"/>
      <c r="Z1325" s="176"/>
      <c r="AA1325" s="48"/>
      <c r="AB1325" s="48"/>
      <c r="AC1325" s="48"/>
      <c r="AD1325" s="54"/>
      <c r="AE1325" s="41"/>
      <c r="AF1325" s="41"/>
      <c r="AG1325" s="41"/>
      <c r="AH1325" s="41"/>
      <c r="AI1325" s="41"/>
      <c r="AJ1325" s="41"/>
      <c r="AK1325" s="20"/>
      <c r="AL1325" s="20"/>
      <c r="AM1325" s="20"/>
      <c r="AN1325" s="20"/>
      <c r="AO1325" s="20"/>
      <c r="AP1325" s="20"/>
      <c r="AQ1325" s="20"/>
      <c r="AR1325" s="20"/>
      <c r="AS1325" s="20"/>
      <c r="AT1325" s="48"/>
      <c r="AU1325" s="20"/>
      <c r="AV1325" s="20"/>
      <c r="AW1325" s="20"/>
      <c r="AX1325" s="20"/>
      <c r="AY1325" s="20"/>
      <c r="AZ1325" s="20"/>
      <c r="BA1325" s="20"/>
      <c r="BC1325" s="48"/>
      <c r="BE1325" s="48"/>
      <c r="BG1325" s="48"/>
      <c r="BH1325" s="48"/>
      <c r="BL1325" s="48"/>
      <c r="BM1325" s="61"/>
      <c r="BN1325" s="48"/>
      <c r="BO1325" s="48"/>
      <c r="BP1325" s="48"/>
      <c r="BQ1325" s="12"/>
      <c r="BR1325" s="48"/>
      <c r="BS1325" s="48"/>
      <c r="BT1325" s="48"/>
      <c r="BU1325" s="48"/>
      <c r="BV1325" s="18"/>
      <c r="BW1325" s="18"/>
      <c r="BX1325" s="18"/>
      <c r="BY1325" s="24"/>
      <c r="BZ1325" s="18"/>
      <c r="CA1325" s="18"/>
      <c r="CE1325" s="18"/>
    </row>
    <row r="1326" spans="2:83" s="19" customFormat="1">
      <c r="B1326" s="43"/>
      <c r="C1326" s="27"/>
      <c r="D1326" s="56"/>
      <c r="E1326" s="56"/>
      <c r="F1326" s="176"/>
      <c r="G1326" s="460"/>
      <c r="H1326" s="48"/>
      <c r="I1326" s="48"/>
      <c r="J1326" s="48"/>
      <c r="K1326" s="54"/>
      <c r="L1326" s="56"/>
      <c r="M1326" s="429"/>
      <c r="N1326" s="176"/>
      <c r="O1326" s="48"/>
      <c r="P1326" s="48"/>
      <c r="Q1326" s="48"/>
      <c r="R1326" s="54"/>
      <c r="S1326" s="56"/>
      <c r="T1326" s="176"/>
      <c r="U1326" s="48"/>
      <c r="V1326" s="48"/>
      <c r="W1326" s="48"/>
      <c r="X1326" s="54"/>
      <c r="Y1326" s="56"/>
      <c r="Z1326" s="176"/>
      <c r="AA1326" s="48"/>
      <c r="AB1326" s="48"/>
      <c r="AC1326" s="48"/>
      <c r="AD1326" s="54"/>
      <c r="AE1326" s="41"/>
      <c r="AF1326" s="41"/>
      <c r="AG1326" s="41"/>
      <c r="AH1326" s="41"/>
      <c r="AI1326" s="41"/>
      <c r="AJ1326" s="41"/>
      <c r="AK1326" s="20"/>
      <c r="AL1326" s="20"/>
      <c r="AM1326" s="20"/>
      <c r="AN1326" s="20"/>
      <c r="AO1326" s="20"/>
      <c r="AP1326" s="20"/>
      <c r="AQ1326" s="20"/>
      <c r="AR1326" s="20"/>
      <c r="AS1326" s="20"/>
      <c r="AT1326" s="48"/>
      <c r="AU1326" s="20"/>
      <c r="AV1326" s="20"/>
      <c r="AW1326" s="20"/>
      <c r="AX1326" s="20"/>
      <c r="AY1326" s="20"/>
      <c r="AZ1326" s="20"/>
      <c r="BA1326" s="20"/>
      <c r="BC1326" s="48"/>
      <c r="BE1326" s="48"/>
      <c r="BG1326" s="48"/>
      <c r="BH1326" s="48"/>
      <c r="BL1326" s="48"/>
      <c r="BM1326" s="61"/>
      <c r="BN1326" s="48"/>
      <c r="BO1326" s="48"/>
      <c r="BP1326" s="48"/>
      <c r="BQ1326" s="12"/>
      <c r="BR1326" s="48"/>
      <c r="BS1326" s="48"/>
      <c r="BT1326" s="48"/>
      <c r="BU1326" s="48"/>
      <c r="BV1326" s="18"/>
      <c r="BW1326" s="18"/>
      <c r="BX1326" s="18"/>
      <c r="BY1326" s="24"/>
      <c r="BZ1326" s="18"/>
      <c r="CA1326" s="18"/>
      <c r="CE1326" s="18"/>
    </row>
    <row r="1327" spans="2:83" s="19" customFormat="1">
      <c r="B1327" s="43"/>
      <c r="C1327" s="27"/>
      <c r="D1327" s="56"/>
      <c r="E1327" s="56"/>
      <c r="F1327" s="176"/>
      <c r="G1327" s="460"/>
      <c r="H1327" s="48"/>
      <c r="I1327" s="48"/>
      <c r="J1327" s="48"/>
      <c r="K1327" s="54"/>
      <c r="L1327" s="56"/>
      <c r="M1327" s="429"/>
      <c r="N1327" s="176"/>
      <c r="O1327" s="48"/>
      <c r="P1327" s="48"/>
      <c r="Q1327" s="48"/>
      <c r="R1327" s="54"/>
      <c r="S1327" s="56"/>
      <c r="T1327" s="176"/>
      <c r="U1327" s="48"/>
      <c r="V1327" s="48"/>
      <c r="W1327" s="48"/>
      <c r="X1327" s="54"/>
      <c r="Y1327" s="56"/>
      <c r="Z1327" s="176"/>
      <c r="AA1327" s="48"/>
      <c r="AB1327" s="48"/>
      <c r="AC1327" s="48"/>
      <c r="AD1327" s="54"/>
      <c r="AE1327" s="41"/>
      <c r="AF1327" s="41"/>
      <c r="AG1327" s="41"/>
      <c r="AH1327" s="41"/>
      <c r="AI1327" s="41"/>
      <c r="AJ1327" s="41"/>
      <c r="AK1327" s="20"/>
      <c r="AL1327" s="20"/>
      <c r="AM1327" s="20"/>
      <c r="AN1327" s="20"/>
      <c r="AO1327" s="20"/>
      <c r="AP1327" s="20"/>
      <c r="AQ1327" s="20"/>
      <c r="AR1327" s="20"/>
      <c r="AS1327" s="20"/>
      <c r="AT1327" s="48"/>
      <c r="AU1327" s="20"/>
      <c r="AV1327" s="20"/>
      <c r="AW1327" s="20"/>
      <c r="AX1327" s="20"/>
      <c r="AY1327" s="20"/>
      <c r="AZ1327" s="20"/>
      <c r="BA1327" s="20"/>
      <c r="BC1327" s="48"/>
      <c r="BE1327" s="48"/>
      <c r="BG1327" s="48"/>
      <c r="BH1327" s="48"/>
      <c r="BL1327" s="48"/>
      <c r="BM1327" s="61"/>
      <c r="BN1327" s="48"/>
      <c r="BO1327" s="48"/>
      <c r="BP1327" s="48"/>
      <c r="BQ1327" s="12"/>
      <c r="BR1327" s="48"/>
      <c r="BS1327" s="48"/>
      <c r="BT1327" s="48"/>
      <c r="BU1327" s="48"/>
      <c r="BV1327" s="18"/>
      <c r="BW1327" s="18"/>
      <c r="BX1327" s="18"/>
      <c r="BY1327" s="24"/>
      <c r="BZ1327" s="18"/>
      <c r="CA1327" s="18"/>
      <c r="CE1327" s="18"/>
    </row>
    <row r="1328" spans="2:83" s="19" customFormat="1">
      <c r="B1328" s="43"/>
      <c r="C1328" s="27"/>
      <c r="D1328" s="56"/>
      <c r="E1328" s="56"/>
      <c r="F1328" s="176"/>
      <c r="G1328" s="460"/>
      <c r="H1328" s="48"/>
      <c r="I1328" s="48"/>
      <c r="J1328" s="48"/>
      <c r="K1328" s="54"/>
      <c r="L1328" s="56"/>
      <c r="M1328" s="429"/>
      <c r="N1328" s="176"/>
      <c r="O1328" s="48"/>
      <c r="P1328" s="48"/>
      <c r="Q1328" s="48"/>
      <c r="R1328" s="54"/>
      <c r="S1328" s="56"/>
      <c r="T1328" s="176"/>
      <c r="U1328" s="48"/>
      <c r="V1328" s="48"/>
      <c r="W1328" s="48"/>
      <c r="X1328" s="54"/>
      <c r="Y1328" s="56"/>
      <c r="Z1328" s="176"/>
      <c r="AA1328" s="48"/>
      <c r="AB1328" s="48"/>
      <c r="AC1328" s="48"/>
      <c r="AD1328" s="54"/>
      <c r="AE1328" s="41"/>
      <c r="AF1328" s="41"/>
      <c r="AG1328" s="41"/>
      <c r="AH1328" s="41"/>
      <c r="AI1328" s="41"/>
      <c r="AJ1328" s="41"/>
      <c r="AK1328" s="20"/>
      <c r="AL1328" s="20"/>
      <c r="AM1328" s="20"/>
      <c r="AN1328" s="20"/>
      <c r="AO1328" s="20"/>
      <c r="AP1328" s="20"/>
      <c r="AQ1328" s="20"/>
      <c r="AR1328" s="20"/>
      <c r="AS1328" s="20"/>
      <c r="AT1328" s="48"/>
      <c r="AU1328" s="20"/>
      <c r="AV1328" s="20"/>
      <c r="AW1328" s="20"/>
      <c r="AX1328" s="20"/>
      <c r="AY1328" s="20"/>
      <c r="AZ1328" s="20"/>
      <c r="BA1328" s="20"/>
      <c r="BC1328" s="48"/>
      <c r="BE1328" s="48"/>
      <c r="BG1328" s="48"/>
      <c r="BH1328" s="48"/>
      <c r="BL1328" s="48"/>
      <c r="BM1328" s="61"/>
      <c r="BN1328" s="48"/>
      <c r="BO1328" s="48"/>
      <c r="BP1328" s="48"/>
      <c r="BQ1328" s="12"/>
      <c r="BR1328" s="48"/>
      <c r="BS1328" s="48"/>
      <c r="BT1328" s="48"/>
      <c r="BU1328" s="48"/>
      <c r="BV1328" s="18"/>
      <c r="BW1328" s="18"/>
      <c r="BX1328" s="18"/>
      <c r="BY1328" s="24"/>
      <c r="BZ1328" s="18"/>
      <c r="CA1328" s="18"/>
      <c r="CE1328" s="18"/>
    </row>
    <row r="1329" spans="2:83" s="19" customFormat="1">
      <c r="B1329" s="43"/>
      <c r="C1329" s="27"/>
      <c r="D1329" s="56"/>
      <c r="E1329" s="56"/>
      <c r="F1329" s="176"/>
      <c r="G1329" s="460"/>
      <c r="H1329" s="48"/>
      <c r="I1329" s="48"/>
      <c r="J1329" s="48"/>
      <c r="K1329" s="54"/>
      <c r="L1329" s="56"/>
      <c r="M1329" s="429"/>
      <c r="N1329" s="176"/>
      <c r="O1329" s="48"/>
      <c r="P1329" s="48"/>
      <c r="Q1329" s="48"/>
      <c r="R1329" s="54"/>
      <c r="S1329" s="56"/>
      <c r="T1329" s="176"/>
      <c r="U1329" s="48"/>
      <c r="V1329" s="48"/>
      <c r="W1329" s="48"/>
      <c r="X1329" s="54"/>
      <c r="Y1329" s="56"/>
      <c r="Z1329" s="176"/>
      <c r="AA1329" s="48"/>
      <c r="AB1329" s="48"/>
      <c r="AC1329" s="48"/>
      <c r="AD1329" s="54"/>
      <c r="AE1329" s="41"/>
      <c r="AF1329" s="41"/>
      <c r="AG1329" s="41"/>
      <c r="AH1329" s="41"/>
      <c r="AI1329" s="41"/>
      <c r="AJ1329" s="41"/>
      <c r="AK1329" s="20"/>
      <c r="AL1329" s="20"/>
      <c r="AM1329" s="20"/>
      <c r="AN1329" s="20"/>
      <c r="AO1329" s="20"/>
      <c r="AP1329" s="20"/>
      <c r="AQ1329" s="20"/>
      <c r="AR1329" s="20"/>
      <c r="AS1329" s="20"/>
      <c r="AT1329" s="48"/>
      <c r="AU1329" s="20"/>
      <c r="AV1329" s="20"/>
      <c r="AW1329" s="20"/>
      <c r="AX1329" s="20"/>
      <c r="AY1329" s="20"/>
      <c r="AZ1329" s="20"/>
      <c r="BA1329" s="20"/>
      <c r="BC1329" s="48"/>
      <c r="BE1329" s="48"/>
      <c r="BG1329" s="48"/>
      <c r="BH1329" s="48"/>
      <c r="BL1329" s="48"/>
      <c r="BM1329" s="61"/>
      <c r="BN1329" s="48"/>
      <c r="BO1329" s="48"/>
      <c r="BP1329" s="48"/>
      <c r="BQ1329" s="12"/>
      <c r="BR1329" s="48"/>
      <c r="BS1329" s="48"/>
      <c r="BT1329" s="48"/>
      <c r="BU1329" s="48"/>
      <c r="BV1329" s="18"/>
      <c r="BW1329" s="18"/>
      <c r="BX1329" s="18"/>
      <c r="BY1329" s="24"/>
      <c r="BZ1329" s="18"/>
      <c r="CA1329" s="18"/>
      <c r="CE1329" s="18"/>
    </row>
    <row r="1330" spans="2:83" s="19" customFormat="1">
      <c r="B1330" s="43"/>
      <c r="C1330" s="27"/>
      <c r="D1330" s="56"/>
      <c r="E1330" s="56"/>
      <c r="F1330" s="176"/>
      <c r="G1330" s="460"/>
      <c r="H1330" s="48"/>
      <c r="I1330" s="48"/>
      <c r="J1330" s="48"/>
      <c r="K1330" s="54"/>
      <c r="L1330" s="56"/>
      <c r="M1330" s="429"/>
      <c r="N1330" s="176"/>
      <c r="O1330" s="48"/>
      <c r="P1330" s="48"/>
      <c r="Q1330" s="48"/>
      <c r="R1330" s="54"/>
      <c r="S1330" s="56"/>
      <c r="T1330" s="176"/>
      <c r="U1330" s="48"/>
      <c r="V1330" s="48"/>
      <c r="W1330" s="48"/>
      <c r="X1330" s="54"/>
      <c r="Y1330" s="56"/>
      <c r="Z1330" s="176"/>
      <c r="AA1330" s="48"/>
      <c r="AB1330" s="48"/>
      <c r="AC1330" s="48"/>
      <c r="AD1330" s="54"/>
      <c r="AE1330" s="41"/>
      <c r="AF1330" s="41"/>
      <c r="AG1330" s="41"/>
      <c r="AH1330" s="41"/>
      <c r="AI1330" s="41"/>
      <c r="AJ1330" s="41"/>
      <c r="AK1330" s="20"/>
      <c r="AL1330" s="20"/>
      <c r="AM1330" s="20"/>
      <c r="AN1330" s="20"/>
      <c r="AO1330" s="20"/>
      <c r="AP1330" s="20"/>
      <c r="AQ1330" s="20"/>
      <c r="AR1330" s="20"/>
      <c r="AS1330" s="20"/>
      <c r="AT1330" s="48"/>
      <c r="AU1330" s="20"/>
      <c r="AV1330" s="20"/>
      <c r="AW1330" s="20"/>
      <c r="AX1330" s="20"/>
      <c r="AY1330" s="20"/>
      <c r="AZ1330" s="20"/>
      <c r="BA1330" s="20"/>
      <c r="BC1330" s="48"/>
      <c r="BE1330" s="48"/>
      <c r="BG1330" s="48"/>
      <c r="BH1330" s="48"/>
      <c r="BL1330" s="48"/>
      <c r="BM1330" s="61"/>
      <c r="BN1330" s="48"/>
      <c r="BO1330" s="48"/>
      <c r="BP1330" s="48"/>
      <c r="BQ1330" s="12"/>
      <c r="BR1330" s="48"/>
      <c r="BS1330" s="48"/>
      <c r="BT1330" s="48"/>
      <c r="BU1330" s="48"/>
      <c r="BV1330" s="18"/>
      <c r="BW1330" s="18"/>
      <c r="BX1330" s="18"/>
      <c r="BY1330" s="24"/>
      <c r="BZ1330" s="18"/>
      <c r="CA1330" s="18"/>
      <c r="CE1330" s="18"/>
    </row>
    <row r="1331" spans="2:83" s="19" customFormat="1">
      <c r="B1331" s="43"/>
      <c r="C1331" s="27"/>
      <c r="D1331" s="56"/>
      <c r="E1331" s="56"/>
      <c r="F1331" s="176"/>
      <c r="G1331" s="460"/>
      <c r="H1331" s="48"/>
      <c r="I1331" s="48"/>
      <c r="J1331" s="48"/>
      <c r="K1331" s="54"/>
      <c r="L1331" s="56"/>
      <c r="M1331" s="429"/>
      <c r="N1331" s="176"/>
      <c r="O1331" s="48"/>
      <c r="P1331" s="48"/>
      <c r="Q1331" s="48"/>
      <c r="R1331" s="54"/>
      <c r="S1331" s="56"/>
      <c r="T1331" s="176"/>
      <c r="U1331" s="48"/>
      <c r="V1331" s="48"/>
      <c r="W1331" s="48"/>
      <c r="X1331" s="54"/>
      <c r="Y1331" s="56"/>
      <c r="Z1331" s="176"/>
      <c r="AA1331" s="48"/>
      <c r="AB1331" s="48"/>
      <c r="AC1331" s="48"/>
      <c r="AD1331" s="54"/>
      <c r="AE1331" s="41"/>
      <c r="AF1331" s="41"/>
      <c r="AG1331" s="41"/>
      <c r="AH1331" s="41"/>
      <c r="AI1331" s="41"/>
      <c r="AJ1331" s="41"/>
      <c r="AK1331" s="20"/>
      <c r="AL1331" s="20"/>
      <c r="AM1331" s="20"/>
      <c r="AN1331" s="20"/>
      <c r="AO1331" s="20"/>
      <c r="AP1331" s="20"/>
      <c r="AQ1331" s="20"/>
      <c r="AR1331" s="20"/>
      <c r="AS1331" s="20"/>
      <c r="AT1331" s="48"/>
      <c r="AU1331" s="20"/>
      <c r="AV1331" s="20"/>
      <c r="AW1331" s="20"/>
      <c r="AX1331" s="20"/>
      <c r="AY1331" s="20"/>
      <c r="AZ1331" s="20"/>
      <c r="BA1331" s="20"/>
      <c r="BC1331" s="48"/>
      <c r="BE1331" s="48"/>
      <c r="BG1331" s="48"/>
      <c r="BH1331" s="48"/>
      <c r="BL1331" s="48"/>
      <c r="BM1331" s="61"/>
      <c r="BN1331" s="48"/>
      <c r="BO1331" s="48"/>
      <c r="BP1331" s="48"/>
      <c r="BQ1331" s="12"/>
      <c r="BR1331" s="48"/>
      <c r="BS1331" s="48"/>
      <c r="BT1331" s="48"/>
      <c r="BU1331" s="48"/>
      <c r="BV1331" s="18"/>
      <c r="BW1331" s="18"/>
      <c r="BX1331" s="18"/>
      <c r="BY1331" s="24"/>
      <c r="BZ1331" s="18"/>
      <c r="CA1331" s="18"/>
      <c r="CE1331" s="18"/>
    </row>
    <row r="1332" spans="2:83" s="19" customFormat="1">
      <c r="B1332" s="43"/>
      <c r="C1332" s="27"/>
      <c r="D1332" s="56"/>
      <c r="E1332" s="56"/>
      <c r="F1332" s="176"/>
      <c r="G1332" s="460"/>
      <c r="H1332" s="48"/>
      <c r="I1332" s="48"/>
      <c r="J1332" s="48"/>
      <c r="K1332" s="54"/>
      <c r="L1332" s="56"/>
      <c r="M1332" s="429"/>
      <c r="N1332" s="176"/>
      <c r="O1332" s="48"/>
      <c r="P1332" s="48"/>
      <c r="Q1332" s="48"/>
      <c r="R1332" s="54"/>
      <c r="S1332" s="56"/>
      <c r="T1332" s="176"/>
      <c r="U1332" s="48"/>
      <c r="V1332" s="48"/>
      <c r="W1332" s="48"/>
      <c r="X1332" s="54"/>
      <c r="Y1332" s="56"/>
      <c r="Z1332" s="176"/>
      <c r="AA1332" s="48"/>
      <c r="AB1332" s="48"/>
      <c r="AC1332" s="48"/>
      <c r="AD1332" s="54"/>
      <c r="AE1332" s="41"/>
      <c r="AF1332" s="41"/>
      <c r="AG1332" s="41"/>
      <c r="AH1332" s="41"/>
      <c r="AI1332" s="41"/>
      <c r="AJ1332" s="41"/>
      <c r="AK1332" s="20"/>
      <c r="AL1332" s="20"/>
      <c r="AM1332" s="20"/>
      <c r="AN1332" s="20"/>
      <c r="AO1332" s="20"/>
      <c r="AP1332" s="20"/>
      <c r="AQ1332" s="20"/>
      <c r="AR1332" s="20"/>
      <c r="AS1332" s="20"/>
      <c r="AT1332" s="48"/>
      <c r="AU1332" s="20"/>
      <c r="AV1332" s="20"/>
      <c r="AW1332" s="20"/>
      <c r="AX1332" s="20"/>
      <c r="AY1332" s="20"/>
      <c r="AZ1332" s="20"/>
      <c r="BA1332" s="20"/>
      <c r="BC1332" s="48"/>
      <c r="BE1332" s="48"/>
      <c r="BG1332" s="48"/>
      <c r="BH1332" s="48"/>
      <c r="BL1332" s="48"/>
      <c r="BM1332" s="61"/>
      <c r="BN1332" s="48"/>
      <c r="BO1332" s="48"/>
      <c r="BP1332" s="48"/>
      <c r="BQ1332" s="12"/>
      <c r="BR1332" s="48"/>
      <c r="BS1332" s="48"/>
      <c r="BT1332" s="48"/>
      <c r="BU1332" s="48"/>
      <c r="BV1332" s="18"/>
      <c r="BW1332" s="18"/>
      <c r="BX1332" s="18"/>
      <c r="BY1332" s="24"/>
      <c r="BZ1332" s="18"/>
      <c r="CA1332" s="18"/>
      <c r="CE1332" s="18"/>
    </row>
    <row r="1333" spans="2:83" s="19" customFormat="1">
      <c r="B1333" s="43"/>
      <c r="C1333" s="27"/>
      <c r="D1333" s="56"/>
      <c r="E1333" s="56"/>
      <c r="F1333" s="176"/>
      <c r="G1333" s="460"/>
      <c r="H1333" s="48"/>
      <c r="I1333" s="48"/>
      <c r="J1333" s="48"/>
      <c r="K1333" s="54"/>
      <c r="L1333" s="56"/>
      <c r="M1333" s="429"/>
      <c r="N1333" s="176"/>
      <c r="O1333" s="48"/>
      <c r="P1333" s="48"/>
      <c r="Q1333" s="48"/>
      <c r="R1333" s="54"/>
      <c r="S1333" s="56"/>
      <c r="T1333" s="176"/>
      <c r="U1333" s="48"/>
      <c r="V1333" s="48"/>
      <c r="W1333" s="48"/>
      <c r="X1333" s="54"/>
      <c r="Y1333" s="56"/>
      <c r="Z1333" s="176"/>
      <c r="AA1333" s="48"/>
      <c r="AB1333" s="48"/>
      <c r="AC1333" s="48"/>
      <c r="AD1333" s="54"/>
      <c r="AE1333" s="41"/>
      <c r="AF1333" s="41"/>
      <c r="AG1333" s="41"/>
      <c r="AH1333" s="41"/>
      <c r="AI1333" s="41"/>
      <c r="AJ1333" s="41"/>
      <c r="AK1333" s="20"/>
      <c r="AL1333" s="20"/>
      <c r="AM1333" s="20"/>
      <c r="AN1333" s="20"/>
      <c r="AO1333" s="20"/>
      <c r="AP1333" s="20"/>
      <c r="AQ1333" s="20"/>
      <c r="AR1333" s="20"/>
      <c r="AS1333" s="20"/>
      <c r="AT1333" s="48"/>
      <c r="AU1333" s="20"/>
      <c r="AV1333" s="20"/>
      <c r="AW1333" s="20"/>
      <c r="AX1333" s="20"/>
      <c r="AY1333" s="20"/>
      <c r="AZ1333" s="20"/>
      <c r="BA1333" s="20"/>
      <c r="BC1333" s="48"/>
      <c r="BE1333" s="48"/>
      <c r="BG1333" s="48"/>
      <c r="BH1333" s="48"/>
      <c r="BL1333" s="48"/>
      <c r="BM1333" s="61"/>
      <c r="BN1333" s="48"/>
      <c r="BO1333" s="48"/>
      <c r="BP1333" s="48"/>
      <c r="BQ1333" s="12"/>
      <c r="BR1333" s="48"/>
      <c r="BS1333" s="48"/>
      <c r="BT1333" s="48"/>
      <c r="BU1333" s="48"/>
      <c r="BV1333" s="18"/>
      <c r="BW1333" s="18"/>
      <c r="BX1333" s="18"/>
      <c r="BY1333" s="24"/>
      <c r="BZ1333" s="18"/>
      <c r="CA1333" s="18"/>
      <c r="CE1333" s="18"/>
    </row>
    <row r="1334" spans="2:83" s="19" customFormat="1">
      <c r="B1334" s="43"/>
      <c r="C1334" s="27"/>
      <c r="D1334" s="56"/>
      <c r="E1334" s="56"/>
      <c r="F1334" s="176"/>
      <c r="G1334" s="460"/>
      <c r="H1334" s="48"/>
      <c r="I1334" s="48"/>
      <c r="J1334" s="48"/>
      <c r="K1334" s="54"/>
      <c r="L1334" s="56"/>
      <c r="M1334" s="429"/>
      <c r="N1334" s="176"/>
      <c r="O1334" s="48"/>
      <c r="P1334" s="48"/>
      <c r="Q1334" s="48"/>
      <c r="R1334" s="54"/>
      <c r="S1334" s="56"/>
      <c r="T1334" s="176"/>
      <c r="U1334" s="48"/>
      <c r="V1334" s="48"/>
      <c r="W1334" s="48"/>
      <c r="X1334" s="54"/>
      <c r="Y1334" s="56"/>
      <c r="Z1334" s="176"/>
      <c r="AA1334" s="48"/>
      <c r="AB1334" s="48"/>
      <c r="AC1334" s="48"/>
      <c r="AD1334" s="54"/>
      <c r="AE1334" s="41"/>
      <c r="AF1334" s="41"/>
      <c r="AG1334" s="41"/>
      <c r="AH1334" s="41"/>
      <c r="AI1334" s="41"/>
      <c r="AJ1334" s="41"/>
      <c r="AK1334" s="20"/>
      <c r="AL1334" s="20"/>
      <c r="AM1334" s="20"/>
      <c r="AN1334" s="20"/>
      <c r="AO1334" s="20"/>
      <c r="AP1334" s="20"/>
      <c r="AQ1334" s="20"/>
      <c r="AR1334" s="20"/>
      <c r="AS1334" s="20"/>
      <c r="AT1334" s="48"/>
      <c r="AU1334" s="20"/>
      <c r="AV1334" s="20"/>
      <c r="AW1334" s="20"/>
      <c r="AX1334" s="20"/>
      <c r="AY1334" s="20"/>
      <c r="AZ1334" s="20"/>
      <c r="BA1334" s="20"/>
      <c r="BC1334" s="48"/>
      <c r="BE1334" s="48"/>
      <c r="BG1334" s="48"/>
      <c r="BH1334" s="48"/>
      <c r="BL1334" s="48"/>
      <c r="BM1334" s="61"/>
      <c r="BN1334" s="48"/>
      <c r="BO1334" s="48"/>
      <c r="BP1334" s="48"/>
      <c r="BQ1334" s="12"/>
      <c r="BR1334" s="48"/>
      <c r="BS1334" s="48"/>
      <c r="BT1334" s="48"/>
      <c r="BU1334" s="48"/>
      <c r="BV1334" s="18"/>
      <c r="BW1334" s="18"/>
      <c r="BX1334" s="18"/>
      <c r="BY1334" s="24"/>
      <c r="BZ1334" s="18"/>
      <c r="CA1334" s="18"/>
      <c r="CE1334" s="18"/>
    </row>
    <row r="1335" spans="2:83" s="19" customFormat="1">
      <c r="B1335" s="43"/>
      <c r="C1335" s="27"/>
      <c r="D1335" s="56"/>
      <c r="E1335" s="56"/>
      <c r="F1335" s="176"/>
      <c r="G1335" s="460"/>
      <c r="H1335" s="48"/>
      <c r="I1335" s="48"/>
      <c r="J1335" s="48"/>
      <c r="K1335" s="54"/>
      <c r="L1335" s="56"/>
      <c r="M1335" s="429"/>
      <c r="N1335" s="176"/>
      <c r="O1335" s="48"/>
      <c r="P1335" s="48"/>
      <c r="Q1335" s="48"/>
      <c r="R1335" s="54"/>
      <c r="S1335" s="56"/>
      <c r="T1335" s="176"/>
      <c r="U1335" s="48"/>
      <c r="V1335" s="48"/>
      <c r="W1335" s="48"/>
      <c r="X1335" s="54"/>
      <c r="Y1335" s="56"/>
      <c r="Z1335" s="176"/>
      <c r="AA1335" s="48"/>
      <c r="AB1335" s="48"/>
      <c r="AC1335" s="48"/>
      <c r="AD1335" s="54"/>
      <c r="AE1335" s="41"/>
      <c r="AF1335" s="41"/>
      <c r="AG1335" s="41"/>
      <c r="AH1335" s="41"/>
      <c r="AI1335" s="41"/>
      <c r="AJ1335" s="41"/>
      <c r="AK1335" s="20"/>
      <c r="AL1335" s="20"/>
      <c r="AM1335" s="20"/>
      <c r="AN1335" s="20"/>
      <c r="AO1335" s="20"/>
      <c r="AP1335" s="20"/>
      <c r="AQ1335" s="20"/>
      <c r="AR1335" s="20"/>
      <c r="AS1335" s="20"/>
      <c r="AT1335" s="48"/>
      <c r="AU1335" s="20"/>
      <c r="AV1335" s="20"/>
      <c r="AW1335" s="20"/>
      <c r="AX1335" s="20"/>
      <c r="AY1335" s="20"/>
      <c r="AZ1335" s="20"/>
      <c r="BA1335" s="20"/>
      <c r="BC1335" s="48"/>
      <c r="BE1335" s="48"/>
      <c r="BG1335" s="48"/>
      <c r="BH1335" s="48"/>
      <c r="BL1335" s="48"/>
      <c r="BM1335" s="61"/>
      <c r="BN1335" s="48"/>
      <c r="BO1335" s="48"/>
      <c r="BP1335" s="48"/>
      <c r="BQ1335" s="12"/>
      <c r="BR1335" s="48"/>
      <c r="BS1335" s="48"/>
      <c r="BT1335" s="48"/>
      <c r="BU1335" s="48"/>
      <c r="BV1335" s="18"/>
      <c r="BW1335" s="18"/>
      <c r="BX1335" s="18"/>
      <c r="BY1335" s="24"/>
      <c r="BZ1335" s="18"/>
      <c r="CA1335" s="18"/>
      <c r="CE1335" s="18"/>
    </row>
    <row r="1336" spans="2:83" s="19" customFormat="1">
      <c r="B1336" s="43"/>
      <c r="C1336" s="27"/>
      <c r="D1336" s="56"/>
      <c r="E1336" s="56"/>
      <c r="F1336" s="176"/>
      <c r="G1336" s="460"/>
      <c r="H1336" s="48"/>
      <c r="I1336" s="48"/>
      <c r="J1336" s="48"/>
      <c r="K1336" s="54"/>
      <c r="L1336" s="56"/>
      <c r="M1336" s="429"/>
      <c r="N1336" s="176"/>
      <c r="O1336" s="48"/>
      <c r="P1336" s="48"/>
      <c r="Q1336" s="48"/>
      <c r="R1336" s="54"/>
      <c r="S1336" s="56"/>
      <c r="T1336" s="176"/>
      <c r="U1336" s="48"/>
      <c r="V1336" s="48"/>
      <c r="W1336" s="48"/>
      <c r="X1336" s="54"/>
      <c r="Y1336" s="56"/>
      <c r="Z1336" s="176"/>
      <c r="AA1336" s="48"/>
      <c r="AB1336" s="48"/>
      <c r="AC1336" s="48"/>
      <c r="AD1336" s="54"/>
      <c r="AE1336" s="41"/>
      <c r="AF1336" s="41"/>
      <c r="AG1336" s="41"/>
      <c r="AH1336" s="41"/>
      <c r="AI1336" s="41"/>
      <c r="AJ1336" s="41"/>
      <c r="AK1336" s="20"/>
      <c r="AL1336" s="20"/>
      <c r="AM1336" s="20"/>
      <c r="AN1336" s="20"/>
      <c r="AO1336" s="20"/>
      <c r="AP1336" s="20"/>
      <c r="AQ1336" s="20"/>
      <c r="AR1336" s="20"/>
      <c r="AS1336" s="20"/>
      <c r="AT1336" s="48"/>
      <c r="AU1336" s="20"/>
      <c r="AV1336" s="20"/>
      <c r="AW1336" s="20"/>
      <c r="AX1336" s="20"/>
      <c r="AY1336" s="20"/>
      <c r="AZ1336" s="20"/>
      <c r="BA1336" s="20"/>
      <c r="BC1336" s="48"/>
      <c r="BE1336" s="48"/>
      <c r="BG1336" s="48"/>
      <c r="BH1336" s="48"/>
      <c r="BL1336" s="48"/>
      <c r="BM1336" s="61"/>
      <c r="BN1336" s="48"/>
      <c r="BO1336" s="48"/>
      <c r="BP1336" s="48"/>
      <c r="BQ1336" s="12"/>
      <c r="BR1336" s="48"/>
      <c r="BS1336" s="48"/>
      <c r="BT1336" s="48"/>
      <c r="BU1336" s="48"/>
      <c r="BV1336" s="18"/>
      <c r="BW1336" s="18"/>
      <c r="BX1336" s="18"/>
      <c r="BY1336" s="24"/>
      <c r="BZ1336" s="18"/>
      <c r="CA1336" s="18"/>
      <c r="CE1336" s="18"/>
    </row>
    <row r="1337" spans="2:83" s="19" customFormat="1">
      <c r="B1337" s="43"/>
      <c r="C1337" s="27"/>
      <c r="D1337" s="56"/>
      <c r="E1337" s="56"/>
      <c r="F1337" s="176"/>
      <c r="G1337" s="460"/>
      <c r="H1337" s="48"/>
      <c r="I1337" s="48"/>
      <c r="J1337" s="48"/>
      <c r="K1337" s="54"/>
      <c r="L1337" s="56"/>
      <c r="M1337" s="429"/>
      <c r="N1337" s="176"/>
      <c r="O1337" s="48"/>
      <c r="P1337" s="48"/>
      <c r="Q1337" s="48"/>
      <c r="R1337" s="54"/>
      <c r="S1337" s="56"/>
      <c r="T1337" s="176"/>
      <c r="U1337" s="48"/>
      <c r="V1337" s="48"/>
      <c r="W1337" s="48"/>
      <c r="X1337" s="54"/>
      <c r="Y1337" s="56"/>
      <c r="Z1337" s="176"/>
      <c r="AA1337" s="48"/>
      <c r="AB1337" s="48"/>
      <c r="AC1337" s="48"/>
      <c r="AD1337" s="54"/>
      <c r="AE1337" s="41"/>
      <c r="AF1337" s="41"/>
      <c r="AG1337" s="41"/>
      <c r="AH1337" s="41"/>
      <c r="AI1337" s="41"/>
      <c r="AJ1337" s="41"/>
      <c r="AK1337" s="20"/>
      <c r="AL1337" s="20"/>
      <c r="AM1337" s="20"/>
      <c r="AN1337" s="20"/>
      <c r="AO1337" s="20"/>
      <c r="AP1337" s="20"/>
      <c r="AQ1337" s="20"/>
      <c r="AR1337" s="20"/>
      <c r="AS1337" s="20"/>
      <c r="AT1337" s="48"/>
      <c r="AU1337" s="20"/>
      <c r="AV1337" s="20"/>
      <c r="AW1337" s="20"/>
      <c r="AX1337" s="20"/>
      <c r="AY1337" s="20"/>
      <c r="AZ1337" s="20"/>
      <c r="BA1337" s="20"/>
      <c r="BC1337" s="48"/>
      <c r="BE1337" s="48"/>
      <c r="BG1337" s="48"/>
      <c r="BH1337" s="48"/>
      <c r="BL1337" s="48"/>
      <c r="BM1337" s="61"/>
      <c r="BN1337" s="48"/>
      <c r="BO1337" s="48"/>
      <c r="BP1337" s="48"/>
      <c r="BQ1337" s="12"/>
      <c r="BR1337" s="48"/>
      <c r="BS1337" s="48"/>
      <c r="BT1337" s="48"/>
      <c r="BU1337" s="48"/>
      <c r="BV1337" s="18"/>
      <c r="BW1337" s="18"/>
      <c r="BX1337" s="18"/>
      <c r="BY1337" s="24"/>
      <c r="BZ1337" s="18"/>
      <c r="CA1337" s="18"/>
      <c r="CE1337" s="18"/>
    </row>
    <row r="1338" spans="2:83" s="19" customFormat="1">
      <c r="B1338" s="43"/>
      <c r="C1338" s="27"/>
      <c r="D1338" s="56"/>
      <c r="E1338" s="56"/>
      <c r="F1338" s="176"/>
      <c r="G1338" s="460"/>
      <c r="H1338" s="48"/>
      <c r="I1338" s="48"/>
      <c r="J1338" s="48"/>
      <c r="K1338" s="54"/>
      <c r="L1338" s="56"/>
      <c r="M1338" s="429"/>
      <c r="N1338" s="176"/>
      <c r="O1338" s="48"/>
      <c r="P1338" s="48"/>
      <c r="Q1338" s="48"/>
      <c r="R1338" s="54"/>
      <c r="S1338" s="56"/>
      <c r="T1338" s="176"/>
      <c r="U1338" s="48"/>
      <c r="V1338" s="48"/>
      <c r="W1338" s="48"/>
      <c r="X1338" s="54"/>
      <c r="Y1338" s="56"/>
      <c r="Z1338" s="176"/>
      <c r="AA1338" s="48"/>
      <c r="AB1338" s="48"/>
      <c r="AC1338" s="48"/>
      <c r="AD1338" s="54"/>
      <c r="AE1338" s="41"/>
      <c r="AF1338" s="41"/>
      <c r="AG1338" s="41"/>
      <c r="AH1338" s="41"/>
      <c r="AI1338" s="41"/>
      <c r="AJ1338" s="41"/>
      <c r="AK1338" s="20"/>
      <c r="AL1338" s="20"/>
      <c r="AM1338" s="20"/>
      <c r="AN1338" s="20"/>
      <c r="AO1338" s="20"/>
      <c r="AP1338" s="20"/>
      <c r="AQ1338" s="20"/>
      <c r="AR1338" s="20"/>
      <c r="AS1338" s="20"/>
      <c r="AT1338" s="48"/>
      <c r="AU1338" s="20"/>
      <c r="AV1338" s="20"/>
      <c r="AW1338" s="20"/>
      <c r="AX1338" s="20"/>
      <c r="AY1338" s="20"/>
      <c r="AZ1338" s="20"/>
      <c r="BA1338" s="20"/>
      <c r="BC1338" s="48"/>
      <c r="BE1338" s="48"/>
      <c r="BG1338" s="48"/>
      <c r="BH1338" s="48"/>
      <c r="BL1338" s="48"/>
      <c r="BM1338" s="61"/>
      <c r="BN1338" s="48"/>
      <c r="BO1338" s="48"/>
      <c r="BP1338" s="48"/>
      <c r="BQ1338" s="12"/>
      <c r="BR1338" s="48"/>
      <c r="BS1338" s="48"/>
      <c r="BT1338" s="48"/>
      <c r="BU1338" s="48"/>
      <c r="BV1338" s="18"/>
      <c r="BW1338" s="18"/>
      <c r="BX1338" s="18"/>
      <c r="BY1338" s="24"/>
      <c r="BZ1338" s="18"/>
      <c r="CA1338" s="18"/>
      <c r="CE1338" s="18"/>
    </row>
    <row r="1339" spans="2:83" s="19" customFormat="1">
      <c r="B1339" s="43"/>
      <c r="C1339" s="27"/>
      <c r="D1339" s="56"/>
      <c r="E1339" s="56"/>
      <c r="F1339" s="176"/>
      <c r="G1339" s="460"/>
      <c r="H1339" s="48"/>
      <c r="I1339" s="48"/>
      <c r="J1339" s="48"/>
      <c r="K1339" s="54"/>
      <c r="L1339" s="56"/>
      <c r="M1339" s="429"/>
      <c r="N1339" s="176"/>
      <c r="O1339" s="48"/>
      <c r="P1339" s="48"/>
      <c r="Q1339" s="48"/>
      <c r="R1339" s="54"/>
      <c r="S1339" s="56"/>
      <c r="T1339" s="176"/>
      <c r="U1339" s="48"/>
      <c r="V1339" s="48"/>
      <c r="W1339" s="48"/>
      <c r="X1339" s="54"/>
      <c r="Y1339" s="56"/>
      <c r="Z1339" s="176"/>
      <c r="AA1339" s="48"/>
      <c r="AB1339" s="48"/>
      <c r="AC1339" s="48"/>
      <c r="AD1339" s="54"/>
      <c r="AE1339" s="41"/>
      <c r="AF1339" s="41"/>
      <c r="AG1339" s="41"/>
      <c r="AH1339" s="41"/>
      <c r="AI1339" s="41"/>
      <c r="AJ1339" s="41"/>
      <c r="AK1339" s="20"/>
      <c r="AL1339" s="20"/>
      <c r="AM1339" s="20"/>
      <c r="AN1339" s="20"/>
      <c r="AO1339" s="20"/>
      <c r="AP1339" s="20"/>
      <c r="AQ1339" s="20"/>
      <c r="AR1339" s="20"/>
      <c r="AS1339" s="20"/>
      <c r="AT1339" s="48"/>
      <c r="AU1339" s="20"/>
      <c r="AV1339" s="20"/>
      <c r="AW1339" s="20"/>
      <c r="AX1339" s="20"/>
      <c r="AY1339" s="20"/>
      <c r="AZ1339" s="20"/>
      <c r="BA1339" s="20"/>
      <c r="BC1339" s="48"/>
      <c r="BE1339" s="48"/>
      <c r="BG1339" s="48"/>
      <c r="BH1339" s="48"/>
      <c r="BL1339" s="48"/>
      <c r="BM1339" s="61"/>
      <c r="BN1339" s="48"/>
      <c r="BO1339" s="48"/>
      <c r="BP1339" s="48"/>
      <c r="BQ1339" s="12"/>
      <c r="BR1339" s="48"/>
      <c r="BS1339" s="48"/>
      <c r="BT1339" s="48"/>
      <c r="BU1339" s="48"/>
      <c r="BV1339" s="18"/>
      <c r="BW1339" s="18"/>
      <c r="BX1339" s="18"/>
      <c r="BY1339" s="24"/>
      <c r="BZ1339" s="18"/>
      <c r="CA1339" s="18"/>
      <c r="CE1339" s="18"/>
    </row>
    <row r="1340" spans="2:83" s="19" customFormat="1">
      <c r="B1340" s="43"/>
      <c r="C1340" s="27"/>
      <c r="D1340" s="56"/>
      <c r="E1340" s="56"/>
      <c r="F1340" s="176"/>
      <c r="G1340" s="460"/>
      <c r="H1340" s="48"/>
      <c r="I1340" s="48"/>
      <c r="J1340" s="48"/>
      <c r="K1340" s="54"/>
      <c r="L1340" s="56"/>
      <c r="M1340" s="429"/>
      <c r="N1340" s="176"/>
      <c r="O1340" s="48"/>
      <c r="P1340" s="48"/>
      <c r="Q1340" s="48"/>
      <c r="R1340" s="54"/>
      <c r="S1340" s="56"/>
      <c r="T1340" s="176"/>
      <c r="U1340" s="48"/>
      <c r="V1340" s="48"/>
      <c r="W1340" s="48"/>
      <c r="X1340" s="54"/>
      <c r="Y1340" s="56"/>
      <c r="Z1340" s="176"/>
      <c r="AA1340" s="48"/>
      <c r="AB1340" s="48"/>
      <c r="AC1340" s="48"/>
      <c r="AD1340" s="54"/>
      <c r="AE1340" s="41"/>
      <c r="AF1340" s="41"/>
      <c r="AG1340" s="41"/>
      <c r="AH1340" s="41"/>
      <c r="AI1340" s="41"/>
      <c r="AJ1340" s="41"/>
      <c r="AK1340" s="20"/>
      <c r="AL1340" s="20"/>
      <c r="AM1340" s="20"/>
      <c r="AN1340" s="20"/>
      <c r="AO1340" s="20"/>
      <c r="AP1340" s="20"/>
      <c r="AQ1340" s="20"/>
      <c r="AR1340" s="20"/>
      <c r="AS1340" s="20"/>
      <c r="AT1340" s="48"/>
      <c r="AU1340" s="20"/>
      <c r="AV1340" s="20"/>
      <c r="AW1340" s="20"/>
      <c r="AX1340" s="20"/>
      <c r="AY1340" s="20"/>
      <c r="AZ1340" s="20"/>
      <c r="BA1340" s="20"/>
      <c r="BC1340" s="48"/>
      <c r="BE1340" s="48"/>
      <c r="BG1340" s="48"/>
      <c r="BH1340" s="48"/>
      <c r="BL1340" s="48"/>
      <c r="BM1340" s="61"/>
      <c r="BN1340" s="48"/>
      <c r="BO1340" s="48"/>
      <c r="BP1340" s="48"/>
      <c r="BQ1340" s="12"/>
      <c r="BR1340" s="48"/>
      <c r="BS1340" s="48"/>
      <c r="BT1340" s="48"/>
      <c r="BU1340" s="48"/>
      <c r="BV1340" s="18"/>
      <c r="BW1340" s="18"/>
      <c r="BX1340" s="18"/>
      <c r="BY1340" s="24"/>
      <c r="BZ1340" s="18"/>
      <c r="CA1340" s="18"/>
      <c r="CE1340" s="18"/>
    </row>
    <row r="1341" spans="2:83" s="19" customFormat="1">
      <c r="B1341" s="43"/>
      <c r="C1341" s="27"/>
      <c r="D1341" s="56"/>
      <c r="E1341" s="56"/>
      <c r="F1341" s="176"/>
      <c r="G1341" s="460"/>
      <c r="H1341" s="48"/>
      <c r="I1341" s="48"/>
      <c r="J1341" s="48"/>
      <c r="K1341" s="54"/>
      <c r="L1341" s="56"/>
      <c r="M1341" s="429"/>
      <c r="N1341" s="176"/>
      <c r="O1341" s="48"/>
      <c r="P1341" s="48"/>
      <c r="Q1341" s="48"/>
      <c r="R1341" s="54"/>
      <c r="S1341" s="56"/>
      <c r="T1341" s="176"/>
      <c r="U1341" s="48"/>
      <c r="V1341" s="48"/>
      <c r="W1341" s="48"/>
      <c r="X1341" s="54"/>
      <c r="Y1341" s="56"/>
      <c r="Z1341" s="176"/>
      <c r="AA1341" s="48"/>
      <c r="AB1341" s="48"/>
      <c r="AC1341" s="48"/>
      <c r="AD1341" s="54"/>
      <c r="AE1341" s="41"/>
      <c r="AF1341" s="41"/>
      <c r="AG1341" s="41"/>
      <c r="AH1341" s="41"/>
      <c r="AI1341" s="41"/>
      <c r="AJ1341" s="41"/>
      <c r="AK1341" s="20"/>
      <c r="AL1341" s="20"/>
      <c r="AM1341" s="20"/>
      <c r="AN1341" s="20"/>
      <c r="AO1341" s="20"/>
      <c r="AP1341" s="20"/>
      <c r="AQ1341" s="20"/>
      <c r="AR1341" s="20"/>
      <c r="AS1341" s="20"/>
      <c r="AT1341" s="48"/>
      <c r="AU1341" s="20"/>
      <c r="AV1341" s="20"/>
      <c r="AW1341" s="20"/>
      <c r="AX1341" s="20"/>
      <c r="AY1341" s="20"/>
      <c r="AZ1341" s="20"/>
      <c r="BA1341" s="20"/>
      <c r="BC1341" s="48"/>
      <c r="BE1341" s="48"/>
      <c r="BG1341" s="48"/>
      <c r="BH1341" s="48"/>
      <c r="BL1341" s="48"/>
      <c r="BM1341" s="61"/>
      <c r="BN1341" s="48"/>
      <c r="BO1341" s="48"/>
      <c r="BP1341" s="48"/>
      <c r="BQ1341" s="12"/>
      <c r="BR1341" s="48"/>
      <c r="BS1341" s="48"/>
      <c r="BT1341" s="48"/>
      <c r="BU1341" s="48"/>
      <c r="BV1341" s="18"/>
      <c r="BW1341" s="18"/>
      <c r="BX1341" s="18"/>
      <c r="BY1341" s="24"/>
      <c r="BZ1341" s="18"/>
      <c r="CA1341" s="18"/>
      <c r="CE1341" s="18"/>
    </row>
    <row r="1342" spans="2:83" s="19" customFormat="1">
      <c r="B1342" s="43"/>
      <c r="C1342" s="27"/>
      <c r="D1342" s="56"/>
      <c r="E1342" s="56"/>
      <c r="F1342" s="176"/>
      <c r="G1342" s="460"/>
      <c r="H1342" s="48"/>
      <c r="I1342" s="48"/>
      <c r="J1342" s="48"/>
      <c r="K1342" s="54"/>
      <c r="L1342" s="56"/>
      <c r="M1342" s="429"/>
      <c r="N1342" s="176"/>
      <c r="O1342" s="48"/>
      <c r="P1342" s="48"/>
      <c r="Q1342" s="48"/>
      <c r="R1342" s="54"/>
      <c r="S1342" s="56"/>
      <c r="T1342" s="176"/>
      <c r="U1342" s="48"/>
      <c r="V1342" s="48"/>
      <c r="W1342" s="48"/>
      <c r="X1342" s="54"/>
      <c r="Y1342" s="56"/>
      <c r="Z1342" s="176"/>
      <c r="AA1342" s="48"/>
      <c r="AB1342" s="48"/>
      <c r="AC1342" s="48"/>
      <c r="AD1342" s="54"/>
      <c r="AE1342" s="41"/>
      <c r="AF1342" s="41"/>
      <c r="AG1342" s="41"/>
      <c r="AH1342" s="41"/>
      <c r="AI1342" s="41"/>
      <c r="AJ1342" s="41"/>
      <c r="AK1342" s="20"/>
      <c r="AL1342" s="20"/>
      <c r="AM1342" s="20"/>
      <c r="AN1342" s="20"/>
      <c r="AO1342" s="20"/>
      <c r="AP1342" s="20"/>
      <c r="AQ1342" s="20"/>
      <c r="AR1342" s="20"/>
      <c r="AS1342" s="20"/>
      <c r="AT1342" s="48"/>
      <c r="AU1342" s="20"/>
      <c r="AV1342" s="20"/>
      <c r="AW1342" s="20"/>
      <c r="AX1342" s="20"/>
      <c r="AY1342" s="20"/>
      <c r="AZ1342" s="20"/>
      <c r="BA1342" s="20"/>
      <c r="BC1342" s="48"/>
      <c r="BE1342" s="48"/>
      <c r="BG1342" s="48"/>
      <c r="BH1342" s="48"/>
      <c r="BL1342" s="48"/>
      <c r="BM1342" s="61"/>
      <c r="BN1342" s="48"/>
      <c r="BO1342" s="48"/>
      <c r="BP1342" s="48"/>
      <c r="BQ1342" s="12"/>
      <c r="BR1342" s="48"/>
      <c r="BS1342" s="48"/>
      <c r="BT1342" s="48"/>
      <c r="BU1342" s="48"/>
      <c r="BV1342" s="18"/>
      <c r="BW1342" s="18"/>
      <c r="BX1342" s="18"/>
      <c r="BY1342" s="24"/>
      <c r="BZ1342" s="18"/>
      <c r="CA1342" s="18"/>
      <c r="CE1342" s="18"/>
    </row>
    <row r="1343" spans="2:83" s="19" customFormat="1">
      <c r="B1343" s="43"/>
      <c r="C1343" s="27"/>
      <c r="D1343" s="56"/>
      <c r="E1343" s="56"/>
      <c r="F1343" s="176"/>
      <c r="G1343" s="460"/>
      <c r="H1343" s="48"/>
      <c r="I1343" s="48"/>
      <c r="J1343" s="48"/>
      <c r="K1343" s="54"/>
      <c r="L1343" s="56"/>
      <c r="M1343" s="429"/>
      <c r="N1343" s="176"/>
      <c r="O1343" s="48"/>
      <c r="P1343" s="48"/>
      <c r="Q1343" s="48"/>
      <c r="R1343" s="54"/>
      <c r="S1343" s="56"/>
      <c r="T1343" s="176"/>
      <c r="U1343" s="48"/>
      <c r="V1343" s="48"/>
      <c r="W1343" s="48"/>
      <c r="X1343" s="54"/>
      <c r="Y1343" s="56"/>
      <c r="Z1343" s="176"/>
      <c r="AA1343" s="48"/>
      <c r="AB1343" s="48"/>
      <c r="AC1343" s="48"/>
      <c r="AD1343" s="54"/>
      <c r="AE1343" s="41"/>
      <c r="AF1343" s="41"/>
      <c r="AG1343" s="41"/>
      <c r="AH1343" s="41"/>
      <c r="AI1343" s="41"/>
      <c r="AJ1343" s="41"/>
      <c r="AK1343" s="20"/>
      <c r="AL1343" s="20"/>
      <c r="AM1343" s="20"/>
      <c r="AN1343" s="20"/>
      <c r="AO1343" s="20"/>
      <c r="AP1343" s="20"/>
      <c r="AQ1343" s="20"/>
      <c r="AR1343" s="20"/>
      <c r="AS1343" s="20"/>
      <c r="AT1343" s="48"/>
      <c r="AU1343" s="20"/>
      <c r="AV1343" s="20"/>
      <c r="AW1343" s="20"/>
      <c r="AX1343" s="20"/>
      <c r="AY1343" s="20"/>
      <c r="AZ1343" s="20"/>
      <c r="BA1343" s="20"/>
      <c r="BC1343" s="48"/>
      <c r="BE1343" s="48"/>
      <c r="BG1343" s="48"/>
      <c r="BH1343" s="48"/>
      <c r="BL1343" s="48"/>
      <c r="BM1343" s="61"/>
      <c r="BN1343" s="48"/>
      <c r="BO1343" s="48"/>
      <c r="BP1343" s="48"/>
      <c r="BQ1343" s="12"/>
      <c r="BR1343" s="48"/>
      <c r="BS1343" s="48"/>
      <c r="BT1343" s="48"/>
      <c r="BU1343" s="48"/>
      <c r="BV1343" s="18"/>
      <c r="BW1343" s="18"/>
      <c r="BX1343" s="18"/>
      <c r="BY1343" s="24"/>
      <c r="BZ1343" s="18"/>
      <c r="CA1343" s="18"/>
      <c r="CE1343" s="18"/>
    </row>
    <row r="1344" spans="2:83" s="19" customFormat="1">
      <c r="B1344" s="43"/>
      <c r="C1344" s="27"/>
      <c r="D1344" s="56"/>
      <c r="E1344" s="56"/>
      <c r="F1344" s="176"/>
      <c r="G1344" s="460"/>
      <c r="H1344" s="48"/>
      <c r="I1344" s="48"/>
      <c r="J1344" s="48"/>
      <c r="K1344" s="54"/>
      <c r="L1344" s="56"/>
      <c r="M1344" s="429"/>
      <c r="N1344" s="176"/>
      <c r="O1344" s="48"/>
      <c r="P1344" s="48"/>
      <c r="Q1344" s="48"/>
      <c r="R1344" s="54"/>
      <c r="S1344" s="56"/>
      <c r="T1344" s="176"/>
      <c r="U1344" s="48"/>
      <c r="V1344" s="48"/>
      <c r="W1344" s="48"/>
      <c r="X1344" s="54"/>
      <c r="Y1344" s="56"/>
      <c r="Z1344" s="176"/>
      <c r="AA1344" s="48"/>
      <c r="AB1344" s="48"/>
      <c r="AC1344" s="48"/>
      <c r="AD1344" s="54"/>
      <c r="AE1344" s="41"/>
      <c r="AF1344" s="41"/>
      <c r="AG1344" s="41"/>
      <c r="AH1344" s="41"/>
      <c r="AI1344" s="41"/>
      <c r="AJ1344" s="41"/>
      <c r="AK1344" s="20"/>
      <c r="AL1344" s="20"/>
      <c r="AM1344" s="20"/>
      <c r="AN1344" s="20"/>
      <c r="AO1344" s="20"/>
      <c r="AP1344" s="20"/>
      <c r="AQ1344" s="20"/>
      <c r="AR1344" s="20"/>
      <c r="AS1344" s="20"/>
      <c r="AT1344" s="48"/>
      <c r="AU1344" s="20"/>
      <c r="AV1344" s="20"/>
      <c r="AW1344" s="20"/>
      <c r="AX1344" s="20"/>
      <c r="AY1344" s="20"/>
      <c r="AZ1344" s="20"/>
      <c r="BA1344" s="20"/>
      <c r="BC1344" s="48"/>
      <c r="BE1344" s="48"/>
      <c r="BG1344" s="48"/>
      <c r="BH1344" s="48"/>
      <c r="BL1344" s="48"/>
      <c r="BM1344" s="61"/>
      <c r="BN1344" s="48"/>
      <c r="BO1344" s="48"/>
      <c r="BP1344" s="48"/>
      <c r="BQ1344" s="12"/>
      <c r="BR1344" s="48"/>
      <c r="BS1344" s="48"/>
      <c r="BT1344" s="48"/>
      <c r="BU1344" s="48"/>
      <c r="BV1344" s="18"/>
      <c r="BW1344" s="18"/>
      <c r="BX1344" s="18"/>
      <c r="BY1344" s="24"/>
      <c r="BZ1344" s="18"/>
      <c r="CA1344" s="18"/>
      <c r="CE1344" s="18"/>
    </row>
    <row r="1345" spans="2:83" s="19" customFormat="1">
      <c r="B1345" s="43"/>
      <c r="C1345" s="27"/>
      <c r="D1345" s="56"/>
      <c r="E1345" s="56"/>
      <c r="F1345" s="176"/>
      <c r="G1345" s="460"/>
      <c r="H1345" s="48"/>
      <c r="I1345" s="48"/>
      <c r="J1345" s="48"/>
      <c r="K1345" s="54"/>
      <c r="L1345" s="56"/>
      <c r="M1345" s="429"/>
      <c r="N1345" s="176"/>
      <c r="O1345" s="48"/>
      <c r="P1345" s="48"/>
      <c r="Q1345" s="48"/>
      <c r="R1345" s="54"/>
      <c r="S1345" s="56"/>
      <c r="T1345" s="176"/>
      <c r="U1345" s="48"/>
      <c r="V1345" s="48"/>
      <c r="W1345" s="48"/>
      <c r="X1345" s="54"/>
      <c r="Y1345" s="56"/>
      <c r="Z1345" s="176"/>
      <c r="AA1345" s="48"/>
      <c r="AB1345" s="48"/>
      <c r="AC1345" s="48"/>
      <c r="AD1345" s="54"/>
      <c r="AE1345" s="41"/>
      <c r="AF1345" s="41"/>
      <c r="AG1345" s="41"/>
      <c r="AH1345" s="41"/>
      <c r="AI1345" s="41"/>
      <c r="AJ1345" s="41"/>
      <c r="AK1345" s="20"/>
      <c r="AL1345" s="20"/>
      <c r="AM1345" s="20"/>
      <c r="AN1345" s="20"/>
      <c r="AO1345" s="20"/>
      <c r="AP1345" s="20"/>
      <c r="AQ1345" s="20"/>
      <c r="AR1345" s="20"/>
      <c r="AS1345" s="20"/>
      <c r="AT1345" s="48"/>
      <c r="AU1345" s="20"/>
      <c r="AV1345" s="20"/>
      <c r="AW1345" s="20"/>
      <c r="AX1345" s="20"/>
      <c r="AY1345" s="20"/>
      <c r="AZ1345" s="20"/>
      <c r="BA1345" s="20"/>
      <c r="BC1345" s="48"/>
      <c r="BE1345" s="48"/>
      <c r="BG1345" s="48"/>
      <c r="BH1345" s="48"/>
      <c r="BL1345" s="48"/>
      <c r="BM1345" s="61"/>
      <c r="BN1345" s="48"/>
      <c r="BO1345" s="48"/>
      <c r="BP1345" s="48"/>
      <c r="BQ1345" s="12"/>
      <c r="BR1345" s="48"/>
      <c r="BS1345" s="48"/>
      <c r="BT1345" s="48"/>
      <c r="BU1345" s="48"/>
      <c r="BV1345" s="18"/>
      <c r="BW1345" s="18"/>
      <c r="BX1345" s="18"/>
      <c r="BY1345" s="24"/>
      <c r="BZ1345" s="18"/>
      <c r="CA1345" s="18"/>
      <c r="CE1345" s="18"/>
    </row>
    <row r="1346" spans="2:83" s="19" customFormat="1">
      <c r="B1346" s="43"/>
      <c r="C1346" s="27"/>
      <c r="D1346" s="56"/>
      <c r="E1346" s="56"/>
      <c r="F1346" s="176"/>
      <c r="G1346" s="460"/>
      <c r="H1346" s="48"/>
      <c r="I1346" s="48"/>
      <c r="J1346" s="48"/>
      <c r="K1346" s="54"/>
      <c r="L1346" s="56"/>
      <c r="M1346" s="429"/>
      <c r="N1346" s="176"/>
      <c r="O1346" s="48"/>
      <c r="P1346" s="48"/>
      <c r="Q1346" s="48"/>
      <c r="R1346" s="54"/>
      <c r="S1346" s="56"/>
      <c r="T1346" s="176"/>
      <c r="U1346" s="48"/>
      <c r="V1346" s="48"/>
      <c r="W1346" s="48"/>
      <c r="X1346" s="54"/>
      <c r="Y1346" s="56"/>
      <c r="Z1346" s="176"/>
      <c r="AA1346" s="48"/>
      <c r="AB1346" s="48"/>
      <c r="AC1346" s="48"/>
      <c r="AD1346" s="54"/>
      <c r="AE1346" s="41"/>
      <c r="AF1346" s="41"/>
      <c r="AG1346" s="41"/>
      <c r="AH1346" s="41"/>
      <c r="AI1346" s="41"/>
      <c r="AJ1346" s="41"/>
      <c r="AK1346" s="20"/>
      <c r="AL1346" s="20"/>
      <c r="AM1346" s="20"/>
      <c r="AN1346" s="20"/>
      <c r="AO1346" s="20"/>
      <c r="AP1346" s="20"/>
      <c r="AQ1346" s="20"/>
      <c r="AR1346" s="20"/>
      <c r="AS1346" s="20"/>
      <c r="AT1346" s="48"/>
      <c r="AU1346" s="20"/>
      <c r="AV1346" s="20"/>
      <c r="AW1346" s="20"/>
      <c r="AX1346" s="20"/>
      <c r="AY1346" s="20"/>
      <c r="AZ1346" s="20"/>
      <c r="BA1346" s="20"/>
      <c r="BC1346" s="48"/>
      <c r="BE1346" s="48"/>
      <c r="BG1346" s="48"/>
      <c r="BH1346" s="48"/>
      <c r="BL1346" s="48"/>
      <c r="BM1346" s="61"/>
      <c r="BN1346" s="48"/>
      <c r="BO1346" s="48"/>
      <c r="BP1346" s="48"/>
      <c r="BQ1346" s="12"/>
      <c r="BR1346" s="48"/>
      <c r="BS1346" s="48"/>
      <c r="BT1346" s="48"/>
      <c r="BU1346" s="48"/>
      <c r="BV1346" s="18"/>
      <c r="BW1346" s="18"/>
      <c r="BX1346" s="18"/>
      <c r="BY1346" s="24"/>
      <c r="BZ1346" s="18"/>
      <c r="CA1346" s="18"/>
      <c r="CE1346" s="18"/>
    </row>
    <row r="1347" spans="2:83" s="19" customFormat="1">
      <c r="B1347" s="43"/>
      <c r="C1347" s="27"/>
      <c r="D1347" s="56"/>
      <c r="E1347" s="56"/>
      <c r="F1347" s="176"/>
      <c r="G1347" s="460"/>
      <c r="H1347" s="48"/>
      <c r="I1347" s="48"/>
      <c r="J1347" s="48"/>
      <c r="K1347" s="54"/>
      <c r="L1347" s="56"/>
      <c r="M1347" s="429"/>
      <c r="N1347" s="176"/>
      <c r="O1347" s="48"/>
      <c r="P1347" s="48"/>
      <c r="Q1347" s="48"/>
      <c r="R1347" s="54"/>
      <c r="S1347" s="56"/>
      <c r="T1347" s="176"/>
      <c r="U1347" s="48"/>
      <c r="V1347" s="48"/>
      <c r="W1347" s="48"/>
      <c r="X1347" s="54"/>
      <c r="Y1347" s="56"/>
      <c r="Z1347" s="176"/>
      <c r="AA1347" s="48"/>
      <c r="AB1347" s="48"/>
      <c r="AC1347" s="48"/>
      <c r="AD1347" s="54"/>
      <c r="AE1347" s="41"/>
      <c r="AF1347" s="41"/>
      <c r="AG1347" s="41"/>
      <c r="AH1347" s="41"/>
      <c r="AI1347" s="41"/>
      <c r="AJ1347" s="41"/>
      <c r="AK1347" s="20"/>
      <c r="AL1347" s="20"/>
      <c r="AM1347" s="20"/>
      <c r="AN1347" s="20"/>
      <c r="AO1347" s="20"/>
      <c r="AP1347" s="20"/>
      <c r="AQ1347" s="20"/>
      <c r="AR1347" s="20"/>
      <c r="AS1347" s="20"/>
      <c r="AT1347" s="48"/>
      <c r="AU1347" s="20"/>
      <c r="AV1347" s="20"/>
      <c r="AW1347" s="20"/>
      <c r="AX1347" s="20"/>
      <c r="AY1347" s="20"/>
      <c r="AZ1347" s="20"/>
      <c r="BA1347" s="20"/>
      <c r="BC1347" s="48"/>
      <c r="BE1347" s="48"/>
      <c r="BG1347" s="48"/>
      <c r="BH1347" s="48"/>
      <c r="BL1347" s="48"/>
      <c r="BM1347" s="61"/>
      <c r="BN1347" s="48"/>
      <c r="BO1347" s="48"/>
      <c r="BP1347" s="48"/>
      <c r="BQ1347" s="12"/>
      <c r="BR1347" s="48"/>
      <c r="BS1347" s="48"/>
      <c r="BT1347" s="48"/>
      <c r="BU1347" s="48"/>
      <c r="BV1347" s="18"/>
      <c r="BW1347" s="18"/>
      <c r="BX1347" s="18"/>
      <c r="BY1347" s="24"/>
      <c r="BZ1347" s="18"/>
      <c r="CA1347" s="18"/>
      <c r="CE1347" s="18"/>
    </row>
    <row r="1348" spans="2:83" s="19" customFormat="1">
      <c r="B1348" s="43"/>
      <c r="C1348" s="27"/>
      <c r="D1348" s="56"/>
      <c r="E1348" s="56"/>
      <c r="F1348" s="176"/>
      <c r="G1348" s="460"/>
      <c r="H1348" s="48"/>
      <c r="I1348" s="48"/>
      <c r="J1348" s="48"/>
      <c r="K1348" s="54"/>
      <c r="L1348" s="56"/>
      <c r="M1348" s="429"/>
      <c r="N1348" s="176"/>
      <c r="O1348" s="48"/>
      <c r="P1348" s="48"/>
      <c r="Q1348" s="48"/>
      <c r="R1348" s="54"/>
      <c r="S1348" s="56"/>
      <c r="T1348" s="176"/>
      <c r="U1348" s="48"/>
      <c r="V1348" s="48"/>
      <c r="W1348" s="48"/>
      <c r="X1348" s="54"/>
      <c r="Y1348" s="56"/>
      <c r="Z1348" s="176"/>
      <c r="AA1348" s="48"/>
      <c r="AB1348" s="48"/>
      <c r="AC1348" s="48"/>
      <c r="AD1348" s="54"/>
      <c r="AE1348" s="41"/>
      <c r="AF1348" s="41"/>
      <c r="AG1348" s="41"/>
      <c r="AH1348" s="41"/>
      <c r="AI1348" s="41"/>
      <c r="AJ1348" s="41"/>
      <c r="AK1348" s="20"/>
      <c r="AL1348" s="20"/>
      <c r="AM1348" s="20"/>
      <c r="AN1348" s="20"/>
      <c r="AO1348" s="20"/>
      <c r="AP1348" s="20"/>
      <c r="AQ1348" s="20"/>
      <c r="AR1348" s="20"/>
      <c r="AS1348" s="20"/>
      <c r="AT1348" s="48"/>
      <c r="AU1348" s="20"/>
      <c r="AV1348" s="20"/>
      <c r="AW1348" s="20"/>
      <c r="AX1348" s="20"/>
      <c r="AY1348" s="20"/>
      <c r="AZ1348" s="20"/>
      <c r="BA1348" s="20"/>
      <c r="BC1348" s="48"/>
      <c r="BE1348" s="48"/>
      <c r="BG1348" s="48"/>
      <c r="BH1348" s="48"/>
      <c r="BL1348" s="48"/>
      <c r="BM1348" s="61"/>
      <c r="BN1348" s="48"/>
      <c r="BO1348" s="48"/>
      <c r="BP1348" s="48"/>
      <c r="BQ1348" s="12"/>
      <c r="BR1348" s="48"/>
      <c r="BS1348" s="48"/>
      <c r="BT1348" s="48"/>
      <c r="BU1348" s="48"/>
      <c r="BV1348" s="18"/>
      <c r="BW1348" s="18"/>
      <c r="BX1348" s="18"/>
      <c r="BY1348" s="24"/>
      <c r="BZ1348" s="18"/>
      <c r="CA1348" s="18"/>
      <c r="CE1348" s="18"/>
    </row>
    <row r="1349" spans="2:83" s="19" customFormat="1">
      <c r="B1349" s="43"/>
      <c r="C1349" s="27"/>
      <c r="D1349" s="56"/>
      <c r="E1349" s="56"/>
      <c r="F1349" s="176"/>
      <c r="G1349" s="460"/>
      <c r="H1349" s="48"/>
      <c r="I1349" s="48"/>
      <c r="J1349" s="48"/>
      <c r="K1349" s="54"/>
      <c r="L1349" s="56"/>
      <c r="M1349" s="429"/>
      <c r="N1349" s="176"/>
      <c r="O1349" s="48"/>
      <c r="P1349" s="48"/>
      <c r="Q1349" s="48"/>
      <c r="R1349" s="54"/>
      <c r="S1349" s="56"/>
      <c r="T1349" s="176"/>
      <c r="U1349" s="48"/>
      <c r="V1349" s="48"/>
      <c r="W1349" s="48"/>
      <c r="X1349" s="54"/>
      <c r="Y1349" s="56"/>
      <c r="Z1349" s="176"/>
      <c r="AA1349" s="48"/>
      <c r="AB1349" s="48"/>
      <c r="AC1349" s="48"/>
      <c r="AD1349" s="54"/>
      <c r="AE1349" s="41"/>
      <c r="AF1349" s="41"/>
      <c r="AG1349" s="41"/>
      <c r="AH1349" s="41"/>
      <c r="AI1349" s="41"/>
      <c r="AJ1349" s="41"/>
      <c r="AK1349" s="20"/>
      <c r="AL1349" s="20"/>
      <c r="AM1349" s="20"/>
      <c r="AN1349" s="20"/>
      <c r="AO1349" s="20"/>
      <c r="AP1349" s="20"/>
      <c r="AQ1349" s="20"/>
      <c r="AR1349" s="20"/>
      <c r="AS1349" s="20"/>
      <c r="AT1349" s="48"/>
      <c r="AU1349" s="20"/>
      <c r="AV1349" s="20"/>
      <c r="AW1349" s="20"/>
      <c r="AX1349" s="20"/>
      <c r="AY1349" s="20"/>
      <c r="AZ1349" s="20"/>
      <c r="BA1349" s="20"/>
      <c r="BC1349" s="48"/>
      <c r="BE1349" s="48"/>
      <c r="BG1349" s="48"/>
      <c r="BH1349" s="48"/>
      <c r="BL1349" s="48"/>
      <c r="BM1349" s="61"/>
      <c r="BN1349" s="48"/>
      <c r="BO1349" s="48"/>
      <c r="BP1349" s="48"/>
      <c r="BQ1349" s="12"/>
      <c r="BR1349" s="48"/>
      <c r="BS1349" s="48"/>
      <c r="BT1349" s="48"/>
      <c r="BU1349" s="48"/>
      <c r="BV1349" s="18"/>
      <c r="BW1349" s="18"/>
      <c r="BX1349" s="18"/>
      <c r="BY1349" s="24"/>
      <c r="BZ1349" s="18"/>
      <c r="CA1349" s="18"/>
      <c r="CE1349" s="18"/>
    </row>
    <row r="1350" spans="2:83" s="19" customFormat="1">
      <c r="B1350" s="43"/>
      <c r="C1350" s="27"/>
      <c r="D1350" s="56"/>
      <c r="E1350" s="56"/>
      <c r="F1350" s="176"/>
      <c r="G1350" s="460"/>
      <c r="H1350" s="48"/>
      <c r="I1350" s="48"/>
      <c r="J1350" s="48"/>
      <c r="K1350" s="54"/>
      <c r="L1350" s="56"/>
      <c r="M1350" s="429"/>
      <c r="N1350" s="176"/>
      <c r="O1350" s="48"/>
      <c r="P1350" s="48"/>
      <c r="Q1350" s="48"/>
      <c r="R1350" s="54"/>
      <c r="S1350" s="56"/>
      <c r="T1350" s="176"/>
      <c r="U1350" s="48"/>
      <c r="V1350" s="48"/>
      <c r="W1350" s="48"/>
      <c r="X1350" s="54"/>
      <c r="Y1350" s="56"/>
      <c r="Z1350" s="176"/>
      <c r="AA1350" s="48"/>
      <c r="AB1350" s="48"/>
      <c r="AC1350" s="48"/>
      <c r="AD1350" s="54"/>
      <c r="AE1350" s="41"/>
      <c r="AF1350" s="41"/>
      <c r="AG1350" s="41"/>
      <c r="AH1350" s="41"/>
      <c r="AI1350" s="41"/>
      <c r="AJ1350" s="41"/>
      <c r="AK1350" s="20"/>
      <c r="AL1350" s="20"/>
      <c r="AM1350" s="20"/>
      <c r="AN1350" s="20"/>
      <c r="AO1350" s="20"/>
      <c r="AP1350" s="20"/>
      <c r="AQ1350" s="20"/>
      <c r="AR1350" s="20"/>
      <c r="AS1350" s="20"/>
      <c r="AT1350" s="48"/>
      <c r="AU1350" s="20"/>
      <c r="AV1350" s="20"/>
      <c r="AW1350" s="20"/>
      <c r="AX1350" s="20"/>
      <c r="AY1350" s="20"/>
      <c r="AZ1350" s="20"/>
      <c r="BA1350" s="20"/>
      <c r="BC1350" s="48"/>
      <c r="BE1350" s="48"/>
      <c r="BG1350" s="48"/>
      <c r="BH1350" s="48"/>
      <c r="BL1350" s="48"/>
      <c r="BM1350" s="61"/>
      <c r="BN1350" s="48"/>
      <c r="BO1350" s="48"/>
      <c r="BP1350" s="48"/>
      <c r="BQ1350" s="12"/>
      <c r="BR1350" s="48"/>
      <c r="BS1350" s="48"/>
      <c r="BT1350" s="48"/>
      <c r="BU1350" s="48"/>
      <c r="BV1350" s="18"/>
      <c r="BW1350" s="18"/>
      <c r="BX1350" s="18"/>
      <c r="BY1350" s="24"/>
      <c r="BZ1350" s="18"/>
      <c r="CA1350" s="18"/>
      <c r="CE1350" s="18"/>
    </row>
    <row r="1351" spans="2:83" s="19" customFormat="1">
      <c r="B1351" s="43"/>
      <c r="C1351" s="27"/>
      <c r="D1351" s="56"/>
      <c r="E1351" s="56"/>
      <c r="F1351" s="176"/>
      <c r="G1351" s="460"/>
      <c r="H1351" s="48"/>
      <c r="I1351" s="48"/>
      <c r="J1351" s="48"/>
      <c r="K1351" s="54"/>
      <c r="L1351" s="56"/>
      <c r="M1351" s="429"/>
      <c r="N1351" s="176"/>
      <c r="O1351" s="48"/>
      <c r="P1351" s="48"/>
      <c r="Q1351" s="48"/>
      <c r="R1351" s="54"/>
      <c r="S1351" s="56"/>
      <c r="T1351" s="176"/>
      <c r="U1351" s="48"/>
      <c r="V1351" s="48"/>
      <c r="W1351" s="48"/>
      <c r="X1351" s="54"/>
      <c r="Y1351" s="56"/>
      <c r="Z1351" s="176"/>
      <c r="AA1351" s="48"/>
      <c r="AB1351" s="48"/>
      <c r="AC1351" s="48"/>
      <c r="AD1351" s="54"/>
      <c r="AE1351" s="41"/>
      <c r="AF1351" s="41"/>
      <c r="AG1351" s="41"/>
      <c r="AH1351" s="41"/>
      <c r="AI1351" s="41"/>
      <c r="AJ1351" s="41"/>
      <c r="AK1351" s="20"/>
      <c r="AL1351" s="20"/>
      <c r="AM1351" s="20"/>
      <c r="AN1351" s="20"/>
      <c r="AO1351" s="20"/>
      <c r="AP1351" s="20"/>
      <c r="AQ1351" s="20"/>
      <c r="AR1351" s="20"/>
      <c r="AS1351" s="20"/>
      <c r="AT1351" s="48"/>
      <c r="AU1351" s="20"/>
      <c r="AV1351" s="20"/>
      <c r="AW1351" s="20"/>
      <c r="AX1351" s="20"/>
      <c r="AY1351" s="20"/>
      <c r="AZ1351" s="20"/>
      <c r="BA1351" s="20"/>
      <c r="BC1351" s="48"/>
      <c r="BE1351" s="48"/>
      <c r="BG1351" s="48"/>
      <c r="BH1351" s="48"/>
      <c r="BL1351" s="48"/>
      <c r="BM1351" s="61"/>
      <c r="BN1351" s="48"/>
      <c r="BO1351" s="48"/>
      <c r="BP1351" s="48"/>
      <c r="BQ1351" s="12"/>
      <c r="BR1351" s="48"/>
      <c r="BS1351" s="48"/>
      <c r="BT1351" s="48"/>
      <c r="BU1351" s="48"/>
      <c r="BV1351" s="18"/>
      <c r="BW1351" s="18"/>
      <c r="BX1351" s="18"/>
      <c r="BY1351" s="24"/>
      <c r="BZ1351" s="18"/>
      <c r="CA1351" s="18"/>
      <c r="CE1351" s="18"/>
    </row>
    <row r="1352" spans="2:83" s="19" customFormat="1">
      <c r="B1352" s="43"/>
      <c r="C1352" s="27"/>
      <c r="D1352" s="56"/>
      <c r="E1352" s="56"/>
      <c r="F1352" s="176"/>
      <c r="G1352" s="460"/>
      <c r="H1352" s="48"/>
      <c r="I1352" s="48"/>
      <c r="J1352" s="48"/>
      <c r="K1352" s="54"/>
      <c r="L1352" s="56"/>
      <c r="M1352" s="429"/>
      <c r="N1352" s="176"/>
      <c r="O1352" s="48"/>
      <c r="P1352" s="48"/>
      <c r="Q1352" s="48"/>
      <c r="R1352" s="54"/>
      <c r="S1352" s="56"/>
      <c r="T1352" s="176"/>
      <c r="U1352" s="48"/>
      <c r="V1352" s="48"/>
      <c r="W1352" s="48"/>
      <c r="X1352" s="54"/>
      <c r="Y1352" s="56"/>
      <c r="Z1352" s="176"/>
      <c r="AA1352" s="48"/>
      <c r="AB1352" s="48"/>
      <c r="AC1352" s="48"/>
      <c r="AD1352" s="54"/>
      <c r="AE1352" s="41"/>
      <c r="AF1352" s="41"/>
      <c r="AG1352" s="41"/>
      <c r="AH1352" s="41"/>
      <c r="AI1352" s="41"/>
      <c r="AJ1352" s="41"/>
      <c r="AK1352" s="20"/>
      <c r="AL1352" s="20"/>
      <c r="AM1352" s="20"/>
      <c r="AN1352" s="20"/>
      <c r="AO1352" s="20"/>
      <c r="AP1352" s="20"/>
      <c r="AQ1352" s="20"/>
      <c r="AR1352" s="20"/>
      <c r="AS1352" s="20"/>
      <c r="AT1352" s="48"/>
      <c r="AU1352" s="20"/>
      <c r="AV1352" s="20"/>
      <c r="AW1352" s="20"/>
      <c r="AX1352" s="20"/>
      <c r="AY1352" s="20"/>
      <c r="AZ1352" s="20"/>
      <c r="BA1352" s="20"/>
      <c r="BC1352" s="48"/>
      <c r="BE1352" s="48"/>
      <c r="BG1352" s="48"/>
      <c r="BH1352" s="48"/>
      <c r="BL1352" s="48"/>
      <c r="BM1352" s="61"/>
      <c r="BN1352" s="48"/>
      <c r="BO1352" s="48"/>
      <c r="BP1352" s="48"/>
      <c r="BQ1352" s="12"/>
      <c r="BR1352" s="48"/>
      <c r="BS1352" s="48"/>
      <c r="BT1352" s="48"/>
      <c r="BU1352" s="48"/>
      <c r="BV1352" s="18"/>
      <c r="BW1352" s="18"/>
      <c r="BX1352" s="18"/>
      <c r="BY1352" s="24"/>
      <c r="BZ1352" s="18"/>
      <c r="CA1352" s="18"/>
      <c r="CE1352" s="18"/>
    </row>
    <row r="1353" spans="2:83" s="19" customFormat="1">
      <c r="B1353" s="43"/>
      <c r="C1353" s="27"/>
      <c r="D1353" s="56"/>
      <c r="E1353" s="56"/>
      <c r="F1353" s="176"/>
      <c r="G1353" s="460"/>
      <c r="H1353" s="48"/>
      <c r="I1353" s="48"/>
      <c r="J1353" s="48"/>
      <c r="K1353" s="54"/>
      <c r="L1353" s="56"/>
      <c r="M1353" s="429"/>
      <c r="N1353" s="176"/>
      <c r="O1353" s="48"/>
      <c r="P1353" s="48"/>
      <c r="Q1353" s="48"/>
      <c r="R1353" s="54"/>
      <c r="S1353" s="56"/>
      <c r="T1353" s="176"/>
      <c r="U1353" s="48"/>
      <c r="V1353" s="48"/>
      <c r="W1353" s="48"/>
      <c r="X1353" s="54"/>
      <c r="Y1353" s="56"/>
      <c r="Z1353" s="176"/>
      <c r="AA1353" s="48"/>
      <c r="AB1353" s="48"/>
      <c r="AC1353" s="48"/>
      <c r="AD1353" s="54"/>
      <c r="AE1353" s="41"/>
      <c r="AF1353" s="41"/>
      <c r="AG1353" s="41"/>
      <c r="AH1353" s="41"/>
      <c r="AI1353" s="41"/>
      <c r="AJ1353" s="41"/>
      <c r="AK1353" s="20"/>
      <c r="AL1353" s="20"/>
      <c r="AM1353" s="20"/>
      <c r="AN1353" s="20"/>
      <c r="AO1353" s="20"/>
      <c r="AP1353" s="20"/>
      <c r="AQ1353" s="20"/>
      <c r="AR1353" s="20"/>
      <c r="AS1353" s="20"/>
      <c r="AT1353" s="48"/>
      <c r="AU1353" s="20"/>
      <c r="AV1353" s="20"/>
      <c r="AW1353" s="20"/>
      <c r="AX1353" s="20"/>
      <c r="AY1353" s="20"/>
      <c r="AZ1353" s="20"/>
      <c r="BA1353" s="20"/>
      <c r="BC1353" s="48"/>
      <c r="BE1353" s="48"/>
      <c r="BG1353" s="48"/>
      <c r="BH1353" s="48"/>
      <c r="BL1353" s="48"/>
      <c r="BM1353" s="61"/>
      <c r="BN1353" s="48"/>
      <c r="BO1353" s="48"/>
      <c r="BP1353" s="48"/>
      <c r="BQ1353" s="12"/>
      <c r="BR1353" s="48"/>
      <c r="BS1353" s="48"/>
      <c r="BT1353" s="48"/>
      <c r="BU1353" s="48"/>
      <c r="BV1353" s="18"/>
      <c r="BW1353" s="18"/>
      <c r="BX1353" s="18"/>
      <c r="BY1353" s="24"/>
      <c r="BZ1353" s="18"/>
      <c r="CA1353" s="18"/>
      <c r="CE1353" s="18"/>
    </row>
    <row r="1354" spans="2:83" s="19" customFormat="1">
      <c r="B1354" s="43"/>
      <c r="C1354" s="27"/>
      <c r="D1354" s="56"/>
      <c r="E1354" s="56"/>
      <c r="F1354" s="176"/>
      <c r="G1354" s="460"/>
      <c r="H1354" s="48"/>
      <c r="I1354" s="48"/>
      <c r="J1354" s="48"/>
      <c r="K1354" s="54"/>
      <c r="L1354" s="56"/>
      <c r="M1354" s="429"/>
      <c r="N1354" s="176"/>
      <c r="O1354" s="48"/>
      <c r="P1354" s="48"/>
      <c r="Q1354" s="48"/>
      <c r="R1354" s="54"/>
      <c r="S1354" s="56"/>
      <c r="T1354" s="176"/>
      <c r="U1354" s="48"/>
      <c r="V1354" s="48"/>
      <c r="W1354" s="48"/>
      <c r="X1354" s="54"/>
      <c r="Y1354" s="56"/>
      <c r="Z1354" s="176"/>
      <c r="AA1354" s="48"/>
      <c r="AB1354" s="48"/>
      <c r="AC1354" s="48"/>
      <c r="AD1354" s="54"/>
      <c r="AE1354" s="41"/>
      <c r="AF1354" s="41"/>
      <c r="AG1354" s="41"/>
      <c r="AH1354" s="41"/>
      <c r="AI1354" s="41"/>
      <c r="AJ1354" s="41"/>
      <c r="AK1354" s="20"/>
      <c r="AL1354" s="20"/>
      <c r="AM1354" s="20"/>
      <c r="AN1354" s="20"/>
      <c r="AO1354" s="20"/>
      <c r="AP1354" s="20"/>
      <c r="AQ1354" s="20"/>
      <c r="AR1354" s="20"/>
      <c r="AS1354" s="20"/>
      <c r="AT1354" s="48"/>
      <c r="AU1354" s="20"/>
      <c r="AV1354" s="20"/>
      <c r="AW1354" s="20"/>
      <c r="AX1354" s="20"/>
      <c r="AY1354" s="20"/>
      <c r="AZ1354" s="20"/>
      <c r="BA1354" s="20"/>
      <c r="BC1354" s="48"/>
      <c r="BE1354" s="48"/>
      <c r="BG1354" s="48"/>
      <c r="BH1354" s="48"/>
      <c r="BL1354" s="48"/>
      <c r="BM1354" s="61"/>
      <c r="BN1354" s="48"/>
      <c r="BO1354" s="48"/>
      <c r="BP1354" s="48"/>
      <c r="BQ1354" s="12"/>
      <c r="BR1354" s="48"/>
      <c r="BS1354" s="48"/>
      <c r="BT1354" s="48"/>
      <c r="BU1354" s="48"/>
      <c r="BV1354" s="18"/>
      <c r="BW1354" s="18"/>
      <c r="BX1354" s="18"/>
      <c r="BY1354" s="24"/>
      <c r="BZ1354" s="18"/>
      <c r="CA1354" s="18"/>
      <c r="CE1354" s="18"/>
    </row>
    <row r="1355" spans="2:83" s="19" customFormat="1">
      <c r="B1355" s="43"/>
      <c r="C1355" s="27"/>
      <c r="D1355" s="56"/>
      <c r="E1355" s="56"/>
      <c r="F1355" s="176"/>
      <c r="G1355" s="460"/>
      <c r="H1355" s="48"/>
      <c r="I1355" s="48"/>
      <c r="J1355" s="48"/>
      <c r="K1355" s="54"/>
      <c r="L1355" s="56"/>
      <c r="M1355" s="429"/>
      <c r="N1355" s="176"/>
      <c r="O1355" s="48"/>
      <c r="P1355" s="48"/>
      <c r="Q1355" s="48"/>
      <c r="R1355" s="54"/>
      <c r="S1355" s="56"/>
      <c r="T1355" s="176"/>
      <c r="U1355" s="48"/>
      <c r="V1355" s="48"/>
      <c r="W1355" s="48"/>
      <c r="X1355" s="54"/>
      <c r="Y1355" s="56"/>
      <c r="Z1355" s="176"/>
      <c r="AA1355" s="48"/>
      <c r="AB1355" s="48"/>
      <c r="AC1355" s="48"/>
      <c r="AD1355" s="54"/>
      <c r="AE1355" s="41"/>
      <c r="AF1355" s="41"/>
      <c r="AG1355" s="41"/>
      <c r="AH1355" s="41"/>
      <c r="AI1355" s="41"/>
      <c r="AJ1355" s="41"/>
      <c r="AK1355" s="20"/>
      <c r="AL1355" s="20"/>
      <c r="AM1355" s="20"/>
      <c r="AN1355" s="20"/>
      <c r="AO1355" s="20"/>
      <c r="AP1355" s="20"/>
      <c r="AQ1355" s="20"/>
      <c r="AR1355" s="20"/>
      <c r="AS1355" s="20"/>
      <c r="AT1355" s="48"/>
      <c r="AU1355" s="20"/>
      <c r="AV1355" s="20"/>
      <c r="AW1355" s="20"/>
      <c r="AX1355" s="20"/>
      <c r="AY1355" s="20"/>
      <c r="AZ1355" s="20"/>
      <c r="BA1355" s="20"/>
      <c r="BC1355" s="48"/>
      <c r="BE1355" s="48"/>
      <c r="BG1355" s="48"/>
      <c r="BH1355" s="48"/>
      <c r="BL1355" s="48"/>
      <c r="BM1355" s="61"/>
      <c r="BN1355" s="48"/>
      <c r="BO1355" s="48"/>
      <c r="BP1355" s="48"/>
      <c r="BQ1355" s="12"/>
      <c r="BR1355" s="48"/>
      <c r="BS1355" s="48"/>
      <c r="BT1355" s="48"/>
      <c r="BU1355" s="48"/>
      <c r="BV1355" s="18"/>
      <c r="BW1355" s="18"/>
      <c r="BX1355" s="18"/>
      <c r="BY1355" s="24"/>
      <c r="BZ1355" s="18"/>
      <c r="CA1355" s="18"/>
      <c r="CE1355" s="18"/>
    </row>
    <row r="1356" spans="2:83" s="19" customFormat="1">
      <c r="B1356" s="43"/>
      <c r="C1356" s="27"/>
      <c r="D1356" s="56"/>
      <c r="E1356" s="56"/>
      <c r="F1356" s="176"/>
      <c r="G1356" s="460"/>
      <c r="H1356" s="48"/>
      <c r="I1356" s="48"/>
      <c r="J1356" s="48"/>
      <c r="K1356" s="54"/>
      <c r="L1356" s="56"/>
      <c r="M1356" s="429"/>
      <c r="N1356" s="176"/>
      <c r="O1356" s="48"/>
      <c r="P1356" s="48"/>
      <c r="Q1356" s="48"/>
      <c r="R1356" s="54"/>
      <c r="S1356" s="56"/>
      <c r="T1356" s="176"/>
      <c r="U1356" s="48"/>
      <c r="V1356" s="48"/>
      <c r="W1356" s="48"/>
      <c r="X1356" s="54"/>
      <c r="Y1356" s="56"/>
      <c r="Z1356" s="176"/>
      <c r="AA1356" s="48"/>
      <c r="AB1356" s="48"/>
      <c r="AC1356" s="48"/>
      <c r="AD1356" s="54"/>
      <c r="AE1356" s="41"/>
      <c r="AF1356" s="41"/>
      <c r="AG1356" s="41"/>
      <c r="AH1356" s="41"/>
      <c r="AI1356" s="41"/>
      <c r="AJ1356" s="41"/>
      <c r="AK1356" s="20"/>
      <c r="AL1356" s="20"/>
      <c r="AM1356" s="20"/>
      <c r="AN1356" s="20"/>
      <c r="AO1356" s="20"/>
      <c r="AP1356" s="20"/>
      <c r="AQ1356" s="20"/>
      <c r="AR1356" s="20"/>
      <c r="AS1356" s="20"/>
      <c r="AT1356" s="48"/>
      <c r="AU1356" s="20"/>
      <c r="AV1356" s="20"/>
      <c r="AW1356" s="20"/>
      <c r="AX1356" s="20"/>
      <c r="AY1356" s="20"/>
      <c r="AZ1356" s="20"/>
      <c r="BA1356" s="20"/>
      <c r="BC1356" s="48"/>
      <c r="BE1356" s="48"/>
      <c r="BG1356" s="48"/>
      <c r="BH1356" s="48"/>
      <c r="BL1356" s="48"/>
      <c r="BM1356" s="61"/>
      <c r="BN1356" s="48"/>
      <c r="BO1356" s="48"/>
      <c r="BP1356" s="48"/>
      <c r="BQ1356" s="12"/>
      <c r="BR1356" s="48"/>
      <c r="BS1356" s="48"/>
      <c r="BT1356" s="48"/>
      <c r="BU1356" s="48"/>
      <c r="BV1356" s="18"/>
      <c r="BW1356" s="18"/>
      <c r="BX1356" s="18"/>
      <c r="BY1356" s="24"/>
      <c r="BZ1356" s="18"/>
      <c r="CA1356" s="18"/>
      <c r="CE1356" s="18"/>
    </row>
    <row r="1357" spans="2:83" s="19" customFormat="1">
      <c r="B1357" s="43"/>
      <c r="C1357" s="27"/>
      <c r="D1357" s="56"/>
      <c r="E1357" s="56"/>
      <c r="F1357" s="176"/>
      <c r="G1357" s="460"/>
      <c r="H1357" s="48"/>
      <c r="I1357" s="48"/>
      <c r="J1357" s="48"/>
      <c r="K1357" s="54"/>
      <c r="L1357" s="56"/>
      <c r="M1357" s="429"/>
      <c r="N1357" s="176"/>
      <c r="O1357" s="48"/>
      <c r="P1357" s="48"/>
      <c r="Q1357" s="48"/>
      <c r="R1357" s="54"/>
      <c r="S1357" s="56"/>
      <c r="T1357" s="176"/>
      <c r="U1357" s="48"/>
      <c r="V1357" s="48"/>
      <c r="W1357" s="48"/>
      <c r="X1357" s="54"/>
      <c r="Y1357" s="56"/>
      <c r="Z1357" s="176"/>
      <c r="AA1357" s="48"/>
      <c r="AB1357" s="48"/>
      <c r="AC1357" s="48"/>
      <c r="AD1357" s="54"/>
      <c r="AE1357" s="41"/>
      <c r="AF1357" s="41"/>
      <c r="AG1357" s="41"/>
      <c r="AH1357" s="41"/>
      <c r="AI1357" s="41"/>
      <c r="AJ1357" s="41"/>
      <c r="AK1357" s="20"/>
      <c r="AL1357" s="20"/>
      <c r="AM1357" s="20"/>
      <c r="AN1357" s="20"/>
      <c r="AO1357" s="20"/>
      <c r="AP1357" s="20"/>
      <c r="AQ1357" s="20"/>
      <c r="AR1357" s="20"/>
      <c r="AS1357" s="20"/>
      <c r="AT1357" s="48"/>
      <c r="AU1357" s="20"/>
      <c r="AV1357" s="20"/>
      <c r="AW1357" s="20"/>
      <c r="AX1357" s="20"/>
      <c r="AY1357" s="20"/>
      <c r="AZ1357" s="20"/>
      <c r="BA1357" s="20"/>
      <c r="BC1357" s="48"/>
      <c r="BE1357" s="48"/>
      <c r="BG1357" s="48"/>
      <c r="BH1357" s="48"/>
      <c r="BL1357" s="48"/>
      <c r="BM1357" s="61"/>
      <c r="BN1357" s="48"/>
      <c r="BO1357" s="48"/>
      <c r="BP1357" s="48"/>
      <c r="BQ1357" s="12"/>
      <c r="BR1357" s="48"/>
      <c r="BS1357" s="48"/>
      <c r="BT1357" s="48"/>
      <c r="BU1357" s="48"/>
      <c r="BV1357" s="18"/>
      <c r="BW1357" s="18"/>
      <c r="BX1357" s="18"/>
      <c r="BY1357" s="24"/>
      <c r="BZ1357" s="18"/>
      <c r="CA1357" s="18"/>
      <c r="CE1357" s="18"/>
    </row>
    <row r="1358" spans="2:83" s="19" customFormat="1">
      <c r="B1358" s="43"/>
      <c r="C1358" s="27"/>
      <c r="D1358" s="56"/>
      <c r="E1358" s="56"/>
      <c r="F1358" s="176"/>
      <c r="G1358" s="460"/>
      <c r="H1358" s="48"/>
      <c r="I1358" s="48"/>
      <c r="J1358" s="48"/>
      <c r="K1358" s="54"/>
      <c r="L1358" s="56"/>
      <c r="M1358" s="429"/>
      <c r="N1358" s="176"/>
      <c r="O1358" s="48"/>
      <c r="P1358" s="48"/>
      <c r="Q1358" s="48"/>
      <c r="R1358" s="54"/>
      <c r="S1358" s="56"/>
      <c r="T1358" s="176"/>
      <c r="U1358" s="48"/>
      <c r="V1358" s="48"/>
      <c r="W1358" s="48"/>
      <c r="X1358" s="54"/>
      <c r="Y1358" s="56"/>
      <c r="Z1358" s="176"/>
      <c r="AA1358" s="48"/>
      <c r="AB1358" s="48"/>
      <c r="AC1358" s="48"/>
      <c r="AD1358" s="54"/>
      <c r="AE1358" s="41"/>
      <c r="AF1358" s="41"/>
      <c r="AG1358" s="41"/>
      <c r="AH1358" s="41"/>
      <c r="AI1358" s="41"/>
      <c r="AJ1358" s="41"/>
      <c r="AK1358" s="20"/>
      <c r="AL1358" s="20"/>
      <c r="AM1358" s="20"/>
      <c r="AN1358" s="20"/>
      <c r="AO1358" s="20"/>
      <c r="AP1358" s="20"/>
      <c r="AQ1358" s="20"/>
      <c r="AR1358" s="20"/>
      <c r="AS1358" s="20"/>
      <c r="AT1358" s="48"/>
      <c r="AU1358" s="20"/>
      <c r="AV1358" s="20"/>
      <c r="AW1358" s="20"/>
      <c r="AX1358" s="20"/>
      <c r="AY1358" s="20"/>
      <c r="AZ1358" s="20"/>
      <c r="BA1358" s="20"/>
      <c r="BC1358" s="48"/>
      <c r="BE1358" s="48"/>
      <c r="BG1358" s="48"/>
      <c r="BH1358" s="48"/>
      <c r="BL1358" s="48"/>
      <c r="BM1358" s="61"/>
      <c r="BN1358" s="48"/>
      <c r="BO1358" s="48"/>
      <c r="BP1358" s="48"/>
      <c r="BQ1358" s="12"/>
      <c r="BR1358" s="48"/>
      <c r="BS1358" s="48"/>
      <c r="BT1358" s="48"/>
      <c r="BU1358" s="48"/>
      <c r="BV1358" s="18"/>
      <c r="BW1358" s="18"/>
      <c r="BX1358" s="18"/>
      <c r="BY1358" s="24"/>
      <c r="BZ1358" s="18"/>
      <c r="CA1358" s="18"/>
      <c r="CE1358" s="18"/>
    </row>
    <row r="1359" spans="2:83" s="19" customFormat="1">
      <c r="B1359" s="43"/>
      <c r="C1359" s="27"/>
      <c r="D1359" s="56"/>
      <c r="E1359" s="56"/>
      <c r="F1359" s="176"/>
      <c r="G1359" s="460"/>
      <c r="H1359" s="48"/>
      <c r="I1359" s="48"/>
      <c r="J1359" s="48"/>
      <c r="K1359" s="54"/>
      <c r="L1359" s="56"/>
      <c r="M1359" s="429"/>
      <c r="N1359" s="176"/>
      <c r="O1359" s="48"/>
      <c r="P1359" s="48"/>
      <c r="Q1359" s="48"/>
      <c r="R1359" s="54"/>
      <c r="S1359" s="56"/>
      <c r="T1359" s="176"/>
      <c r="U1359" s="48"/>
      <c r="V1359" s="48"/>
      <c r="W1359" s="48"/>
      <c r="X1359" s="54"/>
      <c r="Y1359" s="56"/>
      <c r="Z1359" s="176"/>
      <c r="AA1359" s="48"/>
      <c r="AB1359" s="48"/>
      <c r="AC1359" s="48"/>
      <c r="AD1359" s="54"/>
      <c r="AE1359" s="41"/>
      <c r="AF1359" s="41"/>
      <c r="AG1359" s="41"/>
      <c r="AH1359" s="41"/>
      <c r="AI1359" s="41"/>
      <c r="AJ1359" s="41"/>
      <c r="AK1359" s="20"/>
      <c r="AL1359" s="20"/>
      <c r="AM1359" s="20"/>
      <c r="AN1359" s="20"/>
      <c r="AO1359" s="20"/>
      <c r="AP1359" s="20"/>
      <c r="AQ1359" s="20"/>
      <c r="AR1359" s="20"/>
      <c r="AS1359" s="20"/>
      <c r="AT1359" s="48"/>
      <c r="AU1359" s="20"/>
      <c r="AV1359" s="20"/>
      <c r="AW1359" s="20"/>
      <c r="AX1359" s="20"/>
      <c r="AY1359" s="20"/>
      <c r="AZ1359" s="20"/>
      <c r="BA1359" s="20"/>
      <c r="BC1359" s="48"/>
      <c r="BE1359" s="48"/>
      <c r="BG1359" s="48"/>
      <c r="BH1359" s="48"/>
      <c r="BL1359" s="48"/>
      <c r="BM1359" s="61"/>
      <c r="BN1359" s="48"/>
      <c r="BO1359" s="48"/>
      <c r="BP1359" s="48"/>
      <c r="BQ1359" s="12"/>
      <c r="BR1359" s="48"/>
      <c r="BS1359" s="48"/>
      <c r="BT1359" s="48"/>
      <c r="BU1359" s="48"/>
      <c r="BV1359" s="18"/>
      <c r="BW1359" s="18"/>
      <c r="BX1359" s="18"/>
      <c r="BY1359" s="24"/>
      <c r="BZ1359" s="18"/>
      <c r="CA1359" s="18"/>
      <c r="CE1359" s="18"/>
    </row>
    <row r="1360" spans="2:83" s="19" customFormat="1">
      <c r="B1360" s="43"/>
      <c r="C1360" s="27"/>
      <c r="D1360" s="56"/>
      <c r="E1360" s="56"/>
      <c r="F1360" s="176"/>
      <c r="G1360" s="460"/>
      <c r="H1360" s="48"/>
      <c r="I1360" s="48"/>
      <c r="J1360" s="48"/>
      <c r="K1360" s="54"/>
      <c r="L1360" s="56"/>
      <c r="M1360" s="429"/>
      <c r="N1360" s="176"/>
      <c r="O1360" s="48"/>
      <c r="P1360" s="48"/>
      <c r="Q1360" s="48"/>
      <c r="R1360" s="54"/>
      <c r="S1360" s="56"/>
      <c r="T1360" s="176"/>
      <c r="U1360" s="48"/>
      <c r="V1360" s="48"/>
      <c r="W1360" s="48"/>
      <c r="X1360" s="54"/>
      <c r="Y1360" s="56"/>
      <c r="Z1360" s="176"/>
      <c r="AA1360" s="48"/>
      <c r="AB1360" s="48"/>
      <c r="AC1360" s="48"/>
      <c r="AD1360" s="54"/>
      <c r="AE1360" s="41"/>
      <c r="AF1360" s="41"/>
      <c r="AG1360" s="41"/>
      <c r="AH1360" s="41"/>
      <c r="AI1360" s="41"/>
      <c r="AJ1360" s="41"/>
      <c r="AK1360" s="20"/>
      <c r="AL1360" s="20"/>
      <c r="AM1360" s="20"/>
      <c r="AN1360" s="20"/>
      <c r="AO1360" s="20"/>
      <c r="AP1360" s="20"/>
      <c r="AQ1360" s="20"/>
      <c r="AR1360" s="20"/>
      <c r="AS1360" s="20"/>
      <c r="AT1360" s="48"/>
      <c r="AU1360" s="20"/>
      <c r="AV1360" s="20"/>
      <c r="AW1360" s="20"/>
      <c r="AX1360" s="20"/>
      <c r="AY1360" s="20"/>
      <c r="AZ1360" s="20"/>
      <c r="BA1360" s="20"/>
      <c r="BC1360" s="48"/>
      <c r="BE1360" s="48"/>
      <c r="BG1360" s="48"/>
      <c r="BH1360" s="48"/>
      <c r="BL1360" s="48"/>
      <c r="BM1360" s="61"/>
      <c r="BN1360" s="48"/>
      <c r="BO1360" s="48"/>
      <c r="BP1360" s="48"/>
      <c r="BQ1360" s="12"/>
      <c r="BR1360" s="48"/>
      <c r="BS1360" s="48"/>
      <c r="BT1360" s="48"/>
      <c r="BU1360" s="48"/>
      <c r="BV1360" s="18"/>
      <c r="BW1360" s="18"/>
      <c r="BX1360" s="18"/>
      <c r="BY1360" s="24"/>
      <c r="BZ1360" s="18"/>
      <c r="CA1360" s="18"/>
      <c r="CE1360" s="18"/>
    </row>
    <row r="1361" spans="2:83" s="19" customFormat="1">
      <c r="B1361" s="43"/>
      <c r="C1361" s="27"/>
      <c r="D1361" s="56"/>
      <c r="E1361" s="56"/>
      <c r="F1361" s="176"/>
      <c r="G1361" s="460"/>
      <c r="H1361" s="48"/>
      <c r="I1361" s="48"/>
      <c r="J1361" s="48"/>
      <c r="K1361" s="54"/>
      <c r="L1361" s="56"/>
      <c r="M1361" s="429"/>
      <c r="N1361" s="176"/>
      <c r="O1361" s="48"/>
      <c r="P1361" s="48"/>
      <c r="Q1361" s="48"/>
      <c r="R1361" s="54"/>
      <c r="S1361" s="56"/>
      <c r="T1361" s="176"/>
      <c r="U1361" s="48"/>
      <c r="V1361" s="48"/>
      <c r="W1361" s="48"/>
      <c r="X1361" s="54"/>
      <c r="Y1361" s="56"/>
      <c r="Z1361" s="176"/>
      <c r="AA1361" s="48"/>
      <c r="AB1361" s="48"/>
      <c r="AC1361" s="48"/>
      <c r="AD1361" s="54"/>
      <c r="AE1361" s="41"/>
      <c r="AF1361" s="41"/>
      <c r="AG1361" s="41"/>
      <c r="AH1361" s="41"/>
      <c r="AI1361" s="41"/>
      <c r="AJ1361" s="41"/>
      <c r="AK1361" s="20"/>
      <c r="AL1361" s="20"/>
      <c r="AM1361" s="20"/>
      <c r="AN1361" s="20"/>
      <c r="AO1361" s="20"/>
      <c r="AP1361" s="20"/>
      <c r="AQ1361" s="20"/>
      <c r="AR1361" s="20"/>
      <c r="AS1361" s="20"/>
      <c r="AT1361" s="48"/>
      <c r="AU1361" s="20"/>
      <c r="AV1361" s="20"/>
      <c r="AW1361" s="20"/>
      <c r="AX1361" s="20"/>
      <c r="AY1361" s="20"/>
      <c r="AZ1361" s="20"/>
      <c r="BA1361" s="20"/>
      <c r="BC1361" s="48"/>
      <c r="BE1361" s="48"/>
      <c r="BG1361" s="48"/>
      <c r="BH1361" s="48"/>
      <c r="BL1361" s="48"/>
      <c r="BM1361" s="61"/>
      <c r="BN1361" s="48"/>
      <c r="BO1361" s="48"/>
      <c r="BP1361" s="48"/>
      <c r="BQ1361" s="12"/>
      <c r="BR1361" s="48"/>
      <c r="BS1361" s="48"/>
      <c r="BT1361" s="48"/>
      <c r="BU1361" s="48"/>
      <c r="BV1361" s="18"/>
      <c r="BW1361" s="18"/>
      <c r="BX1361" s="18"/>
      <c r="BY1361" s="24"/>
      <c r="BZ1361" s="18"/>
      <c r="CA1361" s="18"/>
      <c r="CE1361" s="18"/>
    </row>
    <row r="1362" spans="2:83" s="19" customFormat="1">
      <c r="B1362" s="43"/>
      <c r="C1362" s="27"/>
      <c r="D1362" s="56"/>
      <c r="E1362" s="56"/>
      <c r="F1362" s="176"/>
      <c r="G1362" s="460"/>
      <c r="H1362" s="48"/>
      <c r="I1362" s="48"/>
      <c r="J1362" s="48"/>
      <c r="K1362" s="54"/>
      <c r="L1362" s="56"/>
      <c r="M1362" s="429"/>
      <c r="N1362" s="176"/>
      <c r="O1362" s="48"/>
      <c r="P1362" s="48"/>
      <c r="Q1362" s="48"/>
      <c r="R1362" s="54"/>
      <c r="S1362" s="56"/>
      <c r="T1362" s="176"/>
      <c r="U1362" s="48"/>
      <c r="V1362" s="48"/>
      <c r="W1362" s="48"/>
      <c r="X1362" s="54"/>
      <c r="Y1362" s="56"/>
      <c r="Z1362" s="176"/>
      <c r="AA1362" s="48"/>
      <c r="AB1362" s="48"/>
      <c r="AC1362" s="48"/>
      <c r="AD1362" s="54"/>
      <c r="AE1362" s="41"/>
      <c r="AF1362" s="41"/>
      <c r="AG1362" s="41"/>
      <c r="AH1362" s="41"/>
      <c r="AI1362" s="41"/>
      <c r="AJ1362" s="41"/>
      <c r="AK1362" s="20"/>
      <c r="AL1362" s="20"/>
      <c r="AM1362" s="20"/>
      <c r="AN1362" s="20"/>
      <c r="AO1362" s="20"/>
      <c r="AP1362" s="20"/>
      <c r="AQ1362" s="20"/>
      <c r="AR1362" s="20"/>
      <c r="AS1362" s="20"/>
      <c r="AT1362" s="48"/>
      <c r="AU1362" s="20"/>
      <c r="AV1362" s="20"/>
      <c r="AW1362" s="20"/>
      <c r="AX1362" s="20"/>
      <c r="AY1362" s="20"/>
      <c r="AZ1362" s="20"/>
      <c r="BA1362" s="20"/>
      <c r="BC1362" s="48"/>
      <c r="BE1362" s="48"/>
      <c r="BG1362" s="48"/>
      <c r="BH1362" s="48"/>
      <c r="BL1362" s="48"/>
      <c r="BM1362" s="61"/>
      <c r="BN1362" s="48"/>
      <c r="BO1362" s="48"/>
      <c r="BP1362" s="48"/>
      <c r="BQ1362" s="12"/>
      <c r="BR1362" s="48"/>
      <c r="BS1362" s="48"/>
      <c r="BT1362" s="48"/>
      <c r="BU1362" s="48"/>
      <c r="BV1362" s="18"/>
      <c r="BW1362" s="18"/>
      <c r="BX1362" s="18"/>
      <c r="BY1362" s="24"/>
      <c r="BZ1362" s="18"/>
      <c r="CA1362" s="18"/>
      <c r="CE1362" s="18"/>
    </row>
    <row r="1363" spans="2:83" s="19" customFormat="1">
      <c r="B1363" s="43"/>
      <c r="C1363" s="27"/>
      <c r="D1363" s="56"/>
      <c r="E1363" s="56"/>
      <c r="F1363" s="176"/>
      <c r="G1363" s="460"/>
      <c r="H1363" s="48"/>
      <c r="I1363" s="48"/>
      <c r="J1363" s="48"/>
      <c r="K1363" s="54"/>
      <c r="L1363" s="56"/>
      <c r="M1363" s="429"/>
      <c r="N1363" s="176"/>
      <c r="O1363" s="48"/>
      <c r="P1363" s="48"/>
      <c r="Q1363" s="48"/>
      <c r="R1363" s="54"/>
      <c r="S1363" s="56"/>
      <c r="T1363" s="176"/>
      <c r="U1363" s="48"/>
      <c r="V1363" s="48"/>
      <c r="W1363" s="48"/>
      <c r="X1363" s="54"/>
      <c r="Y1363" s="56"/>
      <c r="Z1363" s="176"/>
      <c r="AA1363" s="48"/>
      <c r="AB1363" s="48"/>
      <c r="AC1363" s="48"/>
      <c r="AD1363" s="54"/>
      <c r="AE1363" s="41"/>
      <c r="AF1363" s="41"/>
      <c r="AG1363" s="41"/>
      <c r="AH1363" s="41"/>
      <c r="AI1363" s="41"/>
      <c r="AJ1363" s="41"/>
      <c r="AK1363" s="20"/>
      <c r="AL1363" s="20"/>
      <c r="AM1363" s="20"/>
      <c r="AN1363" s="20"/>
      <c r="AO1363" s="20"/>
      <c r="AP1363" s="20"/>
      <c r="AQ1363" s="20"/>
      <c r="AR1363" s="20"/>
      <c r="AS1363" s="20"/>
      <c r="AT1363" s="48"/>
      <c r="AU1363" s="20"/>
      <c r="AV1363" s="20"/>
      <c r="AW1363" s="20"/>
      <c r="AX1363" s="20"/>
      <c r="AY1363" s="20"/>
      <c r="AZ1363" s="20"/>
      <c r="BA1363" s="20"/>
      <c r="BC1363" s="48"/>
      <c r="BE1363" s="48"/>
      <c r="BG1363" s="48"/>
      <c r="BH1363" s="48"/>
      <c r="BL1363" s="48"/>
      <c r="BM1363" s="61"/>
      <c r="BN1363" s="48"/>
      <c r="BO1363" s="48"/>
      <c r="BP1363" s="48"/>
      <c r="BQ1363" s="12"/>
      <c r="BR1363" s="48"/>
      <c r="BS1363" s="48"/>
      <c r="BT1363" s="48"/>
      <c r="BU1363" s="48"/>
      <c r="BV1363" s="18"/>
      <c r="BW1363" s="18"/>
      <c r="BX1363" s="18"/>
      <c r="BY1363" s="24"/>
      <c r="BZ1363" s="18"/>
      <c r="CA1363" s="18"/>
      <c r="CE1363" s="18"/>
    </row>
    <row r="1364" spans="2:83" s="19" customFormat="1">
      <c r="B1364" s="43"/>
      <c r="C1364" s="27"/>
      <c r="D1364" s="56"/>
      <c r="E1364" s="56"/>
      <c r="F1364" s="176"/>
      <c r="G1364" s="460"/>
      <c r="H1364" s="48"/>
      <c r="I1364" s="48"/>
      <c r="J1364" s="48"/>
      <c r="K1364" s="54"/>
      <c r="L1364" s="56"/>
      <c r="M1364" s="429"/>
      <c r="N1364" s="176"/>
      <c r="O1364" s="48"/>
      <c r="P1364" s="48"/>
      <c r="Q1364" s="48"/>
      <c r="R1364" s="54"/>
      <c r="S1364" s="56"/>
      <c r="T1364" s="176"/>
      <c r="U1364" s="48"/>
      <c r="V1364" s="48"/>
      <c r="W1364" s="48"/>
      <c r="X1364" s="54"/>
      <c r="Y1364" s="56"/>
      <c r="Z1364" s="176"/>
      <c r="AA1364" s="48"/>
      <c r="AB1364" s="48"/>
      <c r="AC1364" s="48"/>
      <c r="AD1364" s="54"/>
      <c r="AE1364" s="41"/>
      <c r="AF1364" s="41"/>
      <c r="AG1364" s="41"/>
      <c r="AH1364" s="41"/>
      <c r="AI1364" s="41"/>
      <c r="AJ1364" s="41"/>
      <c r="AK1364" s="20"/>
      <c r="AL1364" s="20"/>
      <c r="AM1364" s="20"/>
      <c r="AN1364" s="20"/>
      <c r="AO1364" s="20"/>
      <c r="AP1364" s="20"/>
      <c r="AQ1364" s="20"/>
      <c r="AR1364" s="20"/>
      <c r="AS1364" s="20"/>
      <c r="AT1364" s="48"/>
      <c r="AU1364" s="20"/>
      <c r="AV1364" s="20"/>
      <c r="AW1364" s="20"/>
      <c r="AX1364" s="20"/>
      <c r="AY1364" s="20"/>
      <c r="AZ1364" s="20"/>
      <c r="BA1364" s="20"/>
      <c r="BC1364" s="48"/>
      <c r="BE1364" s="48"/>
      <c r="BG1364" s="48"/>
      <c r="BH1364" s="48"/>
      <c r="BL1364" s="48"/>
      <c r="BM1364" s="61"/>
      <c r="BN1364" s="48"/>
      <c r="BO1364" s="48"/>
      <c r="BP1364" s="48"/>
      <c r="BQ1364" s="12"/>
      <c r="BR1364" s="48"/>
      <c r="BS1364" s="48"/>
      <c r="BT1364" s="48"/>
      <c r="BU1364" s="48"/>
      <c r="BV1364" s="18"/>
      <c r="BW1364" s="18"/>
      <c r="BX1364" s="18"/>
      <c r="BY1364" s="24"/>
      <c r="BZ1364" s="18"/>
      <c r="CA1364" s="18"/>
      <c r="CE1364" s="18"/>
    </row>
    <row r="1365" spans="2:83" s="19" customFormat="1">
      <c r="B1365" s="43"/>
      <c r="C1365" s="27"/>
      <c r="D1365" s="56"/>
      <c r="E1365" s="56"/>
      <c r="F1365" s="176"/>
      <c r="G1365" s="460"/>
      <c r="H1365" s="48"/>
      <c r="I1365" s="48"/>
      <c r="J1365" s="48"/>
      <c r="K1365" s="54"/>
      <c r="L1365" s="56"/>
      <c r="M1365" s="429"/>
      <c r="N1365" s="176"/>
      <c r="O1365" s="48"/>
      <c r="P1365" s="48"/>
      <c r="Q1365" s="48"/>
      <c r="R1365" s="54"/>
      <c r="S1365" s="56"/>
      <c r="T1365" s="176"/>
      <c r="U1365" s="48"/>
      <c r="V1365" s="48"/>
      <c r="W1365" s="48"/>
      <c r="X1365" s="54"/>
      <c r="Y1365" s="56"/>
      <c r="Z1365" s="176"/>
      <c r="AA1365" s="48"/>
      <c r="AB1365" s="48"/>
      <c r="AC1365" s="48"/>
      <c r="AD1365" s="54"/>
      <c r="AE1365" s="41"/>
      <c r="AF1365" s="41"/>
      <c r="AG1365" s="41"/>
      <c r="AH1365" s="41"/>
      <c r="AI1365" s="41"/>
      <c r="AJ1365" s="41"/>
      <c r="AK1365" s="20"/>
      <c r="AL1365" s="20"/>
      <c r="AM1365" s="20"/>
      <c r="AN1365" s="20"/>
      <c r="AO1365" s="20"/>
      <c r="AP1365" s="20"/>
      <c r="AQ1365" s="20"/>
      <c r="AR1365" s="20"/>
      <c r="AS1365" s="20"/>
      <c r="AT1365" s="48"/>
      <c r="AU1365" s="20"/>
      <c r="AV1365" s="20"/>
      <c r="AW1365" s="20"/>
      <c r="AX1365" s="20"/>
      <c r="AY1365" s="20"/>
      <c r="AZ1365" s="20"/>
      <c r="BA1365" s="20"/>
      <c r="BC1365" s="48"/>
      <c r="BE1365" s="48"/>
      <c r="BG1365" s="48"/>
      <c r="BH1365" s="48"/>
      <c r="BL1365" s="48"/>
      <c r="BM1365" s="61"/>
      <c r="BN1365" s="48"/>
      <c r="BO1365" s="48"/>
      <c r="BP1365" s="48"/>
      <c r="BQ1365" s="12"/>
      <c r="BR1365" s="48"/>
      <c r="BS1365" s="48"/>
      <c r="BT1365" s="48"/>
      <c r="BU1365" s="48"/>
      <c r="BV1365" s="18"/>
      <c r="BW1365" s="18"/>
      <c r="BX1365" s="18"/>
      <c r="BY1365" s="24"/>
      <c r="BZ1365" s="18"/>
      <c r="CA1365" s="18"/>
      <c r="CE1365" s="18"/>
    </row>
    <row r="1366" spans="2:83" s="19" customFormat="1">
      <c r="B1366" s="43"/>
      <c r="C1366" s="27"/>
      <c r="D1366" s="56"/>
      <c r="E1366" s="56"/>
      <c r="F1366" s="176"/>
      <c r="G1366" s="460"/>
      <c r="H1366" s="48"/>
      <c r="I1366" s="48"/>
      <c r="J1366" s="48"/>
      <c r="K1366" s="54"/>
      <c r="L1366" s="56"/>
      <c r="M1366" s="429"/>
      <c r="N1366" s="176"/>
      <c r="O1366" s="48"/>
      <c r="P1366" s="48"/>
      <c r="Q1366" s="48"/>
      <c r="R1366" s="54"/>
      <c r="S1366" s="56"/>
      <c r="T1366" s="176"/>
      <c r="U1366" s="48"/>
      <c r="V1366" s="48"/>
      <c r="W1366" s="48"/>
      <c r="X1366" s="54"/>
      <c r="Y1366" s="56"/>
      <c r="Z1366" s="176"/>
      <c r="AA1366" s="48"/>
      <c r="AB1366" s="48"/>
      <c r="AC1366" s="48"/>
      <c r="AD1366" s="54"/>
      <c r="AE1366" s="41"/>
      <c r="AF1366" s="41"/>
      <c r="AG1366" s="41"/>
      <c r="AH1366" s="41"/>
      <c r="AI1366" s="41"/>
      <c r="AJ1366" s="41"/>
      <c r="AK1366" s="20"/>
      <c r="AL1366" s="20"/>
      <c r="AM1366" s="20"/>
      <c r="AN1366" s="20"/>
      <c r="AO1366" s="20"/>
      <c r="AP1366" s="20"/>
      <c r="AQ1366" s="20"/>
      <c r="AR1366" s="20"/>
      <c r="AS1366" s="20"/>
      <c r="AT1366" s="48"/>
      <c r="AU1366" s="20"/>
      <c r="AV1366" s="20"/>
      <c r="AW1366" s="20"/>
      <c r="AX1366" s="20"/>
      <c r="AY1366" s="20"/>
      <c r="AZ1366" s="20"/>
      <c r="BA1366" s="20"/>
      <c r="BC1366" s="48"/>
      <c r="BE1366" s="48"/>
      <c r="BG1366" s="48"/>
      <c r="BH1366" s="48"/>
      <c r="BL1366" s="48"/>
      <c r="BM1366" s="61"/>
      <c r="BN1366" s="48"/>
      <c r="BO1366" s="48"/>
      <c r="BP1366" s="48"/>
      <c r="BQ1366" s="12"/>
      <c r="BR1366" s="48"/>
      <c r="BS1366" s="48"/>
      <c r="BT1366" s="48"/>
      <c r="BU1366" s="48"/>
      <c r="BV1366" s="18"/>
      <c r="BW1366" s="18"/>
      <c r="BX1366" s="18"/>
      <c r="BY1366" s="24"/>
      <c r="BZ1366" s="18"/>
      <c r="CA1366" s="18"/>
      <c r="CE1366" s="18"/>
    </row>
    <row r="1367" spans="2:83" s="19" customFormat="1">
      <c r="B1367" s="43"/>
      <c r="C1367" s="27"/>
      <c r="D1367" s="56"/>
      <c r="E1367" s="56"/>
      <c r="F1367" s="176"/>
      <c r="G1367" s="460"/>
      <c r="H1367" s="48"/>
      <c r="I1367" s="48"/>
      <c r="J1367" s="48"/>
      <c r="K1367" s="54"/>
      <c r="L1367" s="56"/>
      <c r="M1367" s="429"/>
      <c r="N1367" s="176"/>
      <c r="O1367" s="48"/>
      <c r="P1367" s="48"/>
      <c r="Q1367" s="48"/>
      <c r="R1367" s="54"/>
      <c r="S1367" s="56"/>
      <c r="T1367" s="176"/>
      <c r="U1367" s="48"/>
      <c r="V1367" s="48"/>
      <c r="W1367" s="48"/>
      <c r="X1367" s="54"/>
      <c r="Y1367" s="56"/>
      <c r="Z1367" s="176"/>
      <c r="AA1367" s="48"/>
      <c r="AB1367" s="48"/>
      <c r="AC1367" s="48"/>
      <c r="AD1367" s="54"/>
      <c r="AE1367" s="41"/>
      <c r="AF1367" s="41"/>
      <c r="AG1367" s="41"/>
      <c r="AH1367" s="41"/>
      <c r="AI1367" s="41"/>
      <c r="AJ1367" s="41"/>
      <c r="AK1367" s="20"/>
      <c r="AL1367" s="20"/>
      <c r="AM1367" s="20"/>
      <c r="AN1367" s="20"/>
      <c r="AO1367" s="20"/>
      <c r="AP1367" s="20"/>
      <c r="AQ1367" s="20"/>
      <c r="AR1367" s="20"/>
      <c r="AS1367" s="20"/>
      <c r="AT1367" s="48"/>
      <c r="AU1367" s="20"/>
      <c r="AV1367" s="20"/>
      <c r="AW1367" s="20"/>
      <c r="AX1367" s="20"/>
      <c r="AY1367" s="20"/>
      <c r="AZ1367" s="20"/>
      <c r="BA1367" s="20"/>
      <c r="BC1367" s="48"/>
      <c r="BE1367" s="48"/>
      <c r="BG1367" s="48"/>
      <c r="BH1367" s="48"/>
      <c r="BL1367" s="48"/>
      <c r="BM1367" s="61"/>
      <c r="BN1367" s="48"/>
      <c r="BO1367" s="48"/>
      <c r="BP1367" s="48"/>
      <c r="BQ1367" s="12"/>
      <c r="BR1367" s="48"/>
      <c r="BS1367" s="48"/>
      <c r="BT1367" s="48"/>
      <c r="BU1367" s="48"/>
      <c r="BV1367" s="18"/>
      <c r="BW1367" s="18"/>
      <c r="BX1367" s="18"/>
      <c r="BY1367" s="24"/>
      <c r="BZ1367" s="18"/>
      <c r="CA1367" s="18"/>
      <c r="CE1367" s="18"/>
    </row>
    <row r="1368" spans="2:83" s="19" customFormat="1">
      <c r="B1368" s="43"/>
      <c r="C1368" s="27"/>
      <c r="D1368" s="56"/>
      <c r="E1368" s="56"/>
      <c r="F1368" s="176"/>
      <c r="G1368" s="460"/>
      <c r="H1368" s="48"/>
      <c r="I1368" s="48"/>
      <c r="J1368" s="48"/>
      <c r="K1368" s="54"/>
      <c r="L1368" s="56"/>
      <c r="M1368" s="429"/>
      <c r="N1368" s="176"/>
      <c r="O1368" s="48"/>
      <c r="P1368" s="48"/>
      <c r="Q1368" s="48"/>
      <c r="R1368" s="54"/>
      <c r="S1368" s="56"/>
      <c r="T1368" s="176"/>
      <c r="U1368" s="48"/>
      <c r="V1368" s="48"/>
      <c r="W1368" s="48"/>
      <c r="X1368" s="54"/>
      <c r="Y1368" s="56"/>
      <c r="Z1368" s="176"/>
      <c r="AA1368" s="48"/>
      <c r="AB1368" s="48"/>
      <c r="AC1368" s="48"/>
      <c r="AD1368" s="54"/>
      <c r="AE1368" s="41"/>
      <c r="AF1368" s="41"/>
      <c r="AG1368" s="41"/>
      <c r="AH1368" s="41"/>
      <c r="AI1368" s="41"/>
      <c r="AJ1368" s="41"/>
      <c r="AK1368" s="20"/>
      <c r="AL1368" s="20"/>
      <c r="AM1368" s="20"/>
      <c r="AN1368" s="20"/>
      <c r="AO1368" s="20"/>
      <c r="AP1368" s="20"/>
      <c r="AQ1368" s="20"/>
      <c r="AR1368" s="20"/>
      <c r="AS1368" s="20"/>
      <c r="AT1368" s="48"/>
      <c r="AU1368" s="20"/>
      <c r="AV1368" s="20"/>
      <c r="AW1368" s="20"/>
      <c r="AX1368" s="20"/>
      <c r="AY1368" s="20"/>
      <c r="AZ1368" s="20"/>
      <c r="BA1368" s="20"/>
      <c r="BC1368" s="48"/>
      <c r="BE1368" s="48"/>
      <c r="BG1368" s="48"/>
      <c r="BH1368" s="48"/>
      <c r="BL1368" s="48"/>
      <c r="BM1368" s="61"/>
      <c r="BN1368" s="48"/>
      <c r="BO1368" s="48"/>
      <c r="BP1368" s="48"/>
      <c r="BQ1368" s="12"/>
      <c r="BR1368" s="48"/>
      <c r="BS1368" s="48"/>
      <c r="BT1368" s="48"/>
      <c r="BU1368" s="48"/>
      <c r="BV1368" s="18"/>
      <c r="BW1368" s="18"/>
      <c r="BX1368" s="18"/>
      <c r="BY1368" s="24"/>
      <c r="BZ1368" s="18"/>
      <c r="CA1368" s="18"/>
      <c r="CE1368" s="18"/>
    </row>
    <row r="1369" spans="2:83" s="19" customFormat="1">
      <c r="B1369" s="43"/>
      <c r="C1369" s="27"/>
      <c r="D1369" s="56"/>
      <c r="E1369" s="56"/>
      <c r="F1369" s="176"/>
      <c r="G1369" s="460"/>
      <c r="H1369" s="48"/>
      <c r="I1369" s="48"/>
      <c r="J1369" s="48"/>
      <c r="K1369" s="54"/>
      <c r="L1369" s="56"/>
      <c r="M1369" s="429"/>
      <c r="N1369" s="176"/>
      <c r="O1369" s="48"/>
      <c r="P1369" s="48"/>
      <c r="Q1369" s="48"/>
      <c r="R1369" s="54"/>
      <c r="S1369" s="56"/>
      <c r="T1369" s="176"/>
      <c r="U1369" s="48"/>
      <c r="V1369" s="48"/>
      <c r="W1369" s="48"/>
      <c r="X1369" s="54"/>
      <c r="Y1369" s="56"/>
      <c r="Z1369" s="176"/>
      <c r="AA1369" s="48"/>
      <c r="AB1369" s="48"/>
      <c r="AC1369" s="48"/>
      <c r="AD1369" s="54"/>
      <c r="AE1369" s="41"/>
      <c r="AF1369" s="41"/>
      <c r="AG1369" s="41"/>
      <c r="AH1369" s="41"/>
      <c r="AI1369" s="41"/>
      <c r="AJ1369" s="41"/>
      <c r="AK1369" s="20"/>
      <c r="AL1369" s="20"/>
      <c r="AM1369" s="20"/>
      <c r="AN1369" s="20"/>
      <c r="AO1369" s="20"/>
      <c r="AP1369" s="20"/>
      <c r="AQ1369" s="20"/>
      <c r="AR1369" s="20"/>
      <c r="AS1369" s="20"/>
      <c r="AT1369" s="48"/>
      <c r="AU1369" s="20"/>
      <c r="AV1369" s="20"/>
      <c r="AW1369" s="20"/>
      <c r="AX1369" s="20"/>
      <c r="AY1369" s="20"/>
      <c r="AZ1369" s="20"/>
      <c r="BA1369" s="20"/>
      <c r="BC1369" s="48"/>
      <c r="BE1369" s="48"/>
      <c r="BG1369" s="48"/>
      <c r="BH1369" s="48"/>
      <c r="BL1369" s="48"/>
      <c r="BM1369" s="61"/>
      <c r="BN1369" s="48"/>
      <c r="BO1369" s="48"/>
      <c r="BP1369" s="48"/>
      <c r="BQ1369" s="12"/>
      <c r="BR1369" s="48"/>
      <c r="BS1369" s="48"/>
      <c r="BT1369" s="48"/>
      <c r="BU1369" s="48"/>
      <c r="BV1369" s="18"/>
      <c r="BW1369" s="18"/>
      <c r="BX1369" s="18"/>
      <c r="BY1369" s="24"/>
      <c r="BZ1369" s="18"/>
      <c r="CA1369" s="18"/>
      <c r="CE1369" s="18"/>
    </row>
    <row r="1370" spans="2:83" s="19" customFormat="1">
      <c r="B1370" s="43"/>
      <c r="C1370" s="27"/>
      <c r="D1370" s="56"/>
      <c r="E1370" s="56"/>
      <c r="F1370" s="176"/>
      <c r="G1370" s="460"/>
      <c r="H1370" s="48"/>
      <c r="I1370" s="48"/>
      <c r="J1370" s="48"/>
      <c r="K1370" s="54"/>
      <c r="L1370" s="56"/>
      <c r="M1370" s="429"/>
      <c r="N1370" s="176"/>
      <c r="O1370" s="48"/>
      <c r="P1370" s="48"/>
      <c r="Q1370" s="48"/>
      <c r="R1370" s="54"/>
      <c r="S1370" s="56"/>
      <c r="T1370" s="176"/>
      <c r="U1370" s="48"/>
      <c r="V1370" s="48"/>
      <c r="W1370" s="48"/>
      <c r="X1370" s="54"/>
      <c r="Y1370" s="56"/>
      <c r="Z1370" s="176"/>
      <c r="AA1370" s="48"/>
      <c r="AB1370" s="48"/>
      <c r="AC1370" s="48"/>
      <c r="AD1370" s="54"/>
      <c r="AE1370" s="41"/>
      <c r="AF1370" s="41"/>
      <c r="AG1370" s="41"/>
      <c r="AH1370" s="41"/>
      <c r="AI1370" s="41"/>
      <c r="AJ1370" s="41"/>
      <c r="AK1370" s="20"/>
      <c r="AL1370" s="20"/>
      <c r="AM1370" s="20"/>
      <c r="AN1370" s="20"/>
      <c r="AO1370" s="20"/>
      <c r="AP1370" s="20"/>
      <c r="AQ1370" s="20"/>
      <c r="AR1370" s="20"/>
      <c r="AS1370" s="20"/>
      <c r="AT1370" s="48"/>
      <c r="AU1370" s="20"/>
      <c r="AV1370" s="20"/>
      <c r="AW1370" s="20"/>
      <c r="AX1370" s="20"/>
      <c r="AY1370" s="20"/>
      <c r="AZ1370" s="20"/>
      <c r="BA1370" s="20"/>
      <c r="BC1370" s="48"/>
      <c r="BE1370" s="48"/>
      <c r="BG1370" s="48"/>
      <c r="BH1370" s="48"/>
      <c r="BL1370" s="48"/>
      <c r="BM1370" s="61"/>
      <c r="BN1370" s="48"/>
      <c r="BO1370" s="48"/>
      <c r="BP1370" s="48"/>
      <c r="BQ1370" s="12"/>
      <c r="BR1370" s="48"/>
      <c r="BS1370" s="48"/>
      <c r="BT1370" s="48"/>
      <c r="BU1370" s="48"/>
      <c r="BV1370" s="18"/>
      <c r="BW1370" s="18"/>
      <c r="BX1370" s="18"/>
      <c r="BY1370" s="24"/>
      <c r="BZ1370" s="18"/>
      <c r="CA1370" s="18"/>
      <c r="CE1370" s="18"/>
    </row>
    <row r="1371" spans="2:83" s="19" customFormat="1">
      <c r="B1371" s="43"/>
      <c r="C1371" s="27"/>
      <c r="D1371" s="56"/>
      <c r="E1371" s="56"/>
      <c r="F1371" s="176"/>
      <c r="G1371" s="460"/>
      <c r="H1371" s="48"/>
      <c r="I1371" s="48"/>
      <c r="J1371" s="48"/>
      <c r="K1371" s="54"/>
      <c r="L1371" s="56"/>
      <c r="M1371" s="429"/>
      <c r="N1371" s="176"/>
      <c r="O1371" s="48"/>
      <c r="P1371" s="48"/>
      <c r="Q1371" s="48"/>
      <c r="R1371" s="54"/>
      <c r="S1371" s="56"/>
      <c r="T1371" s="176"/>
      <c r="U1371" s="48"/>
      <c r="V1371" s="48"/>
      <c r="W1371" s="48"/>
      <c r="X1371" s="54"/>
      <c r="Y1371" s="56"/>
      <c r="Z1371" s="176"/>
      <c r="AA1371" s="48"/>
      <c r="AB1371" s="48"/>
      <c r="AC1371" s="48"/>
      <c r="AD1371" s="54"/>
      <c r="AE1371" s="41"/>
      <c r="AF1371" s="41"/>
      <c r="AG1371" s="41"/>
      <c r="AH1371" s="41"/>
      <c r="AI1371" s="41"/>
      <c r="AJ1371" s="41"/>
      <c r="AK1371" s="20"/>
      <c r="AL1371" s="20"/>
      <c r="AM1371" s="20"/>
      <c r="AN1371" s="20"/>
      <c r="AO1371" s="20"/>
      <c r="AP1371" s="20"/>
      <c r="AQ1371" s="20"/>
      <c r="AR1371" s="20"/>
      <c r="AS1371" s="20"/>
      <c r="AT1371" s="48"/>
      <c r="AU1371" s="20"/>
      <c r="AV1371" s="20"/>
      <c r="AW1371" s="20"/>
      <c r="AX1371" s="20"/>
      <c r="AY1371" s="20"/>
      <c r="AZ1371" s="20"/>
      <c r="BA1371" s="20"/>
      <c r="BC1371" s="48"/>
      <c r="BE1371" s="48"/>
      <c r="BG1371" s="48"/>
      <c r="BH1371" s="48"/>
      <c r="BL1371" s="48"/>
      <c r="BM1371" s="61"/>
      <c r="BN1371" s="48"/>
      <c r="BO1371" s="48"/>
      <c r="BP1371" s="48"/>
      <c r="BQ1371" s="12"/>
      <c r="BR1371" s="48"/>
      <c r="BS1371" s="48"/>
      <c r="BT1371" s="48"/>
      <c r="BU1371" s="48"/>
      <c r="BV1371" s="18"/>
      <c r="BW1371" s="18"/>
      <c r="BX1371" s="18"/>
      <c r="BY1371" s="24"/>
      <c r="BZ1371" s="18"/>
      <c r="CA1371" s="18"/>
      <c r="CE1371" s="18"/>
    </row>
    <row r="1372" spans="2:83" s="19" customFormat="1">
      <c r="B1372" s="43"/>
      <c r="C1372" s="27"/>
      <c r="D1372" s="56"/>
      <c r="E1372" s="56"/>
      <c r="F1372" s="176"/>
      <c r="G1372" s="460"/>
      <c r="H1372" s="48"/>
      <c r="I1372" s="48"/>
      <c r="J1372" s="48"/>
      <c r="K1372" s="54"/>
      <c r="L1372" s="56"/>
      <c r="M1372" s="429"/>
      <c r="N1372" s="176"/>
      <c r="O1372" s="48"/>
      <c r="P1372" s="48"/>
      <c r="Q1372" s="48"/>
      <c r="R1372" s="54"/>
      <c r="S1372" s="56"/>
      <c r="T1372" s="176"/>
      <c r="U1372" s="48"/>
      <c r="V1372" s="48"/>
      <c r="W1372" s="48"/>
      <c r="X1372" s="54"/>
      <c r="Y1372" s="56"/>
      <c r="Z1372" s="176"/>
      <c r="AA1372" s="48"/>
      <c r="AB1372" s="48"/>
      <c r="AC1372" s="48"/>
      <c r="AD1372" s="54"/>
      <c r="AE1372" s="41"/>
      <c r="AF1372" s="41"/>
      <c r="AG1372" s="41"/>
      <c r="AH1372" s="41"/>
      <c r="AI1372" s="41"/>
      <c r="AJ1372" s="41"/>
      <c r="AK1372" s="20"/>
      <c r="AL1372" s="20"/>
      <c r="AM1372" s="20"/>
      <c r="AN1372" s="20"/>
      <c r="AO1372" s="20"/>
      <c r="AP1372" s="20"/>
      <c r="AQ1372" s="20"/>
      <c r="AR1372" s="20"/>
      <c r="AS1372" s="20"/>
      <c r="AT1372" s="48"/>
      <c r="AU1372" s="20"/>
      <c r="AV1372" s="20"/>
      <c r="AW1372" s="20"/>
      <c r="AX1372" s="20"/>
      <c r="AY1372" s="20"/>
      <c r="AZ1372" s="20"/>
      <c r="BA1372" s="20"/>
      <c r="BC1372" s="48"/>
      <c r="BE1372" s="48"/>
      <c r="BG1372" s="48"/>
      <c r="BH1372" s="48"/>
      <c r="BL1372" s="48"/>
      <c r="BM1372" s="61"/>
      <c r="BN1372" s="48"/>
      <c r="BO1372" s="48"/>
      <c r="BP1372" s="48"/>
      <c r="BQ1372" s="12"/>
      <c r="BR1372" s="48"/>
      <c r="BS1372" s="48"/>
      <c r="BT1372" s="48"/>
      <c r="BU1372" s="48"/>
      <c r="BV1372" s="18"/>
      <c r="BW1372" s="18"/>
      <c r="BX1372" s="18"/>
      <c r="BY1372" s="24"/>
      <c r="BZ1372" s="18"/>
      <c r="CA1372" s="18"/>
      <c r="CE1372" s="18"/>
    </row>
    <row r="1373" spans="2:83" s="19" customFormat="1">
      <c r="B1373" s="43"/>
      <c r="C1373" s="27"/>
      <c r="D1373" s="56"/>
      <c r="E1373" s="56"/>
      <c r="F1373" s="176"/>
      <c r="G1373" s="460"/>
      <c r="H1373" s="48"/>
      <c r="I1373" s="48"/>
      <c r="J1373" s="48"/>
      <c r="K1373" s="54"/>
      <c r="L1373" s="56"/>
      <c r="M1373" s="429"/>
      <c r="N1373" s="176"/>
      <c r="O1373" s="48"/>
      <c r="P1373" s="48"/>
      <c r="Q1373" s="48"/>
      <c r="R1373" s="54"/>
      <c r="S1373" s="56"/>
      <c r="T1373" s="176"/>
      <c r="U1373" s="48"/>
      <c r="V1373" s="48"/>
      <c r="W1373" s="48"/>
      <c r="X1373" s="54"/>
      <c r="Y1373" s="56"/>
      <c r="Z1373" s="176"/>
      <c r="AA1373" s="48"/>
      <c r="AB1373" s="48"/>
      <c r="AC1373" s="48"/>
      <c r="AD1373" s="54"/>
      <c r="AE1373" s="41"/>
      <c r="AF1373" s="41"/>
      <c r="AG1373" s="41"/>
      <c r="AH1373" s="41"/>
      <c r="AI1373" s="41"/>
      <c r="AJ1373" s="41"/>
      <c r="AK1373" s="20"/>
      <c r="AL1373" s="20"/>
      <c r="AM1373" s="20"/>
      <c r="AN1373" s="20"/>
      <c r="AO1373" s="20"/>
      <c r="AP1373" s="20"/>
      <c r="AQ1373" s="20"/>
      <c r="AR1373" s="20"/>
      <c r="AS1373" s="20"/>
      <c r="AT1373" s="48"/>
      <c r="AU1373" s="20"/>
      <c r="AV1373" s="20"/>
      <c r="AW1373" s="20"/>
      <c r="AX1373" s="20"/>
      <c r="AY1373" s="20"/>
      <c r="AZ1373" s="20"/>
      <c r="BA1373" s="20"/>
      <c r="BC1373" s="48"/>
      <c r="BE1373" s="48"/>
      <c r="BG1373" s="48"/>
      <c r="BH1373" s="48"/>
      <c r="BL1373" s="48"/>
      <c r="BM1373" s="61"/>
      <c r="BN1373" s="48"/>
      <c r="BO1373" s="48"/>
      <c r="BP1373" s="48"/>
      <c r="BQ1373" s="12"/>
      <c r="BR1373" s="48"/>
      <c r="BS1373" s="48"/>
      <c r="BT1373" s="48"/>
      <c r="BU1373" s="48"/>
      <c r="BV1373" s="18"/>
      <c r="BW1373" s="18"/>
      <c r="BX1373" s="18"/>
      <c r="BY1373" s="24"/>
      <c r="BZ1373" s="18"/>
      <c r="CA1373" s="18"/>
      <c r="CE1373" s="18"/>
    </row>
    <row r="1374" spans="2:83" s="19" customFormat="1">
      <c r="B1374" s="43"/>
      <c r="C1374" s="27"/>
      <c r="D1374" s="56"/>
      <c r="E1374" s="56"/>
      <c r="F1374" s="176"/>
      <c r="G1374" s="460"/>
      <c r="H1374" s="48"/>
      <c r="I1374" s="48"/>
      <c r="J1374" s="48"/>
      <c r="K1374" s="54"/>
      <c r="L1374" s="56"/>
      <c r="M1374" s="429"/>
      <c r="N1374" s="176"/>
      <c r="O1374" s="48"/>
      <c r="P1374" s="48"/>
      <c r="Q1374" s="48"/>
      <c r="R1374" s="54"/>
      <c r="S1374" s="56"/>
      <c r="T1374" s="176"/>
      <c r="U1374" s="48"/>
      <c r="V1374" s="48"/>
      <c r="W1374" s="48"/>
      <c r="X1374" s="54"/>
      <c r="Y1374" s="56"/>
      <c r="Z1374" s="176"/>
      <c r="AA1374" s="48"/>
      <c r="AB1374" s="48"/>
      <c r="AC1374" s="48"/>
      <c r="AD1374" s="54"/>
      <c r="AE1374" s="41"/>
      <c r="AF1374" s="41"/>
      <c r="AG1374" s="41"/>
      <c r="AH1374" s="41"/>
      <c r="AI1374" s="41"/>
      <c r="AJ1374" s="41"/>
      <c r="AK1374" s="20"/>
      <c r="AL1374" s="20"/>
      <c r="AM1374" s="20"/>
      <c r="AN1374" s="20"/>
      <c r="AO1374" s="20"/>
      <c r="AP1374" s="20"/>
      <c r="AQ1374" s="20"/>
      <c r="AR1374" s="20"/>
      <c r="AS1374" s="20"/>
      <c r="AT1374" s="48"/>
      <c r="AU1374" s="20"/>
      <c r="AV1374" s="20"/>
      <c r="AW1374" s="20"/>
      <c r="AX1374" s="20"/>
      <c r="AY1374" s="20"/>
      <c r="AZ1374" s="20"/>
      <c r="BA1374" s="20"/>
      <c r="BC1374" s="48"/>
      <c r="BE1374" s="48"/>
      <c r="BG1374" s="48"/>
      <c r="BH1374" s="48"/>
      <c r="BL1374" s="48"/>
      <c r="BM1374" s="61"/>
      <c r="BN1374" s="48"/>
      <c r="BO1374" s="48"/>
      <c r="BP1374" s="48"/>
      <c r="BQ1374" s="12"/>
      <c r="BR1374" s="48"/>
      <c r="BS1374" s="48"/>
      <c r="BT1374" s="48"/>
      <c r="BU1374" s="48"/>
      <c r="BV1374" s="18"/>
      <c r="BW1374" s="18"/>
      <c r="BX1374" s="18"/>
      <c r="BY1374" s="24"/>
      <c r="BZ1374" s="18"/>
      <c r="CA1374" s="18"/>
      <c r="CE1374" s="18"/>
    </row>
    <row r="1375" spans="2:83" s="19" customFormat="1">
      <c r="B1375" s="43"/>
      <c r="C1375" s="27"/>
      <c r="D1375" s="56"/>
      <c r="E1375" s="56"/>
      <c r="F1375" s="176"/>
      <c r="G1375" s="460"/>
      <c r="H1375" s="48"/>
      <c r="I1375" s="48"/>
      <c r="J1375" s="48"/>
      <c r="K1375" s="54"/>
      <c r="L1375" s="56"/>
      <c r="M1375" s="429"/>
      <c r="N1375" s="176"/>
      <c r="O1375" s="48"/>
      <c r="P1375" s="48"/>
      <c r="Q1375" s="48"/>
      <c r="R1375" s="54"/>
      <c r="S1375" s="56"/>
      <c r="T1375" s="176"/>
      <c r="U1375" s="48"/>
      <c r="V1375" s="48"/>
      <c r="W1375" s="48"/>
      <c r="X1375" s="54"/>
      <c r="Y1375" s="56"/>
      <c r="Z1375" s="176"/>
      <c r="AA1375" s="48"/>
      <c r="AB1375" s="48"/>
      <c r="AC1375" s="48"/>
      <c r="AD1375" s="54"/>
      <c r="AE1375" s="41"/>
      <c r="AF1375" s="41"/>
      <c r="AG1375" s="41"/>
      <c r="AH1375" s="41"/>
      <c r="AI1375" s="41"/>
      <c r="AJ1375" s="41"/>
      <c r="AK1375" s="20"/>
      <c r="AL1375" s="20"/>
      <c r="AM1375" s="20"/>
      <c r="AN1375" s="20"/>
      <c r="AO1375" s="20"/>
      <c r="AP1375" s="20"/>
      <c r="AQ1375" s="20"/>
      <c r="AR1375" s="20"/>
      <c r="AS1375" s="20"/>
      <c r="AT1375" s="48"/>
      <c r="AU1375" s="20"/>
      <c r="AV1375" s="20"/>
      <c r="AW1375" s="20"/>
      <c r="AX1375" s="20"/>
      <c r="AY1375" s="20"/>
      <c r="AZ1375" s="20"/>
      <c r="BA1375" s="20"/>
      <c r="BC1375" s="48"/>
      <c r="BE1375" s="48"/>
      <c r="BG1375" s="48"/>
      <c r="BH1375" s="48"/>
      <c r="BL1375" s="48"/>
      <c r="BM1375" s="61"/>
      <c r="BN1375" s="48"/>
      <c r="BO1375" s="48"/>
      <c r="BP1375" s="48"/>
      <c r="BQ1375" s="12"/>
      <c r="BR1375" s="48"/>
      <c r="BS1375" s="48"/>
      <c r="BT1375" s="48"/>
      <c r="BU1375" s="48"/>
      <c r="BV1375" s="18"/>
      <c r="BW1375" s="18"/>
      <c r="BX1375" s="18"/>
      <c r="BY1375" s="24"/>
      <c r="BZ1375" s="18"/>
      <c r="CA1375" s="18"/>
      <c r="CE1375" s="18"/>
    </row>
    <row r="1376" spans="2:83" s="19" customFormat="1">
      <c r="B1376" s="43"/>
      <c r="C1376" s="27"/>
      <c r="D1376" s="56"/>
      <c r="E1376" s="56"/>
      <c r="F1376" s="176"/>
      <c r="G1376" s="460"/>
      <c r="H1376" s="48"/>
      <c r="I1376" s="48"/>
      <c r="J1376" s="48"/>
      <c r="K1376" s="54"/>
      <c r="L1376" s="56"/>
      <c r="M1376" s="429"/>
      <c r="N1376" s="176"/>
      <c r="O1376" s="48"/>
      <c r="P1376" s="48"/>
      <c r="Q1376" s="48"/>
      <c r="R1376" s="54"/>
      <c r="S1376" s="56"/>
      <c r="T1376" s="176"/>
      <c r="U1376" s="48"/>
      <c r="V1376" s="48"/>
      <c r="W1376" s="48"/>
      <c r="X1376" s="54"/>
      <c r="Y1376" s="56"/>
      <c r="Z1376" s="176"/>
      <c r="AA1376" s="48"/>
      <c r="AB1376" s="48"/>
      <c r="AC1376" s="48"/>
      <c r="AD1376" s="54"/>
      <c r="AE1376" s="41"/>
      <c r="AF1376" s="41"/>
      <c r="AG1376" s="41"/>
      <c r="AH1376" s="41"/>
      <c r="AI1376" s="41"/>
      <c r="AJ1376" s="41"/>
      <c r="AK1376" s="20"/>
      <c r="AL1376" s="20"/>
      <c r="AM1376" s="20"/>
      <c r="AN1376" s="20"/>
      <c r="AO1376" s="20"/>
      <c r="AP1376" s="20"/>
      <c r="AQ1376" s="20"/>
      <c r="AR1376" s="20"/>
      <c r="AS1376" s="20"/>
      <c r="AT1376" s="48"/>
      <c r="AU1376" s="20"/>
      <c r="AV1376" s="20"/>
      <c r="AW1376" s="20"/>
      <c r="AX1376" s="20"/>
      <c r="AY1376" s="20"/>
      <c r="AZ1376" s="20"/>
      <c r="BA1376" s="20"/>
      <c r="BC1376" s="48"/>
      <c r="BE1376" s="48"/>
      <c r="BG1376" s="48"/>
      <c r="BH1376" s="48"/>
      <c r="BL1376" s="48"/>
      <c r="BM1376" s="61"/>
      <c r="BN1376" s="48"/>
      <c r="BO1376" s="48"/>
      <c r="BP1376" s="48"/>
      <c r="BQ1376" s="12"/>
      <c r="BR1376" s="48"/>
      <c r="BS1376" s="48"/>
      <c r="BT1376" s="48"/>
      <c r="BU1376" s="48"/>
      <c r="BV1376" s="18"/>
      <c r="BW1376" s="18"/>
      <c r="BX1376" s="18"/>
      <c r="BY1376" s="24"/>
      <c r="BZ1376" s="18"/>
      <c r="CA1376" s="18"/>
      <c r="CE1376" s="18"/>
    </row>
    <row r="1377" spans="2:83" s="19" customFormat="1">
      <c r="B1377" s="43"/>
      <c r="C1377" s="27"/>
      <c r="D1377" s="56"/>
      <c r="E1377" s="56"/>
      <c r="F1377" s="176"/>
      <c r="G1377" s="460"/>
      <c r="H1377" s="48"/>
      <c r="I1377" s="48"/>
      <c r="J1377" s="48"/>
      <c r="K1377" s="54"/>
      <c r="L1377" s="56"/>
      <c r="M1377" s="429"/>
      <c r="N1377" s="176"/>
      <c r="O1377" s="48"/>
      <c r="P1377" s="48"/>
      <c r="Q1377" s="48"/>
      <c r="R1377" s="54"/>
      <c r="S1377" s="56"/>
      <c r="T1377" s="176"/>
      <c r="U1377" s="48"/>
      <c r="V1377" s="48"/>
      <c r="W1377" s="48"/>
      <c r="X1377" s="54"/>
      <c r="Y1377" s="56"/>
      <c r="Z1377" s="176"/>
      <c r="AA1377" s="48"/>
      <c r="AB1377" s="48"/>
      <c r="AC1377" s="48"/>
      <c r="AD1377" s="54"/>
      <c r="AE1377" s="41"/>
      <c r="AF1377" s="41"/>
      <c r="AG1377" s="41"/>
      <c r="AH1377" s="41"/>
      <c r="AI1377" s="41"/>
      <c r="AJ1377" s="41"/>
      <c r="AK1377" s="20"/>
      <c r="AL1377" s="20"/>
      <c r="AM1377" s="20"/>
      <c r="AN1377" s="20"/>
      <c r="AO1377" s="20"/>
      <c r="AP1377" s="20"/>
      <c r="AQ1377" s="20"/>
      <c r="AR1377" s="20"/>
      <c r="AS1377" s="20"/>
      <c r="AT1377" s="48"/>
      <c r="AU1377" s="20"/>
      <c r="AV1377" s="20"/>
      <c r="AW1377" s="20"/>
      <c r="AX1377" s="20"/>
      <c r="AY1377" s="20"/>
      <c r="AZ1377" s="20"/>
      <c r="BA1377" s="20"/>
      <c r="BC1377" s="48"/>
      <c r="BE1377" s="48"/>
      <c r="BG1377" s="48"/>
      <c r="BH1377" s="48"/>
      <c r="BL1377" s="48"/>
      <c r="BM1377" s="61"/>
      <c r="BN1377" s="48"/>
      <c r="BO1377" s="48"/>
      <c r="BP1377" s="48"/>
      <c r="BQ1377" s="12"/>
      <c r="BR1377" s="48"/>
      <c r="BS1377" s="48"/>
      <c r="BT1377" s="48"/>
      <c r="BU1377" s="48"/>
      <c r="BV1377" s="18"/>
      <c r="BW1377" s="18"/>
      <c r="BX1377" s="18"/>
      <c r="BY1377" s="24"/>
      <c r="BZ1377" s="18"/>
      <c r="CA1377" s="18"/>
      <c r="CE1377" s="18"/>
    </row>
    <row r="1378" spans="2:83" s="19" customFormat="1">
      <c r="B1378" s="43"/>
      <c r="C1378" s="27"/>
      <c r="D1378" s="56"/>
      <c r="E1378" s="56"/>
      <c r="F1378" s="176"/>
      <c r="G1378" s="460"/>
      <c r="H1378" s="48"/>
      <c r="I1378" s="48"/>
      <c r="J1378" s="48"/>
      <c r="K1378" s="54"/>
      <c r="L1378" s="56"/>
      <c r="M1378" s="429"/>
      <c r="N1378" s="176"/>
      <c r="O1378" s="48"/>
      <c r="P1378" s="48"/>
      <c r="Q1378" s="48"/>
      <c r="R1378" s="54"/>
      <c r="S1378" s="56"/>
      <c r="T1378" s="176"/>
      <c r="U1378" s="48"/>
      <c r="V1378" s="48"/>
      <c r="W1378" s="48"/>
      <c r="X1378" s="54"/>
      <c r="Y1378" s="56"/>
      <c r="Z1378" s="176"/>
      <c r="AA1378" s="48"/>
      <c r="AB1378" s="48"/>
      <c r="AC1378" s="48"/>
      <c r="AD1378" s="54"/>
      <c r="AE1378" s="41"/>
      <c r="AF1378" s="41"/>
      <c r="AG1378" s="41"/>
      <c r="AH1378" s="41"/>
      <c r="AI1378" s="41"/>
      <c r="AJ1378" s="41"/>
      <c r="AK1378" s="20"/>
      <c r="AL1378" s="20"/>
      <c r="AM1378" s="20"/>
      <c r="AN1378" s="20"/>
      <c r="AO1378" s="20"/>
      <c r="AP1378" s="20"/>
      <c r="AQ1378" s="20"/>
      <c r="AR1378" s="20"/>
      <c r="AS1378" s="20"/>
      <c r="AT1378" s="48"/>
      <c r="AU1378" s="20"/>
      <c r="AV1378" s="20"/>
      <c r="AW1378" s="20"/>
      <c r="AX1378" s="20"/>
      <c r="AY1378" s="20"/>
      <c r="AZ1378" s="20"/>
      <c r="BA1378" s="20"/>
      <c r="BC1378" s="48"/>
      <c r="BE1378" s="48"/>
      <c r="BG1378" s="48"/>
      <c r="BH1378" s="48"/>
      <c r="BL1378" s="48"/>
      <c r="BM1378" s="61"/>
      <c r="BN1378" s="48"/>
      <c r="BO1378" s="48"/>
      <c r="BP1378" s="48"/>
      <c r="BQ1378" s="12"/>
      <c r="BR1378" s="48"/>
      <c r="BS1378" s="48"/>
      <c r="BT1378" s="48"/>
      <c r="BU1378" s="48"/>
      <c r="BV1378" s="18"/>
      <c r="BW1378" s="18"/>
      <c r="BX1378" s="18"/>
      <c r="BY1378" s="24"/>
      <c r="BZ1378" s="18"/>
      <c r="CA1378" s="18"/>
      <c r="CE1378" s="18"/>
    </row>
    <row r="1379" spans="2:83" s="19" customFormat="1">
      <c r="B1379" s="43"/>
      <c r="C1379" s="27"/>
      <c r="D1379" s="56"/>
      <c r="E1379" s="56"/>
      <c r="F1379" s="176"/>
      <c r="G1379" s="460"/>
      <c r="H1379" s="48"/>
      <c r="I1379" s="48"/>
      <c r="J1379" s="48"/>
      <c r="K1379" s="54"/>
      <c r="L1379" s="56"/>
      <c r="M1379" s="429"/>
      <c r="N1379" s="176"/>
      <c r="O1379" s="48"/>
      <c r="P1379" s="48"/>
      <c r="Q1379" s="48"/>
      <c r="R1379" s="54"/>
      <c r="S1379" s="56"/>
      <c r="T1379" s="176"/>
      <c r="U1379" s="48"/>
      <c r="V1379" s="48"/>
      <c r="W1379" s="48"/>
      <c r="X1379" s="54"/>
      <c r="Y1379" s="56"/>
      <c r="Z1379" s="176"/>
      <c r="AA1379" s="48"/>
      <c r="AB1379" s="48"/>
      <c r="AC1379" s="48"/>
      <c r="AD1379" s="54"/>
      <c r="AE1379" s="41"/>
      <c r="AF1379" s="41"/>
      <c r="AG1379" s="41"/>
      <c r="AH1379" s="41"/>
      <c r="AI1379" s="41"/>
      <c r="AJ1379" s="41"/>
      <c r="AK1379" s="20"/>
      <c r="AL1379" s="20"/>
      <c r="AM1379" s="20"/>
      <c r="AN1379" s="20"/>
      <c r="AO1379" s="20"/>
      <c r="AP1379" s="20"/>
      <c r="AQ1379" s="20"/>
      <c r="AR1379" s="20"/>
      <c r="AS1379" s="20"/>
      <c r="AT1379" s="48"/>
      <c r="AU1379" s="20"/>
      <c r="AV1379" s="20"/>
      <c r="AW1379" s="20"/>
      <c r="AX1379" s="20"/>
      <c r="AY1379" s="20"/>
      <c r="AZ1379" s="20"/>
      <c r="BA1379" s="20"/>
      <c r="BC1379" s="48"/>
      <c r="BE1379" s="48"/>
      <c r="BG1379" s="48"/>
      <c r="BH1379" s="48"/>
      <c r="BL1379" s="48"/>
      <c r="BM1379" s="61"/>
      <c r="BN1379" s="48"/>
      <c r="BO1379" s="48"/>
      <c r="BP1379" s="48"/>
      <c r="BQ1379" s="12"/>
      <c r="BR1379" s="48"/>
      <c r="BS1379" s="48"/>
      <c r="BT1379" s="48"/>
      <c r="BU1379" s="48"/>
      <c r="BV1379" s="18"/>
      <c r="BW1379" s="18"/>
      <c r="BX1379" s="18"/>
      <c r="BY1379" s="24"/>
      <c r="BZ1379" s="18"/>
      <c r="CA1379" s="18"/>
      <c r="CE1379" s="18"/>
    </row>
    <row r="1380" spans="2:83" s="19" customFormat="1">
      <c r="B1380" s="43"/>
      <c r="C1380" s="27"/>
      <c r="D1380" s="56"/>
      <c r="E1380" s="56"/>
      <c r="F1380" s="176"/>
      <c r="G1380" s="460"/>
      <c r="H1380" s="48"/>
      <c r="I1380" s="48"/>
      <c r="J1380" s="48"/>
      <c r="K1380" s="54"/>
      <c r="L1380" s="56"/>
      <c r="M1380" s="429"/>
      <c r="N1380" s="176"/>
      <c r="O1380" s="48"/>
      <c r="P1380" s="48"/>
      <c r="Q1380" s="48"/>
      <c r="R1380" s="54"/>
      <c r="S1380" s="56"/>
      <c r="T1380" s="176"/>
      <c r="U1380" s="48"/>
      <c r="V1380" s="48"/>
      <c r="W1380" s="48"/>
      <c r="X1380" s="54"/>
      <c r="Y1380" s="56"/>
      <c r="Z1380" s="176"/>
      <c r="AA1380" s="48"/>
      <c r="AB1380" s="48"/>
      <c r="AC1380" s="48"/>
      <c r="AD1380" s="54"/>
      <c r="AE1380" s="41"/>
      <c r="AF1380" s="41"/>
      <c r="AG1380" s="41"/>
      <c r="AH1380" s="41"/>
      <c r="AI1380" s="41"/>
      <c r="AJ1380" s="41"/>
      <c r="AK1380" s="20"/>
      <c r="AL1380" s="20"/>
      <c r="AM1380" s="20"/>
      <c r="AN1380" s="20"/>
      <c r="AO1380" s="20"/>
      <c r="AP1380" s="20"/>
      <c r="AQ1380" s="20"/>
      <c r="AR1380" s="20"/>
      <c r="AS1380" s="20"/>
      <c r="AT1380" s="48"/>
      <c r="AU1380" s="20"/>
      <c r="AV1380" s="20"/>
      <c r="AW1380" s="20"/>
      <c r="AX1380" s="20"/>
      <c r="AY1380" s="20"/>
      <c r="AZ1380" s="20"/>
      <c r="BA1380" s="20"/>
      <c r="BC1380" s="48"/>
      <c r="BE1380" s="48"/>
      <c r="BG1380" s="48"/>
      <c r="BH1380" s="48"/>
      <c r="BL1380" s="48"/>
      <c r="BM1380" s="61"/>
      <c r="BN1380" s="48"/>
      <c r="BO1380" s="48"/>
      <c r="BP1380" s="48"/>
      <c r="BQ1380" s="12"/>
      <c r="BR1380" s="48"/>
      <c r="BS1380" s="48"/>
      <c r="BT1380" s="48"/>
      <c r="BU1380" s="48"/>
      <c r="BV1380" s="18"/>
      <c r="BW1380" s="18"/>
      <c r="BX1380" s="18"/>
      <c r="BY1380" s="24"/>
      <c r="BZ1380" s="18"/>
      <c r="CA1380" s="18"/>
      <c r="CE1380" s="18"/>
    </row>
    <row r="1381" spans="2:83" s="19" customFormat="1">
      <c r="B1381" s="43"/>
      <c r="C1381" s="27"/>
      <c r="D1381" s="56"/>
      <c r="E1381" s="56"/>
      <c r="F1381" s="176"/>
      <c r="G1381" s="460"/>
      <c r="H1381" s="48"/>
      <c r="I1381" s="48"/>
      <c r="J1381" s="48"/>
      <c r="K1381" s="54"/>
      <c r="L1381" s="56"/>
      <c r="M1381" s="429"/>
      <c r="N1381" s="176"/>
      <c r="O1381" s="48"/>
      <c r="P1381" s="48"/>
      <c r="Q1381" s="48"/>
      <c r="R1381" s="54"/>
      <c r="S1381" s="56"/>
      <c r="T1381" s="176"/>
      <c r="U1381" s="48"/>
      <c r="V1381" s="48"/>
      <c r="W1381" s="48"/>
      <c r="X1381" s="54"/>
      <c r="Y1381" s="56"/>
      <c r="Z1381" s="176"/>
      <c r="AA1381" s="48"/>
      <c r="AB1381" s="48"/>
      <c r="AC1381" s="48"/>
      <c r="AD1381" s="54"/>
      <c r="AE1381" s="41"/>
      <c r="AF1381" s="41"/>
      <c r="AG1381" s="41"/>
      <c r="AH1381" s="41"/>
      <c r="AI1381" s="41"/>
      <c r="AJ1381" s="41"/>
      <c r="AK1381" s="20"/>
      <c r="AL1381" s="20"/>
      <c r="AM1381" s="20"/>
      <c r="AN1381" s="20"/>
      <c r="AO1381" s="20"/>
      <c r="AP1381" s="20"/>
      <c r="AQ1381" s="20"/>
      <c r="AR1381" s="20"/>
      <c r="AS1381" s="20"/>
      <c r="AT1381" s="48"/>
      <c r="AU1381" s="20"/>
      <c r="AV1381" s="20"/>
      <c r="AW1381" s="20"/>
      <c r="AX1381" s="20"/>
      <c r="AY1381" s="20"/>
      <c r="AZ1381" s="20"/>
      <c r="BA1381" s="20"/>
      <c r="BC1381" s="48"/>
      <c r="BE1381" s="48"/>
      <c r="BG1381" s="48"/>
      <c r="BH1381" s="48"/>
      <c r="BL1381" s="48"/>
      <c r="BM1381" s="61"/>
      <c r="BN1381" s="48"/>
      <c r="BO1381" s="48"/>
      <c r="BP1381" s="48"/>
      <c r="BQ1381" s="12"/>
      <c r="BR1381" s="48"/>
      <c r="BS1381" s="48"/>
      <c r="BT1381" s="48"/>
      <c r="BU1381" s="48"/>
      <c r="BV1381" s="18"/>
      <c r="BW1381" s="18"/>
      <c r="BX1381" s="18"/>
      <c r="BY1381" s="24"/>
      <c r="BZ1381" s="18"/>
      <c r="CA1381" s="18"/>
      <c r="CE1381" s="18"/>
    </row>
    <row r="1382" spans="2:83" s="19" customFormat="1">
      <c r="B1382" s="43"/>
      <c r="C1382" s="27"/>
      <c r="D1382" s="56"/>
      <c r="E1382" s="56"/>
      <c r="F1382" s="176"/>
      <c r="G1382" s="460"/>
      <c r="H1382" s="48"/>
      <c r="I1382" s="48"/>
      <c r="J1382" s="48"/>
      <c r="K1382" s="54"/>
      <c r="L1382" s="56"/>
      <c r="M1382" s="429"/>
      <c r="N1382" s="176"/>
      <c r="O1382" s="48"/>
      <c r="P1382" s="48"/>
      <c r="Q1382" s="48"/>
      <c r="R1382" s="54"/>
      <c r="S1382" s="56"/>
      <c r="T1382" s="176"/>
      <c r="U1382" s="48"/>
      <c r="V1382" s="48"/>
      <c r="W1382" s="48"/>
      <c r="X1382" s="54"/>
      <c r="Y1382" s="56"/>
      <c r="Z1382" s="176"/>
      <c r="AA1382" s="48"/>
      <c r="AB1382" s="48"/>
      <c r="AC1382" s="48"/>
      <c r="AD1382" s="54"/>
      <c r="AE1382" s="41"/>
      <c r="AF1382" s="41"/>
      <c r="AG1382" s="41"/>
      <c r="AH1382" s="41"/>
      <c r="AI1382" s="41"/>
      <c r="AJ1382" s="41"/>
      <c r="AK1382" s="20"/>
      <c r="AL1382" s="20"/>
      <c r="AM1382" s="20"/>
      <c r="AN1382" s="20"/>
      <c r="AO1382" s="20"/>
      <c r="AP1382" s="20"/>
      <c r="AQ1382" s="20"/>
      <c r="AR1382" s="20"/>
      <c r="AS1382" s="20"/>
      <c r="AT1382" s="48"/>
      <c r="AU1382" s="20"/>
      <c r="AV1382" s="20"/>
      <c r="AW1382" s="20"/>
      <c r="AX1382" s="20"/>
      <c r="AY1382" s="20"/>
      <c r="AZ1382" s="20"/>
      <c r="BA1382" s="20"/>
      <c r="BC1382" s="48"/>
      <c r="BE1382" s="48"/>
      <c r="BG1382" s="48"/>
      <c r="BH1382" s="48"/>
      <c r="BL1382" s="48"/>
      <c r="BM1382" s="61"/>
      <c r="BN1382" s="48"/>
      <c r="BO1382" s="48"/>
      <c r="BP1382" s="48"/>
      <c r="BQ1382" s="12"/>
      <c r="BR1382" s="48"/>
      <c r="BS1382" s="48"/>
      <c r="BT1382" s="48"/>
      <c r="BU1382" s="48"/>
      <c r="BV1382" s="18"/>
      <c r="BW1382" s="18"/>
      <c r="BX1382" s="18"/>
      <c r="BY1382" s="24"/>
      <c r="BZ1382" s="18"/>
      <c r="CA1382" s="18"/>
      <c r="CE1382" s="18"/>
    </row>
    <row r="1383" spans="2:83" s="19" customFormat="1">
      <c r="B1383" s="43"/>
      <c r="C1383" s="27"/>
      <c r="D1383" s="56"/>
      <c r="E1383" s="56"/>
      <c r="F1383" s="176"/>
      <c r="G1383" s="460"/>
      <c r="H1383" s="48"/>
      <c r="I1383" s="48"/>
      <c r="J1383" s="48"/>
      <c r="K1383" s="54"/>
      <c r="L1383" s="56"/>
      <c r="M1383" s="429"/>
      <c r="N1383" s="176"/>
      <c r="O1383" s="48"/>
      <c r="P1383" s="48"/>
      <c r="Q1383" s="48"/>
      <c r="R1383" s="54"/>
      <c r="S1383" s="56"/>
      <c r="T1383" s="176"/>
      <c r="U1383" s="48"/>
      <c r="V1383" s="48"/>
      <c r="W1383" s="48"/>
      <c r="X1383" s="54"/>
      <c r="Y1383" s="56"/>
      <c r="Z1383" s="176"/>
      <c r="AA1383" s="48"/>
      <c r="AB1383" s="48"/>
      <c r="AC1383" s="48"/>
      <c r="AD1383" s="54"/>
      <c r="AE1383" s="41"/>
      <c r="AF1383" s="41"/>
      <c r="AG1383" s="41"/>
      <c r="AH1383" s="41"/>
      <c r="AI1383" s="41"/>
      <c r="AJ1383" s="41"/>
      <c r="AK1383" s="20"/>
      <c r="AL1383" s="20"/>
      <c r="AM1383" s="20"/>
      <c r="AN1383" s="20"/>
      <c r="AO1383" s="20"/>
      <c r="AP1383" s="20"/>
      <c r="AQ1383" s="20"/>
      <c r="AR1383" s="20"/>
      <c r="AS1383" s="20"/>
      <c r="AT1383" s="48"/>
      <c r="AU1383" s="20"/>
      <c r="AV1383" s="20"/>
      <c r="AW1383" s="20"/>
      <c r="AX1383" s="20"/>
      <c r="AY1383" s="20"/>
      <c r="AZ1383" s="20"/>
      <c r="BA1383" s="20"/>
      <c r="BC1383" s="48"/>
      <c r="BE1383" s="48"/>
      <c r="BG1383" s="48"/>
      <c r="BH1383" s="48"/>
      <c r="BL1383" s="48"/>
      <c r="BM1383" s="61"/>
      <c r="BN1383" s="48"/>
      <c r="BO1383" s="48"/>
      <c r="BP1383" s="48"/>
      <c r="BQ1383" s="12"/>
      <c r="BR1383" s="48"/>
      <c r="BS1383" s="48"/>
      <c r="BT1383" s="48"/>
      <c r="BU1383" s="48"/>
      <c r="BV1383" s="18"/>
      <c r="BW1383" s="18"/>
      <c r="BX1383" s="18"/>
      <c r="BY1383" s="24"/>
      <c r="BZ1383" s="18"/>
      <c r="CA1383" s="18"/>
      <c r="CE1383" s="18"/>
    </row>
    <row r="1384" spans="2:83" s="19" customFormat="1">
      <c r="B1384" s="43"/>
      <c r="C1384" s="27"/>
      <c r="D1384" s="56"/>
      <c r="E1384" s="56"/>
      <c r="F1384" s="176"/>
      <c r="G1384" s="460"/>
      <c r="H1384" s="48"/>
      <c r="I1384" s="48"/>
      <c r="J1384" s="48"/>
      <c r="K1384" s="54"/>
      <c r="L1384" s="56"/>
      <c r="M1384" s="429"/>
      <c r="N1384" s="176"/>
      <c r="O1384" s="48"/>
      <c r="P1384" s="48"/>
      <c r="Q1384" s="48"/>
      <c r="R1384" s="54"/>
      <c r="S1384" s="56"/>
      <c r="T1384" s="176"/>
      <c r="U1384" s="48"/>
      <c r="V1384" s="48"/>
      <c r="W1384" s="48"/>
      <c r="X1384" s="54"/>
      <c r="Y1384" s="56"/>
      <c r="Z1384" s="176"/>
      <c r="AA1384" s="48"/>
      <c r="AB1384" s="48"/>
      <c r="AC1384" s="48"/>
      <c r="AD1384" s="54"/>
      <c r="AE1384" s="41"/>
      <c r="AF1384" s="41"/>
      <c r="AG1384" s="41"/>
      <c r="AH1384" s="41"/>
      <c r="AI1384" s="41"/>
      <c r="AJ1384" s="41"/>
      <c r="AK1384" s="20"/>
      <c r="AL1384" s="20"/>
      <c r="AM1384" s="20"/>
      <c r="AN1384" s="20"/>
      <c r="AO1384" s="20"/>
      <c r="AP1384" s="20"/>
      <c r="AQ1384" s="20"/>
      <c r="AR1384" s="20"/>
      <c r="AS1384" s="20"/>
      <c r="AT1384" s="48"/>
      <c r="AU1384" s="20"/>
      <c r="AV1384" s="20"/>
      <c r="AW1384" s="20"/>
      <c r="AX1384" s="20"/>
      <c r="AY1384" s="20"/>
      <c r="AZ1384" s="20"/>
      <c r="BA1384" s="20"/>
      <c r="BC1384" s="48"/>
      <c r="BE1384" s="48"/>
      <c r="BG1384" s="48"/>
      <c r="BH1384" s="48"/>
      <c r="BL1384" s="48"/>
      <c r="BM1384" s="61"/>
      <c r="BN1384" s="48"/>
      <c r="BO1384" s="48"/>
      <c r="BP1384" s="48"/>
      <c r="BQ1384" s="12"/>
      <c r="BR1384" s="48"/>
      <c r="BS1384" s="48"/>
      <c r="BT1384" s="48"/>
      <c r="BU1384" s="48"/>
      <c r="BV1384" s="18"/>
      <c r="BW1384" s="18"/>
      <c r="BX1384" s="18"/>
      <c r="BY1384" s="24"/>
      <c r="BZ1384" s="18"/>
      <c r="CA1384" s="18"/>
      <c r="CE1384" s="18"/>
    </row>
    <row r="1385" spans="2:83" s="19" customFormat="1">
      <c r="B1385" s="43"/>
      <c r="C1385" s="27"/>
      <c r="D1385" s="56"/>
      <c r="E1385" s="56"/>
      <c r="F1385" s="176"/>
      <c r="G1385" s="460"/>
      <c r="H1385" s="48"/>
      <c r="I1385" s="48"/>
      <c r="J1385" s="48"/>
      <c r="K1385" s="54"/>
      <c r="L1385" s="56"/>
      <c r="M1385" s="429"/>
      <c r="N1385" s="176"/>
      <c r="O1385" s="48"/>
      <c r="P1385" s="48"/>
      <c r="Q1385" s="48"/>
      <c r="R1385" s="54"/>
      <c r="S1385" s="56"/>
      <c r="T1385" s="176"/>
      <c r="U1385" s="48"/>
      <c r="V1385" s="48"/>
      <c r="W1385" s="48"/>
      <c r="X1385" s="54"/>
      <c r="Y1385" s="56"/>
      <c r="Z1385" s="176"/>
      <c r="AA1385" s="48"/>
      <c r="AB1385" s="48"/>
      <c r="AC1385" s="48"/>
      <c r="AD1385" s="54"/>
      <c r="AE1385" s="41"/>
      <c r="AF1385" s="41"/>
      <c r="AG1385" s="41"/>
      <c r="AH1385" s="41"/>
      <c r="AI1385" s="41"/>
      <c r="AJ1385" s="41"/>
      <c r="AK1385" s="20"/>
      <c r="AL1385" s="20"/>
      <c r="AM1385" s="20"/>
      <c r="AN1385" s="20"/>
      <c r="AO1385" s="20"/>
      <c r="AP1385" s="20"/>
      <c r="AQ1385" s="20"/>
      <c r="AR1385" s="20"/>
      <c r="AS1385" s="20"/>
      <c r="AT1385" s="48"/>
      <c r="AU1385" s="20"/>
      <c r="AV1385" s="20"/>
      <c r="AW1385" s="20"/>
      <c r="AX1385" s="20"/>
      <c r="AY1385" s="20"/>
      <c r="AZ1385" s="20"/>
      <c r="BA1385" s="20"/>
      <c r="BC1385" s="48"/>
      <c r="BE1385" s="48"/>
      <c r="BG1385" s="48"/>
      <c r="BH1385" s="48"/>
      <c r="BL1385" s="48"/>
      <c r="BM1385" s="61"/>
      <c r="BN1385" s="48"/>
      <c r="BO1385" s="48"/>
      <c r="BP1385" s="48"/>
      <c r="BQ1385" s="12"/>
      <c r="BR1385" s="48"/>
      <c r="BS1385" s="48"/>
      <c r="BT1385" s="48"/>
      <c r="BU1385" s="48"/>
      <c r="BV1385" s="18"/>
      <c r="BW1385" s="18"/>
      <c r="BX1385" s="18"/>
      <c r="BY1385" s="24"/>
      <c r="BZ1385" s="18"/>
      <c r="CA1385" s="18"/>
      <c r="CE1385" s="18"/>
    </row>
    <row r="1386" spans="2:83" s="19" customFormat="1">
      <c r="B1386" s="43"/>
      <c r="C1386" s="27"/>
      <c r="D1386" s="56"/>
      <c r="E1386" s="56"/>
      <c r="F1386" s="176"/>
      <c r="G1386" s="460"/>
      <c r="H1386" s="48"/>
      <c r="I1386" s="48"/>
      <c r="J1386" s="48"/>
      <c r="K1386" s="54"/>
      <c r="L1386" s="56"/>
      <c r="M1386" s="429"/>
      <c r="N1386" s="176"/>
      <c r="O1386" s="48"/>
      <c r="P1386" s="48"/>
      <c r="Q1386" s="48"/>
      <c r="R1386" s="54"/>
      <c r="S1386" s="56"/>
      <c r="T1386" s="176"/>
      <c r="U1386" s="48"/>
      <c r="V1386" s="48"/>
      <c r="W1386" s="48"/>
      <c r="X1386" s="54"/>
      <c r="Y1386" s="56"/>
      <c r="Z1386" s="176"/>
      <c r="AA1386" s="48"/>
      <c r="AB1386" s="48"/>
      <c r="AC1386" s="48"/>
      <c r="AD1386" s="54"/>
      <c r="AE1386" s="41"/>
      <c r="AF1386" s="41"/>
      <c r="AG1386" s="41"/>
      <c r="AH1386" s="41"/>
      <c r="AI1386" s="41"/>
      <c r="AJ1386" s="41"/>
      <c r="AK1386" s="20"/>
      <c r="AL1386" s="20"/>
      <c r="AM1386" s="20"/>
      <c r="AN1386" s="20"/>
      <c r="AO1386" s="20"/>
      <c r="AP1386" s="20"/>
      <c r="AQ1386" s="20"/>
      <c r="AR1386" s="20"/>
      <c r="AS1386" s="20"/>
      <c r="AT1386" s="48"/>
      <c r="AU1386" s="20"/>
      <c r="AV1386" s="20"/>
      <c r="AW1386" s="20"/>
      <c r="AX1386" s="20"/>
      <c r="AY1386" s="20"/>
      <c r="AZ1386" s="20"/>
      <c r="BA1386" s="20"/>
      <c r="BC1386" s="48"/>
      <c r="BE1386" s="48"/>
      <c r="BG1386" s="48"/>
      <c r="BH1386" s="48"/>
      <c r="BL1386" s="48"/>
      <c r="BM1386" s="61"/>
      <c r="BN1386" s="48"/>
      <c r="BO1386" s="48"/>
      <c r="BP1386" s="48"/>
      <c r="BQ1386" s="12"/>
      <c r="BR1386" s="48"/>
      <c r="BS1386" s="48"/>
      <c r="BT1386" s="48"/>
      <c r="BU1386" s="48"/>
      <c r="BV1386" s="18"/>
      <c r="BW1386" s="18"/>
      <c r="BX1386" s="18"/>
      <c r="BY1386" s="24"/>
      <c r="BZ1386" s="18"/>
      <c r="CA1386" s="18"/>
      <c r="CE1386" s="18"/>
    </row>
    <row r="1387" spans="2:83" s="19" customFormat="1">
      <c r="B1387" s="43"/>
      <c r="C1387" s="27"/>
      <c r="D1387" s="56"/>
      <c r="E1387" s="56"/>
      <c r="F1387" s="176"/>
      <c r="G1387" s="460"/>
      <c r="H1387" s="48"/>
      <c r="I1387" s="48"/>
      <c r="J1387" s="48"/>
      <c r="K1387" s="54"/>
      <c r="L1387" s="56"/>
      <c r="M1387" s="429"/>
      <c r="N1387" s="176"/>
      <c r="O1387" s="48"/>
      <c r="P1387" s="48"/>
      <c r="Q1387" s="48"/>
      <c r="R1387" s="54"/>
      <c r="S1387" s="56"/>
      <c r="T1387" s="176"/>
      <c r="U1387" s="48"/>
      <c r="V1387" s="48"/>
      <c r="W1387" s="48"/>
      <c r="X1387" s="54"/>
      <c r="Y1387" s="56"/>
      <c r="Z1387" s="176"/>
      <c r="AA1387" s="48"/>
      <c r="AB1387" s="48"/>
      <c r="AC1387" s="48"/>
      <c r="AD1387" s="54"/>
      <c r="AE1387" s="41"/>
      <c r="AF1387" s="41"/>
      <c r="AG1387" s="41"/>
      <c r="AH1387" s="41"/>
      <c r="AI1387" s="41"/>
      <c r="AJ1387" s="41"/>
      <c r="AK1387" s="20"/>
      <c r="AL1387" s="20"/>
      <c r="AM1387" s="20"/>
      <c r="AN1387" s="20"/>
      <c r="AO1387" s="20"/>
      <c r="AP1387" s="20"/>
      <c r="AQ1387" s="20"/>
      <c r="AR1387" s="20"/>
      <c r="AS1387" s="20"/>
      <c r="AT1387" s="48"/>
      <c r="AU1387" s="20"/>
      <c r="AV1387" s="20"/>
      <c r="AW1387" s="20"/>
      <c r="AX1387" s="20"/>
      <c r="AY1387" s="20"/>
      <c r="AZ1387" s="20"/>
      <c r="BA1387" s="20"/>
      <c r="BC1387" s="48"/>
      <c r="BE1387" s="48"/>
      <c r="BG1387" s="48"/>
      <c r="BH1387" s="48"/>
      <c r="BL1387" s="48"/>
      <c r="BM1387" s="61"/>
      <c r="BN1387" s="48"/>
      <c r="BO1387" s="48"/>
      <c r="BP1387" s="48"/>
      <c r="BQ1387" s="12"/>
      <c r="BR1387" s="48"/>
      <c r="BS1387" s="48"/>
      <c r="BT1387" s="48"/>
      <c r="BU1387" s="48"/>
      <c r="BV1387" s="18"/>
      <c r="BW1387" s="18"/>
      <c r="BX1387" s="18"/>
      <c r="BY1387" s="24"/>
      <c r="BZ1387" s="18"/>
      <c r="CA1387" s="18"/>
      <c r="CE1387" s="18"/>
    </row>
    <row r="1388" spans="2:83" s="19" customFormat="1">
      <c r="B1388" s="43"/>
      <c r="C1388" s="27"/>
      <c r="D1388" s="56"/>
      <c r="E1388" s="56"/>
      <c r="F1388" s="176"/>
      <c r="G1388" s="460"/>
      <c r="H1388" s="48"/>
      <c r="I1388" s="48"/>
      <c r="J1388" s="48"/>
      <c r="K1388" s="54"/>
      <c r="L1388" s="56"/>
      <c r="M1388" s="429"/>
      <c r="N1388" s="176"/>
      <c r="O1388" s="48"/>
      <c r="P1388" s="48"/>
      <c r="Q1388" s="48"/>
      <c r="R1388" s="54"/>
      <c r="S1388" s="56"/>
      <c r="T1388" s="176"/>
      <c r="U1388" s="48"/>
      <c r="V1388" s="48"/>
      <c r="W1388" s="48"/>
      <c r="X1388" s="54"/>
      <c r="Y1388" s="56"/>
      <c r="Z1388" s="176"/>
      <c r="AA1388" s="48"/>
      <c r="AB1388" s="48"/>
      <c r="AC1388" s="48"/>
      <c r="AD1388" s="54"/>
      <c r="AE1388" s="41"/>
      <c r="AF1388" s="41"/>
      <c r="AG1388" s="41"/>
      <c r="AH1388" s="41"/>
      <c r="AI1388" s="41"/>
      <c r="AJ1388" s="41"/>
      <c r="AK1388" s="20"/>
      <c r="AL1388" s="20"/>
      <c r="AM1388" s="20"/>
      <c r="AN1388" s="20"/>
      <c r="AO1388" s="20"/>
      <c r="AP1388" s="20"/>
      <c r="AQ1388" s="20"/>
      <c r="AR1388" s="20"/>
      <c r="AS1388" s="20"/>
      <c r="AT1388" s="48"/>
      <c r="AU1388" s="20"/>
      <c r="AV1388" s="20"/>
      <c r="AW1388" s="20"/>
      <c r="AX1388" s="20"/>
      <c r="AY1388" s="20"/>
      <c r="AZ1388" s="20"/>
      <c r="BA1388" s="20"/>
      <c r="BC1388" s="48"/>
      <c r="BE1388" s="48"/>
      <c r="BG1388" s="48"/>
      <c r="BH1388" s="48"/>
      <c r="BL1388" s="48"/>
      <c r="BM1388" s="61"/>
      <c r="BN1388" s="48"/>
      <c r="BO1388" s="48"/>
      <c r="BP1388" s="48"/>
      <c r="BQ1388" s="12"/>
      <c r="BR1388" s="48"/>
      <c r="BS1388" s="48"/>
      <c r="BT1388" s="48"/>
      <c r="BU1388" s="48"/>
      <c r="BV1388" s="18"/>
      <c r="BW1388" s="18"/>
      <c r="BX1388" s="18"/>
      <c r="BY1388" s="24"/>
      <c r="BZ1388" s="18"/>
      <c r="CA1388" s="18"/>
      <c r="CE1388" s="18"/>
    </row>
    <row r="1389" spans="2:83" s="19" customFormat="1">
      <c r="B1389" s="43"/>
      <c r="C1389" s="27"/>
      <c r="D1389" s="56"/>
      <c r="E1389" s="56"/>
      <c r="F1389" s="176"/>
      <c r="G1389" s="460"/>
      <c r="H1389" s="48"/>
      <c r="I1389" s="48"/>
      <c r="J1389" s="48"/>
      <c r="K1389" s="54"/>
      <c r="L1389" s="56"/>
      <c r="M1389" s="429"/>
      <c r="N1389" s="176"/>
      <c r="O1389" s="48"/>
      <c r="P1389" s="48"/>
      <c r="Q1389" s="48"/>
      <c r="R1389" s="54"/>
      <c r="S1389" s="56"/>
      <c r="T1389" s="176"/>
      <c r="U1389" s="48"/>
      <c r="V1389" s="48"/>
      <c r="W1389" s="48"/>
      <c r="X1389" s="54"/>
      <c r="Y1389" s="56"/>
      <c r="Z1389" s="176"/>
      <c r="AA1389" s="48"/>
      <c r="AB1389" s="48"/>
      <c r="AC1389" s="48"/>
      <c r="AD1389" s="54"/>
      <c r="AE1389" s="41"/>
      <c r="AF1389" s="41"/>
      <c r="AG1389" s="41"/>
      <c r="AH1389" s="41"/>
      <c r="AI1389" s="41"/>
      <c r="AJ1389" s="41"/>
      <c r="AK1389" s="20"/>
      <c r="AL1389" s="20"/>
      <c r="AM1389" s="20"/>
      <c r="AN1389" s="20"/>
      <c r="AO1389" s="20"/>
      <c r="AP1389" s="20"/>
      <c r="AQ1389" s="20"/>
      <c r="AR1389" s="20"/>
      <c r="AS1389" s="20"/>
      <c r="AT1389" s="48"/>
      <c r="AU1389" s="20"/>
      <c r="AV1389" s="20"/>
      <c r="AW1389" s="20"/>
      <c r="AX1389" s="20"/>
      <c r="AY1389" s="20"/>
      <c r="AZ1389" s="20"/>
      <c r="BA1389" s="20"/>
      <c r="BC1389" s="48"/>
      <c r="BE1389" s="48"/>
      <c r="BG1389" s="48"/>
      <c r="BH1389" s="48"/>
      <c r="BL1389" s="48"/>
      <c r="BM1389" s="61"/>
      <c r="BN1389" s="48"/>
      <c r="BO1389" s="48"/>
      <c r="BP1389" s="48"/>
      <c r="BQ1389" s="12"/>
      <c r="BR1389" s="48"/>
      <c r="BS1389" s="48"/>
      <c r="BT1389" s="48"/>
      <c r="BU1389" s="48"/>
      <c r="BV1389" s="18"/>
      <c r="BW1389" s="18"/>
      <c r="BX1389" s="18"/>
      <c r="BY1389" s="24"/>
      <c r="BZ1389" s="18"/>
      <c r="CA1389" s="18"/>
      <c r="CE1389" s="18"/>
    </row>
    <row r="1390" spans="2:83" s="19" customFormat="1">
      <c r="B1390" s="43"/>
      <c r="C1390" s="27"/>
      <c r="D1390" s="56"/>
      <c r="E1390" s="56"/>
      <c r="F1390" s="176"/>
      <c r="G1390" s="460"/>
      <c r="H1390" s="48"/>
      <c r="I1390" s="48"/>
      <c r="J1390" s="48"/>
      <c r="K1390" s="54"/>
      <c r="L1390" s="56"/>
      <c r="M1390" s="429"/>
      <c r="N1390" s="176"/>
      <c r="O1390" s="48"/>
      <c r="P1390" s="48"/>
      <c r="Q1390" s="48"/>
      <c r="R1390" s="54"/>
      <c r="S1390" s="56"/>
      <c r="T1390" s="176"/>
      <c r="U1390" s="48"/>
      <c r="V1390" s="48"/>
      <c r="W1390" s="48"/>
      <c r="X1390" s="54"/>
      <c r="Y1390" s="56"/>
      <c r="Z1390" s="176"/>
      <c r="AA1390" s="48"/>
      <c r="AB1390" s="48"/>
      <c r="AC1390" s="48"/>
      <c r="AD1390" s="54"/>
      <c r="AE1390" s="41"/>
      <c r="AF1390" s="41"/>
      <c r="AG1390" s="41"/>
      <c r="AH1390" s="41"/>
      <c r="AI1390" s="41"/>
      <c r="AJ1390" s="41"/>
      <c r="AK1390" s="20"/>
      <c r="AL1390" s="20"/>
      <c r="AM1390" s="20"/>
      <c r="AN1390" s="20"/>
      <c r="AO1390" s="20"/>
      <c r="AP1390" s="20"/>
      <c r="AQ1390" s="20"/>
      <c r="AR1390" s="20"/>
      <c r="AS1390" s="20"/>
      <c r="AT1390" s="48"/>
      <c r="AU1390" s="20"/>
      <c r="AV1390" s="20"/>
      <c r="AW1390" s="20"/>
      <c r="AX1390" s="20"/>
      <c r="AY1390" s="20"/>
      <c r="AZ1390" s="20"/>
      <c r="BA1390" s="20"/>
      <c r="BC1390" s="48"/>
      <c r="BE1390" s="48"/>
      <c r="BG1390" s="48"/>
      <c r="BH1390" s="48"/>
      <c r="BL1390" s="48"/>
      <c r="BM1390" s="61"/>
      <c r="BN1390" s="48"/>
      <c r="BO1390" s="48"/>
      <c r="BP1390" s="48"/>
      <c r="BQ1390" s="12"/>
      <c r="BR1390" s="48"/>
      <c r="BS1390" s="48"/>
      <c r="BT1390" s="48"/>
      <c r="BU1390" s="48"/>
      <c r="BV1390" s="18"/>
      <c r="BW1390" s="18"/>
      <c r="BX1390" s="18"/>
      <c r="BY1390" s="24"/>
      <c r="BZ1390" s="18"/>
      <c r="CA1390" s="18"/>
      <c r="CE1390" s="18"/>
    </row>
    <row r="1391" spans="2:83" s="19" customFormat="1">
      <c r="B1391" s="43"/>
      <c r="C1391" s="27"/>
      <c r="D1391" s="56"/>
      <c r="E1391" s="56"/>
      <c r="F1391" s="176"/>
      <c r="G1391" s="460"/>
      <c r="H1391" s="48"/>
      <c r="I1391" s="48"/>
      <c r="J1391" s="48"/>
      <c r="K1391" s="54"/>
      <c r="L1391" s="56"/>
      <c r="M1391" s="429"/>
      <c r="N1391" s="176"/>
      <c r="O1391" s="48"/>
      <c r="P1391" s="48"/>
      <c r="Q1391" s="48"/>
      <c r="R1391" s="54"/>
      <c r="S1391" s="56"/>
      <c r="T1391" s="176"/>
      <c r="U1391" s="48"/>
      <c r="V1391" s="48"/>
      <c r="W1391" s="48"/>
      <c r="X1391" s="54"/>
      <c r="Y1391" s="56"/>
      <c r="Z1391" s="176"/>
      <c r="AA1391" s="48"/>
      <c r="AB1391" s="48"/>
      <c r="AC1391" s="48"/>
      <c r="AD1391" s="54"/>
      <c r="AE1391" s="41"/>
      <c r="AF1391" s="41"/>
      <c r="AG1391" s="41"/>
      <c r="AH1391" s="41"/>
      <c r="AI1391" s="41"/>
      <c r="AJ1391" s="41"/>
      <c r="AK1391" s="20"/>
      <c r="AL1391" s="20"/>
      <c r="AM1391" s="20"/>
      <c r="AN1391" s="20"/>
      <c r="AO1391" s="20"/>
      <c r="AP1391" s="20"/>
      <c r="AQ1391" s="20"/>
      <c r="AR1391" s="20"/>
      <c r="AS1391" s="20"/>
      <c r="AT1391" s="48"/>
      <c r="AU1391" s="20"/>
      <c r="AV1391" s="20"/>
      <c r="AW1391" s="20"/>
      <c r="AX1391" s="20"/>
      <c r="AY1391" s="20"/>
      <c r="AZ1391" s="20"/>
      <c r="BA1391" s="20"/>
      <c r="BC1391" s="48"/>
      <c r="BE1391" s="48"/>
      <c r="BG1391" s="48"/>
      <c r="BH1391" s="48"/>
      <c r="BL1391" s="48"/>
      <c r="BM1391" s="61"/>
      <c r="BN1391" s="48"/>
      <c r="BO1391" s="48"/>
      <c r="BP1391" s="48"/>
      <c r="BQ1391" s="12"/>
      <c r="BR1391" s="48"/>
      <c r="BS1391" s="48"/>
      <c r="BT1391" s="48"/>
      <c r="BU1391" s="48"/>
      <c r="BV1391" s="18"/>
      <c r="BW1391" s="18"/>
      <c r="BX1391" s="18"/>
      <c r="BY1391" s="24"/>
      <c r="BZ1391" s="18"/>
      <c r="CA1391" s="18"/>
      <c r="CE1391" s="18"/>
    </row>
    <row r="1392" spans="2:83" s="19" customFormat="1">
      <c r="B1392" s="43"/>
      <c r="C1392" s="27"/>
      <c r="D1392" s="56"/>
      <c r="E1392" s="56"/>
      <c r="F1392" s="176"/>
      <c r="G1392" s="460"/>
      <c r="H1392" s="48"/>
      <c r="I1392" s="48"/>
      <c r="J1392" s="48"/>
      <c r="K1392" s="54"/>
      <c r="L1392" s="56"/>
      <c r="M1392" s="429"/>
      <c r="N1392" s="176"/>
      <c r="O1392" s="48"/>
      <c r="P1392" s="48"/>
      <c r="Q1392" s="48"/>
      <c r="R1392" s="54"/>
      <c r="S1392" s="56"/>
      <c r="T1392" s="176"/>
      <c r="U1392" s="48"/>
      <c r="V1392" s="48"/>
      <c r="W1392" s="48"/>
      <c r="X1392" s="54"/>
      <c r="Y1392" s="56"/>
      <c r="Z1392" s="176"/>
      <c r="AA1392" s="48"/>
      <c r="AB1392" s="48"/>
      <c r="AC1392" s="48"/>
      <c r="AD1392" s="54"/>
      <c r="AE1392" s="41"/>
      <c r="AF1392" s="41"/>
      <c r="AG1392" s="41"/>
      <c r="AH1392" s="41"/>
      <c r="AI1392" s="41"/>
      <c r="AJ1392" s="41"/>
      <c r="AK1392" s="20"/>
      <c r="AL1392" s="20"/>
      <c r="AM1392" s="20"/>
      <c r="AN1392" s="20"/>
      <c r="AO1392" s="20"/>
      <c r="AP1392" s="20"/>
      <c r="AQ1392" s="20"/>
      <c r="AR1392" s="20"/>
      <c r="AS1392" s="20"/>
      <c r="AT1392" s="48"/>
      <c r="AU1392" s="20"/>
      <c r="AV1392" s="20"/>
      <c r="AW1392" s="20"/>
      <c r="AX1392" s="20"/>
      <c r="AY1392" s="20"/>
      <c r="AZ1392" s="20"/>
      <c r="BA1392" s="20"/>
      <c r="BC1392" s="48"/>
      <c r="BE1392" s="48"/>
      <c r="BG1392" s="48"/>
      <c r="BH1392" s="48"/>
      <c r="BL1392" s="48"/>
      <c r="BM1392" s="61"/>
      <c r="BN1392" s="48"/>
      <c r="BO1392" s="48"/>
      <c r="BP1392" s="48"/>
      <c r="BQ1392" s="12"/>
      <c r="BR1392" s="48"/>
      <c r="BS1392" s="48"/>
      <c r="BT1392" s="48"/>
      <c r="BU1392" s="48"/>
      <c r="BV1392" s="18"/>
      <c r="BW1392" s="18"/>
      <c r="BX1392" s="18"/>
      <c r="BY1392" s="24"/>
      <c r="BZ1392" s="18"/>
      <c r="CA1392" s="18"/>
      <c r="CE1392" s="18"/>
    </row>
    <row r="1393" spans="2:83" s="19" customFormat="1">
      <c r="B1393" s="43"/>
      <c r="C1393" s="27"/>
      <c r="D1393" s="56"/>
      <c r="E1393" s="56"/>
      <c r="F1393" s="176"/>
      <c r="G1393" s="460"/>
      <c r="H1393" s="48"/>
      <c r="I1393" s="48"/>
      <c r="J1393" s="48"/>
      <c r="K1393" s="54"/>
      <c r="L1393" s="56"/>
      <c r="M1393" s="429"/>
      <c r="N1393" s="176"/>
      <c r="O1393" s="48"/>
      <c r="P1393" s="48"/>
      <c r="Q1393" s="48"/>
      <c r="R1393" s="54"/>
      <c r="S1393" s="56"/>
      <c r="T1393" s="176"/>
      <c r="U1393" s="48"/>
      <c r="V1393" s="48"/>
      <c r="W1393" s="48"/>
      <c r="X1393" s="54"/>
      <c r="Y1393" s="56"/>
      <c r="Z1393" s="176"/>
      <c r="AA1393" s="48"/>
      <c r="AB1393" s="48"/>
      <c r="AC1393" s="48"/>
      <c r="AD1393" s="54"/>
      <c r="AE1393" s="41"/>
      <c r="AF1393" s="41"/>
      <c r="AG1393" s="41"/>
      <c r="AH1393" s="41"/>
      <c r="AI1393" s="41"/>
      <c r="AJ1393" s="41"/>
      <c r="AK1393" s="20"/>
      <c r="AL1393" s="20"/>
      <c r="AM1393" s="20"/>
      <c r="AN1393" s="20"/>
      <c r="AO1393" s="20"/>
      <c r="AP1393" s="20"/>
      <c r="AQ1393" s="20"/>
      <c r="AR1393" s="20"/>
      <c r="AS1393" s="20"/>
      <c r="AT1393" s="48"/>
      <c r="AU1393" s="20"/>
      <c r="AV1393" s="20"/>
      <c r="AW1393" s="20"/>
      <c r="AX1393" s="20"/>
      <c r="AY1393" s="20"/>
      <c r="AZ1393" s="20"/>
      <c r="BA1393" s="20"/>
      <c r="BC1393" s="48"/>
      <c r="BE1393" s="48"/>
      <c r="BG1393" s="48"/>
      <c r="BH1393" s="48"/>
      <c r="BL1393" s="48"/>
      <c r="BM1393" s="61"/>
      <c r="BN1393" s="48"/>
      <c r="BO1393" s="48"/>
      <c r="BP1393" s="48"/>
      <c r="BQ1393" s="12"/>
      <c r="BR1393" s="48"/>
      <c r="BS1393" s="48"/>
      <c r="BT1393" s="48"/>
      <c r="BU1393" s="48"/>
      <c r="BV1393" s="18"/>
      <c r="BW1393" s="18"/>
      <c r="BX1393" s="18"/>
      <c r="BY1393" s="24"/>
      <c r="BZ1393" s="18"/>
      <c r="CA1393" s="18"/>
      <c r="CE1393" s="18"/>
    </row>
    <row r="1394" spans="2:83" s="19" customFormat="1">
      <c r="B1394" s="43"/>
      <c r="C1394" s="27"/>
      <c r="D1394" s="56"/>
      <c r="E1394" s="56"/>
      <c r="F1394" s="176"/>
      <c r="G1394" s="460"/>
      <c r="H1394" s="48"/>
      <c r="I1394" s="48"/>
      <c r="J1394" s="48"/>
      <c r="K1394" s="54"/>
      <c r="L1394" s="56"/>
      <c r="M1394" s="429"/>
      <c r="N1394" s="176"/>
      <c r="O1394" s="48"/>
      <c r="P1394" s="48"/>
      <c r="Q1394" s="48"/>
      <c r="R1394" s="54"/>
      <c r="S1394" s="56"/>
      <c r="T1394" s="176"/>
      <c r="U1394" s="48"/>
      <c r="V1394" s="48"/>
      <c r="W1394" s="48"/>
      <c r="X1394" s="54"/>
      <c r="Y1394" s="56"/>
      <c r="Z1394" s="176"/>
      <c r="AA1394" s="48"/>
      <c r="AB1394" s="48"/>
      <c r="AC1394" s="48"/>
      <c r="AD1394" s="54"/>
      <c r="AE1394" s="41"/>
      <c r="AF1394" s="41"/>
      <c r="AG1394" s="41"/>
      <c r="AH1394" s="41"/>
      <c r="AI1394" s="41"/>
      <c r="AJ1394" s="41"/>
      <c r="AK1394" s="20"/>
      <c r="AL1394" s="20"/>
      <c r="AM1394" s="20"/>
      <c r="AN1394" s="20"/>
      <c r="AO1394" s="20"/>
      <c r="AP1394" s="20"/>
      <c r="AQ1394" s="20"/>
      <c r="AR1394" s="20"/>
      <c r="AS1394" s="20"/>
      <c r="AT1394" s="48"/>
      <c r="AU1394" s="20"/>
      <c r="AV1394" s="20"/>
      <c r="AW1394" s="20"/>
      <c r="AX1394" s="20"/>
      <c r="AY1394" s="20"/>
      <c r="AZ1394" s="20"/>
      <c r="BA1394" s="20"/>
      <c r="BC1394" s="48"/>
      <c r="BE1394" s="48"/>
      <c r="BG1394" s="48"/>
      <c r="BH1394" s="48"/>
      <c r="BL1394" s="48"/>
      <c r="BM1394" s="61"/>
      <c r="BN1394" s="48"/>
      <c r="BO1394" s="48"/>
      <c r="BP1394" s="48"/>
      <c r="BQ1394" s="12"/>
      <c r="BR1394" s="48"/>
      <c r="BS1394" s="48"/>
      <c r="BT1394" s="48"/>
      <c r="BU1394" s="48"/>
      <c r="BV1394" s="18"/>
      <c r="BW1394" s="18"/>
      <c r="BX1394" s="18"/>
      <c r="BY1394" s="24"/>
      <c r="BZ1394" s="18"/>
      <c r="CA1394" s="18"/>
      <c r="CE1394" s="18"/>
    </row>
    <row r="1395" spans="2:83" s="19" customFormat="1">
      <c r="B1395" s="43"/>
      <c r="C1395" s="27"/>
      <c r="D1395" s="56"/>
      <c r="E1395" s="56"/>
      <c r="F1395" s="176"/>
      <c r="G1395" s="460"/>
      <c r="H1395" s="48"/>
      <c r="I1395" s="48"/>
      <c r="J1395" s="48"/>
      <c r="K1395" s="54"/>
      <c r="L1395" s="56"/>
      <c r="M1395" s="429"/>
      <c r="N1395" s="176"/>
      <c r="O1395" s="48"/>
      <c r="P1395" s="48"/>
      <c r="Q1395" s="48"/>
      <c r="R1395" s="54"/>
      <c r="S1395" s="56"/>
      <c r="T1395" s="176"/>
      <c r="U1395" s="48"/>
      <c r="V1395" s="48"/>
      <c r="W1395" s="48"/>
      <c r="X1395" s="54"/>
      <c r="Y1395" s="56"/>
      <c r="Z1395" s="176"/>
      <c r="AA1395" s="48"/>
      <c r="AB1395" s="48"/>
      <c r="AC1395" s="48"/>
      <c r="AD1395" s="54"/>
      <c r="AE1395" s="41"/>
      <c r="AF1395" s="41"/>
      <c r="AG1395" s="41"/>
      <c r="AH1395" s="41"/>
      <c r="AI1395" s="41"/>
      <c r="AJ1395" s="41"/>
      <c r="AK1395" s="20"/>
      <c r="AL1395" s="20"/>
      <c r="AM1395" s="20"/>
      <c r="AN1395" s="20"/>
      <c r="AO1395" s="20"/>
      <c r="AP1395" s="20"/>
      <c r="AQ1395" s="20"/>
      <c r="AR1395" s="20"/>
      <c r="AS1395" s="20"/>
      <c r="AT1395" s="48"/>
      <c r="AU1395" s="20"/>
      <c r="AV1395" s="20"/>
      <c r="AW1395" s="20"/>
      <c r="AX1395" s="20"/>
      <c r="AY1395" s="20"/>
      <c r="AZ1395" s="20"/>
      <c r="BA1395" s="20"/>
      <c r="BC1395" s="48"/>
      <c r="BE1395" s="48"/>
      <c r="BG1395" s="48"/>
      <c r="BH1395" s="48"/>
      <c r="BL1395" s="48"/>
      <c r="BM1395" s="61"/>
      <c r="BN1395" s="48"/>
      <c r="BO1395" s="48"/>
      <c r="BP1395" s="48"/>
      <c r="BQ1395" s="12"/>
      <c r="BR1395" s="48"/>
      <c r="BS1395" s="48"/>
      <c r="BT1395" s="48"/>
      <c r="BU1395" s="48"/>
      <c r="BV1395" s="18"/>
      <c r="BW1395" s="18"/>
      <c r="BX1395" s="18"/>
      <c r="BY1395" s="24"/>
      <c r="BZ1395" s="18"/>
      <c r="CA1395" s="18"/>
      <c r="CE1395" s="18"/>
    </row>
    <row r="1396" spans="2:83" s="19" customFormat="1">
      <c r="B1396" s="43"/>
      <c r="C1396" s="27"/>
      <c r="D1396" s="56"/>
      <c r="E1396" s="56"/>
      <c r="F1396" s="176"/>
      <c r="G1396" s="460"/>
      <c r="H1396" s="48"/>
      <c r="I1396" s="48"/>
      <c r="J1396" s="48"/>
      <c r="K1396" s="54"/>
      <c r="L1396" s="56"/>
      <c r="M1396" s="429"/>
      <c r="N1396" s="176"/>
      <c r="O1396" s="48"/>
      <c r="P1396" s="48"/>
      <c r="Q1396" s="48"/>
      <c r="R1396" s="54"/>
      <c r="S1396" s="56"/>
      <c r="T1396" s="176"/>
      <c r="U1396" s="48"/>
      <c r="V1396" s="48"/>
      <c r="W1396" s="48"/>
      <c r="X1396" s="54"/>
      <c r="Y1396" s="56"/>
      <c r="Z1396" s="176"/>
      <c r="AA1396" s="48"/>
      <c r="AB1396" s="48"/>
      <c r="AC1396" s="48"/>
      <c r="AD1396" s="54"/>
      <c r="AE1396" s="41"/>
      <c r="AF1396" s="41"/>
      <c r="AG1396" s="41"/>
      <c r="AH1396" s="41"/>
      <c r="AI1396" s="41"/>
      <c r="AJ1396" s="41"/>
      <c r="AK1396" s="20"/>
      <c r="AL1396" s="20"/>
      <c r="AM1396" s="20"/>
      <c r="AN1396" s="20"/>
      <c r="AO1396" s="20"/>
      <c r="AP1396" s="20"/>
      <c r="AQ1396" s="20"/>
      <c r="AR1396" s="20"/>
      <c r="AS1396" s="20"/>
      <c r="AT1396" s="48"/>
      <c r="AU1396" s="20"/>
      <c r="AV1396" s="20"/>
      <c r="AW1396" s="20"/>
      <c r="AX1396" s="20"/>
      <c r="AY1396" s="20"/>
      <c r="AZ1396" s="20"/>
      <c r="BA1396" s="20"/>
      <c r="BC1396" s="48"/>
      <c r="BE1396" s="48"/>
      <c r="BG1396" s="48"/>
      <c r="BH1396" s="48"/>
      <c r="BL1396" s="48"/>
      <c r="BM1396" s="61"/>
      <c r="BN1396" s="48"/>
      <c r="BO1396" s="48"/>
      <c r="BP1396" s="48"/>
      <c r="BQ1396" s="12"/>
      <c r="BR1396" s="48"/>
      <c r="BS1396" s="48"/>
      <c r="BT1396" s="48"/>
      <c r="BU1396" s="48"/>
      <c r="BV1396" s="18"/>
      <c r="BW1396" s="18"/>
      <c r="BX1396" s="18"/>
      <c r="BY1396" s="24"/>
      <c r="BZ1396" s="18"/>
      <c r="CA1396" s="18"/>
      <c r="CE1396" s="18"/>
    </row>
    <row r="1397" spans="2:83" s="19" customFormat="1">
      <c r="B1397" s="43"/>
      <c r="C1397" s="27"/>
      <c r="D1397" s="56"/>
      <c r="E1397" s="56"/>
      <c r="F1397" s="176"/>
      <c r="G1397" s="460"/>
      <c r="H1397" s="48"/>
      <c r="I1397" s="48"/>
      <c r="J1397" s="48"/>
      <c r="K1397" s="54"/>
      <c r="L1397" s="56"/>
      <c r="M1397" s="429"/>
      <c r="N1397" s="176"/>
      <c r="O1397" s="48"/>
      <c r="P1397" s="48"/>
      <c r="Q1397" s="48"/>
      <c r="R1397" s="54"/>
      <c r="S1397" s="56"/>
      <c r="T1397" s="176"/>
      <c r="U1397" s="48"/>
      <c r="V1397" s="48"/>
      <c r="W1397" s="48"/>
      <c r="X1397" s="54"/>
      <c r="Y1397" s="56"/>
      <c r="Z1397" s="176"/>
      <c r="AA1397" s="48"/>
      <c r="AB1397" s="48"/>
      <c r="AC1397" s="48"/>
      <c r="AD1397" s="54"/>
      <c r="AE1397" s="41"/>
      <c r="AF1397" s="41"/>
      <c r="AG1397" s="41"/>
      <c r="AH1397" s="41"/>
      <c r="AI1397" s="41"/>
      <c r="AJ1397" s="41"/>
      <c r="AK1397" s="20"/>
      <c r="AL1397" s="20"/>
      <c r="AM1397" s="20"/>
      <c r="AN1397" s="20"/>
      <c r="AO1397" s="20"/>
      <c r="AP1397" s="20"/>
      <c r="AQ1397" s="20"/>
      <c r="AR1397" s="20"/>
      <c r="AS1397" s="20"/>
      <c r="AT1397" s="48"/>
      <c r="AU1397" s="20"/>
      <c r="AV1397" s="20"/>
      <c r="AW1397" s="20"/>
      <c r="AX1397" s="20"/>
      <c r="AY1397" s="20"/>
      <c r="AZ1397" s="20"/>
      <c r="BA1397" s="20"/>
      <c r="BC1397" s="48"/>
      <c r="BE1397" s="48"/>
      <c r="BG1397" s="48"/>
      <c r="BH1397" s="48"/>
      <c r="BL1397" s="48"/>
      <c r="BM1397" s="61"/>
      <c r="BN1397" s="48"/>
      <c r="BO1397" s="48"/>
      <c r="BP1397" s="48"/>
      <c r="BQ1397" s="12"/>
      <c r="BR1397" s="48"/>
      <c r="BS1397" s="48"/>
      <c r="BT1397" s="48"/>
      <c r="BU1397" s="48"/>
      <c r="BV1397" s="18"/>
      <c r="BW1397" s="18"/>
      <c r="BX1397" s="18"/>
      <c r="BY1397" s="24"/>
      <c r="BZ1397" s="18"/>
      <c r="CA1397" s="18"/>
      <c r="CE1397" s="18"/>
    </row>
    <row r="1398" spans="2:83" s="19" customFormat="1">
      <c r="B1398" s="43"/>
      <c r="C1398" s="27"/>
      <c r="D1398" s="56"/>
      <c r="E1398" s="56"/>
      <c r="F1398" s="176"/>
      <c r="G1398" s="460"/>
      <c r="H1398" s="48"/>
      <c r="I1398" s="48"/>
      <c r="J1398" s="48"/>
      <c r="K1398" s="54"/>
      <c r="L1398" s="56"/>
      <c r="M1398" s="429"/>
      <c r="N1398" s="176"/>
      <c r="O1398" s="48"/>
      <c r="P1398" s="48"/>
      <c r="Q1398" s="48"/>
      <c r="R1398" s="54"/>
      <c r="S1398" s="56"/>
      <c r="T1398" s="176"/>
      <c r="U1398" s="48"/>
      <c r="V1398" s="48"/>
      <c r="W1398" s="48"/>
      <c r="X1398" s="54"/>
      <c r="Y1398" s="56"/>
      <c r="Z1398" s="176"/>
      <c r="AA1398" s="48"/>
      <c r="AB1398" s="48"/>
      <c r="AC1398" s="48"/>
      <c r="AD1398" s="54"/>
      <c r="AE1398" s="41"/>
      <c r="AF1398" s="41"/>
      <c r="AG1398" s="41"/>
      <c r="AH1398" s="41"/>
      <c r="AI1398" s="41"/>
      <c r="AJ1398" s="41"/>
      <c r="AK1398" s="20"/>
      <c r="AL1398" s="20"/>
      <c r="AM1398" s="20"/>
      <c r="AN1398" s="20"/>
      <c r="AO1398" s="20"/>
      <c r="AP1398" s="20"/>
      <c r="AQ1398" s="20"/>
      <c r="AR1398" s="20"/>
      <c r="AS1398" s="20"/>
      <c r="AT1398" s="48"/>
      <c r="AU1398" s="20"/>
      <c r="AV1398" s="20"/>
      <c r="AW1398" s="20"/>
      <c r="AX1398" s="20"/>
      <c r="AY1398" s="20"/>
      <c r="AZ1398" s="20"/>
      <c r="BA1398" s="20"/>
      <c r="BC1398" s="48"/>
      <c r="BE1398" s="48"/>
      <c r="BG1398" s="48"/>
      <c r="BH1398" s="48"/>
      <c r="BL1398" s="48"/>
      <c r="BM1398" s="61"/>
      <c r="BN1398" s="48"/>
      <c r="BO1398" s="48"/>
      <c r="BP1398" s="48"/>
      <c r="BQ1398" s="12"/>
      <c r="BR1398" s="48"/>
      <c r="BS1398" s="48"/>
      <c r="BT1398" s="48"/>
      <c r="BU1398" s="48"/>
      <c r="BV1398" s="18"/>
      <c r="BW1398" s="18"/>
      <c r="BX1398" s="18"/>
      <c r="BY1398" s="24"/>
      <c r="BZ1398" s="18"/>
      <c r="CA1398" s="18"/>
      <c r="CE1398" s="18"/>
    </row>
    <row r="1399" spans="2:83" s="19" customFormat="1">
      <c r="B1399" s="43"/>
      <c r="C1399" s="27"/>
      <c r="D1399" s="56"/>
      <c r="E1399" s="56"/>
      <c r="F1399" s="176"/>
      <c r="G1399" s="460"/>
      <c r="H1399" s="48"/>
      <c r="I1399" s="48"/>
      <c r="J1399" s="48"/>
      <c r="K1399" s="54"/>
      <c r="L1399" s="56"/>
      <c r="M1399" s="429"/>
      <c r="N1399" s="176"/>
      <c r="O1399" s="48"/>
      <c r="P1399" s="48"/>
      <c r="Q1399" s="48"/>
      <c r="R1399" s="54"/>
      <c r="S1399" s="56"/>
      <c r="T1399" s="176"/>
      <c r="U1399" s="48"/>
      <c r="V1399" s="48"/>
      <c r="W1399" s="48"/>
      <c r="X1399" s="54"/>
      <c r="Y1399" s="56"/>
      <c r="Z1399" s="176"/>
      <c r="AA1399" s="48"/>
      <c r="AB1399" s="48"/>
      <c r="AC1399" s="48"/>
      <c r="AD1399" s="54"/>
      <c r="AE1399" s="41"/>
      <c r="AF1399" s="41"/>
      <c r="AG1399" s="41"/>
      <c r="AH1399" s="41"/>
      <c r="AI1399" s="41"/>
      <c r="AJ1399" s="41"/>
      <c r="AK1399" s="20"/>
      <c r="AL1399" s="20"/>
      <c r="AM1399" s="20"/>
      <c r="AN1399" s="20"/>
      <c r="AO1399" s="20"/>
      <c r="AP1399" s="20"/>
      <c r="AQ1399" s="20"/>
      <c r="AR1399" s="20"/>
      <c r="AS1399" s="20"/>
      <c r="AT1399" s="48"/>
      <c r="AU1399" s="20"/>
      <c r="AV1399" s="20"/>
      <c r="AW1399" s="20"/>
      <c r="AX1399" s="20"/>
      <c r="AY1399" s="20"/>
      <c r="AZ1399" s="20"/>
      <c r="BA1399" s="20"/>
      <c r="BC1399" s="48"/>
      <c r="BE1399" s="48"/>
      <c r="BG1399" s="48"/>
      <c r="BH1399" s="48"/>
      <c r="BL1399" s="48"/>
      <c r="BM1399" s="61"/>
      <c r="BN1399" s="48"/>
      <c r="BO1399" s="48"/>
      <c r="BP1399" s="48"/>
      <c r="BQ1399" s="12"/>
      <c r="BR1399" s="48"/>
      <c r="BS1399" s="48"/>
      <c r="BT1399" s="48"/>
      <c r="BU1399" s="48"/>
      <c r="BV1399" s="18"/>
      <c r="BW1399" s="18"/>
      <c r="BX1399" s="18"/>
      <c r="BY1399" s="24"/>
      <c r="BZ1399" s="18"/>
      <c r="CA1399" s="18"/>
      <c r="CE1399" s="18"/>
    </row>
    <row r="1400" spans="2:83" s="19" customFormat="1">
      <c r="B1400" s="43"/>
      <c r="C1400" s="27"/>
      <c r="D1400" s="56"/>
      <c r="E1400" s="56"/>
      <c r="F1400" s="176"/>
      <c r="G1400" s="460"/>
      <c r="H1400" s="48"/>
      <c r="I1400" s="48"/>
      <c r="J1400" s="48"/>
      <c r="K1400" s="54"/>
      <c r="L1400" s="56"/>
      <c r="M1400" s="429"/>
      <c r="N1400" s="176"/>
      <c r="O1400" s="48"/>
      <c r="P1400" s="48"/>
      <c r="Q1400" s="48"/>
      <c r="R1400" s="54"/>
      <c r="S1400" s="56"/>
      <c r="T1400" s="176"/>
      <c r="U1400" s="48"/>
      <c r="V1400" s="48"/>
      <c r="W1400" s="48"/>
      <c r="X1400" s="54"/>
      <c r="Y1400" s="56"/>
      <c r="Z1400" s="176"/>
      <c r="AA1400" s="48"/>
      <c r="AB1400" s="48"/>
      <c r="AC1400" s="48"/>
      <c r="AD1400" s="54"/>
      <c r="AE1400" s="41"/>
      <c r="AF1400" s="41"/>
      <c r="AG1400" s="41"/>
      <c r="AH1400" s="41"/>
      <c r="AI1400" s="41"/>
      <c r="AJ1400" s="41"/>
      <c r="AK1400" s="20"/>
      <c r="AL1400" s="20"/>
      <c r="AM1400" s="20"/>
      <c r="AN1400" s="20"/>
      <c r="AO1400" s="20"/>
      <c r="AP1400" s="20"/>
      <c r="AQ1400" s="20"/>
      <c r="AR1400" s="20"/>
      <c r="AS1400" s="20"/>
      <c r="AT1400" s="48"/>
      <c r="AU1400" s="20"/>
      <c r="AV1400" s="20"/>
      <c r="AW1400" s="20"/>
      <c r="AX1400" s="20"/>
      <c r="AY1400" s="20"/>
      <c r="AZ1400" s="20"/>
      <c r="BA1400" s="20"/>
      <c r="BC1400" s="48"/>
      <c r="BE1400" s="48"/>
      <c r="BG1400" s="48"/>
      <c r="BH1400" s="48"/>
      <c r="BL1400" s="48"/>
      <c r="BM1400" s="61"/>
      <c r="BN1400" s="48"/>
      <c r="BO1400" s="48"/>
      <c r="BP1400" s="48"/>
      <c r="BQ1400" s="12"/>
      <c r="BR1400" s="48"/>
      <c r="BS1400" s="48"/>
      <c r="BT1400" s="48"/>
      <c r="BU1400" s="48"/>
      <c r="BV1400" s="18"/>
      <c r="BW1400" s="18"/>
      <c r="BX1400" s="18"/>
      <c r="BY1400" s="24"/>
      <c r="BZ1400" s="18"/>
      <c r="CA1400" s="18"/>
      <c r="CE1400" s="18"/>
    </row>
    <row r="1401" spans="2:83" s="19" customFormat="1">
      <c r="B1401" s="43"/>
      <c r="C1401" s="27"/>
      <c r="D1401" s="56"/>
      <c r="E1401" s="56"/>
      <c r="F1401" s="176"/>
      <c r="G1401" s="460"/>
      <c r="H1401" s="48"/>
      <c r="I1401" s="48"/>
      <c r="J1401" s="48"/>
      <c r="K1401" s="54"/>
      <c r="L1401" s="56"/>
      <c r="M1401" s="429"/>
      <c r="N1401" s="176"/>
      <c r="O1401" s="48"/>
      <c r="P1401" s="48"/>
      <c r="Q1401" s="48"/>
      <c r="R1401" s="54"/>
      <c r="S1401" s="56"/>
      <c r="T1401" s="176"/>
      <c r="U1401" s="48"/>
      <c r="V1401" s="48"/>
      <c r="W1401" s="48"/>
      <c r="X1401" s="54"/>
      <c r="Y1401" s="56"/>
      <c r="Z1401" s="176"/>
      <c r="AA1401" s="48"/>
      <c r="AB1401" s="48"/>
      <c r="AC1401" s="48"/>
      <c r="AD1401" s="54"/>
      <c r="AE1401" s="41"/>
      <c r="AF1401" s="41"/>
      <c r="AG1401" s="41"/>
      <c r="AH1401" s="41"/>
      <c r="AI1401" s="41"/>
      <c r="AJ1401" s="41"/>
      <c r="AK1401" s="20"/>
      <c r="AL1401" s="20"/>
      <c r="AM1401" s="20"/>
      <c r="AN1401" s="20"/>
      <c r="AO1401" s="20"/>
      <c r="AP1401" s="20"/>
      <c r="AQ1401" s="20"/>
      <c r="AR1401" s="20"/>
      <c r="AS1401" s="20"/>
      <c r="AT1401" s="48"/>
      <c r="AU1401" s="20"/>
      <c r="AV1401" s="20"/>
      <c r="AW1401" s="20"/>
      <c r="AX1401" s="20"/>
      <c r="AY1401" s="20"/>
      <c r="AZ1401" s="20"/>
      <c r="BA1401" s="20"/>
      <c r="BC1401" s="48"/>
      <c r="BE1401" s="48"/>
      <c r="BG1401" s="48"/>
      <c r="BH1401" s="48"/>
      <c r="BL1401" s="48"/>
      <c r="BM1401" s="61"/>
      <c r="BN1401" s="48"/>
      <c r="BO1401" s="48"/>
      <c r="BP1401" s="48"/>
      <c r="BQ1401" s="12"/>
      <c r="BR1401" s="48"/>
      <c r="BS1401" s="48"/>
      <c r="BT1401" s="48"/>
      <c r="BU1401" s="48"/>
      <c r="BV1401" s="18"/>
      <c r="BW1401" s="18"/>
      <c r="BX1401" s="18"/>
      <c r="BY1401" s="24"/>
      <c r="BZ1401" s="18"/>
      <c r="CA1401" s="18"/>
      <c r="CE1401" s="18"/>
    </row>
    <row r="1402" spans="2:83" s="19" customFormat="1">
      <c r="B1402" s="43"/>
      <c r="C1402" s="27"/>
      <c r="D1402" s="56"/>
      <c r="E1402" s="56"/>
      <c r="F1402" s="176"/>
      <c r="G1402" s="460"/>
      <c r="H1402" s="48"/>
      <c r="I1402" s="48"/>
      <c r="J1402" s="48"/>
      <c r="K1402" s="54"/>
      <c r="L1402" s="56"/>
      <c r="M1402" s="429"/>
      <c r="N1402" s="176"/>
      <c r="O1402" s="48"/>
      <c r="P1402" s="48"/>
      <c r="Q1402" s="48"/>
      <c r="R1402" s="54"/>
      <c r="S1402" s="56"/>
      <c r="T1402" s="176"/>
      <c r="U1402" s="48"/>
      <c r="V1402" s="48"/>
      <c r="W1402" s="48"/>
      <c r="X1402" s="54"/>
      <c r="Y1402" s="56"/>
      <c r="Z1402" s="176"/>
      <c r="AA1402" s="48"/>
      <c r="AB1402" s="48"/>
      <c r="AC1402" s="48"/>
      <c r="AD1402" s="54"/>
      <c r="AE1402" s="41"/>
      <c r="AF1402" s="41"/>
      <c r="AG1402" s="41"/>
      <c r="AH1402" s="41"/>
      <c r="AI1402" s="41"/>
      <c r="AJ1402" s="41"/>
      <c r="AK1402" s="20"/>
      <c r="AL1402" s="20"/>
      <c r="AM1402" s="20"/>
      <c r="AN1402" s="20"/>
      <c r="AO1402" s="20"/>
      <c r="AP1402" s="20"/>
      <c r="AQ1402" s="20"/>
      <c r="AR1402" s="20"/>
      <c r="AS1402" s="20"/>
      <c r="AT1402" s="48"/>
      <c r="AU1402" s="20"/>
      <c r="AV1402" s="20"/>
      <c r="AW1402" s="20"/>
      <c r="AX1402" s="20"/>
      <c r="AY1402" s="20"/>
      <c r="AZ1402" s="20"/>
      <c r="BA1402" s="20"/>
      <c r="BC1402" s="48"/>
      <c r="BE1402" s="48"/>
      <c r="BG1402" s="48"/>
      <c r="BH1402" s="48"/>
      <c r="BL1402" s="48"/>
      <c r="BM1402" s="61"/>
      <c r="BN1402" s="48"/>
      <c r="BO1402" s="48"/>
      <c r="BP1402" s="48"/>
      <c r="BQ1402" s="12"/>
      <c r="BR1402" s="48"/>
      <c r="BS1402" s="48"/>
      <c r="BT1402" s="48"/>
      <c r="BU1402" s="48"/>
      <c r="BV1402" s="18"/>
      <c r="BW1402" s="18"/>
      <c r="BX1402" s="18"/>
      <c r="BY1402" s="24"/>
      <c r="BZ1402" s="18"/>
      <c r="CA1402" s="18"/>
      <c r="CE1402" s="18"/>
    </row>
    <row r="1403" spans="2:83" s="19" customFormat="1">
      <c r="B1403" s="43"/>
      <c r="C1403" s="27"/>
      <c r="D1403" s="56"/>
      <c r="E1403" s="56"/>
      <c r="F1403" s="176"/>
      <c r="G1403" s="460"/>
      <c r="H1403" s="48"/>
      <c r="I1403" s="48"/>
      <c r="J1403" s="48"/>
      <c r="K1403" s="54"/>
      <c r="L1403" s="56"/>
      <c r="M1403" s="429"/>
      <c r="N1403" s="176"/>
      <c r="O1403" s="48"/>
      <c r="P1403" s="48"/>
      <c r="Q1403" s="48"/>
      <c r="R1403" s="54"/>
      <c r="S1403" s="56"/>
      <c r="T1403" s="176"/>
      <c r="U1403" s="48"/>
      <c r="V1403" s="48"/>
      <c r="W1403" s="48"/>
      <c r="X1403" s="54"/>
      <c r="Y1403" s="56"/>
      <c r="Z1403" s="176"/>
      <c r="AA1403" s="48"/>
      <c r="AB1403" s="48"/>
      <c r="AC1403" s="48"/>
      <c r="AD1403" s="54"/>
      <c r="AE1403" s="41"/>
      <c r="AF1403" s="41"/>
      <c r="AG1403" s="41"/>
      <c r="AH1403" s="41"/>
      <c r="AI1403" s="41"/>
      <c r="AJ1403" s="41"/>
      <c r="AK1403" s="20"/>
      <c r="AL1403" s="20"/>
      <c r="AM1403" s="20"/>
      <c r="AN1403" s="20"/>
      <c r="AO1403" s="20"/>
      <c r="AP1403" s="20"/>
      <c r="AQ1403" s="20"/>
      <c r="AR1403" s="20"/>
      <c r="AS1403" s="20"/>
      <c r="AT1403" s="48"/>
      <c r="AU1403" s="20"/>
      <c r="AV1403" s="20"/>
      <c r="AW1403" s="20"/>
      <c r="AX1403" s="20"/>
      <c r="AY1403" s="20"/>
      <c r="AZ1403" s="20"/>
      <c r="BA1403" s="20"/>
      <c r="BC1403" s="48"/>
      <c r="BE1403" s="48"/>
      <c r="BG1403" s="48"/>
      <c r="BH1403" s="48"/>
      <c r="BL1403" s="48"/>
      <c r="BM1403" s="61"/>
      <c r="BN1403" s="48"/>
      <c r="BO1403" s="48"/>
      <c r="BP1403" s="48"/>
      <c r="BQ1403" s="12"/>
      <c r="BR1403" s="48"/>
      <c r="BS1403" s="48"/>
      <c r="BT1403" s="48"/>
      <c r="BU1403" s="48"/>
      <c r="BV1403" s="18"/>
      <c r="BW1403" s="18"/>
      <c r="BX1403" s="18"/>
      <c r="BY1403" s="24"/>
      <c r="BZ1403" s="18"/>
      <c r="CA1403" s="18"/>
      <c r="CE1403" s="18"/>
    </row>
    <row r="1404" spans="2:83" s="19" customFormat="1">
      <c r="B1404" s="43"/>
      <c r="C1404" s="27"/>
      <c r="D1404" s="56"/>
      <c r="E1404" s="56"/>
      <c r="F1404" s="176"/>
      <c r="G1404" s="460"/>
      <c r="H1404" s="48"/>
      <c r="I1404" s="48"/>
      <c r="J1404" s="48"/>
      <c r="K1404" s="54"/>
      <c r="L1404" s="56"/>
      <c r="M1404" s="429"/>
      <c r="N1404" s="176"/>
      <c r="O1404" s="48"/>
      <c r="P1404" s="48"/>
      <c r="Q1404" s="48"/>
      <c r="R1404" s="54"/>
      <c r="S1404" s="56"/>
      <c r="T1404" s="176"/>
      <c r="U1404" s="48"/>
      <c r="V1404" s="48"/>
      <c r="W1404" s="48"/>
      <c r="X1404" s="54"/>
      <c r="Y1404" s="56"/>
      <c r="Z1404" s="176"/>
      <c r="AA1404" s="48"/>
      <c r="AB1404" s="48"/>
      <c r="AC1404" s="48"/>
      <c r="AD1404" s="54"/>
      <c r="AE1404" s="41"/>
      <c r="AF1404" s="41"/>
      <c r="AG1404" s="41"/>
      <c r="AH1404" s="41"/>
      <c r="AI1404" s="41"/>
      <c r="AJ1404" s="41"/>
      <c r="AK1404" s="20"/>
      <c r="AL1404" s="20"/>
      <c r="AM1404" s="20"/>
      <c r="AN1404" s="20"/>
      <c r="AO1404" s="20"/>
      <c r="AP1404" s="20"/>
      <c r="AQ1404" s="20"/>
      <c r="AR1404" s="20"/>
      <c r="AS1404" s="20"/>
      <c r="AT1404" s="48"/>
      <c r="AU1404" s="20"/>
      <c r="AV1404" s="20"/>
      <c r="AW1404" s="20"/>
      <c r="AX1404" s="20"/>
      <c r="AY1404" s="20"/>
      <c r="AZ1404" s="20"/>
      <c r="BA1404" s="20"/>
      <c r="BC1404" s="48"/>
      <c r="BE1404" s="48"/>
      <c r="BG1404" s="48"/>
      <c r="BH1404" s="48"/>
      <c r="BL1404" s="48"/>
      <c r="BM1404" s="61"/>
      <c r="BN1404" s="48"/>
      <c r="BO1404" s="48"/>
      <c r="BP1404" s="48"/>
      <c r="BQ1404" s="12"/>
      <c r="BR1404" s="48"/>
      <c r="BS1404" s="48"/>
      <c r="BT1404" s="48"/>
      <c r="BU1404" s="48"/>
      <c r="BV1404" s="18"/>
      <c r="BW1404" s="18"/>
      <c r="BX1404" s="18"/>
      <c r="BY1404" s="24"/>
      <c r="BZ1404" s="18"/>
      <c r="CA1404" s="18"/>
      <c r="CE1404" s="18"/>
    </row>
    <row r="1405" spans="2:83" s="19" customFormat="1">
      <c r="B1405" s="43"/>
      <c r="C1405" s="27"/>
      <c r="D1405" s="56"/>
      <c r="E1405" s="56"/>
      <c r="F1405" s="176"/>
      <c r="G1405" s="460"/>
      <c r="H1405" s="48"/>
      <c r="I1405" s="48"/>
      <c r="J1405" s="48"/>
      <c r="K1405" s="54"/>
      <c r="L1405" s="56"/>
      <c r="M1405" s="429"/>
      <c r="N1405" s="176"/>
      <c r="O1405" s="48"/>
      <c r="P1405" s="48"/>
      <c r="Q1405" s="48"/>
      <c r="R1405" s="54"/>
      <c r="S1405" s="56"/>
      <c r="T1405" s="176"/>
      <c r="U1405" s="48"/>
      <c r="V1405" s="48"/>
      <c r="W1405" s="48"/>
      <c r="X1405" s="54"/>
      <c r="Y1405" s="56"/>
      <c r="Z1405" s="176"/>
      <c r="AA1405" s="48"/>
      <c r="AB1405" s="48"/>
      <c r="AC1405" s="48"/>
      <c r="AD1405" s="54"/>
      <c r="AE1405" s="41"/>
      <c r="AF1405" s="41"/>
      <c r="AG1405" s="41"/>
      <c r="AH1405" s="41"/>
      <c r="AI1405" s="41"/>
      <c r="AJ1405" s="41"/>
      <c r="AK1405" s="20"/>
      <c r="AL1405" s="20"/>
      <c r="AM1405" s="20"/>
      <c r="AN1405" s="20"/>
      <c r="AO1405" s="20"/>
      <c r="AP1405" s="20"/>
      <c r="AQ1405" s="20"/>
      <c r="AR1405" s="20"/>
      <c r="AS1405" s="20"/>
      <c r="AT1405" s="48"/>
      <c r="AU1405" s="20"/>
      <c r="AV1405" s="20"/>
      <c r="AW1405" s="20"/>
      <c r="AX1405" s="20"/>
      <c r="AY1405" s="20"/>
      <c r="AZ1405" s="20"/>
      <c r="BA1405" s="20"/>
      <c r="BC1405" s="48"/>
      <c r="BE1405" s="48"/>
      <c r="BG1405" s="48"/>
      <c r="BH1405" s="48"/>
      <c r="BL1405" s="48"/>
      <c r="BM1405" s="61"/>
      <c r="BN1405" s="48"/>
      <c r="BO1405" s="48"/>
      <c r="BP1405" s="48"/>
      <c r="BQ1405" s="12"/>
      <c r="BR1405" s="48"/>
      <c r="BS1405" s="48"/>
      <c r="BT1405" s="48"/>
      <c r="BU1405" s="48"/>
      <c r="BV1405" s="18"/>
      <c r="BW1405" s="18"/>
      <c r="BX1405" s="18"/>
      <c r="BY1405" s="24"/>
      <c r="BZ1405" s="18"/>
      <c r="CA1405" s="18"/>
      <c r="CE1405" s="18"/>
    </row>
    <row r="1406" spans="2:83" s="19" customFormat="1">
      <c r="B1406" s="43"/>
      <c r="C1406" s="27"/>
      <c r="D1406" s="56"/>
      <c r="E1406" s="56"/>
      <c r="F1406" s="176"/>
      <c r="G1406" s="460"/>
      <c r="H1406" s="48"/>
      <c r="I1406" s="48"/>
      <c r="J1406" s="48"/>
      <c r="K1406" s="54"/>
      <c r="L1406" s="56"/>
      <c r="M1406" s="429"/>
      <c r="N1406" s="176"/>
      <c r="O1406" s="48"/>
      <c r="P1406" s="48"/>
      <c r="Q1406" s="48"/>
      <c r="R1406" s="54"/>
      <c r="S1406" s="56"/>
      <c r="T1406" s="176"/>
      <c r="U1406" s="48"/>
      <c r="V1406" s="48"/>
      <c r="W1406" s="48"/>
      <c r="X1406" s="54"/>
      <c r="Y1406" s="56"/>
      <c r="Z1406" s="176"/>
      <c r="AA1406" s="48"/>
      <c r="AB1406" s="48"/>
      <c r="AC1406" s="48"/>
      <c r="AD1406" s="54"/>
      <c r="AE1406" s="41"/>
      <c r="AF1406" s="41"/>
      <c r="AG1406" s="41"/>
      <c r="AH1406" s="41"/>
      <c r="AI1406" s="41"/>
      <c r="AJ1406" s="41"/>
      <c r="AK1406" s="20"/>
      <c r="AL1406" s="20"/>
      <c r="AM1406" s="20"/>
      <c r="AN1406" s="20"/>
      <c r="AO1406" s="20"/>
      <c r="AP1406" s="20"/>
      <c r="AQ1406" s="20"/>
      <c r="AR1406" s="20"/>
      <c r="AS1406" s="20"/>
      <c r="AT1406" s="48"/>
      <c r="AU1406" s="20"/>
      <c r="AV1406" s="20"/>
      <c r="AW1406" s="20"/>
      <c r="AX1406" s="20"/>
      <c r="AY1406" s="20"/>
      <c r="AZ1406" s="20"/>
      <c r="BA1406" s="20"/>
      <c r="BC1406" s="48"/>
      <c r="BE1406" s="48"/>
      <c r="BG1406" s="48"/>
      <c r="BH1406" s="48"/>
      <c r="BL1406" s="48"/>
      <c r="BM1406" s="61"/>
      <c r="BN1406" s="48"/>
      <c r="BO1406" s="48"/>
      <c r="BP1406" s="48"/>
      <c r="BQ1406" s="12"/>
      <c r="BR1406" s="48"/>
      <c r="BS1406" s="48"/>
      <c r="BT1406" s="48"/>
      <c r="BU1406" s="48"/>
      <c r="BV1406" s="18"/>
      <c r="BW1406" s="18"/>
      <c r="BX1406" s="18"/>
      <c r="BY1406" s="24"/>
      <c r="BZ1406" s="18"/>
      <c r="CA1406" s="18"/>
      <c r="CE1406" s="18"/>
    </row>
    <row r="1407" spans="2:83" s="19" customFormat="1">
      <c r="B1407" s="43"/>
      <c r="C1407" s="27"/>
      <c r="D1407" s="56"/>
      <c r="E1407" s="56"/>
      <c r="F1407" s="176"/>
      <c r="G1407" s="460"/>
      <c r="H1407" s="48"/>
      <c r="I1407" s="48"/>
      <c r="J1407" s="48"/>
      <c r="K1407" s="54"/>
      <c r="L1407" s="56"/>
      <c r="M1407" s="429"/>
      <c r="N1407" s="176"/>
      <c r="O1407" s="48"/>
      <c r="P1407" s="48"/>
      <c r="Q1407" s="48"/>
      <c r="R1407" s="54"/>
      <c r="S1407" s="56"/>
      <c r="T1407" s="176"/>
      <c r="U1407" s="48"/>
      <c r="V1407" s="48"/>
      <c r="W1407" s="48"/>
      <c r="X1407" s="54"/>
      <c r="Y1407" s="56"/>
      <c r="Z1407" s="176"/>
      <c r="AA1407" s="48"/>
      <c r="AB1407" s="48"/>
      <c r="AC1407" s="48"/>
      <c r="AD1407" s="54"/>
      <c r="AE1407" s="41"/>
      <c r="AF1407" s="41"/>
      <c r="AG1407" s="41"/>
      <c r="AH1407" s="41"/>
      <c r="AI1407" s="41"/>
      <c r="AJ1407" s="41"/>
      <c r="AK1407" s="20"/>
      <c r="AL1407" s="20"/>
      <c r="AM1407" s="20"/>
      <c r="AN1407" s="20"/>
      <c r="AO1407" s="20"/>
      <c r="AP1407" s="20"/>
      <c r="AQ1407" s="20"/>
      <c r="AR1407" s="20"/>
      <c r="AS1407" s="20"/>
      <c r="AT1407" s="48"/>
      <c r="AU1407" s="20"/>
      <c r="AV1407" s="20"/>
      <c r="AW1407" s="20"/>
      <c r="AX1407" s="20"/>
      <c r="AY1407" s="20"/>
      <c r="AZ1407" s="20"/>
      <c r="BA1407" s="20"/>
      <c r="BC1407" s="48"/>
      <c r="BE1407" s="48"/>
      <c r="BG1407" s="48"/>
      <c r="BH1407" s="48"/>
      <c r="BL1407" s="48"/>
      <c r="BM1407" s="61"/>
      <c r="BN1407" s="48"/>
      <c r="BO1407" s="48"/>
      <c r="BP1407" s="48"/>
      <c r="BQ1407" s="12"/>
      <c r="BR1407" s="48"/>
      <c r="BS1407" s="48"/>
      <c r="BT1407" s="48"/>
      <c r="BU1407" s="48"/>
      <c r="BV1407" s="18"/>
      <c r="BW1407" s="18"/>
      <c r="BX1407" s="18"/>
      <c r="BY1407" s="24"/>
      <c r="BZ1407" s="18"/>
      <c r="CA1407" s="18"/>
      <c r="CE1407" s="18"/>
    </row>
    <row r="1408" spans="2:83" s="19" customFormat="1">
      <c r="B1408" s="43"/>
      <c r="C1408" s="27"/>
      <c r="D1408" s="56"/>
      <c r="E1408" s="56"/>
      <c r="F1408" s="176"/>
      <c r="G1408" s="460"/>
      <c r="H1408" s="48"/>
      <c r="I1408" s="48"/>
      <c r="J1408" s="48"/>
      <c r="K1408" s="54"/>
      <c r="L1408" s="56"/>
      <c r="M1408" s="429"/>
      <c r="N1408" s="176"/>
      <c r="O1408" s="48"/>
      <c r="P1408" s="48"/>
      <c r="Q1408" s="48"/>
      <c r="R1408" s="54"/>
      <c r="S1408" s="56"/>
      <c r="T1408" s="176"/>
      <c r="U1408" s="48"/>
      <c r="V1408" s="48"/>
      <c r="W1408" s="48"/>
      <c r="X1408" s="54"/>
      <c r="Y1408" s="56"/>
      <c r="Z1408" s="176"/>
      <c r="AA1408" s="48"/>
      <c r="AB1408" s="48"/>
      <c r="AC1408" s="48"/>
      <c r="AD1408" s="54"/>
      <c r="AE1408" s="41"/>
      <c r="AF1408" s="41"/>
      <c r="AG1408" s="41"/>
      <c r="AH1408" s="41"/>
      <c r="AI1408" s="41"/>
      <c r="AJ1408" s="41"/>
      <c r="AK1408" s="20"/>
      <c r="AL1408" s="20"/>
      <c r="AM1408" s="20"/>
      <c r="AN1408" s="20"/>
      <c r="AO1408" s="20"/>
      <c r="AP1408" s="20"/>
      <c r="AQ1408" s="20"/>
      <c r="AR1408" s="20"/>
      <c r="AS1408" s="20"/>
      <c r="AT1408" s="48"/>
      <c r="AU1408" s="20"/>
      <c r="AV1408" s="20"/>
      <c r="AW1408" s="20"/>
      <c r="AX1408" s="20"/>
      <c r="AY1408" s="20"/>
      <c r="AZ1408" s="20"/>
      <c r="BA1408" s="20"/>
      <c r="BC1408" s="48"/>
      <c r="BE1408" s="48"/>
      <c r="BG1408" s="48"/>
      <c r="BH1408" s="48"/>
      <c r="BL1408" s="48"/>
      <c r="BM1408" s="61"/>
      <c r="BN1408" s="48"/>
      <c r="BO1408" s="48"/>
      <c r="BP1408" s="48"/>
      <c r="BQ1408" s="12"/>
      <c r="BR1408" s="48"/>
      <c r="BS1408" s="48"/>
      <c r="BT1408" s="48"/>
      <c r="BU1408" s="48"/>
      <c r="BV1408" s="18"/>
      <c r="BW1408" s="18"/>
      <c r="BX1408" s="18"/>
      <c r="BY1408" s="24"/>
      <c r="BZ1408" s="18"/>
      <c r="CA1408" s="18"/>
      <c r="CE1408" s="18"/>
    </row>
    <row r="1409" spans="2:83" s="19" customFormat="1">
      <c r="B1409" s="43"/>
      <c r="C1409" s="27"/>
      <c r="D1409" s="56"/>
      <c r="E1409" s="56"/>
      <c r="F1409" s="176"/>
      <c r="G1409" s="460"/>
      <c r="H1409" s="48"/>
      <c r="I1409" s="48"/>
      <c r="J1409" s="48"/>
      <c r="K1409" s="54"/>
      <c r="L1409" s="56"/>
      <c r="M1409" s="429"/>
      <c r="N1409" s="176"/>
      <c r="O1409" s="48"/>
      <c r="P1409" s="48"/>
      <c r="Q1409" s="48"/>
      <c r="R1409" s="54"/>
      <c r="S1409" s="56"/>
      <c r="T1409" s="176"/>
      <c r="U1409" s="48"/>
      <c r="V1409" s="48"/>
      <c r="W1409" s="48"/>
      <c r="X1409" s="54"/>
      <c r="Y1409" s="56"/>
      <c r="Z1409" s="176"/>
      <c r="AA1409" s="48"/>
      <c r="AB1409" s="48"/>
      <c r="AC1409" s="48"/>
      <c r="AD1409" s="54"/>
      <c r="AE1409" s="41"/>
      <c r="AF1409" s="41"/>
      <c r="AG1409" s="41"/>
      <c r="AH1409" s="41"/>
      <c r="AI1409" s="41"/>
      <c r="AJ1409" s="41"/>
      <c r="AK1409" s="20"/>
      <c r="AL1409" s="20"/>
      <c r="AM1409" s="20"/>
      <c r="AN1409" s="20"/>
      <c r="AO1409" s="20"/>
      <c r="AP1409" s="20"/>
      <c r="AQ1409" s="20"/>
      <c r="AR1409" s="20"/>
      <c r="AS1409" s="20"/>
      <c r="AT1409" s="48"/>
      <c r="AU1409" s="20"/>
      <c r="AV1409" s="20"/>
      <c r="AW1409" s="20"/>
      <c r="AX1409" s="20"/>
      <c r="AY1409" s="20"/>
      <c r="AZ1409" s="20"/>
      <c r="BA1409" s="20"/>
      <c r="BC1409" s="48"/>
      <c r="BE1409" s="48"/>
      <c r="BG1409" s="48"/>
      <c r="BH1409" s="48"/>
      <c r="BL1409" s="48"/>
      <c r="BM1409" s="61"/>
      <c r="BN1409" s="48"/>
      <c r="BO1409" s="48"/>
      <c r="BP1409" s="48"/>
      <c r="BQ1409" s="12"/>
      <c r="BR1409" s="48"/>
      <c r="BS1409" s="48"/>
      <c r="BT1409" s="48"/>
      <c r="BU1409" s="48"/>
      <c r="BV1409" s="18"/>
      <c r="BW1409" s="18"/>
      <c r="BX1409" s="18"/>
      <c r="BY1409" s="24"/>
      <c r="BZ1409" s="18"/>
      <c r="CA1409" s="18"/>
      <c r="CE1409" s="18"/>
    </row>
    <row r="1410" spans="2:83" s="19" customFormat="1">
      <c r="B1410" s="43"/>
      <c r="C1410" s="27"/>
      <c r="D1410" s="56"/>
      <c r="E1410" s="56"/>
      <c r="F1410" s="176"/>
      <c r="G1410" s="460"/>
      <c r="H1410" s="48"/>
      <c r="I1410" s="48"/>
      <c r="J1410" s="48"/>
      <c r="K1410" s="54"/>
      <c r="L1410" s="56"/>
      <c r="M1410" s="429"/>
      <c r="N1410" s="176"/>
      <c r="O1410" s="48"/>
      <c r="P1410" s="48"/>
      <c r="Q1410" s="48"/>
      <c r="R1410" s="54"/>
      <c r="S1410" s="56"/>
      <c r="T1410" s="176"/>
      <c r="U1410" s="48"/>
      <c r="V1410" s="48"/>
      <c r="W1410" s="48"/>
      <c r="X1410" s="54"/>
      <c r="Y1410" s="56"/>
      <c r="Z1410" s="176"/>
      <c r="AA1410" s="48"/>
      <c r="AB1410" s="48"/>
      <c r="AC1410" s="48"/>
      <c r="AD1410" s="54"/>
      <c r="AE1410" s="41"/>
      <c r="AF1410" s="41"/>
      <c r="AG1410" s="41"/>
      <c r="AH1410" s="41"/>
      <c r="AI1410" s="41"/>
      <c r="AJ1410" s="41"/>
      <c r="AK1410" s="20"/>
      <c r="AL1410" s="20"/>
      <c r="AM1410" s="20"/>
      <c r="AN1410" s="20"/>
      <c r="AO1410" s="20"/>
      <c r="AP1410" s="20"/>
      <c r="AQ1410" s="20"/>
      <c r="AR1410" s="20"/>
      <c r="AS1410" s="20"/>
      <c r="AT1410" s="48"/>
      <c r="AU1410" s="20"/>
      <c r="AV1410" s="20"/>
      <c r="AW1410" s="20"/>
      <c r="AX1410" s="20"/>
      <c r="AY1410" s="20"/>
      <c r="AZ1410" s="20"/>
      <c r="BA1410" s="20"/>
      <c r="BC1410" s="48"/>
      <c r="BE1410" s="48"/>
      <c r="BG1410" s="48"/>
      <c r="BH1410" s="48"/>
      <c r="BL1410" s="48"/>
      <c r="BM1410" s="61"/>
      <c r="BN1410" s="48"/>
      <c r="BO1410" s="48"/>
      <c r="BP1410" s="48"/>
      <c r="BQ1410" s="12"/>
      <c r="BR1410" s="48"/>
      <c r="BS1410" s="48"/>
      <c r="BT1410" s="48"/>
      <c r="BU1410" s="48"/>
      <c r="BV1410" s="18"/>
      <c r="BW1410" s="18"/>
      <c r="BX1410" s="18"/>
      <c r="BY1410" s="24"/>
      <c r="BZ1410" s="18"/>
      <c r="CA1410" s="18"/>
      <c r="CE1410" s="18"/>
    </row>
    <row r="1411" spans="2:83" s="19" customFormat="1">
      <c r="B1411" s="43"/>
      <c r="C1411" s="27"/>
      <c r="D1411" s="56"/>
      <c r="E1411" s="56"/>
      <c r="F1411" s="176"/>
      <c r="G1411" s="460"/>
      <c r="H1411" s="48"/>
      <c r="I1411" s="48"/>
      <c r="J1411" s="48"/>
      <c r="K1411" s="54"/>
      <c r="L1411" s="56"/>
      <c r="M1411" s="429"/>
      <c r="N1411" s="176"/>
      <c r="O1411" s="48"/>
      <c r="P1411" s="48"/>
      <c r="Q1411" s="48"/>
      <c r="R1411" s="54"/>
      <c r="S1411" s="56"/>
      <c r="T1411" s="176"/>
      <c r="U1411" s="48"/>
      <c r="V1411" s="48"/>
      <c r="W1411" s="48"/>
      <c r="X1411" s="54"/>
      <c r="Y1411" s="56"/>
      <c r="Z1411" s="176"/>
      <c r="AA1411" s="48"/>
      <c r="AB1411" s="48"/>
      <c r="AC1411" s="48"/>
      <c r="AD1411" s="54"/>
      <c r="AE1411" s="41"/>
      <c r="AF1411" s="41"/>
      <c r="AG1411" s="41"/>
      <c r="AH1411" s="41"/>
      <c r="AI1411" s="41"/>
      <c r="AJ1411" s="41"/>
      <c r="AK1411" s="20"/>
      <c r="AL1411" s="20"/>
      <c r="AM1411" s="20"/>
      <c r="AN1411" s="20"/>
      <c r="AO1411" s="20"/>
      <c r="AP1411" s="20"/>
      <c r="AQ1411" s="20"/>
      <c r="AR1411" s="20"/>
      <c r="AS1411" s="20"/>
      <c r="AT1411" s="48"/>
      <c r="AU1411" s="20"/>
      <c r="AV1411" s="20"/>
      <c r="AW1411" s="20"/>
      <c r="AX1411" s="20"/>
      <c r="AY1411" s="20"/>
      <c r="AZ1411" s="20"/>
      <c r="BA1411" s="20"/>
      <c r="BC1411" s="48"/>
      <c r="BE1411" s="48"/>
      <c r="BG1411" s="48"/>
      <c r="BH1411" s="48"/>
      <c r="BL1411" s="48"/>
      <c r="BM1411" s="61"/>
      <c r="BN1411" s="48"/>
      <c r="BO1411" s="48"/>
      <c r="BP1411" s="48"/>
      <c r="BQ1411" s="12"/>
      <c r="BR1411" s="48"/>
      <c r="BS1411" s="48"/>
      <c r="BT1411" s="48"/>
      <c r="BU1411" s="48"/>
      <c r="BV1411" s="18"/>
      <c r="BW1411" s="18"/>
      <c r="BX1411" s="18"/>
      <c r="BY1411" s="24"/>
      <c r="BZ1411" s="18"/>
      <c r="CA1411" s="18"/>
      <c r="CE1411" s="18"/>
    </row>
    <row r="1412" spans="2:83" s="19" customFormat="1">
      <c r="B1412" s="43"/>
      <c r="C1412" s="27"/>
      <c r="D1412" s="56"/>
      <c r="E1412" s="56"/>
      <c r="F1412" s="176"/>
      <c r="G1412" s="460"/>
      <c r="H1412" s="48"/>
      <c r="I1412" s="48"/>
      <c r="J1412" s="48"/>
      <c r="K1412" s="54"/>
      <c r="L1412" s="56"/>
      <c r="M1412" s="429"/>
      <c r="N1412" s="176"/>
      <c r="O1412" s="48"/>
      <c r="P1412" s="48"/>
      <c r="Q1412" s="48"/>
      <c r="R1412" s="54"/>
      <c r="S1412" s="56"/>
      <c r="T1412" s="176"/>
      <c r="U1412" s="48"/>
      <c r="V1412" s="48"/>
      <c r="W1412" s="48"/>
      <c r="X1412" s="54"/>
      <c r="Y1412" s="56"/>
      <c r="Z1412" s="176"/>
      <c r="AA1412" s="48"/>
      <c r="AB1412" s="48"/>
      <c r="AC1412" s="48"/>
      <c r="AD1412" s="54"/>
      <c r="AE1412" s="41"/>
      <c r="AF1412" s="41"/>
      <c r="AG1412" s="41"/>
      <c r="AH1412" s="41"/>
      <c r="AI1412" s="41"/>
      <c r="AJ1412" s="41"/>
      <c r="AK1412" s="20"/>
      <c r="AL1412" s="20"/>
      <c r="AM1412" s="20"/>
      <c r="AN1412" s="20"/>
      <c r="AO1412" s="20"/>
      <c r="AP1412" s="20"/>
      <c r="AQ1412" s="20"/>
      <c r="AR1412" s="20"/>
      <c r="AS1412" s="20"/>
      <c r="AT1412" s="48"/>
      <c r="AU1412" s="20"/>
      <c r="AV1412" s="20"/>
      <c r="AW1412" s="20"/>
      <c r="AX1412" s="20"/>
      <c r="AY1412" s="20"/>
      <c r="AZ1412" s="20"/>
      <c r="BA1412" s="20"/>
      <c r="BC1412" s="48"/>
      <c r="BE1412" s="48"/>
      <c r="BG1412" s="48"/>
      <c r="BH1412" s="48"/>
      <c r="BL1412" s="48"/>
      <c r="BM1412" s="61"/>
      <c r="BN1412" s="48"/>
      <c r="BO1412" s="48"/>
      <c r="BP1412" s="48"/>
      <c r="BQ1412" s="12"/>
      <c r="BR1412" s="48"/>
      <c r="BS1412" s="48"/>
      <c r="BT1412" s="48"/>
      <c r="BU1412" s="48"/>
      <c r="BV1412" s="18"/>
      <c r="BW1412" s="18"/>
      <c r="BX1412" s="18"/>
      <c r="BY1412" s="24"/>
      <c r="BZ1412" s="18"/>
      <c r="CA1412" s="18"/>
      <c r="CE1412" s="18"/>
    </row>
    <row r="1413" spans="2:83" s="19" customFormat="1">
      <c r="B1413" s="43"/>
      <c r="C1413" s="27"/>
      <c r="D1413" s="56"/>
      <c r="E1413" s="56"/>
      <c r="F1413" s="176"/>
      <c r="G1413" s="460"/>
      <c r="H1413" s="48"/>
      <c r="I1413" s="48"/>
      <c r="J1413" s="48"/>
      <c r="K1413" s="54"/>
      <c r="L1413" s="56"/>
      <c r="M1413" s="429"/>
      <c r="N1413" s="176"/>
      <c r="O1413" s="48"/>
      <c r="P1413" s="48"/>
      <c r="Q1413" s="48"/>
      <c r="R1413" s="54"/>
      <c r="S1413" s="56"/>
      <c r="T1413" s="176"/>
      <c r="U1413" s="48"/>
      <c r="V1413" s="48"/>
      <c r="W1413" s="48"/>
      <c r="X1413" s="54"/>
      <c r="Y1413" s="56"/>
      <c r="Z1413" s="176"/>
      <c r="AA1413" s="48"/>
      <c r="AB1413" s="48"/>
      <c r="AC1413" s="48"/>
      <c r="AD1413" s="54"/>
      <c r="AE1413" s="41"/>
      <c r="AF1413" s="41"/>
      <c r="AG1413" s="41"/>
      <c r="AH1413" s="41"/>
      <c r="AI1413" s="41"/>
      <c r="AJ1413" s="41"/>
      <c r="AK1413" s="20"/>
      <c r="AL1413" s="20"/>
      <c r="AM1413" s="20"/>
      <c r="AN1413" s="20"/>
      <c r="AO1413" s="20"/>
      <c r="AP1413" s="20"/>
      <c r="AQ1413" s="20"/>
      <c r="AR1413" s="20"/>
      <c r="AS1413" s="20"/>
      <c r="AT1413" s="48"/>
      <c r="AU1413" s="20"/>
      <c r="AV1413" s="20"/>
      <c r="AW1413" s="20"/>
      <c r="AX1413" s="20"/>
      <c r="AY1413" s="20"/>
      <c r="AZ1413" s="20"/>
      <c r="BA1413" s="20"/>
      <c r="BC1413" s="48"/>
      <c r="BE1413" s="48"/>
      <c r="BG1413" s="48"/>
      <c r="BH1413" s="48"/>
      <c r="BL1413" s="48"/>
      <c r="BM1413" s="61"/>
      <c r="BN1413" s="48"/>
      <c r="BO1413" s="48"/>
      <c r="BP1413" s="48"/>
      <c r="BQ1413" s="12"/>
      <c r="BR1413" s="48"/>
      <c r="BS1413" s="48"/>
      <c r="BT1413" s="48"/>
      <c r="BU1413" s="48"/>
      <c r="BV1413" s="18"/>
      <c r="BW1413" s="18"/>
      <c r="BX1413" s="18"/>
      <c r="BY1413" s="24"/>
      <c r="BZ1413" s="18"/>
      <c r="CA1413" s="18"/>
      <c r="CE1413" s="18"/>
    </row>
    <row r="1414" spans="2:83" s="19" customFormat="1">
      <c r="B1414" s="43"/>
      <c r="C1414" s="27"/>
      <c r="D1414" s="56"/>
      <c r="E1414" s="56"/>
      <c r="F1414" s="176"/>
      <c r="G1414" s="460"/>
      <c r="H1414" s="48"/>
      <c r="I1414" s="48"/>
      <c r="J1414" s="48"/>
      <c r="K1414" s="54"/>
      <c r="L1414" s="56"/>
      <c r="M1414" s="429"/>
      <c r="N1414" s="176"/>
      <c r="O1414" s="48"/>
      <c r="P1414" s="48"/>
      <c r="Q1414" s="48"/>
      <c r="R1414" s="54"/>
      <c r="S1414" s="56"/>
      <c r="T1414" s="176"/>
      <c r="U1414" s="48"/>
      <c r="V1414" s="48"/>
      <c r="W1414" s="48"/>
      <c r="X1414" s="54"/>
      <c r="Y1414" s="56"/>
      <c r="Z1414" s="176"/>
      <c r="AA1414" s="48"/>
      <c r="AB1414" s="48"/>
      <c r="AC1414" s="48"/>
      <c r="AD1414" s="54"/>
      <c r="AE1414" s="41"/>
      <c r="AF1414" s="41"/>
      <c r="AG1414" s="41"/>
      <c r="AH1414" s="41"/>
      <c r="AI1414" s="41"/>
      <c r="AJ1414" s="41"/>
      <c r="AK1414" s="20"/>
      <c r="AL1414" s="20"/>
      <c r="AM1414" s="20"/>
      <c r="AN1414" s="20"/>
      <c r="AO1414" s="20"/>
      <c r="AP1414" s="20"/>
      <c r="AQ1414" s="20"/>
      <c r="AR1414" s="20"/>
      <c r="AS1414" s="20"/>
      <c r="AT1414" s="48"/>
      <c r="AU1414" s="20"/>
      <c r="AV1414" s="20"/>
      <c r="AW1414" s="20"/>
      <c r="AX1414" s="20"/>
      <c r="AY1414" s="20"/>
      <c r="AZ1414" s="20"/>
      <c r="BA1414" s="20"/>
      <c r="BC1414" s="48"/>
      <c r="BE1414" s="48"/>
      <c r="BG1414" s="48"/>
      <c r="BH1414" s="48"/>
      <c r="BL1414" s="48"/>
      <c r="BM1414" s="61"/>
      <c r="BN1414" s="48"/>
      <c r="BO1414" s="48"/>
      <c r="BP1414" s="48"/>
      <c r="BQ1414" s="12"/>
      <c r="BR1414" s="48"/>
      <c r="BS1414" s="48"/>
      <c r="BT1414" s="48"/>
      <c r="BU1414" s="48"/>
      <c r="BV1414" s="18"/>
      <c r="BW1414" s="18"/>
      <c r="BX1414" s="18"/>
      <c r="BY1414" s="24"/>
      <c r="BZ1414" s="18"/>
      <c r="CA1414" s="18"/>
      <c r="CE1414" s="18"/>
    </row>
    <row r="1415" spans="2:83" s="19" customFormat="1">
      <c r="B1415" s="43"/>
      <c r="C1415" s="27"/>
      <c r="D1415" s="56"/>
      <c r="E1415" s="56"/>
      <c r="F1415" s="176"/>
      <c r="G1415" s="460"/>
      <c r="H1415" s="48"/>
      <c r="I1415" s="48"/>
      <c r="J1415" s="48"/>
      <c r="K1415" s="54"/>
      <c r="L1415" s="56"/>
      <c r="M1415" s="429"/>
      <c r="N1415" s="176"/>
      <c r="O1415" s="48"/>
      <c r="P1415" s="48"/>
      <c r="Q1415" s="48"/>
      <c r="R1415" s="54"/>
      <c r="S1415" s="56"/>
      <c r="T1415" s="176"/>
      <c r="U1415" s="48"/>
      <c r="V1415" s="48"/>
      <c r="W1415" s="48"/>
      <c r="X1415" s="54"/>
      <c r="Y1415" s="56"/>
      <c r="Z1415" s="176"/>
      <c r="AA1415" s="48"/>
      <c r="AB1415" s="48"/>
      <c r="AC1415" s="48"/>
      <c r="AD1415" s="54"/>
      <c r="AE1415" s="41"/>
      <c r="AF1415" s="41"/>
      <c r="AG1415" s="41"/>
      <c r="AH1415" s="41"/>
      <c r="AI1415" s="41"/>
      <c r="AJ1415" s="41"/>
      <c r="AK1415" s="20"/>
      <c r="AL1415" s="20"/>
      <c r="AM1415" s="20"/>
      <c r="AN1415" s="20"/>
      <c r="AO1415" s="20"/>
      <c r="AP1415" s="20"/>
      <c r="AQ1415" s="20"/>
      <c r="AR1415" s="20"/>
      <c r="AS1415" s="20"/>
      <c r="AT1415" s="48"/>
      <c r="AU1415" s="20"/>
      <c r="AV1415" s="20"/>
      <c r="AW1415" s="20"/>
      <c r="AX1415" s="20"/>
      <c r="AY1415" s="20"/>
      <c r="AZ1415" s="20"/>
      <c r="BA1415" s="20"/>
      <c r="BC1415" s="48"/>
      <c r="BE1415" s="48"/>
      <c r="BG1415" s="48"/>
      <c r="BH1415" s="48"/>
      <c r="BL1415" s="48"/>
      <c r="BM1415" s="61"/>
      <c r="BN1415" s="48"/>
      <c r="BO1415" s="48"/>
      <c r="BP1415" s="48"/>
      <c r="BQ1415" s="12"/>
      <c r="BR1415" s="48"/>
      <c r="BS1415" s="48"/>
      <c r="BT1415" s="48"/>
      <c r="BU1415" s="48"/>
      <c r="BV1415" s="18"/>
      <c r="BW1415" s="18"/>
      <c r="BX1415" s="18"/>
      <c r="BY1415" s="24"/>
      <c r="BZ1415" s="18"/>
      <c r="CA1415" s="18"/>
      <c r="CE1415" s="18"/>
    </row>
    <row r="1416" spans="2:83" s="19" customFormat="1">
      <c r="B1416" s="43"/>
      <c r="C1416" s="27"/>
      <c r="D1416" s="56"/>
      <c r="E1416" s="56"/>
      <c r="F1416" s="176"/>
      <c r="G1416" s="460"/>
      <c r="H1416" s="48"/>
      <c r="I1416" s="48"/>
      <c r="J1416" s="48"/>
      <c r="K1416" s="54"/>
      <c r="L1416" s="56"/>
      <c r="M1416" s="429"/>
      <c r="N1416" s="176"/>
      <c r="O1416" s="48"/>
      <c r="P1416" s="48"/>
      <c r="Q1416" s="48"/>
      <c r="R1416" s="54"/>
      <c r="S1416" s="56"/>
      <c r="T1416" s="176"/>
      <c r="U1416" s="48"/>
      <c r="V1416" s="48"/>
      <c r="W1416" s="48"/>
      <c r="X1416" s="54"/>
      <c r="Y1416" s="56"/>
      <c r="Z1416" s="176"/>
      <c r="AA1416" s="48"/>
      <c r="AB1416" s="48"/>
      <c r="AC1416" s="48"/>
      <c r="AD1416" s="54"/>
      <c r="AE1416" s="41"/>
      <c r="AF1416" s="41"/>
      <c r="AG1416" s="41"/>
      <c r="AH1416" s="41"/>
      <c r="AI1416" s="41"/>
      <c r="AJ1416" s="41"/>
      <c r="AK1416" s="20"/>
      <c r="AL1416" s="20"/>
      <c r="AM1416" s="20"/>
      <c r="AN1416" s="20"/>
      <c r="AO1416" s="20"/>
      <c r="AP1416" s="20"/>
      <c r="AQ1416" s="20"/>
      <c r="AR1416" s="20"/>
      <c r="AS1416" s="20"/>
      <c r="AT1416" s="48"/>
      <c r="AU1416" s="20"/>
      <c r="AV1416" s="20"/>
      <c r="AW1416" s="20"/>
      <c r="AX1416" s="20"/>
      <c r="AY1416" s="20"/>
      <c r="AZ1416" s="20"/>
      <c r="BA1416" s="20"/>
      <c r="BC1416" s="48"/>
      <c r="BE1416" s="48"/>
      <c r="BG1416" s="48"/>
      <c r="BH1416" s="48"/>
      <c r="BL1416" s="48"/>
      <c r="BM1416" s="61"/>
      <c r="BN1416" s="48"/>
      <c r="BO1416" s="48"/>
      <c r="BP1416" s="48"/>
      <c r="BQ1416" s="12"/>
      <c r="BR1416" s="48"/>
      <c r="BS1416" s="48"/>
      <c r="BT1416" s="48"/>
      <c r="BU1416" s="48"/>
      <c r="BV1416" s="18"/>
      <c r="BW1416" s="18"/>
      <c r="BX1416" s="18"/>
      <c r="BY1416" s="24"/>
      <c r="BZ1416" s="18"/>
      <c r="CA1416" s="18"/>
      <c r="CE1416" s="18"/>
    </row>
    <row r="1417" spans="2:83" s="19" customFormat="1">
      <c r="B1417" s="43"/>
      <c r="C1417" s="27"/>
      <c r="D1417" s="56"/>
      <c r="E1417" s="56"/>
      <c r="F1417" s="176"/>
      <c r="G1417" s="460"/>
      <c r="H1417" s="48"/>
      <c r="I1417" s="48"/>
      <c r="J1417" s="48"/>
      <c r="K1417" s="54"/>
      <c r="L1417" s="56"/>
      <c r="M1417" s="429"/>
      <c r="N1417" s="176"/>
      <c r="O1417" s="48"/>
      <c r="P1417" s="48"/>
      <c r="Q1417" s="48"/>
      <c r="R1417" s="54"/>
      <c r="S1417" s="56"/>
      <c r="T1417" s="176"/>
      <c r="U1417" s="48"/>
      <c r="V1417" s="48"/>
      <c r="W1417" s="48"/>
      <c r="X1417" s="54"/>
      <c r="Y1417" s="56"/>
      <c r="Z1417" s="176"/>
      <c r="AA1417" s="48"/>
      <c r="AB1417" s="48"/>
      <c r="AC1417" s="48"/>
      <c r="AD1417" s="54"/>
      <c r="AE1417" s="41"/>
      <c r="AF1417" s="41"/>
      <c r="AG1417" s="41"/>
      <c r="AH1417" s="41"/>
      <c r="AI1417" s="41"/>
      <c r="AJ1417" s="41"/>
      <c r="AK1417" s="20"/>
      <c r="AL1417" s="20"/>
      <c r="AM1417" s="20"/>
      <c r="AN1417" s="20"/>
      <c r="AO1417" s="20"/>
      <c r="AP1417" s="20"/>
      <c r="AQ1417" s="20"/>
      <c r="AR1417" s="20"/>
      <c r="AS1417" s="20"/>
      <c r="AT1417" s="48"/>
      <c r="AU1417" s="20"/>
      <c r="AV1417" s="20"/>
      <c r="AW1417" s="20"/>
      <c r="AX1417" s="20"/>
      <c r="AY1417" s="20"/>
      <c r="AZ1417" s="20"/>
      <c r="BA1417" s="20"/>
      <c r="BC1417" s="48"/>
      <c r="BE1417" s="48"/>
      <c r="BG1417" s="48"/>
      <c r="BH1417" s="48"/>
      <c r="BL1417" s="48"/>
      <c r="BM1417" s="61"/>
      <c r="BN1417" s="48"/>
      <c r="BO1417" s="48"/>
      <c r="BP1417" s="48"/>
      <c r="BQ1417" s="12"/>
      <c r="BR1417" s="48"/>
      <c r="BS1417" s="48"/>
      <c r="BT1417" s="48"/>
      <c r="BU1417" s="48"/>
      <c r="BV1417" s="18"/>
      <c r="BW1417" s="18"/>
      <c r="BX1417" s="18"/>
      <c r="BY1417" s="24"/>
      <c r="BZ1417" s="18"/>
      <c r="CA1417" s="18"/>
      <c r="CE1417" s="18"/>
    </row>
    <row r="1418" spans="2:83" s="19" customFormat="1">
      <c r="B1418" s="43"/>
      <c r="C1418" s="27"/>
      <c r="D1418" s="56"/>
      <c r="E1418" s="56"/>
      <c r="F1418" s="176"/>
      <c r="G1418" s="460"/>
      <c r="H1418" s="48"/>
      <c r="I1418" s="48"/>
      <c r="J1418" s="48"/>
      <c r="K1418" s="54"/>
      <c r="L1418" s="56"/>
      <c r="M1418" s="429"/>
      <c r="N1418" s="176"/>
      <c r="O1418" s="48"/>
      <c r="P1418" s="48"/>
      <c r="Q1418" s="48"/>
      <c r="R1418" s="54"/>
      <c r="S1418" s="56"/>
      <c r="T1418" s="176"/>
      <c r="U1418" s="48"/>
      <c r="V1418" s="48"/>
      <c r="W1418" s="48"/>
      <c r="X1418" s="54"/>
      <c r="Y1418" s="56"/>
      <c r="Z1418" s="176"/>
      <c r="AA1418" s="48"/>
      <c r="AB1418" s="48"/>
      <c r="AC1418" s="48"/>
      <c r="AD1418" s="54"/>
      <c r="AE1418" s="41"/>
      <c r="AF1418" s="41"/>
      <c r="AG1418" s="41"/>
      <c r="AH1418" s="41"/>
      <c r="AI1418" s="41"/>
      <c r="AJ1418" s="41"/>
      <c r="AK1418" s="20"/>
      <c r="AL1418" s="20"/>
      <c r="AM1418" s="20"/>
      <c r="AN1418" s="20"/>
      <c r="AO1418" s="20"/>
      <c r="AP1418" s="20"/>
      <c r="AQ1418" s="20"/>
      <c r="AR1418" s="20"/>
      <c r="AS1418" s="20"/>
      <c r="AT1418" s="48"/>
      <c r="AU1418" s="20"/>
      <c r="AV1418" s="20"/>
      <c r="AW1418" s="20"/>
      <c r="AX1418" s="20"/>
      <c r="AY1418" s="20"/>
      <c r="AZ1418" s="20"/>
      <c r="BA1418" s="20"/>
      <c r="BC1418" s="48"/>
      <c r="BE1418" s="48"/>
      <c r="BG1418" s="48"/>
      <c r="BH1418" s="48"/>
      <c r="BL1418" s="48"/>
      <c r="BM1418" s="61"/>
      <c r="BN1418" s="48"/>
      <c r="BO1418" s="48"/>
      <c r="BP1418" s="48"/>
      <c r="BQ1418" s="12"/>
      <c r="BR1418" s="48"/>
      <c r="BS1418" s="48"/>
      <c r="BT1418" s="48"/>
      <c r="BU1418" s="48"/>
      <c r="BV1418" s="18"/>
      <c r="BW1418" s="18"/>
      <c r="BX1418" s="18"/>
      <c r="BY1418" s="24"/>
      <c r="BZ1418" s="18"/>
      <c r="CA1418" s="18"/>
      <c r="CE1418" s="18"/>
    </row>
    <row r="1419" spans="2:83" s="19" customFormat="1">
      <c r="B1419" s="43"/>
      <c r="C1419" s="27"/>
      <c r="D1419" s="56"/>
      <c r="E1419" s="56"/>
      <c r="F1419" s="176"/>
      <c r="G1419" s="460"/>
      <c r="H1419" s="48"/>
      <c r="I1419" s="48"/>
      <c r="J1419" s="48"/>
      <c r="K1419" s="54"/>
      <c r="L1419" s="56"/>
      <c r="M1419" s="429"/>
      <c r="N1419" s="176"/>
      <c r="O1419" s="48"/>
      <c r="P1419" s="48"/>
      <c r="Q1419" s="48"/>
      <c r="R1419" s="54"/>
      <c r="S1419" s="56"/>
      <c r="T1419" s="176"/>
      <c r="U1419" s="48"/>
      <c r="V1419" s="48"/>
      <c r="W1419" s="48"/>
      <c r="X1419" s="54"/>
      <c r="Y1419" s="56"/>
      <c r="Z1419" s="176"/>
      <c r="AA1419" s="48"/>
      <c r="AB1419" s="48"/>
      <c r="AC1419" s="48"/>
      <c r="AD1419" s="54"/>
      <c r="AE1419" s="41"/>
      <c r="AF1419" s="41"/>
      <c r="AG1419" s="41"/>
      <c r="AH1419" s="41"/>
      <c r="AI1419" s="41"/>
      <c r="AJ1419" s="41"/>
      <c r="AK1419" s="20"/>
      <c r="AL1419" s="20"/>
      <c r="AM1419" s="20"/>
      <c r="AN1419" s="20"/>
      <c r="AO1419" s="20"/>
      <c r="AP1419" s="20"/>
      <c r="AQ1419" s="20"/>
      <c r="AR1419" s="20"/>
      <c r="AS1419" s="20"/>
      <c r="AT1419" s="48"/>
      <c r="AU1419" s="20"/>
      <c r="AV1419" s="20"/>
      <c r="AW1419" s="20"/>
      <c r="AX1419" s="20"/>
      <c r="AY1419" s="20"/>
      <c r="AZ1419" s="20"/>
      <c r="BA1419" s="20"/>
      <c r="BC1419" s="48"/>
      <c r="BE1419" s="48"/>
      <c r="BG1419" s="48"/>
      <c r="BH1419" s="48"/>
      <c r="BL1419" s="48"/>
      <c r="BM1419" s="61"/>
      <c r="BN1419" s="48"/>
      <c r="BO1419" s="48"/>
      <c r="BP1419" s="48"/>
      <c r="BQ1419" s="12"/>
      <c r="BR1419" s="48"/>
      <c r="BS1419" s="48"/>
      <c r="BT1419" s="48"/>
      <c r="BU1419" s="48"/>
      <c r="BV1419" s="18"/>
      <c r="BW1419" s="18"/>
      <c r="BX1419" s="18"/>
      <c r="BY1419" s="24"/>
      <c r="BZ1419" s="18"/>
      <c r="CA1419" s="18"/>
      <c r="CE1419" s="18"/>
    </row>
    <row r="1420" spans="2:83" s="19" customFormat="1">
      <c r="B1420" s="43"/>
      <c r="C1420" s="27"/>
      <c r="D1420" s="56"/>
      <c r="E1420" s="56"/>
      <c r="F1420" s="176"/>
      <c r="G1420" s="460"/>
      <c r="H1420" s="48"/>
      <c r="I1420" s="48"/>
      <c r="J1420" s="48"/>
      <c r="K1420" s="54"/>
      <c r="L1420" s="56"/>
      <c r="M1420" s="429"/>
      <c r="N1420" s="176"/>
      <c r="O1420" s="48"/>
      <c r="P1420" s="48"/>
      <c r="Q1420" s="48"/>
      <c r="R1420" s="54"/>
      <c r="S1420" s="56"/>
      <c r="T1420" s="176"/>
      <c r="U1420" s="48"/>
      <c r="V1420" s="48"/>
      <c r="W1420" s="48"/>
      <c r="X1420" s="54"/>
      <c r="Y1420" s="56"/>
      <c r="Z1420" s="176"/>
      <c r="AA1420" s="48"/>
      <c r="AB1420" s="48"/>
      <c r="AC1420" s="48"/>
      <c r="AD1420" s="54"/>
      <c r="AE1420" s="41"/>
      <c r="AF1420" s="41"/>
      <c r="AG1420" s="41"/>
      <c r="AH1420" s="41"/>
      <c r="AI1420" s="41"/>
      <c r="AJ1420" s="41"/>
      <c r="AK1420" s="20"/>
      <c r="AL1420" s="20"/>
      <c r="AM1420" s="20"/>
      <c r="AN1420" s="20"/>
      <c r="AO1420" s="20"/>
      <c r="AP1420" s="20"/>
      <c r="AQ1420" s="20"/>
      <c r="AR1420" s="20"/>
      <c r="AS1420" s="20"/>
      <c r="AT1420" s="48"/>
      <c r="AU1420" s="20"/>
      <c r="AV1420" s="20"/>
      <c r="AW1420" s="20"/>
      <c r="AX1420" s="20"/>
      <c r="AY1420" s="20"/>
      <c r="AZ1420" s="20"/>
      <c r="BA1420" s="20"/>
      <c r="BC1420" s="48"/>
      <c r="BE1420" s="48"/>
      <c r="BG1420" s="48"/>
      <c r="BH1420" s="48"/>
      <c r="BL1420" s="48"/>
      <c r="BM1420" s="61"/>
      <c r="BN1420" s="48"/>
      <c r="BO1420" s="48"/>
      <c r="BP1420" s="48"/>
      <c r="BQ1420" s="12"/>
      <c r="BR1420" s="48"/>
      <c r="BS1420" s="48"/>
      <c r="BT1420" s="48"/>
      <c r="BU1420" s="48"/>
      <c r="BV1420" s="18"/>
      <c r="BW1420" s="18"/>
      <c r="BX1420" s="18"/>
      <c r="BY1420" s="24"/>
      <c r="BZ1420" s="18"/>
      <c r="CA1420" s="18"/>
      <c r="CE1420" s="18"/>
    </row>
    <row r="1421" spans="2:83" s="19" customFormat="1">
      <c r="B1421" s="43"/>
      <c r="C1421" s="27"/>
      <c r="D1421" s="56"/>
      <c r="E1421" s="56"/>
      <c r="F1421" s="176"/>
      <c r="G1421" s="460"/>
      <c r="H1421" s="48"/>
      <c r="I1421" s="48"/>
      <c r="J1421" s="48"/>
      <c r="K1421" s="54"/>
      <c r="L1421" s="56"/>
      <c r="M1421" s="429"/>
      <c r="N1421" s="176"/>
      <c r="O1421" s="48"/>
      <c r="P1421" s="48"/>
      <c r="Q1421" s="48"/>
      <c r="R1421" s="54"/>
      <c r="S1421" s="56"/>
      <c r="T1421" s="176"/>
      <c r="U1421" s="48"/>
      <c r="V1421" s="48"/>
      <c r="W1421" s="48"/>
      <c r="X1421" s="54"/>
      <c r="Y1421" s="56"/>
      <c r="Z1421" s="176"/>
      <c r="AA1421" s="48"/>
      <c r="AB1421" s="48"/>
      <c r="AC1421" s="48"/>
      <c r="AD1421" s="54"/>
      <c r="AE1421" s="41"/>
      <c r="AF1421" s="41"/>
      <c r="AG1421" s="41"/>
      <c r="AH1421" s="41"/>
      <c r="AI1421" s="41"/>
      <c r="AJ1421" s="41"/>
      <c r="AK1421" s="20"/>
      <c r="AL1421" s="20"/>
      <c r="AM1421" s="20"/>
      <c r="AN1421" s="20"/>
      <c r="AO1421" s="20"/>
      <c r="AP1421" s="20"/>
      <c r="AQ1421" s="20"/>
      <c r="AR1421" s="20"/>
      <c r="AS1421" s="20"/>
      <c r="AT1421" s="48"/>
      <c r="AU1421" s="20"/>
      <c r="AV1421" s="20"/>
      <c r="AW1421" s="20"/>
      <c r="AX1421" s="20"/>
      <c r="AY1421" s="20"/>
      <c r="AZ1421" s="20"/>
      <c r="BA1421" s="20"/>
      <c r="BC1421" s="48"/>
      <c r="BE1421" s="48"/>
      <c r="BG1421" s="48"/>
      <c r="BH1421" s="48"/>
      <c r="BL1421" s="48"/>
      <c r="BM1421" s="61"/>
      <c r="BN1421" s="48"/>
      <c r="BO1421" s="48"/>
      <c r="BP1421" s="48"/>
      <c r="BQ1421" s="12"/>
      <c r="BR1421" s="48"/>
      <c r="BS1421" s="48"/>
      <c r="BT1421" s="48"/>
      <c r="BU1421" s="48"/>
      <c r="BV1421" s="18"/>
      <c r="BW1421" s="18"/>
      <c r="BX1421" s="18"/>
      <c r="BY1421" s="24"/>
      <c r="BZ1421" s="18"/>
      <c r="CA1421" s="18"/>
      <c r="CE1421" s="18"/>
    </row>
    <row r="1422" spans="2:83" s="19" customFormat="1">
      <c r="B1422" s="43"/>
      <c r="C1422" s="27"/>
      <c r="D1422" s="56"/>
      <c r="E1422" s="56"/>
      <c r="F1422" s="176"/>
      <c r="G1422" s="460"/>
      <c r="H1422" s="48"/>
      <c r="I1422" s="48"/>
      <c r="J1422" s="48"/>
      <c r="K1422" s="54"/>
      <c r="L1422" s="56"/>
      <c r="M1422" s="429"/>
      <c r="N1422" s="176"/>
      <c r="O1422" s="48"/>
      <c r="P1422" s="48"/>
      <c r="Q1422" s="48"/>
      <c r="R1422" s="54"/>
      <c r="S1422" s="56"/>
      <c r="T1422" s="176"/>
      <c r="U1422" s="48"/>
      <c r="V1422" s="48"/>
      <c r="W1422" s="48"/>
      <c r="X1422" s="54"/>
      <c r="Y1422" s="56"/>
      <c r="Z1422" s="176"/>
      <c r="AA1422" s="48"/>
      <c r="AB1422" s="48"/>
      <c r="AC1422" s="48"/>
      <c r="AD1422" s="54"/>
      <c r="AE1422" s="41"/>
      <c r="AF1422" s="41"/>
      <c r="AG1422" s="41"/>
      <c r="AH1422" s="41"/>
      <c r="AI1422" s="41"/>
      <c r="AJ1422" s="41"/>
      <c r="AK1422" s="20"/>
      <c r="AL1422" s="20"/>
      <c r="AM1422" s="20"/>
      <c r="AN1422" s="20"/>
      <c r="AO1422" s="20"/>
      <c r="AP1422" s="20"/>
      <c r="AQ1422" s="20"/>
      <c r="AR1422" s="20"/>
      <c r="AS1422" s="20"/>
      <c r="AT1422" s="48"/>
      <c r="AU1422" s="20"/>
      <c r="AV1422" s="20"/>
      <c r="AW1422" s="20"/>
      <c r="AX1422" s="20"/>
      <c r="AY1422" s="20"/>
      <c r="AZ1422" s="20"/>
      <c r="BA1422" s="20"/>
      <c r="BC1422" s="48"/>
      <c r="BE1422" s="48"/>
      <c r="BG1422" s="48"/>
      <c r="BH1422" s="48"/>
      <c r="BL1422" s="48"/>
      <c r="BM1422" s="61"/>
      <c r="BN1422" s="48"/>
      <c r="BO1422" s="48"/>
      <c r="BP1422" s="48"/>
      <c r="BQ1422" s="12"/>
      <c r="BR1422" s="48"/>
      <c r="BS1422" s="48"/>
      <c r="BT1422" s="48"/>
      <c r="BU1422" s="48"/>
      <c r="BV1422" s="18"/>
      <c r="BW1422" s="18"/>
      <c r="BX1422" s="18"/>
      <c r="BY1422" s="24"/>
      <c r="BZ1422" s="18"/>
      <c r="CA1422" s="18"/>
      <c r="CE1422" s="18"/>
    </row>
    <row r="1423" spans="2:83" s="19" customFormat="1">
      <c r="B1423" s="43"/>
      <c r="C1423" s="27"/>
      <c r="D1423" s="56"/>
      <c r="E1423" s="56"/>
      <c r="F1423" s="176"/>
      <c r="G1423" s="460"/>
      <c r="H1423" s="48"/>
      <c r="I1423" s="48"/>
      <c r="J1423" s="48"/>
      <c r="K1423" s="54"/>
      <c r="L1423" s="56"/>
      <c r="M1423" s="429"/>
      <c r="N1423" s="176"/>
      <c r="O1423" s="48"/>
      <c r="P1423" s="48"/>
      <c r="Q1423" s="48"/>
      <c r="R1423" s="54"/>
      <c r="S1423" s="56"/>
      <c r="T1423" s="176"/>
      <c r="U1423" s="48"/>
      <c r="V1423" s="48"/>
      <c r="W1423" s="48"/>
      <c r="X1423" s="54"/>
      <c r="Y1423" s="56"/>
      <c r="Z1423" s="176"/>
      <c r="AA1423" s="48"/>
      <c r="AB1423" s="48"/>
      <c r="AC1423" s="48"/>
      <c r="AD1423" s="54"/>
      <c r="AE1423" s="41"/>
      <c r="AF1423" s="41"/>
      <c r="AG1423" s="41"/>
      <c r="AH1423" s="41"/>
      <c r="AI1423" s="41"/>
      <c r="AJ1423" s="41"/>
      <c r="AK1423" s="20"/>
      <c r="AL1423" s="20"/>
      <c r="AM1423" s="20"/>
      <c r="AN1423" s="20"/>
      <c r="AO1423" s="20"/>
      <c r="AP1423" s="20"/>
      <c r="AQ1423" s="20"/>
      <c r="AR1423" s="20"/>
      <c r="AS1423" s="20"/>
      <c r="AT1423" s="48"/>
      <c r="AU1423" s="20"/>
      <c r="AV1423" s="20"/>
      <c r="AW1423" s="20"/>
      <c r="AX1423" s="20"/>
      <c r="AY1423" s="20"/>
      <c r="AZ1423" s="20"/>
      <c r="BA1423" s="20"/>
      <c r="BC1423" s="48"/>
      <c r="BE1423" s="48"/>
      <c r="BG1423" s="48"/>
      <c r="BH1423" s="48"/>
      <c r="BL1423" s="48"/>
      <c r="BM1423" s="61"/>
      <c r="BN1423" s="48"/>
      <c r="BO1423" s="48"/>
      <c r="BP1423" s="48"/>
      <c r="BQ1423" s="12"/>
      <c r="BR1423" s="48"/>
      <c r="BS1423" s="48"/>
      <c r="BT1423" s="48"/>
      <c r="BU1423" s="48"/>
      <c r="BV1423" s="18"/>
      <c r="BW1423" s="18"/>
      <c r="BX1423" s="18"/>
      <c r="BY1423" s="24"/>
      <c r="BZ1423" s="18"/>
      <c r="CA1423" s="18"/>
      <c r="CE1423" s="18"/>
    </row>
    <row r="1424" spans="2:83" s="19" customFormat="1">
      <c r="B1424" s="43"/>
      <c r="C1424" s="27"/>
      <c r="D1424" s="56"/>
      <c r="E1424" s="56"/>
      <c r="F1424" s="176"/>
      <c r="G1424" s="460"/>
      <c r="H1424" s="48"/>
      <c r="I1424" s="48"/>
      <c r="J1424" s="48"/>
      <c r="K1424" s="54"/>
      <c r="L1424" s="56"/>
      <c r="M1424" s="429"/>
      <c r="N1424" s="176"/>
      <c r="O1424" s="48"/>
      <c r="P1424" s="48"/>
      <c r="Q1424" s="48"/>
      <c r="R1424" s="54"/>
      <c r="S1424" s="56"/>
      <c r="T1424" s="176"/>
      <c r="U1424" s="48"/>
      <c r="V1424" s="48"/>
      <c r="W1424" s="48"/>
      <c r="X1424" s="54"/>
      <c r="Y1424" s="56"/>
      <c r="Z1424" s="176"/>
      <c r="AA1424" s="48"/>
      <c r="AB1424" s="48"/>
      <c r="AC1424" s="48"/>
      <c r="AD1424" s="54"/>
      <c r="AE1424" s="41"/>
      <c r="AF1424" s="41"/>
      <c r="AG1424" s="41"/>
      <c r="AH1424" s="41"/>
      <c r="AI1424" s="41"/>
      <c r="AJ1424" s="41"/>
      <c r="AK1424" s="20"/>
      <c r="AL1424" s="20"/>
      <c r="AM1424" s="20"/>
      <c r="AN1424" s="20"/>
      <c r="AO1424" s="20"/>
      <c r="AP1424" s="20"/>
      <c r="AQ1424" s="20"/>
      <c r="AR1424" s="20"/>
      <c r="AS1424" s="20"/>
      <c r="AT1424" s="48"/>
      <c r="AU1424" s="20"/>
      <c r="AV1424" s="20"/>
      <c r="AW1424" s="20"/>
      <c r="AX1424" s="20"/>
      <c r="AY1424" s="20"/>
      <c r="AZ1424" s="20"/>
      <c r="BA1424" s="20"/>
      <c r="BC1424" s="48"/>
      <c r="BE1424" s="48"/>
      <c r="BG1424" s="48"/>
      <c r="BH1424" s="48"/>
      <c r="BL1424" s="48"/>
      <c r="BM1424" s="61"/>
      <c r="BN1424" s="48"/>
      <c r="BO1424" s="48"/>
      <c r="BP1424" s="48"/>
      <c r="BQ1424" s="12"/>
      <c r="BR1424" s="48"/>
      <c r="BS1424" s="48"/>
      <c r="BT1424" s="48"/>
      <c r="BU1424" s="48"/>
      <c r="BV1424" s="18"/>
      <c r="BW1424" s="18"/>
      <c r="BX1424" s="18"/>
      <c r="BY1424" s="24"/>
      <c r="BZ1424" s="18"/>
      <c r="CA1424" s="18"/>
      <c r="CE1424" s="18"/>
    </row>
    <row r="1425" spans="2:83" s="19" customFormat="1">
      <c r="B1425" s="43"/>
      <c r="C1425" s="27"/>
      <c r="D1425" s="56"/>
      <c r="E1425" s="56"/>
      <c r="F1425" s="176"/>
      <c r="G1425" s="460"/>
      <c r="H1425" s="48"/>
      <c r="I1425" s="48"/>
      <c r="J1425" s="48"/>
      <c r="K1425" s="54"/>
      <c r="L1425" s="56"/>
      <c r="M1425" s="429"/>
      <c r="N1425" s="176"/>
      <c r="O1425" s="48"/>
      <c r="P1425" s="48"/>
      <c r="Q1425" s="48"/>
      <c r="R1425" s="54"/>
      <c r="S1425" s="56"/>
      <c r="T1425" s="176"/>
      <c r="U1425" s="48"/>
      <c r="V1425" s="48"/>
      <c r="W1425" s="48"/>
      <c r="X1425" s="54"/>
      <c r="Y1425" s="56"/>
      <c r="Z1425" s="176"/>
      <c r="AA1425" s="48"/>
      <c r="AB1425" s="48"/>
      <c r="AC1425" s="48"/>
      <c r="AD1425" s="54"/>
      <c r="AE1425" s="41"/>
      <c r="AF1425" s="41"/>
      <c r="AG1425" s="41"/>
      <c r="AH1425" s="41"/>
      <c r="AI1425" s="41"/>
      <c r="AJ1425" s="41"/>
      <c r="AK1425" s="20"/>
      <c r="AL1425" s="20"/>
      <c r="AM1425" s="20"/>
      <c r="AN1425" s="20"/>
      <c r="AO1425" s="20"/>
      <c r="AP1425" s="20"/>
      <c r="AQ1425" s="20"/>
      <c r="AR1425" s="20"/>
      <c r="AS1425" s="20"/>
      <c r="AT1425" s="48"/>
      <c r="AU1425" s="20"/>
      <c r="AV1425" s="20"/>
      <c r="AW1425" s="20"/>
      <c r="AX1425" s="20"/>
      <c r="AY1425" s="20"/>
      <c r="AZ1425" s="20"/>
      <c r="BA1425" s="20"/>
      <c r="BC1425" s="48"/>
      <c r="BE1425" s="48"/>
      <c r="BG1425" s="48"/>
      <c r="BH1425" s="48"/>
      <c r="BL1425" s="48"/>
      <c r="BM1425" s="61"/>
      <c r="BN1425" s="48"/>
      <c r="BO1425" s="48"/>
      <c r="BP1425" s="48"/>
      <c r="BQ1425" s="12"/>
      <c r="BR1425" s="48"/>
      <c r="BS1425" s="48"/>
      <c r="BT1425" s="48"/>
      <c r="BU1425" s="48"/>
      <c r="BV1425" s="18"/>
      <c r="BW1425" s="18"/>
      <c r="BX1425" s="18"/>
      <c r="BY1425" s="24"/>
      <c r="BZ1425" s="18"/>
      <c r="CA1425" s="18"/>
      <c r="CE1425" s="18"/>
    </row>
    <row r="1426" spans="2:83" s="19" customFormat="1">
      <c r="B1426" s="43"/>
      <c r="C1426" s="27"/>
      <c r="D1426" s="56"/>
      <c r="E1426" s="56"/>
      <c r="F1426" s="176"/>
      <c r="G1426" s="460"/>
      <c r="H1426" s="48"/>
      <c r="I1426" s="48"/>
      <c r="J1426" s="48"/>
      <c r="K1426" s="54"/>
      <c r="L1426" s="56"/>
      <c r="M1426" s="429"/>
      <c r="N1426" s="176"/>
      <c r="O1426" s="48"/>
      <c r="P1426" s="48"/>
      <c r="Q1426" s="48"/>
      <c r="R1426" s="54"/>
      <c r="S1426" s="56"/>
      <c r="T1426" s="176"/>
      <c r="U1426" s="48"/>
      <c r="V1426" s="48"/>
      <c r="W1426" s="48"/>
      <c r="X1426" s="54"/>
      <c r="Y1426" s="56"/>
      <c r="Z1426" s="176"/>
      <c r="AA1426" s="48"/>
      <c r="AB1426" s="48"/>
      <c r="AC1426" s="48"/>
      <c r="AD1426" s="54"/>
      <c r="AE1426" s="41"/>
      <c r="AF1426" s="41"/>
      <c r="AG1426" s="41"/>
      <c r="AH1426" s="41"/>
      <c r="AI1426" s="41"/>
      <c r="AJ1426" s="41"/>
      <c r="AK1426" s="20"/>
      <c r="AL1426" s="20"/>
      <c r="AM1426" s="20"/>
      <c r="AN1426" s="20"/>
      <c r="AO1426" s="20"/>
      <c r="AP1426" s="20"/>
      <c r="AQ1426" s="20"/>
      <c r="AR1426" s="20"/>
      <c r="AS1426" s="20"/>
      <c r="AT1426" s="48"/>
      <c r="AU1426" s="20"/>
      <c r="AV1426" s="20"/>
      <c r="AW1426" s="20"/>
      <c r="AX1426" s="20"/>
      <c r="AY1426" s="20"/>
      <c r="AZ1426" s="20"/>
      <c r="BA1426" s="20"/>
      <c r="BC1426" s="48"/>
      <c r="BE1426" s="48"/>
      <c r="BG1426" s="48"/>
      <c r="BH1426" s="48"/>
      <c r="BL1426" s="48"/>
      <c r="BM1426" s="61"/>
      <c r="BN1426" s="48"/>
      <c r="BO1426" s="48"/>
      <c r="BP1426" s="48"/>
      <c r="BQ1426" s="12"/>
      <c r="BR1426" s="48"/>
      <c r="BS1426" s="48"/>
      <c r="BT1426" s="48"/>
      <c r="BU1426" s="48"/>
      <c r="BV1426" s="18"/>
      <c r="BW1426" s="18"/>
      <c r="BX1426" s="18"/>
      <c r="BY1426" s="24"/>
      <c r="BZ1426" s="18"/>
      <c r="CA1426" s="18"/>
      <c r="CE1426" s="18"/>
    </row>
    <row r="1427" spans="2:83" s="19" customFormat="1">
      <c r="B1427" s="43"/>
      <c r="C1427" s="27"/>
      <c r="D1427" s="56"/>
      <c r="E1427" s="56"/>
      <c r="F1427" s="176"/>
      <c r="G1427" s="460"/>
      <c r="H1427" s="48"/>
      <c r="I1427" s="48"/>
      <c r="J1427" s="48"/>
      <c r="K1427" s="54"/>
      <c r="L1427" s="56"/>
      <c r="M1427" s="429"/>
      <c r="N1427" s="176"/>
      <c r="O1427" s="48"/>
      <c r="P1427" s="48"/>
      <c r="Q1427" s="48"/>
      <c r="R1427" s="54"/>
      <c r="S1427" s="56"/>
      <c r="T1427" s="176"/>
      <c r="U1427" s="48"/>
      <c r="V1427" s="48"/>
      <c r="W1427" s="48"/>
      <c r="X1427" s="54"/>
      <c r="Y1427" s="56"/>
      <c r="Z1427" s="176"/>
      <c r="AA1427" s="48"/>
      <c r="AB1427" s="48"/>
      <c r="AC1427" s="48"/>
      <c r="AD1427" s="54"/>
      <c r="AE1427" s="41"/>
      <c r="AF1427" s="41"/>
      <c r="AG1427" s="41"/>
      <c r="AH1427" s="41"/>
      <c r="AI1427" s="41"/>
      <c r="AJ1427" s="41"/>
      <c r="AK1427" s="20"/>
      <c r="AL1427" s="20"/>
      <c r="AM1427" s="20"/>
      <c r="AN1427" s="20"/>
      <c r="AO1427" s="20"/>
      <c r="AP1427" s="20"/>
      <c r="AQ1427" s="20"/>
      <c r="AR1427" s="20"/>
      <c r="AS1427" s="20"/>
      <c r="AT1427" s="48"/>
      <c r="AU1427" s="20"/>
      <c r="AV1427" s="20"/>
      <c r="AW1427" s="20"/>
      <c r="AX1427" s="20"/>
      <c r="AY1427" s="20"/>
      <c r="AZ1427" s="20"/>
      <c r="BA1427" s="20"/>
      <c r="BC1427" s="48"/>
      <c r="BE1427" s="48"/>
      <c r="BG1427" s="48"/>
      <c r="BH1427" s="48"/>
      <c r="BL1427" s="48"/>
      <c r="BM1427" s="61"/>
      <c r="BN1427" s="48"/>
      <c r="BO1427" s="48"/>
      <c r="BP1427" s="48"/>
      <c r="BQ1427" s="12"/>
      <c r="BR1427" s="48"/>
      <c r="BS1427" s="48"/>
      <c r="BT1427" s="48"/>
      <c r="BU1427" s="48"/>
      <c r="BV1427" s="18"/>
      <c r="BW1427" s="18"/>
      <c r="BX1427" s="18"/>
      <c r="BY1427" s="24"/>
      <c r="BZ1427" s="18"/>
      <c r="CA1427" s="18"/>
      <c r="CE1427" s="18"/>
    </row>
    <row r="1428" spans="2:83" s="19" customFormat="1">
      <c r="B1428" s="43"/>
      <c r="C1428" s="27"/>
      <c r="D1428" s="56"/>
      <c r="E1428" s="56"/>
      <c r="F1428" s="176"/>
      <c r="G1428" s="460"/>
      <c r="H1428" s="48"/>
      <c r="I1428" s="48"/>
      <c r="J1428" s="48"/>
      <c r="K1428" s="54"/>
      <c r="L1428" s="56"/>
      <c r="M1428" s="429"/>
      <c r="N1428" s="176"/>
      <c r="O1428" s="48"/>
      <c r="P1428" s="48"/>
      <c r="Q1428" s="48"/>
      <c r="R1428" s="54"/>
      <c r="S1428" s="56"/>
      <c r="T1428" s="176"/>
      <c r="U1428" s="48"/>
      <c r="V1428" s="48"/>
      <c r="W1428" s="48"/>
      <c r="X1428" s="54"/>
      <c r="Y1428" s="56"/>
      <c r="Z1428" s="176"/>
      <c r="AA1428" s="48"/>
      <c r="AB1428" s="48"/>
      <c r="AC1428" s="48"/>
      <c r="AD1428" s="54"/>
      <c r="AE1428" s="41"/>
      <c r="AF1428" s="41"/>
      <c r="AG1428" s="41"/>
      <c r="AH1428" s="41"/>
      <c r="AI1428" s="41"/>
      <c r="AJ1428" s="41"/>
      <c r="AK1428" s="20"/>
      <c r="AL1428" s="20"/>
      <c r="AM1428" s="20"/>
      <c r="AN1428" s="20"/>
      <c r="AO1428" s="20"/>
      <c r="AP1428" s="20"/>
      <c r="AQ1428" s="20"/>
      <c r="AR1428" s="20"/>
      <c r="AS1428" s="20"/>
      <c r="AT1428" s="48"/>
      <c r="AU1428" s="20"/>
      <c r="AV1428" s="20"/>
      <c r="AW1428" s="20"/>
      <c r="AX1428" s="20"/>
      <c r="AY1428" s="20"/>
      <c r="AZ1428" s="20"/>
      <c r="BA1428" s="20"/>
      <c r="BC1428" s="48"/>
      <c r="BE1428" s="48"/>
      <c r="BG1428" s="48"/>
      <c r="BH1428" s="48"/>
      <c r="BL1428" s="48"/>
      <c r="BM1428" s="61"/>
      <c r="BN1428" s="48"/>
      <c r="BO1428" s="48"/>
      <c r="BP1428" s="48"/>
      <c r="BQ1428" s="12"/>
      <c r="BR1428" s="48"/>
      <c r="BS1428" s="48"/>
      <c r="BT1428" s="48"/>
      <c r="BU1428" s="48"/>
      <c r="BV1428" s="18"/>
      <c r="BW1428" s="18"/>
      <c r="BX1428" s="18"/>
      <c r="BY1428" s="24"/>
      <c r="BZ1428" s="18"/>
      <c r="CA1428" s="18"/>
      <c r="CE1428" s="18"/>
    </row>
    <row r="1429" spans="2:83" s="19" customFormat="1">
      <c r="B1429" s="43"/>
      <c r="C1429" s="27"/>
      <c r="D1429" s="56"/>
      <c r="E1429" s="56"/>
      <c r="F1429" s="176"/>
      <c r="G1429" s="460"/>
      <c r="H1429" s="48"/>
      <c r="I1429" s="48"/>
      <c r="J1429" s="48"/>
      <c r="K1429" s="54"/>
      <c r="L1429" s="56"/>
      <c r="M1429" s="429"/>
      <c r="N1429" s="176"/>
      <c r="O1429" s="48"/>
      <c r="P1429" s="48"/>
      <c r="Q1429" s="48"/>
      <c r="R1429" s="54"/>
      <c r="S1429" s="56"/>
      <c r="T1429" s="176"/>
      <c r="U1429" s="48"/>
      <c r="V1429" s="48"/>
      <c r="W1429" s="48"/>
      <c r="X1429" s="54"/>
      <c r="Y1429" s="56"/>
      <c r="Z1429" s="176"/>
      <c r="AA1429" s="48"/>
      <c r="AB1429" s="48"/>
      <c r="AC1429" s="48"/>
      <c r="AD1429" s="54"/>
      <c r="AE1429" s="41"/>
      <c r="AF1429" s="41"/>
      <c r="AG1429" s="41"/>
      <c r="AH1429" s="41"/>
      <c r="AI1429" s="41"/>
      <c r="AJ1429" s="41"/>
      <c r="AK1429" s="20"/>
      <c r="AL1429" s="20"/>
      <c r="AM1429" s="20"/>
      <c r="AN1429" s="20"/>
      <c r="AO1429" s="20"/>
      <c r="AP1429" s="20"/>
      <c r="AQ1429" s="20"/>
      <c r="AR1429" s="20"/>
      <c r="AS1429" s="20"/>
      <c r="AT1429" s="48"/>
      <c r="AU1429" s="20"/>
      <c r="AV1429" s="20"/>
      <c r="AW1429" s="20"/>
      <c r="AX1429" s="20"/>
      <c r="AY1429" s="20"/>
      <c r="AZ1429" s="20"/>
      <c r="BA1429" s="20"/>
      <c r="BC1429" s="48"/>
      <c r="BE1429" s="48"/>
      <c r="BG1429" s="48"/>
      <c r="BH1429" s="48"/>
      <c r="BL1429" s="48"/>
      <c r="BM1429" s="61"/>
      <c r="BN1429" s="48"/>
      <c r="BO1429" s="48"/>
      <c r="BP1429" s="48"/>
      <c r="BQ1429" s="12"/>
      <c r="BR1429" s="48"/>
      <c r="BS1429" s="48"/>
      <c r="BT1429" s="48"/>
      <c r="BU1429" s="48"/>
      <c r="BV1429" s="18"/>
      <c r="BW1429" s="18"/>
      <c r="BX1429" s="18"/>
      <c r="BY1429" s="24"/>
      <c r="BZ1429" s="18"/>
      <c r="CA1429" s="18"/>
      <c r="CE1429" s="18"/>
    </row>
    <row r="1430" spans="2:83" s="19" customFormat="1">
      <c r="B1430" s="43"/>
      <c r="C1430" s="27"/>
      <c r="D1430" s="56"/>
      <c r="E1430" s="56"/>
      <c r="F1430" s="176"/>
      <c r="G1430" s="460"/>
      <c r="H1430" s="48"/>
      <c r="I1430" s="48"/>
      <c r="J1430" s="48"/>
      <c r="K1430" s="54"/>
      <c r="L1430" s="56"/>
      <c r="M1430" s="429"/>
      <c r="N1430" s="176"/>
      <c r="O1430" s="48"/>
      <c r="P1430" s="48"/>
      <c r="Q1430" s="48"/>
      <c r="R1430" s="54"/>
      <c r="S1430" s="56"/>
      <c r="T1430" s="176"/>
      <c r="U1430" s="48"/>
      <c r="V1430" s="48"/>
      <c r="W1430" s="48"/>
      <c r="X1430" s="54"/>
      <c r="Y1430" s="56"/>
      <c r="Z1430" s="176"/>
      <c r="AA1430" s="48"/>
      <c r="AB1430" s="48"/>
      <c r="AC1430" s="48"/>
      <c r="AD1430" s="54"/>
      <c r="AE1430" s="41"/>
      <c r="AF1430" s="41"/>
      <c r="AG1430" s="41"/>
      <c r="AH1430" s="41"/>
      <c r="AI1430" s="41"/>
      <c r="AJ1430" s="41"/>
      <c r="AK1430" s="20"/>
      <c r="AL1430" s="20"/>
      <c r="AM1430" s="20"/>
      <c r="AN1430" s="20"/>
      <c r="AO1430" s="20"/>
      <c r="AP1430" s="20"/>
      <c r="AQ1430" s="20"/>
      <c r="AR1430" s="20"/>
      <c r="AS1430" s="20"/>
      <c r="AT1430" s="48"/>
      <c r="AU1430" s="20"/>
      <c r="AV1430" s="20"/>
      <c r="AW1430" s="20"/>
      <c r="AX1430" s="20"/>
      <c r="AY1430" s="20"/>
      <c r="AZ1430" s="20"/>
      <c r="BA1430" s="20"/>
      <c r="BC1430" s="48"/>
      <c r="BE1430" s="48"/>
      <c r="BG1430" s="48"/>
      <c r="BH1430" s="48"/>
      <c r="BL1430" s="48"/>
      <c r="BM1430" s="61"/>
      <c r="BN1430" s="48"/>
      <c r="BO1430" s="48"/>
      <c r="BP1430" s="48"/>
      <c r="BQ1430" s="12"/>
      <c r="BR1430" s="48"/>
      <c r="BS1430" s="48"/>
      <c r="BT1430" s="48"/>
      <c r="BU1430" s="48"/>
      <c r="BV1430" s="18"/>
      <c r="BW1430" s="18"/>
      <c r="BX1430" s="18"/>
      <c r="BY1430" s="24"/>
      <c r="BZ1430" s="18"/>
      <c r="CA1430" s="18"/>
      <c r="CE1430" s="18"/>
    </row>
    <row r="1431" spans="2:83" s="19" customFormat="1">
      <c r="B1431" s="43"/>
      <c r="C1431" s="27"/>
      <c r="D1431" s="56"/>
      <c r="E1431" s="56"/>
      <c r="F1431" s="176"/>
      <c r="G1431" s="460"/>
      <c r="H1431" s="48"/>
      <c r="I1431" s="48"/>
      <c r="J1431" s="48"/>
      <c r="K1431" s="54"/>
      <c r="L1431" s="56"/>
      <c r="M1431" s="429"/>
      <c r="N1431" s="176"/>
      <c r="O1431" s="48"/>
      <c r="P1431" s="48"/>
      <c r="Q1431" s="48"/>
      <c r="R1431" s="54"/>
      <c r="S1431" s="56"/>
      <c r="T1431" s="176"/>
      <c r="U1431" s="48"/>
      <c r="V1431" s="48"/>
      <c r="W1431" s="48"/>
      <c r="X1431" s="54"/>
      <c r="Y1431" s="56"/>
      <c r="Z1431" s="176"/>
      <c r="AA1431" s="48"/>
      <c r="AB1431" s="48"/>
      <c r="AC1431" s="48"/>
      <c r="AD1431" s="54"/>
      <c r="AE1431" s="41"/>
      <c r="AF1431" s="41"/>
      <c r="AG1431" s="41"/>
      <c r="AH1431" s="41"/>
      <c r="AI1431" s="41"/>
      <c r="AJ1431" s="41"/>
      <c r="AK1431" s="20"/>
      <c r="AL1431" s="20"/>
      <c r="AM1431" s="20"/>
      <c r="AN1431" s="20"/>
      <c r="AO1431" s="20"/>
      <c r="AP1431" s="20"/>
      <c r="AQ1431" s="20"/>
      <c r="AR1431" s="20"/>
      <c r="AS1431" s="20"/>
      <c r="AT1431" s="48"/>
      <c r="AU1431" s="20"/>
      <c r="AV1431" s="20"/>
      <c r="AW1431" s="20"/>
      <c r="AX1431" s="20"/>
      <c r="AY1431" s="20"/>
      <c r="AZ1431" s="20"/>
      <c r="BA1431" s="20"/>
      <c r="BC1431" s="48"/>
      <c r="BE1431" s="48"/>
      <c r="BG1431" s="48"/>
      <c r="BH1431" s="48"/>
      <c r="BL1431" s="48"/>
      <c r="BM1431" s="61"/>
      <c r="BN1431" s="48"/>
      <c r="BO1431" s="48"/>
      <c r="BP1431" s="48"/>
      <c r="BQ1431" s="12"/>
      <c r="BR1431" s="48"/>
      <c r="BS1431" s="48"/>
      <c r="BT1431" s="48"/>
      <c r="BU1431" s="48"/>
      <c r="BV1431" s="18"/>
      <c r="BW1431" s="18"/>
      <c r="BX1431" s="18"/>
      <c r="BY1431" s="24"/>
      <c r="BZ1431" s="18"/>
      <c r="CA1431" s="18"/>
      <c r="CE1431" s="18"/>
    </row>
    <row r="1432" spans="2:83" s="19" customFormat="1">
      <c r="B1432" s="43"/>
      <c r="C1432" s="27"/>
      <c r="D1432" s="56"/>
      <c r="E1432" s="56"/>
      <c r="F1432" s="176"/>
      <c r="G1432" s="460"/>
      <c r="H1432" s="48"/>
      <c r="I1432" s="48"/>
      <c r="J1432" s="48"/>
      <c r="K1432" s="54"/>
      <c r="L1432" s="56"/>
      <c r="M1432" s="429"/>
      <c r="N1432" s="176"/>
      <c r="O1432" s="48"/>
      <c r="P1432" s="48"/>
      <c r="Q1432" s="48"/>
      <c r="R1432" s="54"/>
      <c r="S1432" s="56"/>
      <c r="T1432" s="176"/>
      <c r="U1432" s="48"/>
      <c r="V1432" s="48"/>
      <c r="W1432" s="48"/>
      <c r="X1432" s="54"/>
      <c r="Y1432" s="56"/>
      <c r="Z1432" s="176"/>
      <c r="AA1432" s="48"/>
      <c r="AB1432" s="48"/>
      <c r="AC1432" s="48"/>
      <c r="AD1432" s="54"/>
      <c r="AE1432" s="41"/>
      <c r="AF1432" s="41"/>
      <c r="AG1432" s="41"/>
      <c r="AH1432" s="41"/>
      <c r="AI1432" s="41"/>
      <c r="AJ1432" s="41"/>
      <c r="AK1432" s="20"/>
      <c r="AL1432" s="20"/>
      <c r="AM1432" s="20"/>
      <c r="AN1432" s="20"/>
      <c r="AO1432" s="20"/>
      <c r="AP1432" s="20"/>
      <c r="AQ1432" s="20"/>
      <c r="AR1432" s="20"/>
      <c r="AS1432" s="20"/>
      <c r="AT1432" s="48"/>
      <c r="AU1432" s="20"/>
      <c r="AV1432" s="20"/>
      <c r="AW1432" s="20"/>
      <c r="AX1432" s="20"/>
      <c r="AY1432" s="20"/>
      <c r="AZ1432" s="20"/>
      <c r="BA1432" s="20"/>
      <c r="BC1432" s="48"/>
      <c r="BE1432" s="48"/>
      <c r="BG1432" s="48"/>
      <c r="BH1432" s="48"/>
      <c r="BL1432" s="48"/>
      <c r="BM1432" s="61"/>
      <c r="BN1432" s="48"/>
      <c r="BO1432" s="48"/>
      <c r="BP1432" s="48"/>
      <c r="BQ1432" s="12"/>
      <c r="BR1432" s="48"/>
      <c r="BS1432" s="48"/>
      <c r="BT1432" s="48"/>
      <c r="BU1432" s="48"/>
      <c r="BV1432" s="18"/>
      <c r="BW1432" s="18"/>
      <c r="BX1432" s="18"/>
      <c r="BY1432" s="24"/>
      <c r="BZ1432" s="18"/>
      <c r="CA1432" s="18"/>
      <c r="CE1432" s="18"/>
    </row>
    <row r="1433" spans="2:83" s="19" customFormat="1">
      <c r="B1433" s="43"/>
      <c r="C1433" s="27"/>
      <c r="D1433" s="56"/>
      <c r="E1433" s="56"/>
      <c r="F1433" s="176"/>
      <c r="G1433" s="460"/>
      <c r="H1433" s="48"/>
      <c r="I1433" s="48"/>
      <c r="J1433" s="48"/>
      <c r="K1433" s="54"/>
      <c r="L1433" s="56"/>
      <c r="M1433" s="429"/>
      <c r="N1433" s="176"/>
      <c r="O1433" s="48"/>
      <c r="P1433" s="48"/>
      <c r="Q1433" s="48"/>
      <c r="R1433" s="54"/>
      <c r="S1433" s="56"/>
      <c r="T1433" s="176"/>
      <c r="U1433" s="48"/>
      <c r="V1433" s="48"/>
      <c r="W1433" s="48"/>
      <c r="X1433" s="54"/>
      <c r="Y1433" s="56"/>
      <c r="Z1433" s="176"/>
      <c r="AA1433" s="48"/>
      <c r="AB1433" s="48"/>
      <c r="AC1433" s="48"/>
      <c r="AD1433" s="54"/>
      <c r="AE1433" s="41"/>
      <c r="AF1433" s="41"/>
      <c r="AG1433" s="41"/>
      <c r="AH1433" s="41"/>
      <c r="AI1433" s="41"/>
      <c r="AJ1433" s="41"/>
      <c r="AK1433" s="20"/>
      <c r="AL1433" s="20"/>
      <c r="AM1433" s="20"/>
      <c r="AN1433" s="20"/>
      <c r="AO1433" s="20"/>
      <c r="AP1433" s="20"/>
      <c r="AQ1433" s="20"/>
      <c r="AR1433" s="20"/>
      <c r="AS1433" s="20"/>
      <c r="AT1433" s="48"/>
      <c r="AU1433" s="20"/>
      <c r="AV1433" s="20"/>
      <c r="AW1433" s="20"/>
      <c r="AX1433" s="20"/>
      <c r="AY1433" s="20"/>
      <c r="AZ1433" s="20"/>
      <c r="BA1433" s="20"/>
      <c r="BC1433" s="48"/>
      <c r="BE1433" s="48"/>
      <c r="BG1433" s="48"/>
      <c r="BH1433" s="48"/>
      <c r="BL1433" s="48"/>
      <c r="BM1433" s="61"/>
      <c r="BN1433" s="48"/>
      <c r="BO1433" s="48"/>
      <c r="BP1433" s="48"/>
      <c r="BQ1433" s="12"/>
      <c r="BR1433" s="48"/>
      <c r="BS1433" s="48"/>
      <c r="BT1433" s="48"/>
      <c r="BU1433" s="48"/>
      <c r="BV1433" s="18"/>
      <c r="BW1433" s="18"/>
      <c r="BX1433" s="18"/>
      <c r="BY1433" s="24"/>
      <c r="BZ1433" s="18"/>
      <c r="CA1433" s="18"/>
      <c r="CE1433" s="18"/>
    </row>
    <row r="1434" spans="2:83" s="19" customFormat="1">
      <c r="B1434" s="43"/>
      <c r="C1434" s="27"/>
      <c r="D1434" s="56"/>
      <c r="E1434" s="56"/>
      <c r="F1434" s="176"/>
      <c r="G1434" s="460"/>
      <c r="H1434" s="48"/>
      <c r="I1434" s="48"/>
      <c r="J1434" s="48"/>
      <c r="K1434" s="54"/>
      <c r="L1434" s="56"/>
      <c r="M1434" s="429"/>
      <c r="N1434" s="176"/>
      <c r="O1434" s="48"/>
      <c r="P1434" s="48"/>
      <c r="Q1434" s="48"/>
      <c r="R1434" s="54"/>
      <c r="S1434" s="56"/>
      <c r="T1434" s="176"/>
      <c r="U1434" s="48"/>
      <c r="V1434" s="48"/>
      <c r="W1434" s="48"/>
      <c r="X1434" s="54"/>
      <c r="Y1434" s="56"/>
      <c r="Z1434" s="176"/>
      <c r="AA1434" s="48"/>
      <c r="AB1434" s="48"/>
      <c r="AC1434" s="48"/>
      <c r="AD1434" s="54"/>
      <c r="AE1434" s="41"/>
      <c r="AF1434" s="41"/>
      <c r="AG1434" s="41"/>
      <c r="AH1434" s="41"/>
      <c r="AI1434" s="41"/>
      <c r="AJ1434" s="41"/>
      <c r="AK1434" s="20"/>
      <c r="AL1434" s="20"/>
      <c r="AM1434" s="20"/>
      <c r="AN1434" s="20"/>
      <c r="AO1434" s="20"/>
      <c r="AP1434" s="20"/>
      <c r="AQ1434" s="20"/>
      <c r="AR1434" s="20"/>
      <c r="AS1434" s="20"/>
      <c r="AT1434" s="48"/>
      <c r="AU1434" s="20"/>
      <c r="AV1434" s="20"/>
      <c r="AW1434" s="20"/>
      <c r="AX1434" s="20"/>
      <c r="AY1434" s="20"/>
      <c r="AZ1434" s="20"/>
      <c r="BA1434" s="20"/>
      <c r="BC1434" s="48"/>
      <c r="BE1434" s="48"/>
      <c r="BG1434" s="48"/>
      <c r="BH1434" s="48"/>
      <c r="BL1434" s="48"/>
      <c r="BM1434" s="61"/>
      <c r="BN1434" s="48"/>
      <c r="BO1434" s="48"/>
      <c r="BP1434" s="48"/>
      <c r="BQ1434" s="12"/>
      <c r="BR1434" s="48"/>
      <c r="BS1434" s="48"/>
      <c r="BT1434" s="48"/>
      <c r="BU1434" s="48"/>
      <c r="BV1434" s="18"/>
      <c r="BW1434" s="18"/>
      <c r="BX1434" s="18"/>
      <c r="BY1434" s="24"/>
      <c r="BZ1434" s="18"/>
      <c r="CA1434" s="18"/>
      <c r="CE1434" s="18"/>
    </row>
    <row r="1435" spans="2:83" s="19" customFormat="1">
      <c r="B1435" s="43"/>
      <c r="C1435" s="27"/>
      <c r="D1435" s="56"/>
      <c r="E1435" s="56"/>
      <c r="F1435" s="176"/>
      <c r="G1435" s="460"/>
      <c r="H1435" s="48"/>
      <c r="I1435" s="48"/>
      <c r="J1435" s="48"/>
      <c r="K1435" s="54"/>
      <c r="L1435" s="56"/>
      <c r="M1435" s="429"/>
      <c r="N1435" s="176"/>
      <c r="O1435" s="48"/>
      <c r="P1435" s="48"/>
      <c r="Q1435" s="48"/>
      <c r="R1435" s="54"/>
      <c r="S1435" s="56"/>
      <c r="T1435" s="176"/>
      <c r="U1435" s="48"/>
      <c r="V1435" s="48"/>
      <c r="W1435" s="48"/>
      <c r="X1435" s="54"/>
      <c r="Y1435" s="56"/>
      <c r="Z1435" s="176"/>
      <c r="AA1435" s="48"/>
      <c r="AB1435" s="48"/>
      <c r="AC1435" s="48"/>
      <c r="AD1435" s="54"/>
      <c r="AE1435" s="41"/>
      <c r="AF1435" s="41"/>
      <c r="AG1435" s="41"/>
      <c r="AH1435" s="41"/>
      <c r="AI1435" s="41"/>
      <c r="AJ1435" s="41"/>
      <c r="AK1435" s="20"/>
      <c r="AL1435" s="20"/>
      <c r="AM1435" s="20"/>
      <c r="AN1435" s="20"/>
      <c r="AO1435" s="20"/>
      <c r="AP1435" s="20"/>
      <c r="AQ1435" s="20"/>
      <c r="AR1435" s="20"/>
      <c r="AS1435" s="20"/>
      <c r="AT1435" s="48"/>
      <c r="AU1435" s="20"/>
      <c r="AV1435" s="20"/>
      <c r="AW1435" s="20"/>
      <c r="AX1435" s="20"/>
      <c r="AY1435" s="20"/>
      <c r="AZ1435" s="20"/>
      <c r="BA1435" s="20"/>
      <c r="BC1435" s="48"/>
      <c r="BE1435" s="48"/>
      <c r="BG1435" s="48"/>
      <c r="BH1435" s="48"/>
      <c r="BL1435" s="48"/>
      <c r="BM1435" s="61"/>
      <c r="BN1435" s="48"/>
      <c r="BO1435" s="48"/>
      <c r="BP1435" s="48"/>
      <c r="BQ1435" s="12"/>
      <c r="BR1435" s="48"/>
      <c r="BS1435" s="48"/>
      <c r="BT1435" s="48"/>
      <c r="BU1435" s="48"/>
      <c r="BV1435" s="18"/>
      <c r="BW1435" s="18"/>
      <c r="BX1435" s="18"/>
      <c r="BY1435" s="24"/>
      <c r="BZ1435" s="18"/>
      <c r="CA1435" s="18"/>
      <c r="CE1435" s="18"/>
    </row>
    <row r="1436" spans="2:83" s="19" customFormat="1">
      <c r="B1436" s="43"/>
      <c r="C1436" s="27"/>
      <c r="D1436" s="56"/>
      <c r="E1436" s="56"/>
      <c r="F1436" s="176"/>
      <c r="G1436" s="460"/>
      <c r="H1436" s="48"/>
      <c r="I1436" s="48"/>
      <c r="J1436" s="48"/>
      <c r="K1436" s="54"/>
      <c r="L1436" s="56"/>
      <c r="M1436" s="429"/>
      <c r="N1436" s="176"/>
      <c r="O1436" s="48"/>
      <c r="P1436" s="48"/>
      <c r="Q1436" s="48"/>
      <c r="R1436" s="54"/>
      <c r="S1436" s="56"/>
      <c r="T1436" s="176"/>
      <c r="U1436" s="48"/>
      <c r="V1436" s="48"/>
      <c r="W1436" s="48"/>
      <c r="X1436" s="54"/>
      <c r="Y1436" s="56"/>
      <c r="Z1436" s="176"/>
      <c r="AA1436" s="48"/>
      <c r="AB1436" s="48"/>
      <c r="AC1436" s="48"/>
      <c r="AD1436" s="54"/>
      <c r="AE1436" s="41"/>
      <c r="AF1436" s="41"/>
      <c r="AG1436" s="41"/>
      <c r="AH1436" s="41"/>
      <c r="AI1436" s="41"/>
      <c r="AJ1436" s="41"/>
      <c r="AK1436" s="20"/>
      <c r="AL1436" s="20"/>
      <c r="AM1436" s="20"/>
      <c r="AN1436" s="20"/>
      <c r="AO1436" s="20"/>
      <c r="AP1436" s="20"/>
      <c r="AQ1436" s="20"/>
      <c r="AR1436" s="20"/>
      <c r="AS1436" s="20"/>
      <c r="AT1436" s="48"/>
      <c r="AU1436" s="20"/>
      <c r="AV1436" s="20"/>
      <c r="AW1436" s="20"/>
      <c r="AX1436" s="20"/>
      <c r="AY1436" s="20"/>
      <c r="AZ1436" s="20"/>
      <c r="BA1436" s="20"/>
      <c r="BC1436" s="48"/>
      <c r="BE1436" s="48"/>
      <c r="BG1436" s="48"/>
      <c r="BH1436" s="48"/>
      <c r="BL1436" s="48"/>
      <c r="BM1436" s="61"/>
      <c r="BN1436" s="48"/>
      <c r="BO1436" s="48"/>
      <c r="BP1436" s="48"/>
      <c r="BQ1436" s="12"/>
      <c r="BR1436" s="48"/>
      <c r="BS1436" s="48"/>
      <c r="BT1436" s="48"/>
      <c r="BU1436" s="48"/>
      <c r="BV1436" s="18"/>
      <c r="BW1436" s="18"/>
      <c r="BX1436" s="18"/>
      <c r="BY1436" s="24"/>
      <c r="BZ1436" s="18"/>
      <c r="CA1436" s="18"/>
      <c r="CE1436" s="18"/>
    </row>
    <row r="1437" spans="2:83" s="19" customFormat="1">
      <c r="B1437" s="43"/>
      <c r="C1437" s="27"/>
      <c r="D1437" s="56"/>
      <c r="E1437" s="56"/>
      <c r="F1437" s="176"/>
      <c r="G1437" s="460"/>
      <c r="H1437" s="48"/>
      <c r="I1437" s="48"/>
      <c r="J1437" s="48"/>
      <c r="K1437" s="54"/>
      <c r="L1437" s="56"/>
      <c r="M1437" s="429"/>
      <c r="N1437" s="176"/>
      <c r="O1437" s="48"/>
      <c r="P1437" s="48"/>
      <c r="Q1437" s="48"/>
      <c r="R1437" s="54"/>
      <c r="S1437" s="56"/>
      <c r="T1437" s="176"/>
      <c r="U1437" s="48"/>
      <c r="V1437" s="48"/>
      <c r="W1437" s="48"/>
      <c r="X1437" s="54"/>
      <c r="Y1437" s="56"/>
      <c r="Z1437" s="176"/>
      <c r="AA1437" s="48"/>
      <c r="AB1437" s="48"/>
      <c r="AC1437" s="48"/>
      <c r="AD1437" s="54"/>
      <c r="AE1437" s="41"/>
      <c r="AF1437" s="41"/>
      <c r="AG1437" s="41"/>
      <c r="AH1437" s="41"/>
      <c r="AI1437" s="41"/>
      <c r="AJ1437" s="41"/>
      <c r="AK1437" s="20"/>
      <c r="AL1437" s="20"/>
      <c r="AM1437" s="20"/>
      <c r="AN1437" s="20"/>
      <c r="AO1437" s="20"/>
      <c r="AP1437" s="20"/>
      <c r="AQ1437" s="20"/>
      <c r="AR1437" s="20"/>
      <c r="AS1437" s="20"/>
      <c r="AT1437" s="48"/>
      <c r="AU1437" s="20"/>
      <c r="AV1437" s="20"/>
      <c r="AW1437" s="20"/>
      <c r="AX1437" s="20"/>
      <c r="AY1437" s="20"/>
      <c r="AZ1437" s="20"/>
      <c r="BA1437" s="20"/>
      <c r="BC1437" s="48"/>
      <c r="BE1437" s="48"/>
      <c r="BG1437" s="48"/>
      <c r="BH1437" s="48"/>
      <c r="BL1437" s="48"/>
      <c r="BM1437" s="61"/>
      <c r="BN1437" s="48"/>
      <c r="BO1437" s="48"/>
      <c r="BP1437" s="48"/>
      <c r="BQ1437" s="12"/>
      <c r="BR1437" s="48"/>
      <c r="BS1437" s="48"/>
      <c r="BT1437" s="48"/>
      <c r="BU1437" s="48"/>
      <c r="BV1437" s="18"/>
      <c r="BW1437" s="18"/>
      <c r="BX1437" s="18"/>
      <c r="BY1437" s="24"/>
      <c r="BZ1437" s="18"/>
      <c r="CA1437" s="18"/>
      <c r="CE1437" s="18"/>
    </row>
    <row r="1438" spans="2:83" s="19" customFormat="1">
      <c r="B1438" s="43"/>
      <c r="C1438" s="27"/>
      <c r="D1438" s="56"/>
      <c r="E1438" s="56"/>
      <c r="F1438" s="176"/>
      <c r="G1438" s="460"/>
      <c r="H1438" s="48"/>
      <c r="I1438" s="48"/>
      <c r="J1438" s="48"/>
      <c r="K1438" s="54"/>
      <c r="L1438" s="56"/>
      <c r="M1438" s="429"/>
      <c r="N1438" s="176"/>
      <c r="O1438" s="48"/>
      <c r="P1438" s="48"/>
      <c r="Q1438" s="48"/>
      <c r="R1438" s="54"/>
      <c r="S1438" s="56"/>
      <c r="T1438" s="176"/>
      <c r="U1438" s="48"/>
      <c r="V1438" s="48"/>
      <c r="W1438" s="48"/>
      <c r="X1438" s="54"/>
      <c r="Y1438" s="56"/>
      <c r="Z1438" s="176"/>
      <c r="AA1438" s="48"/>
      <c r="AB1438" s="48"/>
      <c r="AC1438" s="48"/>
      <c r="AD1438" s="54"/>
      <c r="AE1438" s="41"/>
      <c r="AF1438" s="41"/>
      <c r="AG1438" s="41"/>
      <c r="AH1438" s="41"/>
      <c r="AI1438" s="41"/>
      <c r="AJ1438" s="41"/>
      <c r="AK1438" s="20"/>
      <c r="AL1438" s="20"/>
      <c r="AM1438" s="20"/>
      <c r="AN1438" s="20"/>
      <c r="AO1438" s="20"/>
      <c r="AP1438" s="20"/>
      <c r="AQ1438" s="20"/>
      <c r="AR1438" s="20"/>
      <c r="AS1438" s="20"/>
      <c r="AT1438" s="48"/>
      <c r="AU1438" s="20"/>
      <c r="AV1438" s="20"/>
      <c r="AW1438" s="20"/>
      <c r="AX1438" s="20"/>
      <c r="AY1438" s="20"/>
      <c r="AZ1438" s="20"/>
      <c r="BA1438" s="20"/>
      <c r="BC1438" s="48"/>
      <c r="BE1438" s="48"/>
      <c r="BG1438" s="48"/>
      <c r="BH1438" s="48"/>
      <c r="BL1438" s="48"/>
      <c r="BM1438" s="61"/>
      <c r="BN1438" s="48"/>
      <c r="BO1438" s="48"/>
      <c r="BP1438" s="48"/>
      <c r="BQ1438" s="12"/>
      <c r="BR1438" s="48"/>
      <c r="BS1438" s="48"/>
      <c r="BT1438" s="48"/>
      <c r="BU1438" s="48"/>
      <c r="BV1438" s="18"/>
      <c r="BW1438" s="18"/>
      <c r="BX1438" s="18"/>
      <c r="BY1438" s="24"/>
      <c r="BZ1438" s="18"/>
      <c r="CA1438" s="18"/>
      <c r="CE1438" s="18"/>
    </row>
    <row r="1439" spans="2:83" s="19" customFormat="1">
      <c r="B1439" s="43"/>
      <c r="C1439" s="27"/>
      <c r="D1439" s="56"/>
      <c r="E1439" s="56"/>
      <c r="F1439" s="176"/>
      <c r="G1439" s="460"/>
      <c r="H1439" s="48"/>
      <c r="I1439" s="48"/>
      <c r="J1439" s="48"/>
      <c r="K1439" s="54"/>
      <c r="L1439" s="56"/>
      <c r="M1439" s="429"/>
      <c r="N1439" s="176"/>
      <c r="O1439" s="48"/>
      <c r="P1439" s="48"/>
      <c r="Q1439" s="48"/>
      <c r="R1439" s="54"/>
      <c r="S1439" s="56"/>
      <c r="T1439" s="176"/>
      <c r="U1439" s="48"/>
      <c r="V1439" s="48"/>
      <c r="W1439" s="48"/>
      <c r="X1439" s="54"/>
      <c r="Y1439" s="56"/>
      <c r="Z1439" s="176"/>
      <c r="AA1439" s="48"/>
      <c r="AB1439" s="48"/>
      <c r="AC1439" s="48"/>
      <c r="AD1439" s="54"/>
      <c r="AE1439" s="41"/>
      <c r="AF1439" s="41"/>
      <c r="AG1439" s="41"/>
      <c r="AH1439" s="41"/>
      <c r="AI1439" s="41"/>
      <c r="AJ1439" s="41"/>
      <c r="AK1439" s="20"/>
      <c r="AL1439" s="20"/>
      <c r="AM1439" s="20"/>
      <c r="AN1439" s="20"/>
      <c r="AO1439" s="20"/>
      <c r="AP1439" s="20"/>
      <c r="AQ1439" s="20"/>
      <c r="AR1439" s="20"/>
      <c r="AS1439" s="20"/>
      <c r="AT1439" s="48"/>
      <c r="AU1439" s="20"/>
      <c r="AV1439" s="20"/>
      <c r="AW1439" s="20"/>
      <c r="AX1439" s="20"/>
      <c r="AY1439" s="20"/>
      <c r="AZ1439" s="20"/>
      <c r="BA1439" s="20"/>
      <c r="BC1439" s="48"/>
      <c r="BE1439" s="48"/>
      <c r="BG1439" s="48"/>
      <c r="BH1439" s="48"/>
      <c r="BL1439" s="48"/>
      <c r="BM1439" s="61"/>
      <c r="BN1439" s="48"/>
      <c r="BO1439" s="48"/>
      <c r="BP1439" s="48"/>
      <c r="BQ1439" s="12"/>
      <c r="BR1439" s="48"/>
      <c r="BS1439" s="48"/>
      <c r="BT1439" s="48"/>
      <c r="BU1439" s="48"/>
      <c r="BV1439" s="18"/>
      <c r="BW1439" s="18"/>
      <c r="BX1439" s="18"/>
      <c r="BY1439" s="24"/>
      <c r="BZ1439" s="18"/>
      <c r="CA1439" s="18"/>
      <c r="CE1439" s="18"/>
    </row>
    <row r="1440" spans="2:83" s="19" customFormat="1">
      <c r="B1440" s="43"/>
      <c r="C1440" s="27"/>
      <c r="D1440" s="56"/>
      <c r="E1440" s="56"/>
      <c r="F1440" s="176"/>
      <c r="G1440" s="460"/>
      <c r="H1440" s="48"/>
      <c r="I1440" s="48"/>
      <c r="J1440" s="48"/>
      <c r="K1440" s="54"/>
      <c r="L1440" s="56"/>
      <c r="M1440" s="429"/>
      <c r="N1440" s="176"/>
      <c r="O1440" s="48"/>
      <c r="P1440" s="48"/>
      <c r="Q1440" s="48"/>
      <c r="R1440" s="54"/>
      <c r="S1440" s="56"/>
      <c r="T1440" s="176"/>
      <c r="U1440" s="48"/>
      <c r="V1440" s="48"/>
      <c r="W1440" s="48"/>
      <c r="X1440" s="54"/>
      <c r="Y1440" s="56"/>
      <c r="Z1440" s="176"/>
      <c r="AA1440" s="48"/>
      <c r="AB1440" s="48"/>
      <c r="AC1440" s="48"/>
      <c r="AD1440" s="54"/>
      <c r="AE1440" s="41"/>
      <c r="AF1440" s="41"/>
      <c r="AG1440" s="41"/>
      <c r="AH1440" s="41"/>
      <c r="AI1440" s="41"/>
      <c r="AJ1440" s="41"/>
      <c r="AK1440" s="20"/>
      <c r="AL1440" s="20"/>
      <c r="AM1440" s="20"/>
      <c r="AN1440" s="20"/>
      <c r="AO1440" s="20"/>
      <c r="AP1440" s="20"/>
      <c r="AQ1440" s="20"/>
      <c r="AR1440" s="20"/>
      <c r="AS1440" s="20"/>
      <c r="AT1440" s="48"/>
      <c r="AU1440" s="20"/>
      <c r="AV1440" s="20"/>
      <c r="AW1440" s="20"/>
      <c r="AX1440" s="20"/>
      <c r="AY1440" s="20"/>
      <c r="AZ1440" s="20"/>
      <c r="BA1440" s="20"/>
      <c r="BC1440" s="48"/>
      <c r="BE1440" s="48"/>
      <c r="BG1440" s="48"/>
      <c r="BH1440" s="48"/>
      <c r="BL1440" s="48"/>
      <c r="BM1440" s="61"/>
      <c r="BN1440" s="48"/>
      <c r="BO1440" s="48"/>
      <c r="BP1440" s="48"/>
      <c r="BQ1440" s="12"/>
      <c r="BR1440" s="48"/>
      <c r="BS1440" s="48"/>
      <c r="BT1440" s="48"/>
      <c r="BU1440" s="48"/>
      <c r="BV1440" s="18"/>
      <c r="BW1440" s="18"/>
      <c r="BX1440" s="18"/>
      <c r="BY1440" s="24"/>
      <c r="BZ1440" s="18"/>
      <c r="CA1440" s="18"/>
      <c r="CE1440" s="18"/>
    </row>
    <row r="1441" spans="2:83" s="19" customFormat="1">
      <c r="B1441" s="43"/>
      <c r="C1441" s="27"/>
      <c r="D1441" s="56"/>
      <c r="E1441" s="56"/>
      <c r="F1441" s="176"/>
      <c r="G1441" s="460"/>
      <c r="H1441" s="48"/>
      <c r="I1441" s="48"/>
      <c r="J1441" s="48"/>
      <c r="K1441" s="54"/>
      <c r="L1441" s="56"/>
      <c r="M1441" s="429"/>
      <c r="N1441" s="176"/>
      <c r="O1441" s="48"/>
      <c r="P1441" s="48"/>
      <c r="Q1441" s="48"/>
      <c r="R1441" s="54"/>
      <c r="S1441" s="56"/>
      <c r="T1441" s="176"/>
      <c r="U1441" s="48"/>
      <c r="V1441" s="48"/>
      <c r="W1441" s="48"/>
      <c r="X1441" s="54"/>
      <c r="Y1441" s="56"/>
      <c r="Z1441" s="176"/>
      <c r="AA1441" s="48"/>
      <c r="AB1441" s="48"/>
      <c r="AC1441" s="48"/>
      <c r="AD1441" s="54"/>
      <c r="AE1441" s="41"/>
      <c r="AF1441" s="41"/>
      <c r="AG1441" s="41"/>
      <c r="AH1441" s="41"/>
      <c r="AI1441" s="41"/>
      <c r="AJ1441" s="41"/>
      <c r="AK1441" s="20"/>
      <c r="AL1441" s="20"/>
      <c r="AM1441" s="20"/>
      <c r="AN1441" s="20"/>
      <c r="AO1441" s="20"/>
      <c r="AP1441" s="20"/>
      <c r="AQ1441" s="20"/>
      <c r="AR1441" s="20"/>
      <c r="AS1441" s="20"/>
      <c r="AT1441" s="48"/>
      <c r="AU1441" s="20"/>
      <c r="AV1441" s="20"/>
      <c r="AW1441" s="20"/>
      <c r="AX1441" s="20"/>
      <c r="AY1441" s="20"/>
      <c r="AZ1441" s="20"/>
      <c r="BA1441" s="20"/>
      <c r="BC1441" s="48"/>
      <c r="BE1441" s="48"/>
      <c r="BG1441" s="48"/>
      <c r="BH1441" s="48"/>
      <c r="BL1441" s="48"/>
      <c r="BM1441" s="61"/>
      <c r="BN1441" s="48"/>
      <c r="BO1441" s="48"/>
      <c r="BP1441" s="48"/>
      <c r="BQ1441" s="12"/>
      <c r="BR1441" s="48"/>
      <c r="BS1441" s="48"/>
      <c r="BT1441" s="48"/>
      <c r="BU1441" s="48"/>
      <c r="BV1441" s="18"/>
      <c r="BW1441" s="18"/>
      <c r="BX1441" s="18"/>
      <c r="BY1441" s="24"/>
      <c r="BZ1441" s="18"/>
      <c r="CA1441" s="18"/>
      <c r="CE1441" s="18"/>
    </row>
    <row r="1442" spans="2:83" s="19" customFormat="1">
      <c r="B1442" s="43"/>
      <c r="C1442" s="27"/>
      <c r="D1442" s="56"/>
      <c r="E1442" s="56"/>
      <c r="F1442" s="176"/>
      <c r="G1442" s="460"/>
      <c r="H1442" s="48"/>
      <c r="I1442" s="48"/>
      <c r="J1442" s="48"/>
      <c r="K1442" s="54"/>
      <c r="L1442" s="56"/>
      <c r="M1442" s="429"/>
      <c r="N1442" s="176"/>
      <c r="O1442" s="48"/>
      <c r="P1442" s="48"/>
      <c r="Q1442" s="48"/>
      <c r="R1442" s="54"/>
      <c r="S1442" s="56"/>
      <c r="T1442" s="176"/>
      <c r="U1442" s="48"/>
      <c r="V1442" s="48"/>
      <c r="W1442" s="48"/>
      <c r="X1442" s="54"/>
      <c r="Y1442" s="56"/>
      <c r="Z1442" s="176"/>
      <c r="AA1442" s="48"/>
      <c r="AB1442" s="48"/>
      <c r="AC1442" s="48"/>
      <c r="AD1442" s="54"/>
      <c r="AE1442" s="41"/>
      <c r="AF1442" s="41"/>
      <c r="AG1442" s="41"/>
      <c r="AH1442" s="41"/>
      <c r="AI1442" s="41"/>
      <c r="AJ1442" s="41"/>
      <c r="AK1442" s="20"/>
      <c r="AL1442" s="20"/>
      <c r="AM1442" s="20"/>
      <c r="AN1442" s="20"/>
      <c r="AO1442" s="20"/>
      <c r="AP1442" s="20"/>
      <c r="AQ1442" s="20"/>
      <c r="AR1442" s="20"/>
      <c r="AS1442" s="20"/>
      <c r="AT1442" s="48"/>
      <c r="AU1442" s="20"/>
      <c r="AV1442" s="20"/>
      <c r="AW1442" s="20"/>
      <c r="AX1442" s="20"/>
      <c r="AY1442" s="20"/>
      <c r="AZ1442" s="20"/>
      <c r="BA1442" s="20"/>
      <c r="BC1442" s="48"/>
      <c r="BE1442" s="48"/>
      <c r="BG1442" s="48"/>
      <c r="BH1442" s="48"/>
      <c r="BL1442" s="48"/>
      <c r="BM1442" s="61"/>
      <c r="BN1442" s="48"/>
      <c r="BO1442" s="48"/>
      <c r="BP1442" s="48"/>
      <c r="BQ1442" s="12"/>
      <c r="BR1442" s="48"/>
      <c r="BS1442" s="48"/>
      <c r="BT1442" s="48"/>
      <c r="BU1442" s="48"/>
      <c r="BV1442" s="18"/>
      <c r="BW1442" s="18"/>
      <c r="BX1442" s="18"/>
      <c r="BY1442" s="24"/>
      <c r="BZ1442" s="18"/>
      <c r="CA1442" s="18"/>
      <c r="CE1442" s="18"/>
    </row>
    <row r="1443" spans="2:83" s="19" customFormat="1">
      <c r="B1443" s="43"/>
      <c r="C1443" s="27"/>
      <c r="D1443" s="56"/>
      <c r="E1443" s="56"/>
      <c r="F1443" s="176"/>
      <c r="G1443" s="460"/>
      <c r="H1443" s="48"/>
      <c r="I1443" s="48"/>
      <c r="J1443" s="48"/>
      <c r="K1443" s="54"/>
      <c r="L1443" s="56"/>
      <c r="M1443" s="429"/>
      <c r="N1443" s="176"/>
      <c r="O1443" s="48"/>
      <c r="P1443" s="48"/>
      <c r="Q1443" s="48"/>
      <c r="R1443" s="54"/>
      <c r="S1443" s="56"/>
      <c r="T1443" s="176"/>
      <c r="U1443" s="48"/>
      <c r="V1443" s="48"/>
      <c r="W1443" s="48"/>
      <c r="X1443" s="54"/>
      <c r="Y1443" s="56"/>
      <c r="Z1443" s="176"/>
      <c r="AA1443" s="48"/>
      <c r="AB1443" s="48"/>
      <c r="AC1443" s="48"/>
      <c r="AD1443" s="54"/>
      <c r="AE1443" s="41"/>
      <c r="AF1443" s="41"/>
      <c r="AG1443" s="41"/>
      <c r="AH1443" s="41"/>
      <c r="AI1443" s="41"/>
      <c r="AJ1443" s="41"/>
      <c r="AK1443" s="20"/>
      <c r="AL1443" s="20"/>
      <c r="AM1443" s="20"/>
      <c r="AN1443" s="20"/>
      <c r="AO1443" s="20"/>
      <c r="AP1443" s="20"/>
      <c r="AQ1443" s="20"/>
      <c r="AR1443" s="20"/>
      <c r="AS1443" s="20"/>
      <c r="AT1443" s="48"/>
      <c r="AU1443" s="20"/>
      <c r="AV1443" s="20"/>
      <c r="AW1443" s="20"/>
      <c r="AX1443" s="20"/>
      <c r="AY1443" s="20"/>
      <c r="AZ1443" s="20"/>
      <c r="BA1443" s="20"/>
      <c r="BC1443" s="48"/>
      <c r="BE1443" s="48"/>
      <c r="BG1443" s="48"/>
      <c r="BH1443" s="48"/>
      <c r="BL1443" s="48"/>
      <c r="BM1443" s="61"/>
      <c r="BN1443" s="48"/>
      <c r="BO1443" s="48"/>
      <c r="BP1443" s="48"/>
      <c r="BQ1443" s="12"/>
      <c r="BR1443" s="48"/>
      <c r="BS1443" s="48"/>
      <c r="BT1443" s="48"/>
      <c r="BU1443" s="48"/>
      <c r="BV1443" s="18"/>
      <c r="BW1443" s="18"/>
      <c r="BX1443" s="18"/>
      <c r="BY1443" s="24"/>
      <c r="BZ1443" s="18"/>
      <c r="CA1443" s="18"/>
      <c r="CE1443" s="18"/>
    </row>
    <row r="1444" spans="2:83" s="19" customFormat="1">
      <c r="B1444" s="43"/>
      <c r="C1444" s="27"/>
      <c r="D1444" s="56"/>
      <c r="E1444" s="56"/>
      <c r="F1444" s="176"/>
      <c r="G1444" s="460"/>
      <c r="H1444" s="48"/>
      <c r="I1444" s="48"/>
      <c r="J1444" s="48"/>
      <c r="K1444" s="54"/>
      <c r="L1444" s="56"/>
      <c r="M1444" s="429"/>
      <c r="N1444" s="176"/>
      <c r="O1444" s="48"/>
      <c r="P1444" s="48"/>
      <c r="Q1444" s="48"/>
      <c r="R1444" s="54"/>
      <c r="S1444" s="56"/>
      <c r="T1444" s="176"/>
      <c r="U1444" s="48"/>
      <c r="V1444" s="48"/>
      <c r="W1444" s="48"/>
      <c r="X1444" s="54"/>
      <c r="Y1444" s="56"/>
      <c r="Z1444" s="176"/>
      <c r="AA1444" s="48"/>
      <c r="AB1444" s="48"/>
      <c r="AC1444" s="48"/>
      <c r="AD1444" s="54"/>
      <c r="AE1444" s="41"/>
      <c r="AF1444" s="41"/>
      <c r="AG1444" s="41"/>
      <c r="AH1444" s="41"/>
      <c r="AI1444" s="41"/>
      <c r="AJ1444" s="41"/>
      <c r="AK1444" s="20"/>
      <c r="AL1444" s="20"/>
      <c r="AM1444" s="20"/>
      <c r="AN1444" s="20"/>
      <c r="AO1444" s="20"/>
      <c r="AP1444" s="20"/>
      <c r="AQ1444" s="20"/>
      <c r="AR1444" s="20"/>
      <c r="AS1444" s="20"/>
      <c r="AT1444" s="48"/>
      <c r="AU1444" s="20"/>
      <c r="AV1444" s="20"/>
      <c r="AW1444" s="20"/>
      <c r="AX1444" s="20"/>
      <c r="AY1444" s="20"/>
      <c r="AZ1444" s="20"/>
      <c r="BA1444" s="20"/>
      <c r="BC1444" s="48"/>
      <c r="BE1444" s="48"/>
      <c r="BG1444" s="48"/>
      <c r="BH1444" s="48"/>
      <c r="BL1444" s="48"/>
      <c r="BM1444" s="61"/>
      <c r="BN1444" s="48"/>
      <c r="BO1444" s="48"/>
      <c r="BP1444" s="48"/>
      <c r="BQ1444" s="12"/>
      <c r="BR1444" s="48"/>
      <c r="BS1444" s="48"/>
      <c r="BT1444" s="48"/>
      <c r="BU1444" s="48"/>
      <c r="BV1444" s="18"/>
      <c r="BW1444" s="18"/>
      <c r="BX1444" s="18"/>
      <c r="BY1444" s="24"/>
      <c r="BZ1444" s="18"/>
      <c r="CA1444" s="18"/>
      <c r="CE1444" s="18"/>
    </row>
    <row r="1445" spans="2:83" s="19" customFormat="1">
      <c r="B1445" s="43"/>
      <c r="C1445" s="27"/>
      <c r="D1445" s="56"/>
      <c r="E1445" s="56"/>
      <c r="F1445" s="176"/>
      <c r="G1445" s="460"/>
      <c r="H1445" s="48"/>
      <c r="I1445" s="48"/>
      <c r="J1445" s="48"/>
      <c r="K1445" s="54"/>
      <c r="L1445" s="56"/>
      <c r="M1445" s="429"/>
      <c r="N1445" s="176"/>
      <c r="O1445" s="48"/>
      <c r="P1445" s="48"/>
      <c r="Q1445" s="48"/>
      <c r="R1445" s="54"/>
      <c r="S1445" s="56"/>
      <c r="T1445" s="176"/>
      <c r="U1445" s="48"/>
      <c r="V1445" s="48"/>
      <c r="W1445" s="48"/>
      <c r="X1445" s="54"/>
      <c r="Y1445" s="56"/>
      <c r="Z1445" s="176"/>
      <c r="AA1445" s="48"/>
      <c r="AB1445" s="48"/>
      <c r="AC1445" s="48"/>
      <c r="AD1445" s="54"/>
      <c r="AE1445" s="41"/>
      <c r="AF1445" s="41"/>
      <c r="AG1445" s="41"/>
      <c r="AH1445" s="41"/>
      <c r="AI1445" s="41"/>
      <c r="AJ1445" s="41"/>
      <c r="AK1445" s="20"/>
      <c r="AL1445" s="20"/>
      <c r="AM1445" s="20"/>
      <c r="AN1445" s="20"/>
      <c r="AO1445" s="20"/>
      <c r="AP1445" s="20"/>
      <c r="AQ1445" s="20"/>
      <c r="AR1445" s="20"/>
      <c r="AS1445" s="20"/>
      <c r="AT1445" s="48"/>
      <c r="AU1445" s="20"/>
      <c r="AV1445" s="20"/>
      <c r="AW1445" s="20"/>
      <c r="AX1445" s="20"/>
      <c r="AY1445" s="20"/>
      <c r="AZ1445" s="20"/>
      <c r="BA1445" s="20"/>
      <c r="BC1445" s="48"/>
      <c r="BE1445" s="48"/>
      <c r="BG1445" s="48"/>
      <c r="BH1445" s="48"/>
      <c r="BL1445" s="48"/>
      <c r="BM1445" s="61"/>
      <c r="BN1445" s="48"/>
      <c r="BO1445" s="48"/>
      <c r="BP1445" s="48"/>
      <c r="BQ1445" s="12"/>
      <c r="BR1445" s="48"/>
      <c r="BS1445" s="48"/>
      <c r="BT1445" s="48"/>
      <c r="BU1445" s="48"/>
      <c r="BV1445" s="18"/>
      <c r="BW1445" s="18"/>
      <c r="BX1445" s="18"/>
      <c r="BY1445" s="24"/>
      <c r="BZ1445" s="18"/>
      <c r="CA1445" s="18"/>
      <c r="CE1445" s="18"/>
    </row>
    <row r="1446" spans="2:83" s="19" customFormat="1">
      <c r="B1446" s="43"/>
      <c r="C1446" s="27"/>
      <c r="D1446" s="56"/>
      <c r="E1446" s="56"/>
      <c r="F1446" s="176"/>
      <c r="G1446" s="460"/>
      <c r="H1446" s="48"/>
      <c r="I1446" s="48"/>
      <c r="J1446" s="48"/>
      <c r="K1446" s="54"/>
      <c r="L1446" s="56"/>
      <c r="M1446" s="429"/>
      <c r="N1446" s="176"/>
      <c r="O1446" s="48"/>
      <c r="P1446" s="48"/>
      <c r="Q1446" s="48"/>
      <c r="R1446" s="54"/>
      <c r="S1446" s="56"/>
      <c r="T1446" s="176"/>
      <c r="U1446" s="48"/>
      <c r="V1446" s="48"/>
      <c r="W1446" s="48"/>
      <c r="X1446" s="54"/>
      <c r="Y1446" s="56"/>
      <c r="Z1446" s="176"/>
      <c r="AA1446" s="48"/>
      <c r="AB1446" s="48"/>
      <c r="AC1446" s="48"/>
      <c r="AD1446" s="54"/>
      <c r="AE1446" s="41"/>
      <c r="AF1446" s="41"/>
      <c r="AG1446" s="41"/>
      <c r="AH1446" s="41"/>
      <c r="AI1446" s="41"/>
      <c r="AJ1446" s="41"/>
      <c r="AK1446" s="20"/>
      <c r="AL1446" s="20"/>
      <c r="AM1446" s="20"/>
      <c r="AN1446" s="20"/>
      <c r="AO1446" s="20"/>
      <c r="AP1446" s="20"/>
      <c r="AQ1446" s="20"/>
      <c r="AR1446" s="20"/>
      <c r="AS1446" s="20"/>
      <c r="AT1446" s="48"/>
      <c r="AU1446" s="20"/>
      <c r="AV1446" s="20"/>
      <c r="AW1446" s="20"/>
      <c r="AX1446" s="20"/>
      <c r="AY1446" s="20"/>
      <c r="AZ1446" s="20"/>
      <c r="BA1446" s="20"/>
      <c r="BC1446" s="48"/>
      <c r="BE1446" s="48"/>
      <c r="BG1446" s="48"/>
      <c r="BH1446" s="48"/>
      <c r="BL1446" s="48"/>
      <c r="BM1446" s="61"/>
      <c r="BN1446" s="48"/>
      <c r="BO1446" s="48"/>
      <c r="BP1446" s="48"/>
      <c r="BQ1446" s="12"/>
      <c r="BR1446" s="48"/>
      <c r="BS1446" s="48"/>
      <c r="BT1446" s="48"/>
      <c r="BU1446" s="48"/>
      <c r="BV1446" s="18"/>
      <c r="BW1446" s="18"/>
      <c r="BX1446" s="18"/>
      <c r="BY1446" s="24"/>
      <c r="BZ1446" s="18"/>
      <c r="CA1446" s="18"/>
      <c r="CE1446" s="18"/>
    </row>
    <row r="1447" spans="2:83" s="19" customFormat="1">
      <c r="B1447" s="43"/>
      <c r="C1447" s="27"/>
      <c r="D1447" s="56"/>
      <c r="E1447" s="56"/>
      <c r="F1447" s="176"/>
      <c r="G1447" s="460"/>
      <c r="H1447" s="48"/>
      <c r="I1447" s="48"/>
      <c r="J1447" s="48"/>
      <c r="K1447" s="54"/>
      <c r="L1447" s="56"/>
      <c r="M1447" s="429"/>
      <c r="N1447" s="176"/>
      <c r="O1447" s="48"/>
      <c r="P1447" s="48"/>
      <c r="Q1447" s="48"/>
      <c r="R1447" s="54"/>
      <c r="S1447" s="56"/>
      <c r="T1447" s="176"/>
      <c r="U1447" s="48"/>
      <c r="V1447" s="48"/>
      <c r="W1447" s="48"/>
      <c r="X1447" s="54"/>
      <c r="Y1447" s="56"/>
      <c r="Z1447" s="176"/>
      <c r="AA1447" s="48"/>
      <c r="AB1447" s="48"/>
      <c r="AC1447" s="48"/>
      <c r="AD1447" s="54"/>
      <c r="AE1447" s="41"/>
      <c r="AF1447" s="41"/>
      <c r="AG1447" s="41"/>
      <c r="AH1447" s="41"/>
      <c r="AI1447" s="41"/>
      <c r="AJ1447" s="41"/>
      <c r="AK1447" s="20"/>
      <c r="AL1447" s="20"/>
      <c r="AM1447" s="20"/>
      <c r="AN1447" s="20"/>
      <c r="AO1447" s="20"/>
      <c r="AP1447" s="20"/>
      <c r="AQ1447" s="20"/>
      <c r="AR1447" s="20"/>
      <c r="AS1447" s="20"/>
      <c r="AT1447" s="48"/>
      <c r="AU1447" s="20"/>
      <c r="AV1447" s="20"/>
      <c r="AW1447" s="20"/>
      <c r="AX1447" s="20"/>
      <c r="AY1447" s="20"/>
      <c r="AZ1447" s="20"/>
      <c r="BA1447" s="20"/>
      <c r="BC1447" s="48"/>
      <c r="BE1447" s="48"/>
      <c r="BG1447" s="48"/>
      <c r="BH1447" s="48"/>
      <c r="BL1447" s="48"/>
      <c r="BM1447" s="61"/>
      <c r="BN1447" s="48"/>
      <c r="BO1447" s="48"/>
      <c r="BP1447" s="48"/>
      <c r="BQ1447" s="12"/>
      <c r="BR1447" s="48"/>
      <c r="BS1447" s="48"/>
      <c r="BT1447" s="48"/>
      <c r="BU1447" s="48"/>
      <c r="BV1447" s="18"/>
      <c r="BW1447" s="18"/>
      <c r="BX1447" s="18"/>
      <c r="BY1447" s="24"/>
      <c r="BZ1447" s="18"/>
      <c r="CA1447" s="18"/>
      <c r="CE1447" s="18"/>
    </row>
    <row r="1448" spans="2:83" s="19" customFormat="1">
      <c r="B1448" s="43"/>
      <c r="C1448" s="27"/>
      <c r="D1448" s="56"/>
      <c r="E1448" s="56"/>
      <c r="F1448" s="176"/>
      <c r="G1448" s="460"/>
      <c r="H1448" s="48"/>
      <c r="I1448" s="48"/>
      <c r="J1448" s="48"/>
      <c r="K1448" s="54"/>
      <c r="L1448" s="56"/>
      <c r="M1448" s="429"/>
      <c r="N1448" s="176"/>
      <c r="O1448" s="48"/>
      <c r="P1448" s="48"/>
      <c r="Q1448" s="48"/>
      <c r="R1448" s="54"/>
      <c r="S1448" s="56"/>
      <c r="T1448" s="176"/>
      <c r="U1448" s="48"/>
      <c r="V1448" s="48"/>
      <c r="W1448" s="48"/>
      <c r="X1448" s="54"/>
      <c r="Y1448" s="56"/>
      <c r="Z1448" s="176"/>
      <c r="AA1448" s="48"/>
      <c r="AB1448" s="48"/>
      <c r="AC1448" s="48"/>
      <c r="AD1448" s="54"/>
      <c r="AE1448" s="41"/>
      <c r="AF1448" s="41"/>
      <c r="AG1448" s="41"/>
      <c r="AH1448" s="41"/>
      <c r="AI1448" s="41"/>
      <c r="AJ1448" s="41"/>
      <c r="AK1448" s="20"/>
      <c r="AL1448" s="20"/>
      <c r="AM1448" s="20"/>
      <c r="AN1448" s="20"/>
      <c r="AO1448" s="20"/>
      <c r="AP1448" s="20"/>
      <c r="AQ1448" s="20"/>
      <c r="AR1448" s="20"/>
      <c r="AS1448" s="20"/>
      <c r="AT1448" s="48"/>
      <c r="AU1448" s="20"/>
      <c r="AV1448" s="20"/>
      <c r="AW1448" s="20"/>
      <c r="AX1448" s="20"/>
      <c r="AY1448" s="20"/>
      <c r="AZ1448" s="20"/>
      <c r="BA1448" s="20"/>
      <c r="BC1448" s="48"/>
      <c r="BE1448" s="48"/>
      <c r="BG1448" s="48"/>
      <c r="BH1448" s="48"/>
      <c r="BL1448" s="48"/>
      <c r="BM1448" s="61"/>
      <c r="BN1448" s="48"/>
      <c r="BO1448" s="48"/>
      <c r="BP1448" s="48"/>
      <c r="BQ1448" s="12"/>
      <c r="BR1448" s="48"/>
      <c r="BS1448" s="48"/>
      <c r="BT1448" s="48"/>
      <c r="BU1448" s="48"/>
      <c r="BV1448" s="18"/>
      <c r="BW1448" s="18"/>
      <c r="BX1448" s="18"/>
      <c r="BY1448" s="24"/>
      <c r="BZ1448" s="18"/>
      <c r="CA1448" s="18"/>
      <c r="CE1448" s="18"/>
    </row>
    <row r="1449" spans="2:83" s="19" customFormat="1">
      <c r="B1449" s="43"/>
      <c r="C1449" s="27"/>
      <c r="D1449" s="56"/>
      <c r="E1449" s="56"/>
      <c r="F1449" s="176"/>
      <c r="G1449" s="460"/>
      <c r="H1449" s="48"/>
      <c r="I1449" s="48"/>
      <c r="J1449" s="48"/>
      <c r="K1449" s="54"/>
      <c r="L1449" s="56"/>
      <c r="M1449" s="429"/>
      <c r="N1449" s="176"/>
      <c r="O1449" s="48"/>
      <c r="P1449" s="48"/>
      <c r="Q1449" s="48"/>
      <c r="R1449" s="54"/>
      <c r="S1449" s="56"/>
      <c r="T1449" s="176"/>
      <c r="U1449" s="48"/>
      <c r="V1449" s="48"/>
      <c r="W1449" s="48"/>
      <c r="X1449" s="54"/>
      <c r="Y1449" s="56"/>
      <c r="Z1449" s="176"/>
      <c r="AA1449" s="48"/>
      <c r="AB1449" s="48"/>
      <c r="AC1449" s="48"/>
      <c r="AD1449" s="54"/>
      <c r="AE1449" s="41"/>
      <c r="AF1449" s="41"/>
      <c r="AG1449" s="41"/>
      <c r="AH1449" s="41"/>
      <c r="AI1449" s="41"/>
      <c r="AJ1449" s="41"/>
      <c r="AK1449" s="20"/>
      <c r="AL1449" s="20"/>
      <c r="AM1449" s="20"/>
      <c r="AN1449" s="20"/>
      <c r="AO1449" s="20"/>
      <c r="AP1449" s="20"/>
      <c r="AQ1449" s="20"/>
      <c r="AR1449" s="20"/>
      <c r="AS1449" s="20"/>
      <c r="AT1449" s="48"/>
      <c r="AU1449" s="20"/>
      <c r="AV1449" s="20"/>
      <c r="AW1449" s="20"/>
      <c r="AX1449" s="20"/>
      <c r="AY1449" s="20"/>
      <c r="AZ1449" s="20"/>
      <c r="BA1449" s="20"/>
      <c r="BC1449" s="48"/>
      <c r="BE1449" s="48"/>
      <c r="BG1449" s="48"/>
      <c r="BH1449" s="48"/>
      <c r="BL1449" s="48"/>
      <c r="BM1449" s="61"/>
      <c r="BN1449" s="48"/>
      <c r="BO1449" s="48"/>
      <c r="BP1449" s="48"/>
      <c r="BQ1449" s="12"/>
      <c r="BR1449" s="48"/>
      <c r="BS1449" s="48"/>
      <c r="BT1449" s="48"/>
      <c r="BU1449" s="48"/>
      <c r="BV1449" s="18"/>
      <c r="BW1449" s="18"/>
      <c r="BX1449" s="18"/>
      <c r="BY1449" s="24"/>
      <c r="BZ1449" s="18"/>
      <c r="CA1449" s="18"/>
      <c r="CE1449" s="18"/>
    </row>
    <row r="1450" spans="2:83" s="19" customFormat="1">
      <c r="B1450" s="43"/>
      <c r="C1450" s="27"/>
      <c r="D1450" s="56"/>
      <c r="E1450" s="56"/>
      <c r="F1450" s="176"/>
      <c r="G1450" s="460"/>
      <c r="H1450" s="48"/>
      <c r="I1450" s="48"/>
      <c r="J1450" s="48"/>
      <c r="K1450" s="54"/>
      <c r="L1450" s="56"/>
      <c r="M1450" s="429"/>
      <c r="N1450" s="176"/>
      <c r="O1450" s="48"/>
      <c r="P1450" s="48"/>
      <c r="Q1450" s="48"/>
      <c r="R1450" s="54"/>
      <c r="S1450" s="56"/>
      <c r="T1450" s="176"/>
      <c r="U1450" s="48"/>
      <c r="V1450" s="48"/>
      <c r="W1450" s="48"/>
      <c r="X1450" s="54"/>
      <c r="Y1450" s="56"/>
      <c r="Z1450" s="176"/>
      <c r="AA1450" s="48"/>
      <c r="AB1450" s="48"/>
      <c r="AC1450" s="48"/>
      <c r="AD1450" s="54"/>
      <c r="AE1450" s="41"/>
      <c r="AF1450" s="41"/>
      <c r="AG1450" s="41"/>
      <c r="AH1450" s="41"/>
      <c r="AI1450" s="41"/>
      <c r="AJ1450" s="41"/>
      <c r="AK1450" s="20"/>
      <c r="AL1450" s="20"/>
      <c r="AM1450" s="20"/>
      <c r="AN1450" s="20"/>
      <c r="AO1450" s="20"/>
      <c r="AP1450" s="20"/>
      <c r="AQ1450" s="20"/>
      <c r="AR1450" s="20"/>
      <c r="AS1450" s="20"/>
      <c r="AT1450" s="48"/>
      <c r="AU1450" s="20"/>
      <c r="AV1450" s="20"/>
      <c r="AW1450" s="20"/>
      <c r="AX1450" s="20"/>
      <c r="AY1450" s="20"/>
      <c r="AZ1450" s="20"/>
      <c r="BA1450" s="20"/>
      <c r="BC1450" s="48"/>
      <c r="BE1450" s="48"/>
      <c r="BG1450" s="48"/>
      <c r="BH1450" s="48"/>
      <c r="BL1450" s="48"/>
      <c r="BM1450" s="61"/>
      <c r="BN1450" s="48"/>
      <c r="BO1450" s="48"/>
      <c r="BP1450" s="48"/>
      <c r="BQ1450" s="12"/>
      <c r="BR1450" s="48"/>
      <c r="BS1450" s="48"/>
      <c r="BT1450" s="48"/>
      <c r="BU1450" s="48"/>
      <c r="BV1450" s="18"/>
      <c r="BW1450" s="18"/>
      <c r="BX1450" s="18"/>
      <c r="BY1450" s="24"/>
      <c r="BZ1450" s="18"/>
      <c r="CA1450" s="18"/>
      <c r="CE1450" s="18"/>
    </row>
    <row r="1451" spans="2:83" s="19" customFormat="1">
      <c r="B1451" s="43"/>
      <c r="C1451" s="27"/>
      <c r="D1451" s="56"/>
      <c r="E1451" s="56"/>
      <c r="F1451" s="176"/>
      <c r="G1451" s="460"/>
      <c r="H1451" s="48"/>
      <c r="I1451" s="48"/>
      <c r="J1451" s="48"/>
      <c r="K1451" s="54"/>
      <c r="L1451" s="56"/>
      <c r="M1451" s="429"/>
      <c r="N1451" s="176"/>
      <c r="O1451" s="48"/>
      <c r="P1451" s="48"/>
      <c r="Q1451" s="48"/>
      <c r="R1451" s="54"/>
      <c r="S1451" s="56"/>
      <c r="T1451" s="176"/>
      <c r="U1451" s="48"/>
      <c r="V1451" s="48"/>
      <c r="W1451" s="48"/>
      <c r="X1451" s="54"/>
      <c r="Y1451" s="56"/>
      <c r="Z1451" s="176"/>
      <c r="AA1451" s="48"/>
      <c r="AB1451" s="48"/>
      <c r="AC1451" s="48"/>
      <c r="AD1451" s="54"/>
      <c r="AE1451" s="41"/>
      <c r="AF1451" s="41"/>
      <c r="AG1451" s="41"/>
      <c r="AH1451" s="41"/>
      <c r="AI1451" s="41"/>
      <c r="AJ1451" s="41"/>
      <c r="AK1451" s="20"/>
      <c r="AL1451" s="20"/>
      <c r="AM1451" s="20"/>
      <c r="AN1451" s="20"/>
      <c r="AO1451" s="20"/>
      <c r="AP1451" s="20"/>
      <c r="AQ1451" s="20"/>
      <c r="AR1451" s="20"/>
      <c r="AS1451" s="20"/>
      <c r="AT1451" s="48"/>
      <c r="AU1451" s="20"/>
      <c r="AV1451" s="20"/>
      <c r="AW1451" s="20"/>
      <c r="AX1451" s="20"/>
      <c r="AY1451" s="20"/>
      <c r="AZ1451" s="20"/>
      <c r="BA1451" s="20"/>
      <c r="BC1451" s="48"/>
      <c r="BE1451" s="48"/>
      <c r="BG1451" s="48"/>
      <c r="BH1451" s="48"/>
      <c r="BL1451" s="48"/>
      <c r="BM1451" s="61"/>
      <c r="BN1451" s="48"/>
      <c r="BO1451" s="48"/>
      <c r="BP1451" s="48"/>
      <c r="BQ1451" s="12"/>
      <c r="BR1451" s="48"/>
      <c r="BS1451" s="48"/>
      <c r="BT1451" s="48"/>
      <c r="BU1451" s="48"/>
      <c r="BV1451" s="18"/>
      <c r="BW1451" s="18"/>
      <c r="BX1451" s="18"/>
      <c r="BY1451" s="24"/>
      <c r="BZ1451" s="18"/>
      <c r="CA1451" s="18"/>
      <c r="CE1451" s="18"/>
    </row>
    <row r="1452" spans="2:83" s="19" customFormat="1">
      <c r="B1452" s="43"/>
      <c r="C1452" s="27"/>
      <c r="D1452" s="56"/>
      <c r="E1452" s="56"/>
      <c r="F1452" s="176"/>
      <c r="G1452" s="460"/>
      <c r="H1452" s="48"/>
      <c r="I1452" s="48"/>
      <c r="J1452" s="48"/>
      <c r="K1452" s="54"/>
      <c r="L1452" s="56"/>
      <c r="M1452" s="429"/>
      <c r="N1452" s="176"/>
      <c r="O1452" s="48"/>
      <c r="P1452" s="48"/>
      <c r="Q1452" s="48"/>
      <c r="R1452" s="54"/>
      <c r="S1452" s="56"/>
      <c r="T1452" s="176"/>
      <c r="U1452" s="48"/>
      <c r="V1452" s="48"/>
      <c r="W1452" s="48"/>
      <c r="X1452" s="54"/>
      <c r="Y1452" s="56"/>
      <c r="Z1452" s="176"/>
      <c r="AA1452" s="48"/>
      <c r="AB1452" s="48"/>
      <c r="AC1452" s="48"/>
      <c r="AD1452" s="54"/>
      <c r="AE1452" s="41"/>
      <c r="AF1452" s="41"/>
      <c r="AG1452" s="41"/>
      <c r="AH1452" s="41"/>
      <c r="AI1452" s="41"/>
      <c r="AJ1452" s="41"/>
      <c r="AK1452" s="20"/>
      <c r="AL1452" s="20"/>
      <c r="AM1452" s="20"/>
      <c r="AN1452" s="20"/>
      <c r="AO1452" s="20"/>
      <c r="AP1452" s="20"/>
      <c r="AQ1452" s="20"/>
      <c r="AR1452" s="20"/>
      <c r="AS1452" s="20"/>
      <c r="AT1452" s="48"/>
      <c r="AU1452" s="20"/>
      <c r="AV1452" s="20"/>
      <c r="AW1452" s="20"/>
      <c r="AX1452" s="20"/>
      <c r="AY1452" s="20"/>
      <c r="AZ1452" s="20"/>
      <c r="BA1452" s="20"/>
      <c r="BC1452" s="48"/>
      <c r="BE1452" s="48"/>
      <c r="BG1452" s="48"/>
      <c r="BH1452" s="48"/>
      <c r="BL1452" s="48"/>
      <c r="BM1452" s="61"/>
      <c r="BN1452" s="48"/>
      <c r="BO1452" s="48"/>
      <c r="BP1452" s="48"/>
      <c r="BQ1452" s="12"/>
      <c r="BR1452" s="48"/>
      <c r="BS1452" s="48"/>
      <c r="BT1452" s="48"/>
      <c r="BU1452" s="48"/>
      <c r="BV1452" s="18"/>
      <c r="BW1452" s="18"/>
      <c r="BX1452" s="18"/>
      <c r="BY1452" s="24"/>
      <c r="BZ1452" s="18"/>
      <c r="CA1452" s="18"/>
      <c r="CE1452" s="18"/>
    </row>
    <row r="1453" spans="2:83" s="19" customFormat="1">
      <c r="B1453" s="43"/>
      <c r="C1453" s="27"/>
      <c r="D1453" s="56"/>
      <c r="E1453" s="56"/>
      <c r="F1453" s="176"/>
      <c r="G1453" s="460"/>
      <c r="H1453" s="48"/>
      <c r="I1453" s="48"/>
      <c r="J1453" s="48"/>
      <c r="K1453" s="54"/>
      <c r="L1453" s="56"/>
      <c r="M1453" s="429"/>
      <c r="N1453" s="176"/>
      <c r="O1453" s="48"/>
      <c r="P1453" s="48"/>
      <c r="Q1453" s="48"/>
      <c r="R1453" s="54"/>
      <c r="S1453" s="56"/>
      <c r="T1453" s="176"/>
      <c r="U1453" s="48"/>
      <c r="V1453" s="48"/>
      <c r="W1453" s="48"/>
      <c r="X1453" s="54"/>
      <c r="Y1453" s="56"/>
      <c r="Z1453" s="176"/>
      <c r="AA1453" s="48"/>
      <c r="AB1453" s="48"/>
      <c r="AC1453" s="48"/>
      <c r="AD1453" s="54"/>
      <c r="AE1453" s="41"/>
      <c r="AF1453" s="41"/>
      <c r="AG1453" s="41"/>
      <c r="AH1453" s="41"/>
      <c r="AI1453" s="41"/>
      <c r="AJ1453" s="41"/>
      <c r="AK1453" s="20"/>
      <c r="AL1453" s="20"/>
      <c r="AM1453" s="20"/>
      <c r="AN1453" s="20"/>
      <c r="AO1453" s="20"/>
      <c r="AP1453" s="20"/>
      <c r="AQ1453" s="20"/>
      <c r="AR1453" s="20"/>
      <c r="AS1453" s="20"/>
      <c r="AT1453" s="48"/>
      <c r="AU1453" s="20"/>
      <c r="AV1453" s="20"/>
      <c r="AW1453" s="20"/>
      <c r="AX1453" s="20"/>
      <c r="AY1453" s="20"/>
      <c r="AZ1453" s="20"/>
      <c r="BA1453" s="20"/>
      <c r="BC1453" s="48"/>
      <c r="BE1453" s="48"/>
      <c r="BG1453" s="48"/>
      <c r="BH1453" s="48"/>
      <c r="BL1453" s="48"/>
      <c r="BM1453" s="61"/>
      <c r="BN1453" s="48"/>
      <c r="BO1453" s="48"/>
      <c r="BP1453" s="48"/>
      <c r="BQ1453" s="12"/>
      <c r="BR1453" s="48"/>
      <c r="BS1453" s="48"/>
      <c r="BT1453" s="48"/>
      <c r="BU1453" s="48"/>
      <c r="BV1453" s="18"/>
      <c r="BW1453" s="18"/>
      <c r="BX1453" s="18"/>
      <c r="BY1453" s="24"/>
      <c r="BZ1453" s="18"/>
      <c r="CA1453" s="18"/>
      <c r="CE1453" s="18"/>
    </row>
    <row r="1454" spans="2:83" s="19" customFormat="1">
      <c r="B1454" s="43"/>
      <c r="C1454" s="27"/>
      <c r="D1454" s="56"/>
      <c r="E1454" s="56"/>
      <c r="F1454" s="176"/>
      <c r="G1454" s="460"/>
      <c r="H1454" s="48"/>
      <c r="I1454" s="48"/>
      <c r="J1454" s="48"/>
      <c r="K1454" s="54"/>
      <c r="L1454" s="56"/>
      <c r="M1454" s="429"/>
      <c r="N1454" s="176"/>
      <c r="O1454" s="48"/>
      <c r="P1454" s="48"/>
      <c r="Q1454" s="48"/>
      <c r="R1454" s="54"/>
      <c r="S1454" s="56"/>
      <c r="T1454" s="176"/>
      <c r="U1454" s="48"/>
      <c r="V1454" s="48"/>
      <c r="W1454" s="48"/>
      <c r="X1454" s="54"/>
      <c r="Y1454" s="56"/>
      <c r="Z1454" s="176"/>
      <c r="AA1454" s="48"/>
      <c r="AB1454" s="48"/>
      <c r="AC1454" s="48"/>
      <c r="AD1454" s="54"/>
      <c r="AE1454" s="41"/>
      <c r="AF1454" s="41"/>
      <c r="AG1454" s="41"/>
      <c r="AH1454" s="41"/>
      <c r="AI1454" s="41"/>
      <c r="AJ1454" s="41"/>
      <c r="AK1454" s="20"/>
      <c r="AL1454" s="20"/>
      <c r="AM1454" s="20"/>
      <c r="AN1454" s="20"/>
      <c r="AO1454" s="20"/>
      <c r="AP1454" s="20"/>
      <c r="AQ1454" s="20"/>
      <c r="AR1454" s="20"/>
      <c r="AS1454" s="20"/>
      <c r="AT1454" s="48"/>
      <c r="AU1454" s="20"/>
      <c r="AV1454" s="20"/>
      <c r="AW1454" s="20"/>
      <c r="AX1454" s="20"/>
      <c r="AY1454" s="20"/>
      <c r="AZ1454" s="20"/>
      <c r="BA1454" s="20"/>
      <c r="BC1454" s="48"/>
      <c r="BE1454" s="48"/>
      <c r="BG1454" s="48"/>
      <c r="BH1454" s="48"/>
      <c r="BL1454" s="48"/>
      <c r="BM1454" s="61"/>
      <c r="BN1454" s="48"/>
      <c r="BO1454" s="48"/>
      <c r="BP1454" s="48"/>
      <c r="BQ1454" s="12"/>
      <c r="BR1454" s="48"/>
      <c r="BS1454" s="48"/>
      <c r="BT1454" s="48"/>
      <c r="BU1454" s="48"/>
      <c r="BV1454" s="18"/>
      <c r="BW1454" s="18"/>
      <c r="BX1454" s="18"/>
      <c r="BY1454" s="24"/>
      <c r="BZ1454" s="18"/>
      <c r="CA1454" s="18"/>
      <c r="CE1454" s="18"/>
    </row>
    <row r="1455" spans="2:83" s="19" customFormat="1">
      <c r="B1455" s="43"/>
      <c r="C1455" s="27"/>
      <c r="D1455" s="56"/>
      <c r="E1455" s="56"/>
      <c r="F1455" s="176"/>
      <c r="G1455" s="460"/>
      <c r="H1455" s="48"/>
      <c r="I1455" s="48"/>
      <c r="J1455" s="48"/>
      <c r="K1455" s="54"/>
      <c r="L1455" s="56"/>
      <c r="M1455" s="429"/>
      <c r="N1455" s="176"/>
      <c r="O1455" s="48"/>
      <c r="P1455" s="48"/>
      <c r="Q1455" s="48"/>
      <c r="R1455" s="54"/>
      <c r="S1455" s="56"/>
      <c r="T1455" s="176"/>
      <c r="U1455" s="48"/>
      <c r="V1455" s="48"/>
      <c r="W1455" s="48"/>
      <c r="X1455" s="54"/>
      <c r="Y1455" s="56"/>
      <c r="Z1455" s="176"/>
      <c r="AA1455" s="48"/>
      <c r="AB1455" s="48"/>
      <c r="AC1455" s="48"/>
      <c r="AD1455" s="54"/>
      <c r="AE1455" s="41"/>
      <c r="AF1455" s="41"/>
      <c r="AG1455" s="41"/>
      <c r="AH1455" s="41"/>
      <c r="AI1455" s="41"/>
      <c r="AJ1455" s="41"/>
      <c r="AK1455" s="20"/>
      <c r="AL1455" s="20"/>
      <c r="AM1455" s="20"/>
      <c r="AN1455" s="20"/>
      <c r="AO1455" s="20"/>
      <c r="AP1455" s="20"/>
      <c r="AQ1455" s="20"/>
      <c r="AR1455" s="20"/>
      <c r="AS1455" s="20"/>
      <c r="AT1455" s="48"/>
      <c r="AU1455" s="20"/>
      <c r="AV1455" s="20"/>
      <c r="AW1455" s="20"/>
      <c r="AX1455" s="20"/>
      <c r="AY1455" s="20"/>
      <c r="AZ1455" s="20"/>
      <c r="BA1455" s="20"/>
      <c r="BC1455" s="48"/>
      <c r="BE1455" s="48"/>
      <c r="BG1455" s="48"/>
      <c r="BH1455" s="48"/>
      <c r="BL1455" s="48"/>
      <c r="BM1455" s="61"/>
      <c r="BN1455" s="48"/>
      <c r="BO1455" s="48"/>
      <c r="BP1455" s="48"/>
      <c r="BQ1455" s="12"/>
      <c r="BR1455" s="48"/>
      <c r="BS1455" s="48"/>
      <c r="BT1455" s="48"/>
      <c r="BU1455" s="48"/>
      <c r="BV1455" s="18"/>
      <c r="BW1455" s="18"/>
      <c r="BX1455" s="18"/>
      <c r="BY1455" s="24"/>
      <c r="BZ1455" s="18"/>
      <c r="CA1455" s="18"/>
      <c r="CE1455" s="18"/>
    </row>
    <row r="1456" spans="2:83" s="19" customFormat="1">
      <c r="B1456" s="43"/>
      <c r="C1456" s="27"/>
      <c r="D1456" s="56"/>
      <c r="E1456" s="56"/>
      <c r="F1456" s="176"/>
      <c r="G1456" s="460"/>
      <c r="H1456" s="48"/>
      <c r="I1456" s="48"/>
      <c r="J1456" s="48"/>
      <c r="K1456" s="54"/>
      <c r="L1456" s="56"/>
      <c r="M1456" s="429"/>
      <c r="N1456" s="176"/>
      <c r="O1456" s="48"/>
      <c r="P1456" s="48"/>
      <c r="Q1456" s="48"/>
      <c r="R1456" s="54"/>
      <c r="S1456" s="56"/>
      <c r="T1456" s="176"/>
      <c r="U1456" s="48"/>
      <c r="V1456" s="48"/>
      <c r="W1456" s="48"/>
      <c r="X1456" s="54"/>
      <c r="Y1456" s="56"/>
      <c r="Z1456" s="176"/>
      <c r="AA1456" s="48"/>
      <c r="AB1456" s="48"/>
      <c r="AC1456" s="48"/>
      <c r="AD1456" s="54"/>
      <c r="AE1456" s="41"/>
      <c r="AF1456" s="41"/>
      <c r="AG1456" s="41"/>
      <c r="AH1456" s="41"/>
      <c r="AI1456" s="41"/>
      <c r="AJ1456" s="41"/>
      <c r="AK1456" s="20"/>
      <c r="AL1456" s="20"/>
      <c r="AM1456" s="20"/>
      <c r="AN1456" s="20"/>
      <c r="AO1456" s="20"/>
      <c r="AP1456" s="20"/>
      <c r="AQ1456" s="20"/>
      <c r="AR1456" s="20"/>
      <c r="AS1456" s="20"/>
      <c r="AT1456" s="48"/>
      <c r="AU1456" s="20"/>
      <c r="AV1456" s="20"/>
      <c r="AW1456" s="20"/>
      <c r="AX1456" s="20"/>
      <c r="AY1456" s="20"/>
      <c r="AZ1456" s="20"/>
      <c r="BA1456" s="20"/>
      <c r="BC1456" s="48"/>
      <c r="BE1456" s="48"/>
      <c r="BG1456" s="48"/>
      <c r="BH1456" s="48"/>
      <c r="BL1456" s="48"/>
      <c r="BM1456" s="61"/>
      <c r="BN1456" s="48"/>
      <c r="BO1456" s="48"/>
      <c r="BP1456" s="48"/>
      <c r="BQ1456" s="12"/>
      <c r="BR1456" s="48"/>
      <c r="BS1456" s="48"/>
      <c r="BT1456" s="48"/>
      <c r="BU1456" s="48"/>
      <c r="BV1456" s="18"/>
      <c r="BW1456" s="18"/>
      <c r="BX1456" s="18"/>
      <c r="BY1456" s="24"/>
      <c r="BZ1456" s="18"/>
      <c r="CA1456" s="18"/>
      <c r="CE1456" s="18"/>
    </row>
    <row r="1457" spans="2:83" s="19" customFormat="1">
      <c r="B1457" s="43"/>
      <c r="C1457" s="27"/>
      <c r="D1457" s="56"/>
      <c r="E1457" s="56"/>
      <c r="F1457" s="176"/>
      <c r="G1457" s="460"/>
      <c r="H1457" s="48"/>
      <c r="I1457" s="48"/>
      <c r="J1457" s="48"/>
      <c r="K1457" s="54"/>
      <c r="L1457" s="56"/>
      <c r="M1457" s="429"/>
      <c r="N1457" s="176"/>
      <c r="O1457" s="48"/>
      <c r="P1457" s="48"/>
      <c r="Q1457" s="48"/>
      <c r="R1457" s="54"/>
      <c r="S1457" s="56"/>
      <c r="T1457" s="176"/>
      <c r="U1457" s="48"/>
      <c r="V1457" s="48"/>
      <c r="W1457" s="48"/>
      <c r="X1457" s="54"/>
      <c r="Y1457" s="56"/>
      <c r="Z1457" s="176"/>
      <c r="AA1457" s="48"/>
      <c r="AB1457" s="48"/>
      <c r="AC1457" s="48"/>
      <c r="AD1457" s="54"/>
      <c r="AE1457" s="41"/>
      <c r="AF1457" s="41"/>
      <c r="AG1457" s="41"/>
      <c r="AH1457" s="41"/>
      <c r="AI1457" s="41"/>
      <c r="AJ1457" s="41"/>
      <c r="AK1457" s="20"/>
      <c r="AL1457" s="20"/>
      <c r="AM1457" s="20"/>
      <c r="AN1457" s="20"/>
      <c r="AO1457" s="20"/>
      <c r="AP1457" s="20"/>
      <c r="AQ1457" s="20"/>
      <c r="AR1457" s="20"/>
      <c r="AS1457" s="20"/>
      <c r="AT1457" s="48"/>
      <c r="AU1457" s="20"/>
      <c r="AV1457" s="20"/>
      <c r="AW1457" s="20"/>
      <c r="AX1457" s="20"/>
      <c r="AY1457" s="20"/>
      <c r="AZ1457" s="20"/>
      <c r="BA1457" s="20"/>
      <c r="BC1457" s="48"/>
      <c r="BE1457" s="48"/>
      <c r="BG1457" s="48"/>
      <c r="BH1457" s="48"/>
      <c r="BL1457" s="48"/>
      <c r="BM1457" s="61"/>
      <c r="BN1457" s="48"/>
      <c r="BO1457" s="48"/>
      <c r="BP1457" s="48"/>
      <c r="BQ1457" s="12"/>
      <c r="BR1457" s="48"/>
      <c r="BS1457" s="48"/>
      <c r="BT1457" s="48"/>
      <c r="BU1457" s="48"/>
      <c r="BV1457" s="18"/>
      <c r="BW1457" s="18"/>
      <c r="BX1457" s="18"/>
      <c r="BY1457" s="24"/>
      <c r="BZ1457" s="18"/>
      <c r="CA1457" s="18"/>
      <c r="CE1457" s="18"/>
    </row>
    <row r="1458" spans="2:83" s="19" customFormat="1">
      <c r="B1458" s="43"/>
      <c r="C1458" s="27"/>
      <c r="D1458" s="56"/>
      <c r="E1458" s="56"/>
      <c r="F1458" s="176"/>
      <c r="G1458" s="460"/>
      <c r="H1458" s="48"/>
      <c r="I1458" s="48"/>
      <c r="J1458" s="48"/>
      <c r="K1458" s="54"/>
      <c r="L1458" s="56"/>
      <c r="M1458" s="429"/>
      <c r="N1458" s="176"/>
      <c r="O1458" s="48"/>
      <c r="P1458" s="48"/>
      <c r="Q1458" s="48"/>
      <c r="R1458" s="54"/>
      <c r="S1458" s="56"/>
      <c r="T1458" s="176"/>
      <c r="U1458" s="48"/>
      <c r="V1458" s="48"/>
      <c r="W1458" s="48"/>
      <c r="X1458" s="54"/>
      <c r="Y1458" s="56"/>
      <c r="Z1458" s="176"/>
      <c r="AA1458" s="48"/>
      <c r="AB1458" s="48"/>
      <c r="AC1458" s="48"/>
      <c r="AD1458" s="54"/>
      <c r="AE1458" s="41"/>
      <c r="AF1458" s="41"/>
      <c r="AG1458" s="41"/>
      <c r="AH1458" s="41"/>
      <c r="AI1458" s="41"/>
      <c r="AJ1458" s="41"/>
      <c r="AK1458" s="20"/>
      <c r="AL1458" s="20"/>
      <c r="AM1458" s="20"/>
      <c r="AN1458" s="20"/>
      <c r="AO1458" s="20"/>
      <c r="AP1458" s="20"/>
      <c r="AQ1458" s="20"/>
      <c r="AR1458" s="20"/>
      <c r="AS1458" s="20"/>
      <c r="AT1458" s="48"/>
      <c r="AU1458" s="20"/>
      <c r="AV1458" s="20"/>
      <c r="AW1458" s="20"/>
      <c r="AX1458" s="20"/>
      <c r="AY1458" s="20"/>
      <c r="AZ1458" s="20"/>
      <c r="BA1458" s="20"/>
      <c r="BC1458" s="48"/>
      <c r="BE1458" s="48"/>
      <c r="BG1458" s="48"/>
      <c r="BH1458" s="48"/>
      <c r="BL1458" s="48"/>
      <c r="BM1458" s="61"/>
      <c r="BN1458" s="48"/>
      <c r="BO1458" s="48"/>
      <c r="BP1458" s="48"/>
      <c r="BQ1458" s="12"/>
      <c r="BR1458" s="48"/>
      <c r="BS1458" s="48"/>
      <c r="BT1458" s="48"/>
      <c r="BU1458" s="48"/>
      <c r="BV1458" s="18"/>
      <c r="BW1458" s="18"/>
      <c r="BX1458" s="18"/>
      <c r="BY1458" s="24"/>
      <c r="BZ1458" s="18"/>
      <c r="CA1458" s="18"/>
      <c r="CE1458" s="18"/>
    </row>
    <row r="1459" spans="2:83" s="19" customFormat="1">
      <c r="B1459" s="43"/>
      <c r="C1459" s="27"/>
      <c r="D1459" s="56"/>
      <c r="E1459" s="56"/>
      <c r="F1459" s="176"/>
      <c r="G1459" s="460"/>
      <c r="H1459" s="48"/>
      <c r="I1459" s="48"/>
      <c r="J1459" s="48"/>
      <c r="K1459" s="54"/>
      <c r="L1459" s="56"/>
      <c r="M1459" s="429"/>
      <c r="N1459" s="176"/>
      <c r="O1459" s="48"/>
      <c r="P1459" s="48"/>
      <c r="Q1459" s="48"/>
      <c r="R1459" s="54"/>
      <c r="S1459" s="56"/>
      <c r="T1459" s="176"/>
      <c r="U1459" s="48"/>
      <c r="V1459" s="48"/>
      <c r="W1459" s="48"/>
      <c r="X1459" s="54"/>
      <c r="Y1459" s="56"/>
      <c r="Z1459" s="176"/>
      <c r="AA1459" s="48"/>
      <c r="AB1459" s="48"/>
      <c r="AC1459" s="48"/>
      <c r="AD1459" s="54"/>
      <c r="AE1459" s="41"/>
      <c r="AF1459" s="41"/>
      <c r="AG1459" s="41"/>
      <c r="AH1459" s="41"/>
      <c r="AI1459" s="41"/>
      <c r="AJ1459" s="41"/>
      <c r="AK1459" s="20"/>
      <c r="AL1459" s="20"/>
      <c r="AM1459" s="20"/>
      <c r="AN1459" s="20"/>
      <c r="AO1459" s="20"/>
      <c r="AP1459" s="20"/>
      <c r="AQ1459" s="20"/>
      <c r="AR1459" s="20"/>
      <c r="AS1459" s="20"/>
      <c r="AT1459" s="48"/>
      <c r="AU1459" s="20"/>
      <c r="AV1459" s="20"/>
      <c r="AW1459" s="20"/>
      <c r="AX1459" s="20"/>
      <c r="AY1459" s="20"/>
      <c r="AZ1459" s="20"/>
      <c r="BA1459" s="20"/>
      <c r="BC1459" s="48"/>
      <c r="BE1459" s="48"/>
      <c r="BG1459" s="48"/>
      <c r="BH1459" s="48"/>
      <c r="BL1459" s="48"/>
      <c r="BM1459" s="61"/>
      <c r="BN1459" s="48"/>
      <c r="BO1459" s="48"/>
      <c r="BP1459" s="48"/>
      <c r="BQ1459" s="12"/>
      <c r="BR1459" s="48"/>
      <c r="BS1459" s="48"/>
      <c r="BT1459" s="48"/>
      <c r="BU1459" s="48"/>
      <c r="BV1459" s="18"/>
      <c r="BW1459" s="18"/>
      <c r="BX1459" s="18"/>
      <c r="BY1459" s="24"/>
      <c r="BZ1459" s="18"/>
      <c r="CA1459" s="18"/>
      <c r="CE1459" s="18"/>
    </row>
    <row r="1460" spans="2:83" s="19" customFormat="1">
      <c r="B1460" s="43"/>
      <c r="C1460" s="27"/>
      <c r="D1460" s="56"/>
      <c r="E1460" s="56"/>
      <c r="F1460" s="176"/>
      <c r="G1460" s="460"/>
      <c r="H1460" s="48"/>
      <c r="I1460" s="48"/>
      <c r="J1460" s="48"/>
      <c r="K1460" s="54"/>
      <c r="L1460" s="56"/>
      <c r="M1460" s="429"/>
      <c r="N1460" s="176"/>
      <c r="O1460" s="48"/>
      <c r="P1460" s="48"/>
      <c r="Q1460" s="48"/>
      <c r="R1460" s="54"/>
      <c r="S1460" s="56"/>
      <c r="T1460" s="176"/>
      <c r="U1460" s="48"/>
      <c r="V1460" s="48"/>
      <c r="W1460" s="48"/>
      <c r="X1460" s="54"/>
      <c r="Y1460" s="56"/>
      <c r="Z1460" s="176"/>
      <c r="AA1460" s="48"/>
      <c r="AB1460" s="48"/>
      <c r="AC1460" s="48"/>
      <c r="AD1460" s="54"/>
      <c r="AE1460" s="41"/>
      <c r="AF1460" s="41"/>
      <c r="AG1460" s="41"/>
      <c r="AH1460" s="41"/>
      <c r="AI1460" s="41"/>
      <c r="AJ1460" s="41"/>
      <c r="AK1460" s="20"/>
      <c r="AL1460" s="20"/>
      <c r="AM1460" s="20"/>
      <c r="AN1460" s="20"/>
      <c r="AO1460" s="20"/>
      <c r="AP1460" s="20"/>
      <c r="AQ1460" s="20"/>
      <c r="AR1460" s="20"/>
      <c r="AS1460" s="20"/>
      <c r="AT1460" s="48"/>
      <c r="AU1460" s="20"/>
      <c r="AV1460" s="20"/>
      <c r="AW1460" s="20"/>
      <c r="AX1460" s="20"/>
      <c r="AY1460" s="20"/>
      <c r="AZ1460" s="20"/>
      <c r="BA1460" s="20"/>
      <c r="BC1460" s="48"/>
      <c r="BE1460" s="48"/>
      <c r="BG1460" s="48"/>
      <c r="BH1460" s="48"/>
      <c r="BL1460" s="48"/>
      <c r="BM1460" s="61"/>
      <c r="BN1460" s="48"/>
      <c r="BO1460" s="48"/>
      <c r="BP1460" s="48"/>
      <c r="BQ1460" s="12"/>
      <c r="BR1460" s="48"/>
      <c r="BS1460" s="48"/>
      <c r="BT1460" s="48"/>
      <c r="BU1460" s="48"/>
      <c r="BV1460" s="18"/>
      <c r="BW1460" s="18"/>
      <c r="BX1460" s="18"/>
      <c r="BY1460" s="24"/>
      <c r="BZ1460" s="18"/>
      <c r="CA1460" s="18"/>
      <c r="CE1460" s="18"/>
    </row>
    <row r="1461" spans="2:83" s="19" customFormat="1">
      <c r="B1461" s="43"/>
      <c r="C1461" s="27"/>
      <c r="D1461" s="56"/>
      <c r="E1461" s="56"/>
      <c r="F1461" s="176"/>
      <c r="G1461" s="460"/>
      <c r="H1461" s="48"/>
      <c r="I1461" s="48"/>
      <c r="J1461" s="48"/>
      <c r="K1461" s="54"/>
      <c r="L1461" s="56"/>
      <c r="M1461" s="429"/>
      <c r="N1461" s="176"/>
      <c r="O1461" s="48"/>
      <c r="P1461" s="48"/>
      <c r="Q1461" s="48"/>
      <c r="R1461" s="54"/>
      <c r="S1461" s="56"/>
      <c r="T1461" s="176"/>
      <c r="U1461" s="48"/>
      <c r="V1461" s="48"/>
      <c r="W1461" s="48"/>
      <c r="X1461" s="54"/>
      <c r="Y1461" s="56"/>
      <c r="Z1461" s="176"/>
      <c r="AA1461" s="48"/>
      <c r="AB1461" s="48"/>
      <c r="AC1461" s="48"/>
      <c r="AD1461" s="54"/>
      <c r="AE1461" s="41"/>
      <c r="AF1461" s="41"/>
      <c r="AG1461" s="41"/>
      <c r="AH1461" s="41"/>
      <c r="AI1461" s="41"/>
      <c r="AJ1461" s="41"/>
      <c r="AK1461" s="20"/>
      <c r="AL1461" s="20"/>
      <c r="AM1461" s="20"/>
      <c r="AN1461" s="20"/>
      <c r="AO1461" s="20"/>
      <c r="AP1461" s="20"/>
      <c r="AQ1461" s="20"/>
      <c r="AR1461" s="20"/>
      <c r="AS1461" s="20"/>
      <c r="AT1461" s="48"/>
      <c r="AU1461" s="20"/>
      <c r="AV1461" s="20"/>
      <c r="AW1461" s="20"/>
      <c r="AX1461" s="20"/>
      <c r="AY1461" s="20"/>
      <c r="AZ1461" s="20"/>
      <c r="BA1461" s="20"/>
      <c r="BC1461" s="48"/>
      <c r="BE1461" s="48"/>
      <c r="BG1461" s="48"/>
      <c r="BH1461" s="48"/>
      <c r="BL1461" s="48"/>
      <c r="BM1461" s="61"/>
      <c r="BN1461" s="48"/>
      <c r="BO1461" s="48"/>
      <c r="BP1461" s="48"/>
      <c r="BQ1461" s="12"/>
      <c r="BR1461" s="48"/>
      <c r="BS1461" s="48"/>
      <c r="BT1461" s="48"/>
      <c r="BU1461" s="48"/>
      <c r="BV1461" s="18"/>
      <c r="BW1461" s="18"/>
      <c r="BX1461" s="18"/>
      <c r="BY1461" s="24"/>
      <c r="BZ1461" s="18"/>
      <c r="CA1461" s="18"/>
      <c r="CE1461" s="18"/>
    </row>
    <row r="1462" spans="2:83" s="19" customFormat="1">
      <c r="B1462" s="43"/>
      <c r="C1462" s="27"/>
      <c r="D1462" s="56"/>
      <c r="E1462" s="56"/>
      <c r="F1462" s="176"/>
      <c r="G1462" s="460"/>
      <c r="H1462" s="48"/>
      <c r="I1462" s="48"/>
      <c r="J1462" s="48"/>
      <c r="K1462" s="54"/>
      <c r="L1462" s="56"/>
      <c r="M1462" s="429"/>
      <c r="N1462" s="176"/>
      <c r="O1462" s="48"/>
      <c r="P1462" s="48"/>
      <c r="Q1462" s="48"/>
      <c r="R1462" s="54"/>
      <c r="S1462" s="56"/>
      <c r="T1462" s="176"/>
      <c r="U1462" s="48"/>
      <c r="V1462" s="48"/>
      <c r="W1462" s="48"/>
      <c r="X1462" s="54"/>
      <c r="Y1462" s="56"/>
      <c r="Z1462" s="176"/>
      <c r="AA1462" s="48"/>
      <c r="AB1462" s="48"/>
      <c r="AC1462" s="48"/>
      <c r="AD1462" s="54"/>
      <c r="AE1462" s="41"/>
      <c r="AF1462" s="41"/>
      <c r="AG1462" s="41"/>
      <c r="AH1462" s="41"/>
      <c r="AI1462" s="41"/>
      <c r="AJ1462" s="41"/>
      <c r="AK1462" s="20"/>
      <c r="AL1462" s="20"/>
      <c r="AM1462" s="20"/>
      <c r="AN1462" s="20"/>
      <c r="AO1462" s="20"/>
      <c r="AP1462" s="20"/>
      <c r="AQ1462" s="20"/>
      <c r="AR1462" s="20"/>
      <c r="AS1462" s="20"/>
      <c r="AT1462" s="48"/>
      <c r="AU1462" s="20"/>
      <c r="AV1462" s="20"/>
      <c r="AW1462" s="20"/>
      <c r="AX1462" s="20"/>
      <c r="AY1462" s="20"/>
      <c r="AZ1462" s="20"/>
      <c r="BA1462" s="20"/>
      <c r="BC1462" s="48"/>
      <c r="BE1462" s="48"/>
      <c r="BG1462" s="48"/>
      <c r="BH1462" s="48"/>
      <c r="BL1462" s="48"/>
      <c r="BM1462" s="61"/>
      <c r="BN1462" s="48"/>
      <c r="BO1462" s="48"/>
      <c r="BP1462" s="48"/>
      <c r="BQ1462" s="12"/>
      <c r="BR1462" s="48"/>
      <c r="BS1462" s="48"/>
      <c r="BT1462" s="48"/>
      <c r="BU1462" s="48"/>
      <c r="BV1462" s="18"/>
      <c r="BW1462" s="18"/>
      <c r="BX1462" s="18"/>
      <c r="BY1462" s="24"/>
      <c r="BZ1462" s="18"/>
      <c r="CA1462" s="18"/>
      <c r="CE1462" s="18"/>
    </row>
    <row r="1463" spans="2:83" s="19" customFormat="1">
      <c r="B1463" s="43"/>
      <c r="C1463" s="27"/>
      <c r="D1463" s="56"/>
      <c r="E1463" s="56"/>
      <c r="F1463" s="176"/>
      <c r="G1463" s="460"/>
      <c r="H1463" s="48"/>
      <c r="I1463" s="48"/>
      <c r="J1463" s="48"/>
      <c r="K1463" s="54"/>
      <c r="L1463" s="56"/>
      <c r="M1463" s="429"/>
      <c r="N1463" s="176"/>
      <c r="O1463" s="48"/>
      <c r="P1463" s="48"/>
      <c r="Q1463" s="48"/>
      <c r="R1463" s="54"/>
      <c r="S1463" s="56"/>
      <c r="T1463" s="176"/>
      <c r="U1463" s="48"/>
      <c r="V1463" s="48"/>
      <c r="W1463" s="48"/>
      <c r="X1463" s="54"/>
      <c r="Y1463" s="56"/>
      <c r="Z1463" s="176"/>
      <c r="AA1463" s="48"/>
      <c r="AB1463" s="48"/>
      <c r="AC1463" s="48"/>
      <c r="AD1463" s="54"/>
      <c r="AE1463" s="41"/>
      <c r="AF1463" s="41"/>
      <c r="AG1463" s="41"/>
      <c r="AH1463" s="41"/>
      <c r="AI1463" s="41"/>
      <c r="AJ1463" s="41"/>
      <c r="AK1463" s="20"/>
      <c r="AL1463" s="20"/>
      <c r="AM1463" s="20"/>
      <c r="AN1463" s="20"/>
      <c r="AO1463" s="20"/>
      <c r="AP1463" s="20"/>
      <c r="AQ1463" s="20"/>
      <c r="AR1463" s="20"/>
      <c r="AS1463" s="20"/>
      <c r="AT1463" s="48"/>
      <c r="AU1463" s="20"/>
      <c r="AV1463" s="20"/>
      <c r="AW1463" s="20"/>
      <c r="AX1463" s="20"/>
      <c r="AY1463" s="20"/>
      <c r="AZ1463" s="20"/>
      <c r="BA1463" s="20"/>
      <c r="BC1463" s="48"/>
      <c r="BE1463" s="48"/>
      <c r="BG1463" s="48"/>
      <c r="BH1463" s="48"/>
      <c r="BL1463" s="48"/>
      <c r="BM1463" s="61"/>
      <c r="BN1463" s="48"/>
      <c r="BO1463" s="48"/>
      <c r="BP1463" s="48"/>
      <c r="BQ1463" s="12"/>
      <c r="BR1463" s="48"/>
      <c r="BS1463" s="48"/>
      <c r="BT1463" s="48"/>
      <c r="BU1463" s="48"/>
      <c r="BV1463" s="18"/>
      <c r="BW1463" s="18"/>
      <c r="BX1463" s="18"/>
      <c r="BY1463" s="24"/>
      <c r="BZ1463" s="18"/>
      <c r="CA1463" s="18"/>
      <c r="CE1463" s="18"/>
    </row>
    <row r="1464" spans="2:83" s="19" customFormat="1">
      <c r="B1464" s="43"/>
      <c r="C1464" s="27"/>
      <c r="D1464" s="56"/>
      <c r="E1464" s="56"/>
      <c r="F1464" s="176"/>
      <c r="G1464" s="460"/>
      <c r="H1464" s="48"/>
      <c r="I1464" s="48"/>
      <c r="J1464" s="48"/>
      <c r="K1464" s="54"/>
      <c r="L1464" s="56"/>
      <c r="M1464" s="429"/>
      <c r="N1464" s="176"/>
      <c r="O1464" s="48"/>
      <c r="P1464" s="48"/>
      <c r="Q1464" s="48"/>
      <c r="R1464" s="54"/>
      <c r="S1464" s="56"/>
      <c r="T1464" s="176"/>
      <c r="U1464" s="48"/>
      <c r="V1464" s="48"/>
      <c r="W1464" s="48"/>
      <c r="X1464" s="54"/>
      <c r="Y1464" s="56"/>
      <c r="Z1464" s="176"/>
      <c r="AA1464" s="48"/>
      <c r="AB1464" s="48"/>
      <c r="AC1464" s="48"/>
      <c r="AD1464" s="54"/>
      <c r="AE1464" s="41"/>
      <c r="AF1464" s="41"/>
      <c r="AG1464" s="41"/>
      <c r="AH1464" s="41"/>
      <c r="AI1464" s="41"/>
      <c r="AJ1464" s="41"/>
      <c r="AK1464" s="20"/>
      <c r="AL1464" s="20"/>
      <c r="AM1464" s="20"/>
      <c r="AN1464" s="20"/>
      <c r="AO1464" s="20"/>
      <c r="AP1464" s="20"/>
      <c r="AQ1464" s="20"/>
      <c r="AR1464" s="20"/>
      <c r="AS1464" s="20"/>
      <c r="AT1464" s="48"/>
      <c r="AU1464" s="20"/>
      <c r="AV1464" s="20"/>
      <c r="AW1464" s="20"/>
      <c r="AX1464" s="20"/>
      <c r="AY1464" s="20"/>
      <c r="AZ1464" s="20"/>
      <c r="BA1464" s="20"/>
      <c r="BC1464" s="48"/>
      <c r="BE1464" s="48"/>
      <c r="BG1464" s="48"/>
      <c r="BH1464" s="48"/>
      <c r="BL1464" s="48"/>
      <c r="BM1464" s="61"/>
      <c r="BN1464" s="48"/>
      <c r="BO1464" s="48"/>
      <c r="BP1464" s="48"/>
      <c r="BQ1464" s="12"/>
      <c r="BR1464" s="48"/>
      <c r="BS1464" s="48"/>
      <c r="BT1464" s="48"/>
      <c r="BU1464" s="48"/>
      <c r="BV1464" s="18"/>
      <c r="BW1464" s="18"/>
      <c r="BX1464" s="18"/>
      <c r="BY1464" s="24"/>
      <c r="BZ1464" s="18"/>
      <c r="CA1464" s="18"/>
      <c r="CE1464" s="18"/>
    </row>
    <row r="1465" spans="2:83" s="19" customFormat="1">
      <c r="B1465" s="43"/>
      <c r="C1465" s="27"/>
      <c r="D1465" s="56"/>
      <c r="E1465" s="56"/>
      <c r="F1465" s="176"/>
      <c r="G1465" s="460"/>
      <c r="H1465" s="48"/>
      <c r="I1465" s="48"/>
      <c r="J1465" s="48"/>
      <c r="K1465" s="54"/>
      <c r="L1465" s="56"/>
      <c r="M1465" s="429"/>
      <c r="N1465" s="176"/>
      <c r="O1465" s="48"/>
      <c r="P1465" s="48"/>
      <c r="Q1465" s="48"/>
      <c r="R1465" s="54"/>
      <c r="S1465" s="56"/>
      <c r="T1465" s="176"/>
      <c r="U1465" s="48"/>
      <c r="V1465" s="48"/>
      <c r="W1465" s="48"/>
      <c r="X1465" s="54"/>
      <c r="Y1465" s="56"/>
      <c r="Z1465" s="176"/>
      <c r="AA1465" s="48"/>
      <c r="AB1465" s="48"/>
      <c r="AC1465" s="48"/>
      <c r="AD1465" s="54"/>
      <c r="AE1465" s="41"/>
      <c r="AF1465" s="41"/>
      <c r="AG1465" s="41"/>
      <c r="AH1465" s="41"/>
      <c r="AI1465" s="41"/>
      <c r="AJ1465" s="41"/>
      <c r="AK1465" s="20"/>
      <c r="AL1465" s="20"/>
      <c r="AM1465" s="20"/>
      <c r="AN1465" s="20"/>
      <c r="AO1465" s="20"/>
      <c r="AP1465" s="20"/>
      <c r="AQ1465" s="20"/>
      <c r="AR1465" s="20"/>
      <c r="AS1465" s="20"/>
      <c r="AT1465" s="48"/>
      <c r="AU1465" s="20"/>
      <c r="AV1465" s="20"/>
      <c r="AW1465" s="20"/>
      <c r="AX1465" s="20"/>
      <c r="AY1465" s="20"/>
      <c r="AZ1465" s="20"/>
      <c r="BA1465" s="20"/>
      <c r="BC1465" s="48"/>
      <c r="BE1465" s="48"/>
      <c r="BG1465" s="48"/>
      <c r="BH1465" s="48"/>
      <c r="BL1465" s="48"/>
      <c r="BM1465" s="61"/>
      <c r="BN1465" s="48"/>
      <c r="BO1465" s="48"/>
      <c r="BP1465" s="48"/>
      <c r="BQ1465" s="12"/>
      <c r="BR1465" s="48"/>
      <c r="BS1465" s="48"/>
      <c r="BT1465" s="48"/>
      <c r="BU1465" s="48"/>
      <c r="BV1465" s="18"/>
      <c r="BW1465" s="18"/>
      <c r="BX1465" s="18"/>
      <c r="BY1465" s="24"/>
      <c r="BZ1465" s="18"/>
      <c r="CA1465" s="18"/>
      <c r="CE1465" s="18"/>
    </row>
    <row r="1466" spans="2:83" s="19" customFormat="1">
      <c r="B1466" s="43"/>
      <c r="C1466" s="27"/>
      <c r="D1466" s="56"/>
      <c r="E1466" s="56"/>
      <c r="F1466" s="176"/>
      <c r="G1466" s="460"/>
      <c r="H1466" s="48"/>
      <c r="I1466" s="48"/>
      <c r="J1466" s="48"/>
      <c r="K1466" s="54"/>
      <c r="L1466" s="56"/>
      <c r="M1466" s="429"/>
      <c r="N1466" s="176"/>
      <c r="O1466" s="48"/>
      <c r="P1466" s="48"/>
      <c r="Q1466" s="48"/>
      <c r="R1466" s="54"/>
      <c r="S1466" s="56"/>
      <c r="T1466" s="176"/>
      <c r="U1466" s="48"/>
      <c r="V1466" s="48"/>
      <c r="W1466" s="48"/>
      <c r="X1466" s="54"/>
      <c r="Y1466" s="56"/>
      <c r="Z1466" s="176"/>
      <c r="AA1466" s="48"/>
      <c r="AB1466" s="48"/>
      <c r="AC1466" s="48"/>
      <c r="AD1466" s="54"/>
      <c r="AE1466" s="41"/>
      <c r="AF1466" s="41"/>
      <c r="AG1466" s="41"/>
      <c r="AH1466" s="41"/>
      <c r="AI1466" s="41"/>
      <c r="AJ1466" s="41"/>
      <c r="AK1466" s="20"/>
      <c r="AL1466" s="20"/>
      <c r="AM1466" s="20"/>
      <c r="AN1466" s="20"/>
      <c r="AO1466" s="20"/>
      <c r="AP1466" s="20"/>
      <c r="AQ1466" s="20"/>
      <c r="AR1466" s="20"/>
      <c r="AS1466" s="20"/>
      <c r="AT1466" s="48"/>
      <c r="AU1466" s="20"/>
      <c r="AV1466" s="20"/>
      <c r="AW1466" s="20"/>
      <c r="AX1466" s="20"/>
      <c r="AY1466" s="20"/>
      <c r="AZ1466" s="20"/>
      <c r="BA1466" s="20"/>
      <c r="BC1466" s="48"/>
      <c r="BE1466" s="48"/>
      <c r="BG1466" s="48"/>
      <c r="BH1466" s="48"/>
      <c r="BL1466" s="48"/>
      <c r="BM1466" s="61"/>
      <c r="BN1466" s="48"/>
      <c r="BO1466" s="48"/>
      <c r="BP1466" s="48"/>
      <c r="BQ1466" s="12"/>
      <c r="BR1466" s="48"/>
      <c r="BS1466" s="48"/>
      <c r="BT1466" s="48"/>
      <c r="BU1466" s="48"/>
      <c r="BV1466" s="18"/>
      <c r="BW1466" s="18"/>
      <c r="BX1466" s="18"/>
      <c r="BY1466" s="24"/>
      <c r="BZ1466" s="18"/>
      <c r="CA1466" s="18"/>
      <c r="CE1466" s="18"/>
    </row>
    <row r="1467" spans="2:83" s="19" customFormat="1">
      <c r="B1467" s="43"/>
      <c r="C1467" s="27"/>
      <c r="D1467" s="56"/>
      <c r="E1467" s="56"/>
      <c r="F1467" s="176"/>
      <c r="G1467" s="460"/>
      <c r="H1467" s="48"/>
      <c r="I1467" s="48"/>
      <c r="J1467" s="48"/>
      <c r="K1467" s="54"/>
      <c r="L1467" s="56"/>
      <c r="M1467" s="429"/>
      <c r="N1467" s="176"/>
      <c r="O1467" s="48"/>
      <c r="P1467" s="48"/>
      <c r="Q1467" s="48"/>
      <c r="R1467" s="54"/>
      <c r="S1467" s="56"/>
      <c r="T1467" s="176"/>
      <c r="U1467" s="48"/>
      <c r="V1467" s="48"/>
      <c r="W1467" s="48"/>
      <c r="X1467" s="54"/>
      <c r="Y1467" s="56"/>
      <c r="Z1467" s="176"/>
      <c r="AA1467" s="48"/>
      <c r="AB1467" s="48"/>
      <c r="AC1467" s="48"/>
      <c r="AD1467" s="54"/>
      <c r="AE1467" s="41"/>
      <c r="AF1467" s="41"/>
      <c r="AG1467" s="41"/>
      <c r="AH1467" s="41"/>
      <c r="AI1467" s="41"/>
      <c r="AJ1467" s="41"/>
      <c r="AK1467" s="20"/>
      <c r="AL1467" s="20"/>
      <c r="AM1467" s="20"/>
      <c r="AN1467" s="20"/>
      <c r="AO1467" s="20"/>
      <c r="AP1467" s="20"/>
      <c r="AQ1467" s="20"/>
      <c r="AR1467" s="20"/>
      <c r="AS1467" s="20"/>
      <c r="AT1467" s="48"/>
      <c r="AU1467" s="20"/>
      <c r="AV1467" s="20"/>
      <c r="AW1467" s="20"/>
      <c r="AX1467" s="20"/>
      <c r="AY1467" s="20"/>
      <c r="AZ1467" s="20"/>
      <c r="BA1467" s="20"/>
      <c r="BC1467" s="48"/>
      <c r="BE1467" s="48"/>
      <c r="BG1467" s="48"/>
      <c r="BH1467" s="48"/>
      <c r="BL1467" s="48"/>
      <c r="BM1467" s="61"/>
      <c r="BN1467" s="48"/>
      <c r="BO1467" s="48"/>
      <c r="BP1467" s="48"/>
      <c r="BQ1467" s="12"/>
      <c r="BR1467" s="48"/>
      <c r="BS1467" s="48"/>
      <c r="BT1467" s="48"/>
      <c r="BU1467" s="48"/>
      <c r="BV1467" s="18"/>
      <c r="BW1467" s="18"/>
      <c r="BX1467" s="18"/>
      <c r="BY1467" s="24"/>
      <c r="BZ1467" s="18"/>
      <c r="CA1467" s="18"/>
      <c r="CE1467" s="18"/>
    </row>
    <row r="1468" spans="2:83" s="19" customFormat="1">
      <c r="B1468" s="43"/>
      <c r="C1468" s="27"/>
      <c r="D1468" s="56"/>
      <c r="E1468" s="56"/>
      <c r="F1468" s="176"/>
      <c r="G1468" s="460"/>
      <c r="H1468" s="48"/>
      <c r="I1468" s="48"/>
      <c r="J1468" s="48"/>
      <c r="K1468" s="54"/>
      <c r="L1468" s="56"/>
      <c r="M1468" s="429"/>
      <c r="N1468" s="176"/>
      <c r="O1468" s="48"/>
      <c r="P1468" s="48"/>
      <c r="Q1468" s="48"/>
      <c r="R1468" s="54"/>
      <c r="S1468" s="56"/>
      <c r="T1468" s="176"/>
      <c r="U1468" s="48"/>
      <c r="V1468" s="48"/>
      <c r="W1468" s="48"/>
      <c r="X1468" s="54"/>
      <c r="Y1468" s="56"/>
      <c r="Z1468" s="176"/>
      <c r="AA1468" s="48"/>
      <c r="AB1468" s="48"/>
      <c r="AC1468" s="48"/>
      <c r="AD1468" s="54"/>
      <c r="AE1468" s="41"/>
      <c r="AF1468" s="41"/>
      <c r="AG1468" s="41"/>
      <c r="AH1468" s="41"/>
      <c r="AI1468" s="41"/>
      <c r="AJ1468" s="41"/>
      <c r="AK1468" s="20"/>
      <c r="AL1468" s="20"/>
      <c r="AM1468" s="20"/>
      <c r="AN1468" s="20"/>
      <c r="AO1468" s="20"/>
      <c r="AP1468" s="20"/>
      <c r="AQ1468" s="20"/>
      <c r="AR1468" s="20"/>
      <c r="AS1468" s="20"/>
      <c r="AT1468" s="48"/>
      <c r="AU1468" s="20"/>
      <c r="AV1468" s="20"/>
      <c r="AW1468" s="20"/>
      <c r="AX1468" s="20"/>
      <c r="AY1468" s="20"/>
      <c r="AZ1468" s="20"/>
      <c r="BA1468" s="20"/>
      <c r="BC1468" s="48"/>
      <c r="BE1468" s="48"/>
      <c r="BG1468" s="48"/>
      <c r="BH1468" s="48"/>
      <c r="BL1468" s="48"/>
      <c r="BM1468" s="61"/>
      <c r="BN1468" s="48"/>
      <c r="BO1468" s="48"/>
      <c r="BP1468" s="48"/>
      <c r="BQ1468" s="12"/>
      <c r="BR1468" s="48"/>
      <c r="BS1468" s="48"/>
      <c r="BT1468" s="48"/>
      <c r="BU1468" s="48"/>
      <c r="BV1468" s="18"/>
      <c r="BW1468" s="18"/>
      <c r="BX1468" s="18"/>
      <c r="BY1468" s="24"/>
      <c r="BZ1468" s="18"/>
      <c r="CA1468" s="18"/>
      <c r="CE1468" s="18"/>
    </row>
    <row r="1469" spans="2:83" s="19" customFormat="1">
      <c r="B1469" s="43"/>
      <c r="C1469" s="27"/>
      <c r="D1469" s="56"/>
      <c r="E1469" s="56"/>
      <c r="F1469" s="176"/>
      <c r="G1469" s="460"/>
      <c r="H1469" s="48"/>
      <c r="I1469" s="48"/>
      <c r="J1469" s="48"/>
      <c r="K1469" s="54"/>
      <c r="L1469" s="56"/>
      <c r="M1469" s="429"/>
      <c r="N1469" s="176"/>
      <c r="O1469" s="48"/>
      <c r="P1469" s="48"/>
      <c r="Q1469" s="48"/>
      <c r="R1469" s="54"/>
      <c r="S1469" s="56"/>
      <c r="T1469" s="176"/>
      <c r="U1469" s="48"/>
      <c r="V1469" s="48"/>
      <c r="W1469" s="48"/>
      <c r="X1469" s="54"/>
      <c r="Y1469" s="56"/>
      <c r="Z1469" s="176"/>
      <c r="AA1469" s="48"/>
      <c r="AB1469" s="48"/>
      <c r="AC1469" s="48"/>
      <c r="AD1469" s="54"/>
      <c r="AE1469" s="41"/>
      <c r="AF1469" s="41"/>
      <c r="AG1469" s="41"/>
      <c r="AH1469" s="41"/>
      <c r="AI1469" s="41"/>
      <c r="AJ1469" s="41"/>
      <c r="AK1469" s="20"/>
      <c r="AL1469" s="20"/>
      <c r="AM1469" s="20"/>
      <c r="AN1469" s="20"/>
      <c r="AO1469" s="20"/>
      <c r="AP1469" s="20"/>
      <c r="AQ1469" s="20"/>
      <c r="AR1469" s="20"/>
      <c r="AS1469" s="20"/>
      <c r="AT1469" s="48"/>
      <c r="AU1469" s="20"/>
      <c r="AV1469" s="20"/>
      <c r="AW1469" s="20"/>
      <c r="AX1469" s="20"/>
      <c r="AY1469" s="20"/>
      <c r="AZ1469" s="20"/>
      <c r="BA1469" s="20"/>
      <c r="BC1469" s="48"/>
      <c r="BE1469" s="48"/>
      <c r="BG1469" s="48"/>
      <c r="BH1469" s="48"/>
      <c r="BL1469" s="48"/>
      <c r="BM1469" s="61"/>
      <c r="BN1469" s="48"/>
      <c r="BO1469" s="48"/>
      <c r="BP1469" s="48"/>
      <c r="BQ1469" s="12"/>
      <c r="BR1469" s="48"/>
      <c r="BS1469" s="48"/>
      <c r="BT1469" s="48"/>
      <c r="BU1469" s="48"/>
      <c r="BV1469" s="18"/>
      <c r="BW1469" s="18"/>
      <c r="BX1469" s="18"/>
      <c r="BY1469" s="24"/>
      <c r="BZ1469" s="18"/>
      <c r="CA1469" s="18"/>
      <c r="CE1469" s="18"/>
    </row>
    <row r="1470" spans="2:83" s="19" customFormat="1">
      <c r="B1470" s="43"/>
      <c r="C1470" s="27"/>
      <c r="D1470" s="56"/>
      <c r="E1470" s="56"/>
      <c r="F1470" s="176"/>
      <c r="G1470" s="460"/>
      <c r="H1470" s="48"/>
      <c r="I1470" s="48"/>
      <c r="J1470" s="48"/>
      <c r="K1470" s="54"/>
      <c r="L1470" s="56"/>
      <c r="M1470" s="429"/>
      <c r="N1470" s="176"/>
      <c r="O1470" s="48"/>
      <c r="P1470" s="48"/>
      <c r="Q1470" s="48"/>
      <c r="R1470" s="54"/>
      <c r="S1470" s="56"/>
      <c r="T1470" s="176"/>
      <c r="U1470" s="48"/>
      <c r="V1470" s="48"/>
      <c r="W1470" s="48"/>
      <c r="X1470" s="54"/>
      <c r="Y1470" s="56"/>
      <c r="Z1470" s="176"/>
      <c r="AA1470" s="48"/>
      <c r="AB1470" s="48"/>
      <c r="AC1470" s="48"/>
      <c r="AD1470" s="54"/>
      <c r="AE1470" s="41"/>
      <c r="AF1470" s="41"/>
      <c r="AG1470" s="41"/>
      <c r="AH1470" s="41"/>
      <c r="AI1470" s="41"/>
      <c r="AJ1470" s="41"/>
      <c r="AK1470" s="20"/>
      <c r="AL1470" s="20"/>
      <c r="AM1470" s="20"/>
      <c r="AN1470" s="20"/>
      <c r="AO1470" s="20"/>
      <c r="AP1470" s="20"/>
      <c r="AQ1470" s="20"/>
      <c r="AR1470" s="20"/>
      <c r="AS1470" s="20"/>
      <c r="AT1470" s="48"/>
      <c r="AU1470" s="20"/>
      <c r="AV1470" s="20"/>
      <c r="AW1470" s="20"/>
      <c r="AX1470" s="20"/>
      <c r="AY1470" s="20"/>
      <c r="AZ1470" s="20"/>
      <c r="BA1470" s="20"/>
      <c r="BC1470" s="48"/>
      <c r="BE1470" s="48"/>
      <c r="BG1470" s="48"/>
      <c r="BH1470" s="48"/>
      <c r="BL1470" s="48"/>
      <c r="BM1470" s="61"/>
      <c r="BN1470" s="48"/>
      <c r="BO1470" s="48"/>
      <c r="BP1470" s="48"/>
      <c r="BQ1470" s="12"/>
      <c r="BR1470" s="48"/>
      <c r="BS1470" s="48"/>
      <c r="BT1470" s="48"/>
      <c r="BU1470" s="48"/>
      <c r="BV1470" s="18"/>
      <c r="BW1470" s="18"/>
      <c r="BX1470" s="18"/>
      <c r="BY1470" s="24"/>
      <c r="BZ1470" s="18"/>
      <c r="CA1470" s="18"/>
      <c r="CE1470" s="18"/>
    </row>
    <row r="1471" spans="2:83" s="19" customFormat="1">
      <c r="B1471" s="43"/>
      <c r="C1471" s="27"/>
      <c r="D1471" s="56"/>
      <c r="E1471" s="56"/>
      <c r="F1471" s="176"/>
      <c r="G1471" s="460"/>
      <c r="H1471" s="48"/>
      <c r="I1471" s="48"/>
      <c r="J1471" s="48"/>
      <c r="K1471" s="54"/>
      <c r="L1471" s="56"/>
      <c r="M1471" s="429"/>
      <c r="N1471" s="176"/>
      <c r="O1471" s="48"/>
      <c r="P1471" s="48"/>
      <c r="Q1471" s="48"/>
      <c r="R1471" s="54"/>
      <c r="S1471" s="56"/>
      <c r="T1471" s="176"/>
      <c r="U1471" s="48"/>
      <c r="V1471" s="48"/>
      <c r="W1471" s="48"/>
      <c r="X1471" s="54"/>
      <c r="Y1471" s="56"/>
      <c r="Z1471" s="176"/>
      <c r="AA1471" s="48"/>
      <c r="AB1471" s="48"/>
      <c r="AC1471" s="48"/>
      <c r="AD1471" s="54"/>
      <c r="AE1471" s="41"/>
      <c r="AF1471" s="41"/>
      <c r="AG1471" s="41"/>
      <c r="AH1471" s="41"/>
      <c r="AI1471" s="41"/>
      <c r="AJ1471" s="41"/>
      <c r="AK1471" s="20"/>
      <c r="AL1471" s="20"/>
      <c r="AM1471" s="20"/>
      <c r="AN1471" s="20"/>
      <c r="AO1471" s="20"/>
      <c r="AP1471" s="20"/>
      <c r="AQ1471" s="20"/>
      <c r="AR1471" s="20"/>
      <c r="AS1471" s="20"/>
      <c r="AT1471" s="48"/>
      <c r="AU1471" s="20"/>
      <c r="AV1471" s="20"/>
      <c r="AW1471" s="20"/>
      <c r="AX1471" s="20"/>
      <c r="AY1471" s="20"/>
      <c r="AZ1471" s="20"/>
      <c r="BA1471" s="20"/>
      <c r="BC1471" s="48"/>
      <c r="BE1471" s="48"/>
      <c r="BG1471" s="48"/>
      <c r="BH1471" s="48"/>
      <c r="BL1471" s="48"/>
      <c r="BM1471" s="61"/>
      <c r="BN1471" s="48"/>
      <c r="BO1471" s="48"/>
      <c r="BP1471" s="48"/>
      <c r="BQ1471" s="12"/>
      <c r="BR1471" s="48"/>
      <c r="BS1471" s="48"/>
      <c r="BT1471" s="48"/>
      <c r="BU1471" s="48"/>
      <c r="BV1471" s="18"/>
      <c r="BW1471" s="18"/>
      <c r="BX1471" s="18"/>
      <c r="BY1471" s="24"/>
      <c r="BZ1471" s="18"/>
      <c r="CA1471" s="18"/>
      <c r="CE1471" s="18"/>
    </row>
    <row r="1472" spans="2:83" s="19" customFormat="1">
      <c r="B1472" s="43"/>
      <c r="C1472" s="27"/>
      <c r="D1472" s="56"/>
      <c r="E1472" s="56"/>
      <c r="F1472" s="176"/>
      <c r="G1472" s="460"/>
      <c r="H1472" s="48"/>
      <c r="I1472" s="48"/>
      <c r="J1472" s="48"/>
      <c r="K1472" s="54"/>
      <c r="L1472" s="56"/>
      <c r="M1472" s="429"/>
      <c r="N1472" s="176"/>
      <c r="O1472" s="48"/>
      <c r="P1472" s="48"/>
      <c r="Q1472" s="48"/>
      <c r="R1472" s="54"/>
      <c r="S1472" s="56"/>
      <c r="T1472" s="176"/>
      <c r="U1472" s="48"/>
      <c r="V1472" s="48"/>
      <c r="W1472" s="48"/>
      <c r="X1472" s="54"/>
      <c r="Y1472" s="56"/>
      <c r="Z1472" s="176"/>
      <c r="AA1472" s="48"/>
      <c r="AB1472" s="48"/>
      <c r="AC1472" s="48"/>
      <c r="AD1472" s="54"/>
      <c r="AE1472" s="41"/>
      <c r="AF1472" s="41"/>
      <c r="AG1472" s="41"/>
      <c r="AH1472" s="41"/>
      <c r="AI1472" s="41"/>
      <c r="AJ1472" s="41"/>
      <c r="AK1472" s="20"/>
      <c r="AL1472" s="20"/>
      <c r="AM1472" s="20"/>
      <c r="AN1472" s="20"/>
      <c r="AO1472" s="20"/>
      <c r="AP1472" s="20"/>
      <c r="AQ1472" s="20"/>
      <c r="AR1472" s="20"/>
      <c r="AS1472" s="20"/>
      <c r="AT1472" s="48"/>
      <c r="AU1472" s="20"/>
      <c r="AV1472" s="20"/>
      <c r="AW1472" s="20"/>
      <c r="AX1472" s="20"/>
      <c r="AY1472" s="20"/>
      <c r="AZ1472" s="20"/>
      <c r="BA1472" s="20"/>
      <c r="BC1472" s="48"/>
      <c r="BE1472" s="48"/>
      <c r="BG1472" s="48"/>
      <c r="BH1472" s="48"/>
      <c r="BL1472" s="48"/>
      <c r="BM1472" s="61"/>
      <c r="BN1472" s="48"/>
      <c r="BO1472" s="48"/>
      <c r="BP1472" s="48"/>
      <c r="BQ1472" s="12"/>
      <c r="BR1472" s="48"/>
      <c r="BS1472" s="48"/>
      <c r="BT1472" s="48"/>
      <c r="BU1472" s="48"/>
      <c r="BV1472" s="18"/>
      <c r="BW1472" s="18"/>
      <c r="BX1472" s="18"/>
      <c r="BY1472" s="24"/>
      <c r="BZ1472" s="18"/>
      <c r="CA1472" s="18"/>
      <c r="CE1472" s="18"/>
    </row>
    <row r="1473" spans="1:86" s="19" customFormat="1">
      <c r="B1473" s="43"/>
      <c r="C1473" s="27"/>
      <c r="D1473" s="56"/>
      <c r="E1473" s="56"/>
      <c r="F1473" s="176"/>
      <c r="G1473" s="460"/>
      <c r="H1473" s="48"/>
      <c r="I1473" s="48"/>
      <c r="J1473" s="48"/>
      <c r="K1473" s="54"/>
      <c r="L1473" s="56"/>
      <c r="M1473" s="429"/>
      <c r="N1473" s="176"/>
      <c r="O1473" s="48"/>
      <c r="P1473" s="48"/>
      <c r="Q1473" s="48"/>
      <c r="R1473" s="54"/>
      <c r="S1473" s="56"/>
      <c r="T1473" s="176"/>
      <c r="U1473" s="48"/>
      <c r="V1473" s="48"/>
      <c r="W1473" s="48"/>
      <c r="X1473" s="54"/>
      <c r="Y1473" s="56"/>
      <c r="Z1473" s="176"/>
      <c r="AA1473" s="48"/>
      <c r="AB1473" s="48"/>
      <c r="AC1473" s="48"/>
      <c r="AD1473" s="54"/>
      <c r="AE1473" s="41"/>
      <c r="AF1473" s="41"/>
      <c r="AG1473" s="41"/>
      <c r="AH1473" s="41"/>
      <c r="AI1473" s="41"/>
      <c r="AJ1473" s="41"/>
      <c r="AK1473" s="20"/>
      <c r="AL1473" s="20"/>
      <c r="AM1473" s="20"/>
      <c r="AN1473" s="20"/>
      <c r="AO1473" s="20"/>
      <c r="AP1473" s="20"/>
      <c r="AQ1473" s="20"/>
      <c r="AR1473" s="20"/>
      <c r="AS1473" s="20"/>
      <c r="AT1473" s="48"/>
      <c r="AU1473" s="20"/>
      <c r="AV1473" s="20"/>
      <c r="AW1473" s="20"/>
      <c r="AX1473" s="20"/>
      <c r="AY1473" s="20"/>
      <c r="AZ1473" s="20"/>
      <c r="BA1473" s="20"/>
      <c r="BC1473" s="48"/>
      <c r="BE1473" s="48"/>
      <c r="BG1473" s="48"/>
      <c r="BH1473" s="48"/>
      <c r="BL1473" s="48"/>
      <c r="BM1473" s="61"/>
      <c r="BN1473" s="48"/>
      <c r="BO1473" s="48"/>
      <c r="BP1473" s="48"/>
      <c r="BQ1473" s="12"/>
      <c r="BR1473" s="48"/>
      <c r="BS1473" s="48"/>
      <c r="BT1473" s="48"/>
      <c r="BU1473" s="48"/>
      <c r="BV1473" s="18"/>
      <c r="BW1473" s="18"/>
      <c r="BX1473" s="18"/>
      <c r="BY1473" s="24"/>
      <c r="BZ1473" s="18"/>
      <c r="CA1473" s="18"/>
      <c r="CE1473" s="18"/>
    </row>
    <row r="1474" spans="1:86" s="19" customFormat="1">
      <c r="B1474" s="43"/>
      <c r="C1474" s="27"/>
      <c r="D1474" s="56"/>
      <c r="E1474" s="56"/>
      <c r="F1474" s="176"/>
      <c r="G1474" s="460"/>
      <c r="H1474" s="48"/>
      <c r="I1474" s="48"/>
      <c r="J1474" s="48"/>
      <c r="K1474" s="54"/>
      <c r="L1474" s="56"/>
      <c r="M1474" s="429"/>
      <c r="N1474" s="176"/>
      <c r="O1474" s="48"/>
      <c r="P1474" s="48"/>
      <c r="Q1474" s="48"/>
      <c r="R1474" s="54"/>
      <c r="S1474" s="56"/>
      <c r="T1474" s="176"/>
      <c r="U1474" s="48"/>
      <c r="V1474" s="48"/>
      <c r="W1474" s="48"/>
      <c r="X1474" s="54"/>
      <c r="Y1474" s="56"/>
      <c r="Z1474" s="176"/>
      <c r="AA1474" s="48"/>
      <c r="AB1474" s="48"/>
      <c r="AC1474" s="48"/>
      <c r="AD1474" s="54"/>
      <c r="AE1474" s="41"/>
      <c r="AF1474" s="41"/>
      <c r="AG1474" s="41"/>
      <c r="AH1474" s="41"/>
      <c r="AI1474" s="41"/>
      <c r="AJ1474" s="41"/>
      <c r="AK1474" s="20"/>
      <c r="AL1474" s="20"/>
      <c r="AM1474" s="20"/>
      <c r="AN1474" s="20"/>
      <c r="AO1474" s="20"/>
      <c r="AP1474" s="20"/>
      <c r="AQ1474" s="20"/>
      <c r="AR1474" s="20"/>
      <c r="AS1474" s="20"/>
      <c r="AT1474" s="48"/>
      <c r="AU1474" s="20"/>
      <c r="AV1474" s="20"/>
      <c r="AW1474" s="20"/>
      <c r="AX1474" s="20"/>
      <c r="AY1474" s="20"/>
      <c r="AZ1474" s="20"/>
      <c r="BA1474" s="20"/>
      <c r="BC1474" s="48"/>
      <c r="BE1474" s="48"/>
      <c r="BG1474" s="48"/>
      <c r="BH1474" s="48"/>
      <c r="BL1474" s="48"/>
      <c r="BM1474" s="61"/>
      <c r="BN1474" s="48"/>
      <c r="BO1474" s="48"/>
      <c r="BP1474" s="48"/>
      <c r="BQ1474" s="12"/>
      <c r="BR1474" s="48"/>
      <c r="BS1474" s="48"/>
      <c r="BT1474" s="48"/>
      <c r="BU1474" s="48"/>
      <c r="BV1474" s="18"/>
      <c r="BW1474" s="18"/>
      <c r="BX1474" s="18"/>
      <c r="BY1474" s="24"/>
      <c r="BZ1474" s="18"/>
      <c r="CA1474" s="18"/>
      <c r="CE1474" s="18"/>
    </row>
    <row r="1475" spans="1:86" s="19" customFormat="1">
      <c r="B1475" s="43"/>
      <c r="C1475" s="27"/>
      <c r="D1475" s="56"/>
      <c r="E1475" s="56"/>
      <c r="F1475" s="176"/>
      <c r="G1475" s="460"/>
      <c r="H1475" s="48"/>
      <c r="I1475" s="48"/>
      <c r="J1475" s="48"/>
      <c r="K1475" s="54"/>
      <c r="L1475" s="56"/>
      <c r="M1475" s="429"/>
      <c r="N1475" s="176"/>
      <c r="O1475" s="48"/>
      <c r="P1475" s="48"/>
      <c r="Q1475" s="48"/>
      <c r="R1475" s="54"/>
      <c r="S1475" s="56"/>
      <c r="T1475" s="176"/>
      <c r="U1475" s="48"/>
      <c r="V1475" s="48"/>
      <c r="W1475" s="48"/>
      <c r="X1475" s="54"/>
      <c r="Y1475" s="56"/>
      <c r="Z1475" s="176"/>
      <c r="AA1475" s="48"/>
      <c r="AB1475" s="48"/>
      <c r="AC1475" s="48"/>
      <c r="AD1475" s="54"/>
      <c r="AE1475" s="41"/>
      <c r="AF1475" s="41"/>
      <c r="AG1475" s="41"/>
      <c r="AH1475" s="41"/>
      <c r="AI1475" s="41"/>
      <c r="AJ1475" s="41"/>
      <c r="AK1475" s="20"/>
      <c r="AL1475" s="20"/>
      <c r="AM1475" s="20"/>
      <c r="AN1475" s="20"/>
      <c r="AO1475" s="20"/>
      <c r="AP1475" s="20"/>
      <c r="AQ1475" s="20"/>
      <c r="AR1475" s="20"/>
      <c r="AS1475" s="20"/>
      <c r="AT1475" s="48"/>
      <c r="AU1475" s="20"/>
      <c r="AV1475" s="20"/>
      <c r="AW1475" s="20"/>
      <c r="AX1475" s="20"/>
      <c r="AY1475" s="20"/>
      <c r="AZ1475" s="20"/>
      <c r="BA1475" s="20"/>
      <c r="BC1475" s="48"/>
      <c r="BE1475" s="48"/>
      <c r="BG1475" s="48"/>
      <c r="BH1475" s="48"/>
      <c r="BL1475" s="48"/>
      <c r="BM1475" s="61"/>
      <c r="BN1475" s="48"/>
      <c r="BO1475" s="48"/>
      <c r="BP1475" s="48"/>
      <c r="BQ1475" s="12"/>
      <c r="BR1475" s="48"/>
      <c r="BS1475" s="48"/>
      <c r="BT1475" s="48"/>
      <c r="BU1475" s="48"/>
      <c r="BV1475" s="18"/>
      <c r="BW1475" s="18"/>
      <c r="BX1475" s="18"/>
      <c r="BY1475" s="24"/>
      <c r="BZ1475" s="18"/>
      <c r="CA1475" s="18"/>
      <c r="CE1475" s="18"/>
    </row>
    <row r="1476" spans="1:86" s="19" customFormat="1">
      <c r="B1476" s="43"/>
      <c r="C1476" s="27"/>
      <c r="D1476" s="56"/>
      <c r="E1476" s="56"/>
      <c r="F1476" s="176"/>
      <c r="G1476" s="460"/>
      <c r="H1476" s="48"/>
      <c r="I1476" s="48"/>
      <c r="J1476" s="48"/>
      <c r="K1476" s="54"/>
      <c r="L1476" s="56"/>
      <c r="M1476" s="429"/>
      <c r="N1476" s="176"/>
      <c r="O1476" s="48"/>
      <c r="P1476" s="48"/>
      <c r="Q1476" s="48"/>
      <c r="R1476" s="54"/>
      <c r="S1476" s="56"/>
      <c r="T1476" s="176"/>
      <c r="U1476" s="48"/>
      <c r="V1476" s="48"/>
      <c r="W1476" s="48"/>
      <c r="X1476" s="54"/>
      <c r="Y1476" s="56"/>
      <c r="Z1476" s="176"/>
      <c r="AA1476" s="48"/>
      <c r="AB1476" s="48"/>
      <c r="AC1476" s="48"/>
      <c r="AD1476" s="54"/>
      <c r="AE1476" s="41"/>
      <c r="AF1476" s="41"/>
      <c r="AG1476" s="41"/>
      <c r="AH1476" s="41"/>
      <c r="AI1476" s="41"/>
      <c r="AJ1476" s="41"/>
      <c r="AK1476" s="20"/>
      <c r="AL1476" s="20"/>
      <c r="AM1476" s="20"/>
      <c r="AN1476" s="20"/>
      <c r="AO1476" s="20"/>
      <c r="AP1476" s="20"/>
      <c r="AQ1476" s="20"/>
      <c r="AR1476" s="20"/>
      <c r="AS1476" s="20"/>
      <c r="AT1476" s="48"/>
      <c r="AU1476" s="20"/>
      <c r="AV1476" s="20"/>
      <c r="AW1476" s="20"/>
      <c r="AX1476" s="20"/>
      <c r="AY1476" s="20"/>
      <c r="AZ1476" s="20"/>
      <c r="BA1476" s="20"/>
      <c r="BC1476" s="48"/>
      <c r="BE1476" s="48"/>
      <c r="BG1476" s="48"/>
      <c r="BH1476" s="48"/>
      <c r="BL1476" s="48"/>
      <c r="BM1476" s="61"/>
      <c r="BN1476" s="48"/>
      <c r="BO1476" s="48"/>
      <c r="BP1476" s="48"/>
      <c r="BQ1476" s="12"/>
      <c r="BR1476" s="48"/>
      <c r="BS1476" s="48"/>
      <c r="BT1476" s="48"/>
      <c r="BU1476" s="48"/>
      <c r="BV1476" s="18"/>
      <c r="BW1476" s="18"/>
      <c r="BX1476" s="18"/>
      <c r="BY1476" s="24"/>
      <c r="BZ1476" s="18"/>
      <c r="CA1476" s="18"/>
      <c r="CE1476" s="18"/>
    </row>
    <row r="1477" spans="1:86" s="19" customFormat="1">
      <c r="B1477" s="43"/>
      <c r="C1477" s="27"/>
      <c r="D1477" s="56"/>
      <c r="E1477" s="56"/>
      <c r="F1477" s="176"/>
      <c r="G1477" s="460"/>
      <c r="H1477" s="48"/>
      <c r="I1477" s="48"/>
      <c r="J1477" s="48"/>
      <c r="K1477" s="54"/>
      <c r="L1477" s="56"/>
      <c r="M1477" s="429"/>
      <c r="N1477" s="176"/>
      <c r="O1477" s="48"/>
      <c r="P1477" s="48"/>
      <c r="Q1477" s="48"/>
      <c r="R1477" s="54"/>
      <c r="S1477" s="56"/>
      <c r="T1477" s="176"/>
      <c r="U1477" s="48"/>
      <c r="V1477" s="48"/>
      <c r="W1477" s="48"/>
      <c r="X1477" s="54"/>
      <c r="Y1477" s="56"/>
      <c r="Z1477" s="176"/>
      <c r="AA1477" s="48"/>
      <c r="AB1477" s="48"/>
      <c r="AC1477" s="48"/>
      <c r="AD1477" s="54"/>
      <c r="AE1477" s="41"/>
      <c r="AF1477" s="41"/>
      <c r="AG1477" s="41"/>
      <c r="AH1477" s="41"/>
      <c r="AI1477" s="41"/>
      <c r="AJ1477" s="41"/>
      <c r="AK1477" s="20"/>
      <c r="AL1477" s="20"/>
      <c r="AM1477" s="20"/>
      <c r="AN1477" s="20"/>
      <c r="AO1477" s="20"/>
      <c r="AP1477" s="20"/>
      <c r="AQ1477" s="20"/>
      <c r="AR1477" s="20"/>
      <c r="AS1477" s="20"/>
      <c r="AT1477" s="48"/>
      <c r="AU1477" s="20"/>
      <c r="AV1477" s="20"/>
      <c r="AW1477" s="20"/>
      <c r="AX1477" s="20"/>
      <c r="AY1477" s="20"/>
      <c r="AZ1477" s="20"/>
      <c r="BA1477" s="20"/>
      <c r="BC1477" s="48"/>
      <c r="BE1477" s="48"/>
      <c r="BG1477" s="48"/>
      <c r="BH1477" s="48"/>
      <c r="BL1477" s="48"/>
      <c r="BM1477" s="61"/>
      <c r="BN1477" s="48"/>
      <c r="BO1477" s="48"/>
      <c r="BP1477" s="48"/>
      <c r="BQ1477" s="12"/>
      <c r="BR1477" s="48"/>
      <c r="BS1477" s="48"/>
      <c r="BT1477" s="48"/>
      <c r="BU1477" s="48"/>
      <c r="BV1477" s="18"/>
      <c r="BW1477" s="18"/>
      <c r="BX1477" s="18"/>
      <c r="BY1477" s="24"/>
      <c r="BZ1477" s="18"/>
      <c r="CA1477" s="18"/>
      <c r="CE1477" s="18"/>
    </row>
    <row r="1478" spans="1:86" s="19" customFormat="1">
      <c r="B1478" s="43"/>
      <c r="C1478" s="27"/>
      <c r="D1478" s="56"/>
      <c r="E1478" s="56"/>
      <c r="F1478" s="176"/>
      <c r="G1478" s="460"/>
      <c r="H1478" s="48"/>
      <c r="I1478" s="48"/>
      <c r="J1478" s="48"/>
      <c r="K1478" s="54"/>
      <c r="L1478" s="56"/>
      <c r="M1478" s="429"/>
      <c r="N1478" s="176"/>
      <c r="O1478" s="48"/>
      <c r="P1478" s="48"/>
      <c r="Q1478" s="48"/>
      <c r="R1478" s="54"/>
      <c r="S1478" s="56"/>
      <c r="T1478" s="176"/>
      <c r="U1478" s="48"/>
      <c r="V1478" s="48"/>
      <c r="W1478" s="48"/>
      <c r="X1478" s="54"/>
      <c r="Y1478" s="56"/>
      <c r="Z1478" s="176"/>
      <c r="AA1478" s="48"/>
      <c r="AB1478" s="48"/>
      <c r="AC1478" s="48"/>
      <c r="AD1478" s="54"/>
      <c r="AE1478" s="41"/>
      <c r="AF1478" s="41"/>
      <c r="AG1478" s="41"/>
      <c r="AH1478" s="41"/>
      <c r="AI1478" s="41"/>
      <c r="AJ1478" s="41"/>
      <c r="AK1478" s="20"/>
      <c r="AL1478" s="20"/>
      <c r="AM1478" s="20"/>
      <c r="AN1478" s="20"/>
      <c r="AO1478" s="20"/>
      <c r="AP1478" s="20"/>
      <c r="AQ1478" s="20"/>
      <c r="AR1478" s="20"/>
      <c r="AS1478" s="20"/>
      <c r="AT1478" s="48"/>
      <c r="AU1478" s="20"/>
      <c r="AV1478" s="20"/>
      <c r="AW1478" s="20"/>
      <c r="AX1478" s="20"/>
      <c r="AY1478" s="20"/>
      <c r="AZ1478" s="20"/>
      <c r="BA1478" s="20"/>
      <c r="BC1478" s="48"/>
      <c r="BE1478" s="48"/>
      <c r="BG1478" s="48"/>
      <c r="BH1478" s="48"/>
      <c r="BL1478" s="48"/>
      <c r="BM1478" s="61"/>
      <c r="BN1478" s="48"/>
      <c r="BO1478" s="48"/>
      <c r="BP1478" s="48"/>
      <c r="BQ1478" s="12"/>
      <c r="BR1478" s="48"/>
      <c r="BS1478" s="48"/>
      <c r="BT1478" s="48"/>
      <c r="BU1478" s="48"/>
      <c r="BV1478" s="18"/>
      <c r="BW1478" s="18"/>
      <c r="BX1478" s="18"/>
      <c r="BY1478" s="24"/>
      <c r="BZ1478" s="18"/>
      <c r="CA1478" s="18"/>
      <c r="CE1478" s="18"/>
    </row>
    <row r="1479" spans="1:86" s="19" customFormat="1">
      <c r="B1479" s="43"/>
      <c r="C1479" s="27"/>
      <c r="D1479" s="56"/>
      <c r="E1479" s="56"/>
      <c r="F1479" s="176"/>
      <c r="G1479" s="460"/>
      <c r="H1479" s="48"/>
      <c r="I1479" s="48"/>
      <c r="J1479" s="48"/>
      <c r="K1479" s="54"/>
      <c r="L1479" s="56"/>
      <c r="M1479" s="429"/>
      <c r="N1479" s="176"/>
      <c r="O1479" s="48"/>
      <c r="P1479" s="48"/>
      <c r="Q1479" s="48"/>
      <c r="R1479" s="54"/>
      <c r="S1479" s="56"/>
      <c r="T1479" s="176"/>
      <c r="U1479" s="48"/>
      <c r="V1479" s="48"/>
      <c r="W1479" s="48"/>
      <c r="X1479" s="54"/>
      <c r="Y1479" s="56"/>
      <c r="Z1479" s="176"/>
      <c r="AA1479" s="48"/>
      <c r="AB1479" s="48"/>
      <c r="AC1479" s="48"/>
      <c r="AD1479" s="54"/>
      <c r="AE1479" s="41"/>
      <c r="AF1479" s="41"/>
      <c r="AG1479" s="41"/>
      <c r="AH1479" s="41"/>
      <c r="AI1479" s="41"/>
      <c r="AJ1479" s="41"/>
      <c r="AK1479" s="20"/>
      <c r="AL1479" s="20"/>
      <c r="AM1479" s="20"/>
      <c r="AN1479" s="20"/>
      <c r="AO1479" s="20"/>
      <c r="AP1479" s="20"/>
      <c r="AQ1479" s="20"/>
      <c r="AR1479" s="20"/>
      <c r="AS1479" s="20"/>
      <c r="AT1479" s="48"/>
      <c r="AU1479" s="20"/>
      <c r="AV1479" s="20"/>
      <c r="AW1479" s="20"/>
      <c r="AX1479" s="20"/>
      <c r="AY1479" s="20"/>
      <c r="AZ1479" s="20"/>
      <c r="BA1479" s="20"/>
      <c r="BC1479" s="48"/>
      <c r="BE1479" s="48"/>
      <c r="BG1479" s="48"/>
      <c r="BH1479" s="48"/>
      <c r="BL1479" s="48"/>
      <c r="BM1479" s="61"/>
      <c r="BN1479" s="48"/>
      <c r="BO1479" s="48"/>
      <c r="BP1479" s="48"/>
      <c r="BQ1479" s="12"/>
      <c r="BR1479" s="48"/>
      <c r="BS1479" s="48"/>
      <c r="BT1479" s="48"/>
      <c r="BU1479" s="48"/>
      <c r="BV1479" s="18"/>
      <c r="BW1479" s="18"/>
      <c r="BX1479" s="18"/>
      <c r="BY1479" s="24"/>
      <c r="BZ1479" s="18"/>
      <c r="CA1479" s="18"/>
      <c r="CE1479" s="18"/>
    </row>
    <row r="1480" spans="1:86" s="19" customFormat="1">
      <c r="B1480" s="43"/>
      <c r="C1480" s="27"/>
      <c r="D1480" s="56"/>
      <c r="E1480" s="56"/>
      <c r="F1480" s="176"/>
      <c r="G1480" s="460"/>
      <c r="H1480" s="48"/>
      <c r="I1480" s="48"/>
      <c r="J1480" s="48"/>
      <c r="K1480" s="54"/>
      <c r="L1480" s="56"/>
      <c r="M1480" s="429"/>
      <c r="N1480" s="176"/>
      <c r="O1480" s="48"/>
      <c r="P1480" s="48"/>
      <c r="Q1480" s="48"/>
      <c r="R1480" s="54"/>
      <c r="S1480" s="56"/>
      <c r="T1480" s="176"/>
      <c r="U1480" s="48"/>
      <c r="V1480" s="48"/>
      <c r="W1480" s="48"/>
      <c r="X1480" s="54"/>
      <c r="Y1480" s="56"/>
      <c r="Z1480" s="176"/>
      <c r="AA1480" s="48"/>
      <c r="AB1480" s="48"/>
      <c r="AC1480" s="48"/>
      <c r="AD1480" s="54"/>
      <c r="AE1480" s="41"/>
      <c r="AF1480" s="41"/>
      <c r="AG1480" s="41"/>
      <c r="AH1480" s="41"/>
      <c r="AI1480" s="41"/>
      <c r="AJ1480" s="41"/>
      <c r="AK1480" s="20"/>
      <c r="AL1480" s="20"/>
      <c r="AM1480" s="20"/>
      <c r="AN1480" s="20"/>
      <c r="AO1480" s="20"/>
      <c r="AP1480" s="20"/>
      <c r="AQ1480" s="20"/>
      <c r="AR1480" s="20"/>
      <c r="AS1480" s="20"/>
      <c r="AT1480" s="48"/>
      <c r="AU1480" s="20"/>
      <c r="AV1480" s="20"/>
      <c r="AW1480" s="20"/>
      <c r="AX1480" s="20"/>
      <c r="AY1480" s="20"/>
      <c r="AZ1480" s="20"/>
      <c r="BA1480" s="20"/>
      <c r="BC1480" s="48"/>
      <c r="BE1480" s="48"/>
      <c r="BG1480" s="48"/>
      <c r="BH1480" s="48"/>
      <c r="BL1480" s="48"/>
      <c r="BM1480" s="61"/>
      <c r="BN1480" s="48"/>
      <c r="BO1480" s="48"/>
      <c r="BP1480" s="48"/>
      <c r="BQ1480" s="12"/>
      <c r="BR1480" s="48"/>
      <c r="BS1480" s="48"/>
      <c r="BT1480" s="48"/>
      <c r="BU1480" s="48"/>
      <c r="BV1480" s="18"/>
      <c r="BW1480" s="18"/>
      <c r="BX1480" s="18"/>
      <c r="BY1480" s="24"/>
      <c r="BZ1480" s="18"/>
      <c r="CA1480" s="18"/>
      <c r="CE1480" s="18"/>
    </row>
    <row r="1481" spans="1:86" s="19" customFormat="1">
      <c r="B1481" s="43"/>
      <c r="C1481" s="27"/>
      <c r="D1481" s="56"/>
      <c r="E1481" s="56"/>
      <c r="F1481" s="176"/>
      <c r="G1481" s="460"/>
      <c r="H1481" s="48"/>
      <c r="I1481" s="48"/>
      <c r="J1481" s="48"/>
      <c r="K1481" s="54"/>
      <c r="L1481" s="56"/>
      <c r="M1481" s="429"/>
      <c r="N1481" s="176"/>
      <c r="O1481" s="48"/>
      <c r="P1481" s="48"/>
      <c r="Q1481" s="48"/>
      <c r="R1481" s="54"/>
      <c r="S1481" s="56"/>
      <c r="T1481" s="176"/>
      <c r="U1481" s="48"/>
      <c r="V1481" s="48"/>
      <c r="W1481" s="48"/>
      <c r="X1481" s="54"/>
      <c r="Y1481" s="56"/>
      <c r="Z1481" s="176"/>
      <c r="AA1481" s="48"/>
      <c r="AB1481" s="48"/>
      <c r="AC1481" s="48"/>
      <c r="AD1481" s="54"/>
      <c r="AE1481" s="41"/>
      <c r="AF1481" s="41"/>
      <c r="AG1481" s="41"/>
      <c r="AH1481" s="41"/>
      <c r="AI1481" s="41"/>
      <c r="AJ1481" s="41"/>
      <c r="AK1481" s="20"/>
      <c r="AL1481" s="20"/>
      <c r="AM1481" s="20"/>
      <c r="AN1481" s="20"/>
      <c r="AO1481" s="20"/>
      <c r="AP1481" s="20"/>
      <c r="AQ1481" s="20"/>
      <c r="AR1481" s="20"/>
      <c r="AS1481" s="20"/>
      <c r="AT1481" s="48"/>
      <c r="AU1481" s="20"/>
      <c r="AV1481" s="20"/>
      <c r="AW1481" s="20"/>
      <c r="AX1481" s="20"/>
      <c r="AY1481" s="20"/>
      <c r="AZ1481" s="20"/>
      <c r="BA1481" s="20"/>
      <c r="BC1481" s="48"/>
      <c r="BE1481" s="48"/>
      <c r="BG1481" s="48"/>
      <c r="BH1481" s="48"/>
      <c r="BL1481" s="48"/>
      <c r="BM1481" s="61"/>
      <c r="BN1481" s="48"/>
      <c r="BO1481" s="48"/>
      <c r="BP1481" s="48"/>
      <c r="BQ1481" s="12"/>
      <c r="BR1481" s="48"/>
      <c r="BS1481" s="48"/>
      <c r="BT1481" s="48"/>
      <c r="BU1481" s="48"/>
      <c r="BV1481" s="18"/>
      <c r="BW1481" s="18"/>
      <c r="BX1481" s="18"/>
      <c r="BY1481" s="24"/>
      <c r="BZ1481" s="18"/>
      <c r="CA1481" s="18"/>
      <c r="CE1481" s="18"/>
    </row>
    <row r="1482" spans="1:86" s="19" customFormat="1">
      <c r="B1482" s="43"/>
      <c r="C1482" s="27"/>
      <c r="D1482" s="56"/>
      <c r="E1482" s="56"/>
      <c r="F1482" s="176"/>
      <c r="G1482" s="460"/>
      <c r="H1482" s="48"/>
      <c r="I1482" s="48"/>
      <c r="J1482" s="48"/>
      <c r="K1482" s="54"/>
      <c r="L1482" s="56"/>
      <c r="M1482" s="429"/>
      <c r="N1482" s="176"/>
      <c r="O1482" s="48"/>
      <c r="P1482" s="48"/>
      <c r="Q1482" s="48"/>
      <c r="R1482" s="54"/>
      <c r="S1482" s="56"/>
      <c r="T1482" s="176"/>
      <c r="U1482" s="48"/>
      <c r="V1482" s="48"/>
      <c r="W1482" s="48"/>
      <c r="X1482" s="54"/>
      <c r="Y1482" s="56"/>
      <c r="Z1482" s="176"/>
      <c r="AA1482" s="48"/>
      <c r="AB1482" s="48"/>
      <c r="AC1482" s="48"/>
      <c r="AD1482" s="54"/>
      <c r="AE1482" s="41"/>
      <c r="AF1482" s="41"/>
      <c r="AG1482" s="41"/>
      <c r="AH1482" s="41"/>
      <c r="AI1482" s="41"/>
      <c r="AJ1482" s="41"/>
      <c r="AK1482" s="20"/>
      <c r="AL1482" s="20"/>
      <c r="AM1482" s="20"/>
      <c r="AN1482" s="20"/>
      <c r="AO1482" s="20"/>
      <c r="AP1482" s="20"/>
      <c r="AQ1482" s="20"/>
      <c r="AR1482" s="20"/>
      <c r="AS1482" s="20"/>
      <c r="AT1482" s="48"/>
      <c r="AU1482" s="20"/>
      <c r="AV1482" s="20"/>
      <c r="AW1482" s="20"/>
      <c r="AX1482" s="20"/>
      <c r="AY1482" s="20"/>
      <c r="AZ1482" s="20"/>
      <c r="BA1482" s="20"/>
      <c r="BC1482" s="48"/>
      <c r="BE1482" s="48"/>
      <c r="BG1482" s="48"/>
      <c r="BH1482" s="48"/>
      <c r="BL1482" s="48"/>
      <c r="BM1482" s="61"/>
      <c r="BN1482" s="48"/>
      <c r="BO1482" s="48"/>
      <c r="BP1482" s="48"/>
      <c r="BQ1482" s="12"/>
      <c r="BR1482" s="48"/>
      <c r="BS1482" s="48"/>
      <c r="BT1482" s="48"/>
      <c r="BU1482" s="48"/>
      <c r="BV1482" s="18"/>
      <c r="BW1482" s="18"/>
      <c r="BX1482" s="18"/>
      <c r="BY1482" s="24"/>
      <c r="BZ1482" s="18"/>
      <c r="CA1482" s="18"/>
      <c r="CE1482" s="18"/>
    </row>
    <row r="1483" spans="1:86" s="19" customFormat="1">
      <c r="B1483" s="43"/>
      <c r="C1483" s="27"/>
      <c r="D1483" s="56"/>
      <c r="E1483" s="56"/>
      <c r="F1483" s="176"/>
      <c r="G1483" s="460"/>
      <c r="H1483" s="48"/>
      <c r="I1483" s="48"/>
      <c r="J1483" s="48"/>
      <c r="K1483" s="54"/>
      <c r="L1483" s="56"/>
      <c r="M1483" s="429"/>
      <c r="N1483" s="176"/>
      <c r="O1483" s="48"/>
      <c r="P1483" s="48"/>
      <c r="Q1483" s="48"/>
      <c r="R1483" s="54"/>
      <c r="S1483" s="56"/>
      <c r="T1483" s="176"/>
      <c r="U1483" s="48"/>
      <c r="V1483" s="48"/>
      <c r="W1483" s="48"/>
      <c r="X1483" s="54"/>
      <c r="Y1483" s="56"/>
      <c r="Z1483" s="176"/>
      <c r="AA1483" s="48"/>
      <c r="AB1483" s="48"/>
      <c r="AC1483" s="48"/>
      <c r="AD1483" s="54"/>
      <c r="AE1483" s="41"/>
      <c r="AF1483" s="41"/>
      <c r="AG1483" s="41"/>
      <c r="AH1483" s="41"/>
      <c r="AI1483" s="41"/>
      <c r="AJ1483" s="41"/>
      <c r="AK1483" s="20"/>
      <c r="AL1483" s="20"/>
      <c r="AM1483" s="20"/>
      <c r="AN1483" s="20"/>
      <c r="AO1483" s="20"/>
      <c r="AP1483" s="20"/>
      <c r="AQ1483" s="20"/>
      <c r="AR1483" s="20"/>
      <c r="AS1483" s="20"/>
      <c r="AT1483" s="48"/>
      <c r="AU1483" s="20"/>
      <c r="AV1483" s="20"/>
      <c r="AW1483" s="20"/>
      <c r="AX1483" s="20"/>
      <c r="AY1483" s="20"/>
      <c r="AZ1483" s="20"/>
      <c r="BA1483" s="20"/>
      <c r="BC1483" s="48"/>
      <c r="BE1483" s="48"/>
      <c r="BG1483" s="48"/>
      <c r="BH1483" s="48"/>
      <c r="BL1483" s="48"/>
      <c r="BM1483" s="61"/>
      <c r="BN1483" s="48"/>
      <c r="BO1483" s="48"/>
      <c r="BP1483" s="48"/>
      <c r="BQ1483" s="12"/>
      <c r="BR1483" s="48"/>
      <c r="BS1483" s="48"/>
      <c r="BT1483" s="48"/>
      <c r="BU1483" s="48"/>
      <c r="BV1483" s="18"/>
      <c r="BW1483" s="18"/>
      <c r="BX1483" s="18"/>
      <c r="BY1483" s="24"/>
      <c r="BZ1483" s="18"/>
      <c r="CA1483" s="18"/>
      <c r="CE1483" s="18"/>
    </row>
    <row r="1484" spans="1:86" s="19" customFormat="1">
      <c r="B1484" s="43"/>
      <c r="C1484" s="27"/>
      <c r="D1484" s="56"/>
      <c r="E1484" s="56"/>
      <c r="F1484" s="176"/>
      <c r="G1484" s="460"/>
      <c r="H1484" s="48"/>
      <c r="I1484" s="48"/>
      <c r="J1484" s="48"/>
      <c r="K1484" s="54"/>
      <c r="L1484" s="56"/>
      <c r="M1484" s="429"/>
      <c r="N1484" s="176"/>
      <c r="O1484" s="48"/>
      <c r="P1484" s="48"/>
      <c r="Q1484" s="48"/>
      <c r="R1484" s="54"/>
      <c r="S1484" s="56"/>
      <c r="T1484" s="176"/>
      <c r="U1484" s="48"/>
      <c r="V1484" s="48"/>
      <c r="W1484" s="48"/>
      <c r="X1484" s="54"/>
      <c r="Y1484" s="56"/>
      <c r="Z1484" s="176"/>
      <c r="AA1484" s="48"/>
      <c r="AB1484" s="48"/>
      <c r="AC1484" s="48"/>
      <c r="AD1484" s="54"/>
      <c r="AE1484" s="41"/>
      <c r="AF1484" s="41"/>
      <c r="AG1484" s="41"/>
      <c r="AH1484" s="41"/>
      <c r="AI1484" s="41"/>
      <c r="AJ1484" s="41"/>
      <c r="AK1484" s="20"/>
      <c r="AL1484" s="20"/>
      <c r="AM1484" s="20"/>
      <c r="AN1484" s="20"/>
      <c r="AO1484" s="20"/>
      <c r="AP1484" s="20"/>
      <c r="AQ1484" s="20"/>
      <c r="AR1484" s="20"/>
      <c r="AS1484" s="20"/>
      <c r="AT1484" s="48"/>
      <c r="AU1484" s="20"/>
      <c r="AV1484" s="20"/>
      <c r="AW1484" s="20"/>
      <c r="AX1484" s="20"/>
      <c r="AY1484" s="20"/>
      <c r="AZ1484" s="20"/>
      <c r="BA1484" s="20"/>
      <c r="BC1484" s="48"/>
      <c r="BE1484" s="48"/>
      <c r="BG1484" s="48"/>
      <c r="BH1484" s="48"/>
      <c r="BL1484" s="48"/>
      <c r="BM1484" s="61"/>
      <c r="BN1484" s="48"/>
      <c r="BO1484" s="48"/>
      <c r="BP1484" s="48"/>
      <c r="BQ1484" s="12"/>
      <c r="BR1484" s="48"/>
      <c r="BS1484" s="48"/>
      <c r="BT1484" s="48"/>
      <c r="BU1484" s="48"/>
      <c r="BV1484" s="18"/>
      <c r="BW1484" s="18"/>
      <c r="BX1484" s="18"/>
      <c r="BY1484" s="24"/>
      <c r="BZ1484" s="18"/>
      <c r="CA1484" s="18"/>
      <c r="CE1484" s="18"/>
    </row>
    <row r="1485" spans="1:86" s="19" customFormat="1">
      <c r="B1485" s="43"/>
      <c r="C1485" s="27"/>
      <c r="D1485" s="56"/>
      <c r="E1485" s="56"/>
      <c r="F1485" s="176"/>
      <c r="G1485" s="460"/>
      <c r="H1485" s="48"/>
      <c r="I1485" s="48"/>
      <c r="J1485" s="48"/>
      <c r="K1485" s="54"/>
      <c r="L1485" s="56"/>
      <c r="M1485" s="429"/>
      <c r="N1485" s="176"/>
      <c r="O1485" s="48"/>
      <c r="P1485" s="48"/>
      <c r="Q1485" s="48"/>
      <c r="R1485" s="54"/>
      <c r="S1485" s="56"/>
      <c r="T1485" s="176"/>
      <c r="U1485" s="48"/>
      <c r="V1485" s="48"/>
      <c r="W1485" s="48"/>
      <c r="X1485" s="54"/>
      <c r="Y1485" s="56"/>
      <c r="Z1485" s="176"/>
      <c r="AA1485" s="48"/>
      <c r="AB1485" s="48"/>
      <c r="AC1485" s="48"/>
      <c r="AD1485" s="54"/>
      <c r="AE1485" s="41"/>
      <c r="AF1485" s="41"/>
      <c r="AG1485" s="41"/>
      <c r="AH1485" s="41"/>
      <c r="AI1485" s="41"/>
      <c r="AJ1485" s="41"/>
      <c r="AK1485" s="20"/>
      <c r="AL1485" s="20"/>
      <c r="AM1485" s="20"/>
      <c r="AN1485" s="20"/>
      <c r="AO1485" s="20"/>
      <c r="AP1485" s="20"/>
      <c r="AQ1485" s="20"/>
      <c r="AR1485" s="20"/>
      <c r="AS1485" s="20"/>
      <c r="AT1485" s="48"/>
      <c r="AU1485" s="20"/>
      <c r="AV1485" s="20"/>
      <c r="AW1485" s="20"/>
      <c r="AX1485" s="20"/>
      <c r="AY1485" s="20"/>
      <c r="AZ1485" s="20"/>
      <c r="BA1485" s="20"/>
      <c r="BC1485" s="48"/>
      <c r="BE1485" s="48"/>
      <c r="BG1485" s="48"/>
      <c r="BH1485" s="48"/>
      <c r="BL1485" s="48"/>
      <c r="BM1485" s="61"/>
      <c r="BN1485" s="48"/>
      <c r="BO1485" s="48"/>
      <c r="BP1485" s="48"/>
      <c r="BQ1485" s="12"/>
      <c r="BR1485" s="48"/>
      <c r="BS1485" s="48"/>
      <c r="BT1485" s="48"/>
      <c r="BU1485" s="48"/>
      <c r="BV1485" s="18"/>
      <c r="BW1485" s="18"/>
      <c r="BX1485" s="18"/>
      <c r="BY1485" s="24"/>
      <c r="BZ1485" s="18"/>
      <c r="CA1485" s="18"/>
      <c r="CE1485" s="18"/>
    </row>
    <row r="1486" spans="1:86" s="19" customFormat="1">
      <c r="B1486" s="43"/>
      <c r="C1486" s="27"/>
      <c r="D1486" s="56"/>
      <c r="E1486" s="56"/>
      <c r="F1486" s="176"/>
      <c r="G1486" s="460"/>
      <c r="H1486" s="48"/>
      <c r="I1486" s="48"/>
      <c r="J1486" s="48"/>
      <c r="K1486" s="54"/>
      <c r="L1486" s="56"/>
      <c r="M1486" s="429"/>
      <c r="N1486" s="176"/>
      <c r="O1486" s="48"/>
      <c r="P1486" s="48"/>
      <c r="Q1486" s="48"/>
      <c r="R1486" s="54"/>
      <c r="S1486" s="56"/>
      <c r="T1486" s="176"/>
      <c r="U1486" s="48"/>
      <c r="V1486" s="48"/>
      <c r="W1486" s="48"/>
      <c r="X1486" s="54"/>
      <c r="Y1486" s="56"/>
      <c r="Z1486" s="176"/>
      <c r="AA1486" s="48"/>
      <c r="AB1486" s="48"/>
      <c r="AC1486" s="48"/>
      <c r="AD1486" s="54"/>
      <c r="AE1486" s="41"/>
      <c r="AF1486" s="41"/>
      <c r="AG1486" s="41"/>
      <c r="AH1486" s="41"/>
      <c r="AI1486" s="41"/>
      <c r="AJ1486" s="41"/>
      <c r="AK1486" s="20"/>
      <c r="AL1486" s="20"/>
      <c r="AM1486" s="20"/>
      <c r="AN1486" s="20"/>
      <c r="AO1486" s="20"/>
      <c r="AP1486" s="20"/>
      <c r="AQ1486" s="20"/>
      <c r="AR1486" s="20"/>
      <c r="AS1486" s="20"/>
      <c r="AT1486" s="48"/>
      <c r="AU1486" s="20"/>
      <c r="AV1486" s="20"/>
      <c r="AW1486" s="20"/>
      <c r="AX1486" s="20"/>
      <c r="AY1486" s="20"/>
      <c r="AZ1486" s="20"/>
      <c r="BA1486" s="20"/>
      <c r="BC1486" s="48"/>
      <c r="BE1486" s="48"/>
      <c r="BG1486" s="48"/>
      <c r="BH1486" s="48"/>
      <c r="BL1486" s="48"/>
      <c r="BM1486" s="61"/>
      <c r="BN1486" s="48"/>
      <c r="BO1486" s="48"/>
      <c r="BP1486" s="48"/>
      <c r="BQ1486" s="12"/>
      <c r="BR1486" s="48"/>
      <c r="BS1486" s="48"/>
      <c r="BT1486" s="48"/>
      <c r="BU1486" s="48"/>
      <c r="BV1486" s="18"/>
      <c r="BW1486" s="18"/>
      <c r="BX1486" s="18"/>
      <c r="BY1486" s="24"/>
      <c r="BZ1486" s="18"/>
      <c r="CA1486" s="18"/>
      <c r="CE1486" s="18"/>
    </row>
    <row r="1487" spans="1:86" s="19" customFormat="1">
      <c r="B1487" s="43"/>
      <c r="C1487" s="27"/>
      <c r="D1487" s="56"/>
      <c r="E1487" s="56"/>
      <c r="F1487" s="176"/>
      <c r="G1487" s="460"/>
      <c r="H1487" s="48"/>
      <c r="I1487" s="48"/>
      <c r="J1487" s="48"/>
      <c r="K1487" s="54"/>
      <c r="L1487" s="56"/>
      <c r="M1487" s="429"/>
      <c r="N1487" s="176"/>
      <c r="O1487" s="48"/>
      <c r="P1487" s="48"/>
      <c r="Q1487" s="48"/>
      <c r="R1487" s="54"/>
      <c r="S1487" s="56"/>
      <c r="T1487" s="176"/>
      <c r="U1487" s="48"/>
      <c r="V1487" s="48"/>
      <c r="W1487" s="48"/>
      <c r="X1487" s="54"/>
      <c r="Y1487" s="56"/>
      <c r="Z1487" s="176"/>
      <c r="AA1487" s="48"/>
      <c r="AB1487" s="48"/>
      <c r="AC1487" s="48"/>
      <c r="AD1487" s="54"/>
      <c r="AE1487" s="41"/>
      <c r="AF1487" s="41"/>
      <c r="AG1487" s="41"/>
      <c r="AH1487" s="41"/>
      <c r="AI1487" s="41"/>
      <c r="AJ1487" s="41"/>
      <c r="AK1487" s="20"/>
      <c r="AL1487" s="20"/>
      <c r="AM1487" s="20"/>
      <c r="AN1487" s="20"/>
      <c r="AO1487" s="20"/>
      <c r="AP1487" s="20"/>
      <c r="AQ1487" s="20"/>
      <c r="AR1487" s="20"/>
      <c r="AS1487" s="20"/>
      <c r="AT1487" s="48"/>
      <c r="AU1487" s="20"/>
      <c r="AV1487" s="20"/>
      <c r="AW1487" s="20"/>
      <c r="AX1487" s="20"/>
      <c r="AY1487" s="20"/>
      <c r="AZ1487" s="20"/>
      <c r="BA1487" s="20"/>
      <c r="BC1487" s="48"/>
      <c r="BE1487" s="48"/>
      <c r="BG1487" s="48"/>
      <c r="BH1487" s="48"/>
      <c r="BL1487" s="48"/>
      <c r="BM1487" s="61"/>
      <c r="BN1487" s="48"/>
      <c r="BO1487" s="48"/>
      <c r="BP1487" s="48"/>
      <c r="BQ1487" s="12"/>
      <c r="BR1487" s="48"/>
      <c r="BS1487" s="48"/>
      <c r="BT1487" s="48"/>
      <c r="BU1487" s="48"/>
      <c r="BV1487" s="18"/>
      <c r="BW1487" s="18"/>
      <c r="BX1487" s="18"/>
      <c r="BY1487" s="24"/>
      <c r="BZ1487" s="18"/>
      <c r="CA1487" s="18"/>
      <c r="CE1487" s="18"/>
    </row>
    <row r="1488" spans="1:86" s="19" customFormat="1">
      <c r="A1488" s="4"/>
      <c r="B1488" s="43"/>
      <c r="C1488" s="27"/>
      <c r="D1488" s="56"/>
      <c r="E1488" s="56"/>
      <c r="F1488" s="176"/>
      <c r="G1488" s="460"/>
      <c r="H1488" s="48"/>
      <c r="I1488" s="48"/>
      <c r="J1488" s="48"/>
      <c r="K1488" s="54"/>
      <c r="L1488" s="56"/>
      <c r="M1488" s="429"/>
      <c r="N1488" s="176"/>
      <c r="O1488" s="48"/>
      <c r="P1488" s="48"/>
      <c r="Q1488" s="48"/>
      <c r="R1488" s="54"/>
      <c r="S1488" s="56"/>
      <c r="T1488" s="176"/>
      <c r="U1488" s="48"/>
      <c r="V1488" s="48"/>
      <c r="W1488" s="48"/>
      <c r="X1488" s="54"/>
      <c r="Y1488" s="56"/>
      <c r="Z1488" s="176"/>
      <c r="AA1488" s="48"/>
      <c r="AB1488" s="48"/>
      <c r="AC1488" s="48"/>
      <c r="AD1488" s="54"/>
      <c r="AE1488" s="41"/>
      <c r="AF1488" s="41"/>
      <c r="AG1488" s="41"/>
      <c r="AH1488" s="41"/>
      <c r="AI1488" s="41"/>
      <c r="AJ1488" s="41"/>
      <c r="AK1488" s="20"/>
      <c r="AL1488" s="20"/>
      <c r="AM1488" s="20"/>
      <c r="AN1488" s="20"/>
      <c r="AO1488" s="20"/>
      <c r="AP1488" s="20"/>
      <c r="AQ1488" s="20"/>
      <c r="AR1488" s="20"/>
      <c r="AS1488" s="20"/>
      <c r="AT1488" s="41"/>
      <c r="AU1488" s="20"/>
      <c r="AV1488" s="20"/>
      <c r="AW1488" s="20"/>
      <c r="AX1488" s="20"/>
      <c r="AY1488" s="20"/>
      <c r="AZ1488" s="20"/>
      <c r="BA1488" s="20"/>
      <c r="BB1488" s="4"/>
      <c r="BC1488" s="48"/>
      <c r="BD1488" s="4"/>
      <c r="BE1488" s="48"/>
      <c r="BG1488" s="48"/>
      <c r="BH1488" s="48"/>
      <c r="BL1488" s="48"/>
      <c r="BM1488" s="61"/>
      <c r="BN1488" s="48"/>
      <c r="BO1488" s="48"/>
      <c r="BP1488" s="48"/>
      <c r="BQ1488" s="12"/>
      <c r="BR1488" s="48"/>
      <c r="BS1488" s="48"/>
      <c r="BT1488" s="48"/>
      <c r="BU1488" s="48"/>
      <c r="BV1488" s="18"/>
      <c r="BW1488" s="18"/>
      <c r="BX1488" s="18"/>
      <c r="BY1488" s="24"/>
      <c r="BZ1488" s="18"/>
      <c r="CA1488" s="18"/>
      <c r="CE1488" s="18"/>
      <c r="CF1488" s="4"/>
      <c r="CH1488" s="4"/>
    </row>
    <row r="1489" spans="2:66">
      <c r="B1489" s="43"/>
      <c r="C1489" s="27"/>
      <c r="F1489" s="176"/>
      <c r="G1489" s="460"/>
      <c r="H1489" s="48"/>
      <c r="I1489" s="48"/>
      <c r="J1489" s="48"/>
      <c r="K1489" s="54"/>
      <c r="N1489" s="176"/>
      <c r="O1489" s="48"/>
      <c r="P1489" s="48"/>
      <c r="Q1489" s="48"/>
      <c r="R1489" s="54"/>
      <c r="T1489" s="176"/>
      <c r="U1489" s="48"/>
      <c r="V1489" s="48"/>
      <c r="W1489" s="48"/>
      <c r="X1489" s="54"/>
      <c r="Z1489" s="176"/>
      <c r="AA1489" s="48"/>
      <c r="AB1489" s="48"/>
      <c r="AC1489" s="48"/>
      <c r="AD1489" s="54"/>
      <c r="AK1489" s="20"/>
      <c r="AL1489" s="20"/>
      <c r="AM1489" s="20"/>
      <c r="AN1489" s="20"/>
      <c r="AO1489" s="20"/>
      <c r="AP1489" s="20"/>
      <c r="AQ1489" s="20"/>
      <c r="AR1489" s="20"/>
      <c r="AS1489" s="20"/>
      <c r="AU1489" s="20"/>
      <c r="AV1489" s="20"/>
      <c r="AW1489" s="20"/>
      <c r="AX1489" s="20"/>
      <c r="AY1489" s="20"/>
      <c r="AZ1489" s="20"/>
      <c r="BA1489" s="20"/>
      <c r="BC1489" s="48"/>
      <c r="BE1489" s="48"/>
      <c r="BG1489" s="48"/>
      <c r="BH1489" s="48"/>
      <c r="BI1489" s="19"/>
      <c r="BJ1489" s="19"/>
      <c r="BK1489" s="19"/>
      <c r="BL1489" s="48"/>
      <c r="BM1489" s="61"/>
      <c r="BN1489" s="48"/>
    </row>
    <row r="1490" spans="2:66">
      <c r="B1490" s="43"/>
      <c r="C1490" s="27"/>
      <c r="F1490" s="176"/>
      <c r="G1490" s="460"/>
      <c r="H1490" s="48"/>
      <c r="I1490" s="48"/>
      <c r="J1490" s="48"/>
      <c r="K1490" s="54"/>
      <c r="N1490" s="176"/>
      <c r="O1490" s="48"/>
      <c r="P1490" s="48"/>
      <c r="Q1490" s="48"/>
      <c r="R1490" s="54"/>
      <c r="T1490" s="176"/>
      <c r="U1490" s="48"/>
      <c r="V1490" s="48"/>
      <c r="W1490" s="48"/>
      <c r="X1490" s="54"/>
      <c r="Z1490" s="176"/>
      <c r="AA1490" s="48"/>
      <c r="AB1490" s="48"/>
      <c r="AC1490" s="48"/>
      <c r="AD1490" s="54"/>
      <c r="AK1490" s="20"/>
      <c r="AL1490" s="20"/>
      <c r="AM1490" s="20"/>
      <c r="AN1490" s="20"/>
      <c r="AO1490" s="20"/>
      <c r="AP1490" s="20"/>
      <c r="AQ1490" s="20"/>
      <c r="AR1490" s="20"/>
      <c r="AS1490" s="20"/>
      <c r="AU1490" s="20"/>
      <c r="AV1490" s="20"/>
      <c r="AW1490" s="20"/>
      <c r="AX1490" s="20"/>
      <c r="AY1490" s="20"/>
      <c r="AZ1490" s="20"/>
      <c r="BA1490" s="20"/>
      <c r="BC1490" s="48"/>
      <c r="BE1490" s="48"/>
      <c r="BG1490" s="48"/>
      <c r="BH1490" s="48"/>
      <c r="BI1490" s="19"/>
      <c r="BJ1490" s="19"/>
      <c r="BK1490" s="19"/>
      <c r="BL1490" s="48"/>
      <c r="BM1490" s="61"/>
      <c r="BN1490" s="48"/>
    </row>
    <row r="1491" spans="2:66">
      <c r="B1491" s="43"/>
      <c r="C1491" s="27"/>
      <c r="F1491" s="176"/>
      <c r="G1491" s="460"/>
      <c r="H1491" s="48"/>
      <c r="I1491" s="48"/>
      <c r="J1491" s="48"/>
      <c r="K1491" s="54"/>
      <c r="N1491" s="176"/>
      <c r="O1491" s="48"/>
      <c r="P1491" s="48"/>
      <c r="Q1491" s="48"/>
      <c r="R1491" s="54"/>
      <c r="T1491" s="176"/>
      <c r="U1491" s="48"/>
      <c r="V1491" s="48"/>
      <c r="W1491" s="48"/>
      <c r="X1491" s="54"/>
      <c r="Z1491" s="176"/>
      <c r="AA1491" s="48"/>
      <c r="AB1491" s="48"/>
      <c r="AC1491" s="48"/>
      <c r="AD1491" s="54"/>
      <c r="AK1491" s="20"/>
      <c r="AL1491" s="20"/>
      <c r="AM1491" s="20"/>
      <c r="AN1491" s="20"/>
      <c r="AO1491" s="20"/>
      <c r="AP1491" s="20"/>
      <c r="AQ1491" s="20"/>
      <c r="AR1491" s="20"/>
      <c r="AS1491" s="20"/>
      <c r="AU1491" s="20"/>
      <c r="AV1491" s="20"/>
      <c r="AW1491" s="20"/>
      <c r="AX1491" s="20"/>
      <c r="AY1491" s="20"/>
      <c r="AZ1491" s="20"/>
      <c r="BA1491" s="20"/>
      <c r="BC1491" s="48"/>
      <c r="BE1491" s="48"/>
      <c r="BG1491" s="48"/>
      <c r="BH1491" s="48"/>
      <c r="BI1491" s="19"/>
      <c r="BJ1491" s="19"/>
      <c r="BK1491" s="19"/>
      <c r="BL1491" s="48"/>
      <c r="BM1491" s="61"/>
      <c r="BN1491" s="48"/>
    </row>
    <row r="1492" spans="2:66">
      <c r="B1492" s="43"/>
      <c r="C1492" s="27"/>
      <c r="F1492" s="176"/>
      <c r="G1492" s="460"/>
      <c r="H1492" s="48"/>
      <c r="I1492" s="48"/>
      <c r="J1492" s="48"/>
      <c r="K1492" s="54"/>
      <c r="N1492" s="176"/>
      <c r="O1492" s="48"/>
      <c r="P1492" s="48"/>
      <c r="Q1492" s="48"/>
      <c r="R1492" s="54"/>
      <c r="T1492" s="176"/>
      <c r="U1492" s="48"/>
      <c r="V1492" s="48"/>
      <c r="W1492" s="48"/>
      <c r="X1492" s="54"/>
      <c r="Z1492" s="176"/>
      <c r="AA1492" s="48"/>
      <c r="AB1492" s="48"/>
      <c r="AC1492" s="48"/>
      <c r="AD1492" s="54"/>
      <c r="AK1492" s="20"/>
      <c r="AL1492" s="20"/>
      <c r="AM1492" s="20"/>
      <c r="AN1492" s="20"/>
      <c r="AO1492" s="20"/>
      <c r="AP1492" s="20"/>
      <c r="AQ1492" s="20"/>
      <c r="AR1492" s="20"/>
      <c r="AS1492" s="20"/>
      <c r="AU1492" s="20"/>
      <c r="AV1492" s="20"/>
      <c r="AW1492" s="20"/>
      <c r="AX1492" s="20"/>
      <c r="AY1492" s="20"/>
      <c r="AZ1492" s="20"/>
      <c r="BA1492" s="20"/>
      <c r="BC1492" s="48"/>
      <c r="BE1492" s="48"/>
      <c r="BG1492" s="48"/>
      <c r="BH1492" s="48"/>
      <c r="BI1492" s="19"/>
      <c r="BJ1492" s="19"/>
      <c r="BK1492" s="19"/>
      <c r="BL1492" s="48"/>
      <c r="BM1492" s="61"/>
      <c r="BN1492" s="48"/>
    </row>
    <row r="1493" spans="2:66">
      <c r="B1493" s="43"/>
      <c r="C1493" s="27"/>
      <c r="F1493" s="176"/>
      <c r="G1493" s="460"/>
      <c r="H1493" s="48"/>
      <c r="I1493" s="48"/>
      <c r="J1493" s="48"/>
      <c r="K1493" s="54"/>
      <c r="N1493" s="176"/>
      <c r="O1493" s="48"/>
      <c r="P1493" s="48"/>
      <c r="Q1493" s="48"/>
      <c r="R1493" s="54"/>
      <c r="T1493" s="176"/>
      <c r="U1493" s="48"/>
      <c r="V1493" s="48"/>
      <c r="W1493" s="48"/>
      <c r="X1493" s="54"/>
      <c r="Z1493" s="176"/>
      <c r="AA1493" s="48"/>
      <c r="AB1493" s="48"/>
      <c r="AC1493" s="48"/>
      <c r="AD1493" s="54"/>
      <c r="AK1493" s="20"/>
      <c r="AL1493" s="20"/>
      <c r="AM1493" s="20"/>
      <c r="AN1493" s="20"/>
      <c r="AO1493" s="20"/>
      <c r="AP1493" s="20"/>
      <c r="AQ1493" s="20"/>
      <c r="AR1493" s="20"/>
      <c r="AS1493" s="20"/>
      <c r="AU1493" s="20"/>
      <c r="AV1493" s="20"/>
      <c r="AW1493" s="20"/>
      <c r="AX1493" s="20"/>
      <c r="AY1493" s="20"/>
      <c r="AZ1493" s="20"/>
      <c r="BA1493" s="20"/>
      <c r="BC1493" s="48"/>
      <c r="BE1493" s="48"/>
      <c r="BG1493" s="48"/>
      <c r="BH1493" s="48"/>
      <c r="BI1493" s="19"/>
      <c r="BJ1493" s="19"/>
      <c r="BK1493" s="19"/>
      <c r="BL1493" s="48"/>
      <c r="BM1493" s="61"/>
      <c r="BN1493" s="48"/>
    </row>
    <row r="1494" spans="2:66">
      <c r="B1494" s="43"/>
      <c r="C1494" s="27"/>
      <c r="F1494" s="176"/>
      <c r="G1494" s="460"/>
      <c r="H1494" s="48"/>
      <c r="I1494" s="48"/>
      <c r="J1494" s="48"/>
      <c r="K1494" s="54"/>
      <c r="N1494" s="176"/>
      <c r="O1494" s="48"/>
      <c r="P1494" s="48"/>
      <c r="Q1494" s="48"/>
      <c r="R1494" s="54"/>
      <c r="T1494" s="176"/>
      <c r="U1494" s="48"/>
      <c r="V1494" s="48"/>
      <c r="W1494" s="48"/>
      <c r="X1494" s="54"/>
      <c r="Z1494" s="176"/>
      <c r="AA1494" s="48"/>
      <c r="AB1494" s="48"/>
      <c r="AC1494" s="48"/>
      <c r="AD1494" s="54"/>
      <c r="AK1494" s="20"/>
      <c r="AL1494" s="20"/>
      <c r="AM1494" s="20"/>
      <c r="AN1494" s="20"/>
      <c r="AO1494" s="20"/>
      <c r="AP1494" s="20"/>
      <c r="AQ1494" s="20"/>
      <c r="AR1494" s="20"/>
      <c r="AS1494" s="20"/>
      <c r="AU1494" s="20"/>
      <c r="AV1494" s="20"/>
      <c r="AW1494" s="20"/>
      <c r="AX1494" s="20"/>
      <c r="AY1494" s="20"/>
      <c r="AZ1494" s="20"/>
      <c r="BA1494" s="20"/>
      <c r="BC1494" s="48"/>
      <c r="BE1494" s="48"/>
      <c r="BG1494" s="48"/>
      <c r="BH1494" s="48"/>
      <c r="BI1494" s="19"/>
      <c r="BJ1494" s="19"/>
      <c r="BK1494" s="19"/>
      <c r="BL1494" s="48"/>
      <c r="BM1494" s="61"/>
      <c r="BN1494" s="48"/>
    </row>
    <row r="1495" spans="2:66">
      <c r="B1495" s="43"/>
      <c r="C1495" s="27"/>
      <c r="F1495" s="176"/>
      <c r="G1495" s="460"/>
      <c r="H1495" s="48"/>
      <c r="I1495" s="48"/>
      <c r="J1495" s="48"/>
      <c r="K1495" s="54"/>
      <c r="N1495" s="176"/>
      <c r="O1495" s="48"/>
      <c r="P1495" s="48"/>
      <c r="Q1495" s="48"/>
      <c r="R1495" s="54"/>
      <c r="T1495" s="176"/>
      <c r="U1495" s="48"/>
      <c r="V1495" s="48"/>
      <c r="W1495" s="48"/>
      <c r="X1495" s="54"/>
      <c r="Z1495" s="176"/>
      <c r="AA1495" s="48"/>
      <c r="AB1495" s="48"/>
      <c r="AC1495" s="48"/>
      <c r="AD1495" s="54"/>
      <c r="AK1495" s="20"/>
      <c r="AL1495" s="20"/>
      <c r="AM1495" s="20"/>
      <c r="AN1495" s="20"/>
      <c r="AO1495" s="20"/>
      <c r="AP1495" s="20"/>
      <c r="AQ1495" s="20"/>
      <c r="AR1495" s="20"/>
      <c r="AS1495" s="20"/>
      <c r="AU1495" s="20"/>
      <c r="AV1495" s="20"/>
      <c r="AW1495" s="20"/>
      <c r="AX1495" s="20"/>
      <c r="AY1495" s="20"/>
      <c r="AZ1495" s="20"/>
      <c r="BA1495" s="20"/>
      <c r="BC1495" s="48"/>
      <c r="BE1495" s="48"/>
      <c r="BG1495" s="48"/>
      <c r="BH1495" s="48"/>
      <c r="BI1495" s="19"/>
      <c r="BJ1495" s="19"/>
      <c r="BK1495" s="19"/>
      <c r="BL1495" s="48"/>
      <c r="BM1495" s="61"/>
      <c r="BN1495" s="48"/>
    </row>
    <row r="1496" spans="2:66">
      <c r="B1496" s="43"/>
      <c r="C1496" s="27"/>
      <c r="F1496" s="176"/>
      <c r="G1496" s="460"/>
      <c r="H1496" s="48"/>
      <c r="I1496" s="48"/>
      <c r="J1496" s="48"/>
      <c r="K1496" s="54"/>
      <c r="N1496" s="176"/>
      <c r="O1496" s="48"/>
      <c r="P1496" s="48"/>
      <c r="Q1496" s="48"/>
      <c r="R1496" s="54"/>
      <c r="T1496" s="176"/>
      <c r="U1496" s="48"/>
      <c r="V1496" s="48"/>
      <c r="W1496" s="48"/>
      <c r="X1496" s="54"/>
      <c r="Z1496" s="176"/>
      <c r="AA1496" s="48"/>
      <c r="AB1496" s="48"/>
      <c r="AC1496" s="48"/>
      <c r="AD1496" s="54"/>
      <c r="AK1496" s="20"/>
      <c r="AL1496" s="20"/>
      <c r="AM1496" s="20"/>
      <c r="AN1496" s="20"/>
      <c r="AO1496" s="20"/>
      <c r="AP1496" s="20"/>
      <c r="AQ1496" s="20"/>
      <c r="AR1496" s="20"/>
      <c r="AS1496" s="20"/>
      <c r="AU1496" s="20"/>
      <c r="AV1496" s="20"/>
      <c r="AW1496" s="20"/>
      <c r="AX1496" s="20"/>
      <c r="AY1496" s="20"/>
      <c r="AZ1496" s="20"/>
      <c r="BA1496" s="20"/>
      <c r="BC1496" s="48"/>
      <c r="BE1496" s="48"/>
      <c r="BG1496" s="48"/>
      <c r="BH1496" s="48"/>
      <c r="BI1496" s="19"/>
      <c r="BJ1496" s="19"/>
      <c r="BK1496" s="19"/>
      <c r="BL1496" s="48"/>
      <c r="BM1496" s="61"/>
      <c r="BN1496" s="48"/>
    </row>
    <row r="1497" spans="2:66">
      <c r="B1497" s="43"/>
      <c r="C1497" s="27"/>
      <c r="F1497" s="176"/>
      <c r="G1497" s="460"/>
      <c r="H1497" s="48"/>
      <c r="I1497" s="48"/>
      <c r="J1497" s="48"/>
      <c r="K1497" s="54"/>
      <c r="N1497" s="176"/>
      <c r="O1497" s="48"/>
      <c r="P1497" s="48"/>
      <c r="Q1497" s="48"/>
      <c r="R1497" s="54"/>
      <c r="T1497" s="176"/>
      <c r="U1497" s="48"/>
      <c r="V1497" s="48"/>
      <c r="W1497" s="48"/>
      <c r="X1497" s="54"/>
      <c r="Z1497" s="176"/>
      <c r="AA1497" s="48"/>
      <c r="AB1497" s="48"/>
      <c r="AC1497" s="48"/>
      <c r="AD1497" s="54"/>
      <c r="AK1497" s="20"/>
      <c r="AL1497" s="20"/>
      <c r="AM1497" s="20"/>
      <c r="AN1497" s="20"/>
      <c r="AO1497" s="20"/>
      <c r="AP1497" s="20"/>
      <c r="AQ1497" s="20"/>
      <c r="AR1497" s="20"/>
      <c r="AS1497" s="20"/>
      <c r="AU1497" s="20"/>
      <c r="AV1497" s="20"/>
      <c r="AW1497" s="20"/>
      <c r="AX1497" s="20"/>
      <c r="AY1497" s="20"/>
      <c r="AZ1497" s="20"/>
      <c r="BA1497" s="20"/>
      <c r="BC1497" s="48"/>
      <c r="BE1497" s="48"/>
      <c r="BG1497" s="48"/>
      <c r="BH1497" s="48"/>
      <c r="BI1497" s="19"/>
      <c r="BJ1497" s="19"/>
      <c r="BK1497" s="19"/>
      <c r="BL1497" s="48"/>
      <c r="BM1497" s="61"/>
      <c r="BN1497" s="48"/>
    </row>
    <row r="1498" spans="2:66">
      <c r="B1498" s="43"/>
      <c r="C1498" s="27"/>
      <c r="F1498" s="176"/>
      <c r="G1498" s="460"/>
      <c r="H1498" s="48"/>
      <c r="I1498" s="48"/>
      <c r="J1498" s="48"/>
      <c r="K1498" s="54"/>
      <c r="N1498" s="176"/>
      <c r="O1498" s="48"/>
      <c r="P1498" s="48"/>
      <c r="Q1498" s="48"/>
      <c r="R1498" s="54"/>
      <c r="T1498" s="176"/>
      <c r="U1498" s="48"/>
      <c r="V1498" s="48"/>
      <c r="W1498" s="48"/>
      <c r="X1498" s="54"/>
      <c r="Z1498" s="176"/>
      <c r="AA1498" s="48"/>
      <c r="AB1498" s="48"/>
      <c r="AC1498" s="48"/>
      <c r="AD1498" s="54"/>
      <c r="AK1498" s="20"/>
      <c r="AL1498" s="20"/>
      <c r="AM1498" s="20"/>
      <c r="AN1498" s="20"/>
      <c r="AO1498" s="20"/>
      <c r="AP1498" s="20"/>
      <c r="AQ1498" s="20"/>
      <c r="AR1498" s="20"/>
      <c r="AS1498" s="20"/>
      <c r="AU1498" s="20"/>
      <c r="AV1498" s="20"/>
      <c r="AW1498" s="20"/>
      <c r="AX1498" s="20"/>
      <c r="AY1498" s="20"/>
      <c r="AZ1498" s="20"/>
      <c r="BA1498" s="20"/>
      <c r="BC1498" s="48"/>
      <c r="BE1498" s="48"/>
      <c r="BG1498" s="48"/>
      <c r="BH1498" s="48"/>
      <c r="BI1498" s="19"/>
      <c r="BJ1498" s="19"/>
      <c r="BK1498" s="19"/>
      <c r="BL1498" s="48"/>
      <c r="BM1498" s="61"/>
      <c r="BN1498" s="48"/>
    </row>
    <row r="1499" spans="2:66">
      <c r="B1499" s="43"/>
      <c r="C1499" s="27"/>
      <c r="F1499" s="176"/>
      <c r="G1499" s="460"/>
      <c r="H1499" s="48"/>
      <c r="I1499" s="48"/>
      <c r="J1499" s="48"/>
      <c r="K1499" s="54"/>
      <c r="N1499" s="176"/>
      <c r="O1499" s="48"/>
      <c r="P1499" s="48"/>
      <c r="Q1499" s="48"/>
      <c r="R1499" s="54"/>
      <c r="T1499" s="176"/>
      <c r="U1499" s="48"/>
      <c r="V1499" s="48"/>
      <c r="W1499" s="48"/>
      <c r="X1499" s="54"/>
      <c r="Z1499" s="176"/>
      <c r="AA1499" s="48"/>
      <c r="AB1499" s="48"/>
      <c r="AC1499" s="48"/>
      <c r="AD1499" s="54"/>
      <c r="AK1499" s="20"/>
      <c r="AL1499" s="20"/>
      <c r="AM1499" s="20"/>
      <c r="AN1499" s="20"/>
      <c r="AO1499" s="20"/>
      <c r="AP1499" s="20"/>
      <c r="AQ1499" s="20"/>
      <c r="AR1499" s="20"/>
      <c r="AS1499" s="20"/>
      <c r="AU1499" s="20"/>
      <c r="AV1499" s="20"/>
      <c r="AW1499" s="20"/>
      <c r="AX1499" s="20"/>
      <c r="AY1499" s="20"/>
      <c r="AZ1499" s="20"/>
      <c r="BA1499" s="20"/>
      <c r="BC1499" s="48"/>
      <c r="BE1499" s="48"/>
      <c r="BG1499" s="48"/>
      <c r="BH1499" s="48"/>
      <c r="BI1499" s="19"/>
      <c r="BJ1499" s="19"/>
      <c r="BK1499" s="19"/>
      <c r="BL1499" s="48"/>
      <c r="BM1499" s="61"/>
      <c r="BN1499" s="48"/>
    </row>
    <row r="1500" spans="2:66">
      <c r="B1500" s="43"/>
      <c r="C1500" s="27"/>
      <c r="F1500" s="176"/>
      <c r="G1500" s="460"/>
      <c r="H1500" s="48"/>
      <c r="I1500" s="48"/>
      <c r="J1500" s="48"/>
      <c r="K1500" s="54"/>
      <c r="N1500" s="176"/>
      <c r="O1500" s="48"/>
      <c r="P1500" s="48"/>
      <c r="Q1500" s="48"/>
      <c r="R1500" s="54"/>
      <c r="T1500" s="176"/>
      <c r="U1500" s="48"/>
      <c r="V1500" s="48"/>
      <c r="W1500" s="48"/>
      <c r="X1500" s="54"/>
      <c r="Z1500" s="176"/>
      <c r="AA1500" s="48"/>
      <c r="AB1500" s="48"/>
      <c r="AC1500" s="48"/>
      <c r="AD1500" s="54"/>
      <c r="AK1500" s="20"/>
      <c r="AL1500" s="20"/>
      <c r="AM1500" s="20"/>
      <c r="AN1500" s="20"/>
      <c r="AO1500" s="20"/>
      <c r="AP1500" s="20"/>
      <c r="AQ1500" s="20"/>
      <c r="AR1500" s="20"/>
      <c r="AS1500" s="20"/>
      <c r="AU1500" s="20"/>
      <c r="AV1500" s="20"/>
      <c r="AW1500" s="20"/>
      <c r="AX1500" s="20"/>
      <c r="AY1500" s="20"/>
      <c r="AZ1500" s="20"/>
      <c r="BA1500" s="20"/>
      <c r="BC1500" s="48"/>
      <c r="BE1500" s="48"/>
      <c r="BG1500" s="48"/>
      <c r="BH1500" s="48"/>
      <c r="BI1500" s="19"/>
      <c r="BJ1500" s="19"/>
      <c r="BK1500" s="19"/>
      <c r="BL1500" s="48"/>
      <c r="BM1500" s="61"/>
      <c r="BN1500" s="48"/>
    </row>
    <row r="1501" spans="2:66">
      <c r="B1501" s="43"/>
      <c r="C1501" s="27"/>
      <c r="F1501" s="176"/>
      <c r="G1501" s="460"/>
      <c r="H1501" s="48"/>
      <c r="I1501" s="48"/>
      <c r="J1501" s="48"/>
      <c r="K1501" s="54"/>
      <c r="N1501" s="176"/>
      <c r="O1501" s="48"/>
      <c r="P1501" s="48"/>
      <c r="Q1501" s="48"/>
      <c r="R1501" s="54"/>
      <c r="T1501" s="176"/>
      <c r="U1501" s="48"/>
      <c r="V1501" s="48"/>
      <c r="W1501" s="48"/>
      <c r="X1501" s="54"/>
      <c r="Z1501" s="176"/>
      <c r="AA1501" s="48"/>
      <c r="AB1501" s="48"/>
      <c r="AC1501" s="48"/>
      <c r="AD1501" s="54"/>
      <c r="AK1501" s="20"/>
      <c r="AL1501" s="20"/>
      <c r="AM1501" s="20"/>
      <c r="AN1501" s="20"/>
      <c r="AO1501" s="20"/>
      <c r="AP1501" s="20"/>
      <c r="AQ1501" s="20"/>
      <c r="AR1501" s="20"/>
      <c r="AS1501" s="20"/>
      <c r="AU1501" s="20"/>
      <c r="AV1501" s="20"/>
      <c r="AW1501" s="20"/>
      <c r="AX1501" s="20"/>
      <c r="AY1501" s="20"/>
      <c r="AZ1501" s="20"/>
      <c r="BA1501" s="20"/>
      <c r="BC1501" s="48"/>
      <c r="BE1501" s="48"/>
      <c r="BG1501" s="48"/>
      <c r="BH1501" s="48"/>
      <c r="BI1501" s="19"/>
      <c r="BJ1501" s="19"/>
      <c r="BK1501" s="19"/>
      <c r="BL1501" s="48"/>
      <c r="BM1501" s="61"/>
      <c r="BN1501" s="48"/>
    </row>
    <row r="1502" spans="2:66">
      <c r="B1502" s="43"/>
      <c r="C1502" s="27"/>
      <c r="F1502" s="176"/>
      <c r="G1502" s="460"/>
      <c r="H1502" s="48"/>
      <c r="I1502" s="48"/>
      <c r="J1502" s="48"/>
      <c r="K1502" s="54"/>
      <c r="N1502" s="176"/>
      <c r="O1502" s="48"/>
      <c r="P1502" s="48"/>
      <c r="Q1502" s="48"/>
      <c r="R1502" s="54"/>
      <c r="T1502" s="176"/>
      <c r="U1502" s="48"/>
      <c r="V1502" s="48"/>
      <c r="W1502" s="48"/>
      <c r="X1502" s="54"/>
      <c r="Z1502" s="176"/>
      <c r="AA1502" s="48"/>
      <c r="AB1502" s="48"/>
      <c r="AC1502" s="48"/>
      <c r="AD1502" s="54"/>
      <c r="AK1502" s="20"/>
      <c r="AL1502" s="20"/>
      <c r="AM1502" s="20"/>
      <c r="AN1502" s="20"/>
      <c r="AO1502" s="20"/>
      <c r="AP1502" s="20"/>
      <c r="AQ1502" s="20"/>
      <c r="AR1502" s="20"/>
      <c r="AS1502" s="20"/>
      <c r="AU1502" s="20"/>
      <c r="AV1502" s="20"/>
      <c r="AW1502" s="20"/>
      <c r="AX1502" s="20"/>
      <c r="AY1502" s="20"/>
      <c r="AZ1502" s="20"/>
      <c r="BA1502" s="20"/>
      <c r="BC1502" s="48"/>
      <c r="BE1502" s="48"/>
      <c r="BG1502" s="48"/>
      <c r="BH1502" s="48"/>
      <c r="BI1502" s="19"/>
      <c r="BJ1502" s="19"/>
      <c r="BK1502" s="19"/>
      <c r="BL1502" s="48"/>
      <c r="BM1502" s="61"/>
      <c r="BN1502" s="48"/>
    </row>
    <row r="1503" spans="2:66">
      <c r="B1503" s="43"/>
      <c r="C1503" s="27"/>
      <c r="F1503" s="176"/>
      <c r="G1503" s="460"/>
      <c r="H1503" s="48"/>
      <c r="I1503" s="48"/>
      <c r="J1503" s="48"/>
      <c r="K1503" s="54"/>
      <c r="N1503" s="176"/>
      <c r="O1503" s="48"/>
      <c r="P1503" s="48"/>
      <c r="Q1503" s="48"/>
      <c r="R1503" s="54"/>
      <c r="T1503" s="176"/>
      <c r="U1503" s="48"/>
      <c r="V1503" s="48"/>
      <c r="W1503" s="48"/>
      <c r="X1503" s="54"/>
      <c r="Z1503" s="176"/>
      <c r="AA1503" s="48"/>
      <c r="AB1503" s="48"/>
      <c r="AC1503" s="48"/>
      <c r="AD1503" s="54"/>
      <c r="AK1503" s="20"/>
      <c r="AL1503" s="20"/>
      <c r="AM1503" s="20"/>
      <c r="AN1503" s="20"/>
      <c r="AO1503" s="20"/>
      <c r="AP1503" s="20"/>
      <c r="AQ1503" s="20"/>
      <c r="AR1503" s="20"/>
      <c r="AS1503" s="20"/>
      <c r="AU1503" s="20"/>
      <c r="AV1503" s="20"/>
      <c r="AW1503" s="20"/>
      <c r="AX1503" s="20"/>
      <c r="AY1503" s="20"/>
      <c r="AZ1503" s="20"/>
      <c r="BA1503" s="20"/>
      <c r="BC1503" s="48"/>
      <c r="BE1503" s="48"/>
      <c r="BG1503" s="48"/>
      <c r="BH1503" s="48"/>
      <c r="BI1503" s="19"/>
      <c r="BJ1503" s="19"/>
      <c r="BK1503" s="19"/>
      <c r="BL1503" s="48"/>
      <c r="BM1503" s="61"/>
      <c r="BN1503" s="48"/>
    </row>
    <row r="1504" spans="2:66">
      <c r="B1504" s="43"/>
      <c r="C1504" s="27"/>
      <c r="F1504" s="176"/>
      <c r="G1504" s="460"/>
      <c r="H1504" s="48"/>
      <c r="I1504" s="48"/>
      <c r="J1504" s="48"/>
      <c r="K1504" s="54"/>
      <c r="N1504" s="176"/>
      <c r="O1504" s="48"/>
      <c r="P1504" s="48"/>
      <c r="Q1504" s="48"/>
      <c r="R1504" s="54"/>
      <c r="T1504" s="176"/>
      <c r="U1504" s="48"/>
      <c r="V1504" s="48"/>
      <c r="W1504" s="48"/>
      <c r="X1504" s="54"/>
      <c r="Z1504" s="176"/>
      <c r="AA1504" s="48"/>
      <c r="AB1504" s="48"/>
      <c r="AC1504" s="48"/>
      <c r="AD1504" s="54"/>
      <c r="AK1504" s="20"/>
      <c r="AL1504" s="20"/>
      <c r="AM1504" s="20"/>
      <c r="AN1504" s="20"/>
      <c r="AO1504" s="20"/>
      <c r="AP1504" s="20"/>
      <c r="AQ1504" s="20"/>
      <c r="AR1504" s="20"/>
      <c r="AS1504" s="20"/>
      <c r="AU1504" s="20"/>
      <c r="AV1504" s="20"/>
      <c r="AW1504" s="20"/>
      <c r="AX1504" s="20"/>
      <c r="AY1504" s="20"/>
      <c r="AZ1504" s="20"/>
      <c r="BA1504" s="20"/>
      <c r="BC1504" s="48"/>
      <c r="BE1504" s="48"/>
      <c r="BG1504" s="48"/>
      <c r="BH1504" s="48"/>
      <c r="BI1504" s="19"/>
      <c r="BJ1504" s="19"/>
      <c r="BK1504" s="19"/>
      <c r="BL1504" s="48"/>
      <c r="BM1504" s="61"/>
      <c r="BN1504" s="48"/>
    </row>
    <row r="1505" spans="2:66">
      <c r="B1505" s="43"/>
      <c r="C1505" s="27"/>
      <c r="F1505" s="176"/>
      <c r="G1505" s="460"/>
      <c r="H1505" s="48"/>
      <c r="I1505" s="48"/>
      <c r="J1505" s="48"/>
      <c r="K1505" s="54"/>
      <c r="N1505" s="176"/>
      <c r="O1505" s="48"/>
      <c r="P1505" s="48"/>
      <c r="Q1505" s="48"/>
      <c r="R1505" s="54"/>
      <c r="T1505" s="176"/>
      <c r="U1505" s="48"/>
      <c r="V1505" s="48"/>
      <c r="W1505" s="48"/>
      <c r="X1505" s="54"/>
      <c r="Z1505" s="176"/>
      <c r="AA1505" s="48"/>
      <c r="AB1505" s="48"/>
      <c r="AC1505" s="48"/>
      <c r="AD1505" s="54"/>
      <c r="AK1505" s="20"/>
      <c r="AL1505" s="20"/>
      <c r="AM1505" s="20"/>
      <c r="AN1505" s="20"/>
      <c r="AO1505" s="20"/>
      <c r="AP1505" s="20"/>
      <c r="AQ1505" s="20"/>
      <c r="AR1505" s="20"/>
      <c r="AS1505" s="20"/>
      <c r="AU1505" s="20"/>
      <c r="AV1505" s="20"/>
      <c r="AW1505" s="20"/>
      <c r="AX1505" s="20"/>
      <c r="AY1505" s="20"/>
      <c r="AZ1505" s="20"/>
      <c r="BA1505" s="20"/>
      <c r="BC1505" s="48"/>
      <c r="BE1505" s="48"/>
      <c r="BG1505" s="48"/>
      <c r="BH1505" s="48"/>
      <c r="BI1505" s="19"/>
      <c r="BJ1505" s="19"/>
      <c r="BK1505" s="19"/>
      <c r="BL1505" s="48"/>
      <c r="BM1505" s="61"/>
      <c r="BN1505" s="48"/>
    </row>
    <row r="1506" spans="2:66">
      <c r="B1506" s="43"/>
      <c r="C1506" s="27"/>
      <c r="F1506" s="176"/>
      <c r="G1506" s="460"/>
      <c r="H1506" s="48"/>
      <c r="I1506" s="48"/>
      <c r="J1506" s="48"/>
      <c r="K1506" s="54"/>
      <c r="N1506" s="176"/>
      <c r="O1506" s="48"/>
      <c r="P1506" s="48"/>
      <c r="Q1506" s="48"/>
      <c r="R1506" s="54"/>
      <c r="T1506" s="176"/>
      <c r="U1506" s="48"/>
      <c r="V1506" s="48"/>
      <c r="W1506" s="48"/>
      <c r="X1506" s="54"/>
      <c r="Z1506" s="176"/>
      <c r="AA1506" s="48"/>
      <c r="AB1506" s="48"/>
      <c r="AC1506" s="48"/>
      <c r="AD1506" s="54"/>
      <c r="AK1506" s="20"/>
      <c r="AL1506" s="20"/>
      <c r="AM1506" s="20"/>
      <c r="AN1506" s="20"/>
      <c r="AO1506" s="20"/>
      <c r="AP1506" s="20"/>
      <c r="AQ1506" s="20"/>
      <c r="AR1506" s="20"/>
      <c r="AS1506" s="20"/>
      <c r="AU1506" s="20"/>
      <c r="AV1506" s="20"/>
      <c r="AW1506" s="20"/>
      <c r="AX1506" s="20"/>
      <c r="AY1506" s="20"/>
      <c r="AZ1506" s="20"/>
      <c r="BA1506" s="20"/>
      <c r="BC1506" s="48"/>
      <c r="BE1506" s="48"/>
      <c r="BG1506" s="48"/>
      <c r="BH1506" s="48"/>
      <c r="BI1506" s="19"/>
      <c r="BJ1506" s="19"/>
      <c r="BK1506" s="19"/>
      <c r="BL1506" s="48"/>
      <c r="BM1506" s="61"/>
      <c r="BN1506" s="48"/>
    </row>
    <row r="1507" spans="2:66">
      <c r="B1507" s="43"/>
      <c r="C1507" s="27"/>
      <c r="F1507" s="176"/>
      <c r="G1507" s="460"/>
      <c r="H1507" s="48"/>
      <c r="I1507" s="48"/>
      <c r="J1507" s="48"/>
      <c r="K1507" s="54"/>
      <c r="N1507" s="176"/>
      <c r="O1507" s="48"/>
      <c r="P1507" s="48"/>
      <c r="Q1507" s="48"/>
      <c r="R1507" s="54"/>
      <c r="T1507" s="176"/>
      <c r="U1507" s="48"/>
      <c r="V1507" s="48"/>
      <c r="W1507" s="48"/>
      <c r="X1507" s="54"/>
      <c r="Z1507" s="176"/>
      <c r="AA1507" s="48"/>
      <c r="AB1507" s="48"/>
      <c r="AC1507" s="48"/>
      <c r="AD1507" s="54"/>
      <c r="AK1507" s="20"/>
      <c r="AL1507" s="20"/>
      <c r="AM1507" s="20"/>
      <c r="AN1507" s="20"/>
      <c r="AO1507" s="20"/>
      <c r="AP1507" s="20"/>
      <c r="AQ1507" s="20"/>
      <c r="AR1507" s="20"/>
      <c r="AS1507" s="20"/>
      <c r="AU1507" s="20"/>
      <c r="AV1507" s="20"/>
      <c r="AW1507" s="20"/>
      <c r="AX1507" s="20"/>
      <c r="AY1507" s="20"/>
      <c r="AZ1507" s="20"/>
      <c r="BA1507" s="20"/>
      <c r="BC1507" s="48"/>
      <c r="BE1507" s="48"/>
      <c r="BG1507" s="48"/>
      <c r="BH1507" s="48"/>
      <c r="BI1507" s="19"/>
      <c r="BJ1507" s="19"/>
      <c r="BK1507" s="19"/>
      <c r="BL1507" s="48"/>
      <c r="BM1507" s="61"/>
      <c r="BN1507" s="48"/>
    </row>
    <row r="1508" spans="2:66">
      <c r="B1508" s="43"/>
      <c r="C1508" s="27"/>
      <c r="F1508" s="176"/>
      <c r="G1508" s="460"/>
      <c r="H1508" s="48"/>
      <c r="I1508" s="48"/>
      <c r="J1508" s="48"/>
      <c r="K1508" s="54"/>
      <c r="N1508" s="176"/>
      <c r="O1508" s="48"/>
      <c r="P1508" s="48"/>
      <c r="Q1508" s="48"/>
      <c r="R1508" s="54"/>
      <c r="T1508" s="176"/>
      <c r="U1508" s="48"/>
      <c r="V1508" s="48"/>
      <c r="W1508" s="48"/>
      <c r="X1508" s="54"/>
      <c r="Z1508" s="176"/>
      <c r="AA1508" s="48"/>
      <c r="AB1508" s="48"/>
      <c r="AC1508" s="48"/>
      <c r="AD1508" s="54"/>
      <c r="AK1508" s="20"/>
      <c r="AL1508" s="20"/>
      <c r="AM1508" s="20"/>
      <c r="AN1508" s="20"/>
      <c r="AO1508" s="20"/>
      <c r="AP1508" s="20"/>
      <c r="AQ1508" s="20"/>
      <c r="AR1508" s="20"/>
      <c r="AS1508" s="20"/>
      <c r="AU1508" s="20"/>
      <c r="AV1508" s="20"/>
      <c r="AW1508" s="20"/>
      <c r="AX1508" s="20"/>
      <c r="AY1508" s="20"/>
      <c r="AZ1508" s="20"/>
      <c r="BA1508" s="20"/>
      <c r="BC1508" s="48"/>
      <c r="BE1508" s="48"/>
      <c r="BG1508" s="48"/>
      <c r="BH1508" s="48"/>
      <c r="BI1508" s="19"/>
      <c r="BJ1508" s="19"/>
      <c r="BK1508" s="19"/>
      <c r="BL1508" s="48"/>
      <c r="BM1508" s="61"/>
      <c r="BN1508" s="48"/>
    </row>
    <row r="1509" spans="2:66">
      <c r="B1509" s="43"/>
      <c r="C1509" s="27"/>
      <c r="F1509" s="176"/>
      <c r="G1509" s="460"/>
      <c r="H1509" s="48"/>
      <c r="I1509" s="48"/>
      <c r="J1509" s="48"/>
      <c r="K1509" s="54"/>
      <c r="N1509" s="176"/>
      <c r="O1509" s="48"/>
      <c r="P1509" s="48"/>
      <c r="Q1509" s="48"/>
      <c r="R1509" s="54"/>
      <c r="T1509" s="176"/>
      <c r="U1509" s="48"/>
      <c r="V1509" s="48"/>
      <c r="W1509" s="48"/>
      <c r="X1509" s="54"/>
      <c r="Z1509" s="176"/>
      <c r="AA1509" s="48"/>
      <c r="AB1509" s="48"/>
      <c r="AC1509" s="48"/>
      <c r="AD1509" s="54"/>
      <c r="AK1509" s="20"/>
      <c r="AL1509" s="20"/>
      <c r="AM1509" s="20"/>
      <c r="AN1509" s="20"/>
      <c r="AO1509" s="20"/>
      <c r="AP1509" s="20"/>
      <c r="AQ1509" s="20"/>
      <c r="AR1509" s="20"/>
      <c r="AS1509" s="20"/>
      <c r="AU1509" s="20"/>
      <c r="AV1509" s="20"/>
      <c r="AW1509" s="20"/>
      <c r="AX1509" s="20"/>
      <c r="AY1509" s="20"/>
      <c r="AZ1509" s="20"/>
      <c r="BA1509" s="20"/>
      <c r="BC1509" s="48"/>
      <c r="BE1509" s="48"/>
      <c r="BG1509" s="48"/>
      <c r="BH1509" s="48"/>
      <c r="BI1509" s="19"/>
      <c r="BJ1509" s="19"/>
      <c r="BK1509" s="19"/>
      <c r="BL1509" s="48"/>
      <c r="BM1509" s="61"/>
      <c r="BN1509" s="48"/>
    </row>
    <row r="1510" spans="2:66">
      <c r="B1510" s="43"/>
      <c r="C1510" s="27"/>
      <c r="F1510" s="176"/>
      <c r="G1510" s="460"/>
      <c r="H1510" s="48"/>
      <c r="I1510" s="48"/>
      <c r="J1510" s="48"/>
      <c r="K1510" s="54"/>
      <c r="N1510" s="176"/>
      <c r="O1510" s="48"/>
      <c r="P1510" s="48"/>
      <c r="Q1510" s="48"/>
      <c r="R1510" s="54"/>
      <c r="T1510" s="176"/>
      <c r="U1510" s="48"/>
      <c r="V1510" s="48"/>
      <c r="W1510" s="48"/>
      <c r="X1510" s="54"/>
      <c r="Z1510" s="176"/>
      <c r="AA1510" s="48"/>
      <c r="AB1510" s="48"/>
      <c r="AC1510" s="48"/>
      <c r="AD1510" s="54"/>
      <c r="AK1510" s="20"/>
      <c r="AL1510" s="20"/>
      <c r="AM1510" s="20"/>
      <c r="AN1510" s="20"/>
      <c r="AO1510" s="20"/>
      <c r="AP1510" s="20"/>
      <c r="AQ1510" s="20"/>
      <c r="AR1510" s="20"/>
      <c r="AS1510" s="20"/>
      <c r="AU1510" s="20"/>
      <c r="AV1510" s="20"/>
      <c r="AW1510" s="20"/>
      <c r="AX1510" s="20"/>
      <c r="AY1510" s="20"/>
      <c r="AZ1510" s="20"/>
      <c r="BA1510" s="20"/>
      <c r="BC1510" s="48"/>
      <c r="BE1510" s="48"/>
      <c r="BG1510" s="48"/>
      <c r="BH1510" s="48"/>
      <c r="BI1510" s="19"/>
      <c r="BJ1510" s="19"/>
      <c r="BK1510" s="19"/>
      <c r="BL1510" s="48"/>
      <c r="BM1510" s="61"/>
      <c r="BN1510" s="48"/>
    </row>
    <row r="1511" spans="2:66">
      <c r="B1511" s="43"/>
      <c r="C1511" s="27"/>
      <c r="F1511" s="176"/>
      <c r="G1511" s="460"/>
      <c r="H1511" s="48"/>
      <c r="I1511" s="48"/>
      <c r="J1511" s="48"/>
      <c r="K1511" s="54"/>
      <c r="N1511" s="176"/>
      <c r="O1511" s="48"/>
      <c r="P1511" s="48"/>
      <c r="Q1511" s="48"/>
      <c r="R1511" s="54"/>
      <c r="T1511" s="176"/>
      <c r="U1511" s="48"/>
      <c r="V1511" s="48"/>
      <c r="W1511" s="48"/>
      <c r="X1511" s="54"/>
      <c r="Z1511" s="176"/>
      <c r="AA1511" s="48"/>
      <c r="AB1511" s="48"/>
      <c r="AC1511" s="48"/>
      <c r="AD1511" s="54"/>
      <c r="AK1511" s="20"/>
      <c r="AL1511" s="20"/>
      <c r="AM1511" s="20"/>
      <c r="AN1511" s="20"/>
      <c r="AO1511" s="20"/>
      <c r="AP1511" s="20"/>
      <c r="AQ1511" s="20"/>
      <c r="AR1511" s="20"/>
      <c r="AS1511" s="20"/>
      <c r="AU1511" s="20"/>
      <c r="AV1511" s="20"/>
      <c r="AW1511" s="20"/>
      <c r="AX1511" s="20"/>
      <c r="AY1511" s="20"/>
      <c r="AZ1511" s="20"/>
      <c r="BA1511" s="20"/>
      <c r="BC1511" s="48"/>
      <c r="BE1511" s="48"/>
      <c r="BG1511" s="48"/>
      <c r="BH1511" s="48"/>
      <c r="BI1511" s="19"/>
      <c r="BJ1511" s="19"/>
      <c r="BK1511" s="19"/>
      <c r="BL1511" s="48"/>
      <c r="BM1511" s="61"/>
      <c r="BN1511" s="48"/>
    </row>
    <row r="1512" spans="2:66">
      <c r="B1512" s="43"/>
      <c r="C1512" s="27"/>
      <c r="F1512" s="176"/>
      <c r="G1512" s="460"/>
      <c r="H1512" s="48"/>
      <c r="I1512" s="48"/>
      <c r="J1512" s="48"/>
      <c r="K1512" s="54"/>
      <c r="N1512" s="176"/>
      <c r="O1512" s="48"/>
      <c r="P1512" s="48"/>
      <c r="Q1512" s="48"/>
      <c r="R1512" s="54"/>
      <c r="T1512" s="176"/>
      <c r="U1512" s="48"/>
      <c r="V1512" s="48"/>
      <c r="W1512" s="48"/>
      <c r="X1512" s="54"/>
      <c r="Z1512" s="176"/>
      <c r="AA1512" s="48"/>
      <c r="AB1512" s="48"/>
      <c r="AC1512" s="48"/>
      <c r="AD1512" s="54"/>
      <c r="AK1512" s="20"/>
      <c r="AL1512" s="20"/>
      <c r="AM1512" s="20"/>
      <c r="AN1512" s="20"/>
      <c r="AO1512" s="20"/>
      <c r="AP1512" s="20"/>
      <c r="AQ1512" s="20"/>
      <c r="AR1512" s="20"/>
      <c r="AS1512" s="20"/>
      <c r="AU1512" s="20"/>
      <c r="AV1512" s="20"/>
      <c r="AW1512" s="20"/>
      <c r="AX1512" s="20"/>
      <c r="AY1512" s="20"/>
      <c r="AZ1512" s="20"/>
      <c r="BA1512" s="20"/>
      <c r="BC1512" s="48"/>
      <c r="BE1512" s="48"/>
      <c r="BG1512" s="48"/>
      <c r="BH1512" s="48"/>
      <c r="BI1512" s="19"/>
      <c r="BJ1512" s="19"/>
      <c r="BK1512" s="19"/>
      <c r="BL1512" s="48"/>
      <c r="BM1512" s="61"/>
      <c r="BN1512" s="48"/>
    </row>
    <row r="1513" spans="2:66">
      <c r="B1513" s="43"/>
      <c r="C1513" s="27"/>
      <c r="F1513" s="176"/>
      <c r="G1513" s="460"/>
      <c r="H1513" s="48"/>
      <c r="I1513" s="48"/>
      <c r="J1513" s="48"/>
      <c r="K1513" s="54"/>
      <c r="N1513" s="176"/>
      <c r="O1513" s="48"/>
      <c r="P1513" s="48"/>
      <c r="Q1513" s="48"/>
      <c r="R1513" s="54"/>
      <c r="T1513" s="176"/>
      <c r="U1513" s="48"/>
      <c r="V1513" s="48"/>
      <c r="W1513" s="48"/>
      <c r="X1513" s="54"/>
      <c r="Z1513" s="176"/>
      <c r="AA1513" s="48"/>
      <c r="AB1513" s="48"/>
      <c r="AC1513" s="48"/>
      <c r="AD1513" s="54"/>
      <c r="AK1513" s="20"/>
      <c r="AL1513" s="20"/>
      <c r="AM1513" s="20"/>
      <c r="AN1513" s="20"/>
      <c r="AO1513" s="20"/>
      <c r="AP1513" s="20"/>
      <c r="AQ1513" s="20"/>
      <c r="AR1513" s="20"/>
      <c r="AS1513" s="20"/>
      <c r="AU1513" s="20"/>
      <c r="AV1513" s="20"/>
      <c r="AW1513" s="20"/>
      <c r="AX1513" s="20"/>
      <c r="AY1513" s="20"/>
      <c r="AZ1513" s="20"/>
      <c r="BA1513" s="20"/>
      <c r="BC1513" s="48"/>
      <c r="BE1513" s="48"/>
      <c r="BG1513" s="48"/>
      <c r="BH1513" s="48"/>
      <c r="BI1513" s="19"/>
      <c r="BJ1513" s="19"/>
      <c r="BK1513" s="19"/>
      <c r="BL1513" s="48"/>
      <c r="BM1513" s="61"/>
      <c r="BN1513" s="48"/>
    </row>
    <row r="1514" spans="2:66">
      <c r="B1514" s="43"/>
      <c r="C1514" s="27"/>
      <c r="F1514" s="176"/>
      <c r="G1514" s="460"/>
      <c r="H1514" s="48"/>
      <c r="I1514" s="48"/>
      <c r="J1514" s="48"/>
      <c r="K1514" s="54"/>
      <c r="N1514" s="176"/>
      <c r="O1514" s="48"/>
      <c r="P1514" s="48"/>
      <c r="Q1514" s="48"/>
      <c r="R1514" s="54"/>
      <c r="T1514" s="176"/>
      <c r="U1514" s="48"/>
      <c r="V1514" s="48"/>
      <c r="W1514" s="48"/>
      <c r="X1514" s="54"/>
      <c r="Z1514" s="176"/>
      <c r="AA1514" s="48"/>
      <c r="AB1514" s="48"/>
      <c r="AC1514" s="48"/>
      <c r="AD1514" s="54"/>
      <c r="AK1514" s="20"/>
      <c r="AL1514" s="20"/>
      <c r="AM1514" s="20"/>
      <c r="AN1514" s="20"/>
      <c r="AO1514" s="20"/>
      <c r="AP1514" s="20"/>
      <c r="AQ1514" s="20"/>
      <c r="AR1514" s="20"/>
      <c r="AS1514" s="20"/>
      <c r="AU1514" s="20"/>
      <c r="AV1514" s="20"/>
      <c r="AW1514" s="20"/>
      <c r="AX1514" s="20"/>
      <c r="AY1514" s="20"/>
      <c r="AZ1514" s="20"/>
      <c r="BA1514" s="20"/>
      <c r="BC1514" s="48"/>
      <c r="BE1514" s="48"/>
      <c r="BG1514" s="48"/>
      <c r="BH1514" s="48"/>
      <c r="BI1514" s="19"/>
      <c r="BJ1514" s="19"/>
      <c r="BK1514" s="19"/>
      <c r="BL1514" s="48"/>
      <c r="BM1514" s="61"/>
      <c r="BN1514" s="48"/>
    </row>
    <row r="1515" spans="2:66">
      <c r="B1515" s="43"/>
      <c r="C1515" s="27"/>
      <c r="F1515" s="176"/>
      <c r="G1515" s="460"/>
      <c r="H1515" s="48"/>
      <c r="I1515" s="48"/>
      <c r="J1515" s="48"/>
      <c r="K1515" s="54"/>
      <c r="N1515" s="176"/>
      <c r="O1515" s="48"/>
      <c r="P1515" s="48"/>
      <c r="Q1515" s="48"/>
      <c r="R1515" s="54"/>
      <c r="T1515" s="176"/>
      <c r="U1515" s="48"/>
      <c r="V1515" s="48"/>
      <c r="W1515" s="48"/>
      <c r="X1515" s="54"/>
      <c r="Z1515" s="176"/>
      <c r="AA1515" s="48"/>
      <c r="AB1515" s="48"/>
      <c r="AC1515" s="48"/>
      <c r="AD1515" s="54"/>
      <c r="AK1515" s="20"/>
      <c r="AL1515" s="20"/>
      <c r="AM1515" s="20"/>
      <c r="AN1515" s="20"/>
      <c r="AO1515" s="20"/>
      <c r="AP1515" s="20"/>
      <c r="AQ1515" s="20"/>
      <c r="AR1515" s="20"/>
      <c r="AS1515" s="20"/>
      <c r="AU1515" s="20"/>
      <c r="AV1515" s="20"/>
      <c r="AW1515" s="20"/>
      <c r="AX1515" s="20"/>
      <c r="AY1515" s="20"/>
      <c r="AZ1515" s="20"/>
      <c r="BA1515" s="20"/>
      <c r="BC1515" s="48"/>
      <c r="BE1515" s="48"/>
      <c r="BG1515" s="48"/>
      <c r="BH1515" s="48"/>
      <c r="BI1515" s="19"/>
      <c r="BJ1515" s="19"/>
      <c r="BK1515" s="19"/>
      <c r="BL1515" s="48"/>
      <c r="BM1515" s="61"/>
      <c r="BN1515" s="48"/>
    </row>
    <row r="1516" spans="2:66">
      <c r="B1516" s="43"/>
      <c r="C1516" s="27"/>
      <c r="F1516" s="176"/>
      <c r="G1516" s="460"/>
      <c r="H1516" s="48"/>
      <c r="I1516" s="48"/>
      <c r="J1516" s="48"/>
      <c r="K1516" s="54"/>
      <c r="N1516" s="176"/>
      <c r="O1516" s="48"/>
      <c r="P1516" s="48"/>
      <c r="Q1516" s="48"/>
      <c r="R1516" s="54"/>
      <c r="T1516" s="176"/>
      <c r="U1516" s="48"/>
      <c r="V1516" s="48"/>
      <c r="W1516" s="48"/>
      <c r="X1516" s="54"/>
      <c r="Z1516" s="176"/>
      <c r="AA1516" s="48"/>
      <c r="AB1516" s="48"/>
      <c r="AC1516" s="48"/>
      <c r="AD1516" s="54"/>
      <c r="AK1516" s="20"/>
      <c r="AL1516" s="20"/>
      <c r="AM1516" s="20"/>
      <c r="AN1516" s="20"/>
      <c r="AO1516" s="20"/>
      <c r="AP1516" s="20"/>
      <c r="AQ1516" s="20"/>
      <c r="AR1516" s="20"/>
      <c r="AS1516" s="20"/>
      <c r="AU1516" s="20"/>
      <c r="AV1516" s="20"/>
      <c r="AW1516" s="20"/>
      <c r="AX1516" s="20"/>
      <c r="AY1516" s="20"/>
      <c r="AZ1516" s="20"/>
      <c r="BA1516" s="20"/>
      <c r="BC1516" s="48"/>
      <c r="BE1516" s="48"/>
      <c r="BG1516" s="48"/>
      <c r="BH1516" s="48"/>
      <c r="BI1516" s="19"/>
      <c r="BJ1516" s="19"/>
      <c r="BK1516" s="19"/>
      <c r="BL1516" s="48"/>
      <c r="BM1516" s="61"/>
      <c r="BN1516" s="48"/>
    </row>
    <row r="1517" spans="2:66">
      <c r="B1517" s="43"/>
      <c r="C1517" s="27"/>
      <c r="F1517" s="176"/>
      <c r="G1517" s="460"/>
      <c r="H1517" s="48"/>
      <c r="I1517" s="48"/>
      <c r="J1517" s="48"/>
      <c r="K1517" s="54"/>
      <c r="N1517" s="176"/>
      <c r="O1517" s="48"/>
      <c r="P1517" s="48"/>
      <c r="Q1517" s="48"/>
      <c r="R1517" s="54"/>
      <c r="T1517" s="176"/>
      <c r="U1517" s="48"/>
      <c r="V1517" s="48"/>
      <c r="W1517" s="48"/>
      <c r="X1517" s="54"/>
      <c r="Z1517" s="176"/>
      <c r="AA1517" s="48"/>
      <c r="AB1517" s="48"/>
      <c r="AC1517" s="48"/>
      <c r="AD1517" s="54"/>
      <c r="AK1517" s="20"/>
      <c r="AL1517" s="20"/>
      <c r="AM1517" s="20"/>
      <c r="AN1517" s="20"/>
      <c r="AO1517" s="20"/>
      <c r="AP1517" s="20"/>
      <c r="AQ1517" s="20"/>
      <c r="AR1517" s="20"/>
      <c r="AS1517" s="20"/>
      <c r="AU1517" s="20"/>
      <c r="AV1517" s="20"/>
      <c r="AW1517" s="20"/>
      <c r="AX1517" s="20"/>
      <c r="AY1517" s="20"/>
      <c r="AZ1517" s="20"/>
      <c r="BA1517" s="20"/>
      <c r="BC1517" s="48"/>
      <c r="BE1517" s="48"/>
      <c r="BG1517" s="48"/>
      <c r="BH1517" s="48"/>
      <c r="BI1517" s="19"/>
      <c r="BJ1517" s="19"/>
      <c r="BK1517" s="19"/>
      <c r="BL1517" s="48"/>
      <c r="BM1517" s="61"/>
      <c r="BN1517" s="48"/>
    </row>
    <row r="1518" spans="2:66">
      <c r="B1518" s="43"/>
      <c r="C1518" s="27"/>
      <c r="F1518" s="176"/>
      <c r="G1518" s="460"/>
      <c r="H1518" s="48"/>
      <c r="I1518" s="48"/>
      <c r="J1518" s="48"/>
      <c r="K1518" s="54"/>
      <c r="N1518" s="176"/>
      <c r="O1518" s="48"/>
      <c r="P1518" s="48"/>
      <c r="Q1518" s="48"/>
      <c r="R1518" s="54"/>
      <c r="T1518" s="176"/>
      <c r="U1518" s="48"/>
      <c r="V1518" s="48"/>
      <c r="W1518" s="48"/>
      <c r="X1518" s="54"/>
      <c r="Z1518" s="176"/>
      <c r="AA1518" s="48"/>
      <c r="AB1518" s="48"/>
      <c r="AC1518" s="48"/>
      <c r="AD1518" s="54"/>
      <c r="AK1518" s="20"/>
      <c r="AL1518" s="20"/>
      <c r="AM1518" s="20"/>
      <c r="AN1518" s="20"/>
      <c r="AO1518" s="20"/>
      <c r="AP1518" s="20"/>
      <c r="AQ1518" s="20"/>
      <c r="AR1518" s="20"/>
      <c r="AS1518" s="20"/>
      <c r="AU1518" s="20"/>
      <c r="AV1518" s="20"/>
      <c r="AW1518" s="20"/>
      <c r="AX1518" s="20"/>
      <c r="AY1518" s="20"/>
      <c r="AZ1518" s="20"/>
      <c r="BA1518" s="20"/>
      <c r="BC1518" s="48"/>
      <c r="BE1518" s="48"/>
      <c r="BG1518" s="48"/>
      <c r="BH1518" s="48"/>
      <c r="BI1518" s="19"/>
      <c r="BJ1518" s="19"/>
      <c r="BK1518" s="19"/>
      <c r="BL1518" s="48"/>
      <c r="BM1518" s="61"/>
      <c r="BN1518" s="48"/>
    </row>
    <row r="1519" spans="2:66">
      <c r="B1519" s="43"/>
      <c r="C1519" s="27"/>
      <c r="F1519" s="176"/>
      <c r="G1519" s="460"/>
      <c r="H1519" s="48"/>
      <c r="I1519" s="48"/>
      <c r="J1519" s="48"/>
      <c r="K1519" s="54"/>
      <c r="N1519" s="176"/>
      <c r="O1519" s="48"/>
      <c r="P1519" s="48"/>
      <c r="Q1519" s="48"/>
      <c r="R1519" s="54"/>
      <c r="T1519" s="176"/>
      <c r="U1519" s="48"/>
      <c r="V1519" s="48"/>
      <c r="W1519" s="48"/>
      <c r="X1519" s="54"/>
      <c r="Z1519" s="176"/>
      <c r="AA1519" s="48"/>
      <c r="AB1519" s="48"/>
      <c r="AC1519" s="48"/>
      <c r="AD1519" s="54"/>
      <c r="AK1519" s="20"/>
      <c r="AL1519" s="20"/>
      <c r="AM1519" s="20"/>
      <c r="AN1519" s="20"/>
      <c r="AO1519" s="20"/>
      <c r="AP1519" s="20"/>
      <c r="AQ1519" s="20"/>
      <c r="AR1519" s="20"/>
      <c r="AS1519" s="20"/>
      <c r="AU1519" s="20"/>
      <c r="AV1519" s="20"/>
      <c r="AW1519" s="20"/>
      <c r="AX1519" s="20"/>
      <c r="AY1519" s="20"/>
      <c r="AZ1519" s="20"/>
      <c r="BA1519" s="20"/>
      <c r="BC1519" s="48"/>
      <c r="BE1519" s="48"/>
      <c r="BG1519" s="48"/>
      <c r="BH1519" s="48"/>
      <c r="BI1519" s="19"/>
      <c r="BJ1519" s="19"/>
      <c r="BK1519" s="19"/>
      <c r="BL1519" s="48"/>
      <c r="BM1519" s="61"/>
      <c r="BN1519" s="48"/>
    </row>
    <row r="1520" spans="2:66">
      <c r="B1520" s="43"/>
      <c r="C1520" s="27"/>
      <c r="F1520" s="176"/>
      <c r="G1520" s="460"/>
      <c r="H1520" s="48"/>
      <c r="I1520" s="48"/>
      <c r="J1520" s="48"/>
      <c r="K1520" s="54"/>
      <c r="N1520" s="176"/>
      <c r="O1520" s="48"/>
      <c r="P1520" s="48"/>
      <c r="Q1520" s="48"/>
      <c r="R1520" s="54"/>
      <c r="T1520" s="176"/>
      <c r="U1520" s="48"/>
      <c r="V1520" s="48"/>
      <c r="W1520" s="48"/>
      <c r="X1520" s="54"/>
      <c r="Z1520" s="176"/>
      <c r="AA1520" s="48"/>
      <c r="AB1520" s="48"/>
      <c r="AC1520" s="48"/>
      <c r="AD1520" s="54"/>
      <c r="AK1520" s="20"/>
      <c r="AL1520" s="20"/>
      <c r="AM1520" s="20"/>
      <c r="AN1520" s="20"/>
      <c r="AO1520" s="20"/>
      <c r="AP1520" s="20"/>
      <c r="AQ1520" s="20"/>
      <c r="AR1520" s="20"/>
      <c r="AS1520" s="20"/>
      <c r="AU1520" s="20"/>
      <c r="AV1520" s="20"/>
      <c r="AW1520" s="20"/>
      <c r="AX1520" s="20"/>
      <c r="AY1520" s="20"/>
      <c r="AZ1520" s="20"/>
      <c r="BA1520" s="20"/>
      <c r="BC1520" s="48"/>
      <c r="BE1520" s="48"/>
      <c r="BG1520" s="48"/>
      <c r="BH1520" s="48"/>
      <c r="BI1520" s="19"/>
      <c r="BJ1520" s="19"/>
      <c r="BK1520" s="19"/>
      <c r="BL1520" s="48"/>
      <c r="BM1520" s="61"/>
      <c r="BN1520" s="48"/>
    </row>
    <row r="1521" spans="2:66">
      <c r="B1521" s="43"/>
      <c r="C1521" s="27"/>
      <c r="F1521" s="176"/>
      <c r="G1521" s="460"/>
      <c r="H1521" s="48"/>
      <c r="I1521" s="48"/>
      <c r="J1521" s="48"/>
      <c r="K1521" s="54"/>
      <c r="N1521" s="176"/>
      <c r="O1521" s="48"/>
      <c r="P1521" s="48"/>
      <c r="Q1521" s="48"/>
      <c r="R1521" s="54"/>
      <c r="T1521" s="176"/>
      <c r="U1521" s="48"/>
      <c r="V1521" s="48"/>
      <c r="W1521" s="48"/>
      <c r="X1521" s="54"/>
      <c r="Z1521" s="176"/>
      <c r="AA1521" s="48"/>
      <c r="AB1521" s="48"/>
      <c r="AC1521" s="48"/>
      <c r="AD1521" s="54"/>
      <c r="AK1521" s="20"/>
      <c r="AL1521" s="20"/>
      <c r="AM1521" s="20"/>
      <c r="AN1521" s="20"/>
      <c r="AO1521" s="20"/>
      <c r="AP1521" s="20"/>
      <c r="AQ1521" s="20"/>
      <c r="AR1521" s="20"/>
      <c r="AS1521" s="20"/>
      <c r="AU1521" s="20"/>
      <c r="AV1521" s="20"/>
      <c r="AW1521" s="20"/>
      <c r="AX1521" s="20"/>
      <c r="AY1521" s="20"/>
      <c r="AZ1521" s="20"/>
      <c r="BA1521" s="20"/>
      <c r="BC1521" s="48"/>
      <c r="BE1521" s="48"/>
      <c r="BG1521" s="48"/>
      <c r="BH1521" s="48"/>
      <c r="BI1521" s="19"/>
      <c r="BJ1521" s="19"/>
      <c r="BK1521" s="19"/>
      <c r="BL1521" s="48"/>
      <c r="BM1521" s="61"/>
      <c r="BN1521" s="48"/>
    </row>
    <row r="1522" spans="2:66">
      <c r="B1522" s="43"/>
      <c r="C1522" s="27"/>
      <c r="F1522" s="176"/>
      <c r="G1522" s="460"/>
      <c r="H1522" s="48"/>
      <c r="I1522" s="48"/>
      <c r="J1522" s="48"/>
      <c r="K1522" s="54"/>
      <c r="N1522" s="176"/>
      <c r="O1522" s="48"/>
      <c r="P1522" s="48"/>
      <c r="Q1522" s="48"/>
      <c r="R1522" s="54"/>
      <c r="T1522" s="176"/>
      <c r="U1522" s="48"/>
      <c r="V1522" s="48"/>
      <c r="W1522" s="48"/>
      <c r="X1522" s="54"/>
      <c r="Z1522" s="176"/>
      <c r="AA1522" s="48"/>
      <c r="AB1522" s="48"/>
      <c r="AC1522" s="48"/>
      <c r="AD1522" s="54"/>
      <c r="AK1522" s="20"/>
      <c r="AL1522" s="20"/>
      <c r="AM1522" s="20"/>
      <c r="AN1522" s="20"/>
      <c r="AO1522" s="20"/>
      <c r="AP1522" s="20"/>
      <c r="AQ1522" s="20"/>
      <c r="AR1522" s="20"/>
      <c r="AS1522" s="20"/>
      <c r="AU1522" s="20"/>
      <c r="AV1522" s="20"/>
      <c r="AW1522" s="20"/>
      <c r="AX1522" s="20"/>
      <c r="AY1522" s="20"/>
      <c r="AZ1522" s="20"/>
      <c r="BA1522" s="20"/>
      <c r="BC1522" s="48"/>
      <c r="BE1522" s="48"/>
      <c r="BG1522" s="48"/>
      <c r="BH1522" s="48"/>
      <c r="BI1522" s="19"/>
      <c r="BJ1522" s="19"/>
      <c r="BK1522" s="19"/>
      <c r="BL1522" s="48"/>
      <c r="BM1522" s="61"/>
      <c r="BN1522" s="48"/>
    </row>
    <row r="1523" spans="2:66">
      <c r="B1523" s="43"/>
      <c r="C1523" s="27"/>
      <c r="F1523" s="176"/>
      <c r="G1523" s="460"/>
      <c r="H1523" s="48"/>
      <c r="I1523" s="48"/>
      <c r="J1523" s="48"/>
      <c r="K1523" s="54"/>
      <c r="N1523" s="176"/>
      <c r="O1523" s="48"/>
      <c r="P1523" s="48"/>
      <c r="Q1523" s="48"/>
      <c r="R1523" s="54"/>
      <c r="T1523" s="176"/>
      <c r="U1523" s="48"/>
      <c r="V1523" s="48"/>
      <c r="W1523" s="48"/>
      <c r="X1523" s="54"/>
      <c r="Z1523" s="176"/>
      <c r="AA1523" s="48"/>
      <c r="AB1523" s="48"/>
      <c r="AC1523" s="48"/>
      <c r="AD1523" s="54"/>
      <c r="AK1523" s="20"/>
      <c r="AL1523" s="20"/>
      <c r="AM1523" s="20"/>
      <c r="AN1523" s="20"/>
      <c r="AO1523" s="20"/>
      <c r="AP1523" s="20"/>
      <c r="AQ1523" s="20"/>
      <c r="AR1523" s="20"/>
      <c r="AS1523" s="20"/>
      <c r="AU1523" s="20"/>
      <c r="AV1523" s="20"/>
      <c r="AW1523" s="20"/>
      <c r="AX1523" s="20"/>
      <c r="AY1523" s="20"/>
      <c r="AZ1523" s="20"/>
      <c r="BA1523" s="20"/>
      <c r="BC1523" s="48"/>
      <c r="BE1523" s="48"/>
      <c r="BG1523" s="48"/>
      <c r="BH1523" s="48"/>
      <c r="BI1523" s="19"/>
      <c r="BJ1523" s="19"/>
      <c r="BK1523" s="19"/>
      <c r="BL1523" s="48"/>
      <c r="BM1523" s="61"/>
      <c r="BN1523" s="48"/>
    </row>
    <row r="1524" spans="2:66">
      <c r="B1524" s="43"/>
      <c r="C1524" s="27"/>
      <c r="F1524" s="176"/>
      <c r="G1524" s="460"/>
      <c r="H1524" s="48"/>
      <c r="I1524" s="48"/>
      <c r="J1524" s="48"/>
      <c r="K1524" s="54"/>
      <c r="N1524" s="176"/>
      <c r="O1524" s="48"/>
      <c r="P1524" s="48"/>
      <c r="Q1524" s="48"/>
      <c r="R1524" s="54"/>
      <c r="T1524" s="176"/>
      <c r="U1524" s="48"/>
      <c r="V1524" s="48"/>
      <c r="W1524" s="48"/>
      <c r="X1524" s="54"/>
      <c r="Z1524" s="176"/>
      <c r="AA1524" s="48"/>
      <c r="AB1524" s="48"/>
      <c r="AC1524" s="48"/>
      <c r="AD1524" s="54"/>
      <c r="AK1524" s="20"/>
      <c r="AL1524" s="20"/>
      <c r="AM1524" s="20"/>
      <c r="AN1524" s="20"/>
      <c r="AO1524" s="20"/>
      <c r="AP1524" s="20"/>
      <c r="AQ1524" s="20"/>
      <c r="AR1524" s="20"/>
      <c r="AS1524" s="20"/>
      <c r="AU1524" s="20"/>
      <c r="AV1524" s="20"/>
      <c r="AW1524" s="20"/>
      <c r="AX1524" s="20"/>
      <c r="AY1524" s="20"/>
      <c r="AZ1524" s="20"/>
      <c r="BA1524" s="20"/>
      <c r="BC1524" s="48"/>
      <c r="BE1524" s="48"/>
      <c r="BG1524" s="48"/>
      <c r="BH1524" s="48"/>
      <c r="BI1524" s="19"/>
      <c r="BJ1524" s="19"/>
      <c r="BK1524" s="19"/>
      <c r="BL1524" s="48"/>
      <c r="BM1524" s="61"/>
      <c r="BN1524" s="48"/>
    </row>
    <row r="1525" spans="2:66">
      <c r="B1525" s="43"/>
      <c r="C1525" s="27"/>
      <c r="F1525" s="176"/>
      <c r="G1525" s="460"/>
      <c r="H1525" s="48"/>
      <c r="I1525" s="48"/>
      <c r="J1525" s="48"/>
      <c r="K1525" s="54"/>
      <c r="N1525" s="176"/>
      <c r="O1525" s="48"/>
      <c r="P1525" s="48"/>
      <c r="Q1525" s="48"/>
      <c r="R1525" s="54"/>
      <c r="T1525" s="176"/>
      <c r="U1525" s="48"/>
      <c r="V1525" s="48"/>
      <c r="W1525" s="48"/>
      <c r="X1525" s="54"/>
      <c r="Z1525" s="176"/>
      <c r="AA1525" s="48"/>
      <c r="AB1525" s="48"/>
      <c r="AC1525" s="48"/>
      <c r="AD1525" s="54"/>
      <c r="AK1525" s="20"/>
      <c r="AL1525" s="20"/>
      <c r="AM1525" s="20"/>
      <c r="AN1525" s="20"/>
      <c r="AO1525" s="20"/>
      <c r="AP1525" s="20"/>
      <c r="AQ1525" s="20"/>
      <c r="AR1525" s="20"/>
      <c r="AS1525" s="20"/>
      <c r="AU1525" s="20"/>
      <c r="AV1525" s="20"/>
      <c r="AW1525" s="20"/>
      <c r="AX1525" s="20"/>
      <c r="AY1525" s="20"/>
      <c r="AZ1525" s="20"/>
      <c r="BA1525" s="20"/>
      <c r="BC1525" s="48"/>
      <c r="BE1525" s="48"/>
      <c r="BG1525" s="48"/>
      <c r="BH1525" s="48"/>
      <c r="BI1525" s="19"/>
      <c r="BJ1525" s="19"/>
      <c r="BK1525" s="19"/>
      <c r="BL1525" s="48"/>
      <c r="BM1525" s="61"/>
      <c r="BN1525" s="48"/>
    </row>
    <row r="1526" spans="2:66">
      <c r="B1526" s="43"/>
      <c r="C1526" s="27"/>
      <c r="F1526" s="176"/>
      <c r="G1526" s="460"/>
      <c r="H1526" s="48"/>
      <c r="I1526" s="48"/>
      <c r="J1526" s="48"/>
      <c r="K1526" s="54"/>
      <c r="N1526" s="176"/>
      <c r="O1526" s="48"/>
      <c r="P1526" s="48"/>
      <c r="Q1526" s="48"/>
      <c r="R1526" s="54"/>
      <c r="T1526" s="176"/>
      <c r="U1526" s="48"/>
      <c r="V1526" s="48"/>
      <c r="W1526" s="48"/>
      <c r="X1526" s="54"/>
      <c r="Z1526" s="176"/>
      <c r="AA1526" s="48"/>
      <c r="AB1526" s="48"/>
      <c r="AC1526" s="48"/>
      <c r="AD1526" s="54"/>
      <c r="AK1526" s="20"/>
      <c r="AL1526" s="20"/>
      <c r="AM1526" s="20"/>
      <c r="AN1526" s="20"/>
      <c r="AO1526" s="20"/>
      <c r="AP1526" s="20"/>
      <c r="AQ1526" s="20"/>
      <c r="AR1526" s="20"/>
      <c r="AS1526" s="20"/>
      <c r="AU1526" s="20"/>
      <c r="AV1526" s="20"/>
      <c r="AW1526" s="20"/>
      <c r="AX1526" s="20"/>
      <c r="AY1526" s="20"/>
      <c r="AZ1526" s="20"/>
      <c r="BA1526" s="20"/>
      <c r="BC1526" s="48"/>
      <c r="BE1526" s="48"/>
      <c r="BG1526" s="48"/>
      <c r="BH1526" s="48"/>
      <c r="BI1526" s="19"/>
      <c r="BJ1526" s="19"/>
      <c r="BK1526" s="19"/>
      <c r="BL1526" s="48"/>
      <c r="BM1526" s="61"/>
      <c r="BN1526" s="48"/>
    </row>
    <row r="1527" spans="2:66">
      <c r="B1527" s="43"/>
      <c r="C1527" s="27"/>
      <c r="F1527" s="176"/>
      <c r="G1527" s="460"/>
      <c r="H1527" s="48"/>
      <c r="I1527" s="48"/>
      <c r="J1527" s="48"/>
      <c r="K1527" s="54"/>
      <c r="N1527" s="176"/>
      <c r="O1527" s="48"/>
      <c r="P1527" s="48"/>
      <c r="Q1527" s="48"/>
      <c r="R1527" s="54"/>
      <c r="T1527" s="176"/>
      <c r="U1527" s="48"/>
      <c r="V1527" s="48"/>
      <c r="W1527" s="48"/>
      <c r="X1527" s="54"/>
      <c r="Z1527" s="176"/>
      <c r="AA1527" s="48"/>
      <c r="AB1527" s="48"/>
      <c r="AC1527" s="48"/>
      <c r="AD1527" s="54"/>
      <c r="AK1527" s="20"/>
      <c r="AL1527" s="20"/>
      <c r="AM1527" s="20"/>
      <c r="AN1527" s="20"/>
      <c r="AO1527" s="20"/>
      <c r="AP1527" s="20"/>
      <c r="AQ1527" s="20"/>
      <c r="AR1527" s="20"/>
      <c r="AS1527" s="20"/>
      <c r="AU1527" s="20"/>
      <c r="AV1527" s="20"/>
      <c r="AW1527" s="20"/>
      <c r="AX1527" s="20"/>
      <c r="AY1527" s="20"/>
      <c r="AZ1527" s="20"/>
      <c r="BA1527" s="20"/>
      <c r="BC1527" s="48"/>
      <c r="BE1527" s="48"/>
      <c r="BG1527" s="48"/>
      <c r="BH1527" s="48"/>
      <c r="BI1527" s="19"/>
      <c r="BJ1527" s="19"/>
      <c r="BK1527" s="19"/>
      <c r="BL1527" s="48"/>
      <c r="BM1527" s="61"/>
      <c r="BN1527" s="48"/>
    </row>
    <row r="1528" spans="2:66">
      <c r="B1528" s="43"/>
      <c r="C1528" s="27"/>
      <c r="F1528" s="176"/>
      <c r="G1528" s="460"/>
      <c r="H1528" s="48"/>
      <c r="I1528" s="48"/>
      <c r="J1528" s="48"/>
      <c r="K1528" s="54"/>
      <c r="N1528" s="176"/>
      <c r="O1528" s="48"/>
      <c r="P1528" s="48"/>
      <c r="Q1528" s="48"/>
      <c r="R1528" s="54"/>
      <c r="T1528" s="176"/>
      <c r="U1528" s="48"/>
      <c r="V1528" s="48"/>
      <c r="W1528" s="48"/>
      <c r="X1528" s="54"/>
      <c r="Z1528" s="176"/>
      <c r="AA1528" s="48"/>
      <c r="AB1528" s="48"/>
      <c r="AC1528" s="48"/>
      <c r="AD1528" s="54"/>
      <c r="AK1528" s="20"/>
      <c r="AL1528" s="20"/>
      <c r="AM1528" s="20"/>
      <c r="AN1528" s="20"/>
      <c r="AO1528" s="20"/>
      <c r="AP1528" s="20"/>
      <c r="AQ1528" s="20"/>
      <c r="AR1528" s="20"/>
      <c r="AS1528" s="20"/>
      <c r="AU1528" s="20"/>
      <c r="AV1528" s="20"/>
      <c r="AW1528" s="20"/>
      <c r="AX1528" s="20"/>
      <c r="AY1528" s="20"/>
      <c r="AZ1528" s="20"/>
      <c r="BA1528" s="20"/>
      <c r="BC1528" s="48"/>
      <c r="BE1528" s="48"/>
      <c r="BG1528" s="48"/>
      <c r="BH1528" s="48"/>
      <c r="BI1528" s="19"/>
      <c r="BJ1528" s="19"/>
      <c r="BK1528" s="19"/>
      <c r="BL1528" s="48"/>
      <c r="BM1528" s="61"/>
      <c r="BN1528" s="48"/>
    </row>
    <row r="1529" spans="2:66">
      <c r="B1529" s="43"/>
      <c r="C1529" s="27"/>
      <c r="F1529" s="176"/>
      <c r="G1529" s="460"/>
      <c r="H1529" s="48"/>
      <c r="I1529" s="48"/>
      <c r="J1529" s="48"/>
      <c r="K1529" s="54"/>
      <c r="N1529" s="176"/>
      <c r="O1529" s="48"/>
      <c r="P1529" s="48"/>
      <c r="Q1529" s="48"/>
      <c r="R1529" s="54"/>
      <c r="T1529" s="176"/>
      <c r="U1529" s="48"/>
      <c r="V1529" s="48"/>
      <c r="W1529" s="48"/>
      <c r="X1529" s="54"/>
      <c r="Z1529" s="176"/>
      <c r="AA1529" s="48"/>
      <c r="AB1529" s="48"/>
      <c r="AC1529" s="48"/>
      <c r="AD1529" s="54"/>
      <c r="AK1529" s="20"/>
      <c r="AL1529" s="20"/>
      <c r="AM1529" s="20"/>
      <c r="AN1529" s="20"/>
      <c r="AO1529" s="20"/>
      <c r="AP1529" s="20"/>
      <c r="AQ1529" s="20"/>
      <c r="AR1529" s="20"/>
      <c r="AS1529" s="20"/>
      <c r="AU1529" s="20"/>
      <c r="AV1529" s="20"/>
      <c r="AW1529" s="20"/>
      <c r="AX1529" s="20"/>
      <c r="AY1529" s="20"/>
      <c r="AZ1529" s="20"/>
      <c r="BA1529" s="20"/>
      <c r="BC1529" s="48"/>
      <c r="BE1529" s="48"/>
      <c r="BG1529" s="48"/>
      <c r="BH1529" s="48"/>
      <c r="BI1529" s="19"/>
      <c r="BJ1529" s="19"/>
      <c r="BK1529" s="19"/>
      <c r="BL1529" s="48"/>
      <c r="BM1529" s="61"/>
      <c r="BN1529" s="48"/>
    </row>
    <row r="1530" spans="2:66">
      <c r="B1530" s="43"/>
      <c r="C1530" s="27"/>
      <c r="F1530" s="176"/>
      <c r="G1530" s="460"/>
      <c r="H1530" s="48"/>
      <c r="I1530" s="48"/>
      <c r="J1530" s="48"/>
      <c r="K1530" s="54"/>
      <c r="N1530" s="176"/>
      <c r="O1530" s="48"/>
      <c r="P1530" s="48"/>
      <c r="Q1530" s="48"/>
      <c r="R1530" s="54"/>
      <c r="T1530" s="176"/>
      <c r="U1530" s="48"/>
      <c r="V1530" s="48"/>
      <c r="W1530" s="48"/>
      <c r="X1530" s="54"/>
      <c r="Z1530" s="176"/>
      <c r="AA1530" s="48"/>
      <c r="AB1530" s="48"/>
      <c r="AC1530" s="48"/>
      <c r="AD1530" s="54"/>
      <c r="AK1530" s="20"/>
      <c r="AL1530" s="20"/>
      <c r="AM1530" s="20"/>
      <c r="AN1530" s="20"/>
      <c r="AO1530" s="20"/>
      <c r="AP1530" s="20"/>
      <c r="AQ1530" s="20"/>
      <c r="AR1530" s="20"/>
      <c r="AS1530" s="20"/>
      <c r="AU1530" s="20"/>
      <c r="AV1530" s="20"/>
      <c r="AW1530" s="20"/>
      <c r="AX1530" s="20"/>
      <c r="AY1530" s="20"/>
      <c r="AZ1530" s="20"/>
      <c r="BA1530" s="20"/>
      <c r="BC1530" s="48"/>
      <c r="BE1530" s="48"/>
      <c r="BG1530" s="48"/>
      <c r="BH1530" s="48"/>
      <c r="BI1530" s="19"/>
      <c r="BJ1530" s="19"/>
      <c r="BK1530" s="19"/>
      <c r="BL1530" s="48"/>
      <c r="BM1530" s="61"/>
      <c r="BN1530" s="48"/>
    </row>
    <row r="1531" spans="2:66">
      <c r="B1531" s="43"/>
      <c r="C1531" s="27"/>
      <c r="F1531" s="176"/>
      <c r="G1531" s="460"/>
      <c r="H1531" s="48"/>
      <c r="I1531" s="48"/>
      <c r="J1531" s="48"/>
      <c r="K1531" s="54"/>
      <c r="N1531" s="176"/>
      <c r="O1531" s="48"/>
      <c r="P1531" s="48"/>
      <c r="Q1531" s="48"/>
      <c r="R1531" s="54"/>
      <c r="T1531" s="176"/>
      <c r="U1531" s="48"/>
      <c r="V1531" s="48"/>
      <c r="W1531" s="48"/>
      <c r="X1531" s="54"/>
      <c r="Z1531" s="176"/>
      <c r="AA1531" s="48"/>
      <c r="AB1531" s="48"/>
      <c r="AC1531" s="48"/>
      <c r="AD1531" s="54"/>
      <c r="AK1531" s="20"/>
      <c r="AL1531" s="20"/>
      <c r="AM1531" s="20"/>
      <c r="AN1531" s="20"/>
      <c r="AO1531" s="20"/>
      <c r="AP1531" s="20"/>
      <c r="AQ1531" s="20"/>
      <c r="AR1531" s="20"/>
      <c r="AS1531" s="20"/>
      <c r="AU1531" s="20"/>
      <c r="AV1531" s="20"/>
      <c r="AW1531" s="20"/>
      <c r="AX1531" s="20"/>
      <c r="AY1531" s="20"/>
      <c r="AZ1531" s="20"/>
      <c r="BA1531" s="20"/>
      <c r="BC1531" s="48"/>
      <c r="BE1531" s="48"/>
      <c r="BG1531" s="48"/>
      <c r="BH1531" s="48"/>
      <c r="BI1531" s="19"/>
      <c r="BJ1531" s="19"/>
      <c r="BK1531" s="19"/>
      <c r="BL1531" s="48"/>
      <c r="BM1531" s="61"/>
      <c r="BN1531" s="48"/>
    </row>
    <row r="1532" spans="2:66">
      <c r="B1532" s="43"/>
      <c r="C1532" s="27"/>
      <c r="F1532" s="176"/>
      <c r="G1532" s="460"/>
      <c r="H1532" s="48"/>
      <c r="I1532" s="48"/>
      <c r="J1532" s="48"/>
      <c r="K1532" s="54"/>
      <c r="N1532" s="176"/>
      <c r="O1532" s="48"/>
      <c r="P1532" s="48"/>
      <c r="Q1532" s="48"/>
      <c r="R1532" s="54"/>
      <c r="T1532" s="176"/>
      <c r="U1532" s="48"/>
      <c r="V1532" s="48"/>
      <c r="W1532" s="48"/>
      <c r="X1532" s="54"/>
      <c r="Z1532" s="176"/>
      <c r="AA1532" s="48"/>
      <c r="AB1532" s="48"/>
      <c r="AC1532" s="48"/>
      <c r="AD1532" s="54"/>
      <c r="AK1532" s="20"/>
      <c r="AL1532" s="20"/>
      <c r="AM1532" s="20"/>
      <c r="AN1532" s="20"/>
      <c r="AO1532" s="20"/>
      <c r="AP1532" s="20"/>
      <c r="AQ1532" s="20"/>
      <c r="AR1532" s="20"/>
      <c r="AS1532" s="20"/>
      <c r="AU1532" s="20"/>
      <c r="AV1532" s="20"/>
      <c r="AW1532" s="20"/>
      <c r="AX1532" s="20"/>
      <c r="AY1532" s="20"/>
      <c r="AZ1532" s="20"/>
      <c r="BA1532" s="20"/>
      <c r="BC1532" s="48"/>
      <c r="BE1532" s="48"/>
      <c r="BG1532" s="48"/>
      <c r="BH1532" s="48"/>
      <c r="BI1532" s="19"/>
      <c r="BJ1532" s="19"/>
      <c r="BK1532" s="19"/>
      <c r="BL1532" s="48"/>
      <c r="BM1532" s="61"/>
      <c r="BN1532" s="48"/>
    </row>
    <row r="1533" spans="2:66">
      <c r="B1533" s="43"/>
      <c r="C1533" s="27"/>
      <c r="F1533" s="176"/>
      <c r="G1533" s="460"/>
      <c r="H1533" s="48"/>
      <c r="I1533" s="48"/>
      <c r="J1533" s="48"/>
      <c r="K1533" s="54"/>
      <c r="N1533" s="176"/>
      <c r="O1533" s="48"/>
      <c r="P1533" s="48"/>
      <c r="Q1533" s="48"/>
      <c r="R1533" s="54"/>
      <c r="T1533" s="176"/>
      <c r="U1533" s="48"/>
      <c r="V1533" s="48"/>
      <c r="W1533" s="48"/>
      <c r="X1533" s="54"/>
      <c r="Z1533" s="176"/>
      <c r="AA1533" s="48"/>
      <c r="AB1533" s="48"/>
      <c r="AC1533" s="48"/>
      <c r="AD1533" s="54"/>
      <c r="AK1533" s="20"/>
      <c r="AL1533" s="20"/>
      <c r="AM1533" s="20"/>
      <c r="AN1533" s="20"/>
      <c r="AO1533" s="20"/>
      <c r="AP1533" s="20"/>
      <c r="AQ1533" s="20"/>
      <c r="AR1533" s="20"/>
      <c r="AS1533" s="20"/>
      <c r="AU1533" s="20"/>
      <c r="AV1533" s="20"/>
      <c r="AW1533" s="20"/>
      <c r="AX1533" s="20"/>
      <c r="AY1533" s="20"/>
      <c r="AZ1533" s="20"/>
      <c r="BA1533" s="20"/>
      <c r="BC1533" s="48"/>
      <c r="BE1533" s="48"/>
      <c r="BG1533" s="48"/>
      <c r="BH1533" s="48"/>
      <c r="BI1533" s="19"/>
      <c r="BJ1533" s="19"/>
      <c r="BK1533" s="19"/>
      <c r="BL1533" s="48"/>
      <c r="BM1533" s="61"/>
      <c r="BN1533" s="48"/>
    </row>
    <row r="1534" spans="2:66">
      <c r="B1534" s="43"/>
      <c r="C1534" s="27"/>
      <c r="F1534" s="176"/>
      <c r="G1534" s="460"/>
      <c r="H1534" s="48"/>
      <c r="I1534" s="48"/>
      <c r="J1534" s="48"/>
      <c r="K1534" s="54"/>
      <c r="N1534" s="176"/>
      <c r="O1534" s="48"/>
      <c r="P1534" s="48"/>
      <c r="Q1534" s="48"/>
      <c r="R1534" s="54"/>
      <c r="T1534" s="176"/>
      <c r="U1534" s="48"/>
      <c r="V1534" s="48"/>
      <c r="W1534" s="48"/>
      <c r="X1534" s="54"/>
      <c r="Z1534" s="176"/>
      <c r="AA1534" s="48"/>
      <c r="AB1534" s="48"/>
      <c r="AC1534" s="48"/>
      <c r="AD1534" s="54"/>
      <c r="AK1534" s="20"/>
      <c r="AL1534" s="20"/>
      <c r="AM1534" s="20"/>
      <c r="AN1534" s="20"/>
      <c r="AO1534" s="20"/>
      <c r="AP1534" s="20"/>
      <c r="AQ1534" s="20"/>
      <c r="AR1534" s="20"/>
      <c r="AS1534" s="20"/>
      <c r="AU1534" s="20"/>
      <c r="AV1534" s="20"/>
      <c r="AW1534" s="20"/>
      <c r="AX1534" s="20"/>
      <c r="AY1534" s="20"/>
      <c r="AZ1534" s="20"/>
      <c r="BA1534" s="20"/>
      <c r="BC1534" s="48"/>
      <c r="BE1534" s="48"/>
      <c r="BG1534" s="48"/>
      <c r="BH1534" s="48"/>
      <c r="BI1534" s="19"/>
      <c r="BJ1534" s="19"/>
      <c r="BK1534" s="19"/>
      <c r="BL1534" s="48"/>
      <c r="BM1534" s="61"/>
      <c r="BN1534" s="48"/>
    </row>
    <row r="1535" spans="2:66">
      <c r="B1535" s="43"/>
      <c r="C1535" s="27"/>
      <c r="F1535" s="176"/>
      <c r="G1535" s="460"/>
      <c r="H1535" s="48"/>
      <c r="I1535" s="48"/>
      <c r="J1535" s="48"/>
      <c r="K1535" s="54"/>
      <c r="N1535" s="176"/>
      <c r="O1535" s="48"/>
      <c r="P1535" s="48"/>
      <c r="Q1535" s="48"/>
      <c r="R1535" s="54"/>
      <c r="T1535" s="176"/>
      <c r="U1535" s="48"/>
      <c r="V1535" s="48"/>
      <c r="W1535" s="48"/>
      <c r="X1535" s="54"/>
      <c r="Z1535" s="176"/>
      <c r="AA1535" s="48"/>
      <c r="AB1535" s="48"/>
      <c r="AC1535" s="48"/>
      <c r="AD1535" s="54"/>
      <c r="AK1535" s="20"/>
      <c r="AL1535" s="20"/>
      <c r="AM1535" s="20"/>
      <c r="AN1535" s="20"/>
      <c r="AO1535" s="20"/>
      <c r="AP1535" s="20"/>
      <c r="AQ1535" s="20"/>
      <c r="AR1535" s="20"/>
      <c r="AS1535" s="20"/>
      <c r="AU1535" s="20"/>
      <c r="AV1535" s="20"/>
      <c r="AW1535" s="20"/>
      <c r="AX1535" s="20"/>
      <c r="AY1535" s="20"/>
      <c r="AZ1535" s="20"/>
      <c r="BA1535" s="20"/>
      <c r="BC1535" s="48"/>
      <c r="BE1535" s="48"/>
      <c r="BG1535" s="48"/>
      <c r="BH1535" s="48"/>
      <c r="BI1535" s="19"/>
      <c r="BJ1535" s="19"/>
      <c r="BK1535" s="19"/>
      <c r="BL1535" s="48"/>
      <c r="BM1535" s="61"/>
      <c r="BN1535" s="48"/>
    </row>
    <row r="1536" spans="2:66">
      <c r="B1536" s="43"/>
      <c r="C1536" s="27"/>
      <c r="F1536" s="176"/>
      <c r="G1536" s="460"/>
      <c r="H1536" s="48"/>
      <c r="I1536" s="48"/>
      <c r="J1536" s="48"/>
      <c r="K1536" s="54"/>
      <c r="N1536" s="176"/>
      <c r="O1536" s="48"/>
      <c r="P1536" s="48"/>
      <c r="Q1536" s="48"/>
      <c r="R1536" s="54"/>
      <c r="T1536" s="176"/>
      <c r="U1536" s="48"/>
      <c r="V1536" s="48"/>
      <c r="W1536" s="48"/>
      <c r="X1536" s="54"/>
      <c r="Z1536" s="176"/>
      <c r="AA1536" s="48"/>
      <c r="AB1536" s="48"/>
      <c r="AC1536" s="48"/>
      <c r="AD1536" s="54"/>
      <c r="AK1536" s="20"/>
      <c r="AL1536" s="20"/>
      <c r="AM1536" s="20"/>
      <c r="AN1536" s="20"/>
      <c r="AO1536" s="20"/>
      <c r="AP1536" s="20"/>
      <c r="AQ1536" s="20"/>
      <c r="AR1536" s="20"/>
      <c r="AS1536" s="20"/>
      <c r="AU1536" s="20"/>
      <c r="AV1536" s="20"/>
      <c r="AW1536" s="20"/>
      <c r="AX1536" s="20"/>
      <c r="AY1536" s="20"/>
      <c r="AZ1536" s="20"/>
      <c r="BA1536" s="20"/>
      <c r="BC1536" s="48"/>
      <c r="BE1536" s="48"/>
      <c r="BG1536" s="48"/>
      <c r="BH1536" s="48"/>
      <c r="BI1536" s="19"/>
      <c r="BJ1536" s="19"/>
      <c r="BK1536" s="19"/>
      <c r="BL1536" s="48"/>
      <c r="BM1536" s="61"/>
      <c r="BN1536" s="48"/>
    </row>
    <row r="1537" spans="2:66">
      <c r="B1537" s="43"/>
      <c r="C1537" s="27"/>
      <c r="F1537" s="176"/>
      <c r="G1537" s="460"/>
      <c r="H1537" s="48"/>
      <c r="I1537" s="48"/>
      <c r="J1537" s="48"/>
      <c r="K1537" s="54"/>
      <c r="N1537" s="176"/>
      <c r="O1537" s="48"/>
      <c r="P1537" s="48"/>
      <c r="Q1537" s="48"/>
      <c r="R1537" s="54"/>
      <c r="T1537" s="176"/>
      <c r="U1537" s="48"/>
      <c r="V1537" s="48"/>
      <c r="W1537" s="48"/>
      <c r="X1537" s="54"/>
      <c r="Z1537" s="176"/>
      <c r="AA1537" s="48"/>
      <c r="AB1537" s="48"/>
      <c r="AC1537" s="48"/>
      <c r="AD1537" s="54"/>
      <c r="AK1537" s="20"/>
      <c r="AL1537" s="20"/>
      <c r="AM1537" s="20"/>
      <c r="AN1537" s="20"/>
      <c r="AO1537" s="20"/>
      <c r="AP1537" s="20"/>
      <c r="AQ1537" s="20"/>
      <c r="AR1537" s="20"/>
      <c r="AS1537" s="20"/>
      <c r="AU1537" s="20"/>
      <c r="AV1537" s="20"/>
      <c r="AW1537" s="20"/>
      <c r="AX1537" s="20"/>
      <c r="AY1537" s="20"/>
      <c r="AZ1537" s="20"/>
      <c r="BA1537" s="20"/>
      <c r="BC1537" s="48"/>
      <c r="BE1537" s="48"/>
      <c r="BG1537" s="48"/>
      <c r="BH1537" s="48"/>
      <c r="BI1537" s="19"/>
      <c r="BJ1537" s="19"/>
      <c r="BK1537" s="19"/>
      <c r="BL1537" s="48"/>
      <c r="BM1537" s="61"/>
      <c r="BN1537" s="48"/>
    </row>
    <row r="1538" spans="2:66">
      <c r="B1538" s="43"/>
      <c r="C1538" s="27"/>
      <c r="F1538" s="176"/>
      <c r="G1538" s="460"/>
      <c r="H1538" s="48"/>
      <c r="I1538" s="48"/>
      <c r="J1538" s="48"/>
      <c r="K1538" s="54"/>
      <c r="N1538" s="176"/>
      <c r="O1538" s="48"/>
      <c r="P1538" s="48"/>
      <c r="Q1538" s="48"/>
      <c r="R1538" s="54"/>
      <c r="T1538" s="176"/>
      <c r="U1538" s="48"/>
      <c r="V1538" s="48"/>
      <c r="W1538" s="48"/>
      <c r="X1538" s="54"/>
      <c r="Z1538" s="176"/>
      <c r="AA1538" s="48"/>
      <c r="AB1538" s="48"/>
      <c r="AC1538" s="48"/>
      <c r="AD1538" s="54"/>
      <c r="AK1538" s="20"/>
      <c r="AL1538" s="20"/>
      <c r="AM1538" s="20"/>
      <c r="AN1538" s="20"/>
      <c r="AO1538" s="20"/>
      <c r="AP1538" s="20"/>
      <c r="AQ1538" s="20"/>
      <c r="AR1538" s="20"/>
      <c r="AS1538" s="20"/>
      <c r="AU1538" s="20"/>
      <c r="AV1538" s="20"/>
      <c r="AW1538" s="20"/>
      <c r="AX1538" s="20"/>
      <c r="AY1538" s="20"/>
      <c r="AZ1538" s="20"/>
      <c r="BA1538" s="20"/>
      <c r="BC1538" s="48"/>
      <c r="BE1538" s="48"/>
      <c r="BG1538" s="48"/>
      <c r="BH1538" s="48"/>
      <c r="BI1538" s="19"/>
      <c r="BJ1538" s="19"/>
      <c r="BK1538" s="19"/>
      <c r="BL1538" s="48"/>
      <c r="BM1538" s="61"/>
      <c r="BN1538" s="48"/>
    </row>
    <row r="1539" spans="2:66">
      <c r="B1539" s="43"/>
      <c r="C1539" s="27"/>
      <c r="F1539" s="176"/>
      <c r="G1539" s="460"/>
      <c r="H1539" s="48"/>
      <c r="I1539" s="48"/>
      <c r="J1539" s="48"/>
      <c r="K1539" s="54"/>
      <c r="N1539" s="176"/>
      <c r="O1539" s="48"/>
      <c r="P1539" s="48"/>
      <c r="Q1539" s="48"/>
      <c r="R1539" s="54"/>
      <c r="T1539" s="176"/>
      <c r="U1539" s="48"/>
      <c r="V1539" s="48"/>
      <c r="W1539" s="48"/>
      <c r="X1539" s="54"/>
      <c r="Z1539" s="176"/>
      <c r="AA1539" s="48"/>
      <c r="AB1539" s="48"/>
      <c r="AC1539" s="48"/>
      <c r="AD1539" s="54"/>
      <c r="AK1539" s="20"/>
      <c r="AL1539" s="20"/>
      <c r="AM1539" s="20"/>
      <c r="AN1539" s="20"/>
      <c r="AO1539" s="20"/>
      <c r="AP1539" s="20"/>
      <c r="AQ1539" s="20"/>
      <c r="AR1539" s="20"/>
      <c r="AS1539" s="20"/>
      <c r="AU1539" s="20"/>
      <c r="AV1539" s="20"/>
      <c r="AW1539" s="20"/>
      <c r="AX1539" s="20"/>
      <c r="AY1539" s="20"/>
      <c r="AZ1539" s="20"/>
      <c r="BA1539" s="20"/>
      <c r="BC1539" s="48"/>
      <c r="BE1539" s="48"/>
      <c r="BG1539" s="48"/>
      <c r="BH1539" s="48"/>
      <c r="BI1539" s="19"/>
      <c r="BJ1539" s="19"/>
      <c r="BK1539" s="19"/>
      <c r="BL1539" s="48"/>
      <c r="BM1539" s="61"/>
      <c r="BN1539" s="48"/>
    </row>
    <row r="1540" spans="2:66">
      <c r="B1540" s="43"/>
      <c r="C1540" s="27"/>
      <c r="F1540" s="176"/>
      <c r="G1540" s="460"/>
      <c r="H1540" s="48"/>
      <c r="I1540" s="48"/>
      <c r="J1540" s="48"/>
      <c r="K1540" s="54"/>
      <c r="N1540" s="176"/>
      <c r="O1540" s="48"/>
      <c r="P1540" s="48"/>
      <c r="Q1540" s="48"/>
      <c r="R1540" s="54"/>
      <c r="T1540" s="176"/>
      <c r="U1540" s="48"/>
      <c r="V1540" s="48"/>
      <c r="W1540" s="48"/>
      <c r="X1540" s="54"/>
      <c r="Z1540" s="176"/>
      <c r="AA1540" s="48"/>
      <c r="AB1540" s="48"/>
      <c r="AC1540" s="48"/>
      <c r="AD1540" s="54"/>
      <c r="AK1540" s="20"/>
      <c r="AL1540" s="20"/>
      <c r="AM1540" s="20"/>
      <c r="AN1540" s="20"/>
      <c r="AO1540" s="20"/>
      <c r="AP1540" s="20"/>
      <c r="AQ1540" s="20"/>
      <c r="AR1540" s="20"/>
      <c r="AS1540" s="20"/>
      <c r="AU1540" s="20"/>
      <c r="AV1540" s="20"/>
      <c r="AW1540" s="20"/>
      <c r="AX1540" s="20"/>
      <c r="AY1540" s="20"/>
      <c r="AZ1540" s="20"/>
      <c r="BA1540" s="20"/>
      <c r="BC1540" s="48"/>
      <c r="BE1540" s="48"/>
      <c r="BG1540" s="48"/>
      <c r="BH1540" s="48"/>
      <c r="BI1540" s="19"/>
      <c r="BJ1540" s="19"/>
      <c r="BK1540" s="19"/>
      <c r="BL1540" s="48"/>
      <c r="BM1540" s="61"/>
      <c r="BN1540" s="48"/>
    </row>
    <row r="1541" spans="2:66">
      <c r="B1541" s="43"/>
      <c r="C1541" s="27"/>
      <c r="F1541" s="176"/>
      <c r="G1541" s="460"/>
      <c r="H1541" s="48"/>
      <c r="I1541" s="48"/>
      <c r="J1541" s="48"/>
      <c r="K1541" s="54"/>
      <c r="N1541" s="176"/>
      <c r="O1541" s="48"/>
      <c r="P1541" s="48"/>
      <c r="Q1541" s="48"/>
      <c r="R1541" s="54"/>
      <c r="T1541" s="176"/>
      <c r="U1541" s="48"/>
      <c r="V1541" s="48"/>
      <c r="W1541" s="48"/>
      <c r="X1541" s="54"/>
      <c r="Z1541" s="176"/>
      <c r="AA1541" s="48"/>
      <c r="AB1541" s="48"/>
      <c r="AC1541" s="48"/>
      <c r="AD1541" s="54"/>
      <c r="AK1541" s="20"/>
      <c r="AL1541" s="20"/>
      <c r="AM1541" s="20"/>
      <c r="AN1541" s="20"/>
      <c r="AO1541" s="20"/>
      <c r="AP1541" s="20"/>
      <c r="AQ1541" s="20"/>
      <c r="AR1541" s="20"/>
      <c r="AS1541" s="20"/>
      <c r="AU1541" s="20"/>
      <c r="AV1541" s="20"/>
      <c r="AW1541" s="20"/>
      <c r="AX1541" s="20"/>
      <c r="AY1541" s="20"/>
      <c r="AZ1541" s="20"/>
      <c r="BA1541" s="20"/>
      <c r="BC1541" s="48"/>
      <c r="BE1541" s="48"/>
      <c r="BG1541" s="48"/>
      <c r="BH1541" s="48"/>
      <c r="BI1541" s="19"/>
      <c r="BJ1541" s="19"/>
      <c r="BK1541" s="19"/>
      <c r="BL1541" s="48"/>
      <c r="BM1541" s="61"/>
      <c r="BN1541" s="48"/>
    </row>
    <row r="1542" spans="2:66">
      <c r="B1542" s="43"/>
      <c r="C1542" s="27"/>
      <c r="F1542" s="176"/>
      <c r="G1542" s="460"/>
      <c r="H1542" s="48"/>
      <c r="I1542" s="48"/>
      <c r="J1542" s="48"/>
      <c r="K1542" s="54"/>
      <c r="N1542" s="176"/>
      <c r="O1542" s="48"/>
      <c r="P1542" s="48"/>
      <c r="Q1542" s="48"/>
      <c r="R1542" s="54"/>
      <c r="T1542" s="176"/>
      <c r="U1542" s="48"/>
      <c r="V1542" s="48"/>
      <c r="W1542" s="48"/>
      <c r="X1542" s="54"/>
      <c r="Z1542" s="176"/>
      <c r="AA1542" s="48"/>
      <c r="AB1542" s="48"/>
      <c r="AC1542" s="48"/>
      <c r="AD1542" s="54"/>
      <c r="AK1542" s="20"/>
      <c r="AL1542" s="20"/>
      <c r="AM1542" s="20"/>
      <c r="AN1542" s="20"/>
      <c r="AO1542" s="20"/>
      <c r="AP1542" s="20"/>
      <c r="AQ1542" s="20"/>
      <c r="AR1542" s="20"/>
      <c r="AS1542" s="20"/>
      <c r="AU1542" s="20"/>
      <c r="AV1542" s="20"/>
      <c r="AW1542" s="20"/>
      <c r="AX1542" s="20"/>
      <c r="AY1542" s="20"/>
      <c r="AZ1542" s="20"/>
      <c r="BA1542" s="20"/>
      <c r="BC1542" s="48"/>
      <c r="BE1542" s="48"/>
      <c r="BG1542" s="48"/>
      <c r="BH1542" s="48"/>
      <c r="BI1542" s="19"/>
      <c r="BJ1542" s="19"/>
      <c r="BK1542" s="19"/>
      <c r="BL1542" s="48"/>
      <c r="BM1542" s="61"/>
      <c r="BN1542" s="48"/>
    </row>
    <row r="1543" spans="2:66">
      <c r="B1543" s="43"/>
      <c r="C1543" s="27"/>
      <c r="F1543" s="176"/>
      <c r="G1543" s="460"/>
      <c r="H1543" s="48"/>
      <c r="I1543" s="48"/>
      <c r="J1543" s="48"/>
      <c r="K1543" s="54"/>
      <c r="N1543" s="176"/>
      <c r="O1543" s="48"/>
      <c r="P1543" s="48"/>
      <c r="Q1543" s="48"/>
      <c r="R1543" s="54"/>
      <c r="T1543" s="176"/>
      <c r="U1543" s="48"/>
      <c r="V1543" s="48"/>
      <c r="W1543" s="48"/>
      <c r="X1543" s="54"/>
      <c r="Z1543" s="176"/>
      <c r="AA1543" s="48"/>
      <c r="AB1543" s="48"/>
      <c r="AC1543" s="48"/>
      <c r="AD1543" s="54"/>
      <c r="AK1543" s="20"/>
      <c r="AL1543" s="20"/>
      <c r="AM1543" s="20"/>
      <c r="AN1543" s="20"/>
      <c r="AO1543" s="20"/>
      <c r="AP1543" s="20"/>
      <c r="AQ1543" s="20"/>
      <c r="AR1543" s="20"/>
      <c r="AS1543" s="20"/>
      <c r="AU1543" s="20"/>
      <c r="AV1543" s="20"/>
      <c r="AW1543" s="20"/>
      <c r="AX1543" s="20"/>
      <c r="AY1543" s="20"/>
      <c r="AZ1543" s="20"/>
      <c r="BA1543" s="20"/>
      <c r="BC1543" s="48"/>
      <c r="BE1543" s="48"/>
      <c r="BG1543" s="48"/>
      <c r="BH1543" s="48"/>
      <c r="BI1543" s="19"/>
      <c r="BJ1543" s="19"/>
      <c r="BK1543" s="19"/>
      <c r="BL1543" s="48"/>
      <c r="BM1543" s="61"/>
      <c r="BN1543" s="48"/>
    </row>
    <row r="1544" spans="2:66">
      <c r="B1544" s="43"/>
      <c r="C1544" s="27"/>
      <c r="F1544" s="176"/>
      <c r="G1544" s="460"/>
      <c r="H1544" s="48"/>
      <c r="I1544" s="48"/>
      <c r="J1544" s="48"/>
      <c r="K1544" s="54"/>
      <c r="N1544" s="176"/>
      <c r="O1544" s="48"/>
      <c r="P1544" s="48"/>
      <c r="Q1544" s="48"/>
      <c r="R1544" s="54"/>
      <c r="T1544" s="176"/>
      <c r="U1544" s="48"/>
      <c r="V1544" s="48"/>
      <c r="W1544" s="48"/>
      <c r="X1544" s="54"/>
      <c r="Z1544" s="176"/>
      <c r="AA1544" s="48"/>
      <c r="AB1544" s="48"/>
      <c r="AC1544" s="48"/>
      <c r="AD1544" s="54"/>
      <c r="AK1544" s="20"/>
      <c r="AL1544" s="20"/>
      <c r="AM1544" s="20"/>
      <c r="AN1544" s="20"/>
      <c r="AO1544" s="20"/>
      <c r="AP1544" s="20"/>
      <c r="AQ1544" s="20"/>
      <c r="AR1544" s="20"/>
      <c r="AS1544" s="20"/>
      <c r="AU1544" s="20"/>
      <c r="AV1544" s="20"/>
      <c r="AW1544" s="20"/>
      <c r="AX1544" s="20"/>
      <c r="AY1544" s="20"/>
      <c r="AZ1544" s="20"/>
      <c r="BA1544" s="20"/>
      <c r="BC1544" s="48"/>
      <c r="BE1544" s="48"/>
      <c r="BG1544" s="48"/>
      <c r="BH1544" s="48"/>
      <c r="BI1544" s="19"/>
      <c r="BJ1544" s="19"/>
      <c r="BK1544" s="19"/>
      <c r="BL1544" s="48"/>
      <c r="BM1544" s="61"/>
      <c r="BN1544" s="48"/>
    </row>
    <row r="1545" spans="2:66">
      <c r="B1545" s="43"/>
      <c r="C1545" s="27"/>
      <c r="F1545" s="176"/>
      <c r="G1545" s="460"/>
      <c r="H1545" s="48"/>
      <c r="I1545" s="48"/>
      <c r="J1545" s="48"/>
      <c r="K1545" s="54"/>
      <c r="N1545" s="176"/>
      <c r="O1545" s="48"/>
      <c r="P1545" s="48"/>
      <c r="Q1545" s="48"/>
      <c r="R1545" s="54"/>
      <c r="T1545" s="176"/>
      <c r="U1545" s="48"/>
      <c r="V1545" s="48"/>
      <c r="W1545" s="48"/>
      <c r="X1545" s="54"/>
      <c r="Z1545" s="176"/>
      <c r="AA1545" s="48"/>
      <c r="AB1545" s="48"/>
      <c r="AC1545" s="48"/>
      <c r="AD1545" s="54"/>
      <c r="AK1545" s="20"/>
      <c r="AL1545" s="20"/>
      <c r="AM1545" s="20"/>
      <c r="AN1545" s="20"/>
      <c r="AO1545" s="20"/>
      <c r="AP1545" s="20"/>
      <c r="AQ1545" s="20"/>
      <c r="AR1545" s="20"/>
      <c r="AS1545" s="20"/>
      <c r="AU1545" s="20"/>
      <c r="AV1545" s="20"/>
      <c r="AW1545" s="20"/>
      <c r="AX1545" s="20"/>
      <c r="AY1545" s="20"/>
      <c r="AZ1545" s="20"/>
      <c r="BA1545" s="20"/>
      <c r="BC1545" s="48"/>
      <c r="BE1545" s="48"/>
      <c r="BG1545" s="48"/>
      <c r="BH1545" s="48"/>
      <c r="BI1545" s="19"/>
      <c r="BJ1545" s="19"/>
      <c r="BK1545" s="19"/>
      <c r="BL1545" s="48"/>
      <c r="BM1545" s="61"/>
      <c r="BN1545" s="48"/>
    </row>
    <row r="1546" spans="2:66">
      <c r="B1546" s="43"/>
      <c r="C1546" s="27"/>
      <c r="F1546" s="176"/>
      <c r="G1546" s="460"/>
      <c r="H1546" s="48"/>
      <c r="I1546" s="48"/>
      <c r="J1546" s="48"/>
      <c r="K1546" s="54"/>
      <c r="N1546" s="176"/>
      <c r="O1546" s="48"/>
      <c r="P1546" s="48"/>
      <c r="Q1546" s="48"/>
      <c r="R1546" s="54"/>
      <c r="T1546" s="176"/>
      <c r="U1546" s="48"/>
      <c r="V1546" s="48"/>
      <c r="W1546" s="48"/>
      <c r="X1546" s="54"/>
      <c r="Z1546" s="176"/>
      <c r="AA1546" s="48"/>
      <c r="AB1546" s="48"/>
      <c r="AC1546" s="48"/>
      <c r="AD1546" s="54"/>
      <c r="AK1546" s="20"/>
      <c r="AL1546" s="20"/>
      <c r="AM1546" s="20"/>
      <c r="AN1546" s="20"/>
      <c r="AO1546" s="20"/>
      <c r="AP1546" s="20"/>
      <c r="AQ1546" s="20"/>
      <c r="AR1546" s="20"/>
      <c r="AS1546" s="20"/>
      <c r="AU1546" s="20"/>
      <c r="AV1546" s="20"/>
      <c r="AW1546" s="20"/>
      <c r="AX1546" s="20"/>
      <c r="AY1546" s="20"/>
      <c r="AZ1546" s="20"/>
      <c r="BA1546" s="20"/>
      <c r="BC1546" s="48"/>
      <c r="BE1546" s="48"/>
      <c r="BG1546" s="48"/>
      <c r="BH1546" s="48"/>
      <c r="BI1546" s="19"/>
      <c r="BJ1546" s="19"/>
      <c r="BK1546" s="19"/>
      <c r="BL1546" s="48"/>
      <c r="BM1546" s="61"/>
      <c r="BN1546" s="48"/>
    </row>
    <row r="1547" spans="2:66">
      <c r="B1547" s="43"/>
      <c r="C1547" s="27"/>
      <c r="F1547" s="176"/>
      <c r="G1547" s="460"/>
      <c r="H1547" s="48"/>
      <c r="I1547" s="48"/>
      <c r="J1547" s="48"/>
      <c r="K1547" s="54"/>
      <c r="N1547" s="176"/>
      <c r="O1547" s="48"/>
      <c r="P1547" s="48"/>
      <c r="Q1547" s="48"/>
      <c r="R1547" s="54"/>
      <c r="T1547" s="176"/>
      <c r="U1547" s="48"/>
      <c r="V1547" s="48"/>
      <c r="W1547" s="48"/>
      <c r="X1547" s="54"/>
      <c r="Z1547" s="176"/>
      <c r="AA1547" s="48"/>
      <c r="AB1547" s="48"/>
      <c r="AC1547" s="48"/>
      <c r="AD1547" s="54"/>
      <c r="AK1547" s="20"/>
      <c r="AL1547" s="20"/>
      <c r="AM1547" s="20"/>
      <c r="AN1547" s="20"/>
      <c r="AO1547" s="20"/>
      <c r="AP1547" s="20"/>
      <c r="AQ1547" s="20"/>
      <c r="AR1547" s="20"/>
      <c r="AS1547" s="20"/>
      <c r="AU1547" s="20"/>
      <c r="AV1547" s="20"/>
      <c r="AW1547" s="20"/>
      <c r="AX1547" s="20"/>
      <c r="AY1547" s="20"/>
      <c r="AZ1547" s="20"/>
      <c r="BA1547" s="20"/>
      <c r="BC1547" s="48"/>
      <c r="BE1547" s="48"/>
      <c r="BG1547" s="48"/>
      <c r="BH1547" s="48"/>
      <c r="BI1547" s="19"/>
      <c r="BJ1547" s="19"/>
      <c r="BK1547" s="19"/>
      <c r="BL1547" s="48"/>
      <c r="BM1547" s="61"/>
      <c r="BN1547" s="48"/>
    </row>
    <row r="1548" spans="2:66">
      <c r="B1548" s="43"/>
      <c r="C1548" s="27"/>
      <c r="F1548" s="176"/>
      <c r="G1548" s="460"/>
      <c r="H1548" s="48"/>
      <c r="I1548" s="48"/>
      <c r="J1548" s="48"/>
      <c r="K1548" s="54"/>
      <c r="N1548" s="176"/>
      <c r="O1548" s="48"/>
      <c r="P1548" s="48"/>
      <c r="Q1548" s="48"/>
      <c r="R1548" s="54"/>
      <c r="T1548" s="176"/>
      <c r="U1548" s="48"/>
      <c r="V1548" s="48"/>
      <c r="W1548" s="48"/>
      <c r="X1548" s="54"/>
      <c r="Z1548" s="176"/>
      <c r="AA1548" s="48"/>
      <c r="AB1548" s="48"/>
      <c r="AC1548" s="48"/>
      <c r="AD1548" s="54"/>
      <c r="AK1548" s="20"/>
      <c r="AL1548" s="20"/>
      <c r="AM1548" s="20"/>
      <c r="AN1548" s="20"/>
      <c r="AO1548" s="20"/>
      <c r="AP1548" s="20"/>
      <c r="AQ1548" s="20"/>
      <c r="AR1548" s="20"/>
      <c r="AS1548" s="20"/>
      <c r="AU1548" s="20"/>
      <c r="AV1548" s="20"/>
      <c r="AW1548" s="20"/>
      <c r="AX1548" s="20"/>
      <c r="AY1548" s="20"/>
      <c r="AZ1548" s="20"/>
      <c r="BA1548" s="20"/>
      <c r="BC1548" s="48"/>
      <c r="BE1548" s="48"/>
      <c r="BG1548" s="48"/>
      <c r="BH1548" s="48"/>
      <c r="BI1548" s="19"/>
      <c r="BJ1548" s="19"/>
      <c r="BK1548" s="19"/>
      <c r="BL1548" s="48"/>
      <c r="BM1548" s="61"/>
      <c r="BN1548" s="48"/>
    </row>
    <row r="1549" spans="2:66">
      <c r="B1549" s="43"/>
      <c r="C1549" s="27"/>
      <c r="F1549" s="176"/>
      <c r="G1549" s="460"/>
      <c r="H1549" s="48"/>
      <c r="I1549" s="48"/>
      <c r="J1549" s="48"/>
      <c r="K1549" s="54"/>
      <c r="N1549" s="176"/>
      <c r="O1549" s="48"/>
      <c r="P1549" s="48"/>
      <c r="Q1549" s="48"/>
      <c r="R1549" s="54"/>
      <c r="T1549" s="176"/>
      <c r="U1549" s="48"/>
      <c r="V1549" s="48"/>
      <c r="W1549" s="48"/>
      <c r="X1549" s="54"/>
      <c r="Z1549" s="176"/>
      <c r="AA1549" s="48"/>
      <c r="AB1549" s="48"/>
      <c r="AC1549" s="48"/>
      <c r="AD1549" s="54"/>
      <c r="AK1549" s="20"/>
      <c r="AL1549" s="20"/>
      <c r="AM1549" s="20"/>
      <c r="AN1549" s="20"/>
      <c r="AO1549" s="20"/>
      <c r="AP1549" s="20"/>
      <c r="AQ1549" s="20"/>
      <c r="AR1549" s="20"/>
      <c r="AS1549" s="20"/>
      <c r="AU1549" s="20"/>
      <c r="AV1549" s="20"/>
      <c r="AW1549" s="20"/>
      <c r="AX1549" s="20"/>
      <c r="AY1549" s="20"/>
      <c r="AZ1549" s="20"/>
      <c r="BA1549" s="20"/>
      <c r="BC1549" s="48"/>
      <c r="BE1549" s="48"/>
      <c r="BG1549" s="48"/>
      <c r="BH1549" s="48"/>
      <c r="BI1549" s="19"/>
      <c r="BJ1549" s="19"/>
      <c r="BK1549" s="19"/>
      <c r="BL1549" s="48"/>
      <c r="BM1549" s="61"/>
      <c r="BN1549" s="48"/>
    </row>
    <row r="1550" spans="2:66">
      <c r="B1550" s="43"/>
      <c r="C1550" s="27"/>
      <c r="F1550" s="176"/>
      <c r="G1550" s="460"/>
      <c r="H1550" s="48"/>
      <c r="I1550" s="48"/>
      <c r="J1550" s="48"/>
      <c r="K1550" s="54"/>
      <c r="N1550" s="176"/>
      <c r="O1550" s="48"/>
      <c r="P1550" s="48"/>
      <c r="Q1550" s="48"/>
      <c r="R1550" s="54"/>
      <c r="T1550" s="176"/>
      <c r="U1550" s="48"/>
      <c r="V1550" s="48"/>
      <c r="W1550" s="48"/>
      <c r="X1550" s="54"/>
      <c r="Z1550" s="176"/>
      <c r="AA1550" s="48"/>
      <c r="AB1550" s="48"/>
      <c r="AC1550" s="48"/>
      <c r="AD1550" s="54"/>
      <c r="AK1550" s="20"/>
      <c r="AL1550" s="20"/>
      <c r="AM1550" s="20"/>
      <c r="AN1550" s="20"/>
      <c r="AO1550" s="20"/>
      <c r="AP1550" s="20"/>
      <c r="AQ1550" s="20"/>
      <c r="AR1550" s="20"/>
      <c r="AS1550" s="20"/>
      <c r="AU1550" s="20"/>
      <c r="AV1550" s="20"/>
      <c r="AW1550" s="20"/>
      <c r="AX1550" s="20"/>
      <c r="AY1550" s="20"/>
      <c r="AZ1550" s="20"/>
      <c r="BA1550" s="20"/>
      <c r="BC1550" s="48"/>
      <c r="BE1550" s="48"/>
      <c r="BG1550" s="48"/>
      <c r="BH1550" s="48"/>
      <c r="BI1550" s="19"/>
      <c r="BJ1550" s="19"/>
      <c r="BK1550" s="19"/>
      <c r="BL1550" s="48"/>
      <c r="BM1550" s="61"/>
      <c r="BN1550" s="48"/>
    </row>
    <row r="1551" spans="2:66">
      <c r="B1551" s="43"/>
      <c r="C1551" s="27"/>
      <c r="F1551" s="176"/>
      <c r="G1551" s="460"/>
      <c r="H1551" s="48"/>
      <c r="I1551" s="48"/>
      <c r="J1551" s="48"/>
      <c r="K1551" s="54"/>
      <c r="N1551" s="176"/>
      <c r="O1551" s="48"/>
      <c r="P1551" s="48"/>
      <c r="Q1551" s="48"/>
      <c r="R1551" s="54"/>
      <c r="T1551" s="176"/>
      <c r="U1551" s="48"/>
      <c r="V1551" s="48"/>
      <c r="W1551" s="48"/>
      <c r="X1551" s="54"/>
      <c r="Z1551" s="176"/>
      <c r="AA1551" s="48"/>
      <c r="AB1551" s="48"/>
      <c r="AC1551" s="48"/>
      <c r="AD1551" s="54"/>
      <c r="AK1551" s="20"/>
      <c r="AL1551" s="20"/>
      <c r="AM1551" s="20"/>
      <c r="AN1551" s="20"/>
      <c r="AO1551" s="20"/>
      <c r="AP1551" s="20"/>
      <c r="AQ1551" s="20"/>
      <c r="AR1551" s="20"/>
      <c r="AS1551" s="20"/>
      <c r="AU1551" s="20"/>
      <c r="AV1551" s="20"/>
      <c r="AW1551" s="20"/>
      <c r="AX1551" s="20"/>
      <c r="AY1551" s="20"/>
      <c r="AZ1551" s="20"/>
      <c r="BA1551" s="20"/>
      <c r="BC1551" s="48"/>
      <c r="BE1551" s="48"/>
      <c r="BG1551" s="48"/>
      <c r="BH1551" s="48"/>
      <c r="BI1551" s="19"/>
      <c r="BJ1551" s="19"/>
      <c r="BK1551" s="19"/>
      <c r="BL1551" s="48"/>
      <c r="BM1551" s="61"/>
      <c r="BN1551" s="48"/>
    </row>
    <row r="1552" spans="2:66">
      <c r="B1552" s="43"/>
      <c r="C1552" s="27"/>
      <c r="F1552" s="176"/>
      <c r="G1552" s="460"/>
      <c r="H1552" s="48"/>
      <c r="I1552" s="48"/>
      <c r="J1552" s="48"/>
      <c r="K1552" s="54"/>
      <c r="N1552" s="176"/>
      <c r="O1552" s="48"/>
      <c r="P1552" s="48"/>
      <c r="Q1552" s="48"/>
      <c r="R1552" s="54"/>
      <c r="T1552" s="176"/>
      <c r="U1552" s="48"/>
      <c r="V1552" s="48"/>
      <c r="W1552" s="48"/>
      <c r="X1552" s="54"/>
      <c r="Z1552" s="176"/>
      <c r="AA1552" s="48"/>
      <c r="AB1552" s="48"/>
      <c r="AC1552" s="48"/>
      <c r="AD1552" s="54"/>
      <c r="AK1552" s="20"/>
      <c r="AL1552" s="20"/>
      <c r="AM1552" s="20"/>
      <c r="AN1552" s="20"/>
      <c r="AO1552" s="20"/>
      <c r="AP1552" s="20"/>
      <c r="AQ1552" s="20"/>
      <c r="AR1552" s="20"/>
      <c r="AS1552" s="20"/>
      <c r="AU1552" s="20"/>
      <c r="AV1552" s="20"/>
      <c r="AW1552" s="20"/>
      <c r="AX1552" s="20"/>
      <c r="AY1552" s="20"/>
      <c r="AZ1552" s="20"/>
      <c r="BA1552" s="20"/>
      <c r="BC1552" s="48"/>
      <c r="BE1552" s="48"/>
      <c r="BG1552" s="48"/>
      <c r="BH1552" s="48"/>
      <c r="BI1552" s="19"/>
      <c r="BJ1552" s="19"/>
      <c r="BK1552" s="19"/>
      <c r="BL1552" s="48"/>
      <c r="BM1552" s="61"/>
      <c r="BN1552" s="48"/>
    </row>
    <row r="1553" spans="2:66">
      <c r="B1553" s="43"/>
      <c r="C1553" s="27"/>
      <c r="F1553" s="176"/>
      <c r="G1553" s="460"/>
      <c r="H1553" s="48"/>
      <c r="I1553" s="48"/>
      <c r="J1553" s="48"/>
      <c r="K1553" s="54"/>
      <c r="N1553" s="176"/>
      <c r="O1553" s="48"/>
      <c r="P1553" s="48"/>
      <c r="Q1553" s="48"/>
      <c r="R1553" s="54"/>
      <c r="T1553" s="176"/>
      <c r="U1553" s="48"/>
      <c r="V1553" s="48"/>
      <c r="W1553" s="48"/>
      <c r="X1553" s="54"/>
      <c r="Z1553" s="176"/>
      <c r="AA1553" s="48"/>
      <c r="AB1553" s="48"/>
      <c r="AC1553" s="48"/>
      <c r="AD1553" s="54"/>
      <c r="AK1553" s="20"/>
      <c r="AL1553" s="20"/>
      <c r="AM1553" s="20"/>
      <c r="AN1553" s="20"/>
      <c r="AO1553" s="20"/>
      <c r="AP1553" s="20"/>
      <c r="AQ1553" s="20"/>
      <c r="AR1553" s="20"/>
      <c r="AS1553" s="20"/>
      <c r="AU1553" s="20"/>
      <c r="AV1553" s="20"/>
      <c r="AW1553" s="20"/>
      <c r="AX1553" s="20"/>
      <c r="AY1553" s="20"/>
      <c r="AZ1553" s="20"/>
      <c r="BA1553" s="20"/>
      <c r="BC1553" s="48"/>
      <c r="BE1553" s="48"/>
      <c r="BG1553" s="48"/>
      <c r="BH1553" s="48"/>
      <c r="BI1553" s="19"/>
      <c r="BJ1553" s="19"/>
      <c r="BK1553" s="19"/>
      <c r="BL1553" s="48"/>
      <c r="BM1553" s="61"/>
      <c r="BN1553" s="48"/>
    </row>
    <row r="1554" spans="2:66">
      <c r="B1554" s="43"/>
      <c r="C1554" s="27"/>
      <c r="F1554" s="176"/>
      <c r="G1554" s="460"/>
      <c r="H1554" s="48"/>
      <c r="I1554" s="48"/>
      <c r="J1554" s="48"/>
      <c r="K1554" s="54"/>
      <c r="N1554" s="176"/>
      <c r="O1554" s="48"/>
      <c r="P1554" s="48"/>
      <c r="Q1554" s="48"/>
      <c r="R1554" s="54"/>
      <c r="T1554" s="176"/>
      <c r="U1554" s="48"/>
      <c r="V1554" s="48"/>
      <c r="W1554" s="48"/>
      <c r="X1554" s="54"/>
      <c r="Z1554" s="176"/>
      <c r="AA1554" s="48"/>
      <c r="AB1554" s="48"/>
      <c r="AC1554" s="48"/>
      <c r="AD1554" s="54"/>
      <c r="AK1554" s="20"/>
      <c r="AL1554" s="20"/>
      <c r="AM1554" s="20"/>
      <c r="AN1554" s="20"/>
      <c r="AO1554" s="20"/>
      <c r="AP1554" s="20"/>
      <c r="AQ1554" s="20"/>
      <c r="AR1554" s="20"/>
      <c r="AS1554" s="20"/>
      <c r="AU1554" s="20"/>
      <c r="AV1554" s="20"/>
      <c r="AW1554" s="20"/>
      <c r="AX1554" s="20"/>
      <c r="AY1554" s="20"/>
      <c r="AZ1554" s="20"/>
      <c r="BA1554" s="20"/>
      <c r="BC1554" s="48"/>
      <c r="BE1554" s="48"/>
      <c r="BG1554" s="48"/>
      <c r="BH1554" s="48"/>
      <c r="BI1554" s="19"/>
      <c r="BJ1554" s="19"/>
      <c r="BK1554" s="19"/>
      <c r="BL1554" s="48"/>
      <c r="BM1554" s="61"/>
      <c r="BN1554" s="48"/>
    </row>
    <row r="1555" spans="2:66">
      <c r="B1555" s="43"/>
      <c r="C1555" s="27"/>
      <c r="F1555" s="176"/>
      <c r="G1555" s="460"/>
      <c r="H1555" s="48"/>
      <c r="I1555" s="48"/>
      <c r="J1555" s="48"/>
      <c r="K1555" s="54"/>
      <c r="N1555" s="176"/>
      <c r="O1555" s="48"/>
      <c r="P1555" s="48"/>
      <c r="Q1555" s="48"/>
      <c r="R1555" s="54"/>
      <c r="T1555" s="176"/>
      <c r="U1555" s="48"/>
      <c r="V1555" s="48"/>
      <c r="W1555" s="48"/>
      <c r="X1555" s="54"/>
      <c r="Z1555" s="176"/>
      <c r="AA1555" s="48"/>
      <c r="AB1555" s="48"/>
      <c r="AC1555" s="48"/>
      <c r="AD1555" s="54"/>
      <c r="AK1555" s="20"/>
      <c r="AL1555" s="20"/>
      <c r="AM1555" s="20"/>
      <c r="AN1555" s="20"/>
      <c r="AO1555" s="20"/>
      <c r="AP1555" s="20"/>
      <c r="AQ1555" s="20"/>
      <c r="AR1555" s="20"/>
      <c r="AS1555" s="20"/>
      <c r="AU1555" s="20"/>
      <c r="AV1555" s="20"/>
      <c r="AW1555" s="20"/>
      <c r="AX1555" s="20"/>
      <c r="AY1555" s="20"/>
      <c r="AZ1555" s="20"/>
      <c r="BA1555" s="20"/>
      <c r="BC1555" s="48"/>
      <c r="BE1555" s="48"/>
      <c r="BG1555" s="48"/>
      <c r="BH1555" s="48"/>
      <c r="BI1555" s="19"/>
      <c r="BJ1555" s="19"/>
      <c r="BK1555" s="19"/>
      <c r="BL1555" s="48"/>
      <c r="BM1555" s="61"/>
      <c r="BN1555" s="48"/>
    </row>
    <row r="1556" spans="2:66">
      <c r="B1556" s="43"/>
      <c r="C1556" s="27"/>
      <c r="F1556" s="176"/>
      <c r="G1556" s="460"/>
      <c r="H1556" s="48"/>
      <c r="I1556" s="48"/>
      <c r="J1556" s="48"/>
      <c r="K1556" s="54"/>
      <c r="N1556" s="176"/>
      <c r="O1556" s="48"/>
      <c r="P1556" s="48"/>
      <c r="Q1556" s="48"/>
      <c r="R1556" s="54"/>
      <c r="T1556" s="176"/>
      <c r="U1556" s="48"/>
      <c r="V1556" s="48"/>
      <c r="W1556" s="48"/>
      <c r="X1556" s="54"/>
      <c r="Z1556" s="176"/>
      <c r="AA1556" s="48"/>
      <c r="AB1556" s="48"/>
      <c r="AC1556" s="48"/>
      <c r="AD1556" s="54"/>
      <c r="AK1556" s="20"/>
      <c r="AL1556" s="20"/>
      <c r="AM1556" s="20"/>
      <c r="AN1556" s="20"/>
      <c r="AO1556" s="20"/>
      <c r="AP1556" s="20"/>
      <c r="AQ1556" s="20"/>
      <c r="AR1556" s="20"/>
      <c r="AS1556" s="20"/>
      <c r="AU1556" s="20"/>
      <c r="AV1556" s="20"/>
      <c r="AW1556" s="20"/>
      <c r="AX1556" s="20"/>
      <c r="AY1556" s="20"/>
      <c r="AZ1556" s="20"/>
      <c r="BA1556" s="20"/>
      <c r="BC1556" s="48"/>
      <c r="BE1556" s="48"/>
      <c r="BG1556" s="48"/>
      <c r="BH1556" s="48"/>
      <c r="BI1556" s="19"/>
      <c r="BJ1556" s="19"/>
      <c r="BK1556" s="19"/>
      <c r="BL1556" s="48"/>
      <c r="BM1556" s="61"/>
      <c r="BN1556" s="48"/>
    </row>
    <row r="1557" spans="2:66">
      <c r="B1557" s="43"/>
      <c r="C1557" s="27"/>
      <c r="F1557" s="176"/>
      <c r="G1557" s="460"/>
      <c r="H1557" s="48"/>
      <c r="I1557" s="48"/>
      <c r="J1557" s="48"/>
      <c r="K1557" s="54"/>
      <c r="N1557" s="176"/>
      <c r="O1557" s="48"/>
      <c r="P1557" s="48"/>
      <c r="Q1557" s="48"/>
      <c r="R1557" s="54"/>
      <c r="T1557" s="176"/>
      <c r="U1557" s="48"/>
      <c r="V1557" s="48"/>
      <c r="W1557" s="48"/>
      <c r="X1557" s="54"/>
      <c r="Z1557" s="176"/>
      <c r="AA1557" s="48"/>
      <c r="AB1557" s="48"/>
      <c r="AC1557" s="48"/>
      <c r="AD1557" s="54"/>
      <c r="AK1557" s="20"/>
      <c r="AL1557" s="20"/>
      <c r="AM1557" s="20"/>
      <c r="AN1557" s="20"/>
      <c r="AO1557" s="20"/>
      <c r="AP1557" s="20"/>
      <c r="AQ1557" s="20"/>
      <c r="AR1557" s="20"/>
      <c r="AS1557" s="20"/>
      <c r="AU1557" s="20"/>
      <c r="AV1557" s="20"/>
      <c r="AW1557" s="20"/>
      <c r="AX1557" s="20"/>
      <c r="AY1557" s="20"/>
      <c r="AZ1557" s="20"/>
      <c r="BA1557" s="20"/>
      <c r="BC1557" s="48"/>
      <c r="BE1557" s="48"/>
      <c r="BG1557" s="48"/>
      <c r="BH1557" s="48"/>
      <c r="BI1557" s="19"/>
      <c r="BJ1557" s="19"/>
      <c r="BK1557" s="19"/>
      <c r="BL1557" s="48"/>
      <c r="BM1557" s="61"/>
      <c r="BN1557" s="48"/>
    </row>
    <row r="1558" spans="2:66">
      <c r="B1558" s="43"/>
      <c r="C1558" s="27"/>
      <c r="F1558" s="176"/>
      <c r="G1558" s="460"/>
      <c r="H1558" s="48"/>
      <c r="I1558" s="48"/>
      <c r="J1558" s="48"/>
      <c r="K1558" s="54"/>
      <c r="N1558" s="176"/>
      <c r="O1558" s="48"/>
      <c r="P1558" s="48"/>
      <c r="Q1558" s="48"/>
      <c r="R1558" s="54"/>
      <c r="T1558" s="176"/>
      <c r="U1558" s="48"/>
      <c r="V1558" s="48"/>
      <c r="W1558" s="48"/>
      <c r="X1558" s="54"/>
      <c r="Z1558" s="176"/>
      <c r="AA1558" s="48"/>
      <c r="AB1558" s="48"/>
      <c r="AC1558" s="48"/>
      <c r="AD1558" s="54"/>
      <c r="AK1558" s="20"/>
      <c r="AL1558" s="20"/>
      <c r="AM1558" s="20"/>
      <c r="AN1558" s="20"/>
      <c r="AO1558" s="20"/>
      <c r="AP1558" s="20"/>
      <c r="AQ1558" s="20"/>
      <c r="AR1558" s="20"/>
      <c r="AS1558" s="20"/>
      <c r="AU1558" s="20"/>
      <c r="AV1558" s="20"/>
      <c r="AW1558" s="20"/>
      <c r="AX1558" s="20"/>
      <c r="AY1558" s="20"/>
      <c r="AZ1558" s="20"/>
      <c r="BA1558" s="20"/>
      <c r="BC1558" s="48"/>
      <c r="BE1558" s="48"/>
      <c r="BG1558" s="48"/>
      <c r="BH1558" s="48"/>
      <c r="BI1558" s="19"/>
      <c r="BJ1558" s="19"/>
      <c r="BK1558" s="19"/>
      <c r="BL1558" s="48"/>
      <c r="BM1558" s="61"/>
      <c r="BN1558" s="48"/>
    </row>
    <row r="1559" spans="2:66">
      <c r="B1559" s="43"/>
      <c r="C1559" s="27"/>
      <c r="F1559" s="176"/>
      <c r="G1559" s="460"/>
      <c r="H1559" s="48"/>
      <c r="I1559" s="48"/>
      <c r="J1559" s="48"/>
      <c r="K1559" s="54"/>
      <c r="N1559" s="176"/>
      <c r="O1559" s="48"/>
      <c r="P1559" s="48"/>
      <c r="Q1559" s="48"/>
      <c r="R1559" s="54"/>
      <c r="T1559" s="176"/>
      <c r="U1559" s="48"/>
      <c r="V1559" s="48"/>
      <c r="W1559" s="48"/>
      <c r="X1559" s="54"/>
      <c r="Z1559" s="176"/>
      <c r="AA1559" s="48"/>
      <c r="AB1559" s="48"/>
      <c r="AC1559" s="48"/>
      <c r="AD1559" s="54"/>
      <c r="AK1559" s="20"/>
      <c r="AL1559" s="20"/>
      <c r="AM1559" s="20"/>
      <c r="AN1559" s="20"/>
      <c r="AO1559" s="20"/>
      <c r="AP1559" s="20"/>
      <c r="AQ1559" s="20"/>
      <c r="AR1559" s="20"/>
      <c r="AS1559" s="20"/>
      <c r="AU1559" s="20"/>
      <c r="AV1559" s="20"/>
      <c r="AW1559" s="20"/>
      <c r="AX1559" s="20"/>
      <c r="AY1559" s="20"/>
      <c r="AZ1559" s="20"/>
      <c r="BA1559" s="20"/>
      <c r="BC1559" s="48"/>
      <c r="BE1559" s="48"/>
      <c r="BG1559" s="48"/>
      <c r="BH1559" s="48"/>
      <c r="BI1559" s="19"/>
      <c r="BJ1559" s="19"/>
      <c r="BK1559" s="19"/>
      <c r="BL1559" s="48"/>
      <c r="BM1559" s="61"/>
      <c r="BN1559" s="48"/>
    </row>
    <row r="1560" spans="2:66">
      <c r="B1560" s="43"/>
      <c r="C1560" s="27"/>
      <c r="F1560" s="176"/>
      <c r="G1560" s="460"/>
      <c r="H1560" s="48"/>
      <c r="I1560" s="48"/>
      <c r="J1560" s="48"/>
      <c r="K1560" s="54"/>
      <c r="N1560" s="176"/>
      <c r="O1560" s="48"/>
      <c r="P1560" s="48"/>
      <c r="Q1560" s="48"/>
      <c r="R1560" s="54"/>
      <c r="T1560" s="176"/>
      <c r="U1560" s="48"/>
      <c r="V1560" s="48"/>
      <c r="W1560" s="48"/>
      <c r="X1560" s="54"/>
      <c r="Z1560" s="176"/>
      <c r="AA1560" s="48"/>
      <c r="AB1560" s="48"/>
      <c r="AC1560" s="48"/>
      <c r="AD1560" s="54"/>
      <c r="AK1560" s="20"/>
      <c r="AL1560" s="20"/>
      <c r="AM1560" s="20"/>
      <c r="AN1560" s="20"/>
      <c r="AO1560" s="20"/>
      <c r="AP1560" s="20"/>
      <c r="AQ1560" s="20"/>
      <c r="AR1560" s="20"/>
      <c r="AS1560" s="20"/>
      <c r="AU1560" s="20"/>
      <c r="AV1560" s="20"/>
      <c r="AW1560" s="20"/>
      <c r="AX1560" s="20"/>
      <c r="AY1560" s="20"/>
      <c r="AZ1560" s="20"/>
      <c r="BA1560" s="20"/>
      <c r="BC1560" s="48"/>
      <c r="BE1560" s="48"/>
      <c r="BG1560" s="48"/>
      <c r="BH1560" s="48"/>
      <c r="BI1560" s="19"/>
      <c r="BJ1560" s="19"/>
      <c r="BK1560" s="19"/>
      <c r="BL1560" s="48"/>
      <c r="BM1560" s="61"/>
      <c r="BN1560" s="48"/>
    </row>
    <row r="1561" spans="2:66">
      <c r="B1561" s="43"/>
      <c r="C1561" s="27"/>
      <c r="F1561" s="176"/>
      <c r="G1561" s="460"/>
      <c r="H1561" s="48"/>
      <c r="I1561" s="48"/>
      <c r="J1561" s="48"/>
      <c r="K1561" s="54"/>
      <c r="N1561" s="176"/>
      <c r="O1561" s="48"/>
      <c r="P1561" s="48"/>
      <c r="Q1561" s="48"/>
      <c r="R1561" s="54"/>
      <c r="T1561" s="176"/>
      <c r="U1561" s="48"/>
      <c r="V1561" s="48"/>
      <c r="W1561" s="48"/>
      <c r="X1561" s="54"/>
      <c r="Z1561" s="176"/>
      <c r="AA1561" s="48"/>
      <c r="AB1561" s="48"/>
      <c r="AC1561" s="48"/>
      <c r="AD1561" s="54"/>
      <c r="AK1561" s="20"/>
      <c r="AL1561" s="20"/>
      <c r="AM1561" s="20"/>
      <c r="AN1561" s="20"/>
      <c r="AO1561" s="20"/>
      <c r="AP1561" s="20"/>
      <c r="AQ1561" s="20"/>
      <c r="AR1561" s="20"/>
      <c r="AS1561" s="20"/>
      <c r="AU1561" s="20"/>
      <c r="AV1561" s="20"/>
      <c r="AW1561" s="20"/>
      <c r="AX1561" s="20"/>
      <c r="AY1561" s="20"/>
      <c r="AZ1561" s="20"/>
      <c r="BA1561" s="20"/>
      <c r="BC1561" s="48"/>
      <c r="BE1561" s="48"/>
      <c r="BG1561" s="48"/>
      <c r="BH1561" s="48"/>
      <c r="BI1561" s="19"/>
      <c r="BJ1561" s="19"/>
      <c r="BK1561" s="19"/>
      <c r="BL1561" s="48"/>
      <c r="BM1561" s="61"/>
      <c r="BN1561" s="48"/>
    </row>
    <row r="1562" spans="2:66">
      <c r="B1562" s="43"/>
      <c r="C1562" s="27"/>
      <c r="F1562" s="176"/>
      <c r="G1562" s="460"/>
      <c r="H1562" s="48"/>
      <c r="I1562" s="48"/>
      <c r="J1562" s="48"/>
      <c r="K1562" s="54"/>
      <c r="N1562" s="176"/>
      <c r="O1562" s="48"/>
      <c r="P1562" s="48"/>
      <c r="Q1562" s="48"/>
      <c r="R1562" s="54"/>
      <c r="T1562" s="176"/>
      <c r="U1562" s="48"/>
      <c r="V1562" s="48"/>
      <c r="W1562" s="48"/>
      <c r="X1562" s="54"/>
      <c r="Z1562" s="176"/>
      <c r="AA1562" s="48"/>
      <c r="AB1562" s="48"/>
      <c r="AC1562" s="48"/>
      <c r="AD1562" s="54"/>
      <c r="AK1562" s="20"/>
      <c r="AL1562" s="20"/>
      <c r="AM1562" s="20"/>
      <c r="AN1562" s="20"/>
      <c r="AO1562" s="20"/>
      <c r="AP1562" s="20"/>
      <c r="AQ1562" s="20"/>
      <c r="AR1562" s="20"/>
      <c r="AS1562" s="20"/>
      <c r="AU1562" s="20"/>
      <c r="AV1562" s="20"/>
      <c r="AW1562" s="20"/>
      <c r="AX1562" s="20"/>
      <c r="AY1562" s="20"/>
      <c r="AZ1562" s="20"/>
      <c r="BA1562" s="20"/>
      <c r="BC1562" s="48"/>
      <c r="BE1562" s="48"/>
      <c r="BG1562" s="48"/>
      <c r="BH1562" s="48"/>
      <c r="BI1562" s="19"/>
      <c r="BJ1562" s="19"/>
      <c r="BK1562" s="19"/>
      <c r="BL1562" s="48"/>
      <c r="BM1562" s="61"/>
      <c r="BN1562" s="48"/>
    </row>
    <row r="1563" spans="2:66">
      <c r="B1563" s="43"/>
      <c r="C1563" s="27"/>
      <c r="F1563" s="176"/>
      <c r="G1563" s="460"/>
      <c r="H1563" s="48"/>
      <c r="I1563" s="48"/>
      <c r="J1563" s="48"/>
      <c r="K1563" s="54"/>
      <c r="N1563" s="176"/>
      <c r="O1563" s="48"/>
      <c r="P1563" s="48"/>
      <c r="Q1563" s="48"/>
      <c r="R1563" s="54"/>
      <c r="T1563" s="176"/>
      <c r="U1563" s="48"/>
      <c r="V1563" s="48"/>
      <c r="W1563" s="48"/>
      <c r="X1563" s="54"/>
      <c r="Z1563" s="176"/>
      <c r="AA1563" s="48"/>
      <c r="AB1563" s="48"/>
      <c r="AC1563" s="48"/>
      <c r="AD1563" s="54"/>
      <c r="AK1563" s="20"/>
      <c r="AL1563" s="20"/>
      <c r="AM1563" s="20"/>
      <c r="AN1563" s="20"/>
      <c r="AO1563" s="20"/>
      <c r="AP1563" s="20"/>
      <c r="AQ1563" s="20"/>
      <c r="AR1563" s="20"/>
      <c r="AS1563" s="20"/>
      <c r="AU1563" s="20"/>
      <c r="AV1563" s="20"/>
      <c r="AW1563" s="20"/>
      <c r="AX1563" s="20"/>
      <c r="AY1563" s="20"/>
      <c r="AZ1563" s="20"/>
      <c r="BA1563" s="20"/>
      <c r="BC1563" s="48"/>
      <c r="BE1563" s="48"/>
      <c r="BG1563" s="48"/>
      <c r="BH1563" s="48"/>
      <c r="BI1563" s="19"/>
      <c r="BJ1563" s="19"/>
      <c r="BK1563" s="19"/>
      <c r="BL1563" s="48"/>
      <c r="BM1563" s="61"/>
      <c r="BN1563" s="48"/>
    </row>
    <row r="1564" spans="2:66">
      <c r="B1564" s="43"/>
      <c r="C1564" s="27"/>
      <c r="F1564" s="176"/>
      <c r="G1564" s="460"/>
      <c r="H1564" s="48"/>
      <c r="I1564" s="48"/>
      <c r="J1564" s="48"/>
      <c r="K1564" s="54"/>
      <c r="N1564" s="176"/>
      <c r="O1564" s="48"/>
      <c r="P1564" s="48"/>
      <c r="Q1564" s="48"/>
      <c r="R1564" s="54"/>
      <c r="T1564" s="176"/>
      <c r="U1564" s="48"/>
      <c r="V1564" s="48"/>
      <c r="W1564" s="48"/>
      <c r="X1564" s="54"/>
      <c r="Z1564" s="176"/>
      <c r="AA1564" s="48"/>
      <c r="AB1564" s="48"/>
      <c r="AC1564" s="48"/>
      <c r="AD1564" s="54"/>
      <c r="AK1564" s="20"/>
      <c r="AL1564" s="20"/>
      <c r="AM1564" s="20"/>
      <c r="AN1564" s="20"/>
      <c r="AO1564" s="20"/>
      <c r="AP1564" s="20"/>
      <c r="AQ1564" s="20"/>
      <c r="AR1564" s="20"/>
      <c r="AS1564" s="20"/>
      <c r="AU1564" s="20"/>
      <c r="AV1564" s="20"/>
      <c r="AW1564" s="20"/>
      <c r="AX1564" s="20"/>
      <c r="AY1564" s="20"/>
      <c r="AZ1564" s="20"/>
      <c r="BA1564" s="20"/>
      <c r="BC1564" s="48"/>
      <c r="BE1564" s="48"/>
      <c r="BG1564" s="48"/>
      <c r="BH1564" s="48"/>
      <c r="BI1564" s="19"/>
      <c r="BJ1564" s="19"/>
      <c r="BK1564" s="19"/>
      <c r="BL1564" s="48"/>
      <c r="BM1564" s="61"/>
      <c r="BN1564" s="48"/>
    </row>
    <row r="1565" spans="2:66">
      <c r="B1565" s="43"/>
      <c r="C1565" s="27"/>
      <c r="F1565" s="176"/>
      <c r="G1565" s="460"/>
      <c r="H1565" s="48"/>
      <c r="I1565" s="48"/>
      <c r="J1565" s="48"/>
      <c r="K1565" s="54"/>
      <c r="N1565" s="176"/>
      <c r="O1565" s="48"/>
      <c r="P1565" s="48"/>
      <c r="Q1565" s="48"/>
      <c r="R1565" s="54"/>
      <c r="T1565" s="176"/>
      <c r="U1565" s="48"/>
      <c r="V1565" s="48"/>
      <c r="W1565" s="48"/>
      <c r="X1565" s="54"/>
      <c r="Z1565" s="176"/>
      <c r="AA1565" s="48"/>
      <c r="AB1565" s="48"/>
      <c r="AC1565" s="48"/>
      <c r="AD1565" s="54"/>
      <c r="AK1565" s="20"/>
      <c r="AL1565" s="20"/>
      <c r="AM1565" s="20"/>
      <c r="AN1565" s="20"/>
      <c r="AO1565" s="20"/>
      <c r="AP1565" s="20"/>
      <c r="AQ1565" s="20"/>
      <c r="AR1565" s="20"/>
      <c r="AS1565" s="20"/>
      <c r="AU1565" s="20"/>
      <c r="AV1565" s="20"/>
      <c r="AW1565" s="20"/>
      <c r="AX1565" s="20"/>
      <c r="AY1565" s="20"/>
      <c r="AZ1565" s="20"/>
      <c r="BA1565" s="20"/>
      <c r="BC1565" s="48"/>
      <c r="BE1565" s="48"/>
      <c r="BG1565" s="48"/>
      <c r="BH1565" s="48"/>
      <c r="BI1565" s="19"/>
      <c r="BJ1565" s="19"/>
      <c r="BK1565" s="19"/>
      <c r="BL1565" s="48"/>
      <c r="BM1565" s="61"/>
      <c r="BN1565" s="48"/>
    </row>
    <row r="1566" spans="2:66">
      <c r="B1566" s="43"/>
      <c r="C1566" s="27"/>
      <c r="F1566" s="176"/>
      <c r="G1566" s="460"/>
      <c r="H1566" s="48"/>
      <c r="I1566" s="48"/>
      <c r="J1566" s="48"/>
      <c r="K1566" s="54"/>
      <c r="N1566" s="176"/>
      <c r="O1566" s="48"/>
      <c r="P1566" s="48"/>
      <c r="Q1566" s="48"/>
      <c r="R1566" s="54"/>
      <c r="T1566" s="176"/>
      <c r="U1566" s="48"/>
      <c r="V1566" s="48"/>
      <c r="W1566" s="48"/>
      <c r="X1566" s="54"/>
      <c r="Z1566" s="176"/>
      <c r="AA1566" s="48"/>
      <c r="AB1566" s="48"/>
      <c r="AC1566" s="48"/>
      <c r="AD1566" s="54"/>
      <c r="AK1566" s="20"/>
      <c r="AL1566" s="20"/>
      <c r="AM1566" s="20"/>
      <c r="AN1566" s="20"/>
      <c r="AO1566" s="20"/>
      <c r="AP1566" s="20"/>
      <c r="AQ1566" s="20"/>
      <c r="AR1566" s="20"/>
      <c r="AS1566" s="20"/>
      <c r="AU1566" s="20"/>
      <c r="AV1566" s="20"/>
      <c r="AW1566" s="20"/>
      <c r="AX1566" s="20"/>
      <c r="AY1566" s="20"/>
      <c r="AZ1566" s="20"/>
      <c r="BA1566" s="20"/>
      <c r="BC1566" s="48"/>
      <c r="BE1566" s="48"/>
      <c r="BG1566" s="48"/>
      <c r="BH1566" s="48"/>
      <c r="BI1566" s="19"/>
      <c r="BJ1566" s="19"/>
      <c r="BK1566" s="19"/>
      <c r="BL1566" s="48"/>
      <c r="BM1566" s="61"/>
      <c r="BN1566" s="48"/>
    </row>
    <row r="1567" spans="2:66">
      <c r="B1567" s="43"/>
      <c r="C1567" s="27"/>
      <c r="F1567" s="176"/>
      <c r="G1567" s="460"/>
      <c r="H1567" s="48"/>
      <c r="I1567" s="48"/>
      <c r="J1567" s="48"/>
      <c r="K1567" s="54"/>
      <c r="N1567" s="176"/>
      <c r="O1567" s="48"/>
      <c r="P1567" s="48"/>
      <c r="Q1567" s="48"/>
      <c r="R1567" s="54"/>
      <c r="T1567" s="176"/>
      <c r="U1567" s="48"/>
      <c r="V1567" s="48"/>
      <c r="W1567" s="48"/>
      <c r="X1567" s="54"/>
      <c r="Z1567" s="176"/>
      <c r="AA1567" s="48"/>
      <c r="AB1567" s="48"/>
      <c r="AC1567" s="48"/>
      <c r="AD1567" s="54"/>
      <c r="AK1567" s="20"/>
      <c r="AL1567" s="20"/>
      <c r="AM1567" s="20"/>
      <c r="AN1567" s="20"/>
      <c r="AO1567" s="20"/>
      <c r="AP1567" s="20"/>
      <c r="AQ1567" s="20"/>
      <c r="AR1567" s="20"/>
      <c r="AS1567" s="20"/>
      <c r="AU1567" s="20"/>
      <c r="AV1567" s="20"/>
      <c r="AW1567" s="20"/>
      <c r="AX1567" s="20"/>
      <c r="AY1567" s="20"/>
      <c r="AZ1567" s="20"/>
      <c r="BA1567" s="20"/>
      <c r="BC1567" s="48"/>
      <c r="BE1567" s="48"/>
      <c r="BG1567" s="48"/>
      <c r="BH1567" s="48"/>
      <c r="BI1567" s="19"/>
      <c r="BJ1567" s="19"/>
      <c r="BK1567" s="19"/>
      <c r="BL1567" s="48"/>
      <c r="BM1567" s="61"/>
      <c r="BN1567" s="48"/>
    </row>
    <row r="1568" spans="2:66">
      <c r="B1568" s="43"/>
      <c r="C1568" s="27"/>
      <c r="F1568" s="176"/>
      <c r="G1568" s="460"/>
      <c r="H1568" s="48"/>
      <c r="I1568" s="48"/>
      <c r="J1568" s="48"/>
      <c r="K1568" s="54"/>
      <c r="N1568" s="176"/>
      <c r="O1568" s="48"/>
      <c r="P1568" s="48"/>
      <c r="Q1568" s="48"/>
      <c r="R1568" s="54"/>
      <c r="T1568" s="176"/>
      <c r="U1568" s="48"/>
      <c r="V1568" s="48"/>
      <c r="W1568" s="48"/>
      <c r="X1568" s="54"/>
      <c r="Z1568" s="176"/>
      <c r="AA1568" s="48"/>
      <c r="AB1568" s="48"/>
      <c r="AC1568" s="48"/>
      <c r="AD1568" s="54"/>
      <c r="AK1568" s="20"/>
      <c r="AL1568" s="20"/>
      <c r="AM1568" s="20"/>
      <c r="AN1568" s="20"/>
      <c r="AO1568" s="20"/>
      <c r="AP1568" s="20"/>
      <c r="AQ1568" s="20"/>
      <c r="AR1568" s="20"/>
      <c r="AS1568" s="20"/>
      <c r="AU1568" s="20"/>
      <c r="AV1568" s="20"/>
      <c r="AW1568" s="20"/>
      <c r="AX1568" s="20"/>
      <c r="AY1568" s="20"/>
      <c r="AZ1568" s="20"/>
      <c r="BA1568" s="20"/>
      <c r="BC1568" s="48"/>
      <c r="BE1568" s="48"/>
      <c r="BG1568" s="48"/>
      <c r="BH1568" s="48"/>
      <c r="BI1568" s="19"/>
      <c r="BJ1568" s="19"/>
      <c r="BK1568" s="19"/>
      <c r="BL1568" s="48"/>
      <c r="BM1568" s="61"/>
      <c r="BN1568" s="48"/>
    </row>
    <row r="1569" spans="2:66">
      <c r="B1569" s="43"/>
      <c r="C1569" s="27"/>
      <c r="F1569" s="176"/>
      <c r="G1569" s="460"/>
      <c r="H1569" s="48"/>
      <c r="I1569" s="48"/>
      <c r="J1569" s="48"/>
      <c r="K1569" s="54"/>
      <c r="N1569" s="176"/>
      <c r="O1569" s="48"/>
      <c r="P1569" s="48"/>
      <c r="Q1569" s="48"/>
      <c r="R1569" s="54"/>
      <c r="T1569" s="176"/>
      <c r="U1569" s="48"/>
      <c r="V1569" s="48"/>
      <c r="W1569" s="48"/>
      <c r="X1569" s="54"/>
      <c r="Z1569" s="176"/>
      <c r="AA1569" s="48"/>
      <c r="AB1569" s="48"/>
      <c r="AC1569" s="48"/>
      <c r="AD1569" s="54"/>
      <c r="AK1569" s="20"/>
      <c r="AL1569" s="20"/>
      <c r="AM1569" s="20"/>
      <c r="AN1569" s="20"/>
      <c r="AO1569" s="20"/>
      <c r="AP1569" s="20"/>
      <c r="AQ1569" s="20"/>
      <c r="AR1569" s="20"/>
      <c r="AS1569" s="20"/>
      <c r="AU1569" s="20"/>
      <c r="AV1569" s="20"/>
      <c r="AW1569" s="20"/>
      <c r="AX1569" s="20"/>
      <c r="AY1569" s="20"/>
      <c r="AZ1569" s="20"/>
      <c r="BA1569" s="20"/>
      <c r="BC1569" s="48"/>
      <c r="BE1569" s="48"/>
      <c r="BG1569" s="48"/>
      <c r="BH1569" s="48"/>
      <c r="BI1569" s="19"/>
      <c r="BJ1569" s="19"/>
      <c r="BK1569" s="19"/>
      <c r="BL1569" s="48"/>
      <c r="BM1569" s="61"/>
      <c r="BN1569" s="48"/>
    </row>
    <row r="1570" spans="2:66">
      <c r="B1570" s="43"/>
      <c r="C1570" s="27"/>
      <c r="F1570" s="176"/>
      <c r="G1570" s="460"/>
      <c r="H1570" s="48"/>
      <c r="I1570" s="48"/>
      <c r="J1570" s="48"/>
      <c r="K1570" s="54"/>
      <c r="N1570" s="176"/>
      <c r="O1570" s="48"/>
      <c r="P1570" s="48"/>
      <c r="Q1570" s="48"/>
      <c r="R1570" s="54"/>
      <c r="T1570" s="176"/>
      <c r="U1570" s="48"/>
      <c r="V1570" s="48"/>
      <c r="W1570" s="48"/>
      <c r="X1570" s="54"/>
      <c r="Z1570" s="176"/>
      <c r="AA1570" s="48"/>
      <c r="AB1570" s="48"/>
      <c r="AC1570" s="48"/>
      <c r="AD1570" s="54"/>
      <c r="AK1570" s="20"/>
      <c r="AL1570" s="20"/>
      <c r="AM1570" s="20"/>
      <c r="AN1570" s="20"/>
      <c r="AO1570" s="20"/>
      <c r="AP1570" s="20"/>
      <c r="AQ1570" s="20"/>
      <c r="AR1570" s="20"/>
      <c r="AS1570" s="20"/>
      <c r="AU1570" s="20"/>
      <c r="AV1570" s="20"/>
      <c r="AW1570" s="20"/>
      <c r="AX1570" s="20"/>
      <c r="AY1570" s="20"/>
      <c r="AZ1570" s="20"/>
      <c r="BA1570" s="20"/>
      <c r="BC1570" s="48"/>
      <c r="BE1570" s="48"/>
      <c r="BG1570" s="48"/>
      <c r="BH1570" s="48"/>
      <c r="BI1570" s="19"/>
      <c r="BJ1570" s="19"/>
      <c r="BK1570" s="19"/>
      <c r="BL1570" s="48"/>
      <c r="BM1570" s="61"/>
      <c r="BN1570" s="48"/>
    </row>
    <row r="1571" spans="2:66">
      <c r="B1571" s="43"/>
      <c r="C1571" s="27"/>
      <c r="F1571" s="176"/>
      <c r="G1571" s="460"/>
      <c r="H1571" s="48"/>
      <c r="I1571" s="48"/>
      <c r="J1571" s="48"/>
      <c r="K1571" s="54"/>
      <c r="N1571" s="176"/>
      <c r="O1571" s="48"/>
      <c r="P1571" s="48"/>
      <c r="Q1571" s="48"/>
      <c r="R1571" s="54"/>
      <c r="T1571" s="176"/>
      <c r="U1571" s="48"/>
      <c r="V1571" s="48"/>
      <c r="W1571" s="48"/>
      <c r="X1571" s="54"/>
      <c r="Z1571" s="176"/>
      <c r="AA1571" s="48"/>
      <c r="AB1571" s="48"/>
      <c r="AC1571" s="48"/>
      <c r="AD1571" s="54"/>
      <c r="AK1571" s="20"/>
      <c r="AL1571" s="20"/>
      <c r="AM1571" s="20"/>
      <c r="AN1571" s="20"/>
      <c r="AO1571" s="20"/>
      <c r="AP1571" s="20"/>
      <c r="AQ1571" s="20"/>
      <c r="AR1571" s="20"/>
      <c r="AS1571" s="20"/>
      <c r="AU1571" s="20"/>
      <c r="AV1571" s="20"/>
      <c r="AW1571" s="20"/>
      <c r="AX1571" s="20"/>
      <c r="AY1571" s="20"/>
      <c r="AZ1571" s="20"/>
      <c r="BA1571" s="20"/>
      <c r="BC1571" s="48"/>
      <c r="BE1571" s="48"/>
      <c r="BG1571" s="48"/>
      <c r="BH1571" s="48"/>
      <c r="BI1571" s="19"/>
      <c r="BJ1571" s="19"/>
      <c r="BK1571" s="19"/>
      <c r="BL1571" s="48"/>
      <c r="BM1571" s="61"/>
      <c r="BN1571" s="48"/>
    </row>
    <row r="1572" spans="2:66">
      <c r="B1572" s="43"/>
      <c r="C1572" s="27"/>
      <c r="F1572" s="176"/>
      <c r="G1572" s="460"/>
      <c r="H1572" s="48"/>
      <c r="I1572" s="48"/>
      <c r="J1572" s="48"/>
      <c r="K1572" s="54"/>
      <c r="N1572" s="176"/>
      <c r="O1572" s="48"/>
      <c r="P1572" s="48"/>
      <c r="Q1572" s="48"/>
      <c r="R1572" s="54"/>
      <c r="T1572" s="176"/>
      <c r="U1572" s="48"/>
      <c r="V1572" s="48"/>
      <c r="W1572" s="48"/>
      <c r="X1572" s="54"/>
      <c r="Z1572" s="176"/>
      <c r="AA1572" s="48"/>
      <c r="AB1572" s="48"/>
      <c r="AC1572" s="48"/>
      <c r="AD1572" s="54"/>
      <c r="AK1572" s="20"/>
      <c r="AL1572" s="20"/>
      <c r="AM1572" s="20"/>
      <c r="AN1572" s="20"/>
      <c r="AO1572" s="20"/>
      <c r="AP1572" s="20"/>
      <c r="AQ1572" s="20"/>
      <c r="AR1572" s="20"/>
      <c r="AS1572" s="20"/>
      <c r="AU1572" s="20"/>
      <c r="AV1572" s="20"/>
      <c r="AW1572" s="20"/>
      <c r="AX1572" s="20"/>
      <c r="AY1572" s="20"/>
      <c r="AZ1572" s="20"/>
      <c r="BA1572" s="20"/>
      <c r="BC1572" s="48"/>
      <c r="BE1572" s="48"/>
      <c r="BG1572" s="48"/>
      <c r="BH1572" s="48"/>
      <c r="BI1572" s="19"/>
      <c r="BJ1572" s="19"/>
      <c r="BK1572" s="19"/>
      <c r="BL1572" s="48"/>
      <c r="BM1572" s="61"/>
      <c r="BN1572" s="48"/>
    </row>
    <row r="1573" spans="2:66">
      <c r="B1573" s="43"/>
      <c r="C1573" s="27"/>
      <c r="F1573" s="176"/>
      <c r="G1573" s="460"/>
      <c r="H1573" s="48"/>
      <c r="I1573" s="48"/>
      <c r="J1573" s="48"/>
      <c r="K1573" s="54"/>
      <c r="N1573" s="176"/>
      <c r="O1573" s="48"/>
      <c r="P1573" s="48"/>
      <c r="Q1573" s="48"/>
      <c r="R1573" s="54"/>
      <c r="T1573" s="176"/>
      <c r="U1573" s="48"/>
      <c r="V1573" s="48"/>
      <c r="W1573" s="48"/>
      <c r="X1573" s="54"/>
      <c r="Z1573" s="176"/>
      <c r="AA1573" s="48"/>
      <c r="AB1573" s="48"/>
      <c r="AC1573" s="48"/>
      <c r="AD1573" s="54"/>
      <c r="AK1573" s="20"/>
      <c r="AL1573" s="20"/>
      <c r="AM1573" s="20"/>
      <c r="AN1573" s="20"/>
      <c r="AO1573" s="20"/>
      <c r="AP1573" s="20"/>
      <c r="AQ1573" s="20"/>
      <c r="AR1573" s="20"/>
      <c r="AS1573" s="20"/>
      <c r="AU1573" s="20"/>
      <c r="AV1573" s="20"/>
      <c r="AW1573" s="20"/>
      <c r="AX1573" s="20"/>
      <c r="AY1573" s="20"/>
      <c r="AZ1573" s="20"/>
      <c r="BA1573" s="20"/>
      <c r="BC1573" s="48"/>
      <c r="BE1573" s="48"/>
      <c r="BG1573" s="48"/>
      <c r="BH1573" s="48"/>
      <c r="BI1573" s="19"/>
      <c r="BJ1573" s="19"/>
      <c r="BK1573" s="19"/>
      <c r="BL1573" s="48"/>
      <c r="BM1573" s="61"/>
      <c r="BN1573" s="48"/>
    </row>
    <row r="1574" spans="2:66">
      <c r="B1574" s="43"/>
      <c r="C1574" s="27"/>
      <c r="F1574" s="176"/>
      <c r="G1574" s="460"/>
      <c r="H1574" s="48"/>
      <c r="I1574" s="48"/>
      <c r="J1574" s="48"/>
      <c r="K1574" s="54"/>
      <c r="N1574" s="176"/>
      <c r="O1574" s="48"/>
      <c r="P1574" s="48"/>
      <c r="Q1574" s="48"/>
      <c r="R1574" s="54"/>
      <c r="T1574" s="176"/>
      <c r="U1574" s="48"/>
      <c r="V1574" s="48"/>
      <c r="W1574" s="48"/>
      <c r="X1574" s="54"/>
      <c r="Z1574" s="176"/>
      <c r="AA1574" s="48"/>
      <c r="AB1574" s="48"/>
      <c r="AC1574" s="48"/>
      <c r="AD1574" s="54"/>
      <c r="AK1574" s="20"/>
      <c r="AL1574" s="20"/>
      <c r="AM1574" s="20"/>
      <c r="AN1574" s="20"/>
      <c r="AO1574" s="20"/>
      <c r="AP1574" s="20"/>
      <c r="AQ1574" s="20"/>
      <c r="AR1574" s="20"/>
      <c r="AS1574" s="20"/>
      <c r="AU1574" s="20"/>
      <c r="AV1574" s="20"/>
      <c r="AW1574" s="20"/>
      <c r="AX1574" s="20"/>
      <c r="AY1574" s="20"/>
      <c r="AZ1574" s="20"/>
      <c r="BA1574" s="20"/>
      <c r="BC1574" s="48"/>
      <c r="BE1574" s="48"/>
      <c r="BG1574" s="48"/>
      <c r="BH1574" s="48"/>
      <c r="BI1574" s="19"/>
      <c r="BJ1574" s="19"/>
      <c r="BK1574" s="19"/>
      <c r="BL1574" s="48"/>
      <c r="BM1574" s="61"/>
      <c r="BN1574" s="48"/>
    </row>
    <row r="1575" spans="2:66">
      <c r="B1575" s="43"/>
      <c r="C1575" s="27"/>
      <c r="F1575" s="176"/>
      <c r="G1575" s="460"/>
      <c r="H1575" s="48"/>
      <c r="I1575" s="48"/>
      <c r="J1575" s="48"/>
      <c r="K1575" s="54"/>
      <c r="N1575" s="176"/>
      <c r="O1575" s="48"/>
      <c r="P1575" s="48"/>
      <c r="Q1575" s="48"/>
      <c r="R1575" s="54"/>
      <c r="T1575" s="176"/>
      <c r="U1575" s="48"/>
      <c r="V1575" s="48"/>
      <c r="W1575" s="48"/>
      <c r="X1575" s="54"/>
      <c r="Z1575" s="176"/>
      <c r="AA1575" s="48"/>
      <c r="AB1575" s="48"/>
      <c r="AC1575" s="48"/>
      <c r="AD1575" s="54"/>
      <c r="AK1575" s="20"/>
      <c r="AL1575" s="20"/>
      <c r="AM1575" s="20"/>
      <c r="AN1575" s="20"/>
      <c r="AO1575" s="20"/>
      <c r="AP1575" s="20"/>
      <c r="AQ1575" s="20"/>
      <c r="AR1575" s="20"/>
      <c r="AS1575" s="20"/>
      <c r="AU1575" s="20"/>
      <c r="AV1575" s="20"/>
      <c r="AW1575" s="20"/>
      <c r="AX1575" s="20"/>
      <c r="AY1575" s="20"/>
      <c r="AZ1575" s="20"/>
      <c r="BA1575" s="20"/>
      <c r="BC1575" s="48"/>
      <c r="BE1575" s="48"/>
      <c r="BG1575" s="48"/>
      <c r="BH1575" s="48"/>
      <c r="BI1575" s="19"/>
      <c r="BJ1575" s="19"/>
      <c r="BK1575" s="19"/>
      <c r="BL1575" s="48"/>
      <c r="BM1575" s="61"/>
      <c r="BN1575" s="48"/>
    </row>
    <row r="1576" spans="2:66">
      <c r="B1576" s="43"/>
      <c r="C1576" s="27"/>
      <c r="F1576" s="176"/>
      <c r="G1576" s="460"/>
      <c r="H1576" s="48"/>
      <c r="I1576" s="48"/>
      <c r="J1576" s="48"/>
      <c r="K1576" s="54"/>
      <c r="N1576" s="176"/>
      <c r="O1576" s="48"/>
      <c r="P1576" s="48"/>
      <c r="Q1576" s="48"/>
      <c r="R1576" s="54"/>
      <c r="T1576" s="176"/>
      <c r="U1576" s="48"/>
      <c r="V1576" s="48"/>
      <c r="W1576" s="48"/>
      <c r="X1576" s="54"/>
      <c r="Z1576" s="176"/>
      <c r="AA1576" s="48"/>
      <c r="AB1576" s="48"/>
      <c r="AC1576" s="48"/>
      <c r="AD1576" s="54"/>
      <c r="AK1576" s="20"/>
      <c r="AL1576" s="20"/>
      <c r="AM1576" s="20"/>
      <c r="AN1576" s="20"/>
      <c r="AO1576" s="20"/>
      <c r="AP1576" s="20"/>
      <c r="AQ1576" s="20"/>
      <c r="AR1576" s="20"/>
      <c r="AS1576" s="20"/>
      <c r="AU1576" s="20"/>
      <c r="AV1576" s="20"/>
      <c r="AW1576" s="20"/>
      <c r="AX1576" s="20"/>
      <c r="AY1576" s="20"/>
      <c r="AZ1576" s="20"/>
      <c r="BA1576" s="20"/>
      <c r="BC1576" s="48"/>
      <c r="BE1576" s="48"/>
      <c r="BG1576" s="48"/>
      <c r="BH1576" s="48"/>
      <c r="BI1576" s="19"/>
      <c r="BJ1576" s="19"/>
      <c r="BK1576" s="19"/>
      <c r="BL1576" s="48"/>
      <c r="BM1576" s="61"/>
      <c r="BN1576" s="48"/>
    </row>
    <row r="1577" spans="2:66">
      <c r="B1577" s="43"/>
      <c r="C1577" s="27"/>
      <c r="F1577" s="176"/>
      <c r="G1577" s="460"/>
      <c r="H1577" s="48"/>
      <c r="I1577" s="48"/>
      <c r="J1577" s="48"/>
      <c r="K1577" s="54"/>
      <c r="N1577" s="176"/>
      <c r="O1577" s="48"/>
      <c r="P1577" s="48"/>
      <c r="Q1577" s="48"/>
      <c r="R1577" s="54"/>
      <c r="T1577" s="176"/>
      <c r="U1577" s="48"/>
      <c r="V1577" s="48"/>
      <c r="W1577" s="48"/>
      <c r="X1577" s="54"/>
      <c r="Z1577" s="176"/>
      <c r="AA1577" s="48"/>
      <c r="AB1577" s="48"/>
      <c r="AC1577" s="48"/>
      <c r="AD1577" s="54"/>
      <c r="AK1577" s="20"/>
      <c r="AL1577" s="20"/>
      <c r="AM1577" s="20"/>
      <c r="AN1577" s="20"/>
      <c r="AO1577" s="20"/>
      <c r="AP1577" s="20"/>
      <c r="AQ1577" s="20"/>
      <c r="AR1577" s="20"/>
      <c r="AS1577" s="20"/>
      <c r="AU1577" s="20"/>
      <c r="AV1577" s="20"/>
      <c r="AW1577" s="20"/>
      <c r="AX1577" s="20"/>
      <c r="AY1577" s="20"/>
      <c r="AZ1577" s="20"/>
      <c r="BA1577" s="20"/>
      <c r="BC1577" s="48"/>
      <c r="BE1577" s="48"/>
      <c r="BG1577" s="48"/>
      <c r="BH1577" s="48"/>
      <c r="BI1577" s="19"/>
      <c r="BJ1577" s="19"/>
      <c r="BK1577" s="19"/>
      <c r="BL1577" s="48"/>
      <c r="BM1577" s="61"/>
      <c r="BN1577" s="48"/>
    </row>
    <row r="1578" spans="2:66">
      <c r="B1578" s="43"/>
      <c r="C1578" s="27"/>
      <c r="F1578" s="176"/>
      <c r="G1578" s="460"/>
      <c r="H1578" s="48"/>
      <c r="I1578" s="48"/>
      <c r="J1578" s="48"/>
      <c r="K1578" s="54"/>
      <c r="N1578" s="176"/>
      <c r="O1578" s="48"/>
      <c r="P1578" s="48"/>
      <c r="Q1578" s="48"/>
      <c r="R1578" s="54"/>
      <c r="T1578" s="176"/>
      <c r="U1578" s="48"/>
      <c r="V1578" s="48"/>
      <c r="W1578" s="48"/>
      <c r="X1578" s="54"/>
      <c r="Z1578" s="176"/>
      <c r="AA1578" s="48"/>
      <c r="AB1578" s="48"/>
      <c r="AC1578" s="48"/>
      <c r="AD1578" s="54"/>
      <c r="AK1578" s="20"/>
      <c r="AL1578" s="20"/>
      <c r="AM1578" s="20"/>
      <c r="AN1578" s="20"/>
      <c r="AO1578" s="20"/>
      <c r="AP1578" s="20"/>
      <c r="AQ1578" s="20"/>
      <c r="AR1578" s="20"/>
      <c r="AS1578" s="20"/>
      <c r="AU1578" s="20"/>
      <c r="AV1578" s="20"/>
      <c r="AW1578" s="20"/>
      <c r="AX1578" s="20"/>
      <c r="AY1578" s="20"/>
      <c r="AZ1578" s="20"/>
      <c r="BA1578" s="20"/>
      <c r="BC1578" s="48"/>
      <c r="BE1578" s="48"/>
      <c r="BG1578" s="48"/>
      <c r="BH1578" s="48"/>
      <c r="BI1578" s="19"/>
      <c r="BJ1578" s="19"/>
      <c r="BK1578" s="19"/>
      <c r="BL1578" s="48"/>
      <c r="BM1578" s="61"/>
      <c r="BN1578" s="48"/>
    </row>
    <row r="1579" spans="2:66">
      <c r="B1579" s="43"/>
      <c r="C1579" s="27"/>
      <c r="F1579" s="176"/>
      <c r="G1579" s="460"/>
      <c r="H1579" s="48"/>
      <c r="I1579" s="48"/>
      <c r="J1579" s="48"/>
      <c r="K1579" s="54"/>
      <c r="N1579" s="176"/>
      <c r="O1579" s="48"/>
      <c r="P1579" s="48"/>
      <c r="Q1579" s="48"/>
      <c r="R1579" s="54"/>
      <c r="T1579" s="176"/>
      <c r="U1579" s="48"/>
      <c r="V1579" s="48"/>
      <c r="W1579" s="48"/>
      <c r="X1579" s="54"/>
      <c r="Z1579" s="176"/>
      <c r="AA1579" s="48"/>
      <c r="AB1579" s="48"/>
      <c r="AC1579" s="48"/>
      <c r="AD1579" s="54"/>
      <c r="AK1579" s="20"/>
      <c r="AL1579" s="20"/>
      <c r="AM1579" s="20"/>
      <c r="AN1579" s="20"/>
      <c r="AO1579" s="20"/>
      <c r="AP1579" s="20"/>
      <c r="AQ1579" s="20"/>
      <c r="AR1579" s="20"/>
      <c r="AS1579" s="20"/>
      <c r="AU1579" s="20"/>
      <c r="AV1579" s="20"/>
      <c r="AW1579" s="20"/>
      <c r="AX1579" s="20"/>
      <c r="AY1579" s="20"/>
      <c r="AZ1579" s="20"/>
      <c r="BA1579" s="20"/>
      <c r="BC1579" s="48"/>
      <c r="BE1579" s="48"/>
      <c r="BG1579" s="48"/>
      <c r="BH1579" s="48"/>
      <c r="BI1579" s="19"/>
      <c r="BJ1579" s="19"/>
      <c r="BK1579" s="19"/>
      <c r="BL1579" s="48"/>
      <c r="BM1579" s="61"/>
      <c r="BN1579" s="48"/>
    </row>
    <row r="1580" spans="2:66">
      <c r="B1580" s="43"/>
      <c r="C1580" s="27"/>
      <c r="F1580" s="176"/>
      <c r="G1580" s="460"/>
      <c r="H1580" s="48"/>
      <c r="I1580" s="48"/>
      <c r="J1580" s="48"/>
      <c r="K1580" s="54"/>
      <c r="N1580" s="176"/>
      <c r="O1580" s="48"/>
      <c r="P1580" s="48"/>
      <c r="Q1580" s="48"/>
      <c r="R1580" s="54"/>
      <c r="T1580" s="176"/>
      <c r="U1580" s="48"/>
      <c r="V1580" s="48"/>
      <c r="W1580" s="48"/>
      <c r="X1580" s="54"/>
      <c r="Z1580" s="176"/>
      <c r="AA1580" s="48"/>
      <c r="AB1580" s="48"/>
      <c r="AC1580" s="48"/>
      <c r="AD1580" s="54"/>
      <c r="AK1580" s="20"/>
      <c r="AL1580" s="20"/>
      <c r="AM1580" s="20"/>
      <c r="AN1580" s="20"/>
      <c r="AO1580" s="20"/>
      <c r="AP1580" s="20"/>
      <c r="AQ1580" s="20"/>
      <c r="AR1580" s="20"/>
      <c r="AS1580" s="20"/>
      <c r="AU1580" s="20"/>
      <c r="AV1580" s="20"/>
      <c r="AW1580" s="20"/>
      <c r="AX1580" s="20"/>
      <c r="AY1580" s="20"/>
      <c r="AZ1580" s="20"/>
      <c r="BA1580" s="20"/>
      <c r="BC1580" s="48"/>
      <c r="BE1580" s="48"/>
      <c r="BG1580" s="48"/>
      <c r="BH1580" s="48"/>
      <c r="BI1580" s="19"/>
      <c r="BJ1580" s="19"/>
      <c r="BK1580" s="19"/>
      <c r="BL1580" s="48"/>
      <c r="BM1580" s="61"/>
      <c r="BN1580" s="48"/>
    </row>
    <row r="1581" spans="2:66">
      <c r="B1581" s="43"/>
      <c r="C1581" s="27"/>
      <c r="F1581" s="176"/>
      <c r="G1581" s="460"/>
      <c r="H1581" s="48"/>
      <c r="I1581" s="48"/>
      <c r="J1581" s="48"/>
      <c r="K1581" s="54"/>
      <c r="N1581" s="176"/>
      <c r="O1581" s="48"/>
      <c r="P1581" s="48"/>
      <c r="Q1581" s="48"/>
      <c r="R1581" s="54"/>
      <c r="T1581" s="176"/>
      <c r="U1581" s="48"/>
      <c r="V1581" s="48"/>
      <c r="W1581" s="48"/>
      <c r="X1581" s="54"/>
      <c r="Z1581" s="176"/>
      <c r="AA1581" s="48"/>
      <c r="AB1581" s="48"/>
      <c r="AC1581" s="48"/>
      <c r="AD1581" s="54"/>
      <c r="AK1581" s="20"/>
      <c r="AL1581" s="20"/>
      <c r="AM1581" s="20"/>
      <c r="AN1581" s="20"/>
      <c r="AO1581" s="20"/>
      <c r="AP1581" s="20"/>
      <c r="AQ1581" s="20"/>
      <c r="AR1581" s="20"/>
      <c r="AS1581" s="20"/>
      <c r="AU1581" s="20"/>
      <c r="AV1581" s="20"/>
      <c r="AW1581" s="20"/>
      <c r="AX1581" s="20"/>
      <c r="AY1581" s="20"/>
      <c r="AZ1581" s="20"/>
      <c r="BA1581" s="20"/>
      <c r="BC1581" s="48"/>
      <c r="BE1581" s="48"/>
      <c r="BG1581" s="48"/>
      <c r="BH1581" s="48"/>
      <c r="BI1581" s="19"/>
      <c r="BJ1581" s="19"/>
      <c r="BK1581" s="19"/>
      <c r="BL1581" s="48"/>
      <c r="BM1581" s="61"/>
      <c r="BN1581" s="48"/>
    </row>
    <row r="1582" spans="2:66">
      <c r="B1582" s="43"/>
      <c r="C1582" s="27"/>
      <c r="F1582" s="176"/>
      <c r="G1582" s="460"/>
      <c r="H1582" s="48"/>
      <c r="I1582" s="48"/>
      <c r="J1582" s="48"/>
      <c r="K1582" s="54"/>
      <c r="N1582" s="176"/>
      <c r="O1582" s="48"/>
      <c r="P1582" s="48"/>
      <c r="Q1582" s="48"/>
      <c r="R1582" s="54"/>
      <c r="T1582" s="176"/>
      <c r="U1582" s="48"/>
      <c r="V1582" s="48"/>
      <c r="W1582" s="48"/>
      <c r="X1582" s="54"/>
      <c r="Z1582" s="176"/>
      <c r="AA1582" s="48"/>
      <c r="AB1582" s="48"/>
      <c r="AC1582" s="48"/>
      <c r="AD1582" s="54"/>
      <c r="AK1582" s="20"/>
      <c r="AL1582" s="20"/>
      <c r="AM1582" s="20"/>
      <c r="AN1582" s="20"/>
      <c r="AO1582" s="20"/>
      <c r="AP1582" s="20"/>
      <c r="AQ1582" s="20"/>
      <c r="AR1582" s="20"/>
      <c r="AS1582" s="20"/>
      <c r="AU1582" s="20"/>
      <c r="AV1582" s="20"/>
      <c r="AW1582" s="20"/>
      <c r="AX1582" s="20"/>
      <c r="AY1582" s="20"/>
      <c r="AZ1582" s="20"/>
      <c r="BA1582" s="20"/>
      <c r="BC1582" s="48"/>
      <c r="BE1582" s="48"/>
      <c r="BG1582" s="48"/>
      <c r="BH1582" s="48"/>
      <c r="BI1582" s="19"/>
      <c r="BJ1582" s="19"/>
      <c r="BK1582" s="19"/>
      <c r="BL1582" s="48"/>
      <c r="BM1582" s="61"/>
      <c r="BN1582" s="48"/>
    </row>
    <row r="1583" spans="2:66">
      <c r="B1583" s="43"/>
      <c r="C1583" s="27"/>
      <c r="F1583" s="176"/>
      <c r="G1583" s="460"/>
      <c r="H1583" s="48"/>
      <c r="I1583" s="48"/>
      <c r="J1583" s="48"/>
      <c r="K1583" s="54"/>
      <c r="N1583" s="176"/>
      <c r="O1583" s="48"/>
      <c r="P1583" s="48"/>
      <c r="Q1583" s="48"/>
      <c r="R1583" s="54"/>
      <c r="T1583" s="176"/>
      <c r="U1583" s="48"/>
      <c r="V1583" s="48"/>
      <c r="W1583" s="48"/>
      <c r="X1583" s="54"/>
      <c r="Z1583" s="176"/>
      <c r="AA1583" s="48"/>
      <c r="AB1583" s="48"/>
      <c r="AC1583" s="48"/>
      <c r="AD1583" s="54"/>
      <c r="AK1583" s="20"/>
      <c r="AL1583" s="20"/>
      <c r="AM1583" s="20"/>
      <c r="AN1583" s="20"/>
      <c r="AO1583" s="20"/>
      <c r="AP1583" s="20"/>
      <c r="AQ1583" s="20"/>
      <c r="AR1583" s="20"/>
      <c r="AS1583" s="20"/>
      <c r="AU1583" s="20"/>
      <c r="AV1583" s="20"/>
      <c r="AW1583" s="20"/>
      <c r="AX1583" s="20"/>
      <c r="AY1583" s="20"/>
      <c r="AZ1583" s="20"/>
      <c r="BA1583" s="20"/>
      <c r="BC1583" s="48"/>
      <c r="BE1583" s="48"/>
      <c r="BG1583" s="48"/>
      <c r="BH1583" s="48"/>
      <c r="BI1583" s="19"/>
      <c r="BJ1583" s="19"/>
      <c r="BK1583" s="19"/>
      <c r="BL1583" s="48"/>
      <c r="BM1583" s="61"/>
      <c r="BN1583" s="48"/>
    </row>
    <row r="1584" spans="2:66">
      <c r="B1584" s="43"/>
      <c r="C1584" s="27"/>
      <c r="F1584" s="176"/>
      <c r="G1584" s="460"/>
      <c r="H1584" s="48"/>
      <c r="I1584" s="48"/>
      <c r="J1584" s="48"/>
      <c r="K1584" s="54"/>
      <c r="N1584" s="176"/>
      <c r="O1584" s="48"/>
      <c r="P1584" s="48"/>
      <c r="Q1584" s="48"/>
      <c r="R1584" s="54"/>
      <c r="T1584" s="176"/>
      <c r="U1584" s="48"/>
      <c r="V1584" s="48"/>
      <c r="W1584" s="48"/>
      <c r="X1584" s="54"/>
      <c r="Z1584" s="176"/>
      <c r="AA1584" s="48"/>
      <c r="AB1584" s="48"/>
      <c r="AC1584" s="48"/>
      <c r="AD1584" s="54"/>
      <c r="AK1584" s="20"/>
      <c r="AL1584" s="20"/>
      <c r="AM1584" s="20"/>
      <c r="AN1584" s="20"/>
      <c r="AO1584" s="20"/>
      <c r="AP1584" s="20"/>
      <c r="AQ1584" s="20"/>
      <c r="AR1584" s="20"/>
      <c r="AS1584" s="20"/>
      <c r="AU1584" s="20"/>
      <c r="AV1584" s="20"/>
      <c r="AW1584" s="20"/>
      <c r="AX1584" s="20"/>
      <c r="AY1584" s="20"/>
      <c r="AZ1584" s="20"/>
      <c r="BA1584" s="20"/>
      <c r="BC1584" s="48"/>
      <c r="BE1584" s="48"/>
      <c r="BG1584" s="48"/>
      <c r="BH1584" s="48"/>
      <c r="BI1584" s="19"/>
      <c r="BJ1584" s="19"/>
      <c r="BK1584" s="19"/>
      <c r="BL1584" s="48"/>
      <c r="BM1584" s="61"/>
      <c r="BN1584" s="48"/>
    </row>
    <row r="1585" spans="2:66">
      <c r="B1585" s="43"/>
      <c r="C1585" s="27"/>
      <c r="F1585" s="176"/>
      <c r="G1585" s="460"/>
      <c r="H1585" s="48"/>
      <c r="I1585" s="48"/>
      <c r="J1585" s="48"/>
      <c r="K1585" s="54"/>
      <c r="N1585" s="176"/>
      <c r="O1585" s="48"/>
      <c r="P1585" s="48"/>
      <c r="Q1585" s="48"/>
      <c r="R1585" s="54"/>
      <c r="T1585" s="176"/>
      <c r="U1585" s="48"/>
      <c r="V1585" s="48"/>
      <c r="W1585" s="48"/>
      <c r="X1585" s="54"/>
      <c r="Z1585" s="176"/>
      <c r="AA1585" s="48"/>
      <c r="AB1585" s="48"/>
      <c r="AC1585" s="48"/>
      <c r="AD1585" s="54"/>
      <c r="AK1585" s="20"/>
      <c r="AL1585" s="20"/>
      <c r="AM1585" s="20"/>
      <c r="AN1585" s="20"/>
      <c r="AO1585" s="20"/>
      <c r="AP1585" s="20"/>
      <c r="AQ1585" s="20"/>
      <c r="AR1585" s="20"/>
      <c r="AS1585" s="20"/>
      <c r="AU1585" s="20"/>
      <c r="AV1585" s="20"/>
      <c r="AW1585" s="20"/>
      <c r="AX1585" s="20"/>
      <c r="AY1585" s="20"/>
      <c r="AZ1585" s="20"/>
      <c r="BA1585" s="20"/>
      <c r="BC1585" s="48"/>
      <c r="BE1585" s="48"/>
      <c r="BG1585" s="48"/>
      <c r="BH1585" s="48"/>
      <c r="BI1585" s="19"/>
      <c r="BJ1585" s="19"/>
      <c r="BK1585" s="19"/>
      <c r="BL1585" s="48"/>
      <c r="BM1585" s="61"/>
      <c r="BN1585" s="48"/>
    </row>
    <row r="1586" spans="2:66">
      <c r="B1586" s="43"/>
      <c r="C1586" s="27"/>
      <c r="F1586" s="176"/>
      <c r="G1586" s="460"/>
      <c r="H1586" s="48"/>
      <c r="I1586" s="48"/>
      <c r="J1586" s="48"/>
      <c r="K1586" s="54"/>
      <c r="N1586" s="176"/>
      <c r="O1586" s="48"/>
      <c r="P1586" s="48"/>
      <c r="Q1586" s="48"/>
      <c r="R1586" s="54"/>
      <c r="T1586" s="176"/>
      <c r="U1586" s="48"/>
      <c r="V1586" s="48"/>
      <c r="W1586" s="48"/>
      <c r="X1586" s="54"/>
      <c r="Z1586" s="176"/>
      <c r="AA1586" s="48"/>
      <c r="AB1586" s="48"/>
      <c r="AC1586" s="48"/>
      <c r="AD1586" s="54"/>
      <c r="AK1586" s="20"/>
      <c r="AL1586" s="20"/>
      <c r="AM1586" s="20"/>
      <c r="AN1586" s="20"/>
      <c r="AO1586" s="20"/>
      <c r="AP1586" s="20"/>
      <c r="AQ1586" s="20"/>
      <c r="AR1586" s="20"/>
      <c r="AS1586" s="20"/>
      <c r="AU1586" s="20"/>
      <c r="AV1586" s="20"/>
      <c r="AW1586" s="20"/>
      <c r="AX1586" s="20"/>
      <c r="AY1586" s="20"/>
      <c r="AZ1586" s="20"/>
      <c r="BA1586" s="20"/>
      <c r="BC1586" s="48"/>
      <c r="BE1586" s="48"/>
      <c r="BG1586" s="48"/>
      <c r="BH1586" s="48"/>
      <c r="BI1586" s="19"/>
      <c r="BJ1586" s="19"/>
      <c r="BK1586" s="19"/>
      <c r="BL1586" s="48"/>
      <c r="BM1586" s="61"/>
      <c r="BN1586" s="48"/>
    </row>
    <row r="1587" spans="2:66">
      <c r="B1587" s="43"/>
      <c r="C1587" s="27"/>
      <c r="F1587" s="176"/>
      <c r="G1587" s="460"/>
      <c r="H1587" s="48"/>
      <c r="I1587" s="48"/>
      <c r="J1587" s="48"/>
      <c r="K1587" s="54"/>
      <c r="N1587" s="176"/>
      <c r="O1587" s="48"/>
      <c r="P1587" s="48"/>
      <c r="Q1587" s="48"/>
      <c r="R1587" s="54"/>
      <c r="T1587" s="176"/>
      <c r="U1587" s="48"/>
      <c r="V1587" s="48"/>
      <c r="W1587" s="48"/>
      <c r="X1587" s="54"/>
      <c r="Z1587" s="176"/>
      <c r="AA1587" s="48"/>
      <c r="AB1587" s="48"/>
      <c r="AC1587" s="48"/>
      <c r="AD1587" s="54"/>
      <c r="AK1587" s="20"/>
      <c r="AL1587" s="20"/>
      <c r="AM1587" s="20"/>
      <c r="AN1587" s="20"/>
      <c r="AO1587" s="20"/>
      <c r="AP1587" s="20"/>
      <c r="AQ1587" s="20"/>
      <c r="AR1587" s="20"/>
      <c r="AS1587" s="20"/>
      <c r="AU1587" s="20"/>
      <c r="AV1587" s="20"/>
      <c r="AW1587" s="20"/>
      <c r="AX1587" s="20"/>
      <c r="AY1587" s="20"/>
      <c r="AZ1587" s="20"/>
      <c r="BA1587" s="20"/>
      <c r="BC1587" s="48"/>
      <c r="BE1587" s="48"/>
      <c r="BG1587" s="48"/>
      <c r="BH1587" s="48"/>
      <c r="BI1587" s="19"/>
      <c r="BJ1587" s="19"/>
      <c r="BK1587" s="19"/>
      <c r="BL1587" s="48"/>
      <c r="BM1587" s="61"/>
      <c r="BN1587" s="48"/>
    </row>
    <row r="1588" spans="2:66">
      <c r="B1588" s="43"/>
      <c r="C1588" s="27"/>
      <c r="F1588" s="176"/>
      <c r="G1588" s="460"/>
      <c r="H1588" s="48"/>
      <c r="I1588" s="48"/>
      <c r="J1588" s="48"/>
      <c r="K1588" s="54"/>
      <c r="N1588" s="176"/>
      <c r="O1588" s="48"/>
      <c r="P1588" s="48"/>
      <c r="Q1588" s="48"/>
      <c r="R1588" s="54"/>
      <c r="T1588" s="176"/>
      <c r="U1588" s="48"/>
      <c r="V1588" s="48"/>
      <c r="W1588" s="48"/>
      <c r="X1588" s="54"/>
      <c r="Z1588" s="176"/>
      <c r="AA1588" s="48"/>
      <c r="AB1588" s="48"/>
      <c r="AC1588" s="48"/>
      <c r="AD1588" s="54"/>
      <c r="AK1588" s="20"/>
      <c r="AL1588" s="20"/>
      <c r="AM1588" s="20"/>
      <c r="AN1588" s="20"/>
      <c r="AO1588" s="20"/>
      <c r="AP1588" s="20"/>
      <c r="AQ1588" s="20"/>
      <c r="AR1588" s="20"/>
      <c r="AS1588" s="20"/>
      <c r="AU1588" s="20"/>
      <c r="AV1588" s="20"/>
      <c r="AW1588" s="20"/>
      <c r="AX1588" s="20"/>
      <c r="AY1588" s="20"/>
      <c r="AZ1588" s="20"/>
      <c r="BA1588" s="20"/>
      <c r="BC1588" s="48"/>
      <c r="BE1588" s="48"/>
      <c r="BG1588" s="48"/>
      <c r="BH1588" s="48"/>
      <c r="BI1588" s="19"/>
      <c r="BJ1588" s="19"/>
      <c r="BK1588" s="19"/>
      <c r="BL1588" s="48"/>
      <c r="BM1588" s="61"/>
      <c r="BN1588" s="48"/>
    </row>
    <row r="1589" spans="2:66">
      <c r="B1589" s="43"/>
      <c r="C1589" s="27"/>
      <c r="F1589" s="176"/>
      <c r="G1589" s="460"/>
      <c r="H1589" s="48"/>
      <c r="I1589" s="48"/>
      <c r="J1589" s="48"/>
      <c r="K1589" s="54"/>
      <c r="N1589" s="176"/>
      <c r="O1589" s="48"/>
      <c r="P1589" s="48"/>
      <c r="Q1589" s="48"/>
      <c r="R1589" s="54"/>
      <c r="T1589" s="176"/>
      <c r="U1589" s="48"/>
      <c r="V1589" s="48"/>
      <c r="W1589" s="48"/>
      <c r="X1589" s="54"/>
      <c r="Z1589" s="176"/>
      <c r="AA1589" s="48"/>
      <c r="AB1589" s="48"/>
      <c r="AC1589" s="48"/>
      <c r="AD1589" s="54"/>
      <c r="AK1589" s="20"/>
      <c r="AL1589" s="20"/>
      <c r="AM1589" s="20"/>
      <c r="AN1589" s="20"/>
      <c r="AO1589" s="20"/>
      <c r="AP1589" s="20"/>
      <c r="AQ1589" s="20"/>
      <c r="AR1589" s="20"/>
      <c r="AS1589" s="20"/>
      <c r="AU1589" s="20"/>
      <c r="AV1589" s="20"/>
      <c r="AW1589" s="20"/>
      <c r="AX1589" s="20"/>
      <c r="AY1589" s="20"/>
      <c r="AZ1589" s="20"/>
      <c r="BA1589" s="20"/>
      <c r="BC1589" s="48"/>
      <c r="BE1589" s="48"/>
      <c r="BG1589" s="48"/>
      <c r="BH1589" s="48"/>
      <c r="BI1589" s="19"/>
      <c r="BJ1589" s="19"/>
      <c r="BK1589" s="19"/>
      <c r="BL1589" s="48"/>
      <c r="BM1589" s="61"/>
      <c r="BN1589" s="48"/>
    </row>
    <row r="1590" spans="2:66">
      <c r="B1590" s="43"/>
      <c r="C1590" s="27"/>
      <c r="F1590" s="176"/>
      <c r="G1590" s="460"/>
      <c r="H1590" s="48"/>
      <c r="I1590" s="48"/>
      <c r="J1590" s="48"/>
      <c r="K1590" s="54"/>
      <c r="N1590" s="176"/>
      <c r="O1590" s="48"/>
      <c r="P1590" s="48"/>
      <c r="Q1590" s="48"/>
      <c r="R1590" s="54"/>
      <c r="T1590" s="176"/>
      <c r="U1590" s="48"/>
      <c r="V1590" s="48"/>
      <c r="W1590" s="48"/>
      <c r="X1590" s="54"/>
      <c r="Z1590" s="176"/>
      <c r="AA1590" s="48"/>
      <c r="AB1590" s="48"/>
      <c r="AC1590" s="48"/>
      <c r="AD1590" s="54"/>
      <c r="AK1590" s="20"/>
      <c r="AL1590" s="20"/>
      <c r="AM1590" s="20"/>
      <c r="AN1590" s="20"/>
      <c r="AO1590" s="20"/>
      <c r="AP1590" s="20"/>
      <c r="AQ1590" s="20"/>
      <c r="AR1590" s="20"/>
      <c r="AS1590" s="20"/>
      <c r="AU1590" s="20"/>
      <c r="AV1590" s="20"/>
      <c r="AW1590" s="20"/>
      <c r="AX1590" s="20"/>
      <c r="AY1590" s="20"/>
      <c r="AZ1590" s="20"/>
      <c r="BA1590" s="20"/>
      <c r="BC1590" s="48"/>
      <c r="BE1590" s="48"/>
      <c r="BG1590" s="48"/>
      <c r="BH1590" s="48"/>
      <c r="BI1590" s="19"/>
      <c r="BJ1590" s="19"/>
      <c r="BK1590" s="19"/>
      <c r="BL1590" s="48"/>
      <c r="BM1590" s="61"/>
      <c r="BN1590" s="48"/>
    </row>
    <row r="1591" spans="2:66">
      <c r="B1591" s="43"/>
      <c r="C1591" s="27"/>
      <c r="F1591" s="176"/>
      <c r="G1591" s="460"/>
      <c r="H1591" s="48"/>
      <c r="I1591" s="48"/>
      <c r="J1591" s="48"/>
      <c r="K1591" s="54"/>
      <c r="N1591" s="176"/>
      <c r="O1591" s="48"/>
      <c r="P1591" s="48"/>
      <c r="Q1591" s="48"/>
      <c r="R1591" s="54"/>
      <c r="T1591" s="176"/>
      <c r="U1591" s="48"/>
      <c r="V1591" s="48"/>
      <c r="W1591" s="48"/>
      <c r="X1591" s="54"/>
      <c r="Z1591" s="176"/>
      <c r="AA1591" s="48"/>
      <c r="AB1591" s="48"/>
      <c r="AC1591" s="48"/>
      <c r="AD1591" s="54"/>
      <c r="AK1591" s="20"/>
      <c r="AL1591" s="20"/>
      <c r="AM1591" s="20"/>
      <c r="AN1591" s="20"/>
      <c r="AO1591" s="20"/>
      <c r="AP1591" s="20"/>
      <c r="AQ1591" s="20"/>
      <c r="AR1591" s="20"/>
      <c r="AS1591" s="20"/>
      <c r="AU1591" s="20"/>
      <c r="AV1591" s="20"/>
      <c r="AW1591" s="20"/>
      <c r="AX1591" s="20"/>
      <c r="AY1591" s="20"/>
      <c r="AZ1591" s="20"/>
      <c r="BA1591" s="20"/>
      <c r="BC1591" s="48"/>
      <c r="BE1591" s="48"/>
      <c r="BG1591" s="48"/>
      <c r="BH1591" s="48"/>
      <c r="BI1591" s="19"/>
      <c r="BJ1591" s="19"/>
      <c r="BK1591" s="19"/>
      <c r="BL1591" s="48"/>
      <c r="BM1591" s="61"/>
      <c r="BN1591" s="48"/>
    </row>
    <row r="1592" spans="2:66">
      <c r="B1592" s="43"/>
      <c r="C1592" s="27"/>
      <c r="F1592" s="176"/>
      <c r="G1592" s="460"/>
      <c r="H1592" s="48"/>
      <c r="I1592" s="48"/>
      <c r="J1592" s="48"/>
      <c r="K1592" s="54"/>
      <c r="N1592" s="176"/>
      <c r="O1592" s="48"/>
      <c r="P1592" s="48"/>
      <c r="Q1592" s="48"/>
      <c r="R1592" s="54"/>
      <c r="T1592" s="176"/>
      <c r="U1592" s="48"/>
      <c r="V1592" s="48"/>
      <c r="W1592" s="48"/>
      <c r="X1592" s="54"/>
      <c r="Z1592" s="176"/>
      <c r="AA1592" s="48"/>
      <c r="AB1592" s="48"/>
      <c r="AC1592" s="48"/>
      <c r="AD1592" s="54"/>
      <c r="AK1592" s="20"/>
      <c r="AL1592" s="20"/>
      <c r="AM1592" s="20"/>
      <c r="AN1592" s="20"/>
      <c r="AO1592" s="20"/>
      <c r="AP1592" s="20"/>
      <c r="AQ1592" s="20"/>
      <c r="AR1592" s="20"/>
      <c r="AS1592" s="20"/>
      <c r="AU1592" s="20"/>
      <c r="AV1592" s="20"/>
      <c r="AW1592" s="20"/>
      <c r="AX1592" s="20"/>
      <c r="AY1592" s="20"/>
      <c r="AZ1592" s="20"/>
      <c r="BA1592" s="20"/>
      <c r="BC1592" s="48"/>
      <c r="BE1592" s="48"/>
      <c r="BG1592" s="48"/>
      <c r="BH1592" s="48"/>
      <c r="BI1592" s="19"/>
      <c r="BJ1592" s="19"/>
      <c r="BK1592" s="19"/>
      <c r="BL1592" s="48"/>
      <c r="BM1592" s="61"/>
      <c r="BN1592" s="48"/>
    </row>
    <row r="1593" spans="2:66">
      <c r="B1593" s="43"/>
      <c r="C1593" s="27"/>
      <c r="F1593" s="176"/>
      <c r="G1593" s="460"/>
      <c r="H1593" s="48"/>
      <c r="I1593" s="48"/>
      <c r="J1593" s="48"/>
      <c r="K1593" s="54"/>
      <c r="N1593" s="176"/>
      <c r="O1593" s="48"/>
      <c r="P1593" s="48"/>
      <c r="Q1593" s="48"/>
      <c r="R1593" s="54"/>
      <c r="T1593" s="176"/>
      <c r="U1593" s="48"/>
      <c r="V1593" s="48"/>
      <c r="W1593" s="48"/>
      <c r="X1593" s="54"/>
      <c r="Z1593" s="176"/>
      <c r="AA1593" s="48"/>
      <c r="AB1593" s="48"/>
      <c r="AC1593" s="48"/>
      <c r="AD1593" s="54"/>
      <c r="AK1593" s="20"/>
      <c r="AL1593" s="20"/>
      <c r="AM1593" s="20"/>
      <c r="AN1593" s="20"/>
      <c r="AO1593" s="20"/>
      <c r="AP1593" s="20"/>
      <c r="AQ1593" s="20"/>
      <c r="AR1593" s="20"/>
      <c r="AS1593" s="20"/>
      <c r="AU1593" s="20"/>
      <c r="AV1593" s="20"/>
      <c r="AW1593" s="20"/>
      <c r="AX1593" s="20"/>
      <c r="AY1593" s="20"/>
      <c r="AZ1593" s="20"/>
      <c r="BA1593" s="20"/>
      <c r="BC1593" s="48"/>
      <c r="BE1593" s="48"/>
      <c r="BG1593" s="48"/>
      <c r="BH1593" s="48"/>
      <c r="BI1593" s="19"/>
      <c r="BJ1593" s="19"/>
      <c r="BK1593" s="19"/>
      <c r="BL1593" s="48"/>
      <c r="BM1593" s="61"/>
      <c r="BN1593" s="48"/>
    </row>
    <row r="1594" spans="2:66">
      <c r="B1594" s="43"/>
      <c r="C1594" s="27"/>
      <c r="F1594" s="176"/>
      <c r="G1594" s="460"/>
      <c r="H1594" s="48"/>
      <c r="I1594" s="48"/>
      <c r="J1594" s="48"/>
      <c r="K1594" s="54"/>
      <c r="N1594" s="176"/>
      <c r="O1594" s="48"/>
      <c r="P1594" s="48"/>
      <c r="Q1594" s="48"/>
      <c r="R1594" s="54"/>
      <c r="T1594" s="176"/>
      <c r="U1594" s="48"/>
      <c r="V1594" s="48"/>
      <c r="W1594" s="48"/>
      <c r="X1594" s="54"/>
      <c r="Z1594" s="176"/>
      <c r="AA1594" s="48"/>
      <c r="AB1594" s="48"/>
      <c r="AC1594" s="48"/>
      <c r="AD1594" s="54"/>
      <c r="AK1594" s="20"/>
      <c r="AL1594" s="20"/>
      <c r="AM1594" s="20"/>
      <c r="AN1594" s="20"/>
      <c r="AO1594" s="20"/>
      <c r="AP1594" s="20"/>
      <c r="AQ1594" s="20"/>
      <c r="AR1594" s="20"/>
      <c r="AS1594" s="20"/>
      <c r="AU1594" s="20"/>
      <c r="AV1594" s="20"/>
      <c r="AW1594" s="20"/>
      <c r="AX1594" s="20"/>
      <c r="AY1594" s="20"/>
      <c r="AZ1594" s="20"/>
      <c r="BA1594" s="20"/>
      <c r="BC1594" s="48"/>
      <c r="BE1594" s="48"/>
      <c r="BG1594" s="48"/>
      <c r="BH1594" s="48"/>
      <c r="BI1594" s="19"/>
      <c r="BJ1594" s="19"/>
      <c r="BK1594" s="19"/>
      <c r="BL1594" s="48"/>
      <c r="BM1594" s="61"/>
      <c r="BN1594" s="48"/>
    </row>
    <row r="1595" spans="2:66">
      <c r="B1595" s="43"/>
      <c r="C1595" s="27"/>
      <c r="F1595" s="176"/>
      <c r="G1595" s="460"/>
      <c r="H1595" s="48"/>
      <c r="I1595" s="48"/>
      <c r="J1595" s="48"/>
      <c r="K1595" s="54"/>
      <c r="N1595" s="176"/>
      <c r="O1595" s="48"/>
      <c r="P1595" s="48"/>
      <c r="Q1595" s="48"/>
      <c r="R1595" s="54"/>
      <c r="T1595" s="176"/>
      <c r="U1595" s="48"/>
      <c r="V1595" s="48"/>
      <c r="W1595" s="48"/>
      <c r="X1595" s="54"/>
      <c r="Z1595" s="176"/>
      <c r="AA1595" s="48"/>
      <c r="AB1595" s="48"/>
      <c r="AC1595" s="48"/>
      <c r="AD1595" s="54"/>
      <c r="AK1595" s="20"/>
      <c r="AL1595" s="20"/>
      <c r="AM1595" s="20"/>
      <c r="AN1595" s="20"/>
      <c r="AO1595" s="20"/>
      <c r="AP1595" s="20"/>
      <c r="AQ1595" s="20"/>
      <c r="AR1595" s="20"/>
      <c r="AS1595" s="20"/>
      <c r="AU1595" s="20"/>
      <c r="AV1595" s="20"/>
      <c r="AW1595" s="20"/>
      <c r="AX1595" s="20"/>
      <c r="AY1595" s="20"/>
      <c r="AZ1595" s="20"/>
      <c r="BA1595" s="20"/>
      <c r="BC1595" s="48"/>
      <c r="BE1595" s="48"/>
      <c r="BG1595" s="48"/>
      <c r="BH1595" s="48"/>
      <c r="BI1595" s="19"/>
      <c r="BJ1595" s="19"/>
      <c r="BK1595" s="19"/>
      <c r="BL1595" s="48"/>
      <c r="BM1595" s="61"/>
      <c r="BN1595" s="48"/>
    </row>
    <row r="1596" spans="2:66">
      <c r="B1596" s="43"/>
      <c r="C1596" s="27"/>
      <c r="F1596" s="176"/>
      <c r="G1596" s="460"/>
      <c r="H1596" s="48"/>
      <c r="I1596" s="48"/>
      <c r="J1596" s="48"/>
      <c r="K1596" s="54"/>
      <c r="N1596" s="176"/>
      <c r="O1596" s="48"/>
      <c r="P1596" s="48"/>
      <c r="Q1596" s="48"/>
      <c r="R1596" s="54"/>
      <c r="T1596" s="176"/>
      <c r="U1596" s="48"/>
      <c r="V1596" s="48"/>
      <c r="W1596" s="48"/>
      <c r="X1596" s="54"/>
      <c r="Z1596" s="176"/>
      <c r="AA1596" s="48"/>
      <c r="AB1596" s="48"/>
      <c r="AC1596" s="48"/>
      <c r="AD1596" s="54"/>
      <c r="AK1596" s="20"/>
      <c r="AL1596" s="20"/>
      <c r="AM1596" s="20"/>
      <c r="AN1596" s="20"/>
      <c r="AO1596" s="20"/>
      <c r="AP1596" s="20"/>
      <c r="AQ1596" s="20"/>
      <c r="AR1596" s="20"/>
      <c r="AS1596" s="20"/>
      <c r="AU1596" s="20"/>
      <c r="AV1596" s="20"/>
      <c r="AW1596" s="20"/>
      <c r="AX1596" s="20"/>
      <c r="AY1596" s="20"/>
      <c r="AZ1596" s="20"/>
      <c r="BA1596" s="20"/>
      <c r="BC1596" s="48"/>
      <c r="BE1596" s="48"/>
      <c r="BG1596" s="48"/>
      <c r="BH1596" s="48"/>
      <c r="BI1596" s="19"/>
      <c r="BJ1596" s="19"/>
      <c r="BK1596" s="19"/>
      <c r="BL1596" s="48"/>
      <c r="BM1596" s="61"/>
      <c r="BN1596" s="48"/>
    </row>
    <row r="1597" spans="2:66">
      <c r="B1597" s="43"/>
      <c r="C1597" s="27"/>
      <c r="F1597" s="176"/>
      <c r="G1597" s="460"/>
      <c r="H1597" s="48"/>
      <c r="I1597" s="48"/>
      <c r="J1597" s="48"/>
      <c r="K1597" s="54"/>
      <c r="N1597" s="176"/>
      <c r="O1597" s="48"/>
      <c r="P1597" s="48"/>
      <c r="Q1597" s="48"/>
      <c r="R1597" s="54"/>
      <c r="T1597" s="176"/>
      <c r="U1597" s="48"/>
      <c r="V1597" s="48"/>
      <c r="W1597" s="48"/>
      <c r="X1597" s="54"/>
      <c r="Z1597" s="176"/>
      <c r="AA1597" s="48"/>
      <c r="AB1597" s="48"/>
      <c r="AC1597" s="48"/>
      <c r="AD1597" s="54"/>
      <c r="AK1597" s="20"/>
      <c r="AL1597" s="20"/>
      <c r="AM1597" s="20"/>
      <c r="AN1597" s="20"/>
      <c r="AO1597" s="20"/>
      <c r="AP1597" s="20"/>
      <c r="AQ1597" s="20"/>
      <c r="AR1597" s="20"/>
      <c r="AS1597" s="20"/>
      <c r="AU1597" s="20"/>
      <c r="AV1597" s="20"/>
      <c r="AW1597" s="20"/>
      <c r="AX1597" s="20"/>
      <c r="AY1597" s="20"/>
      <c r="AZ1597" s="20"/>
      <c r="BA1597" s="20"/>
      <c r="BC1597" s="48"/>
      <c r="BE1597" s="48"/>
      <c r="BG1597" s="48"/>
      <c r="BH1597" s="48"/>
      <c r="BI1597" s="19"/>
      <c r="BJ1597" s="19"/>
      <c r="BK1597" s="19"/>
      <c r="BL1597" s="48"/>
      <c r="BM1597" s="61"/>
      <c r="BN1597" s="48"/>
    </row>
    <row r="1598" spans="2:66">
      <c r="B1598" s="43"/>
      <c r="C1598" s="27"/>
      <c r="F1598" s="176"/>
      <c r="G1598" s="460"/>
      <c r="H1598" s="48"/>
      <c r="I1598" s="48"/>
      <c r="J1598" s="48"/>
      <c r="K1598" s="54"/>
      <c r="N1598" s="176"/>
      <c r="O1598" s="48"/>
      <c r="P1598" s="48"/>
      <c r="Q1598" s="48"/>
      <c r="R1598" s="54"/>
      <c r="T1598" s="176"/>
      <c r="U1598" s="48"/>
      <c r="V1598" s="48"/>
      <c r="W1598" s="48"/>
      <c r="X1598" s="54"/>
      <c r="Z1598" s="176"/>
      <c r="AA1598" s="48"/>
      <c r="AB1598" s="48"/>
      <c r="AC1598" s="48"/>
      <c r="AD1598" s="54"/>
      <c r="AK1598" s="20"/>
      <c r="AL1598" s="20"/>
      <c r="AM1598" s="20"/>
      <c r="AN1598" s="20"/>
      <c r="AO1598" s="20"/>
      <c r="AP1598" s="20"/>
      <c r="AQ1598" s="20"/>
      <c r="AR1598" s="20"/>
      <c r="AS1598" s="20"/>
      <c r="AU1598" s="20"/>
      <c r="AV1598" s="20"/>
      <c r="AW1598" s="20"/>
      <c r="AX1598" s="20"/>
      <c r="AY1598" s="20"/>
      <c r="AZ1598" s="20"/>
      <c r="BA1598" s="20"/>
      <c r="BC1598" s="48"/>
      <c r="BE1598" s="48"/>
      <c r="BG1598" s="48"/>
      <c r="BH1598" s="48"/>
      <c r="BI1598" s="19"/>
      <c r="BJ1598" s="19"/>
      <c r="BK1598" s="19"/>
      <c r="BL1598" s="48"/>
      <c r="BM1598" s="61"/>
      <c r="BN1598" s="48"/>
    </row>
    <row r="1599" spans="2:66">
      <c r="B1599" s="43"/>
      <c r="C1599" s="27"/>
      <c r="F1599" s="176"/>
      <c r="G1599" s="460"/>
      <c r="H1599" s="48"/>
      <c r="I1599" s="48"/>
      <c r="J1599" s="48"/>
      <c r="K1599" s="54"/>
      <c r="N1599" s="176"/>
      <c r="O1599" s="48"/>
      <c r="P1599" s="48"/>
      <c r="Q1599" s="48"/>
      <c r="R1599" s="54"/>
      <c r="T1599" s="176"/>
      <c r="U1599" s="48"/>
      <c r="V1599" s="48"/>
      <c r="W1599" s="48"/>
      <c r="X1599" s="54"/>
      <c r="Z1599" s="176"/>
      <c r="AA1599" s="48"/>
      <c r="AB1599" s="48"/>
      <c r="AC1599" s="48"/>
      <c r="AD1599" s="54"/>
      <c r="AK1599" s="20"/>
      <c r="AL1599" s="20"/>
      <c r="AM1599" s="20"/>
      <c r="AN1599" s="20"/>
      <c r="AO1599" s="20"/>
      <c r="AP1599" s="20"/>
      <c r="AQ1599" s="20"/>
      <c r="AR1599" s="20"/>
      <c r="AS1599" s="20"/>
      <c r="AU1599" s="20"/>
      <c r="AV1599" s="20"/>
      <c r="AW1599" s="20"/>
      <c r="AX1599" s="20"/>
      <c r="AY1599" s="20"/>
      <c r="AZ1599" s="20"/>
      <c r="BA1599" s="20"/>
      <c r="BC1599" s="48"/>
      <c r="BE1599" s="48"/>
      <c r="BG1599" s="48"/>
      <c r="BH1599" s="48"/>
      <c r="BI1599" s="19"/>
      <c r="BJ1599" s="19"/>
      <c r="BK1599" s="19"/>
      <c r="BL1599" s="48"/>
      <c r="BM1599" s="61"/>
      <c r="BN1599" s="48"/>
    </row>
    <row r="1600" spans="2:66">
      <c r="B1600" s="43"/>
      <c r="C1600" s="27"/>
      <c r="F1600" s="176"/>
      <c r="G1600" s="460"/>
      <c r="H1600" s="48"/>
      <c r="I1600" s="48"/>
      <c r="J1600" s="48"/>
      <c r="K1600" s="54"/>
      <c r="N1600" s="176"/>
      <c r="O1600" s="48"/>
      <c r="P1600" s="48"/>
      <c r="Q1600" s="48"/>
      <c r="R1600" s="54"/>
      <c r="T1600" s="176"/>
      <c r="U1600" s="48"/>
      <c r="V1600" s="48"/>
      <c r="W1600" s="48"/>
      <c r="X1600" s="54"/>
      <c r="Z1600" s="176"/>
      <c r="AA1600" s="48"/>
      <c r="AB1600" s="48"/>
      <c r="AC1600" s="48"/>
      <c r="AD1600" s="54"/>
      <c r="AK1600" s="20"/>
      <c r="AL1600" s="20"/>
      <c r="AM1600" s="20"/>
      <c r="AN1600" s="20"/>
      <c r="AO1600" s="20"/>
      <c r="AP1600" s="20"/>
      <c r="AQ1600" s="20"/>
      <c r="AR1600" s="20"/>
      <c r="AS1600" s="20"/>
      <c r="AU1600" s="20"/>
      <c r="AV1600" s="20"/>
      <c r="AW1600" s="20"/>
      <c r="AX1600" s="20"/>
      <c r="AY1600" s="20"/>
      <c r="AZ1600" s="20"/>
      <c r="BA1600" s="20"/>
      <c r="BC1600" s="48"/>
      <c r="BE1600" s="48"/>
      <c r="BG1600" s="48"/>
      <c r="BH1600" s="48"/>
      <c r="BI1600" s="19"/>
      <c r="BJ1600" s="19"/>
      <c r="BK1600" s="19"/>
      <c r="BL1600" s="48"/>
      <c r="BM1600" s="61"/>
      <c r="BN1600" s="48"/>
    </row>
    <row r="1601" spans="2:66">
      <c r="B1601" s="43"/>
      <c r="C1601" s="27"/>
      <c r="F1601" s="176"/>
      <c r="G1601" s="460"/>
      <c r="H1601" s="48"/>
      <c r="I1601" s="48"/>
      <c r="J1601" s="48"/>
      <c r="K1601" s="54"/>
      <c r="N1601" s="176"/>
      <c r="O1601" s="48"/>
      <c r="P1601" s="48"/>
      <c r="Q1601" s="48"/>
      <c r="R1601" s="54"/>
      <c r="T1601" s="176"/>
      <c r="U1601" s="48"/>
      <c r="V1601" s="48"/>
      <c r="W1601" s="48"/>
      <c r="X1601" s="54"/>
      <c r="Z1601" s="176"/>
      <c r="AA1601" s="48"/>
      <c r="AB1601" s="48"/>
      <c r="AC1601" s="48"/>
      <c r="AD1601" s="54"/>
      <c r="AK1601" s="20"/>
      <c r="AL1601" s="20"/>
      <c r="AM1601" s="20"/>
      <c r="AN1601" s="20"/>
      <c r="AO1601" s="20"/>
      <c r="AP1601" s="20"/>
      <c r="AQ1601" s="20"/>
      <c r="AR1601" s="20"/>
      <c r="AS1601" s="20"/>
      <c r="AU1601" s="20"/>
      <c r="AV1601" s="20"/>
      <c r="AW1601" s="20"/>
      <c r="AX1601" s="20"/>
      <c r="AY1601" s="20"/>
      <c r="AZ1601" s="20"/>
      <c r="BA1601" s="20"/>
      <c r="BC1601" s="48"/>
      <c r="BE1601" s="48"/>
      <c r="BG1601" s="48"/>
      <c r="BH1601" s="48"/>
      <c r="BI1601" s="19"/>
      <c r="BJ1601" s="19"/>
      <c r="BK1601" s="19"/>
      <c r="BL1601" s="48"/>
      <c r="BM1601" s="61"/>
      <c r="BN1601" s="48"/>
    </row>
    <row r="1602" spans="2:66">
      <c r="B1602" s="43"/>
      <c r="C1602" s="27"/>
      <c r="F1602" s="176"/>
      <c r="G1602" s="460"/>
      <c r="H1602" s="48"/>
      <c r="I1602" s="48"/>
      <c r="J1602" s="48"/>
      <c r="K1602" s="54"/>
      <c r="N1602" s="176"/>
      <c r="O1602" s="48"/>
      <c r="P1602" s="48"/>
      <c r="Q1602" s="48"/>
      <c r="R1602" s="54"/>
      <c r="T1602" s="176"/>
      <c r="U1602" s="48"/>
      <c r="V1602" s="48"/>
      <c r="W1602" s="48"/>
      <c r="X1602" s="54"/>
      <c r="Z1602" s="176"/>
      <c r="AA1602" s="48"/>
      <c r="AB1602" s="48"/>
      <c r="AC1602" s="48"/>
      <c r="AD1602" s="54"/>
      <c r="AK1602" s="20"/>
      <c r="AL1602" s="20"/>
      <c r="AM1602" s="20"/>
      <c r="AN1602" s="20"/>
      <c r="AO1602" s="20"/>
      <c r="AP1602" s="20"/>
      <c r="AQ1602" s="20"/>
      <c r="AR1602" s="20"/>
      <c r="AS1602" s="20"/>
      <c r="AU1602" s="20"/>
      <c r="AV1602" s="20"/>
      <c r="AW1602" s="20"/>
      <c r="AX1602" s="20"/>
      <c r="AY1602" s="20"/>
      <c r="AZ1602" s="20"/>
      <c r="BA1602" s="20"/>
      <c r="BC1602" s="48"/>
      <c r="BE1602" s="48"/>
      <c r="BG1602" s="48"/>
      <c r="BH1602" s="48"/>
      <c r="BI1602" s="19"/>
      <c r="BJ1602" s="19"/>
      <c r="BK1602" s="19"/>
      <c r="BL1602" s="48"/>
      <c r="BM1602" s="61"/>
      <c r="BN1602" s="48"/>
    </row>
    <row r="1603" spans="2:66">
      <c r="B1603" s="43"/>
      <c r="C1603" s="27"/>
      <c r="F1603" s="176"/>
      <c r="G1603" s="460"/>
      <c r="H1603" s="48"/>
      <c r="I1603" s="48"/>
      <c r="J1603" s="48"/>
      <c r="K1603" s="54"/>
      <c r="N1603" s="176"/>
      <c r="O1603" s="48"/>
      <c r="P1603" s="48"/>
      <c r="Q1603" s="48"/>
      <c r="R1603" s="54"/>
      <c r="T1603" s="176"/>
      <c r="U1603" s="48"/>
      <c r="V1603" s="48"/>
      <c r="W1603" s="48"/>
      <c r="X1603" s="54"/>
      <c r="Z1603" s="176"/>
      <c r="AA1603" s="48"/>
      <c r="AB1603" s="48"/>
      <c r="AC1603" s="48"/>
      <c r="AD1603" s="54"/>
      <c r="AK1603" s="20"/>
      <c r="AL1603" s="20"/>
      <c r="AM1603" s="20"/>
      <c r="AN1603" s="20"/>
      <c r="AO1603" s="20"/>
      <c r="AP1603" s="20"/>
      <c r="AQ1603" s="20"/>
      <c r="AR1603" s="20"/>
      <c r="AS1603" s="20"/>
      <c r="AU1603" s="20"/>
      <c r="AV1603" s="20"/>
      <c r="AW1603" s="20"/>
      <c r="AX1603" s="20"/>
      <c r="AY1603" s="20"/>
      <c r="AZ1603" s="20"/>
      <c r="BA1603" s="20"/>
      <c r="BC1603" s="48"/>
      <c r="BE1603" s="48"/>
      <c r="BG1603" s="48"/>
      <c r="BH1603" s="48"/>
      <c r="BI1603" s="19"/>
      <c r="BJ1603" s="19"/>
      <c r="BK1603" s="19"/>
      <c r="BL1603" s="48"/>
      <c r="BM1603" s="61"/>
      <c r="BN1603" s="48"/>
    </row>
    <row r="1604" spans="2:66">
      <c r="B1604" s="43"/>
      <c r="C1604" s="27"/>
      <c r="F1604" s="176"/>
      <c r="G1604" s="460"/>
      <c r="H1604" s="48"/>
      <c r="I1604" s="48"/>
      <c r="J1604" s="48"/>
      <c r="K1604" s="54"/>
      <c r="N1604" s="176"/>
      <c r="O1604" s="48"/>
      <c r="P1604" s="48"/>
      <c r="Q1604" s="48"/>
      <c r="R1604" s="54"/>
      <c r="T1604" s="176"/>
      <c r="U1604" s="48"/>
      <c r="V1604" s="48"/>
      <c r="W1604" s="48"/>
      <c r="X1604" s="54"/>
      <c r="Z1604" s="176"/>
      <c r="AA1604" s="48"/>
      <c r="AB1604" s="48"/>
      <c r="AC1604" s="48"/>
      <c r="AD1604" s="54"/>
      <c r="AK1604" s="20"/>
      <c r="AL1604" s="20"/>
      <c r="AM1604" s="20"/>
      <c r="AN1604" s="20"/>
      <c r="AO1604" s="20"/>
      <c r="AP1604" s="20"/>
      <c r="AQ1604" s="20"/>
      <c r="AR1604" s="20"/>
      <c r="AS1604" s="20"/>
      <c r="AU1604" s="20"/>
      <c r="AV1604" s="20"/>
      <c r="AW1604" s="20"/>
      <c r="AX1604" s="20"/>
      <c r="AY1604" s="20"/>
      <c r="AZ1604" s="20"/>
      <c r="BA1604" s="20"/>
      <c r="BC1604" s="48"/>
      <c r="BE1604" s="48"/>
      <c r="BG1604" s="48"/>
      <c r="BH1604" s="48"/>
      <c r="BI1604" s="19"/>
      <c r="BJ1604" s="19"/>
      <c r="BK1604" s="19"/>
      <c r="BL1604" s="48"/>
      <c r="BM1604" s="61"/>
      <c r="BN1604" s="48"/>
    </row>
    <row r="1605" spans="2:66">
      <c r="B1605" s="43"/>
      <c r="C1605" s="27"/>
      <c r="F1605" s="176"/>
      <c r="G1605" s="460"/>
      <c r="H1605" s="48"/>
      <c r="I1605" s="48"/>
      <c r="J1605" s="48"/>
      <c r="K1605" s="54"/>
      <c r="N1605" s="176"/>
      <c r="O1605" s="48"/>
      <c r="P1605" s="48"/>
      <c r="Q1605" s="48"/>
      <c r="R1605" s="54"/>
      <c r="T1605" s="176"/>
      <c r="U1605" s="48"/>
      <c r="V1605" s="48"/>
      <c r="W1605" s="48"/>
      <c r="X1605" s="54"/>
      <c r="Z1605" s="176"/>
      <c r="AA1605" s="48"/>
      <c r="AB1605" s="48"/>
      <c r="AC1605" s="48"/>
      <c r="AD1605" s="54"/>
      <c r="AK1605" s="20"/>
      <c r="AL1605" s="20"/>
      <c r="AM1605" s="20"/>
      <c r="AN1605" s="20"/>
      <c r="AO1605" s="20"/>
      <c r="AP1605" s="20"/>
      <c r="AQ1605" s="20"/>
      <c r="AR1605" s="20"/>
      <c r="AS1605" s="20"/>
      <c r="AU1605" s="20"/>
      <c r="AV1605" s="20"/>
      <c r="AW1605" s="20"/>
      <c r="AX1605" s="20"/>
      <c r="AY1605" s="20"/>
      <c r="AZ1605" s="20"/>
      <c r="BA1605" s="20"/>
      <c r="BC1605" s="48"/>
      <c r="BE1605" s="48"/>
      <c r="BG1605" s="48"/>
      <c r="BH1605" s="48"/>
      <c r="BI1605" s="19"/>
      <c r="BJ1605" s="19"/>
      <c r="BK1605" s="19"/>
      <c r="BL1605" s="48"/>
      <c r="BM1605" s="61"/>
      <c r="BN1605" s="48"/>
    </row>
    <row r="1606" spans="2:66">
      <c r="B1606" s="43"/>
      <c r="C1606" s="27"/>
      <c r="F1606" s="176"/>
      <c r="G1606" s="460"/>
      <c r="H1606" s="48"/>
      <c r="I1606" s="48"/>
      <c r="J1606" s="48"/>
      <c r="K1606" s="54"/>
      <c r="N1606" s="176"/>
      <c r="O1606" s="48"/>
      <c r="P1606" s="48"/>
      <c r="Q1606" s="48"/>
      <c r="R1606" s="54"/>
      <c r="T1606" s="176"/>
      <c r="U1606" s="48"/>
      <c r="V1606" s="48"/>
      <c r="W1606" s="48"/>
      <c r="X1606" s="54"/>
      <c r="Z1606" s="176"/>
      <c r="AA1606" s="48"/>
      <c r="AB1606" s="48"/>
      <c r="AC1606" s="48"/>
      <c r="AD1606" s="54"/>
      <c r="AK1606" s="20"/>
      <c r="AL1606" s="20"/>
      <c r="AM1606" s="20"/>
      <c r="AN1606" s="20"/>
      <c r="AO1606" s="20"/>
      <c r="AP1606" s="20"/>
      <c r="AQ1606" s="20"/>
      <c r="AR1606" s="20"/>
      <c r="AS1606" s="20"/>
      <c r="AU1606" s="20"/>
      <c r="AV1606" s="20"/>
      <c r="AW1606" s="20"/>
      <c r="AX1606" s="20"/>
      <c r="AY1606" s="20"/>
      <c r="AZ1606" s="20"/>
      <c r="BA1606" s="20"/>
      <c r="BC1606" s="48"/>
      <c r="BE1606" s="48"/>
      <c r="BG1606" s="48"/>
      <c r="BH1606" s="48"/>
      <c r="BI1606" s="19"/>
      <c r="BJ1606" s="19"/>
      <c r="BK1606" s="19"/>
      <c r="BL1606" s="48"/>
      <c r="BM1606" s="61"/>
      <c r="BN1606" s="48"/>
    </row>
    <row r="1607" spans="2:66">
      <c r="B1607" s="43"/>
      <c r="C1607" s="27"/>
      <c r="F1607" s="176"/>
      <c r="G1607" s="460"/>
      <c r="H1607" s="48"/>
      <c r="I1607" s="48"/>
      <c r="J1607" s="48"/>
      <c r="K1607" s="54"/>
      <c r="N1607" s="176"/>
      <c r="O1607" s="48"/>
      <c r="P1607" s="48"/>
      <c r="Q1607" s="48"/>
      <c r="R1607" s="54"/>
      <c r="T1607" s="176"/>
      <c r="U1607" s="48"/>
      <c r="V1607" s="48"/>
      <c r="W1607" s="48"/>
      <c r="X1607" s="54"/>
      <c r="Z1607" s="176"/>
      <c r="AA1607" s="48"/>
      <c r="AB1607" s="48"/>
      <c r="AC1607" s="48"/>
      <c r="AD1607" s="54"/>
      <c r="AK1607" s="20"/>
      <c r="AL1607" s="20"/>
      <c r="AM1607" s="20"/>
      <c r="AN1607" s="20"/>
      <c r="AO1607" s="20"/>
      <c r="AP1607" s="20"/>
      <c r="AQ1607" s="20"/>
      <c r="AR1607" s="20"/>
      <c r="AS1607" s="20"/>
      <c r="AU1607" s="20"/>
      <c r="AV1607" s="20"/>
      <c r="AW1607" s="20"/>
      <c r="AX1607" s="20"/>
      <c r="AY1607" s="20"/>
      <c r="AZ1607" s="20"/>
      <c r="BA1607" s="20"/>
      <c r="BC1607" s="48"/>
      <c r="BE1607" s="48"/>
      <c r="BG1607" s="48"/>
      <c r="BH1607" s="48"/>
      <c r="BI1607" s="19"/>
      <c r="BJ1607" s="19"/>
      <c r="BK1607" s="19"/>
      <c r="BL1607" s="48"/>
      <c r="BM1607" s="61"/>
      <c r="BN1607" s="48"/>
    </row>
    <row r="1608" spans="2:66">
      <c r="B1608" s="43"/>
      <c r="C1608" s="27"/>
      <c r="F1608" s="176"/>
      <c r="G1608" s="460"/>
      <c r="H1608" s="48"/>
      <c r="I1608" s="48"/>
      <c r="J1608" s="48"/>
      <c r="K1608" s="54"/>
      <c r="N1608" s="176"/>
      <c r="O1608" s="48"/>
      <c r="P1608" s="48"/>
      <c r="Q1608" s="48"/>
      <c r="R1608" s="54"/>
      <c r="T1608" s="176"/>
      <c r="U1608" s="48"/>
      <c r="V1608" s="48"/>
      <c r="W1608" s="48"/>
      <c r="X1608" s="54"/>
      <c r="Z1608" s="176"/>
      <c r="AA1608" s="48"/>
      <c r="AB1608" s="48"/>
      <c r="AC1608" s="48"/>
      <c r="AD1608" s="54"/>
      <c r="AK1608" s="20"/>
      <c r="AL1608" s="20"/>
      <c r="AM1608" s="20"/>
      <c r="AN1608" s="20"/>
      <c r="AO1608" s="20"/>
      <c r="AP1608" s="20"/>
      <c r="AQ1608" s="20"/>
      <c r="AR1608" s="20"/>
      <c r="AS1608" s="20"/>
      <c r="AU1608" s="20"/>
      <c r="AV1608" s="20"/>
      <c r="AW1608" s="20"/>
      <c r="AX1608" s="20"/>
      <c r="AY1608" s="20"/>
      <c r="AZ1608" s="20"/>
      <c r="BA1608" s="20"/>
      <c r="BC1608" s="48"/>
      <c r="BE1608" s="48"/>
      <c r="BG1608" s="48"/>
      <c r="BH1608" s="48"/>
      <c r="BI1608" s="19"/>
      <c r="BJ1608" s="19"/>
      <c r="BK1608" s="19"/>
      <c r="BL1608" s="48"/>
      <c r="BM1608" s="61"/>
      <c r="BN1608" s="48"/>
    </row>
    <row r="1609" spans="2:66">
      <c r="B1609" s="43"/>
      <c r="C1609" s="27"/>
      <c r="F1609" s="176"/>
      <c r="G1609" s="460"/>
      <c r="H1609" s="48"/>
      <c r="I1609" s="48"/>
      <c r="J1609" s="48"/>
      <c r="K1609" s="54"/>
      <c r="N1609" s="176"/>
      <c r="O1609" s="48"/>
      <c r="P1609" s="48"/>
      <c r="Q1609" s="48"/>
      <c r="R1609" s="54"/>
      <c r="T1609" s="176"/>
      <c r="U1609" s="48"/>
      <c r="V1609" s="48"/>
      <c r="W1609" s="48"/>
      <c r="X1609" s="54"/>
      <c r="Z1609" s="176"/>
      <c r="AA1609" s="48"/>
      <c r="AB1609" s="48"/>
      <c r="AC1609" s="48"/>
      <c r="AD1609" s="54"/>
      <c r="AK1609" s="20"/>
      <c r="AL1609" s="20"/>
      <c r="AM1609" s="20"/>
      <c r="AN1609" s="20"/>
      <c r="AO1609" s="20"/>
      <c r="AP1609" s="20"/>
      <c r="AQ1609" s="20"/>
      <c r="AR1609" s="20"/>
      <c r="AS1609" s="20"/>
      <c r="AU1609" s="20"/>
      <c r="AV1609" s="20"/>
      <c r="AW1609" s="20"/>
      <c r="AX1609" s="20"/>
      <c r="AY1609" s="20"/>
      <c r="AZ1609" s="20"/>
      <c r="BA1609" s="20"/>
      <c r="BC1609" s="48"/>
      <c r="BE1609" s="48"/>
      <c r="BG1609" s="48"/>
      <c r="BH1609" s="48"/>
      <c r="BI1609" s="19"/>
      <c r="BJ1609" s="19"/>
      <c r="BK1609" s="19"/>
      <c r="BL1609" s="48"/>
      <c r="BM1609" s="61"/>
      <c r="BN1609" s="48"/>
    </row>
    <row r="1610" spans="2:66">
      <c r="B1610" s="43"/>
      <c r="C1610" s="27"/>
      <c r="F1610" s="176"/>
      <c r="G1610" s="460"/>
      <c r="H1610" s="48"/>
      <c r="I1610" s="48"/>
      <c r="J1610" s="48"/>
      <c r="K1610" s="54"/>
      <c r="N1610" s="176"/>
      <c r="O1610" s="48"/>
      <c r="P1610" s="48"/>
      <c r="Q1610" s="48"/>
      <c r="R1610" s="54"/>
      <c r="T1610" s="176"/>
      <c r="U1610" s="48"/>
      <c r="V1610" s="48"/>
      <c r="W1610" s="48"/>
      <c r="X1610" s="54"/>
      <c r="Z1610" s="176"/>
      <c r="AA1610" s="48"/>
      <c r="AB1610" s="48"/>
      <c r="AC1610" s="48"/>
      <c r="AD1610" s="54"/>
      <c r="AK1610" s="20"/>
      <c r="AL1610" s="20"/>
      <c r="AM1610" s="20"/>
      <c r="AN1610" s="20"/>
      <c r="AO1610" s="20"/>
      <c r="AP1610" s="20"/>
      <c r="AQ1610" s="20"/>
      <c r="AR1610" s="20"/>
      <c r="AS1610" s="20"/>
      <c r="AU1610" s="20"/>
      <c r="AV1610" s="20"/>
      <c r="AW1610" s="20"/>
      <c r="AX1610" s="20"/>
      <c r="AY1610" s="20"/>
      <c r="AZ1610" s="20"/>
      <c r="BA1610" s="20"/>
      <c r="BC1610" s="48"/>
      <c r="BE1610" s="48"/>
      <c r="BG1610" s="48"/>
      <c r="BH1610" s="48"/>
      <c r="BI1610" s="19"/>
      <c r="BJ1610" s="19"/>
      <c r="BK1610" s="19"/>
      <c r="BL1610" s="48"/>
      <c r="BM1610" s="61"/>
      <c r="BN1610" s="48"/>
    </row>
    <row r="1611" spans="2:66">
      <c r="B1611" s="43"/>
      <c r="C1611" s="27"/>
      <c r="F1611" s="176"/>
      <c r="G1611" s="460"/>
      <c r="H1611" s="48"/>
      <c r="I1611" s="48"/>
      <c r="J1611" s="48"/>
      <c r="K1611" s="54"/>
      <c r="N1611" s="176"/>
      <c r="O1611" s="48"/>
      <c r="P1611" s="48"/>
      <c r="Q1611" s="48"/>
      <c r="R1611" s="54"/>
      <c r="T1611" s="176"/>
      <c r="U1611" s="48"/>
      <c r="V1611" s="48"/>
      <c r="W1611" s="48"/>
      <c r="X1611" s="54"/>
      <c r="Z1611" s="176"/>
      <c r="AA1611" s="48"/>
      <c r="AB1611" s="48"/>
      <c r="AC1611" s="48"/>
      <c r="AD1611" s="54"/>
      <c r="AK1611" s="20"/>
      <c r="AL1611" s="20"/>
      <c r="AM1611" s="20"/>
      <c r="AN1611" s="20"/>
      <c r="AO1611" s="20"/>
      <c r="AP1611" s="20"/>
      <c r="AQ1611" s="20"/>
      <c r="AR1611" s="20"/>
      <c r="AS1611" s="20"/>
      <c r="AU1611" s="20"/>
      <c r="AV1611" s="20"/>
      <c r="AW1611" s="20"/>
      <c r="AX1611" s="20"/>
      <c r="AY1611" s="20"/>
      <c r="AZ1611" s="20"/>
      <c r="BA1611" s="20"/>
      <c r="BC1611" s="48"/>
      <c r="BE1611" s="48"/>
      <c r="BG1611" s="48"/>
      <c r="BH1611" s="48"/>
      <c r="BI1611" s="19"/>
      <c r="BJ1611" s="19"/>
      <c r="BK1611" s="19"/>
      <c r="BL1611" s="48"/>
      <c r="BM1611" s="61"/>
      <c r="BN1611" s="48"/>
    </row>
    <row r="1612" spans="2:66">
      <c r="B1612" s="43"/>
      <c r="C1612" s="27"/>
      <c r="F1612" s="176"/>
      <c r="G1612" s="460"/>
      <c r="H1612" s="48"/>
      <c r="I1612" s="48"/>
      <c r="J1612" s="48"/>
      <c r="K1612" s="54"/>
      <c r="N1612" s="176"/>
      <c r="O1612" s="48"/>
      <c r="P1612" s="48"/>
      <c r="Q1612" s="48"/>
      <c r="R1612" s="54"/>
      <c r="T1612" s="176"/>
      <c r="U1612" s="48"/>
      <c r="V1612" s="48"/>
      <c r="W1612" s="48"/>
      <c r="X1612" s="54"/>
      <c r="Z1612" s="176"/>
      <c r="AA1612" s="48"/>
      <c r="AB1612" s="48"/>
      <c r="AC1612" s="48"/>
      <c r="AD1612" s="54"/>
      <c r="AK1612" s="20"/>
      <c r="AL1612" s="20"/>
      <c r="AM1612" s="20"/>
      <c r="AN1612" s="20"/>
      <c r="AO1612" s="20"/>
      <c r="AP1612" s="20"/>
      <c r="AQ1612" s="20"/>
      <c r="AR1612" s="20"/>
      <c r="AS1612" s="20"/>
      <c r="AU1612" s="20"/>
      <c r="AV1612" s="20"/>
      <c r="AW1612" s="20"/>
      <c r="AX1612" s="20"/>
      <c r="AY1612" s="20"/>
      <c r="AZ1612" s="20"/>
      <c r="BA1612" s="20"/>
      <c r="BC1612" s="48"/>
      <c r="BE1612" s="48"/>
      <c r="BG1612" s="48"/>
      <c r="BH1612" s="48"/>
      <c r="BI1612" s="19"/>
      <c r="BJ1612" s="19"/>
      <c r="BK1612" s="19"/>
      <c r="BL1612" s="48"/>
      <c r="BM1612" s="61"/>
      <c r="BN1612" s="48"/>
    </row>
    <row r="1613" spans="2:66">
      <c r="B1613" s="43"/>
      <c r="C1613" s="27"/>
      <c r="F1613" s="176"/>
      <c r="G1613" s="460"/>
      <c r="H1613" s="48"/>
      <c r="I1613" s="48"/>
      <c r="J1613" s="48"/>
      <c r="K1613" s="54"/>
      <c r="N1613" s="176"/>
      <c r="O1613" s="48"/>
      <c r="P1613" s="48"/>
      <c r="Q1613" s="48"/>
      <c r="R1613" s="54"/>
      <c r="T1613" s="176"/>
      <c r="U1613" s="48"/>
      <c r="V1613" s="48"/>
      <c r="W1613" s="48"/>
      <c r="X1613" s="54"/>
      <c r="Z1613" s="176"/>
      <c r="AA1613" s="48"/>
      <c r="AB1613" s="48"/>
      <c r="AC1613" s="48"/>
      <c r="AD1613" s="54"/>
      <c r="AK1613" s="20"/>
      <c r="AL1613" s="20"/>
      <c r="AM1613" s="20"/>
      <c r="AN1613" s="20"/>
      <c r="AO1613" s="20"/>
      <c r="AP1613" s="20"/>
      <c r="AQ1613" s="20"/>
      <c r="AR1613" s="20"/>
      <c r="AS1613" s="20"/>
      <c r="AU1613" s="20"/>
      <c r="AV1613" s="20"/>
      <c r="AW1613" s="20"/>
      <c r="AX1613" s="20"/>
      <c r="AY1613" s="20"/>
      <c r="AZ1613" s="20"/>
      <c r="BA1613" s="20"/>
      <c r="BC1613" s="48"/>
      <c r="BE1613" s="48"/>
      <c r="BG1613" s="48"/>
      <c r="BH1613" s="48"/>
      <c r="BI1613" s="19"/>
      <c r="BJ1613" s="19"/>
      <c r="BK1613" s="19"/>
      <c r="BL1613" s="48"/>
      <c r="BM1613" s="61"/>
      <c r="BN1613" s="48"/>
    </row>
    <row r="1614" spans="2:66">
      <c r="B1614" s="43"/>
      <c r="C1614" s="27"/>
      <c r="F1614" s="176"/>
      <c r="G1614" s="460"/>
      <c r="H1614" s="48"/>
      <c r="I1614" s="48"/>
      <c r="J1614" s="48"/>
      <c r="K1614" s="54"/>
      <c r="N1614" s="176"/>
      <c r="O1614" s="48"/>
      <c r="P1614" s="48"/>
      <c r="Q1614" s="48"/>
      <c r="R1614" s="54"/>
      <c r="T1614" s="176"/>
      <c r="U1614" s="48"/>
      <c r="V1614" s="48"/>
      <c r="W1614" s="48"/>
      <c r="X1614" s="54"/>
      <c r="Z1614" s="176"/>
      <c r="AA1614" s="48"/>
      <c r="AB1614" s="48"/>
      <c r="AC1614" s="48"/>
      <c r="AD1614" s="54"/>
      <c r="AK1614" s="20"/>
      <c r="AL1614" s="20"/>
      <c r="AM1614" s="20"/>
      <c r="AN1614" s="20"/>
      <c r="AO1614" s="20"/>
      <c r="AP1614" s="20"/>
      <c r="AQ1614" s="20"/>
      <c r="AR1614" s="20"/>
      <c r="AS1614" s="20"/>
      <c r="AU1614" s="20"/>
      <c r="AV1614" s="20"/>
      <c r="AW1614" s="20"/>
      <c r="AX1614" s="20"/>
      <c r="AY1614" s="20"/>
      <c r="AZ1614" s="20"/>
      <c r="BA1614" s="20"/>
      <c r="BC1614" s="48"/>
      <c r="BE1614" s="48"/>
      <c r="BG1614" s="48"/>
      <c r="BH1614" s="48"/>
      <c r="BI1614" s="19"/>
      <c r="BJ1614" s="19"/>
      <c r="BK1614" s="19"/>
      <c r="BL1614" s="48"/>
      <c r="BM1614" s="61"/>
      <c r="BN1614" s="48"/>
    </row>
    <row r="1615" spans="2:66">
      <c r="B1615" s="43"/>
      <c r="C1615" s="27"/>
      <c r="F1615" s="176"/>
      <c r="G1615" s="460"/>
      <c r="H1615" s="48"/>
      <c r="I1615" s="48"/>
      <c r="J1615" s="48"/>
      <c r="K1615" s="54"/>
      <c r="N1615" s="176"/>
      <c r="O1615" s="48"/>
      <c r="P1615" s="48"/>
      <c r="Q1615" s="48"/>
      <c r="R1615" s="54"/>
      <c r="T1615" s="176"/>
      <c r="U1615" s="48"/>
      <c r="V1615" s="48"/>
      <c r="W1615" s="48"/>
      <c r="X1615" s="54"/>
      <c r="Z1615" s="176"/>
      <c r="AA1615" s="48"/>
      <c r="AB1615" s="48"/>
      <c r="AC1615" s="48"/>
      <c r="AD1615" s="54"/>
      <c r="AK1615" s="20"/>
      <c r="AL1615" s="20"/>
      <c r="AM1615" s="20"/>
      <c r="AN1615" s="20"/>
      <c r="AO1615" s="20"/>
      <c r="AP1615" s="20"/>
      <c r="AQ1615" s="20"/>
      <c r="AR1615" s="20"/>
      <c r="AS1615" s="20"/>
      <c r="AU1615" s="20"/>
      <c r="AV1615" s="20"/>
      <c r="AW1615" s="20"/>
      <c r="AX1615" s="20"/>
      <c r="AY1615" s="20"/>
      <c r="AZ1615" s="20"/>
      <c r="BA1615" s="20"/>
      <c r="BC1615" s="48"/>
      <c r="BE1615" s="48"/>
      <c r="BG1615" s="48"/>
      <c r="BH1615" s="48"/>
      <c r="BI1615" s="19"/>
      <c r="BJ1615" s="19"/>
      <c r="BK1615" s="19"/>
      <c r="BL1615" s="48"/>
      <c r="BM1615" s="61"/>
      <c r="BN1615" s="48"/>
    </row>
    <row r="1616" spans="2:66">
      <c r="B1616" s="43"/>
      <c r="C1616" s="27"/>
      <c r="F1616" s="176"/>
      <c r="G1616" s="460"/>
      <c r="H1616" s="48"/>
      <c r="I1616" s="48"/>
      <c r="J1616" s="48"/>
      <c r="K1616" s="54"/>
      <c r="N1616" s="176"/>
      <c r="O1616" s="48"/>
      <c r="P1616" s="48"/>
      <c r="Q1616" s="48"/>
      <c r="R1616" s="54"/>
      <c r="T1616" s="176"/>
      <c r="U1616" s="48"/>
      <c r="V1616" s="48"/>
      <c r="W1616" s="48"/>
      <c r="X1616" s="54"/>
      <c r="Z1616" s="176"/>
      <c r="AA1616" s="48"/>
      <c r="AB1616" s="48"/>
      <c r="AC1616" s="48"/>
      <c r="AD1616" s="54"/>
      <c r="AK1616" s="20"/>
      <c r="AL1616" s="20"/>
      <c r="AM1616" s="20"/>
      <c r="AN1616" s="20"/>
      <c r="AO1616" s="20"/>
      <c r="AP1616" s="20"/>
      <c r="AQ1616" s="20"/>
      <c r="AR1616" s="20"/>
      <c r="AS1616" s="20"/>
      <c r="AU1616" s="20"/>
      <c r="AV1616" s="20"/>
      <c r="AW1616" s="20"/>
      <c r="AX1616" s="20"/>
      <c r="AY1616" s="20"/>
      <c r="AZ1616" s="20"/>
      <c r="BA1616" s="20"/>
      <c r="BC1616" s="48"/>
      <c r="BE1616" s="48"/>
      <c r="BG1616" s="48"/>
      <c r="BH1616" s="48"/>
      <c r="BI1616" s="19"/>
      <c r="BJ1616" s="19"/>
      <c r="BK1616" s="19"/>
      <c r="BL1616" s="48"/>
      <c r="BM1616" s="61"/>
      <c r="BN1616" s="48"/>
    </row>
    <row r="1617" spans="2:66">
      <c r="B1617" s="43"/>
      <c r="C1617" s="27"/>
      <c r="F1617" s="176"/>
      <c r="G1617" s="460"/>
      <c r="H1617" s="48"/>
      <c r="I1617" s="48"/>
      <c r="J1617" s="48"/>
      <c r="K1617" s="54"/>
      <c r="N1617" s="176"/>
      <c r="O1617" s="48"/>
      <c r="P1617" s="48"/>
      <c r="Q1617" s="48"/>
      <c r="R1617" s="54"/>
      <c r="T1617" s="176"/>
      <c r="U1617" s="48"/>
      <c r="V1617" s="48"/>
      <c r="W1617" s="48"/>
      <c r="X1617" s="54"/>
      <c r="Z1617" s="176"/>
      <c r="AA1617" s="48"/>
      <c r="AB1617" s="48"/>
      <c r="AC1617" s="48"/>
      <c r="AD1617" s="54"/>
      <c r="AK1617" s="20"/>
      <c r="AL1617" s="20"/>
      <c r="AM1617" s="20"/>
      <c r="AN1617" s="20"/>
      <c r="AO1617" s="20"/>
      <c r="AP1617" s="20"/>
      <c r="AQ1617" s="20"/>
      <c r="AR1617" s="20"/>
      <c r="AS1617" s="20"/>
      <c r="AU1617" s="20"/>
      <c r="AV1617" s="20"/>
      <c r="AW1617" s="20"/>
      <c r="AX1617" s="20"/>
      <c r="AY1617" s="20"/>
      <c r="AZ1617" s="20"/>
      <c r="BA1617" s="20"/>
      <c r="BC1617" s="48"/>
      <c r="BE1617" s="48"/>
      <c r="BG1617" s="48"/>
      <c r="BH1617" s="48"/>
      <c r="BI1617" s="19"/>
      <c r="BJ1617" s="19"/>
      <c r="BK1617" s="19"/>
      <c r="BL1617" s="48"/>
      <c r="BM1617" s="61"/>
      <c r="BN1617" s="48"/>
    </row>
    <row r="1618" spans="2:66">
      <c r="B1618" s="43"/>
      <c r="C1618" s="27"/>
      <c r="F1618" s="176"/>
      <c r="G1618" s="460"/>
      <c r="H1618" s="48"/>
      <c r="I1618" s="48"/>
      <c r="J1618" s="48"/>
      <c r="K1618" s="54"/>
      <c r="N1618" s="176"/>
      <c r="O1618" s="48"/>
      <c r="P1618" s="48"/>
      <c r="Q1618" s="48"/>
      <c r="R1618" s="54"/>
      <c r="T1618" s="176"/>
      <c r="U1618" s="48"/>
      <c r="V1618" s="48"/>
      <c r="W1618" s="48"/>
      <c r="X1618" s="54"/>
      <c r="Z1618" s="176"/>
      <c r="AA1618" s="48"/>
      <c r="AB1618" s="48"/>
      <c r="AC1618" s="48"/>
      <c r="AD1618" s="54"/>
      <c r="AK1618" s="20"/>
      <c r="AL1618" s="20"/>
      <c r="AM1618" s="20"/>
      <c r="AN1618" s="20"/>
      <c r="AO1618" s="20"/>
      <c r="AP1618" s="20"/>
      <c r="AQ1618" s="20"/>
      <c r="AR1618" s="20"/>
      <c r="AS1618" s="20"/>
      <c r="AU1618" s="20"/>
      <c r="AV1618" s="20"/>
      <c r="AW1618" s="20"/>
      <c r="AX1618" s="20"/>
      <c r="AY1618" s="20"/>
      <c r="AZ1618" s="20"/>
      <c r="BA1618" s="20"/>
      <c r="BC1618" s="48"/>
      <c r="BE1618" s="48"/>
      <c r="BG1618" s="48"/>
      <c r="BH1618" s="48"/>
      <c r="BI1618" s="19"/>
      <c r="BJ1618" s="19"/>
      <c r="BK1618" s="19"/>
      <c r="BL1618" s="48"/>
      <c r="BM1618" s="61"/>
      <c r="BN1618" s="48"/>
    </row>
    <row r="1619" spans="2:66">
      <c r="B1619" s="43"/>
      <c r="C1619" s="27"/>
      <c r="F1619" s="176"/>
      <c r="G1619" s="460"/>
      <c r="H1619" s="48"/>
      <c r="I1619" s="48"/>
      <c r="J1619" s="48"/>
      <c r="K1619" s="54"/>
      <c r="N1619" s="176"/>
      <c r="O1619" s="48"/>
      <c r="P1619" s="48"/>
      <c r="Q1619" s="48"/>
      <c r="R1619" s="54"/>
      <c r="T1619" s="176"/>
      <c r="U1619" s="48"/>
      <c r="V1619" s="48"/>
      <c r="W1619" s="48"/>
      <c r="X1619" s="54"/>
      <c r="Z1619" s="176"/>
      <c r="AA1619" s="48"/>
      <c r="AB1619" s="48"/>
      <c r="AC1619" s="48"/>
      <c r="AD1619" s="54"/>
      <c r="AK1619" s="20"/>
      <c r="AL1619" s="20"/>
      <c r="AM1619" s="20"/>
      <c r="AN1619" s="20"/>
      <c r="AO1619" s="20"/>
      <c r="AP1619" s="20"/>
      <c r="AQ1619" s="20"/>
      <c r="AR1619" s="20"/>
      <c r="AS1619" s="20"/>
      <c r="AU1619" s="20"/>
      <c r="AV1619" s="20"/>
      <c r="AW1619" s="20"/>
      <c r="AX1619" s="20"/>
      <c r="AY1619" s="20"/>
      <c r="AZ1619" s="20"/>
      <c r="BA1619" s="20"/>
      <c r="BC1619" s="48"/>
      <c r="BE1619" s="48"/>
      <c r="BG1619" s="48"/>
      <c r="BH1619" s="48"/>
      <c r="BI1619" s="19"/>
      <c r="BJ1619" s="19"/>
      <c r="BK1619" s="19"/>
      <c r="BL1619" s="48"/>
      <c r="BM1619" s="61"/>
      <c r="BN1619" s="48"/>
    </row>
    <row r="1620" spans="2:66">
      <c r="B1620" s="43"/>
      <c r="C1620" s="27"/>
      <c r="F1620" s="176"/>
      <c r="G1620" s="460"/>
      <c r="H1620" s="48"/>
      <c r="I1620" s="48"/>
      <c r="J1620" s="48"/>
      <c r="K1620" s="54"/>
      <c r="N1620" s="176"/>
      <c r="O1620" s="48"/>
      <c r="P1620" s="48"/>
      <c r="Q1620" s="48"/>
      <c r="R1620" s="54"/>
      <c r="T1620" s="176"/>
      <c r="U1620" s="48"/>
      <c r="V1620" s="48"/>
      <c r="W1620" s="48"/>
      <c r="X1620" s="54"/>
      <c r="Z1620" s="176"/>
      <c r="AA1620" s="48"/>
      <c r="AB1620" s="48"/>
      <c r="AC1620" s="48"/>
      <c r="AD1620" s="54"/>
      <c r="AK1620" s="20"/>
      <c r="AL1620" s="20"/>
      <c r="AM1620" s="20"/>
      <c r="AN1620" s="20"/>
      <c r="AO1620" s="20"/>
      <c r="AP1620" s="20"/>
      <c r="AQ1620" s="20"/>
      <c r="AR1620" s="20"/>
      <c r="AS1620" s="20"/>
      <c r="AU1620" s="20"/>
      <c r="AV1620" s="20"/>
      <c r="AW1620" s="20"/>
      <c r="AX1620" s="20"/>
      <c r="AY1620" s="20"/>
      <c r="AZ1620" s="20"/>
      <c r="BA1620" s="20"/>
      <c r="BC1620" s="48"/>
      <c r="BE1620" s="48"/>
      <c r="BG1620" s="48"/>
      <c r="BH1620" s="48"/>
      <c r="BI1620" s="19"/>
      <c r="BJ1620" s="19"/>
      <c r="BK1620" s="19"/>
      <c r="BL1620" s="48"/>
      <c r="BM1620" s="61"/>
      <c r="BN1620" s="48"/>
    </row>
    <row r="1621" spans="2:66">
      <c r="B1621" s="43"/>
      <c r="C1621" s="27"/>
      <c r="F1621" s="176"/>
      <c r="G1621" s="460"/>
      <c r="H1621" s="48"/>
      <c r="I1621" s="48"/>
      <c r="J1621" s="48"/>
      <c r="K1621" s="54"/>
      <c r="N1621" s="176"/>
      <c r="O1621" s="48"/>
      <c r="P1621" s="48"/>
      <c r="Q1621" s="48"/>
      <c r="R1621" s="54"/>
      <c r="T1621" s="176"/>
      <c r="U1621" s="48"/>
      <c r="V1621" s="48"/>
      <c r="W1621" s="48"/>
      <c r="X1621" s="54"/>
      <c r="Z1621" s="176"/>
      <c r="AA1621" s="48"/>
      <c r="AB1621" s="48"/>
      <c r="AC1621" s="48"/>
      <c r="AD1621" s="54"/>
      <c r="AK1621" s="20"/>
      <c r="AL1621" s="20"/>
      <c r="AM1621" s="20"/>
      <c r="AN1621" s="20"/>
      <c r="AO1621" s="20"/>
      <c r="AP1621" s="20"/>
      <c r="AQ1621" s="20"/>
      <c r="AR1621" s="20"/>
      <c r="AS1621" s="20"/>
      <c r="AU1621" s="20"/>
      <c r="AV1621" s="20"/>
      <c r="AW1621" s="20"/>
      <c r="AX1621" s="20"/>
      <c r="AY1621" s="20"/>
      <c r="AZ1621" s="20"/>
      <c r="BA1621" s="20"/>
      <c r="BC1621" s="48"/>
      <c r="BE1621" s="48"/>
      <c r="BG1621" s="48"/>
      <c r="BH1621" s="48"/>
      <c r="BI1621" s="19"/>
      <c r="BJ1621" s="19"/>
      <c r="BK1621" s="19"/>
      <c r="BL1621" s="48"/>
      <c r="BM1621" s="61"/>
      <c r="BN1621" s="48"/>
    </row>
    <row r="1622" spans="2:66">
      <c r="B1622" s="43"/>
      <c r="C1622" s="27"/>
      <c r="F1622" s="176"/>
      <c r="G1622" s="460"/>
      <c r="H1622" s="48"/>
      <c r="I1622" s="48"/>
      <c r="J1622" s="48"/>
      <c r="K1622" s="54"/>
      <c r="N1622" s="176"/>
      <c r="O1622" s="48"/>
      <c r="P1622" s="48"/>
      <c r="Q1622" s="48"/>
      <c r="R1622" s="54"/>
      <c r="T1622" s="176"/>
      <c r="U1622" s="48"/>
      <c r="V1622" s="48"/>
      <c r="W1622" s="48"/>
      <c r="X1622" s="54"/>
      <c r="Z1622" s="176"/>
      <c r="AA1622" s="48"/>
      <c r="AB1622" s="48"/>
      <c r="AC1622" s="48"/>
      <c r="AD1622" s="54"/>
      <c r="AK1622" s="20"/>
      <c r="AL1622" s="20"/>
      <c r="AM1622" s="20"/>
      <c r="AN1622" s="20"/>
      <c r="AO1622" s="20"/>
      <c r="AP1622" s="20"/>
      <c r="AQ1622" s="20"/>
      <c r="AR1622" s="20"/>
      <c r="AS1622" s="20"/>
      <c r="AU1622" s="20"/>
      <c r="AV1622" s="20"/>
      <c r="AW1622" s="20"/>
      <c r="AX1622" s="20"/>
      <c r="AY1622" s="20"/>
      <c r="AZ1622" s="20"/>
      <c r="BA1622" s="20"/>
      <c r="BC1622" s="48"/>
      <c r="BE1622" s="48"/>
      <c r="BG1622" s="48"/>
      <c r="BH1622" s="48"/>
      <c r="BI1622" s="19"/>
      <c r="BJ1622" s="19"/>
      <c r="BK1622" s="19"/>
      <c r="BL1622" s="48"/>
      <c r="BM1622" s="61"/>
      <c r="BN1622" s="48"/>
    </row>
    <row r="1623" spans="2:66">
      <c r="B1623" s="43"/>
      <c r="C1623" s="27"/>
      <c r="F1623" s="176"/>
      <c r="G1623" s="460"/>
      <c r="H1623" s="48"/>
      <c r="I1623" s="48"/>
      <c r="J1623" s="48"/>
      <c r="K1623" s="54"/>
      <c r="N1623" s="176"/>
      <c r="O1623" s="48"/>
      <c r="P1623" s="48"/>
      <c r="Q1623" s="48"/>
      <c r="R1623" s="54"/>
      <c r="T1623" s="176"/>
      <c r="U1623" s="48"/>
      <c r="V1623" s="48"/>
      <c r="W1623" s="48"/>
      <c r="X1623" s="54"/>
      <c r="Z1623" s="176"/>
      <c r="AA1623" s="48"/>
      <c r="AB1623" s="48"/>
      <c r="AC1623" s="48"/>
      <c r="AD1623" s="54"/>
      <c r="AK1623" s="20"/>
      <c r="AL1623" s="20"/>
      <c r="AM1623" s="20"/>
      <c r="AN1623" s="20"/>
      <c r="AO1623" s="20"/>
      <c r="AP1623" s="20"/>
      <c r="AQ1623" s="20"/>
      <c r="AR1623" s="20"/>
      <c r="AS1623" s="20"/>
      <c r="AU1623" s="20"/>
      <c r="AV1623" s="20"/>
      <c r="AW1623" s="20"/>
      <c r="AX1623" s="20"/>
      <c r="AY1623" s="20"/>
      <c r="AZ1623" s="20"/>
      <c r="BA1623" s="20"/>
      <c r="BC1623" s="48"/>
      <c r="BE1623" s="48"/>
      <c r="BG1623" s="48"/>
      <c r="BH1623" s="48"/>
      <c r="BI1623" s="19"/>
      <c r="BJ1623" s="19"/>
      <c r="BK1623" s="19"/>
      <c r="BL1623" s="48"/>
      <c r="BM1623" s="61"/>
      <c r="BN1623" s="48"/>
    </row>
    <row r="1624" spans="2:66">
      <c r="B1624" s="43"/>
      <c r="C1624" s="27"/>
      <c r="F1624" s="176"/>
      <c r="G1624" s="460"/>
      <c r="H1624" s="48"/>
      <c r="I1624" s="48"/>
      <c r="J1624" s="48"/>
      <c r="K1624" s="54"/>
      <c r="N1624" s="176"/>
      <c r="O1624" s="48"/>
      <c r="P1624" s="48"/>
      <c r="Q1624" s="48"/>
      <c r="R1624" s="54"/>
      <c r="T1624" s="176"/>
      <c r="U1624" s="48"/>
      <c r="V1624" s="48"/>
      <c r="W1624" s="48"/>
      <c r="X1624" s="54"/>
      <c r="Z1624" s="176"/>
      <c r="AA1624" s="48"/>
      <c r="AB1624" s="48"/>
      <c r="AC1624" s="48"/>
      <c r="AD1624" s="54"/>
      <c r="AK1624" s="20"/>
      <c r="AL1624" s="20"/>
      <c r="AM1624" s="20"/>
      <c r="AN1624" s="20"/>
      <c r="AO1624" s="20"/>
      <c r="AP1624" s="20"/>
      <c r="AQ1624" s="20"/>
      <c r="AR1624" s="20"/>
      <c r="AS1624" s="20"/>
      <c r="AU1624" s="20"/>
      <c r="AV1624" s="20"/>
      <c r="AW1624" s="20"/>
      <c r="AX1624" s="20"/>
      <c r="AY1624" s="20"/>
      <c r="AZ1624" s="20"/>
      <c r="BA1624" s="20"/>
      <c r="BC1624" s="48"/>
      <c r="BE1624" s="48"/>
      <c r="BG1624" s="48"/>
      <c r="BH1624" s="48"/>
      <c r="BI1624" s="19"/>
      <c r="BJ1624" s="19"/>
      <c r="BK1624" s="19"/>
      <c r="BL1624" s="48"/>
      <c r="BM1624" s="61"/>
      <c r="BN1624" s="48"/>
    </row>
    <row r="1625" spans="2:66">
      <c r="B1625" s="43"/>
      <c r="C1625" s="27"/>
      <c r="F1625" s="176"/>
      <c r="G1625" s="460"/>
      <c r="H1625" s="48"/>
      <c r="I1625" s="48"/>
      <c r="J1625" s="48"/>
      <c r="K1625" s="54"/>
      <c r="N1625" s="176"/>
      <c r="O1625" s="48"/>
      <c r="P1625" s="48"/>
      <c r="Q1625" s="48"/>
      <c r="R1625" s="54"/>
      <c r="T1625" s="176"/>
      <c r="U1625" s="48"/>
      <c r="V1625" s="48"/>
      <c r="W1625" s="48"/>
      <c r="X1625" s="54"/>
      <c r="Z1625" s="176"/>
      <c r="AA1625" s="48"/>
      <c r="AB1625" s="48"/>
      <c r="AC1625" s="48"/>
      <c r="AD1625" s="54"/>
      <c r="AK1625" s="20"/>
      <c r="AL1625" s="20"/>
      <c r="AM1625" s="20"/>
      <c r="AN1625" s="20"/>
      <c r="AO1625" s="20"/>
      <c r="AP1625" s="20"/>
      <c r="AQ1625" s="20"/>
      <c r="AR1625" s="20"/>
      <c r="AS1625" s="20"/>
      <c r="AU1625" s="20"/>
      <c r="AV1625" s="20"/>
      <c r="AW1625" s="20"/>
      <c r="AX1625" s="20"/>
      <c r="AY1625" s="20"/>
      <c r="AZ1625" s="20"/>
      <c r="BA1625" s="20"/>
      <c r="BC1625" s="48"/>
      <c r="BE1625" s="48"/>
      <c r="BG1625" s="48"/>
      <c r="BH1625" s="48"/>
      <c r="BI1625" s="19"/>
      <c r="BJ1625" s="19"/>
      <c r="BK1625" s="19"/>
      <c r="BL1625" s="48"/>
      <c r="BM1625" s="61"/>
      <c r="BN1625" s="48"/>
    </row>
    <row r="1626" spans="2:66">
      <c r="B1626" s="43"/>
      <c r="C1626" s="27"/>
      <c r="F1626" s="176"/>
      <c r="G1626" s="460"/>
      <c r="H1626" s="48"/>
      <c r="I1626" s="48"/>
      <c r="J1626" s="48"/>
      <c r="K1626" s="54"/>
      <c r="N1626" s="176"/>
      <c r="O1626" s="48"/>
      <c r="P1626" s="48"/>
      <c r="Q1626" s="48"/>
      <c r="R1626" s="54"/>
      <c r="T1626" s="176"/>
      <c r="U1626" s="48"/>
      <c r="V1626" s="48"/>
      <c r="W1626" s="48"/>
      <c r="X1626" s="54"/>
      <c r="Z1626" s="176"/>
      <c r="AA1626" s="48"/>
      <c r="AB1626" s="48"/>
      <c r="AC1626" s="48"/>
      <c r="AD1626" s="54"/>
      <c r="AK1626" s="20"/>
      <c r="AL1626" s="20"/>
      <c r="AM1626" s="20"/>
      <c r="AN1626" s="20"/>
      <c r="AO1626" s="20"/>
      <c r="AP1626" s="20"/>
      <c r="AQ1626" s="20"/>
      <c r="AR1626" s="20"/>
      <c r="AS1626" s="20"/>
      <c r="AU1626" s="20"/>
      <c r="AV1626" s="20"/>
      <c r="AW1626" s="20"/>
      <c r="AX1626" s="20"/>
      <c r="AY1626" s="20"/>
      <c r="AZ1626" s="20"/>
      <c r="BA1626" s="20"/>
      <c r="BC1626" s="48"/>
      <c r="BE1626" s="48"/>
      <c r="BG1626" s="48"/>
      <c r="BH1626" s="48"/>
      <c r="BI1626" s="19"/>
      <c r="BJ1626" s="19"/>
      <c r="BK1626" s="19"/>
      <c r="BL1626" s="48"/>
      <c r="BM1626" s="61"/>
      <c r="BN1626" s="48"/>
    </row>
    <row r="1627" spans="2:66">
      <c r="B1627" s="43"/>
      <c r="C1627" s="27"/>
      <c r="F1627" s="176"/>
      <c r="G1627" s="460"/>
      <c r="H1627" s="48"/>
      <c r="I1627" s="48"/>
      <c r="J1627" s="48"/>
      <c r="K1627" s="54"/>
      <c r="N1627" s="176"/>
      <c r="O1627" s="48"/>
      <c r="P1627" s="48"/>
      <c r="Q1627" s="48"/>
      <c r="R1627" s="54"/>
      <c r="T1627" s="176"/>
      <c r="U1627" s="48"/>
      <c r="V1627" s="48"/>
      <c r="W1627" s="48"/>
      <c r="X1627" s="54"/>
      <c r="Z1627" s="176"/>
      <c r="AA1627" s="48"/>
      <c r="AB1627" s="48"/>
      <c r="AC1627" s="48"/>
      <c r="AD1627" s="54"/>
      <c r="AK1627" s="20"/>
      <c r="AL1627" s="20"/>
      <c r="AM1627" s="20"/>
      <c r="AN1627" s="20"/>
      <c r="AO1627" s="20"/>
      <c r="AP1627" s="20"/>
      <c r="AQ1627" s="20"/>
      <c r="AR1627" s="20"/>
      <c r="AS1627" s="20"/>
      <c r="AU1627" s="20"/>
      <c r="AV1627" s="20"/>
      <c r="AW1627" s="20"/>
      <c r="AX1627" s="20"/>
      <c r="AY1627" s="20"/>
      <c r="AZ1627" s="20"/>
      <c r="BA1627" s="20"/>
      <c r="BC1627" s="48"/>
      <c r="BE1627" s="48"/>
      <c r="BG1627" s="48"/>
      <c r="BH1627" s="48"/>
      <c r="BI1627" s="19"/>
      <c r="BJ1627" s="19"/>
      <c r="BK1627" s="19"/>
      <c r="BL1627" s="48"/>
      <c r="BM1627" s="61"/>
      <c r="BN1627" s="48"/>
    </row>
    <row r="1628" spans="2:66">
      <c r="B1628" s="43"/>
      <c r="C1628" s="27"/>
      <c r="F1628" s="176"/>
      <c r="G1628" s="460"/>
      <c r="H1628" s="48"/>
      <c r="I1628" s="48"/>
      <c r="J1628" s="48"/>
      <c r="K1628" s="54"/>
      <c r="N1628" s="176"/>
      <c r="O1628" s="48"/>
      <c r="P1628" s="48"/>
      <c r="Q1628" s="48"/>
      <c r="R1628" s="54"/>
      <c r="T1628" s="176"/>
      <c r="U1628" s="48"/>
      <c r="V1628" s="48"/>
      <c r="W1628" s="48"/>
      <c r="X1628" s="54"/>
      <c r="Z1628" s="176"/>
      <c r="AA1628" s="48"/>
      <c r="AB1628" s="48"/>
      <c r="AC1628" s="48"/>
      <c r="AD1628" s="54"/>
      <c r="AK1628" s="20"/>
      <c r="AL1628" s="20"/>
      <c r="AM1628" s="20"/>
      <c r="AN1628" s="20"/>
      <c r="AO1628" s="20"/>
      <c r="AP1628" s="20"/>
      <c r="AQ1628" s="20"/>
      <c r="AR1628" s="20"/>
      <c r="AS1628" s="20"/>
      <c r="AU1628" s="20"/>
      <c r="AV1628" s="20"/>
      <c r="AW1628" s="20"/>
      <c r="AX1628" s="20"/>
      <c r="AY1628" s="20"/>
      <c r="AZ1628" s="20"/>
      <c r="BA1628" s="20"/>
      <c r="BC1628" s="48"/>
      <c r="BE1628" s="48"/>
      <c r="BG1628" s="48"/>
      <c r="BH1628" s="48"/>
      <c r="BI1628" s="19"/>
      <c r="BJ1628" s="19"/>
      <c r="BK1628" s="19"/>
      <c r="BL1628" s="48"/>
      <c r="BM1628" s="61"/>
      <c r="BN1628" s="48"/>
    </row>
    <row r="1629" spans="2:66">
      <c r="B1629" s="43"/>
      <c r="C1629" s="27"/>
      <c r="F1629" s="176"/>
      <c r="G1629" s="460"/>
      <c r="H1629" s="48"/>
      <c r="I1629" s="48"/>
      <c r="J1629" s="48"/>
      <c r="K1629" s="54"/>
      <c r="N1629" s="176"/>
      <c r="O1629" s="48"/>
      <c r="P1629" s="48"/>
      <c r="Q1629" s="48"/>
      <c r="R1629" s="54"/>
      <c r="T1629" s="176"/>
      <c r="U1629" s="48"/>
      <c r="V1629" s="48"/>
      <c r="W1629" s="48"/>
      <c r="X1629" s="54"/>
      <c r="Z1629" s="176"/>
      <c r="AA1629" s="48"/>
      <c r="AB1629" s="48"/>
      <c r="AC1629" s="48"/>
      <c r="AD1629" s="54"/>
      <c r="AK1629" s="20"/>
      <c r="AL1629" s="20"/>
      <c r="AM1629" s="20"/>
      <c r="AN1629" s="20"/>
      <c r="AO1629" s="20"/>
      <c r="AP1629" s="20"/>
      <c r="AQ1629" s="20"/>
      <c r="AR1629" s="20"/>
      <c r="AS1629" s="20"/>
      <c r="AU1629" s="20"/>
      <c r="AV1629" s="20"/>
      <c r="AW1629" s="20"/>
      <c r="AX1629" s="20"/>
      <c r="AY1629" s="20"/>
      <c r="AZ1629" s="20"/>
      <c r="BA1629" s="20"/>
      <c r="BC1629" s="48"/>
      <c r="BE1629" s="48"/>
      <c r="BG1629" s="48"/>
      <c r="BH1629" s="48"/>
      <c r="BI1629" s="19"/>
      <c r="BJ1629" s="19"/>
      <c r="BK1629" s="19"/>
      <c r="BL1629" s="48"/>
      <c r="BM1629" s="61"/>
      <c r="BN1629" s="48"/>
    </row>
    <row r="1630" spans="2:66">
      <c r="B1630" s="43"/>
      <c r="C1630" s="27"/>
      <c r="F1630" s="176"/>
      <c r="G1630" s="460"/>
      <c r="H1630" s="48"/>
      <c r="I1630" s="48"/>
      <c r="J1630" s="48"/>
      <c r="K1630" s="54"/>
      <c r="N1630" s="176"/>
      <c r="O1630" s="48"/>
      <c r="P1630" s="48"/>
      <c r="Q1630" s="48"/>
      <c r="R1630" s="54"/>
      <c r="T1630" s="176"/>
      <c r="U1630" s="48"/>
      <c r="V1630" s="48"/>
      <c r="W1630" s="48"/>
      <c r="X1630" s="54"/>
      <c r="Z1630" s="176"/>
      <c r="AA1630" s="48"/>
      <c r="AB1630" s="48"/>
      <c r="AC1630" s="48"/>
      <c r="AD1630" s="54"/>
      <c r="AK1630" s="20"/>
      <c r="AL1630" s="20"/>
      <c r="AM1630" s="20"/>
      <c r="AN1630" s="20"/>
      <c r="AO1630" s="20"/>
      <c r="AP1630" s="20"/>
      <c r="AQ1630" s="20"/>
      <c r="AR1630" s="20"/>
      <c r="AS1630" s="20"/>
      <c r="AU1630" s="20"/>
      <c r="AV1630" s="20"/>
      <c r="AW1630" s="20"/>
      <c r="AX1630" s="20"/>
      <c r="AY1630" s="20"/>
      <c r="AZ1630" s="20"/>
      <c r="BA1630" s="20"/>
      <c r="BC1630" s="48"/>
      <c r="BE1630" s="48"/>
      <c r="BG1630" s="48"/>
      <c r="BH1630" s="48"/>
      <c r="BI1630" s="19"/>
      <c r="BJ1630" s="19"/>
      <c r="BK1630" s="19"/>
      <c r="BL1630" s="48"/>
      <c r="BM1630" s="61"/>
      <c r="BN1630" s="48"/>
    </row>
    <row r="1631" spans="2:66">
      <c r="B1631" s="43"/>
      <c r="C1631" s="27"/>
      <c r="F1631" s="176"/>
      <c r="G1631" s="460"/>
      <c r="H1631" s="48"/>
      <c r="I1631" s="48"/>
      <c r="J1631" s="48"/>
      <c r="K1631" s="54"/>
      <c r="N1631" s="176"/>
      <c r="O1631" s="48"/>
      <c r="P1631" s="48"/>
      <c r="Q1631" s="48"/>
      <c r="R1631" s="54"/>
      <c r="T1631" s="176"/>
      <c r="U1631" s="48"/>
      <c r="V1631" s="48"/>
      <c r="W1631" s="48"/>
      <c r="X1631" s="54"/>
      <c r="Z1631" s="176"/>
      <c r="AA1631" s="48"/>
      <c r="AB1631" s="48"/>
      <c r="AC1631" s="48"/>
      <c r="AD1631" s="54"/>
      <c r="AK1631" s="20"/>
      <c r="AL1631" s="20"/>
      <c r="AM1631" s="20"/>
      <c r="AN1631" s="20"/>
      <c r="AO1631" s="20"/>
      <c r="AP1631" s="20"/>
      <c r="AQ1631" s="20"/>
      <c r="AR1631" s="20"/>
      <c r="AS1631" s="20"/>
      <c r="AU1631" s="20"/>
      <c r="AV1631" s="20"/>
      <c r="AW1631" s="20"/>
      <c r="AX1631" s="20"/>
      <c r="AY1631" s="20"/>
      <c r="AZ1631" s="20"/>
      <c r="BA1631" s="20"/>
      <c r="BC1631" s="48"/>
      <c r="BE1631" s="48"/>
      <c r="BG1631" s="48"/>
      <c r="BH1631" s="48"/>
      <c r="BI1631" s="19"/>
      <c r="BJ1631" s="19"/>
      <c r="BK1631" s="19"/>
      <c r="BL1631" s="48"/>
      <c r="BM1631" s="61"/>
      <c r="BN1631" s="48"/>
    </row>
    <row r="1632" spans="2:66">
      <c r="B1632" s="43"/>
      <c r="C1632" s="27"/>
      <c r="F1632" s="176"/>
      <c r="G1632" s="460"/>
      <c r="H1632" s="48"/>
      <c r="I1632" s="48"/>
      <c r="J1632" s="48"/>
      <c r="K1632" s="54"/>
      <c r="N1632" s="176"/>
      <c r="O1632" s="48"/>
      <c r="P1632" s="48"/>
      <c r="Q1632" s="48"/>
      <c r="R1632" s="54"/>
      <c r="T1632" s="176"/>
      <c r="U1632" s="48"/>
      <c r="V1632" s="48"/>
      <c r="W1632" s="48"/>
      <c r="X1632" s="54"/>
      <c r="Z1632" s="176"/>
      <c r="AA1632" s="48"/>
      <c r="AB1632" s="48"/>
      <c r="AC1632" s="48"/>
      <c r="AD1632" s="54"/>
      <c r="AK1632" s="20"/>
      <c r="AL1632" s="20"/>
      <c r="AM1632" s="20"/>
      <c r="AN1632" s="20"/>
      <c r="AO1632" s="20"/>
      <c r="AP1632" s="20"/>
      <c r="AQ1632" s="20"/>
      <c r="AR1632" s="20"/>
      <c r="AS1632" s="20"/>
      <c r="AU1632" s="20"/>
      <c r="AV1632" s="20"/>
      <c r="AW1632" s="20"/>
      <c r="AX1632" s="20"/>
      <c r="AY1632" s="20"/>
      <c r="AZ1632" s="20"/>
      <c r="BA1632" s="20"/>
      <c r="BC1632" s="48"/>
      <c r="BE1632" s="48"/>
      <c r="BG1632" s="48"/>
      <c r="BH1632" s="48"/>
      <c r="BI1632" s="19"/>
      <c r="BJ1632" s="19"/>
      <c r="BK1632" s="19"/>
      <c r="BL1632" s="48"/>
      <c r="BM1632" s="61"/>
      <c r="BN1632" s="48"/>
    </row>
    <row r="1633" spans="2:66">
      <c r="B1633" s="43"/>
      <c r="C1633" s="27"/>
      <c r="F1633" s="176"/>
      <c r="G1633" s="460"/>
      <c r="H1633" s="48"/>
      <c r="I1633" s="48"/>
      <c r="J1633" s="48"/>
      <c r="K1633" s="54"/>
      <c r="N1633" s="176"/>
      <c r="O1633" s="48"/>
      <c r="P1633" s="48"/>
      <c r="Q1633" s="48"/>
      <c r="R1633" s="54"/>
      <c r="T1633" s="176"/>
      <c r="U1633" s="48"/>
      <c r="V1633" s="48"/>
      <c r="W1633" s="48"/>
      <c r="X1633" s="54"/>
      <c r="Z1633" s="176"/>
      <c r="AA1633" s="48"/>
      <c r="AB1633" s="48"/>
      <c r="AC1633" s="48"/>
      <c r="AD1633" s="54"/>
      <c r="AK1633" s="20"/>
      <c r="AL1633" s="20"/>
      <c r="AM1633" s="20"/>
      <c r="AN1633" s="20"/>
      <c r="AO1633" s="20"/>
      <c r="AP1633" s="20"/>
      <c r="AQ1633" s="20"/>
      <c r="AR1633" s="20"/>
      <c r="AS1633" s="20"/>
      <c r="AU1633" s="20"/>
      <c r="AV1633" s="20"/>
      <c r="AW1633" s="20"/>
      <c r="AX1633" s="20"/>
      <c r="AY1633" s="20"/>
      <c r="AZ1633" s="20"/>
      <c r="BA1633" s="20"/>
      <c r="BC1633" s="48"/>
      <c r="BE1633" s="48"/>
      <c r="BG1633" s="48"/>
      <c r="BH1633" s="48"/>
      <c r="BI1633" s="19"/>
      <c r="BJ1633" s="19"/>
      <c r="BK1633" s="19"/>
      <c r="BL1633" s="48"/>
      <c r="BM1633" s="61"/>
      <c r="BN1633" s="48"/>
    </row>
    <row r="1634" spans="2:66">
      <c r="B1634" s="43"/>
      <c r="C1634" s="27"/>
      <c r="F1634" s="176"/>
      <c r="G1634" s="460"/>
      <c r="H1634" s="48"/>
      <c r="I1634" s="48"/>
      <c r="J1634" s="48"/>
      <c r="K1634" s="54"/>
      <c r="N1634" s="176"/>
      <c r="O1634" s="48"/>
      <c r="P1634" s="48"/>
      <c r="Q1634" s="48"/>
      <c r="R1634" s="54"/>
      <c r="T1634" s="176"/>
      <c r="U1634" s="48"/>
      <c r="V1634" s="48"/>
      <c r="W1634" s="48"/>
      <c r="X1634" s="54"/>
      <c r="Z1634" s="176"/>
      <c r="AA1634" s="48"/>
      <c r="AB1634" s="48"/>
      <c r="AC1634" s="48"/>
      <c r="AD1634" s="54"/>
      <c r="AK1634" s="20"/>
      <c r="AL1634" s="20"/>
      <c r="AM1634" s="20"/>
      <c r="AN1634" s="20"/>
      <c r="AO1634" s="20"/>
      <c r="AP1634" s="20"/>
      <c r="AQ1634" s="20"/>
      <c r="AR1634" s="20"/>
      <c r="AS1634" s="20"/>
      <c r="AU1634" s="20"/>
      <c r="AV1634" s="20"/>
      <c r="AW1634" s="20"/>
      <c r="AX1634" s="20"/>
      <c r="AY1634" s="20"/>
      <c r="AZ1634" s="20"/>
      <c r="BA1634" s="20"/>
      <c r="BC1634" s="48"/>
      <c r="BE1634" s="48"/>
      <c r="BG1634" s="48"/>
      <c r="BH1634" s="48"/>
      <c r="BI1634" s="19"/>
      <c r="BJ1634" s="19"/>
      <c r="BK1634" s="19"/>
      <c r="BL1634" s="48"/>
      <c r="BM1634" s="61"/>
      <c r="BN1634" s="48"/>
    </row>
    <row r="1635" spans="2:66">
      <c r="B1635" s="43"/>
      <c r="C1635" s="27"/>
      <c r="F1635" s="176"/>
      <c r="G1635" s="460"/>
      <c r="H1635" s="48"/>
      <c r="I1635" s="48"/>
      <c r="J1635" s="48"/>
      <c r="K1635" s="54"/>
      <c r="N1635" s="176"/>
      <c r="O1635" s="48"/>
      <c r="P1635" s="48"/>
      <c r="Q1635" s="48"/>
      <c r="R1635" s="54"/>
      <c r="T1635" s="176"/>
      <c r="U1635" s="48"/>
      <c r="V1635" s="48"/>
      <c r="W1635" s="48"/>
      <c r="X1635" s="54"/>
      <c r="Z1635" s="176"/>
      <c r="AA1635" s="48"/>
      <c r="AB1635" s="48"/>
      <c r="AC1635" s="48"/>
      <c r="AD1635" s="54"/>
      <c r="AK1635" s="20"/>
      <c r="AL1635" s="20"/>
      <c r="AM1635" s="20"/>
      <c r="AN1635" s="20"/>
      <c r="AO1635" s="20"/>
      <c r="AP1635" s="20"/>
      <c r="AQ1635" s="20"/>
      <c r="AR1635" s="20"/>
      <c r="AS1635" s="20"/>
      <c r="AU1635" s="20"/>
      <c r="AV1635" s="20"/>
      <c r="AW1635" s="20"/>
      <c r="AX1635" s="20"/>
      <c r="AY1635" s="20"/>
      <c r="AZ1635" s="20"/>
      <c r="BA1635" s="20"/>
      <c r="BC1635" s="48"/>
      <c r="BE1635" s="48"/>
      <c r="BG1635" s="48"/>
      <c r="BH1635" s="48"/>
      <c r="BI1635" s="19"/>
      <c r="BJ1635" s="19"/>
      <c r="BK1635" s="19"/>
      <c r="BL1635" s="48"/>
      <c r="BM1635" s="61"/>
      <c r="BN1635" s="48"/>
    </row>
    <row r="1636" spans="2:66">
      <c r="B1636" s="43"/>
      <c r="C1636" s="27"/>
      <c r="F1636" s="176"/>
      <c r="G1636" s="460"/>
      <c r="H1636" s="48"/>
      <c r="I1636" s="48"/>
      <c r="J1636" s="48"/>
      <c r="K1636" s="54"/>
      <c r="N1636" s="176"/>
      <c r="O1636" s="48"/>
      <c r="P1636" s="48"/>
      <c r="Q1636" s="48"/>
      <c r="R1636" s="54"/>
      <c r="T1636" s="176"/>
      <c r="U1636" s="48"/>
      <c r="V1636" s="48"/>
      <c r="W1636" s="48"/>
      <c r="X1636" s="54"/>
      <c r="Z1636" s="176"/>
      <c r="AA1636" s="48"/>
      <c r="AB1636" s="48"/>
      <c r="AC1636" s="48"/>
      <c r="AD1636" s="54"/>
      <c r="AK1636" s="20"/>
      <c r="AL1636" s="20"/>
      <c r="AM1636" s="20"/>
      <c r="AN1636" s="20"/>
      <c r="AO1636" s="20"/>
      <c r="AP1636" s="20"/>
      <c r="AQ1636" s="20"/>
      <c r="AR1636" s="20"/>
      <c r="AS1636" s="20"/>
      <c r="AU1636" s="20"/>
      <c r="AV1636" s="20"/>
      <c r="AW1636" s="20"/>
      <c r="AX1636" s="20"/>
      <c r="AY1636" s="20"/>
      <c r="AZ1636" s="20"/>
      <c r="BA1636" s="20"/>
      <c r="BC1636" s="48"/>
      <c r="BE1636" s="48"/>
      <c r="BG1636" s="48"/>
      <c r="BH1636" s="48"/>
      <c r="BI1636" s="19"/>
      <c r="BJ1636" s="19"/>
      <c r="BK1636" s="19"/>
      <c r="BL1636" s="48"/>
      <c r="BM1636" s="61"/>
      <c r="BN1636" s="48"/>
    </row>
    <row r="1637" spans="2:66">
      <c r="B1637" s="43"/>
      <c r="C1637" s="27"/>
      <c r="F1637" s="176"/>
      <c r="G1637" s="460"/>
      <c r="H1637" s="48"/>
      <c r="I1637" s="48"/>
      <c r="J1637" s="48"/>
      <c r="K1637" s="54"/>
      <c r="N1637" s="176"/>
      <c r="O1637" s="48"/>
      <c r="P1637" s="48"/>
      <c r="Q1637" s="48"/>
      <c r="R1637" s="54"/>
      <c r="T1637" s="176"/>
      <c r="U1637" s="48"/>
      <c r="V1637" s="48"/>
      <c r="W1637" s="48"/>
      <c r="X1637" s="54"/>
      <c r="Z1637" s="176"/>
      <c r="AA1637" s="48"/>
      <c r="AB1637" s="48"/>
      <c r="AC1637" s="48"/>
      <c r="AD1637" s="54"/>
      <c r="AK1637" s="20"/>
      <c r="AL1637" s="20"/>
      <c r="AM1637" s="20"/>
      <c r="AN1637" s="20"/>
      <c r="AO1637" s="20"/>
      <c r="AP1637" s="20"/>
      <c r="AQ1637" s="20"/>
      <c r="AR1637" s="20"/>
      <c r="AS1637" s="20"/>
      <c r="AU1637" s="20"/>
      <c r="AV1637" s="20"/>
      <c r="AW1637" s="20"/>
      <c r="AX1637" s="20"/>
      <c r="AY1637" s="20"/>
      <c r="AZ1637" s="20"/>
      <c r="BA1637" s="20"/>
      <c r="BC1637" s="48"/>
      <c r="BE1637" s="48"/>
      <c r="BG1637" s="48"/>
      <c r="BH1637" s="48"/>
      <c r="BI1637" s="19"/>
      <c r="BJ1637" s="19"/>
      <c r="BK1637" s="19"/>
      <c r="BL1637" s="48"/>
      <c r="BM1637" s="61"/>
      <c r="BN1637" s="48"/>
    </row>
    <row r="1638" spans="2:66">
      <c r="B1638" s="43"/>
      <c r="C1638" s="27"/>
      <c r="F1638" s="176"/>
      <c r="G1638" s="460"/>
      <c r="H1638" s="48"/>
      <c r="I1638" s="48"/>
      <c r="J1638" s="48"/>
      <c r="K1638" s="54"/>
      <c r="N1638" s="176"/>
      <c r="O1638" s="48"/>
      <c r="P1638" s="48"/>
      <c r="Q1638" s="48"/>
      <c r="R1638" s="54"/>
      <c r="T1638" s="176"/>
      <c r="U1638" s="48"/>
      <c r="V1638" s="48"/>
      <c r="W1638" s="48"/>
      <c r="X1638" s="54"/>
      <c r="Z1638" s="176"/>
      <c r="AA1638" s="48"/>
      <c r="AB1638" s="48"/>
      <c r="AC1638" s="48"/>
      <c r="AD1638" s="54"/>
      <c r="AK1638" s="20"/>
      <c r="AL1638" s="20"/>
      <c r="AM1638" s="20"/>
      <c r="AN1638" s="20"/>
      <c r="AO1638" s="20"/>
      <c r="AP1638" s="20"/>
      <c r="AQ1638" s="20"/>
      <c r="AR1638" s="20"/>
      <c r="AS1638" s="20"/>
      <c r="AU1638" s="20"/>
      <c r="AV1638" s="20"/>
      <c r="AW1638" s="20"/>
      <c r="AX1638" s="20"/>
      <c r="AY1638" s="20"/>
      <c r="AZ1638" s="20"/>
      <c r="BA1638" s="20"/>
      <c r="BC1638" s="48"/>
      <c r="BE1638" s="48"/>
      <c r="BG1638" s="48"/>
      <c r="BH1638" s="48"/>
      <c r="BI1638" s="19"/>
      <c r="BJ1638" s="19"/>
      <c r="BK1638" s="19"/>
      <c r="BL1638" s="48"/>
      <c r="BM1638" s="61"/>
      <c r="BN1638" s="48"/>
    </row>
    <row r="1639" spans="2:66">
      <c r="B1639" s="43"/>
      <c r="C1639" s="27"/>
      <c r="F1639" s="176"/>
      <c r="G1639" s="460"/>
      <c r="H1639" s="48"/>
      <c r="I1639" s="48"/>
      <c r="J1639" s="48"/>
      <c r="K1639" s="54"/>
      <c r="N1639" s="176"/>
      <c r="O1639" s="48"/>
      <c r="P1639" s="48"/>
      <c r="Q1639" s="48"/>
      <c r="R1639" s="54"/>
      <c r="T1639" s="176"/>
      <c r="U1639" s="48"/>
      <c r="V1639" s="48"/>
      <c r="W1639" s="48"/>
      <c r="X1639" s="54"/>
      <c r="Z1639" s="176"/>
      <c r="AA1639" s="48"/>
      <c r="AB1639" s="48"/>
      <c r="AC1639" s="48"/>
      <c r="AD1639" s="54"/>
      <c r="AK1639" s="20"/>
      <c r="AL1639" s="20"/>
      <c r="AM1639" s="20"/>
      <c r="AN1639" s="20"/>
      <c r="AO1639" s="20"/>
      <c r="AP1639" s="20"/>
      <c r="AQ1639" s="20"/>
      <c r="AR1639" s="20"/>
      <c r="AS1639" s="20"/>
      <c r="AU1639" s="20"/>
      <c r="AV1639" s="20"/>
      <c r="AW1639" s="20"/>
      <c r="AX1639" s="20"/>
      <c r="AY1639" s="20"/>
      <c r="AZ1639" s="20"/>
      <c r="BA1639" s="20"/>
      <c r="BC1639" s="48"/>
      <c r="BE1639" s="48"/>
      <c r="BG1639" s="48"/>
      <c r="BH1639" s="48"/>
      <c r="BI1639" s="19"/>
      <c r="BJ1639" s="19"/>
      <c r="BK1639" s="19"/>
      <c r="BL1639" s="48"/>
      <c r="BM1639" s="61"/>
      <c r="BN1639" s="48"/>
    </row>
    <row r="1640" spans="2:66">
      <c r="B1640" s="43"/>
      <c r="C1640" s="27"/>
      <c r="F1640" s="176"/>
      <c r="G1640" s="460"/>
      <c r="H1640" s="48"/>
      <c r="I1640" s="48"/>
      <c r="J1640" s="48"/>
      <c r="K1640" s="54"/>
      <c r="N1640" s="176"/>
      <c r="O1640" s="48"/>
      <c r="P1640" s="48"/>
      <c r="Q1640" s="48"/>
      <c r="R1640" s="54"/>
      <c r="T1640" s="176"/>
      <c r="U1640" s="48"/>
      <c r="V1640" s="48"/>
      <c r="W1640" s="48"/>
      <c r="X1640" s="54"/>
      <c r="Z1640" s="176"/>
      <c r="AA1640" s="48"/>
      <c r="AB1640" s="48"/>
      <c r="AC1640" s="48"/>
      <c r="AD1640" s="54"/>
      <c r="AK1640" s="20"/>
      <c r="AL1640" s="20"/>
      <c r="AM1640" s="20"/>
      <c r="AN1640" s="20"/>
      <c r="AO1640" s="20"/>
      <c r="AP1640" s="20"/>
      <c r="AQ1640" s="20"/>
      <c r="AR1640" s="20"/>
      <c r="AS1640" s="20"/>
      <c r="AU1640" s="20"/>
      <c r="AV1640" s="20"/>
      <c r="AW1640" s="20"/>
      <c r="AX1640" s="20"/>
      <c r="AY1640" s="20"/>
      <c r="AZ1640" s="20"/>
      <c r="BA1640" s="20"/>
      <c r="BC1640" s="48"/>
      <c r="BE1640" s="48"/>
      <c r="BG1640" s="48"/>
      <c r="BH1640" s="48"/>
      <c r="BI1640" s="19"/>
      <c r="BJ1640" s="19"/>
      <c r="BK1640" s="19"/>
      <c r="BL1640" s="48"/>
      <c r="BM1640" s="61"/>
      <c r="BN1640" s="48"/>
    </row>
    <row r="1641" spans="2:66">
      <c r="B1641" s="43"/>
      <c r="C1641" s="27"/>
      <c r="F1641" s="176"/>
      <c r="G1641" s="460"/>
      <c r="H1641" s="48"/>
      <c r="I1641" s="48"/>
      <c r="J1641" s="48"/>
      <c r="K1641" s="54"/>
      <c r="N1641" s="176"/>
      <c r="O1641" s="48"/>
      <c r="P1641" s="48"/>
      <c r="Q1641" s="48"/>
      <c r="R1641" s="54"/>
      <c r="T1641" s="176"/>
      <c r="U1641" s="48"/>
      <c r="V1641" s="48"/>
      <c r="W1641" s="48"/>
      <c r="X1641" s="54"/>
      <c r="Z1641" s="176"/>
      <c r="AA1641" s="48"/>
      <c r="AB1641" s="48"/>
      <c r="AC1641" s="48"/>
      <c r="AD1641" s="54"/>
      <c r="AK1641" s="20"/>
      <c r="AL1641" s="20"/>
      <c r="AM1641" s="20"/>
      <c r="AN1641" s="20"/>
      <c r="AO1641" s="20"/>
      <c r="AP1641" s="20"/>
      <c r="AQ1641" s="20"/>
      <c r="AR1641" s="20"/>
      <c r="AS1641" s="20"/>
      <c r="AU1641" s="20"/>
      <c r="AV1641" s="20"/>
      <c r="AW1641" s="20"/>
      <c r="AX1641" s="20"/>
      <c r="AY1641" s="20"/>
      <c r="AZ1641" s="20"/>
      <c r="BA1641" s="20"/>
      <c r="BC1641" s="48"/>
      <c r="BE1641" s="48"/>
      <c r="BG1641" s="48"/>
      <c r="BH1641" s="48"/>
      <c r="BI1641" s="19"/>
      <c r="BJ1641" s="19"/>
      <c r="BK1641" s="19"/>
      <c r="BL1641" s="48"/>
      <c r="BM1641" s="61"/>
      <c r="BN1641" s="48"/>
    </row>
    <row r="1642" spans="2:66">
      <c r="B1642" s="43"/>
      <c r="C1642" s="27"/>
      <c r="F1642" s="176"/>
      <c r="G1642" s="460"/>
      <c r="H1642" s="48"/>
      <c r="I1642" s="48"/>
      <c r="J1642" s="48"/>
      <c r="K1642" s="54"/>
      <c r="N1642" s="176"/>
      <c r="O1642" s="48"/>
      <c r="P1642" s="48"/>
      <c r="Q1642" s="48"/>
      <c r="R1642" s="54"/>
      <c r="T1642" s="176"/>
      <c r="U1642" s="48"/>
      <c r="V1642" s="48"/>
      <c r="W1642" s="48"/>
      <c r="X1642" s="54"/>
      <c r="Z1642" s="176"/>
      <c r="AA1642" s="48"/>
      <c r="AB1642" s="48"/>
      <c r="AC1642" s="48"/>
      <c r="AD1642" s="54"/>
      <c r="AK1642" s="20"/>
      <c r="AL1642" s="20"/>
      <c r="AM1642" s="20"/>
      <c r="AN1642" s="20"/>
      <c r="AO1642" s="20"/>
      <c r="AP1642" s="20"/>
      <c r="AQ1642" s="20"/>
      <c r="AR1642" s="20"/>
      <c r="AS1642" s="20"/>
      <c r="AU1642" s="20"/>
      <c r="AV1642" s="20"/>
      <c r="AW1642" s="20"/>
      <c r="AX1642" s="20"/>
      <c r="AY1642" s="20"/>
      <c r="AZ1642" s="20"/>
      <c r="BA1642" s="20"/>
      <c r="BC1642" s="48"/>
      <c r="BE1642" s="48"/>
      <c r="BG1642" s="48"/>
      <c r="BH1642" s="48"/>
      <c r="BI1642" s="19"/>
      <c r="BJ1642" s="19"/>
      <c r="BK1642" s="19"/>
      <c r="BL1642" s="48"/>
      <c r="BM1642" s="61"/>
      <c r="BN1642" s="48"/>
    </row>
    <row r="1643" spans="2:66">
      <c r="B1643" s="43"/>
      <c r="C1643" s="27"/>
      <c r="F1643" s="176"/>
      <c r="G1643" s="460"/>
      <c r="H1643" s="48"/>
      <c r="I1643" s="48"/>
      <c r="J1643" s="48"/>
      <c r="K1643" s="54"/>
      <c r="N1643" s="176"/>
      <c r="O1643" s="48"/>
      <c r="P1643" s="48"/>
      <c r="Q1643" s="48"/>
      <c r="R1643" s="54"/>
      <c r="T1643" s="176"/>
      <c r="U1643" s="48"/>
      <c r="V1643" s="48"/>
      <c r="W1643" s="48"/>
      <c r="X1643" s="54"/>
      <c r="Z1643" s="176"/>
      <c r="AA1643" s="48"/>
      <c r="AB1643" s="48"/>
      <c r="AC1643" s="48"/>
      <c r="AD1643" s="54"/>
      <c r="AK1643" s="20"/>
      <c r="AL1643" s="20"/>
      <c r="AM1643" s="20"/>
      <c r="AN1643" s="20"/>
      <c r="AO1643" s="20"/>
      <c r="AP1643" s="20"/>
      <c r="AQ1643" s="20"/>
      <c r="AR1643" s="20"/>
      <c r="AS1643" s="20"/>
      <c r="AU1643" s="20"/>
      <c r="AV1643" s="20"/>
      <c r="AW1643" s="20"/>
      <c r="AX1643" s="20"/>
      <c r="AY1643" s="20"/>
      <c r="AZ1643" s="20"/>
      <c r="BA1643" s="20"/>
      <c r="BC1643" s="48"/>
      <c r="BE1643" s="48"/>
      <c r="BG1643" s="48"/>
      <c r="BH1643" s="48"/>
      <c r="BI1643" s="19"/>
      <c r="BJ1643" s="19"/>
      <c r="BK1643" s="19"/>
      <c r="BL1643" s="48"/>
      <c r="BM1643" s="61"/>
      <c r="BN1643" s="48"/>
    </row>
    <row r="1644" spans="2:66">
      <c r="B1644" s="43"/>
      <c r="C1644" s="27"/>
      <c r="F1644" s="176"/>
      <c r="G1644" s="460"/>
      <c r="H1644" s="48"/>
      <c r="I1644" s="48"/>
      <c r="J1644" s="48"/>
      <c r="K1644" s="54"/>
      <c r="N1644" s="176"/>
      <c r="O1644" s="48"/>
      <c r="P1644" s="48"/>
      <c r="Q1644" s="48"/>
      <c r="R1644" s="54"/>
      <c r="T1644" s="176"/>
      <c r="U1644" s="48"/>
      <c r="V1644" s="48"/>
      <c r="W1644" s="48"/>
      <c r="X1644" s="54"/>
      <c r="Z1644" s="176"/>
      <c r="AA1644" s="48"/>
      <c r="AB1644" s="48"/>
      <c r="AC1644" s="48"/>
      <c r="AD1644" s="54"/>
      <c r="AK1644" s="20"/>
      <c r="AL1644" s="20"/>
      <c r="AM1644" s="20"/>
      <c r="AN1644" s="20"/>
      <c r="AO1644" s="20"/>
      <c r="AP1644" s="20"/>
      <c r="AQ1644" s="20"/>
      <c r="AR1644" s="20"/>
      <c r="AS1644" s="20"/>
      <c r="AU1644" s="20"/>
      <c r="AV1644" s="20"/>
      <c r="AW1644" s="20"/>
      <c r="AX1644" s="20"/>
      <c r="AY1644" s="20"/>
      <c r="AZ1644" s="20"/>
      <c r="BA1644" s="20"/>
      <c r="BC1644" s="48"/>
      <c r="BE1644" s="48"/>
      <c r="BG1644" s="48"/>
      <c r="BH1644" s="48"/>
      <c r="BI1644" s="19"/>
      <c r="BJ1644" s="19"/>
      <c r="BK1644" s="19"/>
      <c r="BL1644" s="48"/>
      <c r="BM1644" s="61"/>
      <c r="BN1644" s="48"/>
    </row>
    <row r="1645" spans="2:66">
      <c r="B1645" s="43"/>
      <c r="C1645" s="27"/>
      <c r="F1645" s="176"/>
      <c r="G1645" s="460"/>
      <c r="H1645" s="48"/>
      <c r="I1645" s="48"/>
      <c r="J1645" s="48"/>
      <c r="K1645" s="54"/>
      <c r="N1645" s="176"/>
      <c r="O1645" s="48"/>
      <c r="P1645" s="48"/>
      <c r="Q1645" s="48"/>
      <c r="R1645" s="54"/>
      <c r="T1645" s="176"/>
      <c r="U1645" s="48"/>
      <c r="V1645" s="48"/>
      <c r="W1645" s="48"/>
      <c r="X1645" s="54"/>
      <c r="Z1645" s="176"/>
      <c r="AA1645" s="48"/>
      <c r="AB1645" s="48"/>
      <c r="AC1645" s="48"/>
      <c r="AD1645" s="54"/>
      <c r="AK1645" s="20"/>
      <c r="AL1645" s="20"/>
      <c r="AM1645" s="20"/>
      <c r="AN1645" s="20"/>
      <c r="AO1645" s="20"/>
      <c r="AP1645" s="20"/>
      <c r="AQ1645" s="20"/>
      <c r="AR1645" s="20"/>
      <c r="AS1645" s="20"/>
      <c r="AU1645" s="20"/>
      <c r="AV1645" s="20"/>
      <c r="AW1645" s="20"/>
      <c r="AX1645" s="20"/>
      <c r="AY1645" s="20"/>
      <c r="AZ1645" s="20"/>
      <c r="BA1645" s="20"/>
      <c r="BC1645" s="48"/>
      <c r="BE1645" s="48"/>
      <c r="BG1645" s="48"/>
      <c r="BH1645" s="48"/>
      <c r="BI1645" s="19"/>
      <c r="BJ1645" s="19"/>
      <c r="BK1645" s="19"/>
      <c r="BL1645" s="48"/>
      <c r="BM1645" s="61"/>
      <c r="BN1645" s="48"/>
    </row>
    <row r="1646" spans="2:66">
      <c r="B1646" s="43"/>
      <c r="C1646" s="27"/>
      <c r="F1646" s="176"/>
      <c r="G1646" s="460"/>
      <c r="H1646" s="48"/>
      <c r="I1646" s="48"/>
      <c r="J1646" s="48"/>
      <c r="K1646" s="54"/>
      <c r="N1646" s="176"/>
      <c r="O1646" s="48"/>
      <c r="P1646" s="48"/>
      <c r="Q1646" s="48"/>
      <c r="R1646" s="54"/>
      <c r="T1646" s="176"/>
      <c r="U1646" s="48"/>
      <c r="V1646" s="48"/>
      <c r="W1646" s="48"/>
      <c r="X1646" s="54"/>
      <c r="Z1646" s="176"/>
      <c r="AA1646" s="48"/>
      <c r="AB1646" s="48"/>
      <c r="AC1646" s="48"/>
      <c r="AD1646" s="54"/>
      <c r="AK1646" s="20"/>
      <c r="AL1646" s="20"/>
      <c r="AM1646" s="20"/>
      <c r="AN1646" s="20"/>
      <c r="AO1646" s="20"/>
      <c r="AP1646" s="20"/>
      <c r="AQ1646" s="20"/>
      <c r="AR1646" s="20"/>
      <c r="AS1646" s="20"/>
      <c r="AU1646" s="20"/>
      <c r="AV1646" s="20"/>
      <c r="AW1646" s="20"/>
      <c r="AX1646" s="20"/>
      <c r="AY1646" s="20"/>
      <c r="AZ1646" s="20"/>
      <c r="BA1646" s="20"/>
      <c r="BC1646" s="48"/>
      <c r="BE1646" s="48"/>
      <c r="BG1646" s="48"/>
      <c r="BH1646" s="48"/>
      <c r="BI1646" s="19"/>
      <c r="BJ1646" s="19"/>
      <c r="BK1646" s="19"/>
      <c r="BL1646" s="48"/>
      <c r="BM1646" s="61"/>
      <c r="BN1646" s="48"/>
    </row>
    <row r="1647" spans="2:66">
      <c r="B1647" s="43"/>
      <c r="C1647" s="27"/>
      <c r="F1647" s="176"/>
      <c r="G1647" s="460"/>
      <c r="H1647" s="48"/>
      <c r="I1647" s="48"/>
      <c r="J1647" s="48"/>
      <c r="K1647" s="54"/>
      <c r="N1647" s="176"/>
      <c r="O1647" s="48"/>
      <c r="P1647" s="48"/>
      <c r="Q1647" s="48"/>
      <c r="R1647" s="54"/>
      <c r="T1647" s="176"/>
      <c r="U1647" s="48"/>
      <c r="V1647" s="48"/>
      <c r="W1647" s="48"/>
      <c r="X1647" s="54"/>
      <c r="Z1647" s="176"/>
      <c r="AA1647" s="48"/>
      <c r="AB1647" s="48"/>
      <c r="AC1647" s="48"/>
      <c r="AD1647" s="54"/>
      <c r="AK1647" s="20"/>
      <c r="AL1647" s="20"/>
      <c r="AM1647" s="20"/>
      <c r="AN1647" s="20"/>
      <c r="AO1647" s="20"/>
      <c r="AP1647" s="20"/>
      <c r="AQ1647" s="20"/>
      <c r="AR1647" s="20"/>
      <c r="AS1647" s="20"/>
      <c r="AU1647" s="20"/>
      <c r="AV1647" s="20"/>
      <c r="AW1647" s="20"/>
      <c r="AX1647" s="20"/>
      <c r="AY1647" s="20"/>
      <c r="AZ1647" s="20"/>
      <c r="BA1647" s="20"/>
      <c r="BC1647" s="48"/>
      <c r="BE1647" s="48"/>
      <c r="BG1647" s="48"/>
      <c r="BH1647" s="48"/>
      <c r="BI1647" s="19"/>
      <c r="BJ1647" s="19"/>
      <c r="BK1647" s="19"/>
      <c r="BL1647" s="48"/>
      <c r="BM1647" s="61"/>
      <c r="BN1647" s="48"/>
    </row>
    <row r="1648" spans="2:66">
      <c r="B1648" s="43"/>
      <c r="C1648" s="27"/>
      <c r="F1648" s="176"/>
      <c r="G1648" s="460"/>
      <c r="H1648" s="48"/>
      <c r="I1648" s="48"/>
      <c r="J1648" s="48"/>
      <c r="K1648" s="54"/>
      <c r="N1648" s="176"/>
      <c r="O1648" s="48"/>
      <c r="P1648" s="48"/>
      <c r="Q1648" s="48"/>
      <c r="R1648" s="54"/>
      <c r="T1648" s="176"/>
      <c r="U1648" s="48"/>
      <c r="V1648" s="48"/>
      <c r="W1648" s="48"/>
      <c r="X1648" s="54"/>
      <c r="Z1648" s="176"/>
      <c r="AA1648" s="48"/>
      <c r="AB1648" s="48"/>
      <c r="AC1648" s="48"/>
      <c r="AD1648" s="54"/>
      <c r="AK1648" s="20"/>
      <c r="AL1648" s="20"/>
      <c r="AM1648" s="20"/>
      <c r="AN1648" s="20"/>
      <c r="AO1648" s="20"/>
      <c r="AP1648" s="20"/>
      <c r="AQ1648" s="20"/>
      <c r="AR1648" s="20"/>
      <c r="AS1648" s="20"/>
      <c r="AU1648" s="20"/>
      <c r="AV1648" s="20"/>
      <c r="AW1648" s="20"/>
      <c r="AX1648" s="20"/>
      <c r="AY1648" s="20"/>
      <c r="AZ1648" s="20"/>
      <c r="BA1648" s="20"/>
      <c r="BC1648" s="48"/>
      <c r="BE1648" s="48"/>
      <c r="BG1648" s="48"/>
      <c r="BH1648" s="48"/>
      <c r="BI1648" s="19"/>
      <c r="BJ1648" s="19"/>
      <c r="BK1648" s="19"/>
      <c r="BL1648" s="48"/>
      <c r="BM1648" s="61"/>
      <c r="BN1648" s="48"/>
    </row>
    <row r="1649" spans="2:66">
      <c r="B1649" s="43"/>
      <c r="C1649" s="27"/>
      <c r="F1649" s="176"/>
      <c r="G1649" s="460"/>
      <c r="H1649" s="48"/>
      <c r="I1649" s="48"/>
      <c r="J1649" s="48"/>
      <c r="K1649" s="54"/>
      <c r="N1649" s="176"/>
      <c r="O1649" s="48"/>
      <c r="P1649" s="48"/>
      <c r="Q1649" s="48"/>
      <c r="R1649" s="54"/>
      <c r="T1649" s="176"/>
      <c r="U1649" s="48"/>
      <c r="V1649" s="48"/>
      <c r="W1649" s="48"/>
      <c r="X1649" s="54"/>
      <c r="Z1649" s="176"/>
      <c r="AA1649" s="48"/>
      <c r="AB1649" s="48"/>
      <c r="AC1649" s="48"/>
      <c r="AD1649" s="54"/>
      <c r="AK1649" s="20"/>
      <c r="AL1649" s="20"/>
      <c r="AM1649" s="20"/>
      <c r="AN1649" s="20"/>
      <c r="AO1649" s="20"/>
      <c r="AP1649" s="20"/>
      <c r="AQ1649" s="20"/>
      <c r="AR1649" s="20"/>
      <c r="AS1649" s="20"/>
      <c r="AU1649" s="20"/>
      <c r="AV1649" s="20"/>
      <c r="AW1649" s="20"/>
      <c r="AX1649" s="20"/>
      <c r="AY1649" s="20"/>
      <c r="AZ1649" s="20"/>
      <c r="BA1649" s="20"/>
      <c r="BC1649" s="48"/>
      <c r="BE1649" s="48"/>
      <c r="BG1649" s="48"/>
      <c r="BH1649" s="48"/>
      <c r="BI1649" s="19"/>
      <c r="BJ1649" s="19"/>
      <c r="BK1649" s="19"/>
      <c r="BL1649" s="48"/>
      <c r="BM1649" s="61"/>
      <c r="BN1649" s="48"/>
    </row>
    <row r="1650" spans="2:66">
      <c r="B1650" s="43"/>
      <c r="C1650" s="27"/>
      <c r="F1650" s="176"/>
      <c r="G1650" s="460"/>
      <c r="H1650" s="48"/>
      <c r="I1650" s="48"/>
      <c r="J1650" s="48"/>
      <c r="K1650" s="54"/>
      <c r="N1650" s="176"/>
      <c r="O1650" s="48"/>
      <c r="P1650" s="48"/>
      <c r="Q1650" s="48"/>
      <c r="R1650" s="54"/>
      <c r="T1650" s="176"/>
      <c r="U1650" s="48"/>
      <c r="V1650" s="48"/>
      <c r="W1650" s="48"/>
      <c r="X1650" s="54"/>
      <c r="Z1650" s="176"/>
      <c r="AA1650" s="48"/>
      <c r="AB1650" s="48"/>
      <c r="AC1650" s="48"/>
      <c r="AD1650" s="54"/>
      <c r="AK1650" s="20"/>
      <c r="AL1650" s="20"/>
      <c r="AM1650" s="20"/>
      <c r="AN1650" s="20"/>
      <c r="AO1650" s="20"/>
      <c r="AP1650" s="20"/>
      <c r="AQ1650" s="20"/>
      <c r="AR1650" s="20"/>
      <c r="AS1650" s="20"/>
      <c r="AU1650" s="20"/>
      <c r="AV1650" s="20"/>
      <c r="AW1650" s="20"/>
      <c r="AX1650" s="20"/>
      <c r="AY1650" s="20"/>
      <c r="AZ1650" s="20"/>
      <c r="BA1650" s="20"/>
      <c r="BC1650" s="48"/>
      <c r="BE1650" s="48"/>
      <c r="BG1650" s="48"/>
      <c r="BH1650" s="48"/>
      <c r="BI1650" s="19"/>
      <c r="BJ1650" s="19"/>
      <c r="BK1650" s="19"/>
      <c r="BL1650" s="48"/>
      <c r="BM1650" s="61"/>
      <c r="BN1650" s="48"/>
    </row>
    <row r="1651" spans="2:66">
      <c r="B1651" s="43"/>
      <c r="C1651" s="27"/>
      <c r="F1651" s="176"/>
      <c r="G1651" s="460"/>
      <c r="H1651" s="48"/>
      <c r="I1651" s="48"/>
      <c r="J1651" s="48"/>
      <c r="K1651" s="54"/>
      <c r="N1651" s="176"/>
      <c r="O1651" s="48"/>
      <c r="P1651" s="48"/>
      <c r="Q1651" s="48"/>
      <c r="R1651" s="54"/>
      <c r="T1651" s="176"/>
      <c r="U1651" s="48"/>
      <c r="V1651" s="48"/>
      <c r="W1651" s="48"/>
      <c r="X1651" s="54"/>
      <c r="Z1651" s="176"/>
      <c r="AA1651" s="48"/>
      <c r="AB1651" s="48"/>
      <c r="AC1651" s="48"/>
      <c r="AD1651" s="54"/>
      <c r="AK1651" s="20"/>
      <c r="AL1651" s="20"/>
      <c r="AM1651" s="20"/>
      <c r="AN1651" s="20"/>
      <c r="AO1651" s="20"/>
      <c r="AP1651" s="20"/>
      <c r="AQ1651" s="20"/>
      <c r="AR1651" s="20"/>
      <c r="AS1651" s="20"/>
      <c r="AU1651" s="20"/>
      <c r="AV1651" s="20"/>
      <c r="AW1651" s="20"/>
      <c r="AX1651" s="20"/>
      <c r="AY1651" s="20"/>
      <c r="AZ1651" s="20"/>
      <c r="BA1651" s="20"/>
      <c r="BC1651" s="48"/>
      <c r="BE1651" s="48"/>
      <c r="BG1651" s="48"/>
      <c r="BH1651" s="48"/>
      <c r="BI1651" s="19"/>
      <c r="BJ1651" s="19"/>
      <c r="BK1651" s="19"/>
      <c r="BL1651" s="48"/>
      <c r="BM1651" s="61"/>
      <c r="BN1651" s="48"/>
    </row>
    <row r="1652" spans="2:66">
      <c r="B1652" s="43"/>
      <c r="C1652" s="27"/>
      <c r="F1652" s="176"/>
      <c r="G1652" s="460"/>
      <c r="H1652" s="48"/>
      <c r="I1652" s="48"/>
      <c r="J1652" s="48"/>
      <c r="K1652" s="54"/>
      <c r="N1652" s="176"/>
      <c r="O1652" s="48"/>
      <c r="P1652" s="48"/>
      <c r="Q1652" s="48"/>
      <c r="R1652" s="54"/>
      <c r="T1652" s="176"/>
      <c r="U1652" s="48"/>
      <c r="V1652" s="48"/>
      <c r="W1652" s="48"/>
      <c r="X1652" s="54"/>
      <c r="Z1652" s="176"/>
      <c r="AA1652" s="48"/>
      <c r="AB1652" s="48"/>
      <c r="AC1652" s="48"/>
      <c r="AD1652" s="54"/>
      <c r="AK1652" s="20"/>
      <c r="AL1652" s="20"/>
      <c r="AM1652" s="20"/>
      <c r="AN1652" s="20"/>
      <c r="AO1652" s="20"/>
      <c r="AP1652" s="20"/>
      <c r="AQ1652" s="20"/>
      <c r="AR1652" s="20"/>
      <c r="AS1652" s="20"/>
      <c r="AU1652" s="20"/>
      <c r="AV1652" s="20"/>
      <c r="AW1652" s="20"/>
      <c r="AX1652" s="20"/>
      <c r="AY1652" s="20"/>
      <c r="AZ1652" s="20"/>
      <c r="BA1652" s="20"/>
      <c r="BC1652" s="48"/>
      <c r="BE1652" s="48"/>
      <c r="BG1652" s="48"/>
      <c r="BH1652" s="48"/>
      <c r="BI1652" s="19"/>
      <c r="BJ1652" s="19"/>
      <c r="BK1652" s="19"/>
      <c r="BL1652" s="48"/>
      <c r="BM1652" s="61"/>
      <c r="BN1652" s="48"/>
    </row>
    <row r="1653" spans="2:66">
      <c r="B1653" s="43"/>
      <c r="C1653" s="27"/>
      <c r="F1653" s="176"/>
      <c r="G1653" s="460"/>
      <c r="H1653" s="48"/>
      <c r="I1653" s="48"/>
      <c r="J1653" s="48"/>
      <c r="K1653" s="54"/>
      <c r="N1653" s="176"/>
      <c r="O1653" s="48"/>
      <c r="P1653" s="48"/>
      <c r="Q1653" s="48"/>
      <c r="R1653" s="54"/>
      <c r="T1653" s="176"/>
      <c r="U1653" s="48"/>
      <c r="V1653" s="48"/>
      <c r="W1653" s="48"/>
      <c r="X1653" s="54"/>
      <c r="Z1653" s="176"/>
      <c r="AA1653" s="48"/>
      <c r="AB1653" s="48"/>
      <c r="AC1653" s="48"/>
      <c r="AD1653" s="54"/>
      <c r="AK1653" s="20"/>
      <c r="AL1653" s="20"/>
      <c r="AM1653" s="20"/>
      <c r="AN1653" s="20"/>
      <c r="AO1653" s="20"/>
      <c r="AP1653" s="20"/>
      <c r="AQ1653" s="20"/>
      <c r="AR1653" s="20"/>
      <c r="AS1653" s="20"/>
      <c r="AU1653" s="20"/>
      <c r="AV1653" s="20"/>
      <c r="AW1653" s="20"/>
      <c r="AX1653" s="20"/>
      <c r="AY1653" s="20"/>
      <c r="AZ1653" s="20"/>
      <c r="BA1653" s="20"/>
      <c r="BC1653" s="48"/>
      <c r="BE1653" s="48"/>
      <c r="BG1653" s="48"/>
      <c r="BH1653" s="48"/>
      <c r="BI1653" s="19"/>
      <c r="BJ1653" s="19"/>
      <c r="BK1653" s="19"/>
      <c r="BL1653" s="48"/>
      <c r="BM1653" s="61"/>
      <c r="BN1653" s="48"/>
    </row>
    <row r="1654" spans="2:66">
      <c r="B1654" s="43"/>
      <c r="C1654" s="27"/>
      <c r="F1654" s="176"/>
      <c r="G1654" s="460"/>
      <c r="H1654" s="48"/>
      <c r="I1654" s="48"/>
      <c r="J1654" s="48"/>
      <c r="K1654" s="54"/>
      <c r="N1654" s="176"/>
      <c r="O1654" s="48"/>
      <c r="P1654" s="48"/>
      <c r="Q1654" s="48"/>
      <c r="R1654" s="54"/>
      <c r="T1654" s="176"/>
      <c r="U1654" s="48"/>
      <c r="V1654" s="48"/>
      <c r="W1654" s="48"/>
      <c r="X1654" s="54"/>
      <c r="Z1654" s="176"/>
      <c r="AA1654" s="48"/>
      <c r="AB1654" s="48"/>
      <c r="AC1654" s="48"/>
      <c r="AD1654" s="54"/>
      <c r="AK1654" s="20"/>
      <c r="AL1654" s="20"/>
      <c r="AM1654" s="20"/>
      <c r="AN1654" s="20"/>
      <c r="AO1654" s="20"/>
      <c r="AP1654" s="20"/>
      <c r="AQ1654" s="20"/>
      <c r="AR1654" s="20"/>
      <c r="AS1654" s="20"/>
      <c r="AU1654" s="20"/>
      <c r="AV1654" s="20"/>
      <c r="AW1654" s="20"/>
      <c r="AX1654" s="20"/>
      <c r="AY1654" s="20"/>
      <c r="AZ1654" s="20"/>
      <c r="BA1654" s="20"/>
      <c r="BC1654" s="48"/>
      <c r="BE1654" s="48"/>
      <c r="BG1654" s="48"/>
      <c r="BH1654" s="48"/>
      <c r="BI1654" s="19"/>
      <c r="BJ1654" s="19"/>
      <c r="BK1654" s="19"/>
      <c r="BL1654" s="48"/>
      <c r="BM1654" s="61"/>
      <c r="BN1654" s="48"/>
    </row>
    <row r="1655" spans="2:66">
      <c r="B1655" s="43"/>
      <c r="C1655" s="27"/>
      <c r="F1655" s="176"/>
      <c r="G1655" s="460"/>
      <c r="H1655" s="48"/>
      <c r="I1655" s="48"/>
      <c r="J1655" s="48"/>
      <c r="K1655" s="54"/>
      <c r="N1655" s="176"/>
      <c r="O1655" s="48"/>
      <c r="P1655" s="48"/>
      <c r="Q1655" s="48"/>
      <c r="R1655" s="54"/>
      <c r="T1655" s="176"/>
      <c r="U1655" s="48"/>
      <c r="V1655" s="48"/>
      <c r="W1655" s="48"/>
      <c r="X1655" s="54"/>
      <c r="Z1655" s="176"/>
      <c r="AA1655" s="48"/>
      <c r="AB1655" s="48"/>
      <c r="AC1655" s="48"/>
      <c r="AD1655" s="54"/>
      <c r="AK1655" s="20"/>
      <c r="AL1655" s="20"/>
      <c r="AM1655" s="20"/>
      <c r="AN1655" s="20"/>
      <c r="AO1655" s="20"/>
      <c r="AP1655" s="20"/>
      <c r="AQ1655" s="20"/>
      <c r="AR1655" s="20"/>
      <c r="AS1655" s="20"/>
      <c r="AU1655" s="20"/>
      <c r="AV1655" s="20"/>
      <c r="AW1655" s="20"/>
      <c r="AX1655" s="20"/>
      <c r="AY1655" s="20"/>
      <c r="AZ1655" s="20"/>
      <c r="BA1655" s="20"/>
      <c r="BC1655" s="48"/>
      <c r="BE1655" s="48"/>
      <c r="BG1655" s="48"/>
      <c r="BH1655" s="48"/>
      <c r="BI1655" s="19"/>
      <c r="BJ1655" s="19"/>
      <c r="BK1655" s="19"/>
      <c r="BL1655" s="48"/>
      <c r="BM1655" s="61"/>
      <c r="BN1655" s="48"/>
    </row>
    <row r="1656" spans="2:66">
      <c r="B1656" s="43"/>
      <c r="C1656" s="27"/>
      <c r="F1656" s="176"/>
      <c r="G1656" s="460"/>
      <c r="H1656" s="48"/>
      <c r="I1656" s="48"/>
      <c r="J1656" s="48"/>
      <c r="K1656" s="54"/>
      <c r="N1656" s="176"/>
      <c r="O1656" s="48"/>
      <c r="P1656" s="48"/>
      <c r="Q1656" s="48"/>
      <c r="R1656" s="54"/>
      <c r="T1656" s="176"/>
      <c r="U1656" s="48"/>
      <c r="V1656" s="48"/>
      <c r="W1656" s="48"/>
      <c r="X1656" s="54"/>
      <c r="Z1656" s="176"/>
      <c r="AA1656" s="48"/>
      <c r="AB1656" s="48"/>
      <c r="AC1656" s="48"/>
      <c r="AD1656" s="54"/>
      <c r="AK1656" s="20"/>
      <c r="AL1656" s="20"/>
      <c r="AM1656" s="20"/>
      <c r="AN1656" s="20"/>
      <c r="AO1656" s="20"/>
      <c r="AP1656" s="20"/>
      <c r="AQ1656" s="20"/>
      <c r="AR1656" s="20"/>
      <c r="AS1656" s="20"/>
      <c r="AU1656" s="20"/>
      <c r="AV1656" s="20"/>
      <c r="AW1656" s="20"/>
      <c r="AX1656" s="20"/>
      <c r="AY1656" s="20"/>
      <c r="AZ1656" s="20"/>
      <c r="BA1656" s="20"/>
      <c r="BC1656" s="48"/>
      <c r="BE1656" s="48"/>
      <c r="BG1656" s="48"/>
      <c r="BH1656" s="48"/>
      <c r="BI1656" s="19"/>
      <c r="BJ1656" s="19"/>
      <c r="BK1656" s="19"/>
      <c r="BL1656" s="48"/>
      <c r="BM1656" s="61"/>
      <c r="BN1656" s="48"/>
    </row>
    <row r="1657" spans="2:66">
      <c r="B1657" s="43"/>
      <c r="C1657" s="27"/>
      <c r="F1657" s="176"/>
      <c r="G1657" s="460"/>
      <c r="H1657" s="48"/>
      <c r="I1657" s="48"/>
      <c r="J1657" s="48"/>
      <c r="K1657" s="54"/>
      <c r="N1657" s="176"/>
      <c r="O1657" s="48"/>
      <c r="P1657" s="48"/>
      <c r="Q1657" s="48"/>
      <c r="R1657" s="54"/>
      <c r="T1657" s="176"/>
      <c r="U1657" s="48"/>
      <c r="V1657" s="48"/>
      <c r="W1657" s="48"/>
      <c r="X1657" s="54"/>
      <c r="Z1657" s="176"/>
      <c r="AA1657" s="48"/>
      <c r="AB1657" s="48"/>
      <c r="AC1657" s="48"/>
      <c r="AD1657" s="54"/>
      <c r="AK1657" s="20"/>
      <c r="AL1657" s="20"/>
      <c r="AM1657" s="20"/>
      <c r="AN1657" s="20"/>
      <c r="AO1657" s="20"/>
      <c r="AP1657" s="20"/>
      <c r="AQ1657" s="20"/>
      <c r="AR1657" s="20"/>
      <c r="AS1657" s="20"/>
      <c r="AU1657" s="20"/>
      <c r="AV1657" s="20"/>
      <c r="AW1657" s="20"/>
      <c r="AX1657" s="20"/>
      <c r="AY1657" s="20"/>
      <c r="AZ1657" s="20"/>
      <c r="BA1657" s="20"/>
      <c r="BC1657" s="48"/>
      <c r="BE1657" s="48"/>
      <c r="BG1657" s="48"/>
      <c r="BH1657" s="48"/>
      <c r="BI1657" s="19"/>
      <c r="BJ1657" s="19"/>
      <c r="BK1657" s="19"/>
      <c r="BL1657" s="48"/>
      <c r="BM1657" s="61"/>
      <c r="BN1657" s="48"/>
    </row>
    <row r="1658" spans="2:66">
      <c r="B1658" s="43"/>
      <c r="C1658" s="27"/>
      <c r="F1658" s="176"/>
      <c r="G1658" s="460"/>
      <c r="H1658" s="48"/>
      <c r="I1658" s="48"/>
      <c r="J1658" s="48"/>
      <c r="K1658" s="54"/>
      <c r="N1658" s="176"/>
      <c r="O1658" s="48"/>
      <c r="P1658" s="48"/>
      <c r="Q1658" s="48"/>
      <c r="R1658" s="54"/>
      <c r="T1658" s="176"/>
      <c r="U1658" s="48"/>
      <c r="V1658" s="48"/>
      <c r="W1658" s="48"/>
      <c r="X1658" s="54"/>
      <c r="Z1658" s="176"/>
      <c r="AA1658" s="48"/>
      <c r="AB1658" s="48"/>
      <c r="AC1658" s="48"/>
      <c r="AD1658" s="54"/>
      <c r="AK1658" s="20"/>
      <c r="AL1658" s="20"/>
      <c r="AM1658" s="20"/>
      <c r="AN1658" s="20"/>
      <c r="AO1658" s="20"/>
      <c r="AP1658" s="20"/>
      <c r="AQ1658" s="20"/>
      <c r="AR1658" s="20"/>
      <c r="AS1658" s="20"/>
      <c r="AU1658" s="20"/>
      <c r="AV1658" s="20"/>
      <c r="AW1658" s="20"/>
      <c r="AX1658" s="20"/>
      <c r="AY1658" s="20"/>
      <c r="AZ1658" s="20"/>
      <c r="BA1658" s="20"/>
      <c r="BC1658" s="48"/>
      <c r="BE1658" s="48"/>
      <c r="BG1658" s="48"/>
      <c r="BH1658" s="48"/>
      <c r="BI1658" s="19"/>
      <c r="BJ1658" s="19"/>
      <c r="BK1658" s="19"/>
      <c r="BL1658" s="48"/>
      <c r="BM1658" s="61"/>
      <c r="BN1658" s="48"/>
    </row>
    <row r="1659" spans="2:66">
      <c r="B1659" s="43"/>
      <c r="C1659" s="27"/>
      <c r="F1659" s="176"/>
      <c r="G1659" s="460"/>
      <c r="H1659" s="48"/>
      <c r="I1659" s="48"/>
      <c r="J1659" s="48"/>
      <c r="K1659" s="54"/>
      <c r="N1659" s="176"/>
      <c r="O1659" s="48"/>
      <c r="P1659" s="48"/>
      <c r="Q1659" s="48"/>
      <c r="R1659" s="54"/>
      <c r="T1659" s="176"/>
      <c r="U1659" s="48"/>
      <c r="V1659" s="48"/>
      <c r="W1659" s="48"/>
      <c r="X1659" s="54"/>
      <c r="Z1659" s="176"/>
      <c r="AA1659" s="48"/>
      <c r="AB1659" s="48"/>
      <c r="AC1659" s="48"/>
      <c r="AD1659" s="54"/>
      <c r="AK1659" s="20"/>
      <c r="AL1659" s="20"/>
      <c r="AM1659" s="20"/>
      <c r="AN1659" s="20"/>
      <c r="AO1659" s="20"/>
      <c r="AP1659" s="20"/>
      <c r="AQ1659" s="20"/>
      <c r="AR1659" s="20"/>
      <c r="AS1659" s="20"/>
      <c r="AU1659" s="20"/>
      <c r="AV1659" s="20"/>
      <c r="AW1659" s="20"/>
      <c r="AX1659" s="20"/>
      <c r="AY1659" s="20"/>
      <c r="AZ1659" s="20"/>
      <c r="BA1659" s="20"/>
      <c r="BC1659" s="48"/>
      <c r="BE1659" s="48"/>
      <c r="BG1659" s="48"/>
      <c r="BH1659" s="48"/>
      <c r="BI1659" s="19"/>
      <c r="BJ1659" s="19"/>
      <c r="BK1659" s="19"/>
      <c r="BL1659" s="48"/>
      <c r="BM1659" s="61"/>
      <c r="BN1659" s="48"/>
    </row>
    <row r="1660" spans="2:66">
      <c r="B1660" s="43"/>
      <c r="C1660" s="27"/>
      <c r="F1660" s="176"/>
      <c r="G1660" s="460"/>
      <c r="H1660" s="48"/>
      <c r="I1660" s="48"/>
      <c r="J1660" s="48"/>
      <c r="K1660" s="54"/>
      <c r="N1660" s="176"/>
      <c r="O1660" s="48"/>
      <c r="P1660" s="48"/>
      <c r="Q1660" s="48"/>
      <c r="R1660" s="54"/>
      <c r="T1660" s="176"/>
      <c r="U1660" s="48"/>
      <c r="V1660" s="48"/>
      <c r="W1660" s="48"/>
      <c r="X1660" s="54"/>
      <c r="Z1660" s="176"/>
      <c r="AA1660" s="48"/>
      <c r="AB1660" s="48"/>
      <c r="AC1660" s="48"/>
      <c r="AD1660" s="54"/>
      <c r="AK1660" s="20"/>
      <c r="AL1660" s="20"/>
      <c r="AM1660" s="20"/>
      <c r="AN1660" s="20"/>
      <c r="AO1660" s="20"/>
      <c r="AP1660" s="20"/>
      <c r="AQ1660" s="20"/>
      <c r="AR1660" s="20"/>
      <c r="AS1660" s="20"/>
      <c r="AU1660" s="20"/>
      <c r="AV1660" s="20"/>
      <c r="AW1660" s="20"/>
      <c r="AX1660" s="20"/>
      <c r="AY1660" s="20"/>
      <c r="AZ1660" s="20"/>
      <c r="BA1660" s="20"/>
      <c r="BC1660" s="48"/>
      <c r="BE1660" s="48"/>
      <c r="BG1660" s="48"/>
      <c r="BH1660" s="48"/>
      <c r="BI1660" s="19"/>
      <c r="BJ1660" s="19"/>
      <c r="BK1660" s="19"/>
      <c r="BL1660" s="48"/>
      <c r="BM1660" s="61"/>
      <c r="BN1660" s="48"/>
    </row>
    <row r="1661" spans="2:66">
      <c r="B1661" s="43"/>
      <c r="C1661" s="27"/>
      <c r="F1661" s="176"/>
      <c r="G1661" s="460"/>
      <c r="H1661" s="48"/>
      <c r="I1661" s="48"/>
      <c r="J1661" s="48"/>
      <c r="K1661" s="54"/>
      <c r="N1661" s="176"/>
      <c r="O1661" s="48"/>
      <c r="P1661" s="48"/>
      <c r="Q1661" s="48"/>
      <c r="R1661" s="54"/>
      <c r="T1661" s="176"/>
      <c r="U1661" s="48"/>
      <c r="V1661" s="48"/>
      <c r="W1661" s="48"/>
      <c r="X1661" s="54"/>
      <c r="Z1661" s="176"/>
      <c r="AA1661" s="48"/>
      <c r="AB1661" s="48"/>
      <c r="AC1661" s="48"/>
      <c r="AD1661" s="54"/>
      <c r="AK1661" s="20"/>
      <c r="AL1661" s="20"/>
      <c r="AM1661" s="20"/>
      <c r="AN1661" s="20"/>
      <c r="AO1661" s="20"/>
      <c r="AP1661" s="20"/>
      <c r="AQ1661" s="20"/>
      <c r="AR1661" s="20"/>
      <c r="AS1661" s="20"/>
      <c r="AU1661" s="20"/>
      <c r="AV1661" s="20"/>
      <c r="AW1661" s="20"/>
      <c r="AX1661" s="20"/>
      <c r="AY1661" s="20"/>
      <c r="AZ1661" s="20"/>
      <c r="BA1661" s="20"/>
      <c r="BC1661" s="48"/>
      <c r="BE1661" s="48"/>
      <c r="BG1661" s="48"/>
      <c r="BH1661" s="48"/>
      <c r="BI1661" s="19"/>
      <c r="BJ1661" s="19"/>
      <c r="BK1661" s="19"/>
      <c r="BL1661" s="48"/>
      <c r="BM1661" s="61"/>
      <c r="BN1661" s="48"/>
    </row>
    <row r="1662" spans="2:66">
      <c r="B1662" s="43"/>
      <c r="C1662" s="27"/>
      <c r="F1662" s="176"/>
      <c r="G1662" s="460"/>
      <c r="H1662" s="48"/>
      <c r="I1662" s="48"/>
      <c r="J1662" s="48"/>
      <c r="K1662" s="54"/>
      <c r="N1662" s="176"/>
      <c r="O1662" s="48"/>
      <c r="P1662" s="48"/>
      <c r="Q1662" s="48"/>
      <c r="R1662" s="54"/>
      <c r="T1662" s="176"/>
      <c r="U1662" s="48"/>
      <c r="V1662" s="48"/>
      <c r="W1662" s="48"/>
      <c r="X1662" s="54"/>
      <c r="Z1662" s="176"/>
      <c r="AA1662" s="48"/>
      <c r="AB1662" s="48"/>
      <c r="AC1662" s="48"/>
      <c r="AD1662" s="54"/>
      <c r="AK1662" s="20"/>
      <c r="AL1662" s="20"/>
      <c r="AM1662" s="20"/>
      <c r="AN1662" s="20"/>
      <c r="AO1662" s="20"/>
      <c r="AP1662" s="20"/>
      <c r="AQ1662" s="20"/>
      <c r="AR1662" s="20"/>
      <c r="AS1662" s="20"/>
      <c r="AU1662" s="20"/>
      <c r="AV1662" s="20"/>
      <c r="AW1662" s="20"/>
      <c r="AX1662" s="20"/>
      <c r="AY1662" s="20"/>
      <c r="AZ1662" s="20"/>
      <c r="BA1662" s="20"/>
      <c r="BC1662" s="48"/>
      <c r="BE1662" s="48"/>
      <c r="BG1662" s="48"/>
      <c r="BH1662" s="48"/>
      <c r="BI1662" s="19"/>
      <c r="BJ1662" s="19"/>
      <c r="BK1662" s="19"/>
      <c r="BL1662" s="48"/>
      <c r="BM1662" s="61"/>
      <c r="BN1662" s="48"/>
    </row>
    <row r="1663" spans="2:66">
      <c r="B1663" s="43"/>
      <c r="C1663" s="27"/>
      <c r="F1663" s="176"/>
      <c r="G1663" s="460"/>
      <c r="H1663" s="48"/>
      <c r="I1663" s="48"/>
      <c r="J1663" s="48"/>
      <c r="K1663" s="54"/>
      <c r="N1663" s="176"/>
      <c r="O1663" s="48"/>
      <c r="P1663" s="48"/>
      <c r="Q1663" s="48"/>
      <c r="R1663" s="54"/>
      <c r="T1663" s="176"/>
      <c r="U1663" s="48"/>
      <c r="V1663" s="48"/>
      <c r="W1663" s="48"/>
      <c r="X1663" s="54"/>
      <c r="Z1663" s="176"/>
      <c r="AA1663" s="48"/>
      <c r="AB1663" s="48"/>
      <c r="AC1663" s="48"/>
      <c r="AD1663" s="54"/>
      <c r="AK1663" s="20"/>
      <c r="AL1663" s="20"/>
      <c r="AM1663" s="20"/>
      <c r="AN1663" s="20"/>
      <c r="AO1663" s="20"/>
      <c r="AP1663" s="20"/>
      <c r="AQ1663" s="20"/>
      <c r="AR1663" s="20"/>
      <c r="AS1663" s="20"/>
      <c r="AU1663" s="20"/>
      <c r="AV1663" s="20"/>
      <c r="AW1663" s="20"/>
      <c r="AX1663" s="20"/>
      <c r="AY1663" s="20"/>
      <c r="AZ1663" s="20"/>
      <c r="BA1663" s="20"/>
      <c r="BC1663" s="48"/>
      <c r="BE1663" s="48"/>
      <c r="BG1663" s="48"/>
      <c r="BH1663" s="48"/>
      <c r="BI1663" s="19"/>
      <c r="BJ1663" s="19"/>
      <c r="BK1663" s="19"/>
      <c r="BL1663" s="48"/>
      <c r="BM1663" s="61"/>
      <c r="BN1663" s="48"/>
    </row>
    <row r="1664" spans="2:66">
      <c r="B1664" s="43"/>
      <c r="C1664" s="27"/>
      <c r="F1664" s="176"/>
      <c r="G1664" s="460"/>
      <c r="H1664" s="48"/>
      <c r="I1664" s="48"/>
      <c r="J1664" s="48"/>
      <c r="K1664" s="54"/>
      <c r="N1664" s="176"/>
      <c r="O1664" s="48"/>
      <c r="P1664" s="48"/>
      <c r="Q1664" s="48"/>
      <c r="R1664" s="54"/>
      <c r="T1664" s="176"/>
      <c r="U1664" s="48"/>
      <c r="V1664" s="48"/>
      <c r="W1664" s="48"/>
      <c r="X1664" s="54"/>
      <c r="Z1664" s="176"/>
      <c r="AA1664" s="48"/>
      <c r="AB1664" s="48"/>
      <c r="AC1664" s="48"/>
      <c r="AD1664" s="54"/>
      <c r="AK1664" s="20"/>
      <c r="AL1664" s="20"/>
      <c r="AM1664" s="20"/>
      <c r="AN1664" s="20"/>
      <c r="AO1664" s="20"/>
      <c r="AP1664" s="20"/>
      <c r="AQ1664" s="20"/>
      <c r="AR1664" s="20"/>
      <c r="AS1664" s="20"/>
      <c r="AU1664" s="20"/>
      <c r="AV1664" s="20"/>
      <c r="AW1664" s="20"/>
      <c r="AX1664" s="20"/>
      <c r="AY1664" s="20"/>
      <c r="AZ1664" s="20"/>
      <c r="BA1664" s="20"/>
      <c r="BC1664" s="48"/>
      <c r="BE1664" s="48"/>
      <c r="BG1664" s="48"/>
      <c r="BH1664" s="48"/>
      <c r="BI1664" s="19"/>
      <c r="BJ1664" s="19"/>
      <c r="BK1664" s="19"/>
      <c r="BL1664" s="48"/>
      <c r="BM1664" s="61"/>
      <c r="BN1664" s="48"/>
    </row>
    <row r="1665" spans="2:66">
      <c r="B1665" s="43"/>
      <c r="C1665" s="27"/>
      <c r="F1665" s="176"/>
      <c r="G1665" s="460"/>
      <c r="H1665" s="48"/>
      <c r="I1665" s="48"/>
      <c r="J1665" s="48"/>
      <c r="K1665" s="54"/>
      <c r="N1665" s="176"/>
      <c r="O1665" s="48"/>
      <c r="P1665" s="48"/>
      <c r="Q1665" s="48"/>
      <c r="R1665" s="54"/>
      <c r="T1665" s="176"/>
      <c r="U1665" s="48"/>
      <c r="V1665" s="48"/>
      <c r="W1665" s="48"/>
      <c r="X1665" s="54"/>
      <c r="Z1665" s="176"/>
      <c r="AA1665" s="48"/>
      <c r="AB1665" s="48"/>
      <c r="AC1665" s="48"/>
      <c r="AD1665" s="54"/>
      <c r="AK1665" s="20"/>
      <c r="AL1665" s="20"/>
      <c r="AM1665" s="20"/>
      <c r="AN1665" s="20"/>
      <c r="AO1665" s="20"/>
      <c r="AP1665" s="20"/>
      <c r="AQ1665" s="20"/>
      <c r="AR1665" s="20"/>
      <c r="AS1665" s="20"/>
      <c r="AU1665" s="20"/>
      <c r="AV1665" s="20"/>
      <c r="AW1665" s="20"/>
      <c r="AX1665" s="20"/>
      <c r="AY1665" s="20"/>
      <c r="AZ1665" s="20"/>
      <c r="BA1665" s="20"/>
      <c r="BC1665" s="48"/>
      <c r="BE1665" s="48"/>
      <c r="BG1665" s="48"/>
      <c r="BH1665" s="48"/>
      <c r="BI1665" s="19"/>
      <c r="BJ1665" s="19"/>
      <c r="BK1665" s="19"/>
      <c r="BL1665" s="48"/>
      <c r="BM1665" s="61"/>
      <c r="BN1665" s="48"/>
    </row>
    <row r="1666" spans="2:66">
      <c r="B1666" s="43"/>
      <c r="C1666" s="27"/>
      <c r="F1666" s="176"/>
      <c r="G1666" s="460"/>
      <c r="H1666" s="48"/>
      <c r="I1666" s="48"/>
      <c r="J1666" s="48"/>
      <c r="K1666" s="54"/>
      <c r="N1666" s="176"/>
      <c r="O1666" s="48"/>
      <c r="P1666" s="48"/>
      <c r="Q1666" s="48"/>
      <c r="R1666" s="54"/>
      <c r="T1666" s="176"/>
      <c r="U1666" s="48"/>
      <c r="V1666" s="48"/>
      <c r="W1666" s="48"/>
      <c r="X1666" s="54"/>
      <c r="Z1666" s="176"/>
      <c r="AA1666" s="48"/>
      <c r="AB1666" s="48"/>
      <c r="AC1666" s="48"/>
      <c r="AD1666" s="54"/>
      <c r="AK1666" s="20"/>
      <c r="AL1666" s="20"/>
      <c r="AM1666" s="20"/>
      <c r="AN1666" s="20"/>
      <c r="AO1666" s="20"/>
      <c r="AP1666" s="20"/>
      <c r="AQ1666" s="20"/>
      <c r="AR1666" s="20"/>
      <c r="AS1666" s="20"/>
      <c r="AU1666" s="20"/>
      <c r="AV1666" s="20"/>
      <c r="AW1666" s="20"/>
      <c r="AX1666" s="20"/>
      <c r="AY1666" s="20"/>
      <c r="AZ1666" s="20"/>
      <c r="BA1666" s="20"/>
      <c r="BC1666" s="48"/>
      <c r="BE1666" s="48"/>
      <c r="BG1666" s="48"/>
      <c r="BH1666" s="48"/>
      <c r="BI1666" s="19"/>
      <c r="BJ1666" s="19"/>
      <c r="BK1666" s="19"/>
      <c r="BL1666" s="48"/>
      <c r="BM1666" s="61"/>
      <c r="BN1666" s="48"/>
    </row>
    <row r="1667" spans="2:66">
      <c r="B1667" s="43"/>
      <c r="C1667" s="27"/>
      <c r="F1667" s="176"/>
      <c r="G1667" s="460"/>
      <c r="H1667" s="48"/>
      <c r="I1667" s="48"/>
      <c r="J1667" s="48"/>
      <c r="K1667" s="54"/>
      <c r="N1667" s="176"/>
      <c r="O1667" s="48"/>
      <c r="P1667" s="48"/>
      <c r="Q1667" s="48"/>
      <c r="R1667" s="54"/>
      <c r="T1667" s="176"/>
      <c r="U1667" s="48"/>
      <c r="V1667" s="48"/>
      <c r="W1667" s="48"/>
      <c r="X1667" s="54"/>
      <c r="Z1667" s="176"/>
      <c r="AA1667" s="48"/>
      <c r="AB1667" s="48"/>
      <c r="AC1667" s="48"/>
      <c r="AD1667" s="54"/>
      <c r="AK1667" s="20"/>
      <c r="AL1667" s="20"/>
      <c r="AM1667" s="20"/>
      <c r="AN1667" s="20"/>
      <c r="AO1667" s="20"/>
      <c r="AP1667" s="20"/>
      <c r="AQ1667" s="20"/>
      <c r="AR1667" s="20"/>
      <c r="AS1667" s="20"/>
      <c r="AU1667" s="20"/>
      <c r="AV1667" s="20"/>
      <c r="AW1667" s="20"/>
      <c r="AX1667" s="20"/>
      <c r="AY1667" s="20"/>
      <c r="AZ1667" s="20"/>
      <c r="BA1667" s="20"/>
      <c r="BC1667" s="48"/>
      <c r="BE1667" s="48"/>
      <c r="BG1667" s="48"/>
      <c r="BH1667" s="48"/>
      <c r="BI1667" s="19"/>
      <c r="BJ1667" s="19"/>
      <c r="BK1667" s="19"/>
      <c r="BL1667" s="48"/>
      <c r="BM1667" s="61"/>
      <c r="BN1667" s="48"/>
    </row>
    <row r="1668" spans="2:66">
      <c r="B1668" s="43"/>
      <c r="C1668" s="27"/>
      <c r="F1668" s="176"/>
      <c r="G1668" s="460"/>
      <c r="H1668" s="48"/>
      <c r="I1668" s="48"/>
      <c r="J1668" s="48"/>
      <c r="K1668" s="54"/>
      <c r="N1668" s="176"/>
      <c r="O1668" s="48"/>
      <c r="P1668" s="48"/>
      <c r="Q1668" s="48"/>
      <c r="R1668" s="54"/>
      <c r="T1668" s="176"/>
      <c r="U1668" s="48"/>
      <c r="V1668" s="48"/>
      <c r="W1668" s="48"/>
      <c r="X1668" s="54"/>
      <c r="Z1668" s="176"/>
      <c r="AA1668" s="48"/>
      <c r="AB1668" s="48"/>
      <c r="AC1668" s="48"/>
      <c r="AD1668" s="54"/>
      <c r="AK1668" s="20"/>
      <c r="AL1668" s="20"/>
      <c r="AM1668" s="20"/>
      <c r="AN1668" s="20"/>
      <c r="AO1668" s="20"/>
      <c r="AP1668" s="20"/>
      <c r="AQ1668" s="20"/>
      <c r="AR1668" s="20"/>
      <c r="AS1668" s="20"/>
      <c r="AU1668" s="20"/>
      <c r="AV1668" s="20"/>
      <c r="AW1668" s="20"/>
      <c r="AX1668" s="20"/>
      <c r="AY1668" s="20"/>
      <c r="AZ1668" s="20"/>
      <c r="BA1668" s="20"/>
      <c r="BC1668" s="48"/>
      <c r="BE1668" s="48"/>
      <c r="BG1668" s="48"/>
      <c r="BH1668" s="48"/>
      <c r="BI1668" s="19"/>
      <c r="BJ1668" s="19"/>
      <c r="BK1668" s="19"/>
      <c r="BL1668" s="48"/>
      <c r="BM1668" s="61"/>
      <c r="BN1668" s="48"/>
    </row>
    <row r="1669" spans="2:66">
      <c r="B1669" s="43"/>
      <c r="C1669" s="27"/>
      <c r="F1669" s="176"/>
      <c r="G1669" s="460"/>
      <c r="H1669" s="48"/>
      <c r="I1669" s="48"/>
      <c r="J1669" s="48"/>
      <c r="K1669" s="54"/>
      <c r="N1669" s="176"/>
      <c r="O1669" s="48"/>
      <c r="P1669" s="48"/>
      <c r="Q1669" s="48"/>
      <c r="R1669" s="54"/>
      <c r="T1669" s="176"/>
      <c r="U1669" s="48"/>
      <c r="V1669" s="48"/>
      <c r="W1669" s="48"/>
      <c r="X1669" s="54"/>
      <c r="Z1669" s="176"/>
      <c r="AA1669" s="48"/>
      <c r="AB1669" s="48"/>
      <c r="AC1669" s="48"/>
      <c r="AD1669" s="54"/>
      <c r="AK1669" s="20"/>
      <c r="AL1669" s="20"/>
      <c r="AM1669" s="20"/>
      <c r="AN1669" s="20"/>
      <c r="AO1669" s="20"/>
      <c r="AP1669" s="20"/>
      <c r="AQ1669" s="20"/>
      <c r="AR1669" s="20"/>
      <c r="AS1669" s="20"/>
      <c r="AU1669" s="20"/>
      <c r="AV1669" s="20"/>
      <c r="AW1669" s="20"/>
      <c r="AX1669" s="20"/>
      <c r="AY1669" s="20"/>
      <c r="AZ1669" s="20"/>
      <c r="BA1669" s="20"/>
      <c r="BC1669" s="48"/>
      <c r="BE1669" s="48"/>
      <c r="BG1669" s="48"/>
      <c r="BH1669" s="48"/>
      <c r="BI1669" s="19"/>
      <c r="BJ1669" s="19"/>
      <c r="BK1669" s="19"/>
      <c r="BL1669" s="48"/>
      <c r="BM1669" s="61"/>
      <c r="BN1669" s="48"/>
    </row>
    <row r="1670" spans="2:66">
      <c r="B1670" s="43"/>
      <c r="C1670" s="27"/>
      <c r="F1670" s="176"/>
      <c r="G1670" s="460"/>
      <c r="H1670" s="48"/>
      <c r="I1670" s="48"/>
      <c r="J1670" s="48"/>
      <c r="K1670" s="54"/>
      <c r="N1670" s="176"/>
      <c r="O1670" s="48"/>
      <c r="P1670" s="48"/>
      <c r="Q1670" s="48"/>
      <c r="R1670" s="54"/>
      <c r="T1670" s="176"/>
      <c r="U1670" s="48"/>
      <c r="V1670" s="48"/>
      <c r="W1670" s="48"/>
      <c r="X1670" s="54"/>
      <c r="Z1670" s="176"/>
      <c r="AA1670" s="48"/>
      <c r="AB1670" s="48"/>
      <c r="AC1670" s="48"/>
      <c r="AD1670" s="54"/>
      <c r="AK1670" s="20"/>
      <c r="AL1670" s="20"/>
      <c r="AM1670" s="20"/>
      <c r="AN1670" s="20"/>
      <c r="AO1670" s="20"/>
      <c r="AP1670" s="20"/>
      <c r="AQ1670" s="20"/>
      <c r="AR1670" s="20"/>
      <c r="AS1670" s="20"/>
      <c r="AU1670" s="20"/>
      <c r="AV1670" s="20"/>
      <c r="AW1670" s="20"/>
      <c r="AX1670" s="20"/>
      <c r="AY1670" s="20"/>
      <c r="AZ1670" s="20"/>
      <c r="BA1670" s="20"/>
      <c r="BC1670" s="48"/>
      <c r="BE1670" s="48"/>
      <c r="BG1670" s="48"/>
      <c r="BH1670" s="48"/>
      <c r="BI1670" s="19"/>
      <c r="BJ1670" s="19"/>
      <c r="BK1670" s="19"/>
      <c r="BL1670" s="48"/>
      <c r="BM1670" s="61"/>
      <c r="BN1670" s="48"/>
    </row>
    <row r="1671" spans="2:66">
      <c r="B1671" s="43"/>
      <c r="C1671" s="27"/>
      <c r="F1671" s="176"/>
      <c r="G1671" s="460"/>
      <c r="H1671" s="48"/>
      <c r="I1671" s="48"/>
      <c r="J1671" s="48"/>
      <c r="K1671" s="54"/>
      <c r="N1671" s="176"/>
      <c r="O1671" s="48"/>
      <c r="P1671" s="48"/>
      <c r="Q1671" s="48"/>
      <c r="R1671" s="54"/>
      <c r="T1671" s="176"/>
      <c r="U1671" s="48"/>
      <c r="V1671" s="48"/>
      <c r="W1671" s="48"/>
      <c r="X1671" s="54"/>
      <c r="Z1671" s="176"/>
      <c r="AA1671" s="48"/>
      <c r="AB1671" s="48"/>
      <c r="AC1671" s="48"/>
      <c r="AD1671" s="54"/>
      <c r="AK1671" s="20"/>
      <c r="AL1671" s="20"/>
      <c r="AM1671" s="20"/>
      <c r="AN1671" s="20"/>
      <c r="AO1671" s="20"/>
      <c r="AP1671" s="20"/>
      <c r="AQ1671" s="20"/>
      <c r="AR1671" s="20"/>
      <c r="AS1671" s="20"/>
      <c r="AU1671" s="20"/>
      <c r="AV1671" s="20"/>
      <c r="AW1671" s="20"/>
      <c r="AX1671" s="20"/>
      <c r="AY1671" s="20"/>
      <c r="AZ1671" s="20"/>
      <c r="BA1671" s="20"/>
      <c r="BC1671" s="48"/>
      <c r="BE1671" s="48"/>
      <c r="BG1671" s="48"/>
      <c r="BH1671" s="48"/>
      <c r="BI1671" s="19"/>
      <c r="BJ1671" s="19"/>
      <c r="BK1671" s="19"/>
      <c r="BL1671" s="48"/>
      <c r="BM1671" s="61"/>
      <c r="BN1671" s="48"/>
    </row>
    <row r="1672" spans="2:66">
      <c r="B1672" s="43"/>
      <c r="C1672" s="27"/>
      <c r="F1672" s="176"/>
      <c r="G1672" s="460"/>
      <c r="H1672" s="48"/>
      <c r="I1672" s="48"/>
      <c r="J1672" s="48"/>
      <c r="K1672" s="54"/>
      <c r="N1672" s="176"/>
      <c r="O1672" s="48"/>
      <c r="P1672" s="48"/>
      <c r="Q1672" s="48"/>
      <c r="R1672" s="54"/>
      <c r="T1672" s="176"/>
      <c r="U1672" s="48"/>
      <c r="V1672" s="48"/>
      <c r="W1672" s="48"/>
      <c r="X1672" s="54"/>
      <c r="Z1672" s="176"/>
      <c r="AA1672" s="48"/>
      <c r="AB1672" s="48"/>
      <c r="AC1672" s="48"/>
      <c r="AD1672" s="54"/>
      <c r="AK1672" s="20"/>
      <c r="AL1672" s="20"/>
      <c r="AM1672" s="20"/>
      <c r="AN1672" s="20"/>
      <c r="AO1672" s="20"/>
      <c r="AP1672" s="20"/>
      <c r="AQ1672" s="20"/>
      <c r="AR1672" s="20"/>
      <c r="AS1672" s="20"/>
      <c r="AU1672" s="20"/>
      <c r="AV1672" s="20"/>
      <c r="AW1672" s="20"/>
      <c r="AX1672" s="20"/>
      <c r="AY1672" s="20"/>
      <c r="AZ1672" s="20"/>
      <c r="BA1672" s="20"/>
      <c r="BC1672" s="48"/>
      <c r="BE1672" s="48"/>
      <c r="BG1672" s="48"/>
      <c r="BH1672" s="48"/>
      <c r="BI1672" s="19"/>
      <c r="BJ1672" s="19"/>
      <c r="BK1672" s="19"/>
      <c r="BL1672" s="48"/>
      <c r="BM1672" s="61"/>
      <c r="BN1672" s="48"/>
    </row>
    <row r="1673" spans="2:66">
      <c r="B1673" s="43"/>
      <c r="C1673" s="27"/>
      <c r="F1673" s="176"/>
      <c r="G1673" s="460"/>
      <c r="H1673" s="48"/>
      <c r="I1673" s="48"/>
      <c r="J1673" s="48"/>
      <c r="K1673" s="54"/>
      <c r="N1673" s="176"/>
      <c r="O1673" s="48"/>
      <c r="P1673" s="48"/>
      <c r="Q1673" s="48"/>
      <c r="R1673" s="54"/>
      <c r="T1673" s="176"/>
      <c r="U1673" s="48"/>
      <c r="V1673" s="48"/>
      <c r="W1673" s="48"/>
      <c r="X1673" s="54"/>
      <c r="Z1673" s="176"/>
      <c r="AA1673" s="48"/>
      <c r="AB1673" s="48"/>
      <c r="AC1673" s="48"/>
      <c r="AD1673" s="54"/>
      <c r="AK1673" s="20"/>
      <c r="AL1673" s="20"/>
      <c r="AM1673" s="20"/>
      <c r="AN1673" s="20"/>
      <c r="AO1673" s="20"/>
      <c r="AP1673" s="20"/>
      <c r="AQ1673" s="20"/>
      <c r="AR1673" s="20"/>
      <c r="AS1673" s="20"/>
      <c r="AU1673" s="20"/>
      <c r="AV1673" s="20"/>
      <c r="AW1673" s="20"/>
      <c r="AX1673" s="20"/>
      <c r="AY1673" s="20"/>
      <c r="AZ1673" s="20"/>
      <c r="BA1673" s="20"/>
      <c r="BC1673" s="48"/>
      <c r="BE1673" s="48"/>
      <c r="BG1673" s="48"/>
      <c r="BH1673" s="48"/>
      <c r="BI1673" s="19"/>
      <c r="BJ1673" s="19"/>
      <c r="BK1673" s="19"/>
      <c r="BL1673" s="48"/>
      <c r="BM1673" s="61"/>
      <c r="BN1673" s="48"/>
    </row>
    <row r="1674" spans="2:66">
      <c r="B1674" s="43"/>
      <c r="C1674" s="27"/>
      <c r="F1674" s="176"/>
      <c r="G1674" s="460"/>
      <c r="H1674" s="48"/>
      <c r="I1674" s="48"/>
      <c r="J1674" s="48"/>
      <c r="K1674" s="54"/>
      <c r="N1674" s="176"/>
      <c r="O1674" s="48"/>
      <c r="P1674" s="48"/>
      <c r="Q1674" s="48"/>
      <c r="R1674" s="54"/>
      <c r="T1674" s="176"/>
      <c r="U1674" s="48"/>
      <c r="V1674" s="48"/>
      <c r="W1674" s="48"/>
      <c r="X1674" s="54"/>
      <c r="Z1674" s="176"/>
      <c r="AA1674" s="48"/>
      <c r="AB1674" s="48"/>
      <c r="AC1674" s="48"/>
      <c r="AD1674" s="54"/>
      <c r="AK1674" s="20"/>
      <c r="AL1674" s="20"/>
      <c r="AM1674" s="20"/>
      <c r="AN1674" s="20"/>
      <c r="AO1674" s="20"/>
      <c r="AP1674" s="20"/>
      <c r="AQ1674" s="20"/>
      <c r="AR1674" s="20"/>
      <c r="AS1674" s="20"/>
      <c r="AU1674" s="20"/>
      <c r="AV1674" s="20"/>
      <c r="AW1674" s="20"/>
      <c r="AX1674" s="20"/>
      <c r="AY1674" s="20"/>
      <c r="AZ1674" s="20"/>
      <c r="BA1674" s="20"/>
      <c r="BC1674" s="48"/>
      <c r="BE1674" s="48"/>
      <c r="BG1674" s="48"/>
      <c r="BH1674" s="48"/>
      <c r="BI1674" s="19"/>
      <c r="BJ1674" s="19"/>
      <c r="BK1674" s="19"/>
      <c r="BL1674" s="48"/>
      <c r="BM1674" s="61"/>
      <c r="BN1674" s="48"/>
    </row>
    <row r="1675" spans="2:66">
      <c r="B1675" s="43"/>
      <c r="C1675" s="27"/>
      <c r="F1675" s="176"/>
      <c r="G1675" s="460"/>
      <c r="H1675" s="48"/>
      <c r="I1675" s="48"/>
      <c r="J1675" s="48"/>
      <c r="K1675" s="54"/>
      <c r="N1675" s="176"/>
      <c r="O1675" s="48"/>
      <c r="P1675" s="48"/>
      <c r="Q1675" s="48"/>
      <c r="R1675" s="54"/>
      <c r="T1675" s="176"/>
      <c r="U1675" s="48"/>
      <c r="V1675" s="48"/>
      <c r="W1675" s="48"/>
      <c r="X1675" s="54"/>
      <c r="Z1675" s="176"/>
      <c r="AA1675" s="48"/>
      <c r="AB1675" s="48"/>
      <c r="AC1675" s="48"/>
      <c r="AD1675" s="54"/>
      <c r="AK1675" s="20"/>
      <c r="AL1675" s="20"/>
      <c r="AM1675" s="20"/>
      <c r="AN1675" s="20"/>
      <c r="AO1675" s="20"/>
      <c r="AP1675" s="20"/>
      <c r="AQ1675" s="20"/>
      <c r="AR1675" s="20"/>
      <c r="AS1675" s="20"/>
      <c r="AU1675" s="20"/>
      <c r="AV1675" s="20"/>
      <c r="AW1675" s="20"/>
      <c r="AX1675" s="20"/>
      <c r="AY1675" s="20"/>
      <c r="AZ1675" s="20"/>
      <c r="BA1675" s="20"/>
      <c r="BC1675" s="48"/>
      <c r="BE1675" s="48"/>
      <c r="BG1675" s="48"/>
      <c r="BH1675" s="48"/>
      <c r="BI1675" s="19"/>
      <c r="BJ1675" s="19"/>
      <c r="BK1675" s="19"/>
      <c r="BL1675" s="48"/>
      <c r="BM1675" s="61"/>
      <c r="BN1675" s="48"/>
    </row>
    <row r="1676" spans="2:66">
      <c r="B1676" s="43"/>
      <c r="C1676" s="27"/>
      <c r="F1676" s="176"/>
      <c r="G1676" s="460"/>
      <c r="H1676" s="48"/>
      <c r="I1676" s="48"/>
      <c r="J1676" s="48"/>
      <c r="K1676" s="54"/>
      <c r="N1676" s="176"/>
      <c r="O1676" s="48"/>
      <c r="P1676" s="48"/>
      <c r="Q1676" s="48"/>
      <c r="R1676" s="54"/>
      <c r="T1676" s="176"/>
      <c r="U1676" s="48"/>
      <c r="V1676" s="48"/>
      <c r="W1676" s="48"/>
      <c r="X1676" s="54"/>
      <c r="Z1676" s="176"/>
      <c r="AA1676" s="48"/>
      <c r="AB1676" s="48"/>
      <c r="AC1676" s="48"/>
      <c r="AD1676" s="54"/>
      <c r="AK1676" s="20"/>
      <c r="AL1676" s="20"/>
      <c r="AM1676" s="20"/>
      <c r="AN1676" s="20"/>
      <c r="AO1676" s="20"/>
      <c r="AP1676" s="20"/>
      <c r="AQ1676" s="20"/>
      <c r="AR1676" s="20"/>
      <c r="AS1676" s="20"/>
      <c r="AU1676" s="20"/>
      <c r="AV1676" s="20"/>
      <c r="AW1676" s="20"/>
      <c r="AX1676" s="20"/>
      <c r="AY1676" s="20"/>
      <c r="AZ1676" s="20"/>
      <c r="BA1676" s="20"/>
      <c r="BC1676" s="48"/>
      <c r="BE1676" s="48"/>
      <c r="BG1676" s="48"/>
      <c r="BH1676" s="48"/>
      <c r="BI1676" s="19"/>
      <c r="BJ1676" s="19"/>
      <c r="BK1676" s="19"/>
      <c r="BL1676" s="48"/>
      <c r="BM1676" s="61"/>
      <c r="BN1676" s="48"/>
    </row>
    <row r="1677" spans="2:66">
      <c r="B1677" s="43"/>
      <c r="C1677" s="27"/>
      <c r="F1677" s="176"/>
      <c r="G1677" s="460"/>
      <c r="H1677" s="48"/>
      <c r="I1677" s="48"/>
      <c r="J1677" s="48"/>
      <c r="K1677" s="54"/>
      <c r="N1677" s="176"/>
      <c r="O1677" s="48"/>
      <c r="P1677" s="48"/>
      <c r="Q1677" s="48"/>
      <c r="R1677" s="54"/>
      <c r="T1677" s="176"/>
      <c r="U1677" s="48"/>
      <c r="V1677" s="48"/>
      <c r="W1677" s="48"/>
      <c r="X1677" s="54"/>
      <c r="Z1677" s="176"/>
      <c r="AA1677" s="48"/>
      <c r="AB1677" s="48"/>
      <c r="AC1677" s="48"/>
      <c r="AD1677" s="54"/>
      <c r="AK1677" s="20"/>
      <c r="AL1677" s="20"/>
      <c r="AM1677" s="20"/>
      <c r="AN1677" s="20"/>
      <c r="AO1677" s="20"/>
      <c r="AP1677" s="20"/>
      <c r="AQ1677" s="20"/>
      <c r="AR1677" s="20"/>
      <c r="AS1677" s="20"/>
      <c r="AU1677" s="20"/>
      <c r="AV1677" s="20"/>
      <c r="AW1677" s="20"/>
      <c r="AX1677" s="20"/>
      <c r="AY1677" s="20"/>
      <c r="AZ1677" s="20"/>
      <c r="BA1677" s="20"/>
      <c r="BC1677" s="48"/>
      <c r="BE1677" s="48"/>
      <c r="BG1677" s="48"/>
      <c r="BH1677" s="48"/>
      <c r="BI1677" s="19"/>
      <c r="BJ1677" s="19"/>
      <c r="BK1677" s="19"/>
      <c r="BL1677" s="48"/>
      <c r="BM1677" s="61"/>
      <c r="BN1677" s="48"/>
    </row>
    <row r="1678" spans="2:66">
      <c r="B1678" s="43"/>
      <c r="C1678" s="27"/>
      <c r="F1678" s="176"/>
      <c r="G1678" s="460"/>
      <c r="H1678" s="48"/>
      <c r="I1678" s="48"/>
      <c r="J1678" s="48"/>
      <c r="K1678" s="54"/>
      <c r="N1678" s="176"/>
      <c r="O1678" s="48"/>
      <c r="P1678" s="48"/>
      <c r="Q1678" s="48"/>
      <c r="R1678" s="54"/>
      <c r="T1678" s="176"/>
      <c r="U1678" s="48"/>
      <c r="V1678" s="48"/>
      <c r="W1678" s="48"/>
      <c r="X1678" s="54"/>
      <c r="Z1678" s="176"/>
      <c r="AA1678" s="48"/>
      <c r="AB1678" s="48"/>
      <c r="AC1678" s="48"/>
      <c r="AD1678" s="54"/>
      <c r="AK1678" s="20"/>
      <c r="AL1678" s="20"/>
      <c r="AM1678" s="20"/>
      <c r="AN1678" s="20"/>
      <c r="AO1678" s="20"/>
      <c r="AP1678" s="20"/>
      <c r="AQ1678" s="20"/>
      <c r="AR1678" s="20"/>
      <c r="AS1678" s="20"/>
      <c r="AU1678" s="20"/>
      <c r="AV1678" s="20"/>
      <c r="AW1678" s="20"/>
      <c r="AX1678" s="20"/>
      <c r="AY1678" s="20"/>
      <c r="AZ1678" s="20"/>
      <c r="BA1678" s="20"/>
      <c r="BC1678" s="48"/>
      <c r="BE1678" s="48"/>
      <c r="BG1678" s="48"/>
      <c r="BH1678" s="48"/>
      <c r="BI1678" s="19"/>
      <c r="BJ1678" s="19"/>
      <c r="BK1678" s="19"/>
      <c r="BL1678" s="48"/>
      <c r="BM1678" s="61"/>
      <c r="BN1678" s="48"/>
    </row>
    <row r="1679" spans="2:66">
      <c r="B1679" s="43"/>
      <c r="C1679" s="27"/>
      <c r="F1679" s="176"/>
      <c r="G1679" s="460"/>
      <c r="H1679" s="48"/>
      <c r="I1679" s="48"/>
      <c r="J1679" s="48"/>
      <c r="K1679" s="54"/>
      <c r="N1679" s="176"/>
      <c r="O1679" s="48"/>
      <c r="P1679" s="48"/>
      <c r="Q1679" s="48"/>
      <c r="R1679" s="54"/>
      <c r="T1679" s="176"/>
      <c r="U1679" s="48"/>
      <c r="V1679" s="48"/>
      <c r="W1679" s="48"/>
      <c r="X1679" s="54"/>
      <c r="Z1679" s="176"/>
      <c r="AA1679" s="48"/>
      <c r="AB1679" s="48"/>
      <c r="AC1679" s="48"/>
      <c r="AD1679" s="54"/>
      <c r="AK1679" s="20"/>
      <c r="AL1679" s="20"/>
      <c r="AM1679" s="20"/>
      <c r="AN1679" s="20"/>
      <c r="AO1679" s="20"/>
      <c r="AP1679" s="20"/>
      <c r="AQ1679" s="20"/>
      <c r="AR1679" s="20"/>
      <c r="AS1679" s="20"/>
      <c r="AU1679" s="20"/>
      <c r="AV1679" s="20"/>
      <c r="AW1679" s="20"/>
      <c r="AX1679" s="20"/>
      <c r="AY1679" s="20"/>
      <c r="AZ1679" s="20"/>
      <c r="BA1679" s="20"/>
      <c r="BC1679" s="48"/>
      <c r="BE1679" s="48"/>
      <c r="BG1679" s="48"/>
      <c r="BH1679" s="48"/>
      <c r="BI1679" s="19"/>
      <c r="BJ1679" s="19"/>
      <c r="BK1679" s="19"/>
      <c r="BL1679" s="48"/>
      <c r="BM1679" s="61"/>
      <c r="BN1679" s="48"/>
    </row>
    <row r="1680" spans="2:66">
      <c r="B1680" s="43"/>
      <c r="C1680" s="27"/>
      <c r="F1680" s="176"/>
      <c r="G1680" s="460"/>
      <c r="H1680" s="48"/>
      <c r="I1680" s="48"/>
      <c r="J1680" s="48"/>
      <c r="K1680" s="54"/>
      <c r="N1680" s="176"/>
      <c r="O1680" s="48"/>
      <c r="P1680" s="48"/>
      <c r="Q1680" s="48"/>
      <c r="R1680" s="54"/>
      <c r="T1680" s="176"/>
      <c r="U1680" s="48"/>
      <c r="V1680" s="48"/>
      <c r="W1680" s="48"/>
      <c r="X1680" s="54"/>
      <c r="Z1680" s="176"/>
      <c r="AA1680" s="48"/>
      <c r="AB1680" s="48"/>
      <c r="AC1680" s="48"/>
      <c r="AD1680" s="54"/>
      <c r="AK1680" s="20"/>
      <c r="AL1680" s="20"/>
      <c r="AM1680" s="20"/>
      <c r="AN1680" s="20"/>
      <c r="AO1680" s="20"/>
      <c r="AP1680" s="20"/>
      <c r="AQ1680" s="20"/>
      <c r="AR1680" s="20"/>
      <c r="AS1680" s="20"/>
      <c r="AU1680" s="20"/>
      <c r="AV1680" s="20"/>
      <c r="AW1680" s="20"/>
      <c r="AX1680" s="20"/>
      <c r="AY1680" s="20"/>
      <c r="AZ1680" s="20"/>
      <c r="BA1680" s="20"/>
      <c r="BC1680" s="48"/>
      <c r="BE1680" s="48"/>
      <c r="BG1680" s="48"/>
      <c r="BH1680" s="48"/>
      <c r="BI1680" s="19"/>
      <c r="BJ1680" s="19"/>
      <c r="BK1680" s="19"/>
      <c r="BL1680" s="48"/>
      <c r="BM1680" s="61"/>
      <c r="BN1680" s="48"/>
    </row>
    <row r="1681" spans="2:66">
      <c r="B1681" s="43"/>
      <c r="C1681" s="27"/>
      <c r="F1681" s="176"/>
      <c r="G1681" s="460"/>
      <c r="H1681" s="48"/>
      <c r="I1681" s="48"/>
      <c r="J1681" s="48"/>
      <c r="K1681" s="54"/>
      <c r="N1681" s="176"/>
      <c r="O1681" s="48"/>
      <c r="P1681" s="48"/>
      <c r="Q1681" s="48"/>
      <c r="R1681" s="54"/>
      <c r="T1681" s="176"/>
      <c r="U1681" s="48"/>
      <c r="V1681" s="48"/>
      <c r="W1681" s="48"/>
      <c r="X1681" s="54"/>
      <c r="Z1681" s="176"/>
      <c r="AA1681" s="48"/>
      <c r="AB1681" s="48"/>
      <c r="AC1681" s="48"/>
      <c r="AD1681" s="54"/>
      <c r="AK1681" s="20"/>
      <c r="AL1681" s="20"/>
      <c r="AM1681" s="20"/>
      <c r="AN1681" s="20"/>
      <c r="AO1681" s="20"/>
      <c r="AP1681" s="20"/>
      <c r="AQ1681" s="20"/>
      <c r="AR1681" s="20"/>
      <c r="AS1681" s="20"/>
      <c r="AU1681" s="20"/>
      <c r="AV1681" s="20"/>
      <c r="AW1681" s="20"/>
      <c r="AX1681" s="20"/>
      <c r="AY1681" s="20"/>
      <c r="AZ1681" s="20"/>
      <c r="BA1681" s="20"/>
      <c r="BC1681" s="48"/>
      <c r="BE1681" s="48"/>
      <c r="BG1681" s="48"/>
      <c r="BH1681" s="48"/>
      <c r="BI1681" s="19"/>
      <c r="BJ1681" s="19"/>
      <c r="BK1681" s="19"/>
      <c r="BL1681" s="48"/>
      <c r="BM1681" s="61"/>
      <c r="BN1681" s="48"/>
    </row>
    <row r="1682" spans="2:66">
      <c r="B1682" s="43"/>
      <c r="C1682" s="27"/>
      <c r="F1682" s="176"/>
      <c r="G1682" s="460"/>
      <c r="H1682" s="48"/>
      <c r="I1682" s="48"/>
      <c r="J1682" s="48"/>
      <c r="K1682" s="54"/>
      <c r="N1682" s="176"/>
      <c r="O1682" s="48"/>
      <c r="P1682" s="48"/>
      <c r="Q1682" s="48"/>
      <c r="R1682" s="54"/>
      <c r="T1682" s="176"/>
      <c r="U1682" s="48"/>
      <c r="V1682" s="48"/>
      <c r="W1682" s="48"/>
      <c r="X1682" s="54"/>
      <c r="Z1682" s="176"/>
      <c r="AA1682" s="48"/>
      <c r="AB1682" s="48"/>
      <c r="AC1682" s="48"/>
      <c r="AD1682" s="54"/>
      <c r="AK1682" s="20"/>
      <c r="AL1682" s="20"/>
      <c r="AM1682" s="20"/>
      <c r="AN1682" s="20"/>
      <c r="AO1682" s="20"/>
      <c r="AP1682" s="20"/>
      <c r="AQ1682" s="20"/>
      <c r="AR1682" s="20"/>
      <c r="AS1682" s="20"/>
      <c r="AU1682" s="20"/>
      <c r="AV1682" s="20"/>
      <c r="AW1682" s="20"/>
      <c r="AX1682" s="20"/>
      <c r="AY1682" s="20"/>
      <c r="AZ1682" s="20"/>
      <c r="BA1682" s="20"/>
      <c r="BC1682" s="48"/>
      <c r="BE1682" s="48"/>
      <c r="BG1682" s="48"/>
      <c r="BH1682" s="48"/>
      <c r="BI1682" s="19"/>
      <c r="BJ1682" s="19"/>
      <c r="BK1682" s="19"/>
      <c r="BL1682" s="48"/>
      <c r="BM1682" s="61"/>
      <c r="BN1682" s="48"/>
    </row>
    <row r="1683" spans="2:66">
      <c r="B1683" s="43"/>
      <c r="C1683" s="27"/>
      <c r="F1683" s="176"/>
      <c r="G1683" s="460"/>
      <c r="H1683" s="48"/>
      <c r="I1683" s="48"/>
      <c r="J1683" s="48"/>
      <c r="K1683" s="54"/>
      <c r="N1683" s="176"/>
      <c r="O1683" s="48"/>
      <c r="P1683" s="48"/>
      <c r="Q1683" s="48"/>
      <c r="R1683" s="54"/>
      <c r="T1683" s="176"/>
      <c r="U1683" s="48"/>
      <c r="V1683" s="48"/>
      <c r="W1683" s="48"/>
      <c r="X1683" s="54"/>
      <c r="Z1683" s="176"/>
      <c r="AA1683" s="48"/>
      <c r="AB1683" s="48"/>
      <c r="AC1683" s="48"/>
      <c r="AD1683" s="54"/>
      <c r="AK1683" s="20"/>
      <c r="AL1683" s="20"/>
      <c r="AM1683" s="20"/>
      <c r="AN1683" s="20"/>
      <c r="AO1683" s="20"/>
      <c r="AP1683" s="20"/>
      <c r="AQ1683" s="20"/>
      <c r="AR1683" s="20"/>
      <c r="AS1683" s="20"/>
      <c r="AU1683" s="20"/>
      <c r="AV1683" s="20"/>
      <c r="AW1683" s="20"/>
      <c r="AX1683" s="20"/>
      <c r="AY1683" s="20"/>
      <c r="AZ1683" s="20"/>
      <c r="BA1683" s="20"/>
      <c r="BC1683" s="48"/>
      <c r="BE1683" s="48"/>
      <c r="BG1683" s="48"/>
      <c r="BH1683" s="48"/>
      <c r="BI1683" s="19"/>
      <c r="BJ1683" s="19"/>
      <c r="BK1683" s="19"/>
      <c r="BL1683" s="48"/>
      <c r="BM1683" s="61"/>
      <c r="BN1683" s="48"/>
    </row>
    <row r="1684" spans="2:66">
      <c r="B1684" s="43"/>
      <c r="C1684" s="27"/>
      <c r="F1684" s="176"/>
      <c r="G1684" s="460"/>
      <c r="H1684" s="48"/>
      <c r="I1684" s="48"/>
      <c r="J1684" s="48"/>
      <c r="K1684" s="54"/>
      <c r="N1684" s="176"/>
      <c r="O1684" s="48"/>
      <c r="P1684" s="48"/>
      <c r="Q1684" s="48"/>
      <c r="R1684" s="54"/>
      <c r="T1684" s="176"/>
      <c r="U1684" s="48"/>
      <c r="V1684" s="48"/>
      <c r="W1684" s="48"/>
      <c r="X1684" s="54"/>
      <c r="Z1684" s="176"/>
      <c r="AA1684" s="48"/>
      <c r="AB1684" s="48"/>
      <c r="AC1684" s="48"/>
      <c r="AD1684" s="54"/>
      <c r="AK1684" s="20"/>
      <c r="AL1684" s="20"/>
      <c r="AM1684" s="20"/>
      <c r="AN1684" s="20"/>
      <c r="AO1684" s="20"/>
      <c r="AP1684" s="20"/>
      <c r="AQ1684" s="20"/>
      <c r="AR1684" s="20"/>
      <c r="AS1684" s="20"/>
      <c r="AU1684" s="20"/>
      <c r="AV1684" s="20"/>
      <c r="AW1684" s="20"/>
      <c r="AX1684" s="20"/>
      <c r="AY1684" s="20"/>
      <c r="AZ1684" s="20"/>
      <c r="BA1684" s="20"/>
      <c r="BC1684" s="48"/>
      <c r="BE1684" s="48"/>
      <c r="BG1684" s="48"/>
      <c r="BH1684" s="48"/>
      <c r="BI1684" s="19"/>
      <c r="BJ1684" s="19"/>
      <c r="BK1684" s="19"/>
      <c r="BL1684" s="48"/>
      <c r="BM1684" s="61"/>
      <c r="BN1684" s="48"/>
    </row>
    <row r="1685" spans="2:66">
      <c r="B1685" s="43"/>
      <c r="C1685" s="27"/>
      <c r="F1685" s="176"/>
      <c r="G1685" s="460"/>
      <c r="H1685" s="48"/>
      <c r="I1685" s="48"/>
      <c r="J1685" s="48"/>
      <c r="K1685" s="54"/>
      <c r="N1685" s="176"/>
      <c r="O1685" s="48"/>
      <c r="P1685" s="48"/>
      <c r="Q1685" s="48"/>
      <c r="R1685" s="54"/>
      <c r="T1685" s="176"/>
      <c r="U1685" s="48"/>
      <c r="V1685" s="48"/>
      <c r="W1685" s="48"/>
      <c r="X1685" s="54"/>
      <c r="Z1685" s="176"/>
      <c r="AA1685" s="48"/>
      <c r="AB1685" s="48"/>
      <c r="AC1685" s="48"/>
      <c r="AD1685" s="54"/>
      <c r="AK1685" s="20"/>
      <c r="AL1685" s="20"/>
      <c r="AM1685" s="20"/>
      <c r="AN1685" s="20"/>
      <c r="AO1685" s="20"/>
      <c r="AP1685" s="20"/>
      <c r="AQ1685" s="20"/>
      <c r="AR1685" s="20"/>
      <c r="AS1685" s="20"/>
      <c r="AU1685" s="20"/>
      <c r="AV1685" s="20"/>
      <c r="AW1685" s="20"/>
      <c r="AX1685" s="20"/>
      <c r="AY1685" s="20"/>
      <c r="AZ1685" s="20"/>
      <c r="BA1685" s="20"/>
      <c r="BC1685" s="48"/>
      <c r="BE1685" s="48"/>
      <c r="BG1685" s="48"/>
      <c r="BH1685" s="48"/>
      <c r="BI1685" s="19"/>
      <c r="BJ1685" s="19"/>
      <c r="BK1685" s="19"/>
      <c r="BL1685" s="48"/>
      <c r="BM1685" s="61"/>
      <c r="BN1685" s="48"/>
    </row>
    <row r="1686" spans="2:66">
      <c r="B1686" s="43"/>
      <c r="C1686" s="27"/>
      <c r="F1686" s="176"/>
      <c r="G1686" s="460"/>
      <c r="H1686" s="48"/>
      <c r="I1686" s="48"/>
      <c r="J1686" s="48"/>
      <c r="K1686" s="54"/>
      <c r="N1686" s="176"/>
      <c r="O1686" s="48"/>
      <c r="P1686" s="48"/>
      <c r="Q1686" s="48"/>
      <c r="R1686" s="54"/>
      <c r="T1686" s="176"/>
      <c r="U1686" s="48"/>
      <c r="V1686" s="48"/>
      <c r="W1686" s="48"/>
      <c r="X1686" s="54"/>
      <c r="Z1686" s="176"/>
      <c r="AA1686" s="48"/>
      <c r="AB1686" s="48"/>
      <c r="AC1686" s="48"/>
      <c r="AD1686" s="54"/>
      <c r="AK1686" s="20"/>
      <c r="AL1686" s="20"/>
      <c r="AM1686" s="20"/>
      <c r="AN1686" s="20"/>
      <c r="AO1686" s="20"/>
      <c r="AP1686" s="20"/>
      <c r="AQ1686" s="20"/>
      <c r="AR1686" s="20"/>
      <c r="AS1686" s="20"/>
      <c r="AU1686" s="20"/>
      <c r="AV1686" s="20"/>
      <c r="AW1686" s="20"/>
      <c r="AX1686" s="20"/>
      <c r="AY1686" s="20"/>
      <c r="AZ1686" s="20"/>
      <c r="BA1686" s="20"/>
      <c r="BC1686" s="48"/>
      <c r="BE1686" s="48"/>
      <c r="BG1686" s="48"/>
      <c r="BH1686" s="48"/>
      <c r="BI1686" s="19"/>
      <c r="BJ1686" s="19"/>
      <c r="BK1686" s="19"/>
      <c r="BL1686" s="48"/>
      <c r="BM1686" s="61"/>
      <c r="BN1686" s="48"/>
    </row>
    <row r="1687" spans="2:66">
      <c r="B1687" s="43"/>
      <c r="C1687" s="27"/>
      <c r="F1687" s="176"/>
      <c r="G1687" s="460"/>
      <c r="H1687" s="48"/>
      <c r="I1687" s="48"/>
      <c r="J1687" s="48"/>
      <c r="K1687" s="54"/>
      <c r="N1687" s="176"/>
      <c r="O1687" s="48"/>
      <c r="P1687" s="48"/>
      <c r="Q1687" s="48"/>
      <c r="R1687" s="54"/>
      <c r="T1687" s="176"/>
      <c r="U1687" s="48"/>
      <c r="V1687" s="48"/>
      <c r="W1687" s="48"/>
      <c r="X1687" s="54"/>
      <c r="Z1687" s="176"/>
      <c r="AA1687" s="48"/>
      <c r="AB1687" s="48"/>
      <c r="AC1687" s="48"/>
      <c r="AD1687" s="54"/>
      <c r="AK1687" s="20"/>
      <c r="AL1687" s="20"/>
      <c r="AM1687" s="20"/>
      <c r="AN1687" s="20"/>
      <c r="AO1687" s="20"/>
      <c r="AP1687" s="20"/>
      <c r="AQ1687" s="20"/>
      <c r="AR1687" s="20"/>
      <c r="AS1687" s="20"/>
      <c r="AU1687" s="20"/>
      <c r="AV1687" s="20"/>
      <c r="AW1687" s="20"/>
      <c r="AX1687" s="20"/>
      <c r="AY1687" s="20"/>
      <c r="AZ1687" s="20"/>
      <c r="BA1687" s="20"/>
      <c r="BC1687" s="48"/>
      <c r="BE1687" s="48"/>
      <c r="BG1687" s="48"/>
      <c r="BH1687" s="48"/>
      <c r="BI1687" s="19"/>
      <c r="BJ1687" s="19"/>
      <c r="BK1687" s="19"/>
      <c r="BL1687" s="48"/>
      <c r="BM1687" s="61"/>
      <c r="BN1687" s="48"/>
    </row>
    <row r="1688" spans="2:66">
      <c r="B1688" s="43"/>
      <c r="C1688" s="27"/>
      <c r="F1688" s="176"/>
      <c r="G1688" s="460"/>
      <c r="H1688" s="48"/>
      <c r="I1688" s="48"/>
      <c r="J1688" s="48"/>
      <c r="K1688" s="54"/>
      <c r="N1688" s="176"/>
      <c r="O1688" s="48"/>
      <c r="P1688" s="48"/>
      <c r="Q1688" s="48"/>
      <c r="R1688" s="54"/>
      <c r="T1688" s="176"/>
      <c r="U1688" s="48"/>
      <c r="V1688" s="48"/>
      <c r="W1688" s="48"/>
      <c r="X1688" s="54"/>
      <c r="Z1688" s="176"/>
      <c r="AA1688" s="48"/>
      <c r="AB1688" s="48"/>
      <c r="AC1688" s="48"/>
      <c r="AD1688" s="54"/>
      <c r="AK1688" s="20"/>
      <c r="AL1688" s="20"/>
      <c r="AM1688" s="20"/>
      <c r="AN1688" s="20"/>
      <c r="AO1688" s="20"/>
      <c r="AP1688" s="20"/>
      <c r="AQ1688" s="20"/>
      <c r="AR1688" s="20"/>
      <c r="AS1688" s="20"/>
      <c r="AU1688" s="20"/>
      <c r="AV1688" s="20"/>
      <c r="AW1688" s="20"/>
      <c r="AX1688" s="20"/>
      <c r="AY1688" s="20"/>
      <c r="AZ1688" s="20"/>
      <c r="BA1688" s="20"/>
      <c r="BC1688" s="48"/>
      <c r="BE1688" s="48"/>
      <c r="BG1688" s="48"/>
      <c r="BH1688" s="48"/>
      <c r="BI1688" s="19"/>
      <c r="BJ1688" s="19"/>
      <c r="BK1688" s="19"/>
      <c r="BL1688" s="48"/>
      <c r="BM1688" s="61"/>
      <c r="BN1688" s="48"/>
    </row>
    <row r="1689" spans="2:66">
      <c r="B1689" s="43"/>
      <c r="C1689" s="27"/>
      <c r="F1689" s="176"/>
      <c r="G1689" s="460"/>
      <c r="H1689" s="48"/>
      <c r="I1689" s="48"/>
      <c r="J1689" s="48"/>
      <c r="K1689" s="54"/>
      <c r="N1689" s="176"/>
      <c r="O1689" s="48"/>
      <c r="P1689" s="48"/>
      <c r="Q1689" s="48"/>
      <c r="R1689" s="54"/>
      <c r="T1689" s="176"/>
      <c r="U1689" s="48"/>
      <c r="V1689" s="48"/>
      <c r="W1689" s="48"/>
      <c r="X1689" s="54"/>
      <c r="Z1689" s="176"/>
      <c r="AA1689" s="48"/>
      <c r="AB1689" s="48"/>
      <c r="AC1689" s="48"/>
      <c r="AD1689" s="54"/>
      <c r="AK1689" s="20"/>
      <c r="AL1689" s="20"/>
      <c r="AM1689" s="20"/>
      <c r="AN1689" s="20"/>
      <c r="AO1689" s="20"/>
      <c r="AP1689" s="20"/>
      <c r="AQ1689" s="20"/>
      <c r="AR1689" s="20"/>
      <c r="AS1689" s="20"/>
      <c r="AU1689" s="20"/>
      <c r="AV1689" s="20"/>
      <c r="AW1689" s="20"/>
      <c r="AX1689" s="20"/>
      <c r="AY1689" s="20"/>
      <c r="AZ1689" s="20"/>
      <c r="BA1689" s="20"/>
      <c r="BC1689" s="48"/>
      <c r="BE1689" s="48"/>
      <c r="BG1689" s="48"/>
      <c r="BH1689" s="48"/>
      <c r="BI1689" s="19"/>
      <c r="BJ1689" s="19"/>
      <c r="BK1689" s="19"/>
      <c r="BL1689" s="48"/>
      <c r="BM1689" s="61"/>
      <c r="BN1689" s="48"/>
    </row>
    <row r="1690" spans="2:66">
      <c r="B1690" s="43"/>
      <c r="C1690" s="27"/>
      <c r="F1690" s="176"/>
      <c r="G1690" s="460"/>
      <c r="H1690" s="48"/>
      <c r="I1690" s="48"/>
      <c r="J1690" s="48"/>
      <c r="K1690" s="54"/>
      <c r="N1690" s="176"/>
      <c r="O1690" s="48"/>
      <c r="P1690" s="48"/>
      <c r="Q1690" s="48"/>
      <c r="R1690" s="54"/>
      <c r="T1690" s="176"/>
      <c r="U1690" s="48"/>
      <c r="V1690" s="48"/>
      <c r="W1690" s="48"/>
      <c r="X1690" s="54"/>
      <c r="Z1690" s="176"/>
      <c r="AA1690" s="48"/>
      <c r="AB1690" s="48"/>
      <c r="AC1690" s="48"/>
      <c r="AD1690" s="54"/>
      <c r="AK1690" s="20"/>
      <c r="AL1690" s="20"/>
      <c r="AM1690" s="20"/>
      <c r="AN1690" s="20"/>
      <c r="AO1690" s="20"/>
      <c r="AP1690" s="20"/>
      <c r="AQ1690" s="20"/>
      <c r="AR1690" s="20"/>
      <c r="AS1690" s="20"/>
      <c r="AU1690" s="20"/>
      <c r="AV1690" s="20"/>
      <c r="AW1690" s="20"/>
      <c r="AX1690" s="20"/>
      <c r="AY1690" s="20"/>
      <c r="AZ1690" s="20"/>
      <c r="BA1690" s="20"/>
      <c r="BC1690" s="48"/>
      <c r="BE1690" s="48"/>
      <c r="BG1690" s="48"/>
      <c r="BH1690" s="48"/>
      <c r="BI1690" s="19"/>
      <c r="BJ1690" s="19"/>
      <c r="BK1690" s="19"/>
      <c r="BL1690" s="48"/>
      <c r="BM1690" s="61"/>
      <c r="BN1690" s="48"/>
    </row>
    <row r="1691" spans="2:66">
      <c r="B1691" s="43"/>
      <c r="C1691" s="27"/>
      <c r="F1691" s="176"/>
      <c r="G1691" s="460"/>
      <c r="H1691" s="48"/>
      <c r="I1691" s="48"/>
      <c r="J1691" s="48"/>
      <c r="K1691" s="54"/>
      <c r="N1691" s="176"/>
      <c r="O1691" s="48"/>
      <c r="P1691" s="48"/>
      <c r="Q1691" s="48"/>
      <c r="R1691" s="54"/>
      <c r="T1691" s="176"/>
      <c r="U1691" s="48"/>
      <c r="V1691" s="48"/>
      <c r="W1691" s="48"/>
      <c r="X1691" s="54"/>
      <c r="Z1691" s="176"/>
      <c r="AA1691" s="48"/>
      <c r="AB1691" s="48"/>
      <c r="AC1691" s="48"/>
      <c r="AD1691" s="54"/>
      <c r="AK1691" s="20"/>
      <c r="AL1691" s="20"/>
      <c r="AM1691" s="20"/>
      <c r="AN1691" s="20"/>
      <c r="AO1691" s="20"/>
      <c r="AP1691" s="20"/>
      <c r="AQ1691" s="20"/>
      <c r="AR1691" s="20"/>
      <c r="AS1691" s="20"/>
      <c r="AU1691" s="20"/>
      <c r="AV1691" s="20"/>
      <c r="AW1691" s="20"/>
      <c r="AX1691" s="20"/>
      <c r="AY1691" s="20"/>
      <c r="AZ1691" s="20"/>
      <c r="BA1691" s="20"/>
      <c r="BC1691" s="48"/>
      <c r="BE1691" s="48"/>
      <c r="BG1691" s="48"/>
      <c r="BH1691" s="48"/>
      <c r="BI1691" s="19"/>
      <c r="BJ1691" s="19"/>
      <c r="BK1691" s="19"/>
      <c r="BL1691" s="48"/>
      <c r="BM1691" s="61"/>
      <c r="BN1691" s="48"/>
    </row>
    <row r="1692" spans="2:66">
      <c r="B1692" s="43"/>
      <c r="C1692" s="27"/>
      <c r="F1692" s="176"/>
      <c r="G1692" s="460"/>
      <c r="H1692" s="48"/>
      <c r="I1692" s="48"/>
      <c r="J1692" s="48"/>
      <c r="K1692" s="54"/>
      <c r="N1692" s="176"/>
      <c r="O1692" s="48"/>
      <c r="P1692" s="48"/>
      <c r="Q1692" s="48"/>
      <c r="R1692" s="54"/>
      <c r="T1692" s="176"/>
      <c r="U1692" s="48"/>
      <c r="V1692" s="48"/>
      <c r="W1692" s="48"/>
      <c r="X1692" s="54"/>
      <c r="Z1692" s="176"/>
      <c r="AA1692" s="48"/>
      <c r="AB1692" s="48"/>
      <c r="AC1692" s="48"/>
      <c r="AD1692" s="54"/>
      <c r="AK1692" s="20"/>
      <c r="AL1692" s="20"/>
      <c r="AM1692" s="20"/>
      <c r="AN1692" s="20"/>
      <c r="AO1692" s="20"/>
      <c r="AP1692" s="20"/>
      <c r="AQ1692" s="20"/>
      <c r="AR1692" s="20"/>
      <c r="AS1692" s="20"/>
      <c r="AU1692" s="20"/>
      <c r="AV1692" s="20"/>
      <c r="AW1692" s="20"/>
      <c r="AX1692" s="20"/>
      <c r="AY1692" s="20"/>
      <c r="AZ1692" s="20"/>
      <c r="BA1692" s="20"/>
      <c r="BC1692" s="48"/>
      <c r="BE1692" s="48"/>
      <c r="BG1692" s="48"/>
      <c r="BH1692" s="48"/>
      <c r="BI1692" s="19"/>
      <c r="BJ1692" s="19"/>
      <c r="BK1692" s="19"/>
      <c r="BL1692" s="48"/>
      <c r="BM1692" s="61"/>
      <c r="BN1692" s="48"/>
    </row>
    <row r="1693" spans="2:66">
      <c r="B1693" s="43"/>
      <c r="C1693" s="27"/>
      <c r="F1693" s="176"/>
      <c r="G1693" s="460"/>
      <c r="H1693" s="48"/>
      <c r="I1693" s="48"/>
      <c r="J1693" s="48"/>
      <c r="K1693" s="54"/>
      <c r="N1693" s="176"/>
      <c r="O1693" s="48"/>
      <c r="P1693" s="48"/>
      <c r="Q1693" s="48"/>
      <c r="R1693" s="54"/>
      <c r="T1693" s="176"/>
      <c r="U1693" s="48"/>
      <c r="V1693" s="48"/>
      <c r="W1693" s="48"/>
      <c r="X1693" s="54"/>
      <c r="Z1693" s="176"/>
      <c r="AA1693" s="48"/>
      <c r="AB1693" s="48"/>
      <c r="AC1693" s="48"/>
      <c r="AD1693" s="54"/>
      <c r="AK1693" s="20"/>
      <c r="AL1693" s="20"/>
      <c r="AM1693" s="20"/>
      <c r="AN1693" s="20"/>
      <c r="AO1693" s="20"/>
      <c r="AP1693" s="20"/>
      <c r="AQ1693" s="20"/>
      <c r="AR1693" s="20"/>
      <c r="AS1693" s="20"/>
      <c r="AU1693" s="20"/>
      <c r="AV1693" s="20"/>
      <c r="AW1693" s="20"/>
      <c r="AX1693" s="20"/>
      <c r="AY1693" s="20"/>
      <c r="AZ1693" s="20"/>
      <c r="BA1693" s="20"/>
      <c r="BC1693" s="48"/>
      <c r="BE1693" s="48"/>
      <c r="BG1693" s="48"/>
      <c r="BH1693" s="48"/>
      <c r="BI1693" s="19"/>
      <c r="BJ1693" s="19"/>
      <c r="BK1693" s="19"/>
      <c r="BL1693" s="48"/>
      <c r="BM1693" s="61"/>
      <c r="BN1693" s="48"/>
    </row>
    <row r="1694" spans="2:66">
      <c r="B1694" s="43"/>
      <c r="C1694" s="27"/>
      <c r="F1694" s="176"/>
      <c r="G1694" s="460"/>
      <c r="H1694" s="48"/>
      <c r="I1694" s="48"/>
      <c r="J1694" s="48"/>
      <c r="K1694" s="54"/>
      <c r="N1694" s="176"/>
      <c r="O1694" s="48"/>
      <c r="P1694" s="48"/>
      <c r="Q1694" s="48"/>
      <c r="R1694" s="54"/>
      <c r="T1694" s="176"/>
      <c r="U1694" s="48"/>
      <c r="V1694" s="48"/>
      <c r="W1694" s="48"/>
      <c r="X1694" s="54"/>
      <c r="Z1694" s="176"/>
      <c r="AA1694" s="48"/>
      <c r="AB1694" s="48"/>
      <c r="AC1694" s="48"/>
      <c r="AD1694" s="54"/>
      <c r="AK1694" s="20"/>
      <c r="AL1694" s="20"/>
      <c r="AM1694" s="20"/>
      <c r="AN1694" s="20"/>
      <c r="AO1694" s="20"/>
      <c r="AP1694" s="20"/>
      <c r="AQ1694" s="20"/>
      <c r="AR1694" s="20"/>
      <c r="AS1694" s="20"/>
      <c r="AU1694" s="20"/>
      <c r="AV1694" s="20"/>
      <c r="AW1694" s="20"/>
      <c r="AX1694" s="20"/>
      <c r="AY1694" s="20"/>
      <c r="AZ1694" s="20"/>
      <c r="BA1694" s="20"/>
      <c r="BC1694" s="48"/>
      <c r="BE1694" s="48"/>
      <c r="BG1694" s="48"/>
      <c r="BH1694" s="48"/>
      <c r="BI1694" s="19"/>
      <c r="BJ1694" s="19"/>
      <c r="BK1694" s="19"/>
      <c r="BL1694" s="48"/>
      <c r="BM1694" s="61"/>
      <c r="BN1694" s="48"/>
    </row>
    <row r="1695" spans="2:66">
      <c r="B1695" s="43"/>
      <c r="C1695" s="27"/>
      <c r="F1695" s="176"/>
      <c r="G1695" s="460"/>
      <c r="H1695" s="48"/>
      <c r="I1695" s="48"/>
      <c r="J1695" s="48"/>
      <c r="K1695" s="54"/>
      <c r="N1695" s="176"/>
      <c r="O1695" s="48"/>
      <c r="P1695" s="48"/>
      <c r="Q1695" s="48"/>
      <c r="R1695" s="54"/>
      <c r="T1695" s="176"/>
      <c r="U1695" s="48"/>
      <c r="V1695" s="48"/>
      <c r="W1695" s="48"/>
      <c r="X1695" s="54"/>
      <c r="Z1695" s="176"/>
      <c r="AA1695" s="48"/>
      <c r="AB1695" s="48"/>
      <c r="AC1695" s="48"/>
      <c r="AD1695" s="54"/>
      <c r="AK1695" s="20"/>
      <c r="AL1695" s="20"/>
      <c r="AM1695" s="20"/>
      <c r="AN1695" s="20"/>
      <c r="AO1695" s="20"/>
      <c r="AP1695" s="20"/>
      <c r="AQ1695" s="20"/>
      <c r="AR1695" s="20"/>
      <c r="AS1695" s="20"/>
      <c r="AU1695" s="20"/>
      <c r="AV1695" s="20"/>
      <c r="AW1695" s="20"/>
      <c r="AX1695" s="20"/>
      <c r="AY1695" s="20"/>
      <c r="AZ1695" s="20"/>
      <c r="BA1695" s="20"/>
      <c r="BC1695" s="48"/>
      <c r="BE1695" s="48"/>
      <c r="BG1695" s="48"/>
      <c r="BH1695" s="48"/>
      <c r="BI1695" s="19"/>
      <c r="BJ1695" s="19"/>
      <c r="BK1695" s="19"/>
      <c r="BL1695" s="48"/>
      <c r="BM1695" s="61"/>
      <c r="BN1695" s="48"/>
    </row>
    <row r="1696" spans="2:66">
      <c r="B1696" s="43"/>
      <c r="C1696" s="27"/>
      <c r="F1696" s="176"/>
      <c r="G1696" s="460"/>
      <c r="H1696" s="48"/>
      <c r="I1696" s="48"/>
      <c r="J1696" s="48"/>
      <c r="K1696" s="54"/>
      <c r="N1696" s="176"/>
      <c r="O1696" s="48"/>
      <c r="P1696" s="48"/>
      <c r="Q1696" s="48"/>
      <c r="R1696" s="54"/>
      <c r="T1696" s="176"/>
      <c r="U1696" s="48"/>
      <c r="V1696" s="48"/>
      <c r="W1696" s="48"/>
      <c r="X1696" s="54"/>
      <c r="Z1696" s="176"/>
      <c r="AA1696" s="48"/>
      <c r="AB1696" s="48"/>
      <c r="AC1696" s="48"/>
      <c r="AD1696" s="54"/>
      <c r="AK1696" s="20"/>
      <c r="AL1696" s="20"/>
      <c r="AM1696" s="20"/>
      <c r="AN1696" s="20"/>
      <c r="AO1696" s="20"/>
      <c r="AP1696" s="20"/>
      <c r="AQ1696" s="20"/>
      <c r="AR1696" s="20"/>
      <c r="AS1696" s="20"/>
      <c r="AU1696" s="20"/>
      <c r="AV1696" s="20"/>
      <c r="AW1696" s="20"/>
      <c r="AX1696" s="20"/>
      <c r="AY1696" s="20"/>
      <c r="AZ1696" s="20"/>
      <c r="BA1696" s="20"/>
      <c r="BC1696" s="48"/>
      <c r="BE1696" s="48"/>
      <c r="BG1696" s="48"/>
      <c r="BH1696" s="48"/>
      <c r="BI1696" s="19"/>
      <c r="BJ1696" s="19"/>
      <c r="BK1696" s="19"/>
      <c r="BL1696" s="48"/>
      <c r="BM1696" s="61"/>
      <c r="BN1696" s="48"/>
    </row>
    <row r="1697" spans="2:66">
      <c r="B1697" s="43"/>
      <c r="C1697" s="27"/>
      <c r="F1697" s="176"/>
      <c r="G1697" s="460"/>
      <c r="H1697" s="48"/>
      <c r="I1697" s="48"/>
      <c r="J1697" s="48"/>
      <c r="K1697" s="54"/>
      <c r="N1697" s="176"/>
      <c r="O1697" s="48"/>
      <c r="P1697" s="48"/>
      <c r="Q1697" s="48"/>
      <c r="R1697" s="54"/>
      <c r="T1697" s="176"/>
      <c r="U1697" s="48"/>
      <c r="V1697" s="48"/>
      <c r="W1697" s="48"/>
      <c r="X1697" s="54"/>
      <c r="Z1697" s="176"/>
      <c r="AA1697" s="48"/>
      <c r="AB1697" s="48"/>
      <c r="AC1697" s="48"/>
      <c r="AD1697" s="54"/>
      <c r="AK1697" s="20"/>
      <c r="AL1697" s="20"/>
      <c r="AM1697" s="20"/>
      <c r="AN1697" s="20"/>
      <c r="AO1697" s="20"/>
      <c r="AP1697" s="20"/>
      <c r="AQ1697" s="20"/>
      <c r="AR1697" s="20"/>
      <c r="AS1697" s="20"/>
      <c r="AU1697" s="20"/>
      <c r="AV1697" s="20"/>
      <c r="AW1697" s="20"/>
      <c r="AX1697" s="20"/>
      <c r="AY1697" s="20"/>
      <c r="AZ1697" s="20"/>
      <c r="BA1697" s="20"/>
      <c r="BC1697" s="48"/>
      <c r="BE1697" s="48"/>
      <c r="BG1697" s="48"/>
      <c r="BH1697" s="48"/>
      <c r="BI1697" s="19"/>
      <c r="BJ1697" s="19"/>
      <c r="BK1697" s="19"/>
      <c r="BL1697" s="48"/>
      <c r="BM1697" s="61"/>
      <c r="BN1697" s="48"/>
    </row>
    <row r="1698" spans="2:66">
      <c r="B1698" s="43"/>
      <c r="C1698" s="27"/>
      <c r="F1698" s="176"/>
      <c r="G1698" s="460"/>
      <c r="H1698" s="48"/>
      <c r="I1698" s="48"/>
      <c r="J1698" s="48"/>
      <c r="K1698" s="54"/>
      <c r="N1698" s="176"/>
      <c r="O1698" s="48"/>
      <c r="P1698" s="48"/>
      <c r="Q1698" s="48"/>
      <c r="R1698" s="54"/>
      <c r="T1698" s="176"/>
      <c r="U1698" s="48"/>
      <c r="V1698" s="48"/>
      <c r="W1698" s="48"/>
      <c r="X1698" s="54"/>
      <c r="Z1698" s="176"/>
      <c r="AA1698" s="48"/>
      <c r="AB1698" s="48"/>
      <c r="AC1698" s="48"/>
      <c r="AD1698" s="54"/>
      <c r="AK1698" s="20"/>
      <c r="AL1698" s="20"/>
      <c r="AM1698" s="20"/>
      <c r="AN1698" s="20"/>
      <c r="AO1698" s="20"/>
      <c r="AP1698" s="20"/>
      <c r="AQ1698" s="20"/>
      <c r="AR1698" s="20"/>
      <c r="AS1698" s="20"/>
      <c r="AU1698" s="20"/>
      <c r="AV1698" s="20"/>
      <c r="AW1698" s="20"/>
      <c r="AX1698" s="20"/>
      <c r="AY1698" s="20"/>
      <c r="AZ1698" s="20"/>
      <c r="BA1698" s="20"/>
      <c r="BC1698" s="48"/>
      <c r="BE1698" s="48"/>
      <c r="BG1698" s="48"/>
      <c r="BH1698" s="48"/>
      <c r="BI1698" s="19"/>
      <c r="BJ1698" s="19"/>
      <c r="BK1698" s="19"/>
      <c r="BL1698" s="48"/>
      <c r="BM1698" s="61"/>
      <c r="BN1698" s="48"/>
    </row>
    <row r="1699" spans="2:66">
      <c r="B1699" s="43"/>
      <c r="C1699" s="27"/>
      <c r="F1699" s="176"/>
      <c r="G1699" s="460"/>
      <c r="H1699" s="48"/>
      <c r="I1699" s="48"/>
      <c r="J1699" s="48"/>
      <c r="K1699" s="54"/>
      <c r="N1699" s="176"/>
      <c r="O1699" s="48"/>
      <c r="P1699" s="48"/>
      <c r="Q1699" s="48"/>
      <c r="R1699" s="54"/>
      <c r="T1699" s="176"/>
      <c r="U1699" s="48"/>
      <c r="V1699" s="48"/>
      <c r="W1699" s="48"/>
      <c r="X1699" s="54"/>
      <c r="Z1699" s="176"/>
      <c r="AA1699" s="48"/>
      <c r="AB1699" s="48"/>
      <c r="AC1699" s="48"/>
      <c r="AD1699" s="54"/>
      <c r="AK1699" s="20"/>
      <c r="AL1699" s="20"/>
      <c r="AM1699" s="20"/>
      <c r="AN1699" s="20"/>
      <c r="AO1699" s="20"/>
      <c r="AP1699" s="20"/>
      <c r="AQ1699" s="20"/>
      <c r="AR1699" s="20"/>
      <c r="AS1699" s="20"/>
      <c r="AU1699" s="20"/>
      <c r="AV1699" s="20"/>
      <c r="AW1699" s="20"/>
      <c r="AX1699" s="20"/>
      <c r="AY1699" s="20"/>
      <c r="AZ1699" s="20"/>
      <c r="BA1699" s="20"/>
      <c r="BC1699" s="48"/>
      <c r="BE1699" s="48"/>
      <c r="BG1699" s="48"/>
      <c r="BH1699" s="48"/>
      <c r="BI1699" s="19"/>
      <c r="BJ1699" s="19"/>
      <c r="BK1699" s="19"/>
      <c r="BL1699" s="48"/>
      <c r="BM1699" s="61"/>
      <c r="BN1699" s="48"/>
    </row>
    <row r="1700" spans="2:66">
      <c r="B1700" s="43"/>
      <c r="C1700" s="27"/>
      <c r="F1700" s="176"/>
      <c r="G1700" s="460"/>
      <c r="H1700" s="48"/>
      <c r="I1700" s="48"/>
      <c r="J1700" s="48"/>
      <c r="K1700" s="54"/>
      <c r="N1700" s="176"/>
      <c r="O1700" s="48"/>
      <c r="P1700" s="48"/>
      <c r="Q1700" s="48"/>
      <c r="R1700" s="54"/>
      <c r="T1700" s="176"/>
      <c r="U1700" s="48"/>
      <c r="V1700" s="48"/>
      <c r="W1700" s="48"/>
      <c r="X1700" s="54"/>
      <c r="Z1700" s="176"/>
      <c r="AA1700" s="48"/>
      <c r="AB1700" s="48"/>
      <c r="AC1700" s="48"/>
      <c r="AD1700" s="54"/>
      <c r="AK1700" s="20"/>
      <c r="AL1700" s="20"/>
      <c r="AM1700" s="20"/>
      <c r="AN1700" s="20"/>
      <c r="AO1700" s="20"/>
      <c r="AP1700" s="20"/>
      <c r="AQ1700" s="20"/>
      <c r="AR1700" s="20"/>
      <c r="AS1700" s="20"/>
      <c r="AU1700" s="20"/>
      <c r="AV1700" s="20"/>
      <c r="AW1700" s="20"/>
      <c r="AX1700" s="20"/>
      <c r="AY1700" s="20"/>
      <c r="AZ1700" s="20"/>
      <c r="BA1700" s="20"/>
      <c r="BC1700" s="48"/>
      <c r="BE1700" s="48"/>
      <c r="BG1700" s="48"/>
      <c r="BH1700" s="48"/>
      <c r="BI1700" s="19"/>
      <c r="BJ1700" s="19"/>
      <c r="BK1700" s="19"/>
      <c r="BL1700" s="48"/>
      <c r="BM1700" s="61"/>
      <c r="BN1700" s="48"/>
    </row>
    <row r="1701" spans="2:66">
      <c r="B1701" s="43"/>
      <c r="C1701" s="27"/>
      <c r="F1701" s="176"/>
      <c r="G1701" s="460"/>
      <c r="H1701" s="48"/>
      <c r="I1701" s="48"/>
      <c r="J1701" s="48"/>
      <c r="K1701" s="54"/>
      <c r="N1701" s="176"/>
      <c r="O1701" s="48"/>
      <c r="P1701" s="48"/>
      <c r="Q1701" s="48"/>
      <c r="R1701" s="54"/>
      <c r="T1701" s="176"/>
      <c r="U1701" s="48"/>
      <c r="V1701" s="48"/>
      <c r="W1701" s="48"/>
      <c r="X1701" s="54"/>
      <c r="Z1701" s="176"/>
      <c r="AA1701" s="48"/>
      <c r="AB1701" s="48"/>
      <c r="AC1701" s="48"/>
      <c r="AD1701" s="54"/>
      <c r="AK1701" s="20"/>
      <c r="AL1701" s="20"/>
      <c r="AM1701" s="20"/>
      <c r="AN1701" s="20"/>
      <c r="AO1701" s="20"/>
      <c r="AP1701" s="20"/>
      <c r="AQ1701" s="20"/>
      <c r="AR1701" s="20"/>
      <c r="AS1701" s="20"/>
      <c r="AU1701" s="20"/>
      <c r="AV1701" s="20"/>
      <c r="AW1701" s="20"/>
      <c r="AX1701" s="20"/>
      <c r="AY1701" s="20"/>
      <c r="AZ1701" s="20"/>
      <c r="BA1701" s="20"/>
      <c r="BC1701" s="48"/>
      <c r="BE1701" s="48"/>
      <c r="BG1701" s="48"/>
      <c r="BH1701" s="48"/>
      <c r="BI1701" s="19"/>
      <c r="BJ1701" s="19"/>
      <c r="BK1701" s="19"/>
      <c r="BL1701" s="48"/>
      <c r="BM1701" s="61"/>
      <c r="BN1701" s="48"/>
    </row>
    <row r="1702" spans="2:66">
      <c r="B1702" s="43"/>
      <c r="C1702" s="27"/>
      <c r="F1702" s="176"/>
      <c r="G1702" s="460"/>
      <c r="H1702" s="48"/>
      <c r="I1702" s="48"/>
      <c r="J1702" s="48"/>
      <c r="K1702" s="54"/>
      <c r="N1702" s="176"/>
      <c r="O1702" s="48"/>
      <c r="P1702" s="48"/>
      <c r="Q1702" s="48"/>
      <c r="R1702" s="54"/>
      <c r="T1702" s="176"/>
      <c r="U1702" s="48"/>
      <c r="V1702" s="48"/>
      <c r="W1702" s="48"/>
      <c r="X1702" s="54"/>
      <c r="Z1702" s="176"/>
      <c r="AA1702" s="48"/>
      <c r="AB1702" s="48"/>
      <c r="AC1702" s="48"/>
      <c r="AD1702" s="54"/>
      <c r="AK1702" s="20"/>
      <c r="AL1702" s="20"/>
      <c r="AM1702" s="20"/>
      <c r="AN1702" s="20"/>
      <c r="AO1702" s="20"/>
      <c r="AP1702" s="20"/>
      <c r="AQ1702" s="20"/>
      <c r="AR1702" s="20"/>
      <c r="AS1702" s="20"/>
      <c r="AU1702" s="20"/>
      <c r="AV1702" s="20"/>
      <c r="AW1702" s="20"/>
      <c r="AX1702" s="20"/>
      <c r="AY1702" s="20"/>
      <c r="AZ1702" s="20"/>
      <c r="BA1702" s="20"/>
      <c r="BC1702" s="48"/>
      <c r="BE1702" s="48"/>
      <c r="BG1702" s="48"/>
      <c r="BH1702" s="48"/>
      <c r="BI1702" s="19"/>
      <c r="BJ1702" s="19"/>
      <c r="BK1702" s="19"/>
      <c r="BL1702" s="48"/>
      <c r="BM1702" s="61"/>
      <c r="BN1702" s="48"/>
    </row>
    <row r="1703" spans="2:66">
      <c r="B1703" s="43"/>
      <c r="C1703" s="27"/>
      <c r="F1703" s="176"/>
      <c r="G1703" s="460"/>
      <c r="H1703" s="48"/>
      <c r="I1703" s="48"/>
      <c r="J1703" s="48"/>
      <c r="K1703" s="54"/>
      <c r="N1703" s="176"/>
      <c r="O1703" s="48"/>
      <c r="P1703" s="48"/>
      <c r="Q1703" s="48"/>
      <c r="R1703" s="54"/>
      <c r="T1703" s="176"/>
      <c r="U1703" s="48"/>
      <c r="V1703" s="48"/>
      <c r="W1703" s="48"/>
      <c r="X1703" s="54"/>
      <c r="Z1703" s="176"/>
      <c r="AA1703" s="48"/>
      <c r="AB1703" s="48"/>
      <c r="AC1703" s="48"/>
      <c r="AD1703" s="54"/>
      <c r="AK1703" s="20"/>
      <c r="AL1703" s="20"/>
      <c r="AM1703" s="20"/>
      <c r="AN1703" s="20"/>
      <c r="AO1703" s="20"/>
      <c r="AP1703" s="20"/>
      <c r="AQ1703" s="20"/>
      <c r="AR1703" s="20"/>
      <c r="AS1703" s="20"/>
      <c r="AU1703" s="20"/>
      <c r="AV1703" s="20"/>
      <c r="AW1703" s="20"/>
      <c r="AX1703" s="20"/>
      <c r="AY1703" s="20"/>
      <c r="AZ1703" s="20"/>
      <c r="BA1703" s="20"/>
      <c r="BC1703" s="48"/>
      <c r="BE1703" s="48"/>
      <c r="BG1703" s="48"/>
      <c r="BH1703" s="48"/>
      <c r="BI1703" s="19"/>
      <c r="BJ1703" s="19"/>
      <c r="BK1703" s="19"/>
      <c r="BL1703" s="48"/>
      <c r="BM1703" s="61"/>
      <c r="BN1703" s="48"/>
    </row>
    <row r="1704" spans="2:66">
      <c r="B1704" s="43"/>
      <c r="C1704" s="27"/>
      <c r="F1704" s="176"/>
      <c r="G1704" s="460"/>
      <c r="H1704" s="48"/>
      <c r="I1704" s="48"/>
      <c r="J1704" s="48"/>
      <c r="K1704" s="54"/>
      <c r="N1704" s="176"/>
      <c r="O1704" s="48"/>
      <c r="P1704" s="48"/>
      <c r="Q1704" s="48"/>
      <c r="R1704" s="54"/>
      <c r="T1704" s="176"/>
      <c r="U1704" s="48"/>
      <c r="V1704" s="48"/>
      <c r="W1704" s="48"/>
      <c r="X1704" s="54"/>
      <c r="Z1704" s="176"/>
      <c r="AA1704" s="48"/>
      <c r="AB1704" s="48"/>
      <c r="AC1704" s="48"/>
      <c r="AD1704" s="54"/>
      <c r="AK1704" s="20"/>
      <c r="AL1704" s="20"/>
      <c r="AM1704" s="20"/>
      <c r="AN1704" s="20"/>
      <c r="AO1704" s="20"/>
      <c r="AP1704" s="20"/>
      <c r="AQ1704" s="20"/>
      <c r="AR1704" s="20"/>
      <c r="AS1704" s="20"/>
      <c r="AU1704" s="20"/>
      <c r="AV1704" s="20"/>
      <c r="AW1704" s="20"/>
      <c r="AX1704" s="20"/>
      <c r="AY1704" s="20"/>
      <c r="AZ1704" s="20"/>
      <c r="BA1704" s="20"/>
      <c r="BC1704" s="48"/>
      <c r="BE1704" s="48"/>
      <c r="BG1704" s="48"/>
      <c r="BH1704" s="48"/>
      <c r="BI1704" s="19"/>
      <c r="BJ1704" s="19"/>
      <c r="BK1704" s="19"/>
      <c r="BL1704" s="48"/>
      <c r="BM1704" s="61"/>
      <c r="BN1704" s="48"/>
    </row>
    <row r="1705" spans="2:66">
      <c r="B1705" s="43"/>
      <c r="C1705" s="27"/>
      <c r="F1705" s="176"/>
      <c r="G1705" s="460"/>
      <c r="H1705" s="48"/>
      <c r="I1705" s="48"/>
      <c r="J1705" s="48"/>
      <c r="K1705" s="54"/>
      <c r="N1705" s="176"/>
      <c r="O1705" s="48"/>
      <c r="P1705" s="48"/>
      <c r="Q1705" s="48"/>
      <c r="R1705" s="54"/>
      <c r="T1705" s="176"/>
      <c r="U1705" s="48"/>
      <c r="V1705" s="48"/>
      <c r="W1705" s="48"/>
      <c r="X1705" s="54"/>
      <c r="Z1705" s="176"/>
      <c r="AA1705" s="48"/>
      <c r="AB1705" s="48"/>
      <c r="AC1705" s="48"/>
      <c r="AD1705" s="54"/>
      <c r="AK1705" s="20"/>
      <c r="AL1705" s="20"/>
      <c r="AM1705" s="20"/>
      <c r="AN1705" s="20"/>
      <c r="AO1705" s="20"/>
      <c r="AP1705" s="20"/>
      <c r="AQ1705" s="20"/>
      <c r="AR1705" s="20"/>
      <c r="AS1705" s="20"/>
      <c r="AU1705" s="20"/>
      <c r="AV1705" s="20"/>
      <c r="AW1705" s="20"/>
      <c r="AX1705" s="20"/>
      <c r="AY1705" s="20"/>
      <c r="AZ1705" s="20"/>
      <c r="BA1705" s="20"/>
      <c r="BC1705" s="48"/>
      <c r="BE1705" s="48"/>
      <c r="BG1705" s="48"/>
      <c r="BH1705" s="48"/>
      <c r="BI1705" s="19"/>
      <c r="BJ1705" s="19"/>
      <c r="BK1705" s="19"/>
      <c r="BL1705" s="48"/>
      <c r="BM1705" s="61"/>
      <c r="BN1705" s="48"/>
    </row>
    <row r="1706" spans="2:66">
      <c r="B1706" s="43"/>
      <c r="C1706" s="27"/>
      <c r="F1706" s="176"/>
      <c r="G1706" s="460"/>
      <c r="H1706" s="48"/>
      <c r="I1706" s="48"/>
      <c r="J1706" s="48"/>
      <c r="K1706" s="54"/>
      <c r="N1706" s="176"/>
      <c r="O1706" s="48"/>
      <c r="P1706" s="48"/>
      <c r="Q1706" s="48"/>
      <c r="R1706" s="54"/>
      <c r="T1706" s="176"/>
      <c r="U1706" s="48"/>
      <c r="V1706" s="48"/>
      <c r="W1706" s="48"/>
      <c r="X1706" s="54"/>
      <c r="Z1706" s="176"/>
      <c r="AA1706" s="48"/>
      <c r="AB1706" s="48"/>
      <c r="AC1706" s="48"/>
      <c r="AD1706" s="54"/>
      <c r="AK1706" s="20"/>
      <c r="AL1706" s="20"/>
      <c r="AM1706" s="20"/>
      <c r="AN1706" s="20"/>
      <c r="AO1706" s="20"/>
      <c r="AP1706" s="20"/>
      <c r="AQ1706" s="20"/>
      <c r="AR1706" s="20"/>
      <c r="AS1706" s="20"/>
      <c r="AU1706" s="20"/>
      <c r="AV1706" s="20"/>
      <c r="AW1706" s="20"/>
      <c r="AX1706" s="20"/>
      <c r="AY1706" s="20"/>
      <c r="AZ1706" s="20"/>
      <c r="BA1706" s="20"/>
      <c r="BC1706" s="48"/>
      <c r="BE1706" s="48"/>
      <c r="BG1706" s="48"/>
      <c r="BH1706" s="48"/>
      <c r="BI1706" s="19"/>
      <c r="BJ1706" s="19"/>
      <c r="BK1706" s="19"/>
      <c r="BL1706" s="48"/>
      <c r="BM1706" s="61"/>
      <c r="BN1706" s="48"/>
    </row>
    <row r="1707" spans="2:66">
      <c r="B1707" s="43"/>
      <c r="C1707" s="27"/>
      <c r="F1707" s="176"/>
      <c r="G1707" s="460"/>
      <c r="H1707" s="48"/>
      <c r="I1707" s="48"/>
      <c r="J1707" s="48"/>
      <c r="K1707" s="54"/>
      <c r="N1707" s="176"/>
      <c r="O1707" s="48"/>
      <c r="P1707" s="48"/>
      <c r="Q1707" s="48"/>
      <c r="R1707" s="54"/>
      <c r="T1707" s="176"/>
      <c r="U1707" s="48"/>
      <c r="V1707" s="48"/>
      <c r="W1707" s="48"/>
      <c r="X1707" s="54"/>
      <c r="Z1707" s="176"/>
      <c r="AA1707" s="48"/>
      <c r="AB1707" s="48"/>
      <c r="AC1707" s="48"/>
      <c r="AD1707" s="54"/>
      <c r="AK1707" s="20"/>
      <c r="AL1707" s="20"/>
      <c r="AM1707" s="20"/>
      <c r="AN1707" s="20"/>
      <c r="AO1707" s="20"/>
      <c r="AP1707" s="20"/>
      <c r="AQ1707" s="20"/>
      <c r="AR1707" s="20"/>
      <c r="AS1707" s="20"/>
      <c r="AU1707" s="20"/>
      <c r="AV1707" s="20"/>
      <c r="AW1707" s="20"/>
      <c r="AX1707" s="20"/>
      <c r="AY1707" s="20"/>
      <c r="AZ1707" s="20"/>
      <c r="BA1707" s="20"/>
      <c r="BC1707" s="48"/>
      <c r="BE1707" s="48"/>
      <c r="BG1707" s="48"/>
      <c r="BH1707" s="48"/>
      <c r="BI1707" s="19"/>
      <c r="BJ1707" s="19"/>
      <c r="BK1707" s="19"/>
      <c r="BL1707" s="48"/>
      <c r="BM1707" s="61"/>
      <c r="BN1707" s="48"/>
    </row>
    <row r="1708" spans="2:66">
      <c r="B1708" s="43"/>
      <c r="C1708" s="27"/>
      <c r="F1708" s="176"/>
      <c r="G1708" s="460"/>
      <c r="H1708" s="48"/>
      <c r="I1708" s="48"/>
      <c r="J1708" s="48"/>
      <c r="K1708" s="54"/>
      <c r="N1708" s="176"/>
      <c r="O1708" s="48"/>
      <c r="P1708" s="48"/>
      <c r="Q1708" s="48"/>
      <c r="R1708" s="54"/>
      <c r="T1708" s="176"/>
      <c r="U1708" s="48"/>
      <c r="V1708" s="48"/>
      <c r="W1708" s="48"/>
      <c r="X1708" s="54"/>
      <c r="Z1708" s="176"/>
      <c r="AA1708" s="48"/>
      <c r="AB1708" s="48"/>
      <c r="AC1708" s="48"/>
      <c r="AD1708" s="54"/>
      <c r="AK1708" s="20"/>
      <c r="AL1708" s="20"/>
      <c r="AM1708" s="20"/>
      <c r="AN1708" s="20"/>
      <c r="AO1708" s="20"/>
      <c r="AP1708" s="20"/>
      <c r="AQ1708" s="20"/>
      <c r="AR1708" s="20"/>
      <c r="AS1708" s="20"/>
      <c r="AU1708" s="20"/>
      <c r="AV1708" s="20"/>
      <c r="AW1708" s="20"/>
      <c r="AX1708" s="20"/>
      <c r="AY1708" s="20"/>
      <c r="AZ1708" s="20"/>
      <c r="BA1708" s="20"/>
      <c r="BC1708" s="48"/>
      <c r="BE1708" s="48"/>
      <c r="BG1708" s="48"/>
      <c r="BH1708" s="48"/>
      <c r="BI1708" s="19"/>
      <c r="BJ1708" s="19"/>
      <c r="BK1708" s="19"/>
      <c r="BL1708" s="48"/>
      <c r="BM1708" s="61"/>
      <c r="BN1708" s="48"/>
    </row>
    <row r="1709" spans="2:66">
      <c r="B1709" s="43"/>
      <c r="C1709" s="27"/>
      <c r="F1709" s="176"/>
      <c r="G1709" s="460"/>
      <c r="H1709" s="48"/>
      <c r="I1709" s="48"/>
      <c r="J1709" s="48"/>
      <c r="K1709" s="54"/>
      <c r="N1709" s="176"/>
      <c r="O1709" s="48"/>
      <c r="P1709" s="48"/>
      <c r="Q1709" s="48"/>
      <c r="R1709" s="54"/>
      <c r="T1709" s="176"/>
      <c r="U1709" s="48"/>
      <c r="V1709" s="48"/>
      <c r="W1709" s="48"/>
      <c r="X1709" s="54"/>
      <c r="Z1709" s="176"/>
      <c r="AA1709" s="48"/>
      <c r="AB1709" s="48"/>
      <c r="AC1709" s="48"/>
      <c r="AD1709" s="54"/>
      <c r="AK1709" s="20"/>
      <c r="AL1709" s="20"/>
      <c r="AM1709" s="20"/>
      <c r="AN1709" s="20"/>
      <c r="AO1709" s="20"/>
      <c r="AP1709" s="20"/>
      <c r="AQ1709" s="20"/>
      <c r="AR1709" s="20"/>
      <c r="AS1709" s="20"/>
      <c r="AU1709" s="20"/>
      <c r="AV1709" s="20"/>
      <c r="AW1709" s="20"/>
      <c r="AX1709" s="20"/>
      <c r="AY1709" s="20"/>
      <c r="AZ1709" s="20"/>
      <c r="BA1709" s="20"/>
      <c r="BC1709" s="48"/>
      <c r="BE1709" s="48"/>
      <c r="BG1709" s="48"/>
      <c r="BH1709" s="48"/>
      <c r="BI1709" s="19"/>
      <c r="BJ1709" s="19"/>
      <c r="BK1709" s="19"/>
      <c r="BL1709" s="48"/>
      <c r="BM1709" s="61"/>
      <c r="BN1709" s="48"/>
    </row>
    <row r="1710" spans="2:66">
      <c r="B1710" s="43"/>
      <c r="C1710" s="27"/>
      <c r="F1710" s="176"/>
      <c r="G1710" s="460"/>
      <c r="H1710" s="48"/>
      <c r="I1710" s="48"/>
      <c r="J1710" s="48"/>
      <c r="K1710" s="54"/>
      <c r="N1710" s="176"/>
      <c r="O1710" s="48"/>
      <c r="P1710" s="48"/>
      <c r="Q1710" s="48"/>
      <c r="R1710" s="54"/>
      <c r="T1710" s="176"/>
      <c r="U1710" s="48"/>
      <c r="V1710" s="48"/>
      <c r="W1710" s="48"/>
      <c r="X1710" s="54"/>
      <c r="Z1710" s="176"/>
      <c r="AA1710" s="48"/>
      <c r="AB1710" s="48"/>
      <c r="AC1710" s="48"/>
      <c r="AD1710" s="54"/>
      <c r="AK1710" s="20"/>
      <c r="AL1710" s="20"/>
      <c r="AM1710" s="20"/>
      <c r="AN1710" s="20"/>
      <c r="AO1710" s="20"/>
      <c r="AP1710" s="20"/>
      <c r="AQ1710" s="20"/>
      <c r="AR1710" s="20"/>
      <c r="AS1710" s="20"/>
      <c r="AU1710" s="20"/>
      <c r="AV1710" s="20"/>
      <c r="AW1710" s="20"/>
      <c r="AX1710" s="20"/>
      <c r="AY1710" s="20"/>
      <c r="AZ1710" s="20"/>
      <c r="BA1710" s="20"/>
      <c r="BC1710" s="48"/>
      <c r="BE1710" s="48"/>
      <c r="BG1710" s="48"/>
      <c r="BH1710" s="48"/>
      <c r="BI1710" s="19"/>
      <c r="BJ1710" s="19"/>
      <c r="BK1710" s="19"/>
      <c r="BL1710" s="48"/>
      <c r="BM1710" s="61"/>
      <c r="BN1710" s="48"/>
    </row>
    <row r="1711" spans="2:66">
      <c r="B1711" s="43"/>
      <c r="C1711" s="27"/>
      <c r="F1711" s="176"/>
      <c r="G1711" s="460"/>
      <c r="H1711" s="48"/>
      <c r="I1711" s="48"/>
      <c r="J1711" s="48"/>
      <c r="K1711" s="54"/>
      <c r="N1711" s="176"/>
      <c r="O1711" s="48"/>
      <c r="P1711" s="48"/>
      <c r="Q1711" s="48"/>
      <c r="R1711" s="54"/>
      <c r="T1711" s="176"/>
      <c r="U1711" s="48"/>
      <c r="V1711" s="48"/>
      <c r="W1711" s="48"/>
      <c r="X1711" s="54"/>
      <c r="Z1711" s="176"/>
      <c r="AA1711" s="48"/>
      <c r="AB1711" s="48"/>
      <c r="AC1711" s="48"/>
      <c r="AD1711" s="54"/>
      <c r="AK1711" s="20"/>
      <c r="AL1711" s="20"/>
      <c r="AM1711" s="20"/>
      <c r="AN1711" s="20"/>
      <c r="AO1711" s="20"/>
      <c r="AP1711" s="20"/>
      <c r="AQ1711" s="20"/>
      <c r="AR1711" s="20"/>
      <c r="AS1711" s="20"/>
      <c r="AU1711" s="20"/>
      <c r="AV1711" s="20"/>
      <c r="AW1711" s="20"/>
      <c r="AX1711" s="20"/>
      <c r="AY1711" s="20"/>
      <c r="AZ1711" s="20"/>
      <c r="BA1711" s="20"/>
      <c r="BC1711" s="48"/>
      <c r="BE1711" s="48"/>
      <c r="BG1711" s="48"/>
      <c r="BH1711" s="48"/>
      <c r="BI1711" s="19"/>
      <c r="BJ1711" s="19"/>
      <c r="BK1711" s="19"/>
      <c r="BL1711" s="48"/>
      <c r="BM1711" s="61"/>
      <c r="BN1711" s="48"/>
    </row>
    <row r="1712" spans="2:66">
      <c r="B1712" s="43"/>
      <c r="C1712" s="27"/>
      <c r="F1712" s="176"/>
      <c r="G1712" s="460"/>
      <c r="H1712" s="48"/>
      <c r="I1712" s="48"/>
      <c r="J1712" s="48"/>
      <c r="K1712" s="54"/>
      <c r="N1712" s="176"/>
      <c r="O1712" s="48"/>
      <c r="P1712" s="48"/>
      <c r="Q1712" s="48"/>
      <c r="R1712" s="54"/>
      <c r="T1712" s="176"/>
      <c r="U1712" s="48"/>
      <c r="V1712" s="48"/>
      <c r="W1712" s="48"/>
      <c r="X1712" s="54"/>
      <c r="Z1712" s="176"/>
      <c r="AA1712" s="48"/>
      <c r="AB1712" s="48"/>
      <c r="AC1712" s="48"/>
      <c r="AD1712" s="54"/>
      <c r="AK1712" s="20"/>
      <c r="AL1712" s="20"/>
      <c r="AM1712" s="20"/>
      <c r="AN1712" s="20"/>
      <c r="AO1712" s="20"/>
      <c r="AP1712" s="20"/>
      <c r="AQ1712" s="20"/>
      <c r="AR1712" s="20"/>
      <c r="AS1712" s="20"/>
      <c r="AU1712" s="20"/>
      <c r="AV1712" s="20"/>
      <c r="AW1712" s="20"/>
      <c r="AX1712" s="20"/>
      <c r="AY1712" s="20"/>
      <c r="AZ1712" s="20"/>
      <c r="BA1712" s="20"/>
      <c r="BC1712" s="48"/>
      <c r="BE1712" s="48"/>
      <c r="BG1712" s="48"/>
      <c r="BH1712" s="48"/>
      <c r="BI1712" s="19"/>
      <c r="BJ1712" s="19"/>
      <c r="BK1712" s="19"/>
      <c r="BL1712" s="48"/>
      <c r="BM1712" s="61"/>
      <c r="BN1712" s="48"/>
    </row>
    <row r="1713" spans="2:66">
      <c r="B1713" s="43"/>
      <c r="C1713" s="27"/>
      <c r="F1713" s="176"/>
      <c r="G1713" s="460"/>
      <c r="H1713" s="48"/>
      <c r="I1713" s="48"/>
      <c r="J1713" s="48"/>
      <c r="K1713" s="54"/>
      <c r="N1713" s="176"/>
      <c r="O1713" s="48"/>
      <c r="P1713" s="48"/>
      <c r="Q1713" s="48"/>
      <c r="R1713" s="54"/>
      <c r="T1713" s="176"/>
      <c r="U1713" s="48"/>
      <c r="V1713" s="48"/>
      <c r="W1713" s="48"/>
      <c r="X1713" s="54"/>
      <c r="Z1713" s="176"/>
      <c r="AA1713" s="48"/>
      <c r="AB1713" s="48"/>
      <c r="AC1713" s="48"/>
      <c r="AD1713" s="54"/>
      <c r="AK1713" s="20"/>
      <c r="AL1713" s="20"/>
      <c r="AM1713" s="20"/>
      <c r="AN1713" s="20"/>
      <c r="AO1713" s="20"/>
      <c r="AP1713" s="20"/>
      <c r="AQ1713" s="20"/>
      <c r="AR1713" s="20"/>
      <c r="AS1713" s="20"/>
      <c r="AU1713" s="20"/>
      <c r="AV1713" s="20"/>
      <c r="AW1713" s="20"/>
      <c r="AX1713" s="20"/>
      <c r="AY1713" s="20"/>
      <c r="AZ1713" s="20"/>
      <c r="BA1713" s="20"/>
      <c r="BC1713" s="48"/>
      <c r="BE1713" s="48"/>
      <c r="BG1713" s="48"/>
      <c r="BH1713" s="48"/>
      <c r="BI1713" s="19"/>
      <c r="BJ1713" s="19"/>
      <c r="BK1713" s="19"/>
      <c r="BL1713" s="48"/>
      <c r="BM1713" s="61"/>
      <c r="BN1713" s="48"/>
    </row>
    <row r="1714" spans="2:66">
      <c r="B1714" s="43"/>
      <c r="C1714" s="27"/>
      <c r="F1714" s="176"/>
      <c r="G1714" s="460"/>
      <c r="H1714" s="48"/>
      <c r="I1714" s="48"/>
      <c r="J1714" s="48"/>
      <c r="K1714" s="54"/>
      <c r="N1714" s="176"/>
      <c r="O1714" s="48"/>
      <c r="P1714" s="48"/>
      <c r="Q1714" s="48"/>
      <c r="R1714" s="54"/>
      <c r="T1714" s="176"/>
      <c r="U1714" s="48"/>
      <c r="V1714" s="48"/>
      <c r="W1714" s="48"/>
      <c r="X1714" s="54"/>
      <c r="Z1714" s="176"/>
      <c r="AA1714" s="48"/>
      <c r="AB1714" s="48"/>
      <c r="AC1714" s="48"/>
      <c r="AD1714" s="54"/>
      <c r="AK1714" s="20"/>
      <c r="AL1714" s="20"/>
      <c r="AM1714" s="20"/>
      <c r="AN1714" s="20"/>
      <c r="AO1714" s="20"/>
      <c r="AP1714" s="20"/>
      <c r="AQ1714" s="20"/>
      <c r="AR1714" s="20"/>
      <c r="AS1714" s="20"/>
      <c r="AU1714" s="20"/>
      <c r="AV1714" s="20"/>
      <c r="AW1714" s="20"/>
      <c r="AX1714" s="20"/>
      <c r="AY1714" s="20"/>
      <c r="AZ1714" s="20"/>
      <c r="BA1714" s="20"/>
      <c r="BC1714" s="48"/>
      <c r="BE1714" s="48"/>
      <c r="BG1714" s="48"/>
      <c r="BH1714" s="48"/>
      <c r="BI1714" s="19"/>
      <c r="BJ1714" s="19"/>
      <c r="BK1714" s="19"/>
      <c r="BL1714" s="48"/>
      <c r="BM1714" s="61"/>
      <c r="BN1714" s="48"/>
    </row>
    <row r="1715" spans="2:66">
      <c r="B1715" s="43"/>
      <c r="C1715" s="27"/>
      <c r="F1715" s="176"/>
      <c r="G1715" s="460"/>
      <c r="H1715" s="48"/>
      <c r="I1715" s="48"/>
      <c r="J1715" s="48"/>
      <c r="K1715" s="54"/>
      <c r="N1715" s="176"/>
      <c r="O1715" s="48"/>
      <c r="P1715" s="48"/>
      <c r="Q1715" s="48"/>
      <c r="R1715" s="54"/>
      <c r="T1715" s="176"/>
      <c r="U1715" s="48"/>
      <c r="V1715" s="48"/>
      <c r="W1715" s="48"/>
      <c r="X1715" s="54"/>
      <c r="Z1715" s="176"/>
      <c r="AA1715" s="48"/>
      <c r="AB1715" s="48"/>
      <c r="AC1715" s="48"/>
      <c r="AD1715" s="54"/>
      <c r="AK1715" s="20"/>
      <c r="AL1715" s="20"/>
      <c r="AM1715" s="20"/>
      <c r="AN1715" s="20"/>
      <c r="AO1715" s="20"/>
      <c r="AP1715" s="20"/>
      <c r="AQ1715" s="20"/>
      <c r="AR1715" s="20"/>
      <c r="AS1715" s="20"/>
      <c r="AU1715" s="20"/>
      <c r="AV1715" s="20"/>
      <c r="AW1715" s="20"/>
      <c r="AX1715" s="20"/>
      <c r="AY1715" s="20"/>
      <c r="AZ1715" s="20"/>
      <c r="BA1715" s="20"/>
      <c r="BC1715" s="48"/>
      <c r="BE1715" s="48"/>
      <c r="BG1715" s="48"/>
      <c r="BH1715" s="48"/>
      <c r="BI1715" s="19"/>
      <c r="BJ1715" s="19"/>
      <c r="BK1715" s="19"/>
      <c r="BL1715" s="48"/>
      <c r="BM1715" s="61"/>
      <c r="BN1715" s="48"/>
    </row>
    <row r="1716" spans="2:66">
      <c r="B1716" s="43"/>
      <c r="C1716" s="27"/>
      <c r="F1716" s="176"/>
      <c r="G1716" s="460"/>
      <c r="H1716" s="48"/>
      <c r="I1716" s="48"/>
      <c r="J1716" s="48"/>
      <c r="K1716" s="54"/>
      <c r="N1716" s="176"/>
      <c r="O1716" s="48"/>
      <c r="P1716" s="48"/>
      <c r="Q1716" s="48"/>
      <c r="R1716" s="54"/>
      <c r="T1716" s="176"/>
      <c r="U1716" s="48"/>
      <c r="V1716" s="48"/>
      <c r="W1716" s="48"/>
      <c r="X1716" s="54"/>
      <c r="Z1716" s="176"/>
      <c r="AA1716" s="48"/>
      <c r="AB1716" s="48"/>
      <c r="AC1716" s="48"/>
      <c r="AD1716" s="54"/>
      <c r="AK1716" s="20"/>
      <c r="AL1716" s="20"/>
      <c r="AM1716" s="20"/>
      <c r="AN1716" s="20"/>
      <c r="AO1716" s="20"/>
      <c r="AP1716" s="20"/>
      <c r="AQ1716" s="20"/>
      <c r="AR1716" s="20"/>
      <c r="AS1716" s="20"/>
      <c r="AU1716" s="20"/>
      <c r="AV1716" s="20"/>
      <c r="AW1716" s="20"/>
      <c r="AX1716" s="20"/>
      <c r="AY1716" s="20"/>
      <c r="AZ1716" s="20"/>
      <c r="BA1716" s="20"/>
      <c r="BC1716" s="48"/>
      <c r="BE1716" s="48"/>
      <c r="BG1716" s="48"/>
      <c r="BH1716" s="48"/>
      <c r="BI1716" s="19"/>
      <c r="BJ1716" s="19"/>
      <c r="BK1716" s="19"/>
      <c r="BL1716" s="48"/>
      <c r="BM1716" s="61"/>
      <c r="BN1716" s="48"/>
    </row>
    <row r="1717" spans="2:66">
      <c r="B1717" s="43"/>
      <c r="C1717" s="27"/>
      <c r="F1717" s="176"/>
      <c r="G1717" s="460"/>
      <c r="H1717" s="48"/>
      <c r="I1717" s="48"/>
      <c r="J1717" s="48"/>
      <c r="K1717" s="54"/>
      <c r="N1717" s="176"/>
      <c r="O1717" s="48"/>
      <c r="P1717" s="48"/>
      <c r="Q1717" s="48"/>
      <c r="R1717" s="54"/>
      <c r="T1717" s="176"/>
      <c r="U1717" s="48"/>
      <c r="V1717" s="48"/>
      <c r="W1717" s="48"/>
      <c r="X1717" s="54"/>
      <c r="Z1717" s="176"/>
      <c r="AA1717" s="48"/>
      <c r="AB1717" s="48"/>
      <c r="AC1717" s="48"/>
      <c r="AD1717" s="54"/>
      <c r="AK1717" s="20"/>
      <c r="AL1717" s="20"/>
      <c r="AM1717" s="20"/>
      <c r="AN1717" s="20"/>
      <c r="AO1717" s="20"/>
      <c r="AP1717" s="20"/>
      <c r="AQ1717" s="20"/>
      <c r="AR1717" s="20"/>
      <c r="AS1717" s="20"/>
      <c r="AU1717" s="20"/>
      <c r="AV1717" s="20"/>
      <c r="AW1717" s="20"/>
      <c r="AX1717" s="20"/>
      <c r="AY1717" s="20"/>
      <c r="AZ1717" s="20"/>
      <c r="BA1717" s="20"/>
      <c r="BC1717" s="48"/>
      <c r="BE1717" s="48"/>
      <c r="BG1717" s="48"/>
      <c r="BH1717" s="48"/>
      <c r="BI1717" s="19"/>
      <c r="BJ1717" s="19"/>
      <c r="BK1717" s="19"/>
      <c r="BL1717" s="48"/>
      <c r="BM1717" s="61"/>
      <c r="BN1717" s="48"/>
    </row>
    <row r="1718" spans="2:66">
      <c r="B1718" s="43"/>
      <c r="C1718" s="27"/>
      <c r="F1718" s="176"/>
      <c r="G1718" s="460"/>
      <c r="H1718" s="48"/>
      <c r="I1718" s="48"/>
      <c r="J1718" s="48"/>
      <c r="K1718" s="54"/>
      <c r="N1718" s="176"/>
      <c r="O1718" s="48"/>
      <c r="P1718" s="48"/>
      <c r="Q1718" s="48"/>
      <c r="R1718" s="54"/>
      <c r="T1718" s="176"/>
      <c r="U1718" s="48"/>
      <c r="V1718" s="48"/>
      <c r="W1718" s="48"/>
      <c r="X1718" s="54"/>
      <c r="Z1718" s="176"/>
      <c r="AA1718" s="48"/>
      <c r="AB1718" s="48"/>
      <c r="AC1718" s="48"/>
      <c r="AD1718" s="54"/>
      <c r="AK1718" s="20"/>
      <c r="AL1718" s="20"/>
      <c r="AM1718" s="20"/>
      <c r="AN1718" s="20"/>
      <c r="AO1718" s="20"/>
      <c r="AP1718" s="20"/>
      <c r="AQ1718" s="20"/>
      <c r="AR1718" s="20"/>
      <c r="AS1718" s="20"/>
      <c r="AU1718" s="20"/>
      <c r="AV1718" s="20"/>
      <c r="AW1718" s="20"/>
      <c r="AX1718" s="20"/>
      <c r="AY1718" s="20"/>
      <c r="AZ1718" s="20"/>
      <c r="BA1718" s="20"/>
      <c r="BC1718" s="48"/>
      <c r="BE1718" s="48"/>
      <c r="BG1718" s="48"/>
      <c r="BH1718" s="48"/>
      <c r="BI1718" s="19"/>
      <c r="BJ1718" s="19"/>
      <c r="BK1718" s="19"/>
      <c r="BL1718" s="48"/>
      <c r="BM1718" s="61"/>
      <c r="BN1718" s="48"/>
    </row>
    <row r="1719" spans="2:66">
      <c r="B1719" s="43"/>
      <c r="C1719" s="27"/>
      <c r="F1719" s="176"/>
      <c r="G1719" s="460"/>
      <c r="H1719" s="48"/>
      <c r="I1719" s="48"/>
      <c r="J1719" s="48"/>
      <c r="K1719" s="54"/>
      <c r="N1719" s="176"/>
      <c r="O1719" s="48"/>
      <c r="P1719" s="48"/>
      <c r="Q1719" s="48"/>
      <c r="R1719" s="54"/>
      <c r="T1719" s="176"/>
      <c r="U1719" s="48"/>
      <c r="V1719" s="48"/>
      <c r="W1719" s="48"/>
      <c r="X1719" s="54"/>
      <c r="Z1719" s="176"/>
      <c r="AA1719" s="48"/>
      <c r="AB1719" s="48"/>
      <c r="AC1719" s="48"/>
      <c r="AD1719" s="54"/>
      <c r="AK1719" s="20"/>
      <c r="AL1719" s="20"/>
      <c r="AM1719" s="20"/>
      <c r="AN1719" s="20"/>
      <c r="AO1719" s="20"/>
      <c r="AP1719" s="20"/>
      <c r="AQ1719" s="20"/>
      <c r="AR1719" s="20"/>
      <c r="AS1719" s="20"/>
      <c r="AU1719" s="20"/>
      <c r="AV1719" s="20"/>
      <c r="AW1719" s="20"/>
      <c r="AX1719" s="20"/>
      <c r="AY1719" s="20"/>
      <c r="AZ1719" s="20"/>
      <c r="BA1719" s="20"/>
      <c r="BC1719" s="48"/>
      <c r="BE1719" s="48"/>
      <c r="BG1719" s="48"/>
      <c r="BH1719" s="48"/>
      <c r="BI1719" s="19"/>
      <c r="BJ1719" s="19"/>
      <c r="BK1719" s="19"/>
      <c r="BL1719" s="48"/>
      <c r="BM1719" s="61"/>
      <c r="BN1719" s="48"/>
    </row>
    <row r="1720" spans="2:66">
      <c r="B1720" s="43"/>
      <c r="C1720" s="27"/>
      <c r="F1720" s="176"/>
      <c r="G1720" s="460"/>
      <c r="H1720" s="48"/>
      <c r="I1720" s="48"/>
      <c r="J1720" s="48"/>
      <c r="K1720" s="54"/>
      <c r="N1720" s="176"/>
      <c r="O1720" s="48"/>
      <c r="P1720" s="48"/>
      <c r="Q1720" s="48"/>
      <c r="R1720" s="54"/>
      <c r="T1720" s="176"/>
      <c r="U1720" s="48"/>
      <c r="V1720" s="48"/>
      <c r="W1720" s="48"/>
      <c r="X1720" s="54"/>
      <c r="Z1720" s="176"/>
      <c r="AA1720" s="48"/>
      <c r="AB1720" s="48"/>
      <c r="AC1720" s="48"/>
      <c r="AD1720" s="54"/>
      <c r="AK1720" s="20"/>
      <c r="AL1720" s="20"/>
      <c r="AM1720" s="20"/>
      <c r="AN1720" s="20"/>
      <c r="AO1720" s="20"/>
      <c r="AP1720" s="20"/>
      <c r="AQ1720" s="20"/>
      <c r="AR1720" s="20"/>
      <c r="AS1720" s="20"/>
      <c r="AU1720" s="20"/>
      <c r="AV1720" s="20"/>
      <c r="AW1720" s="20"/>
      <c r="AX1720" s="20"/>
      <c r="AY1720" s="20"/>
      <c r="AZ1720" s="20"/>
      <c r="BA1720" s="20"/>
      <c r="BC1720" s="48"/>
      <c r="BE1720" s="48"/>
      <c r="BG1720" s="48"/>
      <c r="BH1720" s="48"/>
      <c r="BI1720" s="19"/>
      <c r="BJ1720" s="19"/>
      <c r="BK1720" s="19"/>
      <c r="BL1720" s="48"/>
      <c r="BM1720" s="61"/>
      <c r="BN1720" s="48"/>
    </row>
    <row r="1721" spans="2:66">
      <c r="B1721" s="43"/>
      <c r="C1721" s="27"/>
      <c r="F1721" s="176"/>
      <c r="G1721" s="460"/>
      <c r="H1721" s="48"/>
      <c r="I1721" s="48"/>
      <c r="J1721" s="48"/>
      <c r="K1721" s="54"/>
      <c r="N1721" s="176"/>
      <c r="O1721" s="48"/>
      <c r="P1721" s="48"/>
      <c r="Q1721" s="48"/>
      <c r="R1721" s="54"/>
      <c r="T1721" s="176"/>
      <c r="U1721" s="48"/>
      <c r="V1721" s="48"/>
      <c r="W1721" s="48"/>
      <c r="X1721" s="54"/>
      <c r="Z1721" s="176"/>
      <c r="AA1721" s="48"/>
      <c r="AB1721" s="48"/>
      <c r="AC1721" s="48"/>
      <c r="AD1721" s="54"/>
      <c r="AK1721" s="20"/>
      <c r="AL1721" s="20"/>
      <c r="AM1721" s="20"/>
      <c r="AN1721" s="20"/>
      <c r="AO1721" s="20"/>
      <c r="AP1721" s="20"/>
      <c r="AQ1721" s="20"/>
      <c r="AR1721" s="20"/>
      <c r="AS1721" s="20"/>
      <c r="AU1721" s="20"/>
      <c r="AV1721" s="20"/>
      <c r="AW1721" s="20"/>
      <c r="AX1721" s="20"/>
      <c r="AY1721" s="20"/>
      <c r="AZ1721" s="20"/>
      <c r="BA1721" s="20"/>
      <c r="BC1721" s="48"/>
      <c r="BE1721" s="48"/>
      <c r="BG1721" s="48"/>
      <c r="BH1721" s="48"/>
      <c r="BI1721" s="19"/>
      <c r="BJ1721" s="19"/>
      <c r="BK1721" s="19"/>
      <c r="BL1721" s="48"/>
      <c r="BM1721" s="61"/>
      <c r="BN1721" s="48"/>
    </row>
    <row r="1722" spans="2:66">
      <c r="B1722" s="43"/>
      <c r="C1722" s="27"/>
      <c r="F1722" s="176"/>
      <c r="G1722" s="460"/>
      <c r="H1722" s="48"/>
      <c r="I1722" s="48"/>
      <c r="J1722" s="48"/>
      <c r="K1722" s="54"/>
      <c r="N1722" s="176"/>
      <c r="O1722" s="48"/>
      <c r="P1722" s="48"/>
      <c r="Q1722" s="48"/>
      <c r="R1722" s="54"/>
      <c r="T1722" s="176"/>
      <c r="U1722" s="48"/>
      <c r="V1722" s="48"/>
      <c r="W1722" s="48"/>
      <c r="X1722" s="54"/>
      <c r="Z1722" s="176"/>
      <c r="AA1722" s="48"/>
      <c r="AB1722" s="48"/>
      <c r="AC1722" s="48"/>
      <c r="AD1722" s="54"/>
      <c r="AK1722" s="20"/>
      <c r="AL1722" s="20"/>
      <c r="AM1722" s="20"/>
      <c r="AN1722" s="20"/>
      <c r="AO1722" s="20"/>
      <c r="AP1722" s="20"/>
      <c r="AQ1722" s="20"/>
      <c r="AR1722" s="20"/>
      <c r="AS1722" s="20"/>
      <c r="AU1722" s="20"/>
      <c r="AV1722" s="20"/>
      <c r="AW1722" s="20"/>
      <c r="AX1722" s="20"/>
      <c r="AY1722" s="20"/>
      <c r="AZ1722" s="20"/>
      <c r="BA1722" s="20"/>
      <c r="BC1722" s="48"/>
      <c r="BE1722" s="48"/>
      <c r="BG1722" s="48"/>
      <c r="BH1722" s="48"/>
      <c r="BI1722" s="19"/>
      <c r="BJ1722" s="19"/>
      <c r="BK1722" s="19"/>
      <c r="BL1722" s="48"/>
      <c r="BM1722" s="61"/>
      <c r="BN1722" s="48"/>
    </row>
    <row r="1723" spans="2:66">
      <c r="B1723" s="43"/>
      <c r="C1723" s="27"/>
      <c r="F1723" s="176"/>
      <c r="G1723" s="460"/>
      <c r="H1723" s="48"/>
      <c r="I1723" s="48"/>
      <c r="J1723" s="48"/>
      <c r="K1723" s="54"/>
      <c r="N1723" s="176"/>
      <c r="O1723" s="48"/>
      <c r="P1723" s="48"/>
      <c r="Q1723" s="48"/>
      <c r="R1723" s="54"/>
      <c r="T1723" s="176"/>
      <c r="U1723" s="48"/>
      <c r="V1723" s="48"/>
      <c r="W1723" s="48"/>
      <c r="X1723" s="54"/>
      <c r="Z1723" s="176"/>
      <c r="AA1723" s="48"/>
      <c r="AB1723" s="48"/>
      <c r="AC1723" s="48"/>
      <c r="AD1723" s="54"/>
      <c r="AK1723" s="20"/>
      <c r="AL1723" s="20"/>
      <c r="AM1723" s="20"/>
      <c r="AN1723" s="20"/>
      <c r="AO1723" s="20"/>
      <c r="AP1723" s="20"/>
      <c r="AQ1723" s="20"/>
      <c r="AR1723" s="20"/>
      <c r="AS1723" s="20"/>
      <c r="AU1723" s="20"/>
      <c r="AV1723" s="20"/>
      <c r="AW1723" s="20"/>
      <c r="AX1723" s="20"/>
      <c r="AY1723" s="20"/>
      <c r="AZ1723" s="20"/>
      <c r="BA1723" s="20"/>
      <c r="BC1723" s="48"/>
      <c r="BE1723" s="48"/>
      <c r="BG1723" s="48"/>
      <c r="BH1723" s="48"/>
      <c r="BI1723" s="19"/>
      <c r="BJ1723" s="19"/>
      <c r="BK1723" s="19"/>
      <c r="BL1723" s="48"/>
      <c r="BM1723" s="61"/>
      <c r="BN1723" s="48"/>
    </row>
    <row r="1724" spans="2:66">
      <c r="B1724" s="43"/>
      <c r="C1724" s="27"/>
      <c r="F1724" s="176"/>
      <c r="G1724" s="460"/>
      <c r="H1724" s="48"/>
      <c r="I1724" s="48"/>
      <c r="J1724" s="48"/>
      <c r="K1724" s="54"/>
      <c r="N1724" s="176"/>
      <c r="O1724" s="48"/>
      <c r="P1724" s="48"/>
      <c r="Q1724" s="48"/>
      <c r="R1724" s="54"/>
      <c r="T1724" s="176"/>
      <c r="U1724" s="48"/>
      <c r="V1724" s="48"/>
      <c r="W1724" s="48"/>
      <c r="X1724" s="54"/>
      <c r="Z1724" s="176"/>
      <c r="AA1724" s="48"/>
      <c r="AB1724" s="48"/>
      <c r="AC1724" s="48"/>
      <c r="AD1724" s="54"/>
      <c r="AK1724" s="20"/>
      <c r="AL1724" s="20"/>
      <c r="AM1724" s="20"/>
      <c r="AN1724" s="20"/>
      <c r="AO1724" s="20"/>
      <c r="AP1724" s="20"/>
      <c r="AQ1724" s="20"/>
      <c r="AR1724" s="20"/>
      <c r="AS1724" s="20"/>
      <c r="AU1724" s="20"/>
      <c r="AV1724" s="20"/>
      <c r="AW1724" s="20"/>
      <c r="AX1724" s="20"/>
      <c r="AY1724" s="20"/>
      <c r="AZ1724" s="20"/>
      <c r="BA1724" s="20"/>
      <c r="BC1724" s="48"/>
      <c r="BE1724" s="48"/>
      <c r="BG1724" s="48"/>
      <c r="BH1724" s="48"/>
      <c r="BI1724" s="19"/>
      <c r="BJ1724" s="19"/>
      <c r="BK1724" s="19"/>
      <c r="BL1724" s="48"/>
      <c r="BM1724" s="61"/>
      <c r="BN1724" s="48"/>
    </row>
    <row r="1725" spans="2:66">
      <c r="B1725" s="43"/>
      <c r="C1725" s="27"/>
      <c r="F1725" s="176"/>
      <c r="G1725" s="460"/>
      <c r="H1725" s="48"/>
      <c r="I1725" s="48"/>
      <c r="J1725" s="48"/>
      <c r="K1725" s="54"/>
      <c r="N1725" s="176"/>
      <c r="O1725" s="48"/>
      <c r="P1725" s="48"/>
      <c r="Q1725" s="48"/>
      <c r="R1725" s="54"/>
      <c r="T1725" s="176"/>
      <c r="U1725" s="48"/>
      <c r="V1725" s="48"/>
      <c r="W1725" s="48"/>
      <c r="X1725" s="54"/>
      <c r="Z1725" s="176"/>
      <c r="AA1725" s="48"/>
      <c r="AB1725" s="48"/>
      <c r="AC1725" s="48"/>
      <c r="AD1725" s="54"/>
      <c r="AK1725" s="20"/>
      <c r="AL1725" s="20"/>
      <c r="AM1725" s="20"/>
      <c r="AN1725" s="20"/>
      <c r="AO1725" s="20"/>
      <c r="AP1725" s="20"/>
      <c r="AQ1725" s="20"/>
      <c r="AR1725" s="20"/>
      <c r="AS1725" s="20"/>
      <c r="AU1725" s="20"/>
      <c r="AV1725" s="20"/>
      <c r="AW1725" s="20"/>
      <c r="AX1725" s="20"/>
      <c r="AY1725" s="20"/>
      <c r="AZ1725" s="20"/>
      <c r="BA1725" s="20"/>
      <c r="BC1725" s="48"/>
      <c r="BE1725" s="48"/>
      <c r="BG1725" s="48"/>
      <c r="BH1725" s="48"/>
      <c r="BI1725" s="19"/>
      <c r="BJ1725" s="19"/>
      <c r="BK1725" s="19"/>
      <c r="BL1725" s="48"/>
      <c r="BM1725" s="61"/>
      <c r="BN1725" s="48"/>
    </row>
    <row r="1726" spans="2:66">
      <c r="B1726" s="43"/>
      <c r="C1726" s="27"/>
      <c r="F1726" s="176"/>
      <c r="G1726" s="460"/>
      <c r="H1726" s="48"/>
      <c r="I1726" s="48"/>
      <c r="J1726" s="48"/>
      <c r="K1726" s="54"/>
      <c r="N1726" s="176"/>
      <c r="O1726" s="48"/>
      <c r="P1726" s="48"/>
      <c r="Q1726" s="48"/>
      <c r="R1726" s="54"/>
      <c r="T1726" s="176"/>
      <c r="U1726" s="48"/>
      <c r="V1726" s="48"/>
      <c r="W1726" s="48"/>
      <c r="X1726" s="54"/>
      <c r="Z1726" s="176"/>
      <c r="AA1726" s="48"/>
      <c r="AB1726" s="48"/>
      <c r="AC1726" s="48"/>
      <c r="AD1726" s="54"/>
      <c r="AK1726" s="20"/>
      <c r="AL1726" s="20"/>
      <c r="AM1726" s="20"/>
      <c r="AN1726" s="20"/>
      <c r="AO1726" s="20"/>
      <c r="AP1726" s="20"/>
      <c r="AQ1726" s="20"/>
      <c r="AR1726" s="20"/>
      <c r="AS1726" s="20"/>
      <c r="AU1726" s="20"/>
      <c r="AV1726" s="20"/>
      <c r="AW1726" s="20"/>
      <c r="AX1726" s="20"/>
      <c r="AY1726" s="20"/>
      <c r="AZ1726" s="20"/>
      <c r="BA1726" s="20"/>
      <c r="BC1726" s="48"/>
      <c r="BE1726" s="48"/>
      <c r="BG1726" s="48"/>
      <c r="BH1726" s="48"/>
      <c r="BI1726" s="19"/>
      <c r="BJ1726" s="19"/>
      <c r="BK1726" s="19"/>
      <c r="BL1726" s="48"/>
      <c r="BM1726" s="61"/>
      <c r="BN1726" s="48"/>
    </row>
    <row r="1727" spans="2:66">
      <c r="B1727" s="43"/>
      <c r="C1727" s="27"/>
      <c r="F1727" s="176"/>
      <c r="G1727" s="460"/>
      <c r="H1727" s="48"/>
      <c r="I1727" s="48"/>
      <c r="J1727" s="48"/>
      <c r="K1727" s="54"/>
      <c r="N1727" s="176"/>
      <c r="O1727" s="48"/>
      <c r="P1727" s="48"/>
      <c r="Q1727" s="48"/>
      <c r="R1727" s="54"/>
      <c r="T1727" s="176"/>
      <c r="U1727" s="48"/>
      <c r="V1727" s="48"/>
      <c r="W1727" s="48"/>
      <c r="X1727" s="54"/>
      <c r="Z1727" s="176"/>
      <c r="AA1727" s="48"/>
      <c r="AB1727" s="48"/>
      <c r="AC1727" s="48"/>
      <c r="AD1727" s="54"/>
      <c r="AK1727" s="20"/>
      <c r="AL1727" s="20"/>
      <c r="AM1727" s="20"/>
      <c r="AN1727" s="20"/>
      <c r="AO1727" s="20"/>
      <c r="AP1727" s="20"/>
      <c r="AQ1727" s="20"/>
      <c r="AR1727" s="20"/>
      <c r="AS1727" s="20"/>
      <c r="AU1727" s="20"/>
      <c r="AV1727" s="20"/>
      <c r="AW1727" s="20"/>
      <c r="AX1727" s="20"/>
      <c r="AY1727" s="20"/>
      <c r="AZ1727" s="20"/>
      <c r="BA1727" s="20"/>
      <c r="BC1727" s="48"/>
      <c r="BE1727" s="48"/>
      <c r="BG1727" s="48"/>
      <c r="BH1727" s="48"/>
      <c r="BI1727" s="19"/>
      <c r="BJ1727" s="19"/>
      <c r="BK1727" s="19"/>
      <c r="BL1727" s="48"/>
      <c r="BM1727" s="61"/>
      <c r="BN1727" s="48"/>
    </row>
    <row r="1728" spans="2:66">
      <c r="B1728" s="43"/>
      <c r="C1728" s="27"/>
      <c r="F1728" s="176"/>
      <c r="G1728" s="460"/>
      <c r="H1728" s="48"/>
      <c r="I1728" s="48"/>
      <c r="J1728" s="48"/>
      <c r="K1728" s="54"/>
      <c r="N1728" s="176"/>
      <c r="O1728" s="48"/>
      <c r="P1728" s="48"/>
      <c r="Q1728" s="48"/>
      <c r="R1728" s="54"/>
      <c r="T1728" s="176"/>
      <c r="U1728" s="48"/>
      <c r="V1728" s="48"/>
      <c r="W1728" s="48"/>
      <c r="X1728" s="54"/>
      <c r="Z1728" s="176"/>
      <c r="AA1728" s="48"/>
      <c r="AB1728" s="48"/>
      <c r="AC1728" s="48"/>
      <c r="AD1728" s="54"/>
      <c r="AK1728" s="20"/>
      <c r="AL1728" s="20"/>
      <c r="AM1728" s="20"/>
      <c r="AN1728" s="20"/>
      <c r="AO1728" s="20"/>
      <c r="AP1728" s="20"/>
      <c r="AQ1728" s="20"/>
      <c r="AR1728" s="20"/>
      <c r="AS1728" s="20"/>
      <c r="AU1728" s="20"/>
      <c r="AV1728" s="20"/>
      <c r="AW1728" s="20"/>
      <c r="AX1728" s="20"/>
      <c r="AY1728" s="20"/>
      <c r="AZ1728" s="20"/>
      <c r="BA1728" s="20"/>
      <c r="BC1728" s="48"/>
      <c r="BE1728" s="48"/>
      <c r="BG1728" s="48"/>
      <c r="BH1728" s="48"/>
      <c r="BI1728" s="19"/>
      <c r="BJ1728" s="19"/>
      <c r="BK1728" s="19"/>
      <c r="BL1728" s="48"/>
      <c r="BM1728" s="61"/>
      <c r="BN1728" s="48"/>
    </row>
    <row r="1729" spans="2:66">
      <c r="B1729" s="43"/>
      <c r="C1729" s="27"/>
      <c r="F1729" s="176"/>
      <c r="G1729" s="460"/>
      <c r="H1729" s="48"/>
      <c r="I1729" s="48"/>
      <c r="J1729" s="48"/>
      <c r="K1729" s="54"/>
      <c r="N1729" s="176"/>
      <c r="O1729" s="48"/>
      <c r="P1729" s="48"/>
      <c r="Q1729" s="48"/>
      <c r="R1729" s="54"/>
      <c r="T1729" s="176"/>
      <c r="U1729" s="48"/>
      <c r="V1729" s="48"/>
      <c r="W1729" s="48"/>
      <c r="X1729" s="54"/>
      <c r="Z1729" s="176"/>
      <c r="AA1729" s="48"/>
      <c r="AB1729" s="48"/>
      <c r="AC1729" s="48"/>
      <c r="AD1729" s="54"/>
      <c r="AK1729" s="20"/>
      <c r="AL1729" s="20"/>
      <c r="AM1729" s="20"/>
      <c r="AN1729" s="20"/>
      <c r="AO1729" s="20"/>
      <c r="AP1729" s="20"/>
      <c r="AQ1729" s="20"/>
      <c r="AR1729" s="20"/>
      <c r="AS1729" s="20"/>
      <c r="AU1729" s="20"/>
      <c r="AV1729" s="20"/>
      <c r="AW1729" s="20"/>
      <c r="AX1729" s="20"/>
      <c r="AY1729" s="20"/>
      <c r="AZ1729" s="20"/>
      <c r="BA1729" s="20"/>
      <c r="BC1729" s="48"/>
      <c r="BE1729" s="48"/>
      <c r="BG1729" s="48"/>
      <c r="BH1729" s="48"/>
      <c r="BI1729" s="19"/>
      <c r="BJ1729" s="19"/>
      <c r="BK1729" s="19"/>
      <c r="BL1729" s="48"/>
      <c r="BM1729" s="61"/>
      <c r="BN1729" s="48"/>
    </row>
    <row r="1730" spans="2:66">
      <c r="B1730" s="43"/>
      <c r="C1730" s="27"/>
      <c r="F1730" s="176"/>
      <c r="G1730" s="460"/>
      <c r="H1730" s="48"/>
      <c r="I1730" s="48"/>
      <c r="J1730" s="48"/>
      <c r="K1730" s="54"/>
      <c r="N1730" s="176"/>
      <c r="O1730" s="48"/>
      <c r="P1730" s="48"/>
      <c r="Q1730" s="48"/>
      <c r="R1730" s="54"/>
      <c r="T1730" s="176"/>
      <c r="U1730" s="48"/>
      <c r="V1730" s="48"/>
      <c r="W1730" s="48"/>
      <c r="X1730" s="54"/>
      <c r="Z1730" s="176"/>
      <c r="AA1730" s="48"/>
      <c r="AB1730" s="48"/>
      <c r="AC1730" s="48"/>
      <c r="AD1730" s="54"/>
      <c r="AK1730" s="20"/>
      <c r="AL1730" s="20"/>
      <c r="AM1730" s="20"/>
      <c r="AN1730" s="20"/>
      <c r="AO1730" s="20"/>
      <c r="AP1730" s="20"/>
      <c r="AQ1730" s="20"/>
      <c r="AR1730" s="20"/>
      <c r="AS1730" s="20"/>
      <c r="AU1730" s="20"/>
      <c r="AV1730" s="20"/>
      <c r="AW1730" s="20"/>
      <c r="AX1730" s="20"/>
      <c r="AY1730" s="20"/>
      <c r="AZ1730" s="20"/>
      <c r="BA1730" s="20"/>
      <c r="BC1730" s="48"/>
      <c r="BE1730" s="48"/>
      <c r="BG1730" s="48"/>
      <c r="BH1730" s="48"/>
      <c r="BI1730" s="19"/>
      <c r="BJ1730" s="19"/>
      <c r="BK1730" s="19"/>
      <c r="BL1730" s="48"/>
      <c r="BM1730" s="61"/>
      <c r="BN1730" s="48"/>
    </row>
    <row r="1731" spans="2:66">
      <c r="B1731" s="43"/>
      <c r="C1731" s="27"/>
      <c r="F1731" s="176"/>
      <c r="G1731" s="460"/>
      <c r="H1731" s="48"/>
      <c r="I1731" s="48"/>
      <c r="J1731" s="48"/>
      <c r="K1731" s="54"/>
      <c r="N1731" s="176"/>
      <c r="O1731" s="48"/>
      <c r="P1731" s="48"/>
      <c r="Q1731" s="48"/>
      <c r="R1731" s="54"/>
      <c r="T1731" s="176"/>
      <c r="U1731" s="48"/>
      <c r="V1731" s="48"/>
      <c r="W1731" s="48"/>
      <c r="X1731" s="54"/>
      <c r="Z1731" s="176"/>
      <c r="AA1731" s="48"/>
      <c r="AB1731" s="48"/>
      <c r="AC1731" s="48"/>
      <c r="AD1731" s="54"/>
      <c r="AK1731" s="20"/>
      <c r="AL1731" s="20"/>
      <c r="AM1731" s="20"/>
      <c r="AN1731" s="20"/>
      <c r="AO1731" s="20"/>
      <c r="AP1731" s="20"/>
      <c r="AQ1731" s="20"/>
      <c r="AR1731" s="20"/>
      <c r="AS1731" s="20"/>
      <c r="AU1731" s="20"/>
      <c r="AV1731" s="20"/>
      <c r="AW1731" s="20"/>
      <c r="AX1731" s="20"/>
      <c r="AY1731" s="20"/>
      <c r="AZ1731" s="20"/>
      <c r="BA1731" s="20"/>
      <c r="BC1731" s="48"/>
      <c r="BE1731" s="48"/>
      <c r="BG1731" s="48"/>
      <c r="BH1731" s="48"/>
      <c r="BI1731" s="19"/>
      <c r="BJ1731" s="19"/>
      <c r="BK1731" s="19"/>
      <c r="BL1731" s="48"/>
      <c r="BM1731" s="61"/>
      <c r="BN1731" s="48"/>
    </row>
    <row r="1732" spans="2:66">
      <c r="B1732" s="43"/>
      <c r="C1732" s="27"/>
      <c r="F1732" s="176"/>
      <c r="G1732" s="460"/>
      <c r="H1732" s="48"/>
      <c r="I1732" s="48"/>
      <c r="J1732" s="48"/>
      <c r="K1732" s="54"/>
      <c r="N1732" s="176"/>
      <c r="O1732" s="48"/>
      <c r="P1732" s="48"/>
      <c r="Q1732" s="48"/>
      <c r="R1732" s="54"/>
      <c r="T1732" s="176"/>
      <c r="U1732" s="48"/>
      <c r="V1732" s="48"/>
      <c r="W1732" s="48"/>
      <c r="X1732" s="54"/>
      <c r="Z1732" s="176"/>
      <c r="AA1732" s="48"/>
      <c r="AB1732" s="48"/>
      <c r="AC1732" s="48"/>
      <c r="AD1732" s="54"/>
      <c r="AK1732" s="20"/>
      <c r="AL1732" s="20"/>
      <c r="AM1732" s="20"/>
      <c r="AN1732" s="20"/>
      <c r="AO1732" s="20"/>
      <c r="AP1732" s="20"/>
      <c r="AQ1732" s="20"/>
      <c r="AR1732" s="20"/>
      <c r="AS1732" s="20"/>
      <c r="AU1732" s="20"/>
      <c r="AV1732" s="20"/>
      <c r="AW1732" s="20"/>
      <c r="AX1732" s="20"/>
      <c r="AY1732" s="20"/>
      <c r="AZ1732" s="20"/>
      <c r="BA1732" s="20"/>
      <c r="BC1732" s="48"/>
      <c r="BE1732" s="48"/>
      <c r="BG1732" s="48"/>
      <c r="BH1732" s="48"/>
      <c r="BI1732" s="19"/>
      <c r="BJ1732" s="19"/>
      <c r="BK1732" s="19"/>
      <c r="BL1732" s="48"/>
      <c r="BM1732" s="61"/>
      <c r="BN1732" s="48"/>
    </row>
    <row r="1733" spans="2:66">
      <c r="B1733" s="43"/>
      <c r="C1733" s="27"/>
      <c r="F1733" s="176"/>
      <c r="G1733" s="460"/>
      <c r="H1733" s="48"/>
      <c r="I1733" s="48"/>
      <c r="J1733" s="48"/>
      <c r="K1733" s="54"/>
      <c r="N1733" s="176"/>
      <c r="O1733" s="48"/>
      <c r="P1733" s="48"/>
      <c r="Q1733" s="48"/>
      <c r="R1733" s="54"/>
      <c r="T1733" s="176"/>
      <c r="U1733" s="48"/>
      <c r="V1733" s="48"/>
      <c r="W1733" s="48"/>
      <c r="X1733" s="54"/>
      <c r="Z1733" s="176"/>
      <c r="AA1733" s="48"/>
      <c r="AB1733" s="48"/>
      <c r="AC1733" s="48"/>
      <c r="AD1733" s="54"/>
      <c r="AK1733" s="20"/>
      <c r="AL1733" s="20"/>
      <c r="AM1733" s="20"/>
      <c r="AN1733" s="20"/>
      <c r="AO1733" s="20"/>
      <c r="AP1733" s="20"/>
      <c r="AQ1733" s="20"/>
      <c r="AR1733" s="20"/>
      <c r="AS1733" s="20"/>
      <c r="AU1733" s="20"/>
      <c r="AV1733" s="20"/>
      <c r="AW1733" s="20"/>
      <c r="AX1733" s="20"/>
      <c r="AY1733" s="20"/>
      <c r="AZ1733" s="20"/>
      <c r="BA1733" s="20"/>
      <c r="BC1733" s="48"/>
      <c r="BE1733" s="48"/>
      <c r="BG1733" s="48"/>
      <c r="BH1733" s="48"/>
      <c r="BI1733" s="19"/>
      <c r="BJ1733" s="19"/>
      <c r="BK1733" s="19"/>
      <c r="BL1733" s="48"/>
      <c r="BM1733" s="61"/>
      <c r="BN1733" s="48"/>
    </row>
    <row r="1734" spans="2:66">
      <c r="B1734" s="43"/>
      <c r="C1734" s="27"/>
      <c r="F1734" s="176"/>
      <c r="G1734" s="460"/>
      <c r="H1734" s="48"/>
      <c r="I1734" s="48"/>
      <c r="J1734" s="48"/>
      <c r="K1734" s="54"/>
      <c r="N1734" s="176"/>
      <c r="O1734" s="48"/>
      <c r="P1734" s="48"/>
      <c r="Q1734" s="48"/>
      <c r="R1734" s="54"/>
      <c r="T1734" s="176"/>
      <c r="U1734" s="48"/>
      <c r="V1734" s="48"/>
      <c r="W1734" s="48"/>
      <c r="X1734" s="54"/>
      <c r="Z1734" s="176"/>
      <c r="AA1734" s="48"/>
      <c r="AB1734" s="48"/>
      <c r="AC1734" s="48"/>
      <c r="AD1734" s="54"/>
      <c r="AK1734" s="20"/>
      <c r="AL1734" s="20"/>
      <c r="AM1734" s="20"/>
      <c r="AN1734" s="20"/>
      <c r="AO1734" s="20"/>
      <c r="AP1734" s="20"/>
      <c r="AQ1734" s="20"/>
      <c r="AR1734" s="20"/>
      <c r="AS1734" s="20"/>
      <c r="AU1734" s="20"/>
      <c r="AV1734" s="20"/>
      <c r="AW1734" s="20"/>
      <c r="AX1734" s="20"/>
      <c r="AY1734" s="20"/>
      <c r="AZ1734" s="20"/>
      <c r="BA1734" s="20"/>
      <c r="BC1734" s="48"/>
      <c r="BE1734" s="48"/>
      <c r="BG1734" s="48"/>
      <c r="BH1734" s="48"/>
      <c r="BI1734" s="19"/>
      <c r="BJ1734" s="19"/>
      <c r="BK1734" s="19"/>
      <c r="BL1734" s="48"/>
      <c r="BM1734" s="61"/>
      <c r="BN1734" s="48"/>
    </row>
    <row r="1735" spans="2:66">
      <c r="B1735" s="43"/>
      <c r="C1735" s="27"/>
      <c r="F1735" s="176"/>
      <c r="G1735" s="460"/>
      <c r="H1735" s="48"/>
      <c r="I1735" s="48"/>
      <c r="J1735" s="48"/>
      <c r="K1735" s="54"/>
      <c r="N1735" s="176"/>
      <c r="O1735" s="48"/>
      <c r="P1735" s="48"/>
      <c r="Q1735" s="48"/>
      <c r="R1735" s="54"/>
      <c r="T1735" s="176"/>
      <c r="U1735" s="48"/>
      <c r="V1735" s="48"/>
      <c r="W1735" s="48"/>
      <c r="X1735" s="54"/>
      <c r="Z1735" s="176"/>
      <c r="AA1735" s="48"/>
      <c r="AB1735" s="48"/>
      <c r="AC1735" s="48"/>
      <c r="AD1735" s="54"/>
      <c r="AK1735" s="20"/>
      <c r="AL1735" s="20"/>
      <c r="AM1735" s="20"/>
      <c r="AN1735" s="20"/>
      <c r="AO1735" s="20"/>
      <c r="AP1735" s="20"/>
      <c r="AQ1735" s="20"/>
      <c r="AR1735" s="20"/>
      <c r="AS1735" s="20"/>
      <c r="AU1735" s="20"/>
      <c r="AV1735" s="20"/>
      <c r="AW1735" s="20"/>
      <c r="AX1735" s="20"/>
      <c r="AY1735" s="20"/>
      <c r="AZ1735" s="20"/>
      <c r="BA1735" s="20"/>
      <c r="BC1735" s="48"/>
      <c r="BE1735" s="48"/>
      <c r="BG1735" s="48"/>
      <c r="BH1735" s="48"/>
      <c r="BI1735" s="19"/>
      <c r="BJ1735" s="19"/>
      <c r="BK1735" s="19"/>
      <c r="BL1735" s="48"/>
      <c r="BM1735" s="61"/>
      <c r="BN1735" s="48"/>
    </row>
    <row r="1736" spans="2:66">
      <c r="B1736" s="43"/>
      <c r="C1736" s="27"/>
      <c r="F1736" s="176"/>
      <c r="G1736" s="460"/>
      <c r="H1736" s="48"/>
      <c r="I1736" s="48"/>
      <c r="J1736" s="48"/>
      <c r="K1736" s="54"/>
      <c r="N1736" s="176"/>
      <c r="O1736" s="48"/>
      <c r="P1736" s="48"/>
      <c r="Q1736" s="48"/>
      <c r="R1736" s="54"/>
      <c r="T1736" s="176"/>
      <c r="U1736" s="48"/>
      <c r="V1736" s="48"/>
      <c r="W1736" s="48"/>
      <c r="X1736" s="54"/>
      <c r="Z1736" s="176"/>
      <c r="AA1736" s="48"/>
      <c r="AB1736" s="48"/>
      <c r="AC1736" s="48"/>
      <c r="AD1736" s="54"/>
      <c r="AK1736" s="20"/>
      <c r="AL1736" s="20"/>
      <c r="AM1736" s="20"/>
      <c r="AN1736" s="20"/>
      <c r="AO1736" s="20"/>
      <c r="AP1736" s="20"/>
      <c r="AQ1736" s="20"/>
      <c r="AR1736" s="20"/>
      <c r="AS1736" s="20"/>
      <c r="AU1736" s="20"/>
      <c r="AV1736" s="20"/>
      <c r="AW1736" s="20"/>
      <c r="AX1736" s="20"/>
      <c r="AY1736" s="20"/>
      <c r="AZ1736" s="20"/>
      <c r="BA1736" s="20"/>
      <c r="BC1736" s="48"/>
      <c r="BE1736" s="48"/>
      <c r="BG1736" s="48"/>
      <c r="BH1736" s="48"/>
      <c r="BI1736" s="19"/>
      <c r="BJ1736" s="19"/>
      <c r="BK1736" s="19"/>
      <c r="BL1736" s="48"/>
      <c r="BM1736" s="61"/>
      <c r="BN1736" s="48"/>
    </row>
    <row r="1737" spans="2:66">
      <c r="B1737" s="43"/>
      <c r="C1737" s="27"/>
      <c r="F1737" s="176"/>
      <c r="G1737" s="460"/>
      <c r="H1737" s="48"/>
      <c r="I1737" s="48"/>
      <c r="J1737" s="48"/>
      <c r="K1737" s="54"/>
      <c r="N1737" s="176"/>
      <c r="O1737" s="48"/>
      <c r="P1737" s="48"/>
      <c r="Q1737" s="48"/>
      <c r="R1737" s="54"/>
      <c r="T1737" s="176"/>
      <c r="U1737" s="48"/>
      <c r="V1737" s="48"/>
      <c r="W1737" s="48"/>
      <c r="X1737" s="54"/>
      <c r="Z1737" s="176"/>
      <c r="AA1737" s="48"/>
      <c r="AB1737" s="48"/>
      <c r="AC1737" s="48"/>
      <c r="AD1737" s="54"/>
      <c r="AK1737" s="20"/>
      <c r="AL1737" s="20"/>
      <c r="AM1737" s="20"/>
      <c r="AN1737" s="20"/>
      <c r="AO1737" s="20"/>
      <c r="AP1737" s="20"/>
      <c r="AQ1737" s="20"/>
      <c r="AR1737" s="20"/>
      <c r="AS1737" s="20"/>
      <c r="AU1737" s="20"/>
      <c r="AV1737" s="20"/>
      <c r="AW1737" s="20"/>
      <c r="AX1737" s="20"/>
      <c r="AY1737" s="20"/>
      <c r="AZ1737" s="20"/>
      <c r="BA1737" s="20"/>
      <c r="BC1737" s="48"/>
      <c r="BE1737" s="48"/>
      <c r="BG1737" s="48"/>
      <c r="BH1737" s="48"/>
      <c r="BI1737" s="19"/>
      <c r="BJ1737" s="19"/>
      <c r="BK1737" s="19"/>
      <c r="BL1737" s="48"/>
      <c r="BM1737" s="61"/>
      <c r="BN1737" s="48"/>
    </row>
    <row r="1738" spans="2:66">
      <c r="B1738" s="43"/>
      <c r="C1738" s="27"/>
      <c r="F1738" s="176"/>
      <c r="G1738" s="460"/>
      <c r="H1738" s="48"/>
      <c r="I1738" s="48"/>
      <c r="J1738" s="48"/>
      <c r="K1738" s="54"/>
      <c r="N1738" s="176"/>
      <c r="O1738" s="48"/>
      <c r="P1738" s="48"/>
      <c r="Q1738" s="48"/>
      <c r="R1738" s="54"/>
      <c r="T1738" s="176"/>
      <c r="U1738" s="48"/>
      <c r="V1738" s="48"/>
      <c r="W1738" s="48"/>
      <c r="X1738" s="54"/>
      <c r="Z1738" s="176"/>
      <c r="AA1738" s="48"/>
      <c r="AB1738" s="48"/>
      <c r="AC1738" s="48"/>
      <c r="AD1738" s="54"/>
      <c r="AK1738" s="20"/>
      <c r="AL1738" s="20"/>
      <c r="AM1738" s="20"/>
      <c r="AN1738" s="20"/>
      <c r="AO1738" s="20"/>
      <c r="AP1738" s="20"/>
      <c r="AQ1738" s="20"/>
      <c r="AR1738" s="20"/>
      <c r="AS1738" s="20"/>
      <c r="AU1738" s="20"/>
      <c r="AV1738" s="20"/>
      <c r="AW1738" s="20"/>
      <c r="AX1738" s="20"/>
      <c r="AY1738" s="20"/>
      <c r="AZ1738" s="20"/>
      <c r="BA1738" s="20"/>
      <c r="BC1738" s="48"/>
      <c r="BE1738" s="48"/>
      <c r="BG1738" s="48"/>
      <c r="BH1738" s="48"/>
      <c r="BI1738" s="19"/>
      <c r="BJ1738" s="19"/>
      <c r="BK1738" s="19"/>
      <c r="BL1738" s="48"/>
      <c r="BM1738" s="61"/>
      <c r="BN1738" s="48"/>
    </row>
    <row r="1739" spans="2:66">
      <c r="B1739" s="43"/>
      <c r="C1739" s="27"/>
      <c r="F1739" s="176"/>
      <c r="G1739" s="460"/>
      <c r="H1739" s="48"/>
      <c r="I1739" s="48"/>
      <c r="J1739" s="48"/>
      <c r="K1739" s="54"/>
      <c r="N1739" s="176"/>
      <c r="O1739" s="48"/>
      <c r="P1739" s="48"/>
      <c r="Q1739" s="48"/>
      <c r="R1739" s="54"/>
      <c r="T1739" s="176"/>
      <c r="U1739" s="48"/>
      <c r="V1739" s="48"/>
      <c r="W1739" s="48"/>
      <c r="X1739" s="54"/>
      <c r="Z1739" s="176"/>
      <c r="AA1739" s="48"/>
      <c r="AB1739" s="48"/>
      <c r="AC1739" s="48"/>
      <c r="AD1739" s="54"/>
      <c r="AK1739" s="20"/>
      <c r="AL1739" s="20"/>
      <c r="AM1739" s="20"/>
      <c r="AN1739" s="20"/>
      <c r="AO1739" s="20"/>
      <c r="AP1739" s="20"/>
      <c r="AQ1739" s="20"/>
      <c r="AR1739" s="20"/>
      <c r="AS1739" s="20"/>
      <c r="AU1739" s="20"/>
      <c r="AV1739" s="20"/>
      <c r="AW1739" s="20"/>
      <c r="AX1739" s="20"/>
      <c r="AY1739" s="20"/>
      <c r="AZ1739" s="20"/>
      <c r="BA1739" s="20"/>
      <c r="BC1739" s="48"/>
      <c r="BE1739" s="48"/>
      <c r="BG1739" s="48"/>
      <c r="BH1739" s="48"/>
      <c r="BI1739" s="19"/>
      <c r="BJ1739" s="19"/>
      <c r="BK1739" s="19"/>
      <c r="BL1739" s="48"/>
      <c r="BM1739" s="61"/>
      <c r="BN1739" s="48"/>
    </row>
    <row r="1740" spans="2:66">
      <c r="B1740" s="43"/>
      <c r="C1740" s="27"/>
      <c r="F1740" s="176"/>
      <c r="G1740" s="460"/>
      <c r="H1740" s="48"/>
      <c r="I1740" s="48"/>
      <c r="J1740" s="48"/>
      <c r="K1740" s="54"/>
      <c r="N1740" s="176"/>
      <c r="O1740" s="48"/>
      <c r="P1740" s="48"/>
      <c r="Q1740" s="48"/>
      <c r="R1740" s="54"/>
      <c r="T1740" s="176"/>
      <c r="U1740" s="48"/>
      <c r="V1740" s="48"/>
      <c r="W1740" s="48"/>
      <c r="X1740" s="54"/>
      <c r="Z1740" s="176"/>
      <c r="AA1740" s="48"/>
      <c r="AB1740" s="48"/>
      <c r="AC1740" s="48"/>
      <c r="AD1740" s="54"/>
      <c r="AK1740" s="20"/>
      <c r="AL1740" s="20"/>
      <c r="AM1740" s="20"/>
      <c r="AN1740" s="20"/>
      <c r="AO1740" s="20"/>
      <c r="AP1740" s="20"/>
      <c r="AQ1740" s="20"/>
      <c r="AR1740" s="20"/>
      <c r="AS1740" s="20"/>
      <c r="AU1740" s="20"/>
      <c r="AV1740" s="20"/>
      <c r="AW1740" s="20"/>
      <c r="AX1740" s="20"/>
      <c r="AY1740" s="20"/>
      <c r="AZ1740" s="20"/>
      <c r="BA1740" s="20"/>
      <c r="BC1740" s="48"/>
      <c r="BE1740" s="48"/>
      <c r="BG1740" s="48"/>
      <c r="BH1740" s="48"/>
      <c r="BI1740" s="19"/>
      <c r="BJ1740" s="19"/>
      <c r="BK1740" s="19"/>
      <c r="BL1740" s="48"/>
      <c r="BM1740" s="61"/>
      <c r="BN1740" s="48"/>
    </row>
    <row r="1741" spans="2:66">
      <c r="B1741" s="43"/>
      <c r="C1741" s="27"/>
      <c r="F1741" s="176"/>
      <c r="G1741" s="460"/>
      <c r="H1741" s="48"/>
      <c r="I1741" s="48"/>
      <c r="J1741" s="48"/>
      <c r="K1741" s="54"/>
      <c r="N1741" s="176"/>
      <c r="O1741" s="48"/>
      <c r="P1741" s="48"/>
      <c r="Q1741" s="48"/>
      <c r="R1741" s="54"/>
      <c r="T1741" s="176"/>
      <c r="U1741" s="48"/>
      <c r="V1741" s="48"/>
      <c r="W1741" s="48"/>
      <c r="X1741" s="54"/>
      <c r="Z1741" s="176"/>
      <c r="AA1741" s="48"/>
      <c r="AB1741" s="48"/>
      <c r="AC1741" s="48"/>
      <c r="AD1741" s="54"/>
      <c r="AK1741" s="20"/>
      <c r="AL1741" s="20"/>
      <c r="AM1741" s="20"/>
      <c r="AN1741" s="20"/>
      <c r="AO1741" s="20"/>
      <c r="AP1741" s="20"/>
      <c r="AQ1741" s="20"/>
      <c r="AR1741" s="20"/>
      <c r="AS1741" s="20"/>
      <c r="AU1741" s="20"/>
      <c r="AV1741" s="20"/>
      <c r="AW1741" s="20"/>
      <c r="AX1741" s="20"/>
      <c r="AY1741" s="20"/>
      <c r="AZ1741" s="20"/>
      <c r="BA1741" s="20"/>
      <c r="BC1741" s="48"/>
      <c r="BE1741" s="48"/>
      <c r="BG1741" s="48"/>
      <c r="BH1741" s="48"/>
      <c r="BI1741" s="19"/>
      <c r="BJ1741" s="19"/>
      <c r="BK1741" s="19"/>
      <c r="BL1741" s="48"/>
      <c r="BM1741" s="61"/>
      <c r="BN1741" s="48"/>
    </row>
    <row r="1742" spans="2:66">
      <c r="B1742" s="43"/>
      <c r="C1742" s="27"/>
      <c r="F1742" s="176"/>
      <c r="G1742" s="460"/>
      <c r="H1742" s="48"/>
      <c r="I1742" s="48"/>
      <c r="J1742" s="48"/>
      <c r="K1742" s="54"/>
      <c r="N1742" s="176"/>
      <c r="O1742" s="48"/>
      <c r="P1742" s="48"/>
      <c r="Q1742" s="48"/>
      <c r="R1742" s="54"/>
      <c r="T1742" s="176"/>
      <c r="U1742" s="48"/>
      <c r="V1742" s="48"/>
      <c r="W1742" s="48"/>
      <c r="X1742" s="54"/>
      <c r="Z1742" s="176"/>
      <c r="AA1742" s="48"/>
      <c r="AB1742" s="48"/>
      <c r="AC1742" s="48"/>
      <c r="AD1742" s="54"/>
      <c r="AK1742" s="20"/>
      <c r="AL1742" s="20"/>
      <c r="AM1742" s="20"/>
      <c r="AN1742" s="20"/>
      <c r="AO1742" s="20"/>
      <c r="AP1742" s="20"/>
      <c r="AQ1742" s="20"/>
      <c r="AR1742" s="20"/>
      <c r="AS1742" s="20"/>
      <c r="AU1742" s="20"/>
      <c r="AV1742" s="20"/>
      <c r="AW1742" s="20"/>
      <c r="AX1742" s="20"/>
      <c r="AY1742" s="20"/>
      <c r="AZ1742" s="20"/>
      <c r="BA1742" s="20"/>
      <c r="BC1742" s="48"/>
      <c r="BE1742" s="48"/>
      <c r="BG1742" s="48"/>
      <c r="BH1742" s="48"/>
      <c r="BI1742" s="19"/>
      <c r="BJ1742" s="19"/>
      <c r="BK1742" s="19"/>
      <c r="BL1742" s="48"/>
      <c r="BM1742" s="61"/>
      <c r="BN1742" s="48"/>
    </row>
    <row r="1743" spans="2:66">
      <c r="B1743" s="43"/>
      <c r="C1743" s="27"/>
      <c r="F1743" s="176"/>
      <c r="G1743" s="460"/>
      <c r="H1743" s="48"/>
      <c r="I1743" s="48"/>
      <c r="J1743" s="48"/>
      <c r="K1743" s="54"/>
      <c r="N1743" s="176"/>
      <c r="O1743" s="48"/>
      <c r="P1743" s="48"/>
      <c r="Q1743" s="48"/>
      <c r="R1743" s="54"/>
      <c r="T1743" s="176"/>
      <c r="U1743" s="48"/>
      <c r="V1743" s="48"/>
      <c r="W1743" s="48"/>
      <c r="X1743" s="54"/>
      <c r="Z1743" s="176"/>
      <c r="AA1743" s="48"/>
      <c r="AB1743" s="48"/>
      <c r="AC1743" s="48"/>
      <c r="AD1743" s="54"/>
      <c r="AK1743" s="20"/>
      <c r="AL1743" s="20"/>
      <c r="AM1743" s="20"/>
      <c r="AN1743" s="20"/>
      <c r="AO1743" s="20"/>
      <c r="AP1743" s="20"/>
      <c r="AQ1743" s="20"/>
      <c r="AR1743" s="20"/>
      <c r="AS1743" s="20"/>
      <c r="AU1743" s="20"/>
      <c r="AV1743" s="20"/>
      <c r="AW1743" s="20"/>
      <c r="AX1743" s="20"/>
      <c r="AY1743" s="20"/>
      <c r="AZ1743" s="20"/>
      <c r="BA1743" s="20"/>
      <c r="BC1743" s="48"/>
      <c r="BE1743" s="48"/>
      <c r="BG1743" s="48"/>
      <c r="BH1743" s="48"/>
      <c r="BI1743" s="19"/>
      <c r="BJ1743" s="19"/>
      <c r="BK1743" s="19"/>
      <c r="BL1743" s="48"/>
      <c r="BM1743" s="61"/>
      <c r="BN1743" s="48"/>
    </row>
    <row r="1744" spans="2:66">
      <c r="B1744" s="43"/>
      <c r="C1744" s="27"/>
      <c r="F1744" s="176"/>
      <c r="G1744" s="460"/>
      <c r="H1744" s="48"/>
      <c r="I1744" s="48"/>
      <c r="J1744" s="48"/>
      <c r="K1744" s="54"/>
      <c r="N1744" s="176"/>
      <c r="O1744" s="48"/>
      <c r="P1744" s="48"/>
      <c r="Q1744" s="48"/>
      <c r="R1744" s="54"/>
      <c r="T1744" s="176"/>
      <c r="U1744" s="48"/>
      <c r="V1744" s="48"/>
      <c r="W1744" s="48"/>
      <c r="X1744" s="54"/>
      <c r="Z1744" s="176"/>
      <c r="AA1744" s="48"/>
      <c r="AB1744" s="48"/>
      <c r="AC1744" s="48"/>
      <c r="AD1744" s="54"/>
      <c r="AK1744" s="20"/>
      <c r="AL1744" s="20"/>
      <c r="AM1744" s="20"/>
      <c r="AN1744" s="20"/>
      <c r="AO1744" s="20"/>
      <c r="AP1744" s="20"/>
      <c r="AQ1744" s="20"/>
      <c r="AR1744" s="20"/>
      <c r="AS1744" s="20"/>
      <c r="AU1744" s="20"/>
      <c r="AV1744" s="20"/>
      <c r="AW1744" s="20"/>
      <c r="AX1744" s="20"/>
      <c r="AY1744" s="20"/>
      <c r="AZ1744" s="20"/>
      <c r="BA1744" s="20"/>
      <c r="BC1744" s="48"/>
      <c r="BE1744" s="48"/>
      <c r="BG1744" s="48"/>
      <c r="BH1744" s="48"/>
      <c r="BI1744" s="19"/>
      <c r="BJ1744" s="19"/>
      <c r="BK1744" s="19"/>
      <c r="BL1744" s="48"/>
      <c r="BM1744" s="61"/>
      <c r="BN1744" s="48"/>
    </row>
    <row r="1745" spans="2:66">
      <c r="B1745" s="43"/>
      <c r="C1745" s="27"/>
      <c r="F1745" s="176"/>
      <c r="G1745" s="460"/>
      <c r="H1745" s="48"/>
      <c r="I1745" s="48"/>
      <c r="J1745" s="48"/>
      <c r="K1745" s="54"/>
      <c r="N1745" s="176"/>
      <c r="O1745" s="48"/>
      <c r="P1745" s="48"/>
      <c r="Q1745" s="48"/>
      <c r="R1745" s="54"/>
      <c r="T1745" s="176"/>
      <c r="U1745" s="48"/>
      <c r="V1745" s="48"/>
      <c r="W1745" s="48"/>
      <c r="X1745" s="54"/>
      <c r="Z1745" s="176"/>
      <c r="AA1745" s="48"/>
      <c r="AB1745" s="48"/>
      <c r="AC1745" s="48"/>
      <c r="AD1745" s="54"/>
      <c r="AK1745" s="20"/>
      <c r="AL1745" s="20"/>
      <c r="AM1745" s="20"/>
      <c r="AN1745" s="20"/>
      <c r="AO1745" s="20"/>
      <c r="AP1745" s="20"/>
      <c r="AQ1745" s="20"/>
      <c r="AR1745" s="20"/>
      <c r="AS1745" s="20"/>
      <c r="AU1745" s="20"/>
      <c r="AV1745" s="20"/>
      <c r="AW1745" s="20"/>
      <c r="AX1745" s="20"/>
      <c r="AY1745" s="20"/>
      <c r="AZ1745" s="20"/>
      <c r="BA1745" s="20"/>
      <c r="BC1745" s="48"/>
      <c r="BE1745" s="48"/>
      <c r="BG1745" s="48"/>
      <c r="BH1745" s="48"/>
      <c r="BI1745" s="19"/>
      <c r="BJ1745" s="19"/>
      <c r="BK1745" s="19"/>
      <c r="BL1745" s="48"/>
      <c r="BM1745" s="61"/>
      <c r="BN1745" s="48"/>
    </row>
    <row r="1746" spans="2:66">
      <c r="B1746" s="43"/>
      <c r="C1746" s="27"/>
      <c r="F1746" s="176"/>
      <c r="G1746" s="460"/>
      <c r="H1746" s="48"/>
      <c r="I1746" s="48"/>
      <c r="J1746" s="48"/>
      <c r="K1746" s="54"/>
      <c r="N1746" s="176"/>
      <c r="O1746" s="48"/>
      <c r="P1746" s="48"/>
      <c r="Q1746" s="48"/>
      <c r="R1746" s="54"/>
      <c r="T1746" s="176"/>
      <c r="U1746" s="48"/>
      <c r="V1746" s="48"/>
      <c r="W1746" s="48"/>
      <c r="X1746" s="54"/>
      <c r="Z1746" s="176"/>
      <c r="AA1746" s="48"/>
      <c r="AB1746" s="48"/>
      <c r="AC1746" s="48"/>
      <c r="AD1746" s="54"/>
      <c r="AK1746" s="20"/>
      <c r="AL1746" s="20"/>
      <c r="AM1746" s="20"/>
      <c r="AN1746" s="20"/>
      <c r="AO1746" s="20"/>
      <c r="AP1746" s="20"/>
      <c r="AQ1746" s="20"/>
      <c r="AR1746" s="20"/>
      <c r="AS1746" s="20"/>
      <c r="AU1746" s="20"/>
      <c r="AV1746" s="20"/>
      <c r="AW1746" s="20"/>
      <c r="AX1746" s="20"/>
      <c r="AY1746" s="20"/>
      <c r="AZ1746" s="20"/>
      <c r="BA1746" s="20"/>
      <c r="BC1746" s="48"/>
      <c r="BE1746" s="48"/>
      <c r="BG1746" s="48"/>
      <c r="BH1746" s="48"/>
      <c r="BI1746" s="19"/>
      <c r="BJ1746" s="19"/>
      <c r="BK1746" s="19"/>
      <c r="BL1746" s="48"/>
      <c r="BM1746" s="61"/>
      <c r="BN1746" s="48"/>
    </row>
    <row r="1747" spans="2:66">
      <c r="B1747" s="43"/>
      <c r="C1747" s="27"/>
      <c r="F1747" s="176"/>
      <c r="G1747" s="460"/>
      <c r="H1747" s="48"/>
      <c r="I1747" s="48"/>
      <c r="J1747" s="48"/>
      <c r="K1747" s="54"/>
      <c r="N1747" s="176"/>
      <c r="O1747" s="48"/>
      <c r="P1747" s="48"/>
      <c r="Q1747" s="48"/>
      <c r="R1747" s="54"/>
      <c r="T1747" s="176"/>
      <c r="U1747" s="48"/>
      <c r="V1747" s="48"/>
      <c r="W1747" s="48"/>
      <c r="X1747" s="54"/>
      <c r="Z1747" s="176"/>
      <c r="AA1747" s="48"/>
      <c r="AB1747" s="48"/>
      <c r="AC1747" s="48"/>
      <c r="AD1747" s="54"/>
      <c r="AK1747" s="20"/>
      <c r="AL1747" s="20"/>
      <c r="AM1747" s="20"/>
      <c r="AN1747" s="20"/>
      <c r="AO1747" s="20"/>
      <c r="AP1747" s="20"/>
      <c r="AQ1747" s="20"/>
      <c r="AR1747" s="20"/>
      <c r="AS1747" s="20"/>
      <c r="AU1747" s="20"/>
      <c r="AV1747" s="20"/>
      <c r="AW1747" s="20"/>
      <c r="AX1747" s="20"/>
      <c r="AY1747" s="20"/>
      <c r="AZ1747" s="20"/>
      <c r="BA1747" s="20"/>
      <c r="BC1747" s="48"/>
      <c r="BE1747" s="48"/>
      <c r="BG1747" s="48"/>
      <c r="BH1747" s="48"/>
      <c r="BI1747" s="19"/>
      <c r="BJ1747" s="19"/>
      <c r="BK1747" s="19"/>
      <c r="BL1747" s="48"/>
      <c r="BM1747" s="61"/>
      <c r="BN1747" s="48"/>
    </row>
    <row r="1748" spans="2:66">
      <c r="B1748" s="43"/>
      <c r="C1748" s="27"/>
      <c r="F1748" s="176"/>
      <c r="G1748" s="460"/>
      <c r="H1748" s="48"/>
      <c r="I1748" s="48"/>
      <c r="J1748" s="48"/>
      <c r="K1748" s="54"/>
      <c r="N1748" s="176"/>
      <c r="O1748" s="48"/>
      <c r="P1748" s="48"/>
      <c r="Q1748" s="48"/>
      <c r="R1748" s="54"/>
      <c r="T1748" s="176"/>
      <c r="U1748" s="48"/>
      <c r="V1748" s="48"/>
      <c r="W1748" s="48"/>
      <c r="X1748" s="54"/>
      <c r="Z1748" s="176"/>
      <c r="AA1748" s="48"/>
      <c r="AB1748" s="48"/>
      <c r="AC1748" s="48"/>
      <c r="AD1748" s="54"/>
      <c r="AK1748" s="20"/>
      <c r="AL1748" s="20"/>
      <c r="AM1748" s="20"/>
      <c r="AN1748" s="20"/>
      <c r="AO1748" s="20"/>
      <c r="AP1748" s="20"/>
      <c r="AQ1748" s="20"/>
      <c r="AR1748" s="20"/>
      <c r="AS1748" s="20"/>
      <c r="AU1748" s="20"/>
      <c r="AV1748" s="20"/>
      <c r="AW1748" s="20"/>
      <c r="AX1748" s="20"/>
      <c r="AY1748" s="20"/>
      <c r="AZ1748" s="20"/>
      <c r="BA1748" s="20"/>
      <c r="BC1748" s="48"/>
      <c r="BE1748" s="48"/>
      <c r="BG1748" s="48"/>
      <c r="BH1748" s="48"/>
      <c r="BI1748" s="19"/>
      <c r="BJ1748" s="19"/>
      <c r="BK1748" s="19"/>
      <c r="BL1748" s="48"/>
      <c r="BM1748" s="61"/>
      <c r="BN1748" s="48"/>
    </row>
    <row r="1749" spans="2:66">
      <c r="B1749" s="43"/>
      <c r="C1749" s="27"/>
      <c r="F1749" s="176"/>
      <c r="G1749" s="460"/>
      <c r="H1749" s="48"/>
      <c r="I1749" s="48"/>
      <c r="J1749" s="48"/>
      <c r="K1749" s="54"/>
      <c r="N1749" s="176"/>
      <c r="O1749" s="48"/>
      <c r="P1749" s="48"/>
      <c r="Q1749" s="48"/>
      <c r="R1749" s="54"/>
      <c r="T1749" s="176"/>
      <c r="U1749" s="48"/>
      <c r="V1749" s="48"/>
      <c r="W1749" s="48"/>
      <c r="X1749" s="54"/>
      <c r="Z1749" s="176"/>
      <c r="AA1749" s="48"/>
      <c r="AB1749" s="48"/>
      <c r="AC1749" s="48"/>
      <c r="AD1749" s="54"/>
      <c r="AK1749" s="20"/>
      <c r="AL1749" s="20"/>
      <c r="AM1749" s="20"/>
      <c r="AN1749" s="20"/>
      <c r="AO1749" s="20"/>
      <c r="AP1749" s="20"/>
      <c r="AQ1749" s="20"/>
      <c r="AR1749" s="20"/>
      <c r="AS1749" s="20"/>
      <c r="AU1749" s="20"/>
      <c r="AV1749" s="20"/>
      <c r="AW1749" s="20"/>
      <c r="AX1749" s="20"/>
      <c r="AY1749" s="20"/>
      <c r="AZ1749" s="20"/>
      <c r="BA1749" s="20"/>
      <c r="BC1749" s="48"/>
      <c r="BE1749" s="48"/>
      <c r="BG1749" s="48"/>
      <c r="BH1749" s="48"/>
      <c r="BI1749" s="19"/>
      <c r="BJ1749" s="19"/>
      <c r="BK1749" s="19"/>
      <c r="BL1749" s="48"/>
      <c r="BM1749" s="61"/>
      <c r="BN1749" s="48"/>
    </row>
    <row r="1750" spans="2:66">
      <c r="B1750" s="43"/>
      <c r="C1750" s="27"/>
      <c r="F1750" s="176"/>
      <c r="G1750" s="460"/>
      <c r="H1750" s="48"/>
      <c r="I1750" s="48"/>
      <c r="J1750" s="48"/>
      <c r="K1750" s="54"/>
      <c r="N1750" s="176"/>
      <c r="O1750" s="48"/>
      <c r="P1750" s="48"/>
      <c r="Q1750" s="48"/>
      <c r="R1750" s="54"/>
      <c r="T1750" s="176"/>
      <c r="U1750" s="48"/>
      <c r="V1750" s="48"/>
      <c r="W1750" s="48"/>
      <c r="X1750" s="54"/>
      <c r="Z1750" s="176"/>
      <c r="AA1750" s="48"/>
      <c r="AB1750" s="48"/>
      <c r="AC1750" s="48"/>
      <c r="AD1750" s="54"/>
      <c r="AK1750" s="20"/>
      <c r="AL1750" s="20"/>
      <c r="AM1750" s="20"/>
      <c r="AN1750" s="20"/>
      <c r="AO1750" s="20"/>
      <c r="AP1750" s="20"/>
      <c r="AQ1750" s="20"/>
      <c r="AR1750" s="20"/>
      <c r="AS1750" s="20"/>
      <c r="AU1750" s="20"/>
      <c r="AV1750" s="20"/>
      <c r="AW1750" s="20"/>
      <c r="AX1750" s="20"/>
      <c r="AY1750" s="20"/>
      <c r="AZ1750" s="20"/>
      <c r="BA1750" s="20"/>
      <c r="BC1750" s="48"/>
      <c r="BE1750" s="48"/>
      <c r="BG1750" s="48"/>
      <c r="BH1750" s="48"/>
      <c r="BI1750" s="19"/>
      <c r="BJ1750" s="19"/>
      <c r="BK1750" s="19"/>
      <c r="BL1750" s="48"/>
      <c r="BM1750" s="61"/>
      <c r="BN1750" s="48"/>
    </row>
    <row r="1751" spans="2:66">
      <c r="B1751" s="43"/>
      <c r="C1751" s="27"/>
      <c r="F1751" s="176"/>
      <c r="G1751" s="460"/>
      <c r="H1751" s="48"/>
      <c r="I1751" s="48"/>
      <c r="J1751" s="48"/>
      <c r="K1751" s="54"/>
      <c r="N1751" s="176"/>
      <c r="O1751" s="48"/>
      <c r="P1751" s="48"/>
      <c r="Q1751" s="48"/>
      <c r="R1751" s="54"/>
      <c r="T1751" s="176"/>
      <c r="U1751" s="48"/>
      <c r="V1751" s="48"/>
      <c r="W1751" s="48"/>
      <c r="X1751" s="54"/>
      <c r="Z1751" s="176"/>
      <c r="AA1751" s="48"/>
      <c r="AB1751" s="48"/>
      <c r="AC1751" s="48"/>
      <c r="AD1751" s="54"/>
      <c r="AK1751" s="20"/>
      <c r="AL1751" s="20"/>
      <c r="AM1751" s="20"/>
      <c r="AN1751" s="20"/>
      <c r="AO1751" s="20"/>
      <c r="AP1751" s="20"/>
      <c r="AQ1751" s="20"/>
      <c r="AR1751" s="20"/>
      <c r="AS1751" s="20"/>
      <c r="AU1751" s="20"/>
      <c r="AV1751" s="20"/>
      <c r="AW1751" s="20"/>
      <c r="AX1751" s="20"/>
      <c r="AY1751" s="20"/>
      <c r="AZ1751" s="20"/>
      <c r="BA1751" s="20"/>
      <c r="BC1751" s="48"/>
      <c r="BE1751" s="48"/>
      <c r="BG1751" s="48"/>
      <c r="BH1751" s="48"/>
      <c r="BI1751" s="19"/>
      <c r="BJ1751" s="19"/>
      <c r="BK1751" s="19"/>
      <c r="BL1751" s="48"/>
      <c r="BM1751" s="61"/>
      <c r="BN1751" s="48"/>
    </row>
    <row r="1752" spans="2:66">
      <c r="B1752" s="43"/>
      <c r="C1752" s="27"/>
      <c r="F1752" s="176"/>
      <c r="G1752" s="460"/>
      <c r="H1752" s="48"/>
      <c r="I1752" s="48"/>
      <c r="J1752" s="48"/>
      <c r="K1752" s="54"/>
      <c r="N1752" s="176"/>
      <c r="O1752" s="48"/>
      <c r="P1752" s="48"/>
      <c r="Q1752" s="48"/>
      <c r="R1752" s="54"/>
      <c r="T1752" s="176"/>
      <c r="U1752" s="48"/>
      <c r="V1752" s="48"/>
      <c r="W1752" s="48"/>
      <c r="X1752" s="54"/>
      <c r="Z1752" s="176"/>
      <c r="AA1752" s="48"/>
      <c r="AB1752" s="48"/>
      <c r="AC1752" s="48"/>
      <c r="AD1752" s="54"/>
      <c r="AK1752" s="20"/>
      <c r="AL1752" s="20"/>
      <c r="AM1752" s="20"/>
      <c r="AN1752" s="20"/>
      <c r="AO1752" s="20"/>
      <c r="AP1752" s="20"/>
      <c r="AQ1752" s="20"/>
      <c r="AR1752" s="20"/>
      <c r="AS1752" s="20"/>
      <c r="AU1752" s="20"/>
      <c r="AV1752" s="20"/>
      <c r="AW1752" s="20"/>
      <c r="AX1752" s="20"/>
      <c r="AY1752" s="20"/>
      <c r="AZ1752" s="20"/>
      <c r="BA1752" s="20"/>
      <c r="BC1752" s="48"/>
      <c r="BE1752" s="48"/>
      <c r="BG1752" s="48"/>
      <c r="BH1752" s="48"/>
      <c r="BI1752" s="19"/>
      <c r="BJ1752" s="19"/>
      <c r="BK1752" s="19"/>
      <c r="BL1752" s="48"/>
      <c r="BM1752" s="61"/>
      <c r="BN1752" s="48"/>
    </row>
    <row r="1753" spans="2:66">
      <c r="B1753" s="43"/>
      <c r="C1753" s="27"/>
      <c r="F1753" s="176"/>
      <c r="G1753" s="460"/>
      <c r="H1753" s="48"/>
      <c r="I1753" s="48"/>
      <c r="J1753" s="48"/>
      <c r="K1753" s="54"/>
      <c r="N1753" s="176"/>
      <c r="O1753" s="48"/>
      <c r="P1753" s="48"/>
      <c r="Q1753" s="48"/>
      <c r="R1753" s="54"/>
      <c r="T1753" s="176"/>
      <c r="U1753" s="48"/>
      <c r="V1753" s="48"/>
      <c r="W1753" s="48"/>
      <c r="X1753" s="54"/>
      <c r="Z1753" s="176"/>
      <c r="AA1753" s="48"/>
      <c r="AB1753" s="48"/>
      <c r="AC1753" s="48"/>
      <c r="AD1753" s="54"/>
      <c r="AK1753" s="20"/>
      <c r="AL1753" s="20"/>
      <c r="AM1753" s="20"/>
      <c r="AN1753" s="20"/>
      <c r="AO1753" s="20"/>
      <c r="AP1753" s="20"/>
      <c r="AQ1753" s="20"/>
      <c r="AR1753" s="20"/>
      <c r="AS1753" s="20"/>
      <c r="AU1753" s="20"/>
      <c r="AV1753" s="20"/>
      <c r="AW1753" s="20"/>
      <c r="AX1753" s="20"/>
      <c r="AY1753" s="20"/>
      <c r="AZ1753" s="20"/>
      <c r="BA1753" s="20"/>
      <c r="BC1753" s="48"/>
      <c r="BE1753" s="48"/>
      <c r="BG1753" s="48"/>
      <c r="BH1753" s="48"/>
      <c r="BI1753" s="19"/>
      <c r="BJ1753" s="19"/>
      <c r="BK1753" s="19"/>
      <c r="BL1753" s="48"/>
      <c r="BM1753" s="61"/>
      <c r="BN1753" s="48"/>
    </row>
    <row r="1754" spans="2:66">
      <c r="B1754" s="43"/>
      <c r="C1754" s="27"/>
      <c r="F1754" s="176"/>
      <c r="G1754" s="460"/>
      <c r="H1754" s="48"/>
      <c r="I1754" s="48"/>
      <c r="J1754" s="48"/>
      <c r="K1754" s="54"/>
      <c r="N1754" s="176"/>
      <c r="O1754" s="48"/>
      <c r="P1754" s="48"/>
      <c r="Q1754" s="48"/>
      <c r="R1754" s="54"/>
      <c r="T1754" s="176"/>
      <c r="U1754" s="48"/>
      <c r="V1754" s="48"/>
      <c r="W1754" s="48"/>
      <c r="X1754" s="54"/>
      <c r="Z1754" s="176"/>
      <c r="AA1754" s="48"/>
      <c r="AB1754" s="48"/>
      <c r="AC1754" s="48"/>
      <c r="AD1754" s="54"/>
      <c r="AK1754" s="20"/>
      <c r="AL1754" s="20"/>
      <c r="AM1754" s="20"/>
      <c r="AN1754" s="20"/>
      <c r="AO1754" s="20"/>
      <c r="AP1754" s="20"/>
      <c r="AQ1754" s="20"/>
      <c r="AR1754" s="20"/>
      <c r="AS1754" s="20"/>
      <c r="AU1754" s="20"/>
      <c r="AV1754" s="20"/>
      <c r="AW1754" s="20"/>
      <c r="AX1754" s="20"/>
      <c r="AY1754" s="20"/>
      <c r="AZ1754" s="20"/>
      <c r="BA1754" s="20"/>
      <c r="BC1754" s="48"/>
      <c r="BE1754" s="48"/>
      <c r="BG1754" s="48"/>
      <c r="BH1754" s="48"/>
      <c r="BI1754" s="19"/>
      <c r="BJ1754" s="19"/>
      <c r="BK1754" s="19"/>
      <c r="BL1754" s="48"/>
      <c r="BM1754" s="61"/>
      <c r="BN1754" s="48"/>
    </row>
    <row r="1755" spans="2:66">
      <c r="B1755" s="43"/>
      <c r="C1755" s="27"/>
      <c r="F1755" s="176"/>
      <c r="G1755" s="460"/>
      <c r="H1755" s="48"/>
      <c r="I1755" s="48"/>
      <c r="J1755" s="48"/>
      <c r="K1755" s="54"/>
      <c r="N1755" s="176"/>
      <c r="O1755" s="48"/>
      <c r="P1755" s="48"/>
      <c r="Q1755" s="48"/>
      <c r="R1755" s="54"/>
      <c r="T1755" s="176"/>
      <c r="U1755" s="48"/>
      <c r="V1755" s="48"/>
      <c r="W1755" s="48"/>
      <c r="X1755" s="54"/>
      <c r="Z1755" s="176"/>
      <c r="AA1755" s="48"/>
      <c r="AB1755" s="48"/>
      <c r="AC1755" s="48"/>
      <c r="AD1755" s="54"/>
      <c r="AK1755" s="20"/>
      <c r="AL1755" s="20"/>
      <c r="AM1755" s="20"/>
      <c r="AN1755" s="20"/>
      <c r="AO1755" s="20"/>
      <c r="AP1755" s="20"/>
      <c r="AQ1755" s="20"/>
      <c r="AR1755" s="20"/>
      <c r="AS1755" s="20"/>
      <c r="AU1755" s="20"/>
      <c r="AV1755" s="20"/>
      <c r="AW1755" s="20"/>
      <c r="AX1755" s="20"/>
      <c r="AY1755" s="20"/>
      <c r="AZ1755" s="20"/>
      <c r="BA1755" s="20"/>
      <c r="BC1755" s="48"/>
      <c r="BE1755" s="48"/>
      <c r="BG1755" s="48"/>
      <c r="BH1755" s="48"/>
      <c r="BI1755" s="19"/>
      <c r="BJ1755" s="19"/>
      <c r="BK1755" s="19"/>
      <c r="BL1755" s="48"/>
      <c r="BM1755" s="61"/>
      <c r="BN1755" s="48"/>
    </row>
    <row r="1756" spans="2:66">
      <c r="B1756" s="43"/>
      <c r="C1756" s="27"/>
      <c r="F1756" s="176"/>
      <c r="G1756" s="460"/>
      <c r="H1756" s="48"/>
      <c r="I1756" s="48"/>
      <c r="J1756" s="48"/>
      <c r="K1756" s="54"/>
      <c r="N1756" s="176"/>
      <c r="O1756" s="48"/>
      <c r="P1756" s="48"/>
      <c r="Q1756" s="48"/>
      <c r="R1756" s="54"/>
      <c r="T1756" s="176"/>
      <c r="U1756" s="48"/>
      <c r="V1756" s="48"/>
      <c r="W1756" s="48"/>
      <c r="X1756" s="54"/>
      <c r="Z1756" s="176"/>
      <c r="AA1756" s="48"/>
      <c r="AB1756" s="48"/>
      <c r="AC1756" s="48"/>
      <c r="AD1756" s="54"/>
      <c r="AK1756" s="20"/>
      <c r="AL1756" s="20"/>
      <c r="AM1756" s="20"/>
      <c r="AN1756" s="20"/>
      <c r="AO1756" s="20"/>
      <c r="AP1756" s="20"/>
      <c r="AQ1756" s="20"/>
      <c r="AR1756" s="20"/>
      <c r="AS1756" s="20"/>
      <c r="AU1756" s="20"/>
      <c r="AV1756" s="20"/>
      <c r="AW1756" s="20"/>
      <c r="AX1756" s="20"/>
      <c r="AY1756" s="20"/>
      <c r="AZ1756" s="20"/>
      <c r="BA1756" s="20"/>
      <c r="BC1756" s="48"/>
      <c r="BE1756" s="48"/>
      <c r="BG1756" s="48"/>
      <c r="BH1756" s="48"/>
      <c r="BI1756" s="19"/>
      <c r="BJ1756" s="19"/>
      <c r="BK1756" s="19"/>
      <c r="BL1756" s="48"/>
      <c r="BM1756" s="61"/>
      <c r="BN1756" s="48"/>
    </row>
    <row r="1757" spans="2:66">
      <c r="B1757" s="43"/>
      <c r="C1757" s="27"/>
      <c r="F1757" s="176"/>
      <c r="G1757" s="460"/>
      <c r="H1757" s="48"/>
      <c r="I1757" s="48"/>
      <c r="J1757" s="48"/>
      <c r="K1757" s="54"/>
      <c r="N1757" s="176"/>
      <c r="O1757" s="48"/>
      <c r="P1757" s="48"/>
      <c r="Q1757" s="48"/>
      <c r="R1757" s="54"/>
      <c r="T1757" s="176"/>
      <c r="U1757" s="48"/>
      <c r="V1757" s="48"/>
      <c r="W1757" s="48"/>
      <c r="X1757" s="54"/>
      <c r="Z1757" s="176"/>
      <c r="AA1757" s="48"/>
      <c r="AB1757" s="48"/>
      <c r="AC1757" s="48"/>
      <c r="AD1757" s="54"/>
      <c r="AK1757" s="20"/>
      <c r="AL1757" s="20"/>
      <c r="AM1757" s="20"/>
      <c r="AN1757" s="20"/>
      <c r="AO1757" s="20"/>
      <c r="AP1757" s="20"/>
      <c r="AQ1757" s="20"/>
      <c r="AR1757" s="20"/>
      <c r="AS1757" s="20"/>
      <c r="AU1757" s="20"/>
      <c r="AV1757" s="20"/>
      <c r="AW1757" s="20"/>
      <c r="AX1757" s="20"/>
      <c r="AY1757" s="20"/>
      <c r="AZ1757" s="20"/>
      <c r="BA1757" s="20"/>
      <c r="BC1757" s="48"/>
      <c r="BE1757" s="48"/>
      <c r="BG1757" s="48"/>
      <c r="BH1757" s="48"/>
      <c r="BI1757" s="19"/>
      <c r="BJ1757" s="19"/>
      <c r="BK1757" s="19"/>
      <c r="BL1757" s="48"/>
      <c r="BM1757" s="61"/>
      <c r="BN1757" s="48"/>
    </row>
    <row r="1758" spans="2:66">
      <c r="B1758" s="43"/>
      <c r="C1758" s="27"/>
      <c r="F1758" s="176"/>
      <c r="G1758" s="460"/>
      <c r="H1758" s="48"/>
      <c r="I1758" s="48"/>
      <c r="J1758" s="48"/>
      <c r="K1758" s="54"/>
      <c r="N1758" s="176"/>
      <c r="O1758" s="48"/>
      <c r="P1758" s="48"/>
      <c r="Q1758" s="48"/>
      <c r="R1758" s="54"/>
      <c r="T1758" s="176"/>
      <c r="U1758" s="48"/>
      <c r="V1758" s="48"/>
      <c r="W1758" s="48"/>
      <c r="X1758" s="54"/>
      <c r="Z1758" s="176"/>
      <c r="AA1758" s="48"/>
      <c r="AB1758" s="48"/>
      <c r="AC1758" s="48"/>
      <c r="AD1758" s="54"/>
      <c r="AK1758" s="20"/>
      <c r="AL1758" s="20"/>
      <c r="AM1758" s="20"/>
      <c r="AN1758" s="20"/>
      <c r="AO1758" s="20"/>
      <c r="AP1758" s="20"/>
      <c r="AQ1758" s="20"/>
      <c r="AR1758" s="20"/>
      <c r="AS1758" s="20"/>
      <c r="AU1758" s="20"/>
      <c r="AV1758" s="20"/>
      <c r="AW1758" s="20"/>
      <c r="AX1758" s="20"/>
      <c r="AY1758" s="20"/>
      <c r="AZ1758" s="20"/>
      <c r="BA1758" s="20"/>
      <c r="BC1758" s="48"/>
      <c r="BE1758" s="48"/>
      <c r="BG1758" s="48"/>
      <c r="BH1758" s="48"/>
      <c r="BI1758" s="19"/>
      <c r="BJ1758" s="19"/>
      <c r="BK1758" s="19"/>
      <c r="BL1758" s="48"/>
      <c r="BM1758" s="61"/>
      <c r="BN1758" s="48"/>
    </row>
    <row r="1759" spans="2:66">
      <c r="B1759" s="43"/>
      <c r="C1759" s="27"/>
      <c r="F1759" s="176"/>
      <c r="G1759" s="460"/>
      <c r="H1759" s="48"/>
      <c r="I1759" s="48"/>
      <c r="J1759" s="48"/>
      <c r="K1759" s="54"/>
      <c r="N1759" s="176"/>
      <c r="O1759" s="48"/>
      <c r="P1759" s="48"/>
      <c r="Q1759" s="48"/>
      <c r="R1759" s="54"/>
      <c r="T1759" s="176"/>
      <c r="U1759" s="48"/>
      <c r="V1759" s="48"/>
      <c r="W1759" s="48"/>
      <c r="X1759" s="54"/>
      <c r="Z1759" s="176"/>
      <c r="AA1759" s="48"/>
      <c r="AB1759" s="48"/>
      <c r="AC1759" s="48"/>
      <c r="AD1759" s="54"/>
      <c r="AK1759" s="20"/>
      <c r="AL1759" s="20"/>
      <c r="AM1759" s="20"/>
      <c r="AN1759" s="20"/>
      <c r="AO1759" s="20"/>
      <c r="AP1759" s="20"/>
      <c r="AQ1759" s="20"/>
      <c r="AR1759" s="20"/>
      <c r="AS1759" s="20"/>
      <c r="AU1759" s="20"/>
      <c r="AV1759" s="20"/>
      <c r="AW1759" s="20"/>
      <c r="AX1759" s="20"/>
      <c r="AY1759" s="20"/>
      <c r="AZ1759" s="20"/>
      <c r="BA1759" s="20"/>
      <c r="BC1759" s="48"/>
      <c r="BE1759" s="48"/>
      <c r="BG1759" s="48"/>
      <c r="BH1759" s="48"/>
      <c r="BI1759" s="19"/>
      <c r="BJ1759" s="19"/>
      <c r="BK1759" s="19"/>
      <c r="BL1759" s="48"/>
      <c r="BM1759" s="61"/>
      <c r="BN1759" s="48"/>
    </row>
    <row r="1760" spans="2:66">
      <c r="B1760" s="43"/>
      <c r="C1760" s="27"/>
      <c r="F1760" s="176"/>
      <c r="G1760" s="460"/>
      <c r="H1760" s="48"/>
      <c r="I1760" s="48"/>
      <c r="J1760" s="48"/>
      <c r="K1760" s="54"/>
      <c r="N1760" s="176"/>
      <c r="O1760" s="48"/>
      <c r="P1760" s="48"/>
      <c r="Q1760" s="48"/>
      <c r="R1760" s="54"/>
      <c r="T1760" s="176"/>
      <c r="U1760" s="48"/>
      <c r="V1760" s="48"/>
      <c r="W1760" s="48"/>
      <c r="X1760" s="54"/>
      <c r="Z1760" s="176"/>
      <c r="AA1760" s="48"/>
      <c r="AB1760" s="48"/>
      <c r="AC1760" s="48"/>
      <c r="AD1760" s="54"/>
      <c r="AK1760" s="20"/>
      <c r="AL1760" s="20"/>
      <c r="AM1760" s="20"/>
      <c r="AN1760" s="20"/>
      <c r="AO1760" s="20"/>
      <c r="AP1760" s="20"/>
      <c r="AQ1760" s="20"/>
      <c r="AR1760" s="20"/>
      <c r="AS1760" s="20"/>
      <c r="AU1760" s="20"/>
      <c r="AV1760" s="20"/>
      <c r="AW1760" s="20"/>
      <c r="AX1760" s="20"/>
      <c r="AY1760" s="20"/>
      <c r="AZ1760" s="20"/>
      <c r="BA1760" s="20"/>
      <c r="BC1760" s="48"/>
      <c r="BE1760" s="48"/>
      <c r="BG1760" s="48"/>
      <c r="BH1760" s="48"/>
      <c r="BI1760" s="19"/>
      <c r="BJ1760" s="19"/>
      <c r="BK1760" s="19"/>
      <c r="BL1760" s="48"/>
      <c r="BM1760" s="61"/>
      <c r="BN1760" s="48"/>
    </row>
    <row r="1761" spans="2:66">
      <c r="B1761" s="43"/>
      <c r="C1761" s="27"/>
      <c r="F1761" s="176"/>
      <c r="G1761" s="460"/>
      <c r="H1761" s="48"/>
      <c r="I1761" s="48"/>
      <c r="J1761" s="48"/>
      <c r="K1761" s="54"/>
      <c r="N1761" s="176"/>
      <c r="O1761" s="48"/>
      <c r="P1761" s="48"/>
      <c r="Q1761" s="48"/>
      <c r="R1761" s="54"/>
      <c r="T1761" s="176"/>
      <c r="U1761" s="48"/>
      <c r="V1761" s="48"/>
      <c r="W1761" s="48"/>
      <c r="X1761" s="54"/>
      <c r="Z1761" s="176"/>
      <c r="AA1761" s="48"/>
      <c r="AB1761" s="48"/>
      <c r="AC1761" s="48"/>
      <c r="AD1761" s="54"/>
      <c r="AK1761" s="20"/>
      <c r="AL1761" s="20"/>
      <c r="AM1761" s="20"/>
      <c r="AN1761" s="20"/>
      <c r="AO1761" s="20"/>
      <c r="AP1761" s="20"/>
      <c r="AQ1761" s="20"/>
      <c r="AR1761" s="20"/>
      <c r="AS1761" s="20"/>
      <c r="AU1761" s="20"/>
      <c r="AV1761" s="20"/>
      <c r="AW1761" s="20"/>
      <c r="AX1761" s="20"/>
      <c r="AY1761" s="20"/>
      <c r="AZ1761" s="20"/>
      <c r="BA1761" s="20"/>
      <c r="BC1761" s="48"/>
      <c r="BE1761" s="48"/>
      <c r="BG1761" s="48"/>
      <c r="BH1761" s="48"/>
      <c r="BI1761" s="19"/>
      <c r="BJ1761" s="19"/>
      <c r="BK1761" s="19"/>
      <c r="BL1761" s="48"/>
      <c r="BM1761" s="61"/>
      <c r="BN1761" s="48"/>
    </row>
    <row r="1762" spans="2:66">
      <c r="B1762" s="43"/>
      <c r="C1762" s="27"/>
      <c r="F1762" s="176"/>
      <c r="G1762" s="460"/>
      <c r="H1762" s="48"/>
      <c r="I1762" s="48"/>
      <c r="J1762" s="48"/>
      <c r="K1762" s="54"/>
      <c r="N1762" s="176"/>
      <c r="O1762" s="48"/>
      <c r="P1762" s="48"/>
      <c r="Q1762" s="48"/>
      <c r="R1762" s="54"/>
      <c r="T1762" s="176"/>
      <c r="U1762" s="48"/>
      <c r="V1762" s="48"/>
      <c r="W1762" s="48"/>
      <c r="X1762" s="54"/>
      <c r="Z1762" s="176"/>
      <c r="AA1762" s="48"/>
      <c r="AB1762" s="48"/>
      <c r="AC1762" s="48"/>
      <c r="AD1762" s="54"/>
      <c r="AK1762" s="20"/>
      <c r="AL1762" s="20"/>
      <c r="AM1762" s="20"/>
      <c r="AN1762" s="20"/>
      <c r="AO1762" s="20"/>
      <c r="AP1762" s="20"/>
      <c r="AQ1762" s="20"/>
      <c r="AR1762" s="20"/>
      <c r="AS1762" s="20"/>
      <c r="AU1762" s="20"/>
      <c r="AV1762" s="20"/>
      <c r="AW1762" s="20"/>
      <c r="AX1762" s="20"/>
      <c r="AY1762" s="20"/>
      <c r="AZ1762" s="20"/>
      <c r="BA1762" s="20"/>
      <c r="BC1762" s="48"/>
      <c r="BE1762" s="48"/>
      <c r="BG1762" s="48"/>
      <c r="BH1762" s="48"/>
      <c r="BI1762" s="19"/>
      <c r="BJ1762" s="19"/>
      <c r="BK1762" s="19"/>
      <c r="BL1762" s="48"/>
      <c r="BM1762" s="61"/>
      <c r="BN1762" s="48"/>
    </row>
    <row r="1763" spans="2:66">
      <c r="B1763" s="43"/>
      <c r="C1763" s="27"/>
      <c r="F1763" s="176"/>
      <c r="G1763" s="460"/>
      <c r="H1763" s="48"/>
      <c r="I1763" s="48"/>
      <c r="J1763" s="48"/>
      <c r="K1763" s="54"/>
      <c r="N1763" s="176"/>
      <c r="O1763" s="48"/>
      <c r="P1763" s="48"/>
      <c r="Q1763" s="48"/>
      <c r="R1763" s="54"/>
      <c r="T1763" s="176"/>
      <c r="U1763" s="48"/>
      <c r="V1763" s="48"/>
      <c r="W1763" s="48"/>
      <c r="X1763" s="54"/>
      <c r="Z1763" s="176"/>
      <c r="AA1763" s="48"/>
      <c r="AB1763" s="48"/>
      <c r="AC1763" s="48"/>
      <c r="AD1763" s="54"/>
      <c r="AK1763" s="20"/>
      <c r="AL1763" s="20"/>
      <c r="AM1763" s="20"/>
      <c r="AN1763" s="20"/>
      <c r="AO1763" s="20"/>
      <c r="AP1763" s="20"/>
      <c r="AQ1763" s="20"/>
      <c r="AR1763" s="20"/>
      <c r="AS1763" s="20"/>
      <c r="AU1763" s="20"/>
      <c r="AV1763" s="20"/>
      <c r="AW1763" s="20"/>
      <c r="AX1763" s="20"/>
      <c r="AY1763" s="20"/>
      <c r="AZ1763" s="20"/>
      <c r="BA1763" s="20"/>
      <c r="BC1763" s="48"/>
      <c r="BE1763" s="48"/>
      <c r="BG1763" s="48"/>
      <c r="BH1763" s="48"/>
      <c r="BI1763" s="19"/>
      <c r="BJ1763" s="19"/>
      <c r="BK1763" s="19"/>
      <c r="BL1763" s="48"/>
      <c r="BM1763" s="61"/>
      <c r="BN1763" s="48"/>
    </row>
    <row r="1764" spans="2:66">
      <c r="B1764" s="43"/>
      <c r="C1764" s="27"/>
      <c r="F1764" s="176"/>
      <c r="G1764" s="460"/>
      <c r="H1764" s="48"/>
      <c r="I1764" s="48"/>
      <c r="J1764" s="48"/>
      <c r="K1764" s="54"/>
      <c r="N1764" s="176"/>
      <c r="O1764" s="48"/>
      <c r="P1764" s="48"/>
      <c r="Q1764" s="48"/>
      <c r="R1764" s="54"/>
      <c r="T1764" s="176"/>
      <c r="U1764" s="48"/>
      <c r="V1764" s="48"/>
      <c r="W1764" s="48"/>
      <c r="X1764" s="54"/>
      <c r="Z1764" s="176"/>
      <c r="AA1764" s="48"/>
      <c r="AB1764" s="48"/>
      <c r="AC1764" s="48"/>
      <c r="AD1764" s="54"/>
      <c r="AK1764" s="20"/>
      <c r="AL1764" s="20"/>
      <c r="AM1764" s="20"/>
      <c r="AN1764" s="20"/>
      <c r="AO1764" s="20"/>
      <c r="AP1764" s="20"/>
      <c r="AQ1764" s="20"/>
      <c r="AR1764" s="20"/>
      <c r="AS1764" s="20"/>
      <c r="AU1764" s="20"/>
      <c r="AV1764" s="20"/>
      <c r="AW1764" s="20"/>
      <c r="AX1764" s="20"/>
      <c r="AY1764" s="20"/>
      <c r="AZ1764" s="20"/>
      <c r="BA1764" s="20"/>
      <c r="BC1764" s="48"/>
      <c r="BE1764" s="48"/>
      <c r="BG1764" s="48"/>
      <c r="BH1764" s="48"/>
      <c r="BI1764" s="19"/>
      <c r="BJ1764" s="19"/>
      <c r="BK1764" s="19"/>
      <c r="BL1764" s="48"/>
      <c r="BM1764" s="61"/>
      <c r="BN1764" s="48"/>
    </row>
    <row r="1765" spans="2:66">
      <c r="B1765" s="43"/>
      <c r="C1765" s="27"/>
      <c r="F1765" s="176"/>
      <c r="G1765" s="460"/>
      <c r="H1765" s="48"/>
      <c r="I1765" s="48"/>
      <c r="J1765" s="48"/>
      <c r="K1765" s="54"/>
      <c r="N1765" s="176"/>
      <c r="O1765" s="48"/>
      <c r="P1765" s="48"/>
      <c r="Q1765" s="48"/>
      <c r="R1765" s="54"/>
      <c r="T1765" s="176"/>
      <c r="U1765" s="48"/>
      <c r="V1765" s="48"/>
      <c r="W1765" s="48"/>
      <c r="X1765" s="54"/>
      <c r="Z1765" s="176"/>
      <c r="AA1765" s="48"/>
      <c r="AB1765" s="48"/>
      <c r="AC1765" s="48"/>
      <c r="AD1765" s="54"/>
      <c r="AK1765" s="20"/>
      <c r="AL1765" s="20"/>
      <c r="AM1765" s="20"/>
      <c r="AN1765" s="20"/>
      <c r="AO1765" s="20"/>
      <c r="AP1765" s="20"/>
      <c r="AQ1765" s="20"/>
      <c r="AR1765" s="20"/>
      <c r="AS1765" s="20"/>
      <c r="AU1765" s="20"/>
      <c r="AV1765" s="20"/>
      <c r="AW1765" s="20"/>
      <c r="AX1765" s="20"/>
      <c r="AY1765" s="20"/>
      <c r="AZ1765" s="20"/>
      <c r="BA1765" s="20"/>
      <c r="BC1765" s="48"/>
      <c r="BE1765" s="48"/>
      <c r="BG1765" s="48"/>
      <c r="BH1765" s="48"/>
      <c r="BI1765" s="19"/>
      <c r="BJ1765" s="19"/>
      <c r="BK1765" s="19"/>
      <c r="BL1765" s="48"/>
      <c r="BM1765" s="61"/>
      <c r="BN1765" s="48"/>
    </row>
    <row r="1766" spans="2:66">
      <c r="B1766" s="43"/>
      <c r="C1766" s="27"/>
      <c r="F1766" s="176"/>
      <c r="G1766" s="460"/>
      <c r="H1766" s="48"/>
      <c r="I1766" s="48"/>
      <c r="J1766" s="48"/>
      <c r="K1766" s="54"/>
      <c r="N1766" s="176"/>
      <c r="O1766" s="48"/>
      <c r="P1766" s="48"/>
      <c r="Q1766" s="48"/>
      <c r="R1766" s="54"/>
      <c r="T1766" s="176"/>
      <c r="U1766" s="48"/>
      <c r="V1766" s="48"/>
      <c r="W1766" s="48"/>
      <c r="X1766" s="54"/>
      <c r="Z1766" s="176"/>
      <c r="AA1766" s="48"/>
      <c r="AB1766" s="48"/>
      <c r="AC1766" s="48"/>
      <c r="AD1766" s="54"/>
      <c r="AK1766" s="20"/>
      <c r="AL1766" s="20"/>
      <c r="AM1766" s="20"/>
      <c r="AN1766" s="20"/>
      <c r="AO1766" s="20"/>
      <c r="AP1766" s="20"/>
      <c r="AQ1766" s="20"/>
      <c r="AR1766" s="20"/>
      <c r="AS1766" s="20"/>
      <c r="AU1766" s="20"/>
      <c r="AV1766" s="20"/>
      <c r="AW1766" s="20"/>
      <c r="AX1766" s="20"/>
      <c r="AY1766" s="20"/>
      <c r="AZ1766" s="20"/>
      <c r="BA1766" s="20"/>
      <c r="BC1766" s="48"/>
      <c r="BE1766" s="48"/>
      <c r="BG1766" s="48"/>
      <c r="BH1766" s="48"/>
      <c r="BI1766" s="19"/>
      <c r="BJ1766" s="19"/>
      <c r="BK1766" s="19"/>
      <c r="BL1766" s="48"/>
      <c r="BM1766" s="61"/>
      <c r="BN1766" s="48"/>
    </row>
    <row r="1767" spans="2:66">
      <c r="B1767" s="43"/>
      <c r="C1767" s="27"/>
      <c r="F1767" s="176"/>
      <c r="G1767" s="460"/>
      <c r="H1767" s="48"/>
      <c r="I1767" s="48"/>
      <c r="J1767" s="48"/>
      <c r="K1767" s="54"/>
      <c r="N1767" s="176"/>
      <c r="O1767" s="48"/>
      <c r="P1767" s="48"/>
      <c r="Q1767" s="48"/>
      <c r="R1767" s="54"/>
      <c r="T1767" s="176"/>
      <c r="U1767" s="48"/>
      <c r="V1767" s="48"/>
      <c r="W1767" s="48"/>
      <c r="X1767" s="54"/>
      <c r="Z1767" s="176"/>
      <c r="AA1767" s="48"/>
      <c r="AB1767" s="48"/>
      <c r="AC1767" s="48"/>
      <c r="AD1767" s="54"/>
      <c r="AK1767" s="20"/>
      <c r="AL1767" s="20"/>
      <c r="AM1767" s="20"/>
      <c r="AN1767" s="20"/>
      <c r="AO1767" s="20"/>
      <c r="AP1767" s="20"/>
      <c r="AQ1767" s="20"/>
      <c r="AR1767" s="20"/>
      <c r="AS1767" s="20"/>
      <c r="AU1767" s="20"/>
      <c r="AV1767" s="20"/>
      <c r="AW1767" s="20"/>
      <c r="AX1767" s="20"/>
      <c r="AY1767" s="20"/>
      <c r="AZ1767" s="20"/>
      <c r="BA1767" s="20"/>
      <c r="BC1767" s="48"/>
      <c r="BE1767" s="48"/>
      <c r="BG1767" s="48"/>
      <c r="BH1767" s="48"/>
      <c r="BI1767" s="19"/>
      <c r="BJ1767" s="19"/>
      <c r="BK1767" s="19"/>
      <c r="BL1767" s="48"/>
      <c r="BM1767" s="61"/>
      <c r="BN1767" s="48"/>
    </row>
    <row r="1768" spans="2:66">
      <c r="B1768" s="43"/>
      <c r="C1768" s="27"/>
      <c r="F1768" s="176"/>
      <c r="G1768" s="460"/>
      <c r="H1768" s="48"/>
      <c r="I1768" s="48"/>
      <c r="J1768" s="48"/>
      <c r="K1768" s="54"/>
      <c r="N1768" s="176"/>
      <c r="O1768" s="48"/>
      <c r="P1768" s="48"/>
      <c r="Q1768" s="48"/>
      <c r="R1768" s="54"/>
      <c r="T1768" s="176"/>
      <c r="U1768" s="48"/>
      <c r="V1768" s="48"/>
      <c r="W1768" s="48"/>
      <c r="X1768" s="54"/>
      <c r="Z1768" s="176"/>
      <c r="AA1768" s="48"/>
      <c r="AB1768" s="48"/>
      <c r="AC1768" s="48"/>
      <c r="AD1768" s="54"/>
      <c r="AK1768" s="20"/>
      <c r="AL1768" s="20"/>
      <c r="AM1768" s="20"/>
      <c r="AN1768" s="20"/>
      <c r="AO1768" s="20"/>
      <c r="AP1768" s="20"/>
      <c r="AQ1768" s="20"/>
      <c r="AR1768" s="20"/>
      <c r="AS1768" s="20"/>
      <c r="AU1768" s="20"/>
      <c r="AV1768" s="20"/>
      <c r="AW1768" s="20"/>
      <c r="AX1768" s="20"/>
      <c r="AY1768" s="20"/>
      <c r="AZ1768" s="20"/>
      <c r="BA1768" s="20"/>
      <c r="BC1768" s="48"/>
      <c r="BE1768" s="48"/>
      <c r="BG1768" s="48"/>
      <c r="BH1768" s="48"/>
      <c r="BI1768" s="19"/>
      <c r="BJ1768" s="19"/>
      <c r="BK1768" s="19"/>
      <c r="BL1768" s="48"/>
      <c r="BM1768" s="61"/>
      <c r="BN1768" s="48"/>
    </row>
    <row r="1769" spans="2:66">
      <c r="B1769" s="43"/>
      <c r="C1769" s="27"/>
      <c r="F1769" s="176"/>
      <c r="G1769" s="460"/>
      <c r="H1769" s="48"/>
      <c r="I1769" s="48"/>
      <c r="J1769" s="48"/>
      <c r="K1769" s="54"/>
      <c r="N1769" s="176"/>
      <c r="O1769" s="48"/>
      <c r="P1769" s="48"/>
      <c r="Q1769" s="48"/>
      <c r="R1769" s="54"/>
      <c r="T1769" s="176"/>
      <c r="U1769" s="48"/>
      <c r="V1769" s="48"/>
      <c r="W1769" s="48"/>
      <c r="X1769" s="54"/>
      <c r="Z1769" s="176"/>
      <c r="AA1769" s="48"/>
      <c r="AB1769" s="48"/>
      <c r="AC1769" s="48"/>
      <c r="AD1769" s="54"/>
      <c r="AK1769" s="20"/>
      <c r="AL1769" s="20"/>
      <c r="AM1769" s="20"/>
      <c r="AN1769" s="20"/>
      <c r="AO1769" s="20"/>
      <c r="AP1769" s="20"/>
      <c r="AQ1769" s="20"/>
      <c r="AR1769" s="20"/>
      <c r="AS1769" s="20"/>
      <c r="AU1769" s="20"/>
      <c r="AV1769" s="20"/>
      <c r="AW1769" s="20"/>
      <c r="AX1769" s="20"/>
      <c r="AY1769" s="20"/>
      <c r="AZ1769" s="20"/>
      <c r="BA1769" s="20"/>
      <c r="BC1769" s="48"/>
      <c r="BE1769" s="48"/>
      <c r="BG1769" s="48"/>
      <c r="BH1769" s="48"/>
      <c r="BI1769" s="19"/>
      <c r="BJ1769" s="19"/>
      <c r="BK1769" s="19"/>
      <c r="BL1769" s="48"/>
      <c r="BM1769" s="61"/>
      <c r="BN1769" s="48"/>
    </row>
    <row r="1770" spans="2:66">
      <c r="B1770" s="43"/>
      <c r="C1770" s="27"/>
      <c r="F1770" s="176"/>
      <c r="G1770" s="460"/>
      <c r="H1770" s="48"/>
      <c r="I1770" s="48"/>
      <c r="J1770" s="48"/>
      <c r="K1770" s="54"/>
      <c r="N1770" s="176"/>
      <c r="O1770" s="48"/>
      <c r="P1770" s="48"/>
      <c r="Q1770" s="48"/>
      <c r="R1770" s="54"/>
      <c r="T1770" s="176"/>
      <c r="U1770" s="48"/>
      <c r="V1770" s="48"/>
      <c r="W1770" s="48"/>
      <c r="X1770" s="54"/>
      <c r="Z1770" s="176"/>
      <c r="AA1770" s="48"/>
      <c r="AB1770" s="48"/>
      <c r="AC1770" s="48"/>
      <c r="AD1770" s="54"/>
      <c r="AK1770" s="20"/>
      <c r="AL1770" s="20"/>
      <c r="AM1770" s="20"/>
      <c r="AN1770" s="20"/>
      <c r="AO1770" s="20"/>
      <c r="AP1770" s="20"/>
      <c r="AQ1770" s="20"/>
      <c r="AR1770" s="20"/>
      <c r="AS1770" s="20"/>
      <c r="AU1770" s="20"/>
      <c r="AV1770" s="20"/>
      <c r="AW1770" s="20"/>
      <c r="AX1770" s="20"/>
      <c r="AY1770" s="20"/>
      <c r="AZ1770" s="20"/>
      <c r="BA1770" s="20"/>
      <c r="BC1770" s="48"/>
      <c r="BE1770" s="48"/>
      <c r="BG1770" s="48"/>
      <c r="BH1770" s="48"/>
      <c r="BI1770" s="19"/>
      <c r="BJ1770" s="19"/>
      <c r="BK1770" s="19"/>
      <c r="BL1770" s="48"/>
      <c r="BM1770" s="61"/>
      <c r="BN1770" s="48"/>
    </row>
    <row r="1771" spans="2:66">
      <c r="B1771" s="43"/>
      <c r="C1771" s="27"/>
      <c r="F1771" s="176"/>
      <c r="G1771" s="460"/>
      <c r="H1771" s="48"/>
      <c r="I1771" s="48"/>
      <c r="J1771" s="48"/>
      <c r="K1771" s="54"/>
      <c r="N1771" s="176"/>
      <c r="O1771" s="48"/>
      <c r="P1771" s="48"/>
      <c r="Q1771" s="48"/>
      <c r="R1771" s="54"/>
      <c r="T1771" s="176"/>
      <c r="U1771" s="48"/>
      <c r="V1771" s="48"/>
      <c r="W1771" s="48"/>
      <c r="X1771" s="54"/>
      <c r="Z1771" s="176"/>
      <c r="AA1771" s="48"/>
      <c r="AB1771" s="48"/>
      <c r="AC1771" s="48"/>
      <c r="AD1771" s="54"/>
      <c r="AK1771" s="20"/>
      <c r="AL1771" s="20"/>
      <c r="AM1771" s="20"/>
      <c r="AN1771" s="20"/>
      <c r="AO1771" s="20"/>
      <c r="AP1771" s="20"/>
      <c r="AQ1771" s="20"/>
      <c r="AR1771" s="20"/>
      <c r="AS1771" s="20"/>
      <c r="AU1771" s="20"/>
      <c r="AV1771" s="20"/>
      <c r="AW1771" s="20"/>
      <c r="AX1771" s="20"/>
      <c r="AY1771" s="20"/>
      <c r="AZ1771" s="20"/>
      <c r="BA1771" s="20"/>
      <c r="BC1771" s="48"/>
      <c r="BE1771" s="48"/>
      <c r="BG1771" s="48"/>
      <c r="BH1771" s="48"/>
      <c r="BI1771" s="19"/>
      <c r="BJ1771" s="19"/>
      <c r="BK1771" s="19"/>
      <c r="BL1771" s="48"/>
      <c r="BM1771" s="61"/>
      <c r="BN1771" s="48"/>
    </row>
    <row r="1772" spans="2:66">
      <c r="B1772" s="43"/>
      <c r="C1772" s="27"/>
      <c r="F1772" s="176"/>
      <c r="G1772" s="460"/>
      <c r="H1772" s="48"/>
      <c r="I1772" s="48"/>
      <c r="J1772" s="48"/>
      <c r="K1772" s="54"/>
      <c r="N1772" s="176"/>
      <c r="O1772" s="48"/>
      <c r="P1772" s="48"/>
      <c r="Q1772" s="48"/>
      <c r="R1772" s="54"/>
      <c r="T1772" s="176"/>
      <c r="U1772" s="48"/>
      <c r="V1772" s="48"/>
      <c r="W1772" s="48"/>
      <c r="X1772" s="54"/>
      <c r="Z1772" s="176"/>
      <c r="AA1772" s="48"/>
      <c r="AB1772" s="48"/>
      <c r="AC1772" s="48"/>
      <c r="AD1772" s="54"/>
      <c r="AK1772" s="20"/>
      <c r="AL1772" s="20"/>
      <c r="AM1772" s="20"/>
      <c r="AN1772" s="20"/>
      <c r="AO1772" s="20"/>
      <c r="AP1772" s="20"/>
      <c r="AQ1772" s="20"/>
      <c r="AR1772" s="20"/>
      <c r="AS1772" s="20"/>
      <c r="AU1772" s="20"/>
      <c r="AV1772" s="20"/>
      <c r="AW1772" s="20"/>
      <c r="AX1772" s="20"/>
      <c r="AY1772" s="20"/>
      <c r="AZ1772" s="20"/>
      <c r="BA1772" s="20"/>
      <c r="BC1772" s="48"/>
      <c r="BE1772" s="48"/>
      <c r="BG1772" s="48"/>
      <c r="BH1772" s="48"/>
      <c r="BI1772" s="19"/>
      <c r="BJ1772" s="19"/>
      <c r="BK1772" s="19"/>
      <c r="BL1772" s="48"/>
      <c r="BM1772" s="61"/>
      <c r="BN1772" s="48"/>
    </row>
    <row r="1773" spans="2:66">
      <c r="B1773" s="43"/>
      <c r="C1773" s="27"/>
      <c r="F1773" s="176"/>
      <c r="G1773" s="460"/>
      <c r="H1773" s="48"/>
      <c r="I1773" s="48"/>
      <c r="J1773" s="48"/>
      <c r="K1773" s="54"/>
      <c r="N1773" s="176"/>
      <c r="O1773" s="48"/>
      <c r="P1773" s="48"/>
      <c r="Q1773" s="48"/>
      <c r="R1773" s="54"/>
      <c r="T1773" s="176"/>
      <c r="U1773" s="48"/>
      <c r="V1773" s="48"/>
      <c r="W1773" s="48"/>
      <c r="X1773" s="54"/>
      <c r="Z1773" s="176"/>
      <c r="AA1773" s="48"/>
      <c r="AB1773" s="48"/>
      <c r="AC1773" s="48"/>
      <c r="AD1773" s="54"/>
      <c r="AK1773" s="20"/>
      <c r="AL1773" s="20"/>
      <c r="AM1773" s="20"/>
      <c r="AN1773" s="20"/>
      <c r="AO1773" s="20"/>
      <c r="AP1773" s="20"/>
      <c r="AQ1773" s="20"/>
      <c r="AR1773" s="20"/>
      <c r="AS1773" s="20"/>
      <c r="AU1773" s="20"/>
      <c r="AV1773" s="20"/>
      <c r="AW1773" s="20"/>
      <c r="AX1773" s="20"/>
      <c r="AY1773" s="20"/>
      <c r="AZ1773" s="20"/>
      <c r="BA1773" s="20"/>
      <c r="BC1773" s="48"/>
      <c r="BE1773" s="48"/>
      <c r="BG1773" s="48"/>
      <c r="BH1773" s="48"/>
      <c r="BI1773" s="19"/>
      <c r="BJ1773" s="19"/>
      <c r="BK1773" s="19"/>
      <c r="BL1773" s="48"/>
      <c r="BM1773" s="61"/>
      <c r="BN1773" s="48"/>
    </row>
    <row r="1774" spans="2:66">
      <c r="B1774" s="43"/>
      <c r="C1774" s="27"/>
      <c r="F1774" s="176"/>
      <c r="G1774" s="460"/>
      <c r="H1774" s="48"/>
      <c r="I1774" s="48"/>
      <c r="J1774" s="48"/>
      <c r="K1774" s="54"/>
      <c r="N1774" s="176"/>
      <c r="O1774" s="48"/>
      <c r="P1774" s="48"/>
      <c r="Q1774" s="48"/>
      <c r="R1774" s="54"/>
      <c r="T1774" s="176"/>
      <c r="U1774" s="48"/>
      <c r="V1774" s="48"/>
      <c r="W1774" s="48"/>
      <c r="X1774" s="54"/>
      <c r="Z1774" s="176"/>
      <c r="AA1774" s="48"/>
      <c r="AB1774" s="48"/>
      <c r="AC1774" s="48"/>
      <c r="AD1774" s="54"/>
      <c r="AK1774" s="20"/>
      <c r="AL1774" s="20"/>
      <c r="AM1774" s="20"/>
      <c r="AN1774" s="20"/>
      <c r="AO1774" s="20"/>
      <c r="AP1774" s="20"/>
      <c r="AQ1774" s="20"/>
      <c r="AR1774" s="20"/>
      <c r="AS1774" s="20"/>
      <c r="AU1774" s="20"/>
      <c r="AV1774" s="20"/>
      <c r="AW1774" s="20"/>
      <c r="AX1774" s="20"/>
      <c r="AY1774" s="20"/>
      <c r="AZ1774" s="20"/>
      <c r="BA1774" s="20"/>
      <c r="BC1774" s="48"/>
      <c r="BE1774" s="48"/>
      <c r="BG1774" s="48"/>
      <c r="BH1774" s="48"/>
      <c r="BI1774" s="19"/>
      <c r="BJ1774" s="19"/>
      <c r="BK1774" s="19"/>
      <c r="BL1774" s="48"/>
      <c r="BM1774" s="61"/>
      <c r="BN1774" s="48"/>
    </row>
    <row r="1775" spans="2:66">
      <c r="B1775" s="43"/>
      <c r="C1775" s="27"/>
      <c r="F1775" s="176"/>
      <c r="G1775" s="460"/>
      <c r="H1775" s="48"/>
      <c r="I1775" s="48"/>
      <c r="J1775" s="48"/>
      <c r="K1775" s="54"/>
      <c r="N1775" s="176"/>
      <c r="O1775" s="48"/>
      <c r="P1775" s="48"/>
      <c r="Q1775" s="48"/>
      <c r="R1775" s="54"/>
      <c r="T1775" s="176"/>
      <c r="U1775" s="48"/>
      <c r="V1775" s="48"/>
      <c r="W1775" s="48"/>
      <c r="X1775" s="54"/>
      <c r="Z1775" s="176"/>
      <c r="AA1775" s="48"/>
      <c r="AB1775" s="48"/>
      <c r="AC1775" s="48"/>
      <c r="AD1775" s="54"/>
      <c r="AK1775" s="20"/>
      <c r="AL1775" s="20"/>
      <c r="AM1775" s="20"/>
      <c r="AN1775" s="20"/>
      <c r="AO1775" s="20"/>
      <c r="AP1775" s="20"/>
      <c r="AQ1775" s="20"/>
      <c r="AR1775" s="20"/>
      <c r="AS1775" s="20"/>
      <c r="AU1775" s="20"/>
      <c r="AV1775" s="20"/>
      <c r="AW1775" s="20"/>
      <c r="AX1775" s="20"/>
      <c r="AY1775" s="20"/>
      <c r="AZ1775" s="20"/>
      <c r="BA1775" s="20"/>
      <c r="BC1775" s="48"/>
      <c r="BE1775" s="48"/>
      <c r="BG1775" s="48"/>
      <c r="BH1775" s="48"/>
      <c r="BI1775" s="19"/>
      <c r="BJ1775" s="19"/>
      <c r="BK1775" s="19"/>
      <c r="BL1775" s="48"/>
      <c r="BM1775" s="61"/>
      <c r="BN1775" s="48"/>
    </row>
    <row r="1776" spans="2:66">
      <c r="B1776" s="43"/>
      <c r="C1776" s="27"/>
      <c r="F1776" s="176"/>
      <c r="G1776" s="460"/>
      <c r="H1776" s="48"/>
      <c r="I1776" s="48"/>
      <c r="J1776" s="48"/>
      <c r="K1776" s="54"/>
      <c r="N1776" s="176"/>
      <c r="O1776" s="48"/>
      <c r="P1776" s="48"/>
      <c r="Q1776" s="48"/>
      <c r="R1776" s="54"/>
      <c r="T1776" s="176"/>
      <c r="U1776" s="48"/>
      <c r="V1776" s="48"/>
      <c r="W1776" s="48"/>
      <c r="X1776" s="54"/>
      <c r="Z1776" s="176"/>
      <c r="AA1776" s="48"/>
      <c r="AB1776" s="48"/>
      <c r="AC1776" s="48"/>
      <c r="AD1776" s="54"/>
      <c r="AK1776" s="20"/>
      <c r="AL1776" s="20"/>
      <c r="AM1776" s="20"/>
      <c r="AN1776" s="20"/>
      <c r="AO1776" s="20"/>
      <c r="AP1776" s="20"/>
      <c r="AQ1776" s="20"/>
      <c r="AR1776" s="20"/>
      <c r="AS1776" s="20"/>
      <c r="AU1776" s="20"/>
      <c r="AV1776" s="20"/>
      <c r="AW1776" s="20"/>
      <c r="AX1776" s="20"/>
      <c r="AY1776" s="20"/>
      <c r="AZ1776" s="20"/>
      <c r="BA1776" s="20"/>
      <c r="BC1776" s="48"/>
      <c r="BE1776" s="48"/>
      <c r="BG1776" s="48"/>
      <c r="BH1776" s="48"/>
      <c r="BI1776" s="19"/>
      <c r="BJ1776" s="19"/>
      <c r="BK1776" s="19"/>
      <c r="BL1776" s="48"/>
      <c r="BM1776" s="61"/>
      <c r="BN1776" s="48"/>
    </row>
    <row r="1777" spans="2:66">
      <c r="B1777" s="43"/>
      <c r="C1777" s="27"/>
      <c r="F1777" s="176"/>
      <c r="G1777" s="460"/>
      <c r="H1777" s="48"/>
      <c r="I1777" s="48"/>
      <c r="J1777" s="48"/>
      <c r="K1777" s="54"/>
      <c r="N1777" s="176"/>
      <c r="O1777" s="48"/>
      <c r="P1777" s="48"/>
      <c r="Q1777" s="48"/>
      <c r="R1777" s="54"/>
      <c r="T1777" s="176"/>
      <c r="U1777" s="48"/>
      <c r="V1777" s="48"/>
      <c r="W1777" s="48"/>
      <c r="X1777" s="54"/>
      <c r="Z1777" s="176"/>
      <c r="AA1777" s="48"/>
      <c r="AB1777" s="48"/>
      <c r="AC1777" s="48"/>
      <c r="AD1777" s="54"/>
      <c r="AK1777" s="20"/>
      <c r="AL1777" s="20"/>
      <c r="AM1777" s="20"/>
      <c r="AN1777" s="20"/>
      <c r="AO1777" s="20"/>
      <c r="AP1777" s="20"/>
      <c r="AQ1777" s="20"/>
      <c r="AR1777" s="20"/>
      <c r="AS1777" s="20"/>
      <c r="AU1777" s="20"/>
      <c r="AV1777" s="20"/>
      <c r="AW1777" s="20"/>
      <c r="AX1777" s="20"/>
      <c r="AY1777" s="20"/>
      <c r="AZ1777" s="20"/>
      <c r="BA1777" s="20"/>
      <c r="BC1777" s="48"/>
      <c r="BE1777" s="48"/>
      <c r="BG1777" s="48"/>
      <c r="BH1777" s="48"/>
      <c r="BI1777" s="19"/>
      <c r="BJ1777" s="19"/>
      <c r="BK1777" s="19"/>
      <c r="BL1777" s="48"/>
      <c r="BM1777" s="61"/>
      <c r="BN1777" s="48"/>
    </row>
    <row r="1778" spans="2:66">
      <c r="B1778" s="43"/>
      <c r="C1778" s="27"/>
      <c r="F1778" s="176"/>
      <c r="G1778" s="460"/>
      <c r="H1778" s="48"/>
      <c r="I1778" s="48"/>
      <c r="J1778" s="48"/>
      <c r="K1778" s="54"/>
      <c r="N1778" s="176"/>
      <c r="O1778" s="48"/>
      <c r="P1778" s="48"/>
      <c r="Q1778" s="48"/>
      <c r="R1778" s="54"/>
      <c r="T1778" s="176"/>
      <c r="U1778" s="48"/>
      <c r="V1778" s="48"/>
      <c r="W1778" s="48"/>
      <c r="X1778" s="54"/>
      <c r="Z1778" s="176"/>
      <c r="AA1778" s="48"/>
      <c r="AB1778" s="48"/>
      <c r="AC1778" s="48"/>
      <c r="AD1778" s="54"/>
      <c r="AK1778" s="20"/>
      <c r="AL1778" s="20"/>
      <c r="AM1778" s="20"/>
      <c r="AN1778" s="20"/>
      <c r="AO1778" s="20"/>
      <c r="AP1778" s="20"/>
      <c r="AQ1778" s="20"/>
      <c r="AR1778" s="20"/>
      <c r="AS1778" s="20"/>
      <c r="AU1778" s="20"/>
      <c r="AV1778" s="20"/>
      <c r="AW1778" s="20"/>
      <c r="AX1778" s="20"/>
      <c r="AY1778" s="20"/>
      <c r="AZ1778" s="20"/>
      <c r="BA1778" s="20"/>
      <c r="BC1778" s="48"/>
      <c r="BE1778" s="48"/>
      <c r="BG1778" s="48"/>
      <c r="BH1778" s="48"/>
      <c r="BI1778" s="19"/>
      <c r="BJ1778" s="19"/>
      <c r="BK1778" s="19"/>
      <c r="BL1778" s="48"/>
      <c r="BM1778" s="61"/>
      <c r="BN1778" s="48"/>
    </row>
    <row r="1779" spans="2:66">
      <c r="B1779" s="43"/>
      <c r="C1779" s="27"/>
      <c r="F1779" s="176"/>
      <c r="G1779" s="460"/>
      <c r="H1779" s="48"/>
      <c r="I1779" s="48"/>
      <c r="J1779" s="48"/>
      <c r="K1779" s="54"/>
      <c r="N1779" s="176"/>
      <c r="O1779" s="48"/>
      <c r="P1779" s="48"/>
      <c r="Q1779" s="48"/>
      <c r="R1779" s="54"/>
      <c r="T1779" s="176"/>
      <c r="U1779" s="48"/>
      <c r="V1779" s="48"/>
      <c r="W1779" s="48"/>
      <c r="X1779" s="54"/>
      <c r="Z1779" s="176"/>
      <c r="AA1779" s="48"/>
      <c r="AB1779" s="48"/>
      <c r="AC1779" s="48"/>
      <c r="AD1779" s="54"/>
      <c r="AK1779" s="20"/>
      <c r="AL1779" s="20"/>
      <c r="AM1779" s="20"/>
      <c r="AN1779" s="20"/>
      <c r="AO1779" s="20"/>
      <c r="AP1779" s="20"/>
      <c r="AQ1779" s="20"/>
      <c r="AR1779" s="20"/>
      <c r="AS1779" s="20"/>
      <c r="AU1779" s="20"/>
      <c r="AV1779" s="20"/>
      <c r="AW1779" s="20"/>
      <c r="AX1779" s="20"/>
      <c r="AY1779" s="20"/>
      <c r="AZ1779" s="20"/>
      <c r="BA1779" s="20"/>
      <c r="BC1779" s="48"/>
      <c r="BE1779" s="48"/>
      <c r="BG1779" s="48"/>
      <c r="BH1779" s="48"/>
      <c r="BI1779" s="19"/>
      <c r="BJ1779" s="19"/>
      <c r="BK1779" s="19"/>
      <c r="BL1779" s="48"/>
      <c r="BM1779" s="61"/>
      <c r="BN1779" s="48"/>
    </row>
    <row r="1780" spans="2:66">
      <c r="B1780" s="43"/>
      <c r="C1780" s="27"/>
      <c r="F1780" s="176"/>
      <c r="G1780" s="460"/>
      <c r="H1780" s="48"/>
      <c r="I1780" s="48"/>
      <c r="J1780" s="48"/>
      <c r="K1780" s="54"/>
      <c r="N1780" s="176"/>
      <c r="O1780" s="48"/>
      <c r="P1780" s="48"/>
      <c r="Q1780" s="48"/>
      <c r="R1780" s="54"/>
      <c r="T1780" s="176"/>
      <c r="U1780" s="48"/>
      <c r="V1780" s="48"/>
      <c r="W1780" s="48"/>
      <c r="X1780" s="54"/>
      <c r="Z1780" s="176"/>
      <c r="AA1780" s="48"/>
      <c r="AB1780" s="48"/>
      <c r="AC1780" s="48"/>
      <c r="AD1780" s="54"/>
      <c r="AK1780" s="20"/>
      <c r="AL1780" s="20"/>
      <c r="AM1780" s="20"/>
      <c r="AN1780" s="20"/>
      <c r="AO1780" s="20"/>
      <c r="AP1780" s="20"/>
      <c r="AQ1780" s="20"/>
      <c r="AR1780" s="20"/>
      <c r="AS1780" s="20"/>
      <c r="AU1780" s="20"/>
      <c r="AV1780" s="20"/>
      <c r="AW1780" s="20"/>
      <c r="AX1780" s="20"/>
      <c r="AY1780" s="20"/>
      <c r="AZ1780" s="20"/>
      <c r="BA1780" s="20"/>
      <c r="BC1780" s="48"/>
      <c r="BE1780" s="48"/>
      <c r="BG1780" s="48"/>
      <c r="BH1780" s="48"/>
      <c r="BI1780" s="19"/>
      <c r="BJ1780" s="19"/>
      <c r="BK1780" s="19"/>
      <c r="BL1780" s="48"/>
      <c r="BM1780" s="61"/>
      <c r="BN1780" s="48"/>
    </row>
    <row r="1781" spans="2:66">
      <c r="B1781" s="43"/>
      <c r="C1781" s="27"/>
      <c r="F1781" s="176"/>
      <c r="G1781" s="460"/>
      <c r="H1781" s="48"/>
      <c r="I1781" s="48"/>
      <c r="J1781" s="48"/>
      <c r="K1781" s="54"/>
      <c r="N1781" s="176"/>
      <c r="O1781" s="48"/>
      <c r="P1781" s="48"/>
      <c r="Q1781" s="48"/>
      <c r="R1781" s="54"/>
      <c r="T1781" s="176"/>
      <c r="U1781" s="48"/>
      <c r="V1781" s="48"/>
      <c r="W1781" s="48"/>
      <c r="X1781" s="54"/>
      <c r="Z1781" s="176"/>
      <c r="AA1781" s="48"/>
      <c r="AB1781" s="48"/>
      <c r="AC1781" s="48"/>
      <c r="AD1781" s="54"/>
      <c r="AK1781" s="20"/>
      <c r="AL1781" s="20"/>
      <c r="AM1781" s="20"/>
      <c r="AN1781" s="20"/>
      <c r="AO1781" s="20"/>
      <c r="AP1781" s="20"/>
      <c r="AQ1781" s="20"/>
      <c r="AR1781" s="20"/>
      <c r="AS1781" s="20"/>
      <c r="AU1781" s="20"/>
      <c r="AV1781" s="20"/>
      <c r="AW1781" s="20"/>
      <c r="AX1781" s="20"/>
      <c r="AY1781" s="20"/>
      <c r="AZ1781" s="20"/>
      <c r="BA1781" s="20"/>
      <c r="BC1781" s="48"/>
      <c r="BE1781" s="48"/>
      <c r="BG1781" s="48"/>
      <c r="BH1781" s="48"/>
      <c r="BI1781" s="19"/>
      <c r="BJ1781" s="19"/>
      <c r="BK1781" s="19"/>
      <c r="BL1781" s="48"/>
      <c r="BM1781" s="61"/>
      <c r="BN1781" s="48"/>
    </row>
    <row r="1782" spans="2:66">
      <c r="B1782" s="43"/>
      <c r="C1782" s="27"/>
      <c r="F1782" s="176"/>
      <c r="G1782" s="460"/>
      <c r="H1782" s="48"/>
      <c r="I1782" s="48"/>
      <c r="J1782" s="48"/>
      <c r="K1782" s="54"/>
      <c r="N1782" s="176"/>
      <c r="O1782" s="48"/>
      <c r="P1782" s="48"/>
      <c r="Q1782" s="48"/>
      <c r="R1782" s="54"/>
      <c r="T1782" s="176"/>
      <c r="U1782" s="48"/>
      <c r="V1782" s="48"/>
      <c r="W1782" s="48"/>
      <c r="X1782" s="54"/>
      <c r="Z1782" s="176"/>
      <c r="AA1782" s="48"/>
      <c r="AB1782" s="48"/>
      <c r="AC1782" s="48"/>
      <c r="AD1782" s="54"/>
      <c r="AK1782" s="20"/>
      <c r="AL1782" s="20"/>
      <c r="AM1782" s="20"/>
      <c r="AN1782" s="20"/>
      <c r="AO1782" s="20"/>
      <c r="AP1782" s="20"/>
      <c r="AQ1782" s="20"/>
      <c r="AR1782" s="20"/>
      <c r="AS1782" s="20"/>
      <c r="AU1782" s="20"/>
      <c r="AV1782" s="20"/>
      <c r="AW1782" s="20"/>
      <c r="AX1782" s="20"/>
      <c r="AY1782" s="20"/>
      <c r="AZ1782" s="20"/>
      <c r="BA1782" s="20"/>
      <c r="BC1782" s="48"/>
      <c r="BE1782" s="48"/>
      <c r="BG1782" s="48"/>
      <c r="BH1782" s="48"/>
      <c r="BI1782" s="19"/>
      <c r="BJ1782" s="19"/>
      <c r="BK1782" s="19"/>
      <c r="BL1782" s="48"/>
      <c r="BM1782" s="61"/>
      <c r="BN1782" s="48"/>
    </row>
    <row r="1783" spans="2:66">
      <c r="B1783" s="43"/>
      <c r="C1783" s="27"/>
      <c r="F1783" s="176"/>
      <c r="G1783" s="460"/>
      <c r="H1783" s="48"/>
      <c r="I1783" s="48"/>
      <c r="J1783" s="48"/>
      <c r="K1783" s="54"/>
      <c r="N1783" s="176"/>
      <c r="O1783" s="48"/>
      <c r="P1783" s="48"/>
      <c r="Q1783" s="48"/>
      <c r="R1783" s="54"/>
      <c r="T1783" s="176"/>
      <c r="U1783" s="48"/>
      <c r="V1783" s="48"/>
      <c r="W1783" s="48"/>
      <c r="X1783" s="54"/>
      <c r="Z1783" s="176"/>
      <c r="AA1783" s="48"/>
      <c r="AB1783" s="48"/>
      <c r="AC1783" s="48"/>
      <c r="AD1783" s="54"/>
      <c r="AK1783" s="20"/>
      <c r="AL1783" s="20"/>
      <c r="AM1783" s="20"/>
      <c r="AN1783" s="20"/>
      <c r="AO1783" s="20"/>
      <c r="AP1783" s="20"/>
      <c r="AQ1783" s="20"/>
      <c r="AR1783" s="20"/>
      <c r="AS1783" s="20"/>
      <c r="AU1783" s="20"/>
      <c r="AV1783" s="20"/>
      <c r="AW1783" s="20"/>
      <c r="AX1783" s="20"/>
      <c r="AY1783" s="20"/>
      <c r="AZ1783" s="20"/>
      <c r="BA1783" s="20"/>
      <c r="BC1783" s="48"/>
      <c r="BE1783" s="48"/>
      <c r="BG1783" s="48"/>
      <c r="BH1783" s="48"/>
      <c r="BI1783" s="19"/>
      <c r="BJ1783" s="19"/>
      <c r="BK1783" s="19"/>
      <c r="BL1783" s="48"/>
      <c r="BM1783" s="61"/>
      <c r="BN1783" s="48"/>
    </row>
    <row r="1784" spans="2:66">
      <c r="B1784" s="43"/>
      <c r="C1784" s="27"/>
      <c r="F1784" s="176"/>
      <c r="G1784" s="460"/>
      <c r="H1784" s="48"/>
      <c r="I1784" s="48"/>
      <c r="J1784" s="48"/>
      <c r="K1784" s="54"/>
      <c r="N1784" s="176"/>
      <c r="O1784" s="48"/>
      <c r="P1784" s="48"/>
      <c r="Q1784" s="48"/>
      <c r="R1784" s="54"/>
      <c r="T1784" s="176"/>
      <c r="U1784" s="48"/>
      <c r="V1784" s="48"/>
      <c r="W1784" s="48"/>
      <c r="X1784" s="54"/>
      <c r="Z1784" s="176"/>
      <c r="AA1784" s="48"/>
      <c r="AB1784" s="48"/>
      <c r="AC1784" s="48"/>
      <c r="AD1784" s="54"/>
      <c r="AK1784" s="20"/>
      <c r="AL1784" s="20"/>
      <c r="AM1784" s="20"/>
      <c r="AN1784" s="20"/>
      <c r="AO1784" s="20"/>
      <c r="AP1784" s="20"/>
      <c r="AQ1784" s="20"/>
      <c r="AR1784" s="20"/>
      <c r="AS1784" s="20"/>
      <c r="AU1784" s="20"/>
      <c r="AV1784" s="20"/>
      <c r="AW1784" s="20"/>
      <c r="AX1784" s="20"/>
      <c r="AY1784" s="20"/>
      <c r="AZ1784" s="20"/>
      <c r="BA1784" s="20"/>
      <c r="BC1784" s="48"/>
      <c r="BE1784" s="48"/>
      <c r="BG1784" s="48"/>
      <c r="BH1784" s="48"/>
      <c r="BI1784" s="19"/>
      <c r="BJ1784" s="19"/>
      <c r="BK1784" s="19"/>
      <c r="BL1784" s="48"/>
      <c r="BM1784" s="61"/>
      <c r="BN1784" s="48"/>
    </row>
    <row r="1785" spans="2:66">
      <c r="B1785" s="43"/>
      <c r="C1785" s="27"/>
      <c r="F1785" s="176"/>
      <c r="G1785" s="460"/>
      <c r="H1785" s="48"/>
      <c r="I1785" s="48"/>
      <c r="J1785" s="48"/>
      <c r="K1785" s="54"/>
      <c r="N1785" s="176"/>
      <c r="O1785" s="48"/>
      <c r="P1785" s="48"/>
      <c r="Q1785" s="48"/>
      <c r="R1785" s="54"/>
      <c r="T1785" s="176"/>
      <c r="U1785" s="48"/>
      <c r="V1785" s="48"/>
      <c r="W1785" s="48"/>
      <c r="X1785" s="54"/>
      <c r="Z1785" s="176"/>
      <c r="AA1785" s="48"/>
      <c r="AB1785" s="48"/>
      <c r="AC1785" s="48"/>
      <c r="AD1785" s="54"/>
      <c r="AK1785" s="20"/>
      <c r="AL1785" s="20"/>
      <c r="AM1785" s="20"/>
      <c r="AN1785" s="20"/>
      <c r="AO1785" s="20"/>
      <c r="AP1785" s="20"/>
      <c r="AQ1785" s="20"/>
      <c r="AR1785" s="20"/>
      <c r="AS1785" s="20"/>
      <c r="AU1785" s="20"/>
      <c r="AV1785" s="20"/>
      <c r="AW1785" s="20"/>
      <c r="AX1785" s="20"/>
      <c r="AY1785" s="20"/>
      <c r="AZ1785" s="20"/>
      <c r="BA1785" s="20"/>
      <c r="BC1785" s="48"/>
      <c r="BE1785" s="48"/>
      <c r="BG1785" s="48"/>
      <c r="BH1785" s="48"/>
      <c r="BI1785" s="19"/>
      <c r="BJ1785" s="19"/>
      <c r="BK1785" s="19"/>
      <c r="BL1785" s="48"/>
      <c r="BM1785" s="61"/>
      <c r="BN1785" s="48"/>
    </row>
    <row r="1786" spans="2:66">
      <c r="B1786" s="43"/>
      <c r="C1786" s="27"/>
      <c r="F1786" s="176"/>
      <c r="G1786" s="460"/>
      <c r="H1786" s="48"/>
      <c r="I1786" s="48"/>
      <c r="J1786" s="48"/>
      <c r="K1786" s="54"/>
      <c r="N1786" s="176"/>
      <c r="O1786" s="48"/>
      <c r="P1786" s="48"/>
      <c r="Q1786" s="48"/>
      <c r="R1786" s="54"/>
      <c r="T1786" s="176"/>
      <c r="U1786" s="48"/>
      <c r="V1786" s="48"/>
      <c r="W1786" s="48"/>
      <c r="X1786" s="54"/>
      <c r="Z1786" s="176"/>
      <c r="AA1786" s="48"/>
      <c r="AB1786" s="48"/>
      <c r="AC1786" s="48"/>
      <c r="AD1786" s="54"/>
      <c r="AK1786" s="20"/>
      <c r="AL1786" s="20"/>
      <c r="AM1786" s="20"/>
      <c r="AN1786" s="20"/>
      <c r="AO1786" s="20"/>
      <c r="AP1786" s="20"/>
      <c r="AQ1786" s="20"/>
      <c r="AR1786" s="20"/>
      <c r="AS1786" s="20"/>
      <c r="AU1786" s="20"/>
      <c r="AV1786" s="20"/>
      <c r="AW1786" s="20"/>
      <c r="AX1786" s="20"/>
      <c r="AY1786" s="20"/>
      <c r="AZ1786" s="20"/>
      <c r="BA1786" s="20"/>
      <c r="BC1786" s="48"/>
      <c r="BE1786" s="48"/>
      <c r="BG1786" s="48"/>
      <c r="BH1786" s="48"/>
      <c r="BI1786" s="19"/>
      <c r="BJ1786" s="19"/>
      <c r="BK1786" s="19"/>
      <c r="BL1786" s="48"/>
      <c r="BM1786" s="61"/>
      <c r="BN1786" s="48"/>
    </row>
    <row r="1787" spans="2:66">
      <c r="B1787" s="43"/>
      <c r="C1787" s="27"/>
      <c r="F1787" s="176"/>
      <c r="G1787" s="460"/>
      <c r="H1787" s="48"/>
      <c r="I1787" s="48"/>
      <c r="J1787" s="48"/>
      <c r="K1787" s="54"/>
      <c r="N1787" s="176"/>
      <c r="O1787" s="48"/>
      <c r="P1787" s="48"/>
      <c r="Q1787" s="48"/>
      <c r="R1787" s="54"/>
      <c r="T1787" s="176"/>
      <c r="U1787" s="48"/>
      <c r="V1787" s="48"/>
      <c r="W1787" s="48"/>
      <c r="X1787" s="54"/>
      <c r="Z1787" s="176"/>
      <c r="AA1787" s="48"/>
      <c r="AB1787" s="48"/>
      <c r="AC1787" s="48"/>
      <c r="AD1787" s="54"/>
      <c r="AK1787" s="20"/>
      <c r="AL1787" s="20"/>
      <c r="AM1787" s="20"/>
      <c r="AN1787" s="20"/>
      <c r="AO1787" s="20"/>
      <c r="AP1787" s="20"/>
      <c r="AQ1787" s="20"/>
      <c r="AR1787" s="20"/>
      <c r="AS1787" s="20"/>
      <c r="AU1787" s="20"/>
      <c r="AV1787" s="20"/>
      <c r="AW1787" s="20"/>
      <c r="AX1787" s="20"/>
      <c r="AY1787" s="20"/>
      <c r="AZ1787" s="20"/>
      <c r="BA1787" s="20"/>
      <c r="BC1787" s="48"/>
      <c r="BE1787" s="48"/>
      <c r="BG1787" s="48"/>
      <c r="BH1787" s="48"/>
      <c r="BI1787" s="19"/>
      <c r="BJ1787" s="19"/>
      <c r="BK1787" s="19"/>
      <c r="BL1787" s="48"/>
      <c r="BM1787" s="61"/>
      <c r="BN1787" s="48"/>
    </row>
    <row r="1788" spans="2:66">
      <c r="B1788" s="43"/>
      <c r="C1788" s="27"/>
      <c r="F1788" s="176"/>
      <c r="G1788" s="460"/>
      <c r="H1788" s="48"/>
      <c r="I1788" s="48"/>
      <c r="J1788" s="48"/>
      <c r="K1788" s="54"/>
      <c r="N1788" s="176"/>
      <c r="O1788" s="48"/>
      <c r="P1788" s="48"/>
      <c r="Q1788" s="48"/>
      <c r="R1788" s="54"/>
      <c r="T1788" s="176"/>
      <c r="U1788" s="48"/>
      <c r="V1788" s="48"/>
      <c r="W1788" s="48"/>
      <c r="X1788" s="54"/>
      <c r="Z1788" s="176"/>
      <c r="AA1788" s="48"/>
      <c r="AB1788" s="48"/>
      <c r="AC1788" s="48"/>
      <c r="AD1788" s="54"/>
      <c r="AK1788" s="20"/>
      <c r="AL1788" s="20"/>
      <c r="AM1788" s="20"/>
      <c r="AN1788" s="20"/>
      <c r="AO1788" s="20"/>
      <c r="AP1788" s="20"/>
      <c r="AQ1788" s="20"/>
      <c r="AR1788" s="20"/>
      <c r="AS1788" s="20"/>
      <c r="AU1788" s="20"/>
      <c r="AV1788" s="20"/>
      <c r="AW1788" s="20"/>
      <c r="AX1788" s="20"/>
      <c r="AY1788" s="20"/>
      <c r="AZ1788" s="20"/>
      <c r="BA1788" s="20"/>
      <c r="BC1788" s="48"/>
      <c r="BE1788" s="48"/>
      <c r="BG1788" s="48"/>
      <c r="BH1788" s="48"/>
      <c r="BI1788" s="19"/>
      <c r="BJ1788" s="19"/>
      <c r="BK1788" s="19"/>
      <c r="BL1788" s="48"/>
      <c r="BM1788" s="61"/>
      <c r="BN1788" s="48"/>
    </row>
    <row r="1789" spans="2:66">
      <c r="B1789" s="43"/>
      <c r="C1789" s="27"/>
      <c r="F1789" s="176"/>
      <c r="G1789" s="460"/>
      <c r="H1789" s="48"/>
      <c r="I1789" s="48"/>
      <c r="J1789" s="48"/>
      <c r="K1789" s="54"/>
      <c r="N1789" s="176"/>
      <c r="O1789" s="48"/>
      <c r="P1789" s="48"/>
      <c r="Q1789" s="48"/>
      <c r="R1789" s="54"/>
      <c r="T1789" s="176"/>
      <c r="U1789" s="48"/>
      <c r="V1789" s="48"/>
      <c r="W1789" s="48"/>
      <c r="X1789" s="54"/>
      <c r="Z1789" s="176"/>
      <c r="AA1789" s="48"/>
      <c r="AB1789" s="48"/>
      <c r="AC1789" s="48"/>
      <c r="AD1789" s="54"/>
      <c r="AK1789" s="20"/>
      <c r="AL1789" s="20"/>
      <c r="AM1789" s="20"/>
      <c r="AN1789" s="20"/>
      <c r="AO1789" s="20"/>
      <c r="AP1789" s="20"/>
      <c r="AQ1789" s="20"/>
      <c r="AR1789" s="20"/>
      <c r="AS1789" s="20"/>
      <c r="AU1789" s="20"/>
      <c r="AV1789" s="20"/>
      <c r="AW1789" s="20"/>
      <c r="AX1789" s="20"/>
      <c r="AY1789" s="20"/>
      <c r="AZ1789" s="20"/>
      <c r="BA1789" s="20"/>
      <c r="BC1789" s="48"/>
      <c r="BE1789" s="48"/>
      <c r="BG1789" s="48"/>
      <c r="BH1789" s="48"/>
      <c r="BI1789" s="19"/>
      <c r="BJ1789" s="19"/>
      <c r="BK1789" s="19"/>
      <c r="BL1789" s="48"/>
      <c r="BM1789" s="61"/>
      <c r="BN1789" s="48"/>
    </row>
    <row r="1790" spans="2:66">
      <c r="B1790" s="43"/>
      <c r="C1790" s="27"/>
      <c r="F1790" s="176"/>
      <c r="G1790" s="460"/>
      <c r="H1790" s="48"/>
      <c r="I1790" s="48"/>
      <c r="J1790" s="48"/>
      <c r="K1790" s="54"/>
      <c r="N1790" s="176"/>
      <c r="O1790" s="48"/>
      <c r="P1790" s="48"/>
      <c r="Q1790" s="48"/>
      <c r="R1790" s="54"/>
      <c r="T1790" s="176"/>
      <c r="U1790" s="48"/>
      <c r="V1790" s="48"/>
      <c r="W1790" s="48"/>
      <c r="X1790" s="54"/>
      <c r="Z1790" s="176"/>
      <c r="AA1790" s="48"/>
      <c r="AB1790" s="48"/>
      <c r="AC1790" s="48"/>
      <c r="AD1790" s="54"/>
      <c r="AK1790" s="20"/>
      <c r="AL1790" s="20"/>
      <c r="AM1790" s="20"/>
      <c r="AN1790" s="20"/>
      <c r="AO1790" s="20"/>
      <c r="AP1790" s="20"/>
      <c r="AQ1790" s="20"/>
      <c r="AR1790" s="20"/>
      <c r="AS1790" s="20"/>
      <c r="AU1790" s="20"/>
      <c r="AV1790" s="20"/>
      <c r="AW1790" s="20"/>
      <c r="AX1790" s="20"/>
      <c r="AY1790" s="20"/>
      <c r="AZ1790" s="20"/>
      <c r="BA1790" s="20"/>
      <c r="BC1790" s="48"/>
      <c r="BE1790" s="48"/>
      <c r="BG1790" s="48"/>
      <c r="BH1790" s="48"/>
      <c r="BI1790" s="19"/>
      <c r="BJ1790" s="19"/>
      <c r="BK1790" s="19"/>
      <c r="BL1790" s="48"/>
      <c r="BM1790" s="61"/>
      <c r="BN1790" s="48"/>
    </row>
    <row r="1791" spans="2:66">
      <c r="B1791" s="43"/>
      <c r="C1791" s="27"/>
      <c r="F1791" s="176"/>
      <c r="G1791" s="460"/>
      <c r="H1791" s="48"/>
      <c r="I1791" s="48"/>
      <c r="J1791" s="48"/>
      <c r="K1791" s="54"/>
      <c r="N1791" s="176"/>
      <c r="O1791" s="48"/>
      <c r="P1791" s="48"/>
      <c r="Q1791" s="48"/>
      <c r="R1791" s="54"/>
      <c r="T1791" s="176"/>
      <c r="U1791" s="48"/>
      <c r="V1791" s="48"/>
      <c r="W1791" s="48"/>
      <c r="X1791" s="54"/>
      <c r="Z1791" s="176"/>
      <c r="AA1791" s="48"/>
      <c r="AB1791" s="48"/>
      <c r="AC1791" s="48"/>
      <c r="AD1791" s="54"/>
      <c r="AK1791" s="20"/>
      <c r="AL1791" s="20"/>
      <c r="AM1791" s="20"/>
      <c r="AN1791" s="20"/>
      <c r="AO1791" s="20"/>
      <c r="AP1791" s="20"/>
      <c r="AQ1791" s="20"/>
      <c r="AR1791" s="20"/>
      <c r="AS1791" s="20"/>
      <c r="AU1791" s="20"/>
      <c r="AV1791" s="20"/>
      <c r="AW1791" s="20"/>
      <c r="AX1791" s="20"/>
      <c r="AY1791" s="20"/>
      <c r="AZ1791" s="20"/>
      <c r="BA1791" s="20"/>
      <c r="BC1791" s="48"/>
      <c r="BE1791" s="48"/>
      <c r="BG1791" s="48"/>
      <c r="BH1791" s="48"/>
      <c r="BI1791" s="19"/>
      <c r="BJ1791" s="19"/>
      <c r="BK1791" s="19"/>
      <c r="BL1791" s="48"/>
      <c r="BM1791" s="61"/>
      <c r="BN1791" s="48"/>
    </row>
    <row r="1792" spans="2:66">
      <c r="B1792" s="43"/>
      <c r="C1792" s="27"/>
      <c r="F1792" s="176"/>
      <c r="G1792" s="460"/>
      <c r="H1792" s="48"/>
      <c r="I1792" s="48"/>
      <c r="J1792" s="48"/>
      <c r="K1792" s="54"/>
      <c r="N1792" s="176"/>
      <c r="O1792" s="48"/>
      <c r="P1792" s="48"/>
      <c r="Q1792" s="48"/>
      <c r="R1792" s="54"/>
      <c r="T1792" s="176"/>
      <c r="U1792" s="48"/>
      <c r="V1792" s="48"/>
      <c r="W1792" s="48"/>
      <c r="X1792" s="54"/>
      <c r="Z1792" s="176"/>
      <c r="AA1792" s="48"/>
      <c r="AB1792" s="48"/>
      <c r="AC1792" s="48"/>
      <c r="AD1792" s="54"/>
      <c r="AK1792" s="20"/>
      <c r="AL1792" s="20"/>
      <c r="AM1792" s="20"/>
      <c r="AN1792" s="20"/>
      <c r="AO1792" s="20"/>
      <c r="AP1792" s="20"/>
      <c r="AQ1792" s="20"/>
      <c r="AR1792" s="20"/>
      <c r="AS1792" s="20"/>
      <c r="AU1792" s="20"/>
      <c r="AV1792" s="20"/>
      <c r="AW1792" s="20"/>
      <c r="AX1792" s="20"/>
      <c r="AY1792" s="20"/>
      <c r="AZ1792" s="20"/>
      <c r="BA1792" s="20"/>
      <c r="BC1792" s="48"/>
      <c r="BE1792" s="48"/>
      <c r="BG1792" s="48"/>
      <c r="BH1792" s="48"/>
      <c r="BI1792" s="19"/>
      <c r="BJ1792" s="19"/>
      <c r="BK1792" s="19"/>
      <c r="BL1792" s="48"/>
      <c r="BM1792" s="61"/>
      <c r="BN1792" s="48"/>
    </row>
    <row r="1793" spans="2:66">
      <c r="B1793" s="43"/>
      <c r="C1793" s="27"/>
      <c r="F1793" s="176"/>
      <c r="G1793" s="460"/>
      <c r="H1793" s="48"/>
      <c r="I1793" s="48"/>
      <c r="J1793" s="48"/>
      <c r="K1793" s="54"/>
      <c r="N1793" s="176"/>
      <c r="O1793" s="48"/>
      <c r="P1793" s="48"/>
      <c r="Q1793" s="48"/>
      <c r="R1793" s="54"/>
      <c r="T1793" s="176"/>
      <c r="U1793" s="48"/>
      <c r="V1793" s="48"/>
      <c r="W1793" s="48"/>
      <c r="X1793" s="54"/>
      <c r="Z1793" s="176"/>
      <c r="AA1793" s="48"/>
      <c r="AB1793" s="48"/>
      <c r="AC1793" s="48"/>
      <c r="AD1793" s="54"/>
      <c r="AK1793" s="20"/>
      <c r="AL1793" s="20"/>
      <c r="AM1793" s="20"/>
      <c r="AN1793" s="20"/>
      <c r="AO1793" s="20"/>
      <c r="AP1793" s="20"/>
      <c r="AQ1793" s="20"/>
      <c r="AR1793" s="20"/>
      <c r="AS1793" s="20"/>
      <c r="AU1793" s="20"/>
      <c r="AV1793" s="20"/>
      <c r="AW1793" s="20"/>
      <c r="AX1793" s="20"/>
      <c r="AY1793" s="20"/>
      <c r="AZ1793" s="20"/>
      <c r="BA1793" s="20"/>
      <c r="BC1793" s="48"/>
      <c r="BE1793" s="48"/>
      <c r="BG1793" s="48"/>
      <c r="BH1793" s="48"/>
      <c r="BI1793" s="19"/>
      <c r="BJ1793" s="19"/>
      <c r="BK1793" s="19"/>
      <c r="BL1793" s="48"/>
      <c r="BM1793" s="61"/>
      <c r="BN1793" s="48"/>
    </row>
    <row r="1794" spans="2:66">
      <c r="B1794" s="43"/>
      <c r="C1794" s="27"/>
      <c r="F1794" s="176"/>
      <c r="G1794" s="460"/>
      <c r="H1794" s="48"/>
      <c r="I1794" s="48"/>
      <c r="J1794" s="48"/>
      <c r="K1794" s="54"/>
      <c r="N1794" s="176"/>
      <c r="O1794" s="48"/>
      <c r="P1794" s="48"/>
      <c r="Q1794" s="48"/>
      <c r="R1794" s="54"/>
      <c r="T1794" s="176"/>
      <c r="U1794" s="48"/>
      <c r="V1794" s="48"/>
      <c r="W1794" s="48"/>
      <c r="X1794" s="54"/>
      <c r="Z1794" s="176"/>
      <c r="AA1794" s="48"/>
      <c r="AB1794" s="48"/>
      <c r="AC1794" s="48"/>
      <c r="AD1794" s="54"/>
      <c r="AK1794" s="20"/>
      <c r="AL1794" s="20"/>
      <c r="AM1794" s="20"/>
      <c r="AN1794" s="20"/>
      <c r="AO1794" s="20"/>
      <c r="AP1794" s="20"/>
      <c r="AQ1794" s="20"/>
      <c r="AR1794" s="20"/>
      <c r="AS1794" s="20"/>
      <c r="AU1794" s="20"/>
      <c r="AV1794" s="20"/>
      <c r="AW1794" s="20"/>
      <c r="AX1794" s="20"/>
      <c r="AY1794" s="20"/>
      <c r="AZ1794" s="20"/>
      <c r="BA1794" s="20"/>
      <c r="BC1794" s="48"/>
      <c r="BE1794" s="48"/>
      <c r="BG1794" s="48"/>
      <c r="BH1794" s="48"/>
      <c r="BI1794" s="19"/>
      <c r="BJ1794" s="19"/>
      <c r="BK1794" s="19"/>
      <c r="BL1794" s="48"/>
      <c r="BM1794" s="61"/>
      <c r="BN1794" s="48"/>
    </row>
    <row r="1795" spans="2:66">
      <c r="B1795" s="43"/>
      <c r="C1795" s="27"/>
      <c r="F1795" s="176"/>
      <c r="G1795" s="460"/>
      <c r="H1795" s="48"/>
      <c r="I1795" s="48"/>
      <c r="J1795" s="48"/>
      <c r="K1795" s="54"/>
      <c r="N1795" s="176"/>
      <c r="O1795" s="48"/>
      <c r="P1795" s="48"/>
      <c r="Q1795" s="48"/>
      <c r="R1795" s="54"/>
      <c r="T1795" s="176"/>
      <c r="U1795" s="48"/>
      <c r="V1795" s="48"/>
      <c r="W1795" s="48"/>
      <c r="X1795" s="54"/>
      <c r="Z1795" s="176"/>
      <c r="AA1795" s="48"/>
      <c r="AB1795" s="48"/>
      <c r="AC1795" s="48"/>
      <c r="AD1795" s="54"/>
      <c r="AK1795" s="20"/>
      <c r="AL1795" s="20"/>
      <c r="AM1795" s="20"/>
      <c r="AN1795" s="20"/>
      <c r="AO1795" s="20"/>
      <c r="AP1795" s="20"/>
      <c r="AQ1795" s="20"/>
      <c r="AR1795" s="20"/>
      <c r="AS1795" s="20"/>
      <c r="AU1795" s="20"/>
      <c r="AV1795" s="20"/>
      <c r="AW1795" s="20"/>
      <c r="AX1795" s="20"/>
      <c r="AY1795" s="20"/>
      <c r="AZ1795" s="20"/>
      <c r="BA1795" s="20"/>
      <c r="BC1795" s="48"/>
      <c r="BE1795" s="48"/>
      <c r="BG1795" s="48"/>
      <c r="BH1795" s="48"/>
      <c r="BI1795" s="19"/>
      <c r="BJ1795" s="19"/>
      <c r="BK1795" s="19"/>
      <c r="BL1795" s="48"/>
      <c r="BM1795" s="61"/>
      <c r="BN1795" s="48"/>
    </row>
    <row r="1796" spans="2:66">
      <c r="B1796" s="43"/>
      <c r="C1796" s="27"/>
      <c r="F1796" s="176"/>
      <c r="G1796" s="460"/>
      <c r="H1796" s="48"/>
      <c r="I1796" s="48"/>
      <c r="J1796" s="48"/>
      <c r="K1796" s="54"/>
      <c r="N1796" s="176"/>
      <c r="O1796" s="48"/>
      <c r="P1796" s="48"/>
      <c r="Q1796" s="48"/>
      <c r="R1796" s="54"/>
      <c r="T1796" s="176"/>
      <c r="U1796" s="48"/>
      <c r="V1796" s="48"/>
      <c r="W1796" s="48"/>
      <c r="X1796" s="54"/>
      <c r="Z1796" s="176"/>
      <c r="AA1796" s="48"/>
      <c r="AB1796" s="48"/>
      <c r="AC1796" s="48"/>
      <c r="AD1796" s="54"/>
      <c r="AK1796" s="20"/>
      <c r="AL1796" s="20"/>
      <c r="AM1796" s="20"/>
      <c r="AN1796" s="20"/>
      <c r="AO1796" s="20"/>
      <c r="AP1796" s="20"/>
      <c r="AQ1796" s="20"/>
      <c r="AR1796" s="20"/>
      <c r="AS1796" s="20"/>
      <c r="AU1796" s="20"/>
      <c r="AV1796" s="20"/>
      <c r="AW1796" s="20"/>
      <c r="AX1796" s="20"/>
      <c r="AY1796" s="20"/>
      <c r="AZ1796" s="20"/>
      <c r="BA1796" s="20"/>
      <c r="BC1796" s="48"/>
      <c r="BE1796" s="48"/>
      <c r="BG1796" s="48"/>
      <c r="BH1796" s="48"/>
      <c r="BI1796" s="19"/>
      <c r="BJ1796" s="19"/>
      <c r="BK1796" s="19"/>
      <c r="BL1796" s="48"/>
      <c r="BM1796" s="61"/>
      <c r="BN1796" s="48"/>
    </row>
    <row r="1797" spans="2:66">
      <c r="B1797" s="43"/>
      <c r="C1797" s="27"/>
      <c r="F1797" s="176"/>
      <c r="G1797" s="460"/>
      <c r="H1797" s="48"/>
      <c r="I1797" s="48"/>
      <c r="J1797" s="48"/>
      <c r="K1797" s="54"/>
      <c r="N1797" s="176"/>
      <c r="O1797" s="48"/>
      <c r="P1797" s="48"/>
      <c r="Q1797" s="48"/>
      <c r="R1797" s="54"/>
      <c r="T1797" s="176"/>
      <c r="U1797" s="48"/>
      <c r="V1797" s="48"/>
      <c r="W1797" s="48"/>
      <c r="X1797" s="54"/>
      <c r="Z1797" s="176"/>
      <c r="AA1797" s="48"/>
      <c r="AB1797" s="48"/>
      <c r="AC1797" s="48"/>
      <c r="AD1797" s="54"/>
      <c r="AK1797" s="20"/>
      <c r="AL1797" s="20"/>
      <c r="AM1797" s="20"/>
      <c r="AN1797" s="20"/>
      <c r="AO1797" s="20"/>
      <c r="AP1797" s="20"/>
      <c r="AQ1797" s="20"/>
      <c r="AR1797" s="20"/>
      <c r="AS1797" s="20"/>
      <c r="AU1797" s="20"/>
      <c r="AV1797" s="20"/>
      <c r="AW1797" s="20"/>
      <c r="AX1797" s="20"/>
      <c r="AY1797" s="20"/>
      <c r="AZ1797" s="20"/>
      <c r="BA1797" s="20"/>
      <c r="BC1797" s="48"/>
      <c r="BE1797" s="48"/>
      <c r="BG1797" s="48"/>
      <c r="BH1797" s="48"/>
      <c r="BI1797" s="19"/>
      <c r="BJ1797" s="19"/>
      <c r="BK1797" s="19"/>
      <c r="BL1797" s="48"/>
      <c r="BM1797" s="61"/>
      <c r="BN1797" s="48"/>
    </row>
    <row r="1798" spans="2:66">
      <c r="B1798" s="43"/>
      <c r="C1798" s="27"/>
      <c r="F1798" s="176"/>
      <c r="G1798" s="460"/>
      <c r="H1798" s="48"/>
      <c r="I1798" s="48"/>
      <c r="J1798" s="48"/>
      <c r="K1798" s="54"/>
      <c r="N1798" s="176"/>
      <c r="O1798" s="48"/>
      <c r="P1798" s="48"/>
      <c r="Q1798" s="48"/>
      <c r="R1798" s="54"/>
      <c r="T1798" s="176"/>
      <c r="U1798" s="48"/>
      <c r="V1798" s="48"/>
      <c r="W1798" s="48"/>
      <c r="X1798" s="54"/>
      <c r="Z1798" s="176"/>
      <c r="AA1798" s="48"/>
      <c r="AB1798" s="48"/>
      <c r="AC1798" s="48"/>
      <c r="AD1798" s="54"/>
      <c r="AK1798" s="20"/>
      <c r="AL1798" s="20"/>
      <c r="AM1798" s="20"/>
      <c r="AN1798" s="20"/>
      <c r="AO1798" s="20"/>
      <c r="AP1798" s="20"/>
      <c r="AQ1798" s="20"/>
      <c r="AR1798" s="20"/>
      <c r="AS1798" s="20"/>
      <c r="AU1798" s="20"/>
      <c r="AV1798" s="20"/>
      <c r="AW1798" s="20"/>
      <c r="AX1798" s="20"/>
      <c r="AY1798" s="20"/>
      <c r="AZ1798" s="20"/>
      <c r="BA1798" s="20"/>
      <c r="BC1798" s="48"/>
      <c r="BE1798" s="48"/>
      <c r="BG1798" s="48"/>
      <c r="BH1798" s="48"/>
      <c r="BI1798" s="19"/>
      <c r="BJ1798" s="19"/>
      <c r="BK1798" s="19"/>
      <c r="BL1798" s="48"/>
      <c r="BM1798" s="61"/>
      <c r="BN1798" s="48"/>
    </row>
    <row r="1799" spans="2:66">
      <c r="B1799" s="43"/>
      <c r="C1799" s="27"/>
      <c r="F1799" s="176"/>
      <c r="G1799" s="460"/>
      <c r="H1799" s="48"/>
      <c r="I1799" s="48"/>
      <c r="J1799" s="48"/>
      <c r="K1799" s="54"/>
      <c r="N1799" s="176"/>
      <c r="O1799" s="48"/>
      <c r="P1799" s="48"/>
      <c r="Q1799" s="48"/>
      <c r="R1799" s="54"/>
      <c r="T1799" s="176"/>
      <c r="U1799" s="48"/>
      <c r="V1799" s="48"/>
      <c r="W1799" s="48"/>
      <c r="X1799" s="54"/>
      <c r="Z1799" s="176"/>
      <c r="AA1799" s="48"/>
      <c r="AB1799" s="48"/>
      <c r="AC1799" s="48"/>
      <c r="AD1799" s="54"/>
      <c r="AK1799" s="20"/>
      <c r="AL1799" s="20"/>
      <c r="AM1799" s="20"/>
      <c r="AN1799" s="20"/>
      <c r="AO1799" s="20"/>
      <c r="AP1799" s="20"/>
      <c r="AQ1799" s="20"/>
      <c r="AR1799" s="20"/>
      <c r="AS1799" s="20"/>
      <c r="AU1799" s="20"/>
      <c r="AV1799" s="20"/>
      <c r="AW1799" s="20"/>
      <c r="AX1799" s="20"/>
      <c r="AY1799" s="20"/>
      <c r="AZ1799" s="20"/>
      <c r="BA1799" s="20"/>
      <c r="BC1799" s="48"/>
      <c r="BE1799" s="48"/>
      <c r="BG1799" s="48"/>
      <c r="BH1799" s="48"/>
      <c r="BI1799" s="19"/>
      <c r="BJ1799" s="19"/>
      <c r="BK1799" s="19"/>
      <c r="BL1799" s="48"/>
      <c r="BM1799" s="61"/>
      <c r="BN1799" s="48"/>
    </row>
    <row r="1800" spans="2:66">
      <c r="B1800" s="43"/>
      <c r="C1800" s="27"/>
      <c r="F1800" s="176"/>
      <c r="G1800" s="460"/>
      <c r="H1800" s="48"/>
      <c r="I1800" s="48"/>
      <c r="J1800" s="48"/>
      <c r="K1800" s="54"/>
      <c r="N1800" s="176"/>
      <c r="O1800" s="48"/>
      <c r="P1800" s="48"/>
      <c r="Q1800" s="48"/>
      <c r="R1800" s="54"/>
      <c r="T1800" s="176"/>
      <c r="U1800" s="48"/>
      <c r="V1800" s="48"/>
      <c r="W1800" s="48"/>
      <c r="X1800" s="54"/>
      <c r="Z1800" s="176"/>
      <c r="AA1800" s="48"/>
      <c r="AB1800" s="48"/>
      <c r="AC1800" s="48"/>
      <c r="AD1800" s="54"/>
      <c r="AK1800" s="20"/>
      <c r="AL1800" s="20"/>
      <c r="AM1800" s="20"/>
      <c r="AN1800" s="20"/>
      <c r="AO1800" s="20"/>
      <c r="AP1800" s="20"/>
      <c r="AQ1800" s="20"/>
      <c r="AR1800" s="20"/>
      <c r="AS1800" s="20"/>
      <c r="AU1800" s="20"/>
      <c r="AV1800" s="20"/>
      <c r="AW1800" s="20"/>
      <c r="AX1800" s="20"/>
      <c r="AY1800" s="20"/>
      <c r="AZ1800" s="20"/>
      <c r="BA1800" s="20"/>
      <c r="BC1800" s="48"/>
      <c r="BE1800" s="48"/>
      <c r="BG1800" s="48"/>
      <c r="BH1800" s="48"/>
      <c r="BI1800" s="19"/>
      <c r="BJ1800" s="19"/>
      <c r="BK1800" s="19"/>
      <c r="BL1800" s="48"/>
      <c r="BM1800" s="61"/>
      <c r="BN1800" s="48"/>
    </row>
    <row r="1801" spans="2:66">
      <c r="B1801" s="43"/>
      <c r="C1801" s="27"/>
      <c r="F1801" s="176"/>
      <c r="G1801" s="460"/>
      <c r="H1801" s="48"/>
      <c r="I1801" s="48"/>
      <c r="J1801" s="48"/>
      <c r="K1801" s="54"/>
      <c r="N1801" s="176"/>
      <c r="O1801" s="48"/>
      <c r="P1801" s="48"/>
      <c r="Q1801" s="48"/>
      <c r="R1801" s="54"/>
      <c r="T1801" s="176"/>
      <c r="U1801" s="48"/>
      <c r="V1801" s="48"/>
      <c r="W1801" s="48"/>
      <c r="X1801" s="54"/>
      <c r="Z1801" s="176"/>
      <c r="AA1801" s="48"/>
      <c r="AB1801" s="48"/>
      <c r="AC1801" s="48"/>
      <c r="AD1801" s="54"/>
      <c r="AK1801" s="20"/>
      <c r="AL1801" s="20"/>
      <c r="AM1801" s="20"/>
      <c r="AN1801" s="20"/>
      <c r="AO1801" s="20"/>
      <c r="AP1801" s="20"/>
      <c r="AQ1801" s="20"/>
      <c r="AR1801" s="20"/>
      <c r="AS1801" s="20"/>
      <c r="AU1801" s="20"/>
      <c r="AV1801" s="20"/>
      <c r="AW1801" s="20"/>
      <c r="AX1801" s="20"/>
      <c r="AY1801" s="20"/>
      <c r="AZ1801" s="20"/>
      <c r="BA1801" s="20"/>
      <c r="BC1801" s="48"/>
      <c r="BE1801" s="48"/>
      <c r="BG1801" s="48"/>
      <c r="BH1801" s="48"/>
      <c r="BI1801" s="19"/>
      <c r="BJ1801" s="19"/>
      <c r="BK1801" s="19"/>
      <c r="BL1801" s="48"/>
      <c r="BM1801" s="61"/>
      <c r="BN1801" s="48"/>
    </row>
    <row r="1802" spans="2:66">
      <c r="B1802" s="43"/>
      <c r="C1802" s="27"/>
      <c r="F1802" s="176"/>
      <c r="G1802" s="460"/>
      <c r="H1802" s="48"/>
      <c r="I1802" s="48"/>
      <c r="J1802" s="48"/>
      <c r="K1802" s="54"/>
      <c r="N1802" s="176"/>
      <c r="O1802" s="48"/>
      <c r="P1802" s="48"/>
      <c r="Q1802" s="48"/>
      <c r="R1802" s="54"/>
      <c r="T1802" s="176"/>
      <c r="U1802" s="48"/>
      <c r="V1802" s="48"/>
      <c r="W1802" s="48"/>
      <c r="X1802" s="54"/>
      <c r="Z1802" s="176"/>
      <c r="AA1802" s="48"/>
      <c r="AB1802" s="48"/>
      <c r="AC1802" s="48"/>
      <c r="AD1802" s="54"/>
      <c r="AK1802" s="20"/>
      <c r="AL1802" s="20"/>
      <c r="AM1802" s="20"/>
      <c r="AN1802" s="20"/>
      <c r="AO1802" s="20"/>
      <c r="AP1802" s="20"/>
      <c r="AQ1802" s="20"/>
      <c r="AR1802" s="20"/>
      <c r="AS1802" s="20"/>
      <c r="AU1802" s="20"/>
      <c r="AV1802" s="20"/>
      <c r="AW1802" s="20"/>
      <c r="AX1802" s="20"/>
      <c r="AY1802" s="20"/>
      <c r="AZ1802" s="20"/>
      <c r="BA1802" s="20"/>
      <c r="BC1802" s="48"/>
      <c r="BE1802" s="48"/>
      <c r="BG1802" s="48"/>
      <c r="BH1802" s="48"/>
      <c r="BI1802" s="19"/>
      <c r="BJ1802" s="19"/>
      <c r="BK1802" s="19"/>
      <c r="BL1802" s="48"/>
      <c r="BM1802" s="61"/>
      <c r="BN1802" s="48"/>
    </row>
    <row r="1803" spans="2:66">
      <c r="B1803" s="43"/>
      <c r="C1803" s="27"/>
      <c r="F1803" s="176"/>
      <c r="G1803" s="460"/>
      <c r="H1803" s="48"/>
      <c r="I1803" s="48"/>
      <c r="J1803" s="48"/>
      <c r="K1803" s="54"/>
      <c r="N1803" s="176"/>
      <c r="O1803" s="48"/>
      <c r="P1803" s="48"/>
      <c r="Q1803" s="48"/>
      <c r="R1803" s="54"/>
      <c r="T1803" s="176"/>
      <c r="U1803" s="48"/>
      <c r="V1803" s="48"/>
      <c r="W1803" s="48"/>
      <c r="X1803" s="54"/>
      <c r="Z1803" s="176"/>
      <c r="AA1803" s="48"/>
      <c r="AB1803" s="48"/>
      <c r="AC1803" s="48"/>
      <c r="AD1803" s="54"/>
      <c r="AK1803" s="20"/>
      <c r="AL1803" s="20"/>
      <c r="AM1803" s="20"/>
      <c r="AN1803" s="20"/>
      <c r="AO1803" s="20"/>
      <c r="AP1803" s="20"/>
      <c r="AQ1803" s="20"/>
      <c r="AR1803" s="20"/>
      <c r="AS1803" s="20"/>
      <c r="AU1803" s="20"/>
      <c r="AV1803" s="20"/>
      <c r="AW1803" s="20"/>
      <c r="AX1803" s="20"/>
      <c r="AY1803" s="20"/>
      <c r="AZ1803" s="20"/>
      <c r="BA1803" s="20"/>
      <c r="BC1803" s="48"/>
      <c r="BE1803" s="48"/>
      <c r="BG1803" s="48"/>
      <c r="BH1803" s="48"/>
      <c r="BI1803" s="19"/>
      <c r="BJ1803" s="19"/>
      <c r="BK1803" s="19"/>
      <c r="BL1803" s="48"/>
      <c r="BM1803" s="61"/>
      <c r="BN1803" s="48"/>
    </row>
    <row r="1804" spans="2:66">
      <c r="B1804" s="43"/>
      <c r="C1804" s="27"/>
      <c r="F1804" s="176"/>
      <c r="G1804" s="460"/>
      <c r="H1804" s="48"/>
      <c r="I1804" s="48"/>
      <c r="J1804" s="48"/>
      <c r="K1804" s="54"/>
      <c r="N1804" s="176"/>
      <c r="O1804" s="48"/>
      <c r="P1804" s="48"/>
      <c r="Q1804" s="48"/>
      <c r="R1804" s="54"/>
      <c r="T1804" s="176"/>
      <c r="U1804" s="48"/>
      <c r="V1804" s="48"/>
      <c r="W1804" s="48"/>
      <c r="X1804" s="54"/>
      <c r="Z1804" s="176"/>
      <c r="AA1804" s="48"/>
      <c r="AB1804" s="48"/>
      <c r="AC1804" s="48"/>
      <c r="AD1804" s="54"/>
      <c r="AK1804" s="20"/>
      <c r="AL1804" s="20"/>
      <c r="AM1804" s="20"/>
      <c r="AN1804" s="20"/>
      <c r="AO1804" s="20"/>
      <c r="AP1804" s="20"/>
      <c r="AQ1804" s="20"/>
      <c r="AR1804" s="20"/>
      <c r="AS1804" s="20"/>
      <c r="AU1804" s="20"/>
      <c r="AV1804" s="20"/>
      <c r="AW1804" s="20"/>
      <c r="AX1804" s="20"/>
      <c r="AY1804" s="20"/>
      <c r="AZ1804" s="20"/>
      <c r="BA1804" s="20"/>
      <c r="BC1804" s="48"/>
      <c r="BE1804" s="48"/>
      <c r="BG1804" s="48"/>
      <c r="BH1804" s="48"/>
      <c r="BI1804" s="19"/>
      <c r="BJ1804" s="19"/>
      <c r="BK1804" s="19"/>
      <c r="BL1804" s="48"/>
      <c r="BM1804" s="61"/>
      <c r="BN1804" s="48"/>
    </row>
    <row r="1805" spans="2:66">
      <c r="B1805" s="43"/>
      <c r="C1805" s="27"/>
      <c r="F1805" s="176"/>
      <c r="G1805" s="460"/>
      <c r="H1805" s="48"/>
      <c r="I1805" s="48"/>
      <c r="J1805" s="48"/>
      <c r="K1805" s="54"/>
      <c r="N1805" s="176"/>
      <c r="O1805" s="48"/>
      <c r="P1805" s="48"/>
      <c r="Q1805" s="48"/>
      <c r="R1805" s="54"/>
      <c r="T1805" s="176"/>
      <c r="U1805" s="48"/>
      <c r="V1805" s="48"/>
      <c r="W1805" s="48"/>
      <c r="X1805" s="54"/>
      <c r="Z1805" s="176"/>
      <c r="AA1805" s="48"/>
      <c r="AB1805" s="48"/>
      <c r="AC1805" s="48"/>
      <c r="AD1805" s="54"/>
      <c r="AK1805" s="20"/>
      <c r="AL1805" s="20"/>
      <c r="AM1805" s="20"/>
      <c r="AN1805" s="20"/>
      <c r="AO1805" s="20"/>
      <c r="AP1805" s="20"/>
      <c r="AQ1805" s="20"/>
      <c r="AR1805" s="20"/>
      <c r="AS1805" s="20"/>
      <c r="AU1805" s="20"/>
      <c r="AV1805" s="20"/>
      <c r="AW1805" s="20"/>
      <c r="AX1805" s="20"/>
      <c r="AY1805" s="20"/>
      <c r="AZ1805" s="20"/>
      <c r="BA1805" s="20"/>
      <c r="BC1805" s="48"/>
      <c r="BE1805" s="48"/>
      <c r="BG1805" s="48"/>
      <c r="BH1805" s="48"/>
      <c r="BI1805" s="19"/>
      <c r="BJ1805" s="19"/>
      <c r="BK1805" s="19"/>
      <c r="BL1805" s="48"/>
      <c r="BM1805" s="61"/>
      <c r="BN1805" s="48"/>
    </row>
    <row r="1806" spans="2:66">
      <c r="B1806" s="43"/>
      <c r="C1806" s="27"/>
      <c r="F1806" s="176"/>
      <c r="G1806" s="460"/>
      <c r="H1806" s="48"/>
      <c r="I1806" s="48"/>
      <c r="J1806" s="48"/>
      <c r="K1806" s="54"/>
      <c r="N1806" s="176"/>
      <c r="O1806" s="48"/>
      <c r="P1806" s="48"/>
      <c r="Q1806" s="48"/>
      <c r="R1806" s="54"/>
      <c r="T1806" s="176"/>
      <c r="U1806" s="48"/>
      <c r="V1806" s="48"/>
      <c r="W1806" s="48"/>
      <c r="X1806" s="54"/>
      <c r="Z1806" s="176"/>
      <c r="AA1806" s="48"/>
      <c r="AB1806" s="48"/>
      <c r="AC1806" s="48"/>
      <c r="AD1806" s="54"/>
      <c r="AK1806" s="20"/>
      <c r="AL1806" s="20"/>
      <c r="AM1806" s="20"/>
      <c r="AN1806" s="20"/>
      <c r="AO1806" s="20"/>
      <c r="AP1806" s="20"/>
      <c r="AQ1806" s="20"/>
      <c r="AR1806" s="20"/>
      <c r="AS1806" s="20"/>
      <c r="AU1806" s="20"/>
      <c r="AV1806" s="20"/>
      <c r="AW1806" s="20"/>
      <c r="AX1806" s="20"/>
      <c r="AY1806" s="20"/>
      <c r="AZ1806" s="20"/>
      <c r="BA1806" s="20"/>
      <c r="BC1806" s="48"/>
      <c r="BE1806" s="48"/>
      <c r="BG1806" s="48"/>
      <c r="BH1806" s="48"/>
      <c r="BI1806" s="19"/>
      <c r="BJ1806" s="19"/>
      <c r="BK1806" s="19"/>
      <c r="BL1806" s="48"/>
      <c r="BM1806" s="61"/>
      <c r="BN1806" s="48"/>
    </row>
    <row r="1807" spans="2:66">
      <c r="B1807" s="43"/>
      <c r="C1807" s="27"/>
      <c r="F1807" s="176"/>
      <c r="G1807" s="460"/>
      <c r="H1807" s="48"/>
      <c r="I1807" s="48"/>
      <c r="J1807" s="48"/>
      <c r="K1807" s="54"/>
      <c r="N1807" s="176"/>
      <c r="O1807" s="48"/>
      <c r="P1807" s="48"/>
      <c r="Q1807" s="48"/>
      <c r="R1807" s="54"/>
      <c r="T1807" s="176"/>
      <c r="U1807" s="48"/>
      <c r="V1807" s="48"/>
      <c r="W1807" s="48"/>
      <c r="X1807" s="54"/>
      <c r="Z1807" s="176"/>
      <c r="AA1807" s="48"/>
      <c r="AB1807" s="48"/>
      <c r="AC1807" s="48"/>
      <c r="AD1807" s="54"/>
      <c r="AK1807" s="20"/>
      <c r="AL1807" s="20"/>
      <c r="AM1807" s="20"/>
      <c r="AN1807" s="20"/>
      <c r="AO1807" s="20"/>
      <c r="AP1807" s="20"/>
      <c r="AQ1807" s="20"/>
      <c r="AR1807" s="20"/>
      <c r="AS1807" s="20"/>
      <c r="AU1807" s="20"/>
      <c r="AV1807" s="20"/>
      <c r="AW1807" s="20"/>
      <c r="AX1807" s="20"/>
      <c r="AY1807" s="20"/>
      <c r="AZ1807" s="20"/>
      <c r="BA1807" s="20"/>
      <c r="BC1807" s="48"/>
      <c r="BE1807" s="48"/>
      <c r="BG1807" s="48"/>
      <c r="BH1807" s="48"/>
      <c r="BI1807" s="19"/>
      <c r="BJ1807" s="19"/>
      <c r="BK1807" s="19"/>
      <c r="BL1807" s="48"/>
      <c r="BM1807" s="61"/>
      <c r="BN1807" s="48"/>
    </row>
    <row r="1808" spans="2:66">
      <c r="B1808" s="43"/>
      <c r="C1808" s="27"/>
      <c r="F1808" s="176"/>
      <c r="G1808" s="460"/>
      <c r="H1808" s="48"/>
      <c r="I1808" s="48"/>
      <c r="J1808" s="48"/>
      <c r="K1808" s="54"/>
      <c r="N1808" s="176"/>
      <c r="O1808" s="48"/>
      <c r="P1808" s="48"/>
      <c r="Q1808" s="48"/>
      <c r="R1808" s="54"/>
      <c r="T1808" s="176"/>
      <c r="U1808" s="48"/>
      <c r="V1808" s="48"/>
      <c r="W1808" s="48"/>
      <c r="X1808" s="54"/>
      <c r="Z1808" s="176"/>
      <c r="AA1808" s="48"/>
      <c r="AB1808" s="48"/>
      <c r="AC1808" s="48"/>
      <c r="AD1808" s="54"/>
      <c r="AK1808" s="20"/>
      <c r="AL1808" s="20"/>
      <c r="AM1808" s="20"/>
      <c r="AN1808" s="20"/>
      <c r="AO1808" s="20"/>
      <c r="AP1808" s="20"/>
      <c r="AQ1808" s="20"/>
      <c r="AR1808" s="20"/>
      <c r="AS1808" s="20"/>
      <c r="AU1808" s="20"/>
      <c r="AV1808" s="20"/>
      <c r="AW1808" s="20"/>
      <c r="AX1808" s="20"/>
      <c r="AY1808" s="20"/>
      <c r="AZ1808" s="20"/>
      <c r="BA1808" s="20"/>
      <c r="BC1808" s="48"/>
      <c r="BE1808" s="48"/>
      <c r="BG1808" s="48"/>
      <c r="BH1808" s="48"/>
      <c r="BI1808" s="19"/>
      <c r="BJ1808" s="19"/>
      <c r="BK1808" s="19"/>
      <c r="BL1808" s="48"/>
      <c r="BM1808" s="61"/>
      <c r="BN1808" s="48"/>
    </row>
    <row r="1809" spans="2:66">
      <c r="B1809" s="43"/>
      <c r="C1809" s="27"/>
      <c r="F1809" s="176"/>
      <c r="G1809" s="460"/>
      <c r="H1809" s="48"/>
      <c r="I1809" s="48"/>
      <c r="J1809" s="48"/>
      <c r="K1809" s="54"/>
      <c r="N1809" s="176"/>
      <c r="O1809" s="48"/>
      <c r="P1809" s="48"/>
      <c r="Q1809" s="48"/>
      <c r="R1809" s="54"/>
      <c r="T1809" s="176"/>
      <c r="U1809" s="48"/>
      <c r="V1809" s="48"/>
      <c r="W1809" s="48"/>
      <c r="X1809" s="54"/>
      <c r="Z1809" s="176"/>
      <c r="AA1809" s="48"/>
      <c r="AB1809" s="48"/>
      <c r="AC1809" s="48"/>
      <c r="AD1809" s="54"/>
      <c r="AK1809" s="20"/>
      <c r="AL1809" s="20"/>
      <c r="AM1809" s="20"/>
      <c r="AN1809" s="20"/>
      <c r="AO1809" s="20"/>
      <c r="AP1809" s="20"/>
      <c r="AQ1809" s="20"/>
      <c r="AR1809" s="20"/>
      <c r="AS1809" s="20"/>
      <c r="AU1809" s="20"/>
      <c r="AV1809" s="20"/>
      <c r="AW1809" s="20"/>
      <c r="AX1809" s="20"/>
      <c r="AY1809" s="20"/>
      <c r="AZ1809" s="20"/>
      <c r="BA1809" s="20"/>
      <c r="BC1809" s="48"/>
      <c r="BE1809" s="48"/>
      <c r="BG1809" s="48"/>
      <c r="BH1809" s="48"/>
      <c r="BI1809" s="19"/>
      <c r="BJ1809" s="19"/>
      <c r="BK1809" s="19"/>
      <c r="BL1809" s="48"/>
      <c r="BM1809" s="61"/>
      <c r="BN1809" s="48"/>
    </row>
    <row r="1810" spans="2:66">
      <c r="B1810" s="43"/>
      <c r="C1810" s="27"/>
      <c r="F1810" s="176"/>
      <c r="G1810" s="460"/>
      <c r="H1810" s="48"/>
      <c r="I1810" s="48"/>
      <c r="J1810" s="48"/>
      <c r="K1810" s="54"/>
      <c r="N1810" s="176"/>
      <c r="O1810" s="48"/>
      <c r="P1810" s="48"/>
      <c r="Q1810" s="48"/>
      <c r="R1810" s="54"/>
      <c r="T1810" s="176"/>
      <c r="U1810" s="48"/>
      <c r="V1810" s="48"/>
      <c r="W1810" s="48"/>
      <c r="X1810" s="54"/>
      <c r="Z1810" s="176"/>
      <c r="AA1810" s="48"/>
      <c r="AB1810" s="48"/>
      <c r="AC1810" s="48"/>
      <c r="AD1810" s="54"/>
      <c r="AK1810" s="20"/>
      <c r="AL1810" s="20"/>
      <c r="AM1810" s="20"/>
      <c r="AN1810" s="20"/>
      <c r="AO1810" s="20"/>
      <c r="AP1810" s="20"/>
      <c r="AQ1810" s="20"/>
      <c r="AR1810" s="20"/>
      <c r="AS1810" s="20"/>
      <c r="AU1810" s="20"/>
      <c r="AV1810" s="20"/>
      <c r="AW1810" s="20"/>
      <c r="AX1810" s="20"/>
      <c r="AY1810" s="20"/>
      <c r="AZ1810" s="20"/>
      <c r="BA1810" s="20"/>
      <c r="BC1810" s="48"/>
      <c r="BE1810" s="48"/>
      <c r="BG1810" s="48"/>
      <c r="BH1810" s="48"/>
      <c r="BI1810" s="19"/>
      <c r="BJ1810" s="19"/>
      <c r="BK1810" s="19"/>
      <c r="BL1810" s="48"/>
      <c r="BM1810" s="61"/>
      <c r="BN1810" s="48"/>
    </row>
    <row r="1811" spans="2:66">
      <c r="B1811" s="43"/>
      <c r="C1811" s="27"/>
      <c r="F1811" s="176"/>
      <c r="G1811" s="460"/>
      <c r="H1811" s="48"/>
      <c r="I1811" s="48"/>
      <c r="J1811" s="48"/>
      <c r="K1811" s="54"/>
      <c r="N1811" s="176"/>
      <c r="O1811" s="48"/>
      <c r="P1811" s="48"/>
      <c r="Q1811" s="48"/>
      <c r="R1811" s="54"/>
      <c r="T1811" s="176"/>
      <c r="U1811" s="48"/>
      <c r="V1811" s="48"/>
      <c r="W1811" s="48"/>
      <c r="X1811" s="54"/>
      <c r="Z1811" s="176"/>
      <c r="AA1811" s="48"/>
      <c r="AB1811" s="48"/>
      <c r="AC1811" s="48"/>
      <c r="AD1811" s="54"/>
      <c r="AK1811" s="20"/>
      <c r="AL1811" s="20"/>
      <c r="AM1811" s="20"/>
      <c r="AN1811" s="20"/>
      <c r="AO1811" s="20"/>
      <c r="AP1811" s="20"/>
      <c r="AQ1811" s="20"/>
      <c r="AR1811" s="20"/>
      <c r="AS1811" s="20"/>
      <c r="AU1811" s="20"/>
      <c r="AV1811" s="20"/>
      <c r="AW1811" s="20"/>
      <c r="AX1811" s="20"/>
      <c r="AY1811" s="20"/>
      <c r="AZ1811" s="20"/>
      <c r="BA1811" s="20"/>
      <c r="BC1811" s="48"/>
      <c r="BE1811" s="48"/>
      <c r="BG1811" s="48"/>
      <c r="BH1811" s="48"/>
      <c r="BI1811" s="19"/>
      <c r="BJ1811" s="19"/>
      <c r="BK1811" s="19"/>
      <c r="BL1811" s="48"/>
      <c r="BM1811" s="61"/>
      <c r="BN1811" s="48"/>
    </row>
    <row r="1812" spans="2:66">
      <c r="B1812" s="43"/>
      <c r="C1812" s="27"/>
      <c r="F1812" s="176"/>
      <c r="G1812" s="460"/>
      <c r="H1812" s="48"/>
      <c r="I1812" s="48"/>
      <c r="J1812" s="48"/>
      <c r="K1812" s="54"/>
      <c r="N1812" s="176"/>
      <c r="O1812" s="48"/>
      <c r="P1812" s="48"/>
      <c r="Q1812" s="48"/>
      <c r="R1812" s="54"/>
      <c r="T1812" s="176"/>
      <c r="U1812" s="48"/>
      <c r="V1812" s="48"/>
      <c r="W1812" s="48"/>
      <c r="X1812" s="54"/>
      <c r="Z1812" s="176"/>
      <c r="AA1812" s="48"/>
      <c r="AB1812" s="48"/>
      <c r="AC1812" s="48"/>
      <c r="AD1812" s="54"/>
      <c r="AK1812" s="20"/>
      <c r="AL1812" s="20"/>
      <c r="AM1812" s="20"/>
      <c r="AN1812" s="20"/>
      <c r="AO1812" s="20"/>
      <c r="AP1812" s="20"/>
      <c r="AQ1812" s="20"/>
      <c r="AR1812" s="20"/>
      <c r="AS1812" s="20"/>
      <c r="AU1812" s="20"/>
      <c r="AV1812" s="20"/>
      <c r="AW1812" s="20"/>
      <c r="AX1812" s="20"/>
      <c r="AY1812" s="20"/>
      <c r="AZ1812" s="20"/>
      <c r="BA1812" s="20"/>
      <c r="BC1812" s="48"/>
      <c r="BE1812" s="48"/>
      <c r="BG1812" s="48"/>
      <c r="BH1812" s="48"/>
      <c r="BI1812" s="19"/>
      <c r="BJ1812" s="19"/>
      <c r="BK1812" s="19"/>
      <c r="BL1812" s="48"/>
      <c r="BM1812" s="61"/>
      <c r="BN1812" s="48"/>
    </row>
    <row r="1813" spans="2:66">
      <c r="B1813" s="43"/>
      <c r="C1813" s="27"/>
      <c r="F1813" s="176"/>
      <c r="G1813" s="460"/>
      <c r="H1813" s="48"/>
      <c r="I1813" s="48"/>
      <c r="J1813" s="48"/>
      <c r="K1813" s="54"/>
      <c r="N1813" s="176"/>
      <c r="O1813" s="48"/>
      <c r="P1813" s="48"/>
      <c r="Q1813" s="48"/>
      <c r="R1813" s="54"/>
      <c r="T1813" s="176"/>
      <c r="U1813" s="48"/>
      <c r="V1813" s="48"/>
      <c r="W1813" s="48"/>
      <c r="X1813" s="54"/>
      <c r="Z1813" s="176"/>
      <c r="AA1813" s="48"/>
      <c r="AB1813" s="48"/>
      <c r="AC1813" s="48"/>
      <c r="AD1813" s="54"/>
      <c r="AK1813" s="20"/>
      <c r="AL1813" s="20"/>
      <c r="AM1813" s="20"/>
      <c r="AN1813" s="20"/>
      <c r="AO1813" s="20"/>
      <c r="AP1813" s="20"/>
      <c r="AQ1813" s="20"/>
      <c r="AR1813" s="20"/>
      <c r="AS1813" s="20"/>
      <c r="AU1813" s="20"/>
      <c r="AV1813" s="20"/>
      <c r="AW1813" s="20"/>
      <c r="AX1813" s="20"/>
      <c r="AY1813" s="20"/>
      <c r="AZ1813" s="20"/>
      <c r="BA1813" s="20"/>
      <c r="BC1813" s="48"/>
      <c r="BE1813" s="48"/>
      <c r="BG1813" s="48"/>
      <c r="BH1813" s="48"/>
      <c r="BI1813" s="19"/>
      <c r="BJ1813" s="19"/>
      <c r="BK1813" s="19"/>
      <c r="BL1813" s="48"/>
      <c r="BM1813" s="61"/>
      <c r="BN1813" s="48"/>
    </row>
    <row r="1814" spans="2:66">
      <c r="B1814" s="43"/>
      <c r="C1814" s="27"/>
      <c r="F1814" s="176"/>
      <c r="G1814" s="460"/>
      <c r="H1814" s="48"/>
      <c r="I1814" s="48"/>
      <c r="J1814" s="48"/>
      <c r="K1814" s="54"/>
      <c r="N1814" s="176"/>
      <c r="O1814" s="48"/>
      <c r="P1814" s="48"/>
      <c r="Q1814" s="48"/>
      <c r="R1814" s="54"/>
      <c r="T1814" s="176"/>
      <c r="U1814" s="48"/>
      <c r="V1814" s="48"/>
      <c r="W1814" s="48"/>
      <c r="X1814" s="54"/>
      <c r="Z1814" s="176"/>
      <c r="AA1814" s="48"/>
      <c r="AB1814" s="48"/>
      <c r="AC1814" s="48"/>
      <c r="AD1814" s="54"/>
      <c r="AK1814" s="20"/>
      <c r="AL1814" s="20"/>
      <c r="AM1814" s="20"/>
      <c r="AN1814" s="20"/>
      <c r="AO1814" s="20"/>
      <c r="AP1814" s="20"/>
      <c r="AQ1814" s="20"/>
      <c r="AR1814" s="20"/>
      <c r="AS1814" s="20"/>
      <c r="AU1814" s="20"/>
      <c r="AV1814" s="20"/>
      <c r="AW1814" s="20"/>
      <c r="AX1814" s="20"/>
      <c r="AY1814" s="20"/>
      <c r="AZ1814" s="20"/>
      <c r="BA1814" s="20"/>
      <c r="BC1814" s="48"/>
      <c r="BE1814" s="48"/>
      <c r="BG1814" s="48"/>
      <c r="BH1814" s="48"/>
      <c r="BI1814" s="19"/>
      <c r="BJ1814" s="19"/>
      <c r="BK1814" s="19"/>
      <c r="BL1814" s="48"/>
      <c r="BM1814" s="61"/>
      <c r="BN1814" s="48"/>
    </row>
    <row r="1815" spans="2:66">
      <c r="B1815" s="43"/>
      <c r="C1815" s="27"/>
      <c r="F1815" s="176"/>
      <c r="G1815" s="460"/>
      <c r="H1815" s="48"/>
      <c r="I1815" s="48"/>
      <c r="J1815" s="48"/>
      <c r="K1815" s="54"/>
      <c r="N1815" s="176"/>
      <c r="O1815" s="48"/>
      <c r="P1815" s="48"/>
      <c r="Q1815" s="48"/>
      <c r="R1815" s="54"/>
      <c r="T1815" s="176"/>
      <c r="U1815" s="48"/>
      <c r="V1815" s="48"/>
      <c r="W1815" s="48"/>
      <c r="X1815" s="54"/>
      <c r="Z1815" s="176"/>
      <c r="AA1815" s="48"/>
      <c r="AB1815" s="48"/>
      <c r="AC1815" s="48"/>
      <c r="AD1815" s="54"/>
      <c r="AK1815" s="20"/>
      <c r="AL1815" s="20"/>
      <c r="AM1815" s="20"/>
      <c r="AN1815" s="20"/>
      <c r="AO1815" s="20"/>
      <c r="AP1815" s="20"/>
      <c r="AQ1815" s="20"/>
      <c r="AR1815" s="20"/>
      <c r="AS1815" s="20"/>
      <c r="AU1815" s="20"/>
      <c r="AV1815" s="20"/>
      <c r="AW1815" s="20"/>
      <c r="AX1815" s="20"/>
      <c r="AY1815" s="20"/>
      <c r="AZ1815" s="20"/>
      <c r="BA1815" s="20"/>
      <c r="BC1815" s="48"/>
      <c r="BE1815" s="48"/>
      <c r="BG1815" s="48"/>
      <c r="BH1815" s="48"/>
      <c r="BI1815" s="19"/>
      <c r="BJ1815" s="19"/>
      <c r="BK1815" s="19"/>
      <c r="BL1815" s="48"/>
      <c r="BM1815" s="61"/>
      <c r="BN1815" s="48"/>
    </row>
    <row r="1816" spans="2:66">
      <c r="B1816" s="43"/>
      <c r="C1816" s="27"/>
      <c r="F1816" s="176"/>
      <c r="G1816" s="460"/>
      <c r="H1816" s="48"/>
      <c r="I1816" s="48"/>
      <c r="J1816" s="48"/>
      <c r="K1816" s="54"/>
      <c r="N1816" s="176"/>
      <c r="O1816" s="48"/>
      <c r="P1816" s="48"/>
      <c r="Q1816" s="48"/>
      <c r="R1816" s="54"/>
      <c r="T1816" s="176"/>
      <c r="U1816" s="48"/>
      <c r="V1816" s="48"/>
      <c r="W1816" s="48"/>
      <c r="X1816" s="54"/>
      <c r="Z1816" s="176"/>
      <c r="AA1816" s="48"/>
      <c r="AB1816" s="48"/>
      <c r="AC1816" s="48"/>
      <c r="AD1816" s="54"/>
      <c r="AK1816" s="20"/>
      <c r="AL1816" s="20"/>
      <c r="AM1816" s="20"/>
      <c r="AN1816" s="20"/>
      <c r="AO1816" s="20"/>
      <c r="AP1816" s="20"/>
      <c r="AQ1816" s="20"/>
      <c r="AR1816" s="20"/>
      <c r="AS1816" s="20"/>
      <c r="AU1816" s="20"/>
      <c r="AV1816" s="20"/>
      <c r="AW1816" s="20"/>
      <c r="AX1816" s="20"/>
      <c r="AY1816" s="20"/>
      <c r="AZ1816" s="20"/>
      <c r="BA1816" s="20"/>
      <c r="BC1816" s="48"/>
      <c r="BE1816" s="48"/>
      <c r="BG1816" s="48"/>
      <c r="BH1816" s="48"/>
      <c r="BI1816" s="19"/>
      <c r="BJ1816" s="19"/>
      <c r="BK1816" s="19"/>
      <c r="BL1816" s="48"/>
      <c r="BM1816" s="61"/>
      <c r="BN1816" s="48"/>
    </row>
    <row r="1817" spans="2:66">
      <c r="B1817" s="43"/>
      <c r="C1817" s="27"/>
      <c r="F1817" s="176"/>
      <c r="G1817" s="460"/>
      <c r="H1817" s="48"/>
      <c r="I1817" s="48"/>
      <c r="J1817" s="48"/>
      <c r="K1817" s="54"/>
      <c r="N1817" s="176"/>
      <c r="O1817" s="48"/>
      <c r="P1817" s="48"/>
      <c r="Q1817" s="48"/>
      <c r="R1817" s="54"/>
      <c r="T1817" s="176"/>
      <c r="U1817" s="48"/>
      <c r="V1817" s="48"/>
      <c r="W1817" s="48"/>
      <c r="X1817" s="54"/>
      <c r="Z1817" s="176"/>
      <c r="AA1817" s="48"/>
      <c r="AB1817" s="48"/>
      <c r="AC1817" s="48"/>
      <c r="AD1817" s="54"/>
      <c r="AK1817" s="20"/>
      <c r="AL1817" s="20"/>
      <c r="AM1817" s="20"/>
      <c r="AN1817" s="20"/>
      <c r="AO1817" s="20"/>
      <c r="AP1817" s="20"/>
      <c r="AQ1817" s="20"/>
      <c r="AR1817" s="20"/>
      <c r="AS1817" s="20"/>
      <c r="AU1817" s="20"/>
      <c r="AV1817" s="20"/>
      <c r="AW1817" s="20"/>
      <c r="AX1817" s="20"/>
      <c r="AY1817" s="20"/>
      <c r="AZ1817" s="20"/>
      <c r="BA1817" s="20"/>
      <c r="BC1817" s="48"/>
      <c r="BE1817" s="48"/>
      <c r="BG1817" s="48"/>
      <c r="BH1817" s="48"/>
      <c r="BI1817" s="19"/>
      <c r="BJ1817" s="19"/>
      <c r="BK1817" s="19"/>
      <c r="BL1817" s="48"/>
      <c r="BM1817" s="61"/>
      <c r="BN1817" s="48"/>
    </row>
    <row r="1818" spans="2:66">
      <c r="B1818" s="43"/>
      <c r="C1818" s="27"/>
      <c r="F1818" s="176"/>
      <c r="G1818" s="460"/>
      <c r="H1818" s="48"/>
      <c r="I1818" s="48"/>
      <c r="J1818" s="48"/>
      <c r="K1818" s="54"/>
      <c r="N1818" s="176"/>
      <c r="O1818" s="48"/>
      <c r="P1818" s="48"/>
      <c r="Q1818" s="48"/>
      <c r="R1818" s="54"/>
      <c r="T1818" s="176"/>
      <c r="U1818" s="48"/>
      <c r="V1818" s="48"/>
      <c r="W1818" s="48"/>
      <c r="X1818" s="54"/>
      <c r="Z1818" s="176"/>
      <c r="AA1818" s="48"/>
      <c r="AB1818" s="48"/>
      <c r="AC1818" s="48"/>
      <c r="AD1818" s="54"/>
      <c r="AK1818" s="20"/>
      <c r="AL1818" s="20"/>
      <c r="AM1818" s="20"/>
      <c r="AN1818" s="20"/>
      <c r="AO1818" s="20"/>
      <c r="AP1818" s="20"/>
      <c r="AQ1818" s="20"/>
      <c r="AR1818" s="20"/>
      <c r="AS1818" s="20"/>
      <c r="AU1818" s="20"/>
      <c r="AV1818" s="20"/>
      <c r="AW1818" s="20"/>
      <c r="AX1818" s="20"/>
      <c r="AY1818" s="20"/>
      <c r="AZ1818" s="20"/>
      <c r="BA1818" s="20"/>
      <c r="BC1818" s="48"/>
      <c r="BE1818" s="48"/>
      <c r="BG1818" s="48"/>
      <c r="BH1818" s="48"/>
      <c r="BI1818" s="19"/>
      <c r="BJ1818" s="19"/>
      <c r="BK1818" s="19"/>
      <c r="BL1818" s="48"/>
      <c r="BM1818" s="61"/>
      <c r="BN1818" s="48"/>
    </row>
    <row r="1819" spans="2:66">
      <c r="B1819" s="43"/>
      <c r="C1819" s="27"/>
      <c r="F1819" s="176"/>
      <c r="G1819" s="460"/>
      <c r="H1819" s="48"/>
      <c r="I1819" s="48"/>
      <c r="J1819" s="48"/>
      <c r="K1819" s="54"/>
      <c r="N1819" s="176"/>
      <c r="O1819" s="48"/>
      <c r="P1819" s="48"/>
      <c r="Q1819" s="48"/>
      <c r="R1819" s="54"/>
      <c r="T1819" s="176"/>
      <c r="U1819" s="48"/>
      <c r="V1819" s="48"/>
      <c r="W1819" s="48"/>
      <c r="X1819" s="54"/>
      <c r="Z1819" s="176"/>
      <c r="AA1819" s="48"/>
      <c r="AB1819" s="48"/>
      <c r="AC1819" s="48"/>
      <c r="AD1819" s="54"/>
      <c r="AK1819" s="20"/>
      <c r="AL1819" s="20"/>
      <c r="AM1819" s="20"/>
      <c r="AN1819" s="20"/>
      <c r="AO1819" s="20"/>
      <c r="AP1819" s="20"/>
      <c r="AQ1819" s="20"/>
      <c r="AR1819" s="20"/>
      <c r="AS1819" s="20"/>
      <c r="AU1819" s="20"/>
      <c r="AV1819" s="20"/>
      <c r="AW1819" s="20"/>
      <c r="AX1819" s="20"/>
      <c r="AY1819" s="20"/>
      <c r="AZ1819" s="20"/>
      <c r="BA1819" s="20"/>
      <c r="BC1819" s="48"/>
      <c r="BE1819" s="48"/>
      <c r="BG1819" s="48"/>
      <c r="BH1819" s="48"/>
      <c r="BI1819" s="19"/>
      <c r="BJ1819" s="19"/>
      <c r="BK1819" s="19"/>
      <c r="BL1819" s="48"/>
      <c r="BM1819" s="61"/>
      <c r="BN1819" s="48"/>
    </row>
    <row r="1820" spans="2:66">
      <c r="B1820" s="43"/>
      <c r="C1820" s="27"/>
      <c r="F1820" s="176"/>
      <c r="G1820" s="460"/>
      <c r="H1820" s="48"/>
      <c r="I1820" s="48"/>
      <c r="J1820" s="48"/>
      <c r="K1820" s="54"/>
      <c r="N1820" s="176"/>
      <c r="O1820" s="48"/>
      <c r="P1820" s="48"/>
      <c r="Q1820" s="48"/>
      <c r="R1820" s="54"/>
      <c r="T1820" s="176"/>
      <c r="U1820" s="48"/>
      <c r="V1820" s="48"/>
      <c r="W1820" s="48"/>
      <c r="X1820" s="54"/>
      <c r="Z1820" s="176"/>
      <c r="AA1820" s="48"/>
      <c r="AB1820" s="48"/>
      <c r="AC1820" s="48"/>
      <c r="AD1820" s="54"/>
      <c r="AK1820" s="20"/>
      <c r="AL1820" s="20"/>
      <c r="AM1820" s="20"/>
      <c r="AN1820" s="20"/>
      <c r="AO1820" s="20"/>
      <c r="AP1820" s="20"/>
      <c r="AQ1820" s="20"/>
      <c r="AR1820" s="20"/>
      <c r="AS1820" s="20"/>
      <c r="AU1820" s="20"/>
      <c r="AV1820" s="20"/>
      <c r="AW1820" s="20"/>
      <c r="AX1820" s="20"/>
      <c r="AY1820" s="20"/>
      <c r="AZ1820" s="20"/>
      <c r="BA1820" s="20"/>
      <c r="BC1820" s="48"/>
      <c r="BE1820" s="48"/>
      <c r="BG1820" s="48"/>
      <c r="BH1820" s="48"/>
      <c r="BI1820" s="19"/>
      <c r="BJ1820" s="19"/>
      <c r="BK1820" s="19"/>
      <c r="BL1820" s="48"/>
      <c r="BM1820" s="61"/>
      <c r="BN1820" s="48"/>
    </row>
    <row r="1821" spans="2:66">
      <c r="B1821" s="43"/>
      <c r="C1821" s="27"/>
      <c r="F1821" s="176"/>
      <c r="G1821" s="460"/>
      <c r="H1821" s="48"/>
      <c r="I1821" s="48"/>
      <c r="J1821" s="48"/>
      <c r="K1821" s="54"/>
      <c r="N1821" s="176"/>
      <c r="O1821" s="48"/>
      <c r="P1821" s="48"/>
      <c r="Q1821" s="48"/>
      <c r="R1821" s="54"/>
      <c r="T1821" s="176"/>
      <c r="U1821" s="48"/>
      <c r="V1821" s="48"/>
      <c r="W1821" s="48"/>
      <c r="X1821" s="54"/>
      <c r="Z1821" s="176"/>
      <c r="AA1821" s="48"/>
      <c r="AB1821" s="48"/>
      <c r="AC1821" s="48"/>
      <c r="AD1821" s="54"/>
      <c r="AK1821" s="20"/>
      <c r="AL1821" s="20"/>
      <c r="AM1821" s="20"/>
      <c r="AN1821" s="20"/>
      <c r="AO1821" s="20"/>
      <c r="AP1821" s="20"/>
      <c r="AQ1821" s="20"/>
      <c r="AR1821" s="20"/>
      <c r="AS1821" s="20"/>
      <c r="AU1821" s="20"/>
      <c r="AV1821" s="20"/>
      <c r="AW1821" s="20"/>
      <c r="AX1821" s="20"/>
      <c r="AY1821" s="20"/>
      <c r="AZ1821" s="20"/>
      <c r="BA1821" s="20"/>
      <c r="BC1821" s="48"/>
      <c r="BE1821" s="48"/>
      <c r="BG1821" s="48"/>
      <c r="BH1821" s="48"/>
      <c r="BI1821" s="19"/>
      <c r="BJ1821" s="19"/>
      <c r="BK1821" s="19"/>
      <c r="BL1821" s="48"/>
      <c r="BM1821" s="61"/>
      <c r="BN1821" s="48"/>
    </row>
    <row r="1822" spans="2:66">
      <c r="B1822" s="43"/>
      <c r="C1822" s="27"/>
      <c r="F1822" s="176"/>
      <c r="G1822" s="460"/>
      <c r="H1822" s="48"/>
      <c r="I1822" s="48"/>
      <c r="J1822" s="48"/>
      <c r="K1822" s="54"/>
      <c r="N1822" s="176"/>
      <c r="O1822" s="48"/>
      <c r="P1822" s="48"/>
      <c r="Q1822" s="48"/>
      <c r="R1822" s="54"/>
      <c r="T1822" s="176"/>
      <c r="U1822" s="48"/>
      <c r="V1822" s="48"/>
      <c r="W1822" s="48"/>
      <c r="X1822" s="54"/>
      <c r="Z1822" s="176"/>
      <c r="AA1822" s="48"/>
      <c r="AB1822" s="48"/>
      <c r="AC1822" s="48"/>
      <c r="AD1822" s="54"/>
      <c r="AK1822" s="20"/>
      <c r="AL1822" s="20"/>
      <c r="AM1822" s="20"/>
      <c r="AN1822" s="20"/>
      <c r="AO1822" s="20"/>
      <c r="AP1822" s="20"/>
      <c r="AQ1822" s="20"/>
      <c r="AR1822" s="20"/>
      <c r="AS1822" s="20"/>
      <c r="AU1822" s="20"/>
      <c r="AV1822" s="20"/>
      <c r="AW1822" s="20"/>
      <c r="AX1822" s="20"/>
      <c r="AY1822" s="20"/>
      <c r="AZ1822" s="20"/>
      <c r="BA1822" s="20"/>
      <c r="BC1822" s="48"/>
      <c r="BE1822" s="48"/>
      <c r="BG1822" s="48"/>
      <c r="BH1822" s="48"/>
      <c r="BI1822" s="19"/>
      <c r="BJ1822" s="19"/>
      <c r="BK1822" s="19"/>
      <c r="BL1822" s="48"/>
      <c r="BM1822" s="61"/>
      <c r="BN1822" s="48"/>
    </row>
    <row r="1823" spans="2:66">
      <c r="B1823" s="43"/>
      <c r="C1823" s="27"/>
      <c r="F1823" s="176"/>
      <c r="G1823" s="460"/>
      <c r="H1823" s="48"/>
      <c r="I1823" s="48"/>
      <c r="J1823" s="48"/>
      <c r="K1823" s="54"/>
      <c r="N1823" s="176"/>
      <c r="O1823" s="48"/>
      <c r="P1823" s="48"/>
      <c r="Q1823" s="48"/>
      <c r="R1823" s="54"/>
      <c r="T1823" s="176"/>
      <c r="U1823" s="48"/>
      <c r="V1823" s="48"/>
      <c r="W1823" s="48"/>
      <c r="X1823" s="54"/>
      <c r="Z1823" s="176"/>
      <c r="AA1823" s="48"/>
      <c r="AB1823" s="48"/>
      <c r="AC1823" s="48"/>
      <c r="AD1823" s="54"/>
      <c r="AK1823" s="20"/>
      <c r="AL1823" s="20"/>
      <c r="AM1823" s="20"/>
      <c r="AN1823" s="20"/>
      <c r="AO1823" s="20"/>
      <c r="AP1823" s="20"/>
      <c r="AQ1823" s="20"/>
      <c r="AR1823" s="20"/>
      <c r="AS1823" s="20"/>
      <c r="AU1823" s="20"/>
      <c r="AV1823" s="20"/>
      <c r="AW1823" s="20"/>
      <c r="AX1823" s="20"/>
      <c r="AY1823" s="20"/>
      <c r="AZ1823" s="20"/>
      <c r="BA1823" s="20"/>
      <c r="BC1823" s="48"/>
      <c r="BE1823" s="48"/>
      <c r="BG1823" s="48"/>
      <c r="BH1823" s="48"/>
      <c r="BI1823" s="19"/>
      <c r="BJ1823" s="19"/>
      <c r="BK1823" s="19"/>
      <c r="BL1823" s="48"/>
      <c r="BM1823" s="61"/>
      <c r="BN1823" s="48"/>
    </row>
    <row r="1824" spans="2:66">
      <c r="B1824" s="43"/>
      <c r="C1824" s="27"/>
      <c r="F1824" s="176"/>
      <c r="G1824" s="460"/>
      <c r="H1824" s="48"/>
      <c r="I1824" s="48"/>
      <c r="J1824" s="48"/>
      <c r="K1824" s="54"/>
      <c r="N1824" s="176"/>
      <c r="O1824" s="48"/>
      <c r="P1824" s="48"/>
      <c r="Q1824" s="48"/>
      <c r="R1824" s="54"/>
      <c r="T1824" s="176"/>
      <c r="U1824" s="48"/>
      <c r="V1824" s="48"/>
      <c r="W1824" s="48"/>
      <c r="X1824" s="54"/>
      <c r="Z1824" s="176"/>
      <c r="AA1824" s="48"/>
      <c r="AB1824" s="48"/>
      <c r="AC1824" s="48"/>
      <c r="AD1824" s="54"/>
      <c r="AK1824" s="20"/>
      <c r="AL1824" s="20"/>
      <c r="AM1824" s="20"/>
      <c r="AN1824" s="20"/>
      <c r="AO1824" s="20"/>
      <c r="AP1824" s="20"/>
      <c r="AQ1824" s="20"/>
      <c r="AR1824" s="20"/>
      <c r="AS1824" s="20"/>
      <c r="AU1824" s="20"/>
      <c r="AV1824" s="20"/>
      <c r="AW1824" s="20"/>
      <c r="AX1824" s="20"/>
      <c r="AY1824" s="20"/>
      <c r="AZ1824" s="20"/>
      <c r="BA1824" s="20"/>
      <c r="BC1824" s="48"/>
      <c r="BE1824" s="48"/>
      <c r="BG1824" s="48"/>
      <c r="BH1824" s="48"/>
      <c r="BI1824" s="19"/>
      <c r="BJ1824" s="19"/>
      <c r="BK1824" s="19"/>
      <c r="BL1824" s="48"/>
      <c r="BM1824" s="61"/>
      <c r="BN1824" s="48"/>
    </row>
    <row r="1825" spans="2:66">
      <c r="B1825" s="43"/>
      <c r="C1825" s="27"/>
      <c r="F1825" s="176"/>
      <c r="G1825" s="460"/>
      <c r="H1825" s="48"/>
      <c r="I1825" s="48"/>
      <c r="J1825" s="48"/>
      <c r="K1825" s="54"/>
      <c r="N1825" s="176"/>
      <c r="O1825" s="48"/>
      <c r="P1825" s="48"/>
      <c r="Q1825" s="48"/>
      <c r="R1825" s="54"/>
      <c r="T1825" s="176"/>
      <c r="U1825" s="48"/>
      <c r="V1825" s="48"/>
      <c r="W1825" s="48"/>
      <c r="X1825" s="54"/>
      <c r="Z1825" s="176"/>
      <c r="AA1825" s="48"/>
      <c r="AB1825" s="48"/>
      <c r="AC1825" s="48"/>
      <c r="AD1825" s="54"/>
      <c r="AK1825" s="20"/>
      <c r="AL1825" s="20"/>
      <c r="AM1825" s="20"/>
      <c r="AN1825" s="20"/>
      <c r="AO1825" s="20"/>
      <c r="AP1825" s="20"/>
      <c r="AQ1825" s="20"/>
      <c r="AR1825" s="20"/>
      <c r="AS1825" s="20"/>
      <c r="AU1825" s="20"/>
      <c r="AV1825" s="20"/>
      <c r="AW1825" s="20"/>
      <c r="AX1825" s="20"/>
      <c r="AY1825" s="20"/>
      <c r="AZ1825" s="20"/>
      <c r="BA1825" s="20"/>
      <c r="BC1825" s="48"/>
      <c r="BE1825" s="48"/>
      <c r="BG1825" s="48"/>
      <c r="BH1825" s="48"/>
      <c r="BI1825" s="19"/>
      <c r="BJ1825" s="19"/>
      <c r="BK1825" s="19"/>
      <c r="BL1825" s="48"/>
      <c r="BM1825" s="61"/>
      <c r="BN1825" s="48"/>
    </row>
    <row r="1826" spans="2:66">
      <c r="B1826" s="43"/>
      <c r="C1826" s="27"/>
      <c r="F1826" s="176"/>
      <c r="G1826" s="460"/>
      <c r="H1826" s="48"/>
      <c r="I1826" s="48"/>
      <c r="J1826" s="48"/>
      <c r="K1826" s="54"/>
      <c r="N1826" s="176"/>
      <c r="O1826" s="48"/>
      <c r="P1826" s="48"/>
      <c r="Q1826" s="48"/>
      <c r="R1826" s="54"/>
      <c r="T1826" s="176"/>
      <c r="U1826" s="48"/>
      <c r="V1826" s="48"/>
      <c r="W1826" s="48"/>
      <c r="X1826" s="54"/>
      <c r="Z1826" s="176"/>
      <c r="AA1826" s="48"/>
      <c r="AB1826" s="48"/>
      <c r="AC1826" s="48"/>
      <c r="AD1826" s="54"/>
      <c r="AK1826" s="20"/>
      <c r="AL1826" s="20"/>
      <c r="AM1826" s="20"/>
      <c r="AN1826" s="20"/>
      <c r="AO1826" s="20"/>
      <c r="AP1826" s="20"/>
      <c r="AQ1826" s="20"/>
      <c r="AR1826" s="20"/>
      <c r="AS1826" s="20"/>
      <c r="AU1826" s="20"/>
      <c r="AV1826" s="20"/>
      <c r="AW1826" s="20"/>
      <c r="AX1826" s="20"/>
      <c r="AY1826" s="20"/>
      <c r="AZ1826" s="20"/>
      <c r="BA1826" s="20"/>
      <c r="BC1826" s="48"/>
      <c r="BE1826" s="48"/>
      <c r="BG1826" s="48"/>
      <c r="BH1826" s="48"/>
      <c r="BI1826" s="19"/>
      <c r="BJ1826" s="19"/>
      <c r="BK1826" s="19"/>
      <c r="BL1826" s="48"/>
      <c r="BM1826" s="61"/>
      <c r="BN1826" s="48"/>
    </row>
    <row r="1827" spans="2:66">
      <c r="B1827" s="43"/>
      <c r="C1827" s="27"/>
      <c r="F1827" s="176"/>
      <c r="G1827" s="460"/>
      <c r="H1827" s="48"/>
      <c r="I1827" s="48"/>
      <c r="J1827" s="48"/>
      <c r="K1827" s="54"/>
      <c r="N1827" s="176"/>
      <c r="O1827" s="48"/>
      <c r="P1827" s="48"/>
      <c r="Q1827" s="48"/>
      <c r="R1827" s="54"/>
      <c r="T1827" s="176"/>
      <c r="U1827" s="48"/>
      <c r="V1827" s="48"/>
      <c r="W1827" s="48"/>
      <c r="X1827" s="54"/>
      <c r="Z1827" s="176"/>
      <c r="AA1827" s="48"/>
      <c r="AB1827" s="48"/>
      <c r="AC1827" s="48"/>
      <c r="AD1827" s="54"/>
      <c r="AK1827" s="20"/>
      <c r="AL1827" s="20"/>
      <c r="AM1827" s="20"/>
      <c r="AN1827" s="20"/>
      <c r="AO1827" s="20"/>
      <c r="AP1827" s="20"/>
      <c r="AQ1827" s="20"/>
      <c r="AR1827" s="20"/>
      <c r="AS1827" s="20"/>
      <c r="AU1827" s="20"/>
      <c r="AV1827" s="20"/>
      <c r="AW1827" s="20"/>
      <c r="AX1827" s="20"/>
      <c r="AY1827" s="20"/>
      <c r="AZ1827" s="20"/>
      <c r="BA1827" s="20"/>
      <c r="BC1827" s="48"/>
      <c r="BE1827" s="48"/>
      <c r="BG1827" s="48"/>
      <c r="BH1827" s="48"/>
      <c r="BI1827" s="19"/>
      <c r="BJ1827" s="19"/>
      <c r="BK1827" s="19"/>
      <c r="BL1827" s="48"/>
      <c r="BM1827" s="61"/>
      <c r="BN1827" s="48"/>
    </row>
    <row r="1828" spans="2:66">
      <c r="B1828" s="43"/>
      <c r="C1828" s="27"/>
      <c r="F1828" s="176"/>
      <c r="G1828" s="460"/>
      <c r="H1828" s="48"/>
      <c r="I1828" s="48"/>
      <c r="J1828" s="48"/>
      <c r="K1828" s="54"/>
      <c r="N1828" s="176"/>
      <c r="O1828" s="48"/>
      <c r="P1828" s="48"/>
      <c r="Q1828" s="48"/>
      <c r="R1828" s="54"/>
      <c r="T1828" s="176"/>
      <c r="U1828" s="48"/>
      <c r="V1828" s="48"/>
      <c r="W1828" s="48"/>
      <c r="X1828" s="54"/>
      <c r="Z1828" s="176"/>
      <c r="AA1828" s="48"/>
      <c r="AB1828" s="48"/>
      <c r="AC1828" s="48"/>
      <c r="AD1828" s="54"/>
      <c r="AK1828" s="20"/>
      <c r="AL1828" s="20"/>
      <c r="AM1828" s="20"/>
      <c r="AN1828" s="20"/>
      <c r="AO1828" s="20"/>
      <c r="AP1828" s="20"/>
      <c r="AQ1828" s="20"/>
      <c r="AR1828" s="20"/>
      <c r="AS1828" s="20"/>
      <c r="AU1828" s="20"/>
      <c r="AV1828" s="20"/>
      <c r="AW1828" s="20"/>
      <c r="AX1828" s="20"/>
      <c r="AY1828" s="20"/>
      <c r="AZ1828" s="20"/>
      <c r="BA1828" s="20"/>
      <c r="BC1828" s="48"/>
      <c r="BE1828" s="48"/>
      <c r="BG1828" s="48"/>
      <c r="BH1828" s="48"/>
      <c r="BI1828" s="19"/>
      <c r="BJ1828" s="19"/>
      <c r="BK1828" s="19"/>
      <c r="BL1828" s="48"/>
      <c r="BM1828" s="61"/>
      <c r="BN1828" s="48"/>
    </row>
    <row r="1829" spans="2:66">
      <c r="B1829" s="43"/>
      <c r="C1829" s="27"/>
      <c r="F1829" s="176"/>
      <c r="G1829" s="460"/>
      <c r="H1829" s="48"/>
      <c r="I1829" s="48"/>
      <c r="J1829" s="48"/>
      <c r="K1829" s="54"/>
      <c r="N1829" s="176"/>
      <c r="O1829" s="48"/>
      <c r="P1829" s="48"/>
      <c r="Q1829" s="48"/>
      <c r="R1829" s="54"/>
      <c r="T1829" s="176"/>
      <c r="U1829" s="48"/>
      <c r="V1829" s="48"/>
      <c r="W1829" s="48"/>
      <c r="X1829" s="54"/>
      <c r="Z1829" s="176"/>
      <c r="AA1829" s="48"/>
      <c r="AB1829" s="48"/>
      <c r="AC1829" s="48"/>
      <c r="AD1829" s="54"/>
      <c r="AK1829" s="20"/>
      <c r="AL1829" s="20"/>
      <c r="AM1829" s="20"/>
      <c r="AN1829" s="20"/>
      <c r="AO1829" s="20"/>
      <c r="AP1829" s="20"/>
      <c r="AQ1829" s="20"/>
      <c r="AR1829" s="20"/>
      <c r="AS1829" s="20"/>
      <c r="AU1829" s="20"/>
      <c r="AV1829" s="20"/>
      <c r="AW1829" s="20"/>
      <c r="AX1829" s="20"/>
      <c r="AY1829" s="20"/>
      <c r="AZ1829" s="20"/>
      <c r="BA1829" s="20"/>
      <c r="BC1829" s="48"/>
      <c r="BE1829" s="48"/>
      <c r="BG1829" s="48"/>
      <c r="BH1829" s="48"/>
      <c r="BI1829" s="19"/>
      <c r="BJ1829" s="19"/>
      <c r="BK1829" s="19"/>
      <c r="BL1829" s="48"/>
      <c r="BM1829" s="61"/>
      <c r="BN1829" s="48"/>
    </row>
    <row r="1830" spans="2:66">
      <c r="B1830" s="43"/>
      <c r="C1830" s="27"/>
      <c r="F1830" s="176"/>
      <c r="G1830" s="460"/>
      <c r="H1830" s="48"/>
      <c r="I1830" s="48"/>
      <c r="J1830" s="48"/>
      <c r="K1830" s="54"/>
      <c r="N1830" s="176"/>
      <c r="O1830" s="48"/>
      <c r="P1830" s="48"/>
      <c r="Q1830" s="48"/>
      <c r="R1830" s="54"/>
      <c r="T1830" s="176"/>
      <c r="U1830" s="48"/>
      <c r="V1830" s="48"/>
      <c r="W1830" s="48"/>
      <c r="X1830" s="54"/>
      <c r="Z1830" s="176"/>
      <c r="AA1830" s="48"/>
      <c r="AB1830" s="48"/>
      <c r="AC1830" s="48"/>
      <c r="AD1830" s="54"/>
      <c r="AK1830" s="20"/>
      <c r="AL1830" s="20"/>
      <c r="AM1830" s="20"/>
      <c r="AN1830" s="20"/>
      <c r="AO1830" s="20"/>
      <c r="AP1830" s="20"/>
      <c r="AQ1830" s="20"/>
      <c r="AR1830" s="20"/>
      <c r="AS1830" s="20"/>
      <c r="AU1830" s="20"/>
      <c r="AV1830" s="20"/>
      <c r="AW1830" s="20"/>
      <c r="AX1830" s="20"/>
      <c r="AY1830" s="20"/>
      <c r="AZ1830" s="20"/>
      <c r="BA1830" s="20"/>
      <c r="BC1830" s="48"/>
      <c r="BE1830" s="48"/>
      <c r="BG1830" s="48"/>
      <c r="BH1830" s="48"/>
      <c r="BI1830" s="19"/>
      <c r="BJ1830" s="19"/>
      <c r="BK1830" s="19"/>
      <c r="BL1830" s="48"/>
      <c r="BM1830" s="61"/>
      <c r="BN1830" s="48"/>
    </row>
    <row r="1831" spans="2:66">
      <c r="B1831" s="43"/>
      <c r="C1831" s="27"/>
      <c r="F1831" s="176"/>
      <c r="G1831" s="460"/>
      <c r="H1831" s="48"/>
      <c r="I1831" s="48"/>
      <c r="J1831" s="48"/>
      <c r="K1831" s="54"/>
      <c r="N1831" s="176"/>
      <c r="O1831" s="48"/>
      <c r="P1831" s="48"/>
      <c r="Q1831" s="48"/>
      <c r="R1831" s="54"/>
      <c r="T1831" s="176"/>
      <c r="U1831" s="48"/>
      <c r="V1831" s="48"/>
      <c r="W1831" s="48"/>
      <c r="X1831" s="54"/>
      <c r="Z1831" s="176"/>
      <c r="AA1831" s="48"/>
      <c r="AB1831" s="48"/>
      <c r="AC1831" s="48"/>
      <c r="AD1831" s="54"/>
      <c r="AK1831" s="20"/>
      <c r="AL1831" s="20"/>
      <c r="AM1831" s="20"/>
      <c r="AN1831" s="20"/>
      <c r="AO1831" s="20"/>
      <c r="AP1831" s="20"/>
      <c r="AQ1831" s="20"/>
      <c r="AR1831" s="20"/>
      <c r="AS1831" s="20"/>
      <c r="AU1831" s="20"/>
      <c r="AV1831" s="20"/>
      <c r="AW1831" s="20"/>
      <c r="AX1831" s="20"/>
      <c r="AY1831" s="20"/>
      <c r="AZ1831" s="20"/>
      <c r="BA1831" s="20"/>
      <c r="BC1831" s="48"/>
      <c r="BE1831" s="48"/>
      <c r="BG1831" s="48"/>
      <c r="BH1831" s="48"/>
      <c r="BI1831" s="19"/>
      <c r="BJ1831" s="19"/>
      <c r="BK1831" s="19"/>
      <c r="BL1831" s="48"/>
      <c r="BM1831" s="61"/>
      <c r="BN1831" s="48"/>
    </row>
    <row r="1832" spans="2:66">
      <c r="B1832" s="43"/>
      <c r="C1832" s="27"/>
      <c r="F1832" s="176"/>
      <c r="G1832" s="460"/>
      <c r="H1832" s="48"/>
      <c r="I1832" s="48"/>
      <c r="J1832" s="48"/>
      <c r="K1832" s="54"/>
      <c r="N1832" s="176"/>
      <c r="O1832" s="48"/>
      <c r="P1832" s="48"/>
      <c r="Q1832" s="48"/>
      <c r="R1832" s="54"/>
      <c r="T1832" s="176"/>
      <c r="U1832" s="48"/>
      <c r="V1832" s="48"/>
      <c r="W1832" s="48"/>
      <c r="X1832" s="54"/>
      <c r="Z1832" s="176"/>
      <c r="AA1832" s="48"/>
      <c r="AB1832" s="48"/>
      <c r="AC1832" s="48"/>
      <c r="AD1832" s="54"/>
      <c r="AK1832" s="20"/>
      <c r="AL1832" s="20"/>
      <c r="AM1832" s="20"/>
      <c r="AN1832" s="20"/>
      <c r="AO1832" s="20"/>
      <c r="AP1832" s="20"/>
      <c r="AQ1832" s="20"/>
      <c r="AR1832" s="20"/>
      <c r="AS1832" s="20"/>
      <c r="AU1832" s="20"/>
      <c r="AV1832" s="20"/>
      <c r="AW1832" s="20"/>
      <c r="AX1832" s="20"/>
      <c r="AY1832" s="20"/>
      <c r="AZ1832" s="20"/>
      <c r="BA1832" s="20"/>
      <c r="BC1832" s="48"/>
      <c r="BE1832" s="48"/>
      <c r="BG1832" s="48"/>
      <c r="BH1832" s="48"/>
      <c r="BI1832" s="19"/>
      <c r="BJ1832" s="19"/>
      <c r="BK1832" s="19"/>
      <c r="BL1832" s="48"/>
      <c r="BM1832" s="61"/>
      <c r="BN1832" s="48"/>
    </row>
    <row r="1833" spans="2:66">
      <c r="B1833" s="43"/>
      <c r="C1833" s="27"/>
      <c r="F1833" s="176"/>
      <c r="G1833" s="460"/>
      <c r="H1833" s="48"/>
      <c r="I1833" s="48"/>
      <c r="J1833" s="48"/>
      <c r="K1833" s="54"/>
      <c r="N1833" s="176"/>
      <c r="O1833" s="48"/>
      <c r="P1833" s="48"/>
      <c r="Q1833" s="48"/>
      <c r="R1833" s="54"/>
      <c r="T1833" s="176"/>
      <c r="U1833" s="48"/>
      <c r="V1833" s="48"/>
      <c r="W1833" s="48"/>
      <c r="X1833" s="54"/>
      <c r="Z1833" s="176"/>
      <c r="AA1833" s="48"/>
      <c r="AB1833" s="48"/>
      <c r="AC1833" s="48"/>
      <c r="AD1833" s="54"/>
      <c r="AK1833" s="20"/>
      <c r="AL1833" s="20"/>
      <c r="AM1833" s="20"/>
      <c r="AN1833" s="20"/>
      <c r="AO1833" s="20"/>
      <c r="AP1833" s="20"/>
      <c r="AQ1833" s="20"/>
      <c r="AR1833" s="20"/>
      <c r="AS1833" s="20"/>
      <c r="AU1833" s="20"/>
      <c r="AV1833" s="20"/>
      <c r="AW1833" s="20"/>
      <c r="AX1833" s="20"/>
      <c r="AY1833" s="20"/>
      <c r="AZ1833" s="20"/>
      <c r="BA1833" s="20"/>
      <c r="BC1833" s="48"/>
      <c r="BE1833" s="48"/>
      <c r="BG1833" s="48"/>
      <c r="BH1833" s="48"/>
      <c r="BI1833" s="19"/>
      <c r="BJ1833" s="19"/>
      <c r="BK1833" s="19"/>
      <c r="BL1833" s="48"/>
      <c r="BM1833" s="61"/>
      <c r="BN1833" s="48"/>
    </row>
    <row r="1834" spans="2:66">
      <c r="B1834" s="43"/>
      <c r="C1834" s="27"/>
      <c r="F1834" s="176"/>
      <c r="G1834" s="460"/>
      <c r="H1834" s="48"/>
      <c r="I1834" s="48"/>
      <c r="J1834" s="48"/>
      <c r="K1834" s="54"/>
      <c r="N1834" s="176"/>
      <c r="O1834" s="48"/>
      <c r="P1834" s="48"/>
      <c r="Q1834" s="48"/>
      <c r="R1834" s="54"/>
      <c r="T1834" s="176"/>
      <c r="U1834" s="48"/>
      <c r="V1834" s="48"/>
      <c r="W1834" s="48"/>
      <c r="X1834" s="54"/>
      <c r="Z1834" s="176"/>
      <c r="AA1834" s="48"/>
      <c r="AB1834" s="48"/>
      <c r="AC1834" s="48"/>
      <c r="AD1834" s="54"/>
      <c r="AK1834" s="20"/>
      <c r="AL1834" s="20"/>
      <c r="AM1834" s="20"/>
      <c r="AN1834" s="20"/>
      <c r="AO1834" s="20"/>
      <c r="AP1834" s="20"/>
      <c r="AQ1834" s="20"/>
      <c r="AR1834" s="20"/>
      <c r="AS1834" s="20"/>
      <c r="AU1834" s="20"/>
      <c r="AV1834" s="20"/>
      <c r="AW1834" s="20"/>
      <c r="AX1834" s="20"/>
      <c r="AY1834" s="20"/>
      <c r="AZ1834" s="20"/>
      <c r="BA1834" s="20"/>
      <c r="BC1834" s="48"/>
      <c r="BE1834" s="48"/>
      <c r="BG1834" s="48"/>
      <c r="BH1834" s="48"/>
      <c r="BI1834" s="19"/>
      <c r="BJ1834" s="19"/>
      <c r="BK1834" s="19"/>
      <c r="BL1834" s="48"/>
      <c r="BM1834" s="61"/>
      <c r="BN1834" s="48"/>
    </row>
    <row r="1835" spans="2:66">
      <c r="B1835" s="43"/>
      <c r="C1835" s="27"/>
      <c r="F1835" s="176"/>
      <c r="G1835" s="460"/>
      <c r="H1835" s="48"/>
      <c r="I1835" s="48"/>
      <c r="J1835" s="48"/>
      <c r="K1835" s="54"/>
      <c r="N1835" s="176"/>
      <c r="O1835" s="48"/>
      <c r="P1835" s="48"/>
      <c r="Q1835" s="48"/>
      <c r="R1835" s="54"/>
      <c r="T1835" s="176"/>
      <c r="U1835" s="48"/>
      <c r="V1835" s="48"/>
      <c r="W1835" s="48"/>
      <c r="X1835" s="54"/>
      <c r="Z1835" s="176"/>
      <c r="AA1835" s="48"/>
      <c r="AB1835" s="48"/>
      <c r="AC1835" s="48"/>
      <c r="AD1835" s="54"/>
      <c r="AK1835" s="20"/>
      <c r="AL1835" s="20"/>
      <c r="AM1835" s="20"/>
      <c r="AN1835" s="20"/>
      <c r="AO1835" s="20"/>
      <c r="AP1835" s="20"/>
      <c r="AQ1835" s="20"/>
      <c r="AR1835" s="20"/>
      <c r="AS1835" s="20"/>
      <c r="AU1835" s="20"/>
      <c r="AV1835" s="20"/>
      <c r="AW1835" s="20"/>
      <c r="AX1835" s="20"/>
      <c r="AY1835" s="20"/>
      <c r="AZ1835" s="20"/>
      <c r="BA1835" s="20"/>
      <c r="BC1835" s="48"/>
      <c r="BE1835" s="48"/>
      <c r="BG1835" s="48"/>
      <c r="BH1835" s="48"/>
      <c r="BI1835" s="19"/>
      <c r="BJ1835" s="19"/>
      <c r="BK1835" s="19"/>
      <c r="BL1835" s="48"/>
      <c r="BM1835" s="61"/>
      <c r="BN1835" s="48"/>
    </row>
    <row r="1836" spans="2:66">
      <c r="B1836" s="43"/>
      <c r="C1836" s="27"/>
      <c r="F1836" s="176"/>
      <c r="G1836" s="460"/>
      <c r="H1836" s="48"/>
      <c r="I1836" s="48"/>
      <c r="J1836" s="48"/>
      <c r="K1836" s="54"/>
      <c r="N1836" s="176"/>
      <c r="O1836" s="48"/>
      <c r="P1836" s="48"/>
      <c r="Q1836" s="48"/>
      <c r="R1836" s="54"/>
      <c r="T1836" s="176"/>
      <c r="U1836" s="48"/>
      <c r="V1836" s="48"/>
      <c r="W1836" s="48"/>
      <c r="X1836" s="54"/>
      <c r="Z1836" s="176"/>
      <c r="AA1836" s="48"/>
      <c r="AB1836" s="48"/>
      <c r="AC1836" s="48"/>
      <c r="AD1836" s="54"/>
      <c r="AK1836" s="20"/>
      <c r="AL1836" s="20"/>
      <c r="AM1836" s="20"/>
      <c r="AN1836" s="20"/>
      <c r="AO1836" s="20"/>
      <c r="AP1836" s="20"/>
      <c r="AQ1836" s="20"/>
      <c r="AR1836" s="20"/>
      <c r="AS1836" s="20"/>
      <c r="AU1836" s="20"/>
      <c r="AV1836" s="20"/>
      <c r="AW1836" s="20"/>
      <c r="AX1836" s="20"/>
      <c r="AY1836" s="20"/>
      <c r="AZ1836" s="20"/>
      <c r="BA1836" s="20"/>
      <c r="BC1836" s="48"/>
      <c r="BE1836" s="48"/>
      <c r="BG1836" s="48"/>
      <c r="BH1836" s="48"/>
      <c r="BI1836" s="19"/>
      <c r="BJ1836" s="19"/>
      <c r="BK1836" s="19"/>
      <c r="BL1836" s="48"/>
      <c r="BM1836" s="61"/>
      <c r="BN1836" s="48"/>
    </row>
    <row r="1837" spans="2:66">
      <c r="B1837" s="43"/>
      <c r="C1837" s="27"/>
      <c r="F1837" s="176"/>
      <c r="G1837" s="460"/>
      <c r="H1837" s="48"/>
      <c r="I1837" s="48"/>
      <c r="J1837" s="48"/>
      <c r="K1837" s="54"/>
      <c r="N1837" s="176"/>
      <c r="O1837" s="48"/>
      <c r="P1837" s="48"/>
      <c r="Q1837" s="48"/>
      <c r="R1837" s="54"/>
      <c r="T1837" s="176"/>
      <c r="U1837" s="48"/>
      <c r="V1837" s="48"/>
      <c r="W1837" s="48"/>
      <c r="X1837" s="54"/>
      <c r="Z1837" s="176"/>
      <c r="AA1837" s="48"/>
      <c r="AB1837" s="48"/>
      <c r="AC1837" s="48"/>
      <c r="AD1837" s="54"/>
      <c r="AK1837" s="20"/>
      <c r="AL1837" s="20"/>
      <c r="AM1837" s="20"/>
      <c r="AN1837" s="20"/>
      <c r="AO1837" s="20"/>
      <c r="AP1837" s="20"/>
      <c r="AQ1837" s="20"/>
      <c r="AR1837" s="20"/>
      <c r="AS1837" s="20"/>
      <c r="AU1837" s="20"/>
      <c r="AV1837" s="20"/>
      <c r="AW1837" s="20"/>
      <c r="AX1837" s="20"/>
      <c r="AY1837" s="20"/>
      <c r="AZ1837" s="20"/>
      <c r="BA1837" s="20"/>
      <c r="BC1837" s="48"/>
      <c r="BE1837" s="48"/>
      <c r="BG1837" s="48"/>
      <c r="BH1837" s="48"/>
      <c r="BI1837" s="19"/>
      <c r="BJ1837" s="19"/>
      <c r="BK1837" s="19"/>
      <c r="BL1837" s="48"/>
      <c r="BM1837" s="61"/>
      <c r="BN1837" s="48"/>
    </row>
    <row r="1838" spans="2:66">
      <c r="B1838" s="43"/>
      <c r="C1838" s="27"/>
      <c r="F1838" s="176"/>
      <c r="G1838" s="460"/>
      <c r="H1838" s="48"/>
      <c r="I1838" s="48"/>
      <c r="J1838" s="48"/>
      <c r="K1838" s="54"/>
      <c r="N1838" s="176"/>
      <c r="O1838" s="48"/>
      <c r="P1838" s="48"/>
      <c r="Q1838" s="48"/>
      <c r="R1838" s="54"/>
      <c r="T1838" s="176"/>
      <c r="U1838" s="48"/>
      <c r="V1838" s="48"/>
      <c r="W1838" s="48"/>
      <c r="X1838" s="54"/>
      <c r="Z1838" s="176"/>
      <c r="AA1838" s="48"/>
      <c r="AB1838" s="48"/>
      <c r="AC1838" s="48"/>
      <c r="AD1838" s="54"/>
      <c r="AK1838" s="20"/>
      <c r="AL1838" s="20"/>
      <c r="AM1838" s="20"/>
      <c r="AN1838" s="20"/>
      <c r="AO1838" s="20"/>
      <c r="AP1838" s="20"/>
      <c r="AQ1838" s="20"/>
      <c r="AR1838" s="20"/>
      <c r="AS1838" s="20"/>
      <c r="AU1838" s="20"/>
      <c r="AV1838" s="20"/>
      <c r="AW1838" s="20"/>
      <c r="AX1838" s="20"/>
      <c r="AY1838" s="20"/>
      <c r="AZ1838" s="20"/>
      <c r="BA1838" s="20"/>
      <c r="BC1838" s="48"/>
      <c r="BE1838" s="48"/>
      <c r="BG1838" s="48"/>
      <c r="BH1838" s="48"/>
      <c r="BI1838" s="19"/>
      <c r="BJ1838" s="19"/>
      <c r="BK1838" s="19"/>
      <c r="BL1838" s="48"/>
      <c r="BM1838" s="61"/>
      <c r="BN1838" s="48"/>
    </row>
    <row r="1839" spans="2:66">
      <c r="B1839" s="43"/>
      <c r="C1839" s="27"/>
      <c r="F1839" s="176"/>
      <c r="G1839" s="460"/>
      <c r="H1839" s="48"/>
      <c r="I1839" s="48"/>
      <c r="J1839" s="48"/>
      <c r="K1839" s="54"/>
      <c r="N1839" s="176"/>
      <c r="O1839" s="48"/>
      <c r="P1839" s="48"/>
      <c r="Q1839" s="48"/>
      <c r="R1839" s="54"/>
      <c r="T1839" s="176"/>
      <c r="U1839" s="48"/>
      <c r="V1839" s="48"/>
      <c r="W1839" s="48"/>
      <c r="X1839" s="54"/>
      <c r="Z1839" s="176"/>
      <c r="AA1839" s="48"/>
      <c r="AB1839" s="48"/>
      <c r="AC1839" s="48"/>
      <c r="AD1839" s="54"/>
      <c r="AK1839" s="20"/>
      <c r="AL1839" s="20"/>
      <c r="AM1839" s="20"/>
      <c r="AN1839" s="20"/>
      <c r="AO1839" s="20"/>
      <c r="AP1839" s="20"/>
      <c r="AQ1839" s="20"/>
      <c r="AR1839" s="20"/>
      <c r="AS1839" s="20"/>
      <c r="AU1839" s="20"/>
      <c r="AV1839" s="20"/>
      <c r="AW1839" s="20"/>
      <c r="AX1839" s="20"/>
      <c r="AY1839" s="20"/>
      <c r="AZ1839" s="20"/>
      <c r="BA1839" s="20"/>
      <c r="BC1839" s="48"/>
      <c r="BE1839" s="48"/>
      <c r="BG1839" s="48"/>
      <c r="BH1839" s="48"/>
      <c r="BI1839" s="19"/>
      <c r="BJ1839" s="19"/>
      <c r="BK1839" s="19"/>
      <c r="BL1839" s="48"/>
      <c r="BM1839" s="61"/>
      <c r="BN1839" s="48"/>
    </row>
    <row r="1840" spans="2:66">
      <c r="B1840" s="43"/>
      <c r="C1840" s="27"/>
      <c r="F1840" s="176"/>
      <c r="G1840" s="460"/>
      <c r="H1840" s="48"/>
      <c r="I1840" s="48"/>
      <c r="J1840" s="48"/>
      <c r="K1840" s="54"/>
      <c r="N1840" s="176"/>
      <c r="O1840" s="48"/>
      <c r="P1840" s="48"/>
      <c r="Q1840" s="48"/>
      <c r="R1840" s="54"/>
      <c r="T1840" s="176"/>
      <c r="U1840" s="48"/>
      <c r="V1840" s="48"/>
      <c r="W1840" s="48"/>
      <c r="X1840" s="54"/>
      <c r="Z1840" s="176"/>
      <c r="AA1840" s="48"/>
      <c r="AB1840" s="48"/>
      <c r="AC1840" s="48"/>
      <c r="AD1840" s="54"/>
      <c r="AK1840" s="20"/>
      <c r="AL1840" s="20"/>
      <c r="AM1840" s="20"/>
      <c r="AN1840" s="20"/>
      <c r="AO1840" s="20"/>
      <c r="AP1840" s="20"/>
      <c r="AQ1840" s="20"/>
      <c r="AR1840" s="20"/>
      <c r="AS1840" s="20"/>
      <c r="AU1840" s="20"/>
      <c r="AV1840" s="20"/>
      <c r="AW1840" s="20"/>
      <c r="AX1840" s="20"/>
      <c r="AY1840" s="20"/>
      <c r="AZ1840" s="20"/>
      <c r="BA1840" s="20"/>
      <c r="BC1840" s="48"/>
      <c r="BE1840" s="48"/>
      <c r="BG1840" s="48"/>
      <c r="BH1840" s="48"/>
      <c r="BI1840" s="19"/>
      <c r="BJ1840" s="19"/>
      <c r="BK1840" s="19"/>
      <c r="BL1840" s="48"/>
      <c r="BM1840" s="61"/>
      <c r="BN1840" s="48"/>
    </row>
    <row r="1841" spans="2:66">
      <c r="B1841" s="43"/>
      <c r="C1841" s="27"/>
      <c r="F1841" s="176"/>
      <c r="G1841" s="460"/>
      <c r="H1841" s="48"/>
      <c r="I1841" s="48"/>
      <c r="J1841" s="48"/>
      <c r="K1841" s="54"/>
      <c r="N1841" s="176"/>
      <c r="O1841" s="48"/>
      <c r="P1841" s="48"/>
      <c r="Q1841" s="48"/>
      <c r="R1841" s="54"/>
      <c r="T1841" s="176"/>
      <c r="U1841" s="48"/>
      <c r="V1841" s="48"/>
      <c r="W1841" s="48"/>
      <c r="X1841" s="54"/>
      <c r="Z1841" s="176"/>
      <c r="AA1841" s="48"/>
      <c r="AB1841" s="48"/>
      <c r="AC1841" s="48"/>
      <c r="AD1841" s="54"/>
      <c r="AK1841" s="20"/>
      <c r="AL1841" s="20"/>
      <c r="AM1841" s="20"/>
      <c r="AN1841" s="20"/>
      <c r="AO1841" s="20"/>
      <c r="AP1841" s="20"/>
      <c r="AQ1841" s="20"/>
      <c r="AR1841" s="20"/>
      <c r="AS1841" s="20"/>
      <c r="AU1841" s="20"/>
      <c r="AV1841" s="20"/>
      <c r="AW1841" s="20"/>
      <c r="AX1841" s="20"/>
      <c r="AY1841" s="20"/>
      <c r="AZ1841" s="20"/>
      <c r="BA1841" s="20"/>
      <c r="BC1841" s="48"/>
      <c r="BE1841" s="48"/>
      <c r="BG1841" s="48"/>
      <c r="BH1841" s="48"/>
      <c r="BI1841" s="19"/>
      <c r="BJ1841" s="19"/>
      <c r="BK1841" s="19"/>
      <c r="BL1841" s="48"/>
      <c r="BM1841" s="61"/>
      <c r="BN1841" s="48"/>
    </row>
    <row r="1842" spans="2:66">
      <c r="B1842" s="43"/>
      <c r="C1842" s="27"/>
      <c r="F1842" s="176"/>
      <c r="G1842" s="460"/>
      <c r="H1842" s="48"/>
      <c r="I1842" s="48"/>
      <c r="J1842" s="48"/>
      <c r="K1842" s="54"/>
      <c r="N1842" s="176"/>
      <c r="O1842" s="48"/>
      <c r="P1842" s="48"/>
      <c r="Q1842" s="48"/>
      <c r="R1842" s="54"/>
      <c r="T1842" s="176"/>
      <c r="U1842" s="48"/>
      <c r="V1842" s="48"/>
      <c r="W1842" s="48"/>
      <c r="X1842" s="54"/>
      <c r="Z1842" s="176"/>
      <c r="AA1842" s="48"/>
      <c r="AB1842" s="48"/>
      <c r="AC1842" s="48"/>
      <c r="AD1842" s="54"/>
      <c r="AK1842" s="20"/>
      <c r="AL1842" s="20"/>
      <c r="AM1842" s="20"/>
      <c r="AN1842" s="20"/>
      <c r="AO1842" s="20"/>
      <c r="AP1842" s="20"/>
      <c r="AQ1842" s="20"/>
      <c r="AR1842" s="20"/>
      <c r="AS1842" s="20"/>
      <c r="AU1842" s="20"/>
      <c r="AV1842" s="20"/>
      <c r="AW1842" s="20"/>
      <c r="AX1842" s="20"/>
      <c r="AY1842" s="20"/>
      <c r="AZ1842" s="20"/>
      <c r="BA1842" s="20"/>
      <c r="BC1842" s="48"/>
      <c r="BE1842" s="48"/>
      <c r="BG1842" s="48"/>
      <c r="BH1842" s="48"/>
      <c r="BI1842" s="19"/>
      <c r="BJ1842" s="19"/>
      <c r="BK1842" s="19"/>
      <c r="BL1842" s="48"/>
      <c r="BM1842" s="61"/>
      <c r="BN1842" s="48"/>
    </row>
    <row r="1843" spans="2:66">
      <c r="B1843" s="43"/>
      <c r="C1843" s="27"/>
      <c r="F1843" s="176"/>
      <c r="G1843" s="460"/>
      <c r="H1843" s="48"/>
      <c r="I1843" s="48"/>
      <c r="J1843" s="48"/>
      <c r="K1843" s="54"/>
      <c r="N1843" s="176"/>
      <c r="O1843" s="48"/>
      <c r="P1843" s="48"/>
      <c r="Q1843" s="48"/>
      <c r="R1843" s="54"/>
      <c r="T1843" s="176"/>
      <c r="U1843" s="48"/>
      <c r="V1843" s="48"/>
      <c r="W1843" s="48"/>
      <c r="X1843" s="54"/>
      <c r="Z1843" s="176"/>
      <c r="AA1843" s="48"/>
      <c r="AB1843" s="48"/>
      <c r="AC1843" s="48"/>
      <c r="AD1843" s="54"/>
      <c r="AK1843" s="20"/>
      <c r="AL1843" s="20"/>
      <c r="AM1843" s="20"/>
      <c r="AN1843" s="20"/>
      <c r="AO1843" s="20"/>
      <c r="AP1843" s="20"/>
      <c r="AQ1843" s="20"/>
      <c r="AR1843" s="20"/>
      <c r="AS1843" s="20"/>
      <c r="AU1843" s="20"/>
      <c r="AV1843" s="20"/>
      <c r="AW1843" s="20"/>
      <c r="AX1843" s="20"/>
      <c r="AY1843" s="20"/>
      <c r="AZ1843" s="20"/>
      <c r="BA1843" s="20"/>
      <c r="BC1843" s="48"/>
      <c r="BE1843" s="48"/>
      <c r="BG1843" s="48"/>
      <c r="BH1843" s="48"/>
      <c r="BI1843" s="19"/>
      <c r="BJ1843" s="19"/>
      <c r="BK1843" s="19"/>
      <c r="BL1843" s="48"/>
      <c r="BM1843" s="61"/>
      <c r="BN1843" s="48"/>
    </row>
    <row r="1844" spans="2:66">
      <c r="B1844" s="43"/>
      <c r="C1844" s="27"/>
      <c r="F1844" s="176"/>
      <c r="G1844" s="460"/>
      <c r="H1844" s="48"/>
      <c r="I1844" s="48"/>
      <c r="J1844" s="48"/>
      <c r="K1844" s="54"/>
      <c r="N1844" s="176"/>
      <c r="O1844" s="48"/>
      <c r="P1844" s="48"/>
      <c r="Q1844" s="48"/>
      <c r="R1844" s="54"/>
      <c r="T1844" s="176"/>
      <c r="U1844" s="48"/>
      <c r="V1844" s="48"/>
      <c r="W1844" s="48"/>
      <c r="X1844" s="54"/>
      <c r="Z1844" s="176"/>
      <c r="AA1844" s="48"/>
      <c r="AB1844" s="48"/>
      <c r="AC1844" s="48"/>
      <c r="AD1844" s="54"/>
      <c r="AK1844" s="20"/>
      <c r="AL1844" s="20"/>
      <c r="AM1844" s="20"/>
      <c r="AN1844" s="20"/>
      <c r="AO1844" s="20"/>
      <c r="AP1844" s="20"/>
      <c r="AQ1844" s="20"/>
      <c r="AR1844" s="20"/>
      <c r="AS1844" s="20"/>
      <c r="AU1844" s="20"/>
      <c r="AV1844" s="20"/>
      <c r="AW1844" s="20"/>
      <c r="AX1844" s="20"/>
      <c r="AY1844" s="20"/>
      <c r="AZ1844" s="20"/>
      <c r="BA1844" s="20"/>
      <c r="BC1844" s="48"/>
      <c r="BE1844" s="48"/>
      <c r="BG1844" s="48"/>
      <c r="BH1844" s="48"/>
      <c r="BI1844" s="19"/>
      <c r="BJ1844" s="19"/>
      <c r="BK1844" s="19"/>
      <c r="BL1844" s="48"/>
      <c r="BM1844" s="61"/>
      <c r="BN1844" s="48"/>
    </row>
    <row r="1845" spans="2:66">
      <c r="B1845" s="43"/>
      <c r="C1845" s="27"/>
      <c r="F1845" s="176"/>
      <c r="G1845" s="460"/>
      <c r="H1845" s="48"/>
      <c r="I1845" s="48"/>
      <c r="J1845" s="48"/>
      <c r="K1845" s="54"/>
      <c r="N1845" s="176"/>
      <c r="O1845" s="48"/>
      <c r="P1845" s="48"/>
      <c r="Q1845" s="48"/>
      <c r="R1845" s="54"/>
      <c r="T1845" s="176"/>
      <c r="U1845" s="48"/>
      <c r="V1845" s="48"/>
      <c r="W1845" s="48"/>
      <c r="X1845" s="54"/>
      <c r="Z1845" s="176"/>
      <c r="AA1845" s="48"/>
      <c r="AB1845" s="48"/>
      <c r="AC1845" s="48"/>
      <c r="AD1845" s="54"/>
      <c r="AK1845" s="20"/>
      <c r="AL1845" s="20"/>
      <c r="AM1845" s="20"/>
      <c r="AN1845" s="20"/>
      <c r="AO1845" s="20"/>
      <c r="AP1845" s="20"/>
      <c r="AQ1845" s="20"/>
      <c r="AR1845" s="20"/>
      <c r="AS1845" s="20"/>
      <c r="AU1845" s="20"/>
      <c r="AV1845" s="20"/>
      <c r="AW1845" s="20"/>
      <c r="AX1845" s="20"/>
      <c r="AY1845" s="20"/>
      <c r="AZ1845" s="20"/>
      <c r="BA1845" s="20"/>
      <c r="BC1845" s="48"/>
      <c r="BE1845" s="48"/>
      <c r="BG1845" s="48"/>
      <c r="BH1845" s="48"/>
      <c r="BI1845" s="19"/>
      <c r="BJ1845" s="19"/>
      <c r="BK1845" s="19"/>
      <c r="BL1845" s="48"/>
      <c r="BM1845" s="61"/>
      <c r="BN1845" s="48"/>
    </row>
    <row r="1846" spans="2:66">
      <c r="B1846" s="43"/>
      <c r="C1846" s="27"/>
      <c r="F1846" s="176"/>
      <c r="G1846" s="460"/>
      <c r="H1846" s="48"/>
      <c r="I1846" s="48"/>
      <c r="J1846" s="48"/>
      <c r="K1846" s="54"/>
      <c r="N1846" s="176"/>
      <c r="O1846" s="48"/>
      <c r="P1846" s="48"/>
      <c r="Q1846" s="48"/>
      <c r="R1846" s="54"/>
      <c r="T1846" s="176"/>
      <c r="U1846" s="48"/>
      <c r="V1846" s="48"/>
      <c r="W1846" s="48"/>
      <c r="X1846" s="54"/>
      <c r="Z1846" s="176"/>
      <c r="AA1846" s="48"/>
      <c r="AB1846" s="48"/>
      <c r="AC1846" s="48"/>
      <c r="AD1846" s="54"/>
      <c r="AK1846" s="20"/>
      <c r="AL1846" s="20"/>
      <c r="AM1846" s="20"/>
      <c r="AN1846" s="20"/>
      <c r="AO1846" s="20"/>
      <c r="AP1846" s="20"/>
      <c r="AQ1846" s="20"/>
      <c r="AR1846" s="20"/>
      <c r="AS1846" s="20"/>
      <c r="AU1846" s="20"/>
      <c r="AV1846" s="20"/>
      <c r="AW1846" s="20"/>
      <c r="AX1846" s="20"/>
      <c r="AY1846" s="20"/>
      <c r="AZ1846" s="20"/>
      <c r="BA1846" s="20"/>
      <c r="BC1846" s="48"/>
      <c r="BE1846" s="48"/>
      <c r="BG1846" s="48"/>
      <c r="BH1846" s="48"/>
      <c r="BI1846" s="19"/>
      <c r="BJ1846" s="19"/>
      <c r="BK1846" s="19"/>
      <c r="BL1846" s="48"/>
      <c r="BM1846" s="61"/>
      <c r="BN1846" s="48"/>
    </row>
    <row r="1847" spans="2:66">
      <c r="B1847" s="43"/>
      <c r="C1847" s="27"/>
      <c r="F1847" s="176"/>
      <c r="G1847" s="460"/>
      <c r="H1847" s="48"/>
      <c r="I1847" s="48"/>
      <c r="J1847" s="48"/>
      <c r="K1847" s="54"/>
      <c r="N1847" s="176"/>
      <c r="O1847" s="48"/>
      <c r="P1847" s="48"/>
      <c r="Q1847" s="48"/>
      <c r="R1847" s="54"/>
      <c r="T1847" s="176"/>
      <c r="U1847" s="48"/>
      <c r="V1847" s="48"/>
      <c r="W1847" s="48"/>
      <c r="X1847" s="54"/>
      <c r="Z1847" s="176"/>
      <c r="AA1847" s="48"/>
      <c r="AB1847" s="48"/>
      <c r="AC1847" s="48"/>
      <c r="AD1847" s="54"/>
      <c r="AK1847" s="20"/>
      <c r="AL1847" s="20"/>
      <c r="AM1847" s="20"/>
      <c r="AN1847" s="20"/>
      <c r="AO1847" s="20"/>
      <c r="AP1847" s="20"/>
      <c r="AQ1847" s="20"/>
      <c r="AR1847" s="20"/>
      <c r="AS1847" s="20"/>
      <c r="AU1847" s="20"/>
      <c r="AV1847" s="20"/>
      <c r="AW1847" s="20"/>
      <c r="AX1847" s="20"/>
      <c r="AY1847" s="20"/>
      <c r="AZ1847" s="20"/>
      <c r="BA1847" s="20"/>
      <c r="BC1847" s="48"/>
      <c r="BE1847" s="48"/>
      <c r="BG1847" s="48"/>
      <c r="BH1847" s="48"/>
      <c r="BI1847" s="19"/>
      <c r="BJ1847" s="19"/>
      <c r="BK1847" s="19"/>
      <c r="BL1847" s="48"/>
      <c r="BM1847" s="61"/>
      <c r="BN1847" s="48"/>
    </row>
    <row r="1848" spans="2:66">
      <c r="B1848" s="43"/>
      <c r="C1848" s="27"/>
      <c r="F1848" s="176"/>
      <c r="G1848" s="460"/>
      <c r="H1848" s="48"/>
      <c r="I1848" s="48"/>
      <c r="J1848" s="48"/>
      <c r="K1848" s="54"/>
      <c r="N1848" s="176"/>
      <c r="O1848" s="48"/>
      <c r="P1848" s="48"/>
      <c r="Q1848" s="48"/>
      <c r="R1848" s="54"/>
      <c r="T1848" s="176"/>
      <c r="U1848" s="48"/>
      <c r="V1848" s="48"/>
      <c r="W1848" s="48"/>
      <c r="X1848" s="54"/>
      <c r="Z1848" s="176"/>
      <c r="AA1848" s="48"/>
      <c r="AB1848" s="48"/>
      <c r="AC1848" s="48"/>
      <c r="AD1848" s="54"/>
      <c r="AK1848" s="20"/>
      <c r="AL1848" s="20"/>
      <c r="AM1848" s="20"/>
      <c r="AN1848" s="20"/>
      <c r="AO1848" s="20"/>
      <c r="AP1848" s="20"/>
      <c r="AQ1848" s="20"/>
      <c r="AR1848" s="20"/>
      <c r="AS1848" s="20"/>
      <c r="AU1848" s="20"/>
      <c r="AV1848" s="20"/>
      <c r="AW1848" s="20"/>
      <c r="AX1848" s="20"/>
      <c r="AY1848" s="20"/>
      <c r="AZ1848" s="20"/>
      <c r="BA1848" s="20"/>
      <c r="BC1848" s="48"/>
      <c r="BE1848" s="48"/>
      <c r="BG1848" s="48"/>
      <c r="BH1848" s="48"/>
      <c r="BI1848" s="19"/>
      <c r="BJ1848" s="19"/>
      <c r="BK1848" s="19"/>
      <c r="BL1848" s="48"/>
      <c r="BM1848" s="61"/>
      <c r="BN1848" s="48"/>
    </row>
    <row r="1849" spans="2:66">
      <c r="B1849" s="43"/>
      <c r="C1849" s="27"/>
      <c r="F1849" s="176"/>
      <c r="G1849" s="460"/>
      <c r="H1849" s="48"/>
      <c r="I1849" s="48"/>
      <c r="J1849" s="48"/>
      <c r="K1849" s="54"/>
      <c r="N1849" s="176"/>
      <c r="O1849" s="48"/>
      <c r="P1849" s="48"/>
      <c r="Q1849" s="48"/>
      <c r="R1849" s="54"/>
      <c r="T1849" s="176"/>
      <c r="U1849" s="48"/>
      <c r="V1849" s="48"/>
      <c r="W1849" s="48"/>
      <c r="X1849" s="54"/>
      <c r="Z1849" s="176"/>
      <c r="AA1849" s="48"/>
      <c r="AB1849" s="48"/>
      <c r="AC1849" s="48"/>
      <c r="AD1849" s="54"/>
      <c r="AK1849" s="20"/>
      <c r="AL1849" s="20"/>
      <c r="AM1849" s="20"/>
      <c r="AN1849" s="20"/>
      <c r="AO1849" s="20"/>
      <c r="AP1849" s="20"/>
      <c r="AQ1849" s="20"/>
      <c r="AR1849" s="20"/>
      <c r="AS1849" s="20"/>
      <c r="AU1849" s="20"/>
      <c r="AV1849" s="20"/>
      <c r="AW1849" s="20"/>
      <c r="AX1849" s="20"/>
      <c r="AY1849" s="20"/>
      <c r="AZ1849" s="20"/>
      <c r="BA1849" s="20"/>
      <c r="BC1849" s="48"/>
      <c r="BE1849" s="48"/>
      <c r="BG1849" s="48"/>
      <c r="BH1849" s="48"/>
      <c r="BI1849" s="19"/>
      <c r="BJ1849" s="19"/>
      <c r="BK1849" s="19"/>
      <c r="BL1849" s="48"/>
      <c r="BM1849" s="61"/>
      <c r="BN1849" s="48"/>
    </row>
    <row r="1850" spans="2:66">
      <c r="B1850" s="43"/>
      <c r="C1850" s="27"/>
      <c r="F1850" s="176"/>
      <c r="G1850" s="460"/>
      <c r="H1850" s="48"/>
      <c r="I1850" s="48"/>
      <c r="J1850" s="48"/>
      <c r="K1850" s="54"/>
      <c r="N1850" s="176"/>
      <c r="O1850" s="48"/>
      <c r="P1850" s="48"/>
      <c r="Q1850" s="48"/>
      <c r="R1850" s="54"/>
      <c r="T1850" s="176"/>
      <c r="U1850" s="48"/>
      <c r="V1850" s="48"/>
      <c r="W1850" s="48"/>
      <c r="X1850" s="54"/>
      <c r="Z1850" s="176"/>
      <c r="AA1850" s="48"/>
      <c r="AB1850" s="48"/>
      <c r="AC1850" s="48"/>
      <c r="AD1850" s="54"/>
      <c r="AK1850" s="20"/>
      <c r="AL1850" s="20"/>
      <c r="AM1850" s="20"/>
      <c r="AN1850" s="20"/>
      <c r="AO1850" s="20"/>
      <c r="AP1850" s="20"/>
      <c r="AQ1850" s="20"/>
      <c r="AR1850" s="20"/>
      <c r="AS1850" s="20"/>
      <c r="AU1850" s="20"/>
      <c r="AV1850" s="20"/>
      <c r="AW1850" s="20"/>
      <c r="AX1850" s="20"/>
      <c r="AY1850" s="20"/>
      <c r="AZ1850" s="20"/>
      <c r="BA1850" s="20"/>
      <c r="BC1850" s="48"/>
      <c r="BE1850" s="48"/>
      <c r="BG1850" s="48"/>
      <c r="BH1850" s="48"/>
      <c r="BI1850" s="19"/>
      <c r="BJ1850" s="19"/>
      <c r="BK1850" s="19"/>
      <c r="BL1850" s="48"/>
      <c r="BM1850" s="61"/>
      <c r="BN1850" s="48"/>
    </row>
    <row r="1851" spans="2:66">
      <c r="B1851" s="43"/>
      <c r="C1851" s="27"/>
      <c r="F1851" s="176"/>
      <c r="G1851" s="460"/>
      <c r="H1851" s="48"/>
      <c r="I1851" s="48"/>
      <c r="J1851" s="48"/>
      <c r="K1851" s="54"/>
      <c r="N1851" s="176"/>
      <c r="O1851" s="48"/>
      <c r="P1851" s="48"/>
      <c r="Q1851" s="48"/>
      <c r="R1851" s="54"/>
      <c r="T1851" s="176"/>
      <c r="U1851" s="48"/>
      <c r="V1851" s="48"/>
      <c r="W1851" s="48"/>
      <c r="X1851" s="54"/>
      <c r="Z1851" s="176"/>
      <c r="AA1851" s="48"/>
      <c r="AB1851" s="48"/>
      <c r="AC1851" s="48"/>
      <c r="AD1851" s="54"/>
      <c r="AK1851" s="20"/>
      <c r="AL1851" s="20"/>
      <c r="AM1851" s="20"/>
      <c r="AN1851" s="20"/>
      <c r="AO1851" s="20"/>
      <c r="AP1851" s="20"/>
      <c r="AQ1851" s="20"/>
      <c r="AR1851" s="20"/>
      <c r="AS1851" s="20"/>
      <c r="AU1851" s="20"/>
      <c r="AV1851" s="20"/>
      <c r="AW1851" s="20"/>
      <c r="AX1851" s="20"/>
      <c r="AY1851" s="20"/>
      <c r="AZ1851" s="20"/>
      <c r="BA1851" s="20"/>
      <c r="BC1851" s="48"/>
      <c r="BE1851" s="48"/>
      <c r="BG1851" s="48"/>
      <c r="BH1851" s="48"/>
      <c r="BI1851" s="19"/>
      <c r="BJ1851" s="19"/>
      <c r="BK1851" s="19"/>
      <c r="BL1851" s="48"/>
      <c r="BM1851" s="61"/>
      <c r="BN1851" s="48"/>
    </row>
    <row r="1852" spans="2:66">
      <c r="B1852" s="43"/>
      <c r="C1852" s="27"/>
      <c r="F1852" s="176"/>
      <c r="G1852" s="460"/>
      <c r="H1852" s="48"/>
      <c r="I1852" s="48"/>
      <c r="J1852" s="48"/>
      <c r="K1852" s="54"/>
      <c r="N1852" s="176"/>
      <c r="O1852" s="48"/>
      <c r="P1852" s="48"/>
      <c r="Q1852" s="48"/>
      <c r="R1852" s="54"/>
      <c r="T1852" s="176"/>
      <c r="U1852" s="48"/>
      <c r="V1852" s="48"/>
      <c r="W1852" s="48"/>
      <c r="X1852" s="54"/>
      <c r="Z1852" s="176"/>
      <c r="AA1852" s="48"/>
      <c r="AB1852" s="48"/>
      <c r="AC1852" s="48"/>
      <c r="AD1852" s="54"/>
      <c r="AK1852" s="20"/>
      <c r="AL1852" s="20"/>
      <c r="AM1852" s="20"/>
      <c r="AN1852" s="20"/>
      <c r="AO1852" s="20"/>
      <c r="AP1852" s="20"/>
      <c r="AQ1852" s="20"/>
      <c r="AR1852" s="20"/>
      <c r="AS1852" s="20"/>
      <c r="AU1852" s="20"/>
      <c r="AV1852" s="20"/>
      <c r="AW1852" s="20"/>
      <c r="AX1852" s="20"/>
      <c r="AY1852" s="20"/>
      <c r="AZ1852" s="20"/>
      <c r="BA1852" s="20"/>
      <c r="BC1852" s="48"/>
      <c r="BE1852" s="48"/>
      <c r="BG1852" s="48"/>
      <c r="BH1852" s="48"/>
      <c r="BI1852" s="19"/>
      <c r="BJ1852" s="19"/>
      <c r="BK1852" s="19"/>
      <c r="BL1852" s="48"/>
      <c r="BM1852" s="61"/>
      <c r="BN1852" s="48"/>
    </row>
    <row r="1853" spans="2:66">
      <c r="B1853" s="43"/>
      <c r="C1853" s="27"/>
      <c r="F1853" s="176"/>
      <c r="G1853" s="460"/>
      <c r="H1853" s="48"/>
      <c r="I1853" s="48"/>
      <c r="J1853" s="48"/>
      <c r="K1853" s="54"/>
      <c r="N1853" s="176"/>
      <c r="O1853" s="48"/>
      <c r="P1853" s="48"/>
      <c r="Q1853" s="48"/>
      <c r="R1853" s="54"/>
      <c r="T1853" s="176"/>
      <c r="U1853" s="48"/>
      <c r="V1853" s="48"/>
      <c r="W1853" s="48"/>
      <c r="X1853" s="54"/>
      <c r="Z1853" s="176"/>
      <c r="AA1853" s="48"/>
      <c r="AB1853" s="48"/>
      <c r="AC1853" s="48"/>
      <c r="AD1853" s="54"/>
      <c r="AK1853" s="20"/>
      <c r="AL1853" s="20"/>
      <c r="AM1853" s="20"/>
      <c r="AN1853" s="20"/>
      <c r="AO1853" s="20"/>
      <c r="AP1853" s="20"/>
      <c r="AQ1853" s="20"/>
      <c r="AR1853" s="20"/>
      <c r="AS1853" s="20"/>
      <c r="AU1853" s="20"/>
      <c r="AV1853" s="20"/>
      <c r="AW1853" s="20"/>
      <c r="AX1853" s="20"/>
      <c r="AY1853" s="20"/>
      <c r="AZ1853" s="20"/>
      <c r="BA1853" s="20"/>
      <c r="BC1853" s="48"/>
      <c r="BE1853" s="48"/>
      <c r="BG1853" s="48"/>
      <c r="BH1853" s="48"/>
      <c r="BI1853" s="19"/>
      <c r="BJ1853" s="19"/>
      <c r="BK1853" s="19"/>
      <c r="BL1853" s="48"/>
      <c r="BM1853" s="61"/>
      <c r="BN1853" s="48"/>
    </row>
    <row r="1854" spans="2:66">
      <c r="B1854" s="43"/>
      <c r="C1854" s="27"/>
      <c r="F1854" s="176"/>
      <c r="G1854" s="460"/>
      <c r="H1854" s="48"/>
      <c r="I1854" s="48"/>
      <c r="J1854" s="48"/>
      <c r="K1854" s="54"/>
      <c r="N1854" s="176"/>
      <c r="O1854" s="48"/>
      <c r="P1854" s="48"/>
      <c r="Q1854" s="48"/>
      <c r="R1854" s="54"/>
      <c r="T1854" s="176"/>
      <c r="U1854" s="48"/>
      <c r="V1854" s="48"/>
      <c r="W1854" s="48"/>
      <c r="X1854" s="54"/>
      <c r="Z1854" s="176"/>
      <c r="AA1854" s="48"/>
      <c r="AB1854" s="48"/>
      <c r="AC1854" s="48"/>
      <c r="AD1854" s="54"/>
      <c r="AK1854" s="20"/>
      <c r="AL1854" s="20"/>
      <c r="AM1854" s="20"/>
      <c r="AN1854" s="20"/>
      <c r="AO1854" s="20"/>
      <c r="AP1854" s="20"/>
      <c r="AQ1854" s="20"/>
      <c r="AR1854" s="20"/>
      <c r="AS1854" s="20"/>
      <c r="AU1854" s="20"/>
      <c r="AV1854" s="20"/>
      <c r="AW1854" s="20"/>
      <c r="AX1854" s="20"/>
      <c r="AY1854" s="20"/>
      <c r="AZ1854" s="20"/>
      <c r="BA1854" s="20"/>
      <c r="BC1854" s="48"/>
      <c r="BE1854" s="48"/>
      <c r="BG1854" s="48"/>
      <c r="BH1854" s="48"/>
      <c r="BI1854" s="19"/>
      <c r="BJ1854" s="19"/>
      <c r="BK1854" s="19"/>
      <c r="BL1854" s="48"/>
      <c r="BM1854" s="61"/>
      <c r="BN1854" s="48"/>
    </row>
    <row r="1855" spans="2:66">
      <c r="B1855" s="43"/>
      <c r="C1855" s="27"/>
      <c r="F1855" s="176"/>
      <c r="G1855" s="460"/>
      <c r="H1855" s="48"/>
      <c r="I1855" s="48"/>
      <c r="J1855" s="48"/>
      <c r="K1855" s="54"/>
      <c r="N1855" s="176"/>
      <c r="O1855" s="48"/>
      <c r="P1855" s="48"/>
      <c r="Q1855" s="48"/>
      <c r="R1855" s="54"/>
      <c r="T1855" s="176"/>
      <c r="U1855" s="48"/>
      <c r="V1855" s="48"/>
      <c r="W1855" s="48"/>
      <c r="X1855" s="54"/>
      <c r="Z1855" s="176"/>
      <c r="AA1855" s="48"/>
      <c r="AB1855" s="48"/>
      <c r="AC1855" s="48"/>
      <c r="AD1855" s="54"/>
      <c r="AK1855" s="20"/>
      <c r="AL1855" s="20"/>
      <c r="AM1855" s="20"/>
      <c r="AN1855" s="20"/>
      <c r="AO1855" s="20"/>
      <c r="AP1855" s="20"/>
      <c r="AQ1855" s="20"/>
      <c r="AR1855" s="20"/>
      <c r="AS1855" s="20"/>
      <c r="AU1855" s="20"/>
      <c r="AV1855" s="20"/>
      <c r="AW1855" s="20"/>
      <c r="AX1855" s="20"/>
      <c r="AY1855" s="20"/>
      <c r="AZ1855" s="20"/>
      <c r="BA1855" s="20"/>
      <c r="BC1855" s="48"/>
      <c r="BE1855" s="48"/>
      <c r="BG1855" s="48"/>
      <c r="BH1855" s="48"/>
      <c r="BI1855" s="19"/>
      <c r="BJ1855" s="19"/>
      <c r="BK1855" s="19"/>
      <c r="BL1855" s="48"/>
      <c r="BM1855" s="61"/>
      <c r="BN1855" s="48"/>
    </row>
    <row r="1856" spans="2:66">
      <c r="B1856" s="43"/>
      <c r="C1856" s="27"/>
      <c r="F1856" s="176"/>
      <c r="G1856" s="460"/>
      <c r="H1856" s="48"/>
      <c r="I1856" s="48"/>
      <c r="J1856" s="48"/>
      <c r="K1856" s="54"/>
      <c r="N1856" s="176"/>
      <c r="O1856" s="48"/>
      <c r="P1856" s="48"/>
      <c r="Q1856" s="48"/>
      <c r="R1856" s="54"/>
      <c r="T1856" s="176"/>
      <c r="U1856" s="48"/>
      <c r="V1856" s="48"/>
      <c r="W1856" s="48"/>
      <c r="X1856" s="54"/>
      <c r="Z1856" s="176"/>
      <c r="AA1856" s="48"/>
      <c r="AB1856" s="48"/>
      <c r="AC1856" s="48"/>
      <c r="AD1856" s="54"/>
      <c r="AK1856" s="20"/>
      <c r="AL1856" s="20"/>
      <c r="AM1856" s="20"/>
      <c r="AN1856" s="20"/>
      <c r="AO1856" s="20"/>
      <c r="AP1856" s="20"/>
      <c r="AQ1856" s="20"/>
      <c r="AR1856" s="20"/>
      <c r="AS1856" s="20"/>
      <c r="AU1856" s="20"/>
      <c r="AV1856" s="20"/>
      <c r="AW1856" s="20"/>
      <c r="AX1856" s="20"/>
      <c r="AY1856" s="20"/>
      <c r="AZ1856" s="20"/>
      <c r="BA1856" s="20"/>
      <c r="BC1856" s="48"/>
      <c r="BE1856" s="48"/>
      <c r="BG1856" s="48"/>
      <c r="BH1856" s="48"/>
      <c r="BI1856" s="19"/>
      <c r="BJ1856" s="19"/>
      <c r="BK1856" s="19"/>
      <c r="BL1856" s="48"/>
      <c r="BM1856" s="61"/>
      <c r="BN1856" s="48"/>
    </row>
    <row r="1857" spans="2:66">
      <c r="B1857" s="43"/>
      <c r="C1857" s="27"/>
      <c r="F1857" s="176"/>
      <c r="G1857" s="460"/>
      <c r="H1857" s="48"/>
      <c r="I1857" s="48"/>
      <c r="J1857" s="48"/>
      <c r="K1857" s="54"/>
      <c r="N1857" s="176"/>
      <c r="O1857" s="48"/>
      <c r="P1857" s="48"/>
      <c r="Q1857" s="48"/>
      <c r="R1857" s="54"/>
      <c r="T1857" s="176"/>
      <c r="U1857" s="48"/>
      <c r="V1857" s="48"/>
      <c r="W1857" s="48"/>
      <c r="X1857" s="54"/>
      <c r="Z1857" s="176"/>
      <c r="AA1857" s="48"/>
      <c r="AB1857" s="48"/>
      <c r="AC1857" s="48"/>
      <c r="AD1857" s="54"/>
      <c r="AK1857" s="20"/>
      <c r="AL1857" s="20"/>
      <c r="AM1857" s="20"/>
      <c r="AN1857" s="20"/>
      <c r="AO1857" s="20"/>
      <c r="AP1857" s="20"/>
      <c r="AQ1857" s="20"/>
      <c r="AR1857" s="20"/>
      <c r="AS1857" s="20"/>
      <c r="AU1857" s="20"/>
      <c r="AV1857" s="20"/>
      <c r="AW1857" s="20"/>
      <c r="AX1857" s="20"/>
      <c r="AY1857" s="20"/>
      <c r="AZ1857" s="20"/>
      <c r="BA1857" s="20"/>
      <c r="BC1857" s="48"/>
      <c r="BE1857" s="48"/>
      <c r="BG1857" s="48"/>
      <c r="BH1857" s="48"/>
      <c r="BI1857" s="19"/>
      <c r="BJ1857" s="19"/>
      <c r="BK1857" s="19"/>
      <c r="BL1857" s="48"/>
      <c r="BM1857" s="61"/>
      <c r="BN1857" s="48"/>
    </row>
    <row r="1858" spans="2:66">
      <c r="B1858" s="43"/>
      <c r="C1858" s="27"/>
      <c r="F1858" s="176"/>
      <c r="G1858" s="460"/>
      <c r="H1858" s="48"/>
      <c r="I1858" s="48"/>
      <c r="J1858" s="48"/>
      <c r="K1858" s="54"/>
      <c r="N1858" s="176"/>
      <c r="O1858" s="48"/>
      <c r="P1858" s="48"/>
      <c r="Q1858" s="48"/>
      <c r="R1858" s="54"/>
      <c r="T1858" s="176"/>
      <c r="U1858" s="48"/>
      <c r="V1858" s="48"/>
      <c r="W1858" s="48"/>
      <c r="X1858" s="54"/>
      <c r="Z1858" s="176"/>
      <c r="AA1858" s="48"/>
      <c r="AB1858" s="48"/>
      <c r="AC1858" s="48"/>
      <c r="AD1858" s="54"/>
      <c r="AK1858" s="20"/>
      <c r="AL1858" s="20"/>
      <c r="AM1858" s="20"/>
      <c r="AN1858" s="20"/>
      <c r="AO1858" s="20"/>
      <c r="AP1858" s="20"/>
      <c r="AQ1858" s="20"/>
      <c r="AR1858" s="20"/>
      <c r="AS1858" s="20"/>
      <c r="AU1858" s="20"/>
      <c r="AV1858" s="20"/>
      <c r="AW1858" s="20"/>
      <c r="AX1858" s="20"/>
      <c r="AY1858" s="20"/>
      <c r="AZ1858" s="20"/>
      <c r="BA1858" s="20"/>
      <c r="BC1858" s="48"/>
      <c r="BE1858" s="48"/>
      <c r="BG1858" s="48"/>
      <c r="BH1858" s="48"/>
      <c r="BI1858" s="19"/>
      <c r="BJ1858" s="19"/>
      <c r="BK1858" s="19"/>
      <c r="BL1858" s="48"/>
      <c r="BM1858" s="61"/>
      <c r="BN1858" s="48"/>
    </row>
    <row r="1859" spans="2:66">
      <c r="B1859" s="43"/>
      <c r="C1859" s="27"/>
      <c r="F1859" s="176"/>
      <c r="G1859" s="460"/>
      <c r="H1859" s="48"/>
      <c r="I1859" s="48"/>
      <c r="J1859" s="48"/>
      <c r="K1859" s="54"/>
      <c r="N1859" s="176"/>
      <c r="O1859" s="48"/>
      <c r="P1859" s="48"/>
      <c r="Q1859" s="48"/>
      <c r="R1859" s="54"/>
      <c r="T1859" s="176"/>
      <c r="U1859" s="48"/>
      <c r="V1859" s="48"/>
      <c r="W1859" s="48"/>
      <c r="X1859" s="54"/>
      <c r="Z1859" s="176"/>
      <c r="AA1859" s="48"/>
      <c r="AB1859" s="48"/>
      <c r="AC1859" s="48"/>
      <c r="AD1859" s="54"/>
      <c r="AK1859" s="20"/>
      <c r="AL1859" s="20"/>
      <c r="AM1859" s="20"/>
      <c r="AN1859" s="20"/>
      <c r="AO1859" s="20"/>
      <c r="AP1859" s="20"/>
      <c r="AQ1859" s="20"/>
      <c r="AR1859" s="20"/>
      <c r="AS1859" s="20"/>
      <c r="AU1859" s="20"/>
      <c r="AV1859" s="20"/>
      <c r="AW1859" s="20"/>
      <c r="AX1859" s="20"/>
      <c r="AY1859" s="20"/>
      <c r="AZ1859" s="20"/>
      <c r="BA1859" s="20"/>
      <c r="BC1859" s="48"/>
      <c r="BE1859" s="48"/>
      <c r="BG1859" s="48"/>
      <c r="BH1859" s="48"/>
      <c r="BI1859" s="19"/>
      <c r="BJ1859" s="19"/>
      <c r="BK1859" s="19"/>
      <c r="BL1859" s="48"/>
      <c r="BM1859" s="61"/>
      <c r="BN1859" s="48"/>
    </row>
    <row r="1860" spans="2:66">
      <c r="B1860" s="43"/>
      <c r="C1860" s="27"/>
      <c r="F1860" s="176"/>
      <c r="G1860" s="460"/>
      <c r="H1860" s="48"/>
      <c r="I1860" s="48"/>
      <c r="J1860" s="48"/>
      <c r="K1860" s="54"/>
      <c r="N1860" s="176"/>
      <c r="O1860" s="48"/>
      <c r="P1860" s="48"/>
      <c r="Q1860" s="48"/>
      <c r="R1860" s="54"/>
      <c r="T1860" s="176"/>
      <c r="U1860" s="48"/>
      <c r="V1860" s="48"/>
      <c r="W1860" s="48"/>
      <c r="X1860" s="54"/>
      <c r="Z1860" s="176"/>
      <c r="AA1860" s="48"/>
      <c r="AB1860" s="48"/>
      <c r="AC1860" s="48"/>
      <c r="AD1860" s="54"/>
      <c r="AK1860" s="20"/>
      <c r="AL1860" s="20"/>
      <c r="AM1860" s="20"/>
      <c r="AN1860" s="20"/>
      <c r="AO1860" s="20"/>
      <c r="AP1860" s="20"/>
      <c r="AQ1860" s="20"/>
      <c r="AR1860" s="20"/>
      <c r="AS1860" s="20"/>
      <c r="AU1860" s="20"/>
      <c r="AV1860" s="20"/>
      <c r="AW1860" s="20"/>
      <c r="AX1860" s="20"/>
      <c r="AY1860" s="20"/>
      <c r="AZ1860" s="20"/>
      <c r="BA1860" s="20"/>
      <c r="BC1860" s="48"/>
      <c r="BE1860" s="48"/>
      <c r="BG1860" s="48"/>
      <c r="BH1860" s="48"/>
      <c r="BI1860" s="19"/>
      <c r="BJ1860" s="19"/>
      <c r="BK1860" s="19"/>
      <c r="BL1860" s="48"/>
      <c r="BM1860" s="61"/>
      <c r="BN1860" s="48"/>
    </row>
    <row r="1861" spans="2:66">
      <c r="B1861" s="43"/>
      <c r="C1861" s="27"/>
      <c r="F1861" s="176"/>
      <c r="G1861" s="460"/>
      <c r="H1861" s="48"/>
      <c r="I1861" s="48"/>
      <c r="J1861" s="48"/>
      <c r="K1861" s="54"/>
      <c r="N1861" s="176"/>
      <c r="O1861" s="48"/>
      <c r="P1861" s="48"/>
      <c r="Q1861" s="48"/>
      <c r="R1861" s="54"/>
      <c r="T1861" s="176"/>
      <c r="U1861" s="48"/>
      <c r="V1861" s="48"/>
      <c r="W1861" s="48"/>
      <c r="X1861" s="54"/>
      <c r="Z1861" s="176"/>
      <c r="AA1861" s="48"/>
      <c r="AB1861" s="48"/>
      <c r="AC1861" s="48"/>
      <c r="AD1861" s="54"/>
      <c r="AK1861" s="20"/>
      <c r="AL1861" s="20"/>
      <c r="AM1861" s="20"/>
      <c r="AN1861" s="20"/>
      <c r="AO1861" s="20"/>
      <c r="AP1861" s="20"/>
      <c r="AQ1861" s="20"/>
      <c r="AR1861" s="20"/>
      <c r="AS1861" s="20"/>
      <c r="AU1861" s="20"/>
      <c r="AV1861" s="20"/>
      <c r="AW1861" s="20"/>
      <c r="AX1861" s="20"/>
      <c r="AY1861" s="20"/>
      <c r="AZ1861" s="20"/>
      <c r="BA1861" s="20"/>
      <c r="BC1861" s="48"/>
      <c r="BE1861" s="48"/>
      <c r="BG1861" s="48"/>
      <c r="BH1861" s="48"/>
      <c r="BI1861" s="19"/>
      <c r="BJ1861" s="19"/>
      <c r="BK1861" s="19"/>
      <c r="BL1861" s="48"/>
      <c r="BM1861" s="61"/>
      <c r="BN1861" s="48"/>
    </row>
    <row r="1862" spans="2:66">
      <c r="B1862" s="43"/>
      <c r="C1862" s="27"/>
      <c r="F1862" s="176"/>
      <c r="G1862" s="460"/>
      <c r="H1862" s="48"/>
      <c r="I1862" s="48"/>
      <c r="J1862" s="48"/>
      <c r="K1862" s="54"/>
      <c r="N1862" s="176"/>
      <c r="O1862" s="48"/>
      <c r="P1862" s="48"/>
      <c r="Q1862" s="48"/>
      <c r="R1862" s="54"/>
      <c r="T1862" s="176"/>
      <c r="U1862" s="48"/>
      <c r="V1862" s="48"/>
      <c r="W1862" s="48"/>
      <c r="X1862" s="54"/>
      <c r="Z1862" s="176"/>
      <c r="AA1862" s="48"/>
      <c r="AB1862" s="48"/>
      <c r="AC1862" s="48"/>
      <c r="AD1862" s="54"/>
      <c r="AK1862" s="20"/>
      <c r="AL1862" s="20"/>
      <c r="AM1862" s="20"/>
      <c r="AN1862" s="20"/>
      <c r="AO1862" s="20"/>
      <c r="AP1862" s="20"/>
      <c r="AQ1862" s="20"/>
      <c r="AR1862" s="20"/>
      <c r="AS1862" s="20"/>
      <c r="AU1862" s="20"/>
      <c r="AV1862" s="20"/>
      <c r="AW1862" s="20"/>
      <c r="AX1862" s="20"/>
      <c r="AY1862" s="20"/>
      <c r="AZ1862" s="20"/>
      <c r="BA1862" s="20"/>
      <c r="BC1862" s="48"/>
      <c r="BE1862" s="48"/>
      <c r="BG1862" s="48"/>
      <c r="BH1862" s="48"/>
      <c r="BI1862" s="19"/>
      <c r="BJ1862" s="19"/>
      <c r="BK1862" s="19"/>
      <c r="BL1862" s="48"/>
      <c r="BM1862" s="61"/>
      <c r="BN1862" s="48"/>
    </row>
    <row r="1863" spans="2:66">
      <c r="B1863" s="43"/>
      <c r="C1863" s="27"/>
      <c r="F1863" s="176"/>
      <c r="G1863" s="460"/>
      <c r="H1863" s="48"/>
      <c r="I1863" s="48"/>
      <c r="J1863" s="48"/>
      <c r="K1863" s="54"/>
      <c r="N1863" s="176"/>
      <c r="O1863" s="48"/>
      <c r="P1863" s="48"/>
      <c r="Q1863" s="48"/>
      <c r="R1863" s="54"/>
      <c r="T1863" s="176"/>
      <c r="U1863" s="48"/>
      <c r="V1863" s="48"/>
      <c r="W1863" s="48"/>
      <c r="X1863" s="54"/>
      <c r="Z1863" s="176"/>
      <c r="AA1863" s="48"/>
      <c r="AB1863" s="48"/>
      <c r="AC1863" s="48"/>
      <c r="AD1863" s="54"/>
      <c r="AK1863" s="20"/>
      <c r="AL1863" s="20"/>
      <c r="AM1863" s="20"/>
      <c r="AN1863" s="20"/>
      <c r="AO1863" s="20"/>
      <c r="AP1863" s="20"/>
      <c r="AQ1863" s="20"/>
      <c r="AR1863" s="20"/>
      <c r="AS1863" s="20"/>
      <c r="AU1863" s="20"/>
      <c r="AV1863" s="20"/>
      <c r="AW1863" s="20"/>
      <c r="AX1863" s="20"/>
      <c r="AY1863" s="20"/>
      <c r="AZ1863" s="20"/>
      <c r="BA1863" s="20"/>
      <c r="BC1863" s="48"/>
      <c r="BE1863" s="48"/>
      <c r="BG1863" s="48"/>
      <c r="BH1863" s="48"/>
      <c r="BI1863" s="19"/>
      <c r="BJ1863" s="19"/>
      <c r="BK1863" s="19"/>
      <c r="BL1863" s="48"/>
      <c r="BM1863" s="61"/>
      <c r="BN1863" s="48"/>
    </row>
    <row r="1864" spans="2:66">
      <c r="B1864" s="43"/>
      <c r="C1864" s="27"/>
      <c r="F1864" s="176"/>
      <c r="G1864" s="460"/>
      <c r="H1864" s="48"/>
      <c r="I1864" s="48"/>
      <c r="J1864" s="48"/>
      <c r="K1864" s="54"/>
      <c r="N1864" s="176"/>
      <c r="O1864" s="48"/>
      <c r="P1864" s="48"/>
      <c r="Q1864" s="48"/>
      <c r="R1864" s="54"/>
      <c r="T1864" s="176"/>
      <c r="U1864" s="48"/>
      <c r="V1864" s="48"/>
      <c r="W1864" s="48"/>
      <c r="X1864" s="54"/>
      <c r="Z1864" s="176"/>
      <c r="AA1864" s="48"/>
      <c r="AB1864" s="48"/>
      <c r="AC1864" s="48"/>
      <c r="AD1864" s="54"/>
      <c r="AK1864" s="20"/>
      <c r="AL1864" s="20"/>
      <c r="AM1864" s="20"/>
      <c r="AN1864" s="20"/>
      <c r="AO1864" s="20"/>
      <c r="AP1864" s="20"/>
      <c r="AQ1864" s="20"/>
      <c r="AR1864" s="20"/>
      <c r="AS1864" s="20"/>
      <c r="AU1864" s="20"/>
      <c r="AV1864" s="20"/>
      <c r="AW1864" s="20"/>
      <c r="AX1864" s="20"/>
      <c r="AY1864" s="20"/>
      <c r="AZ1864" s="20"/>
      <c r="BA1864" s="20"/>
      <c r="BC1864" s="48"/>
      <c r="BE1864" s="48"/>
      <c r="BG1864" s="48"/>
      <c r="BH1864" s="48"/>
      <c r="BI1864" s="19"/>
      <c r="BJ1864" s="19"/>
      <c r="BK1864" s="19"/>
      <c r="BL1864" s="48"/>
      <c r="BM1864" s="61"/>
      <c r="BN1864" s="48"/>
    </row>
    <row r="1865" spans="2:66">
      <c r="B1865" s="43"/>
      <c r="C1865" s="27"/>
      <c r="F1865" s="176"/>
      <c r="G1865" s="460"/>
      <c r="H1865" s="48"/>
      <c r="I1865" s="48"/>
      <c r="J1865" s="48"/>
      <c r="K1865" s="54"/>
      <c r="N1865" s="176"/>
      <c r="O1865" s="48"/>
      <c r="P1865" s="48"/>
      <c r="Q1865" s="48"/>
      <c r="R1865" s="54"/>
      <c r="T1865" s="176"/>
      <c r="U1865" s="48"/>
      <c r="V1865" s="48"/>
      <c r="W1865" s="48"/>
      <c r="X1865" s="54"/>
      <c r="Z1865" s="176"/>
      <c r="AA1865" s="48"/>
      <c r="AB1865" s="48"/>
      <c r="AC1865" s="48"/>
      <c r="AD1865" s="54"/>
      <c r="AK1865" s="20"/>
      <c r="AL1865" s="20"/>
      <c r="AM1865" s="20"/>
      <c r="AN1865" s="20"/>
      <c r="AO1865" s="20"/>
      <c r="AP1865" s="20"/>
      <c r="AQ1865" s="20"/>
      <c r="AR1865" s="20"/>
      <c r="AS1865" s="20"/>
      <c r="AU1865" s="20"/>
      <c r="AV1865" s="20"/>
      <c r="AW1865" s="20"/>
      <c r="AX1865" s="20"/>
      <c r="AY1865" s="20"/>
      <c r="AZ1865" s="20"/>
      <c r="BA1865" s="20"/>
      <c r="BC1865" s="48"/>
      <c r="BE1865" s="48"/>
      <c r="BG1865" s="48"/>
      <c r="BH1865" s="48"/>
      <c r="BI1865" s="19"/>
      <c r="BJ1865" s="19"/>
      <c r="BK1865" s="19"/>
      <c r="BL1865" s="48"/>
      <c r="BM1865" s="61"/>
      <c r="BN1865" s="48"/>
    </row>
    <row r="1866" spans="2:66">
      <c r="B1866" s="43"/>
      <c r="C1866" s="27"/>
      <c r="F1866" s="176"/>
      <c r="G1866" s="460"/>
      <c r="H1866" s="48"/>
      <c r="I1866" s="48"/>
      <c r="J1866" s="48"/>
      <c r="K1866" s="54"/>
      <c r="N1866" s="176"/>
      <c r="O1866" s="48"/>
      <c r="P1866" s="48"/>
      <c r="Q1866" s="48"/>
      <c r="R1866" s="54"/>
      <c r="T1866" s="176"/>
      <c r="U1866" s="48"/>
      <c r="V1866" s="48"/>
      <c r="W1866" s="48"/>
      <c r="X1866" s="54"/>
      <c r="Z1866" s="176"/>
      <c r="AA1866" s="48"/>
      <c r="AB1866" s="48"/>
      <c r="AC1866" s="48"/>
      <c r="AD1866" s="54"/>
      <c r="AK1866" s="20"/>
      <c r="AL1866" s="20"/>
      <c r="AM1866" s="20"/>
      <c r="AN1866" s="20"/>
      <c r="AO1866" s="20"/>
      <c r="AP1866" s="20"/>
      <c r="AQ1866" s="20"/>
      <c r="AR1866" s="20"/>
      <c r="AS1866" s="20"/>
      <c r="AU1866" s="20"/>
      <c r="AV1866" s="20"/>
      <c r="AW1866" s="20"/>
      <c r="AX1866" s="20"/>
      <c r="AY1866" s="20"/>
      <c r="AZ1866" s="20"/>
      <c r="BA1866" s="20"/>
      <c r="BC1866" s="48"/>
      <c r="BE1866" s="48"/>
      <c r="BG1866" s="48"/>
      <c r="BH1866" s="48"/>
      <c r="BI1866" s="19"/>
      <c r="BJ1866" s="19"/>
      <c r="BK1866" s="19"/>
      <c r="BL1866" s="48"/>
      <c r="BM1866" s="61"/>
      <c r="BN1866" s="48"/>
    </row>
    <row r="1867" spans="2:66">
      <c r="B1867" s="43"/>
      <c r="C1867" s="27"/>
      <c r="F1867" s="176"/>
      <c r="G1867" s="460"/>
      <c r="H1867" s="48"/>
      <c r="I1867" s="48"/>
      <c r="J1867" s="48"/>
      <c r="K1867" s="54"/>
      <c r="N1867" s="176"/>
      <c r="O1867" s="48"/>
      <c r="P1867" s="48"/>
      <c r="Q1867" s="48"/>
      <c r="R1867" s="54"/>
      <c r="T1867" s="176"/>
      <c r="U1867" s="48"/>
      <c r="V1867" s="48"/>
      <c r="W1867" s="48"/>
      <c r="X1867" s="54"/>
      <c r="Z1867" s="176"/>
      <c r="AA1867" s="48"/>
      <c r="AB1867" s="48"/>
      <c r="AC1867" s="48"/>
      <c r="AD1867" s="54"/>
      <c r="AK1867" s="20"/>
      <c r="AL1867" s="20"/>
      <c r="AM1867" s="20"/>
      <c r="AN1867" s="20"/>
      <c r="AO1867" s="20"/>
      <c r="AP1867" s="20"/>
      <c r="AQ1867" s="20"/>
      <c r="AR1867" s="20"/>
      <c r="AS1867" s="20"/>
      <c r="AU1867" s="20"/>
      <c r="AV1867" s="20"/>
      <c r="AW1867" s="20"/>
      <c r="AX1867" s="20"/>
      <c r="AY1867" s="20"/>
      <c r="AZ1867" s="20"/>
      <c r="BA1867" s="20"/>
      <c r="BC1867" s="48"/>
      <c r="BE1867" s="48"/>
      <c r="BG1867" s="48"/>
      <c r="BH1867" s="48"/>
      <c r="BI1867" s="19"/>
      <c r="BJ1867" s="19"/>
      <c r="BK1867" s="19"/>
      <c r="BL1867" s="48"/>
      <c r="BM1867" s="61"/>
      <c r="BN1867" s="48"/>
    </row>
    <row r="1868" spans="2:66">
      <c r="B1868" s="43"/>
      <c r="C1868" s="27"/>
      <c r="F1868" s="176"/>
      <c r="G1868" s="460"/>
      <c r="H1868" s="48"/>
      <c r="I1868" s="48"/>
      <c r="J1868" s="48"/>
      <c r="K1868" s="54"/>
      <c r="N1868" s="176"/>
      <c r="O1868" s="48"/>
      <c r="P1868" s="48"/>
      <c r="Q1868" s="48"/>
      <c r="R1868" s="54"/>
      <c r="T1868" s="176"/>
      <c r="U1868" s="48"/>
      <c r="V1868" s="48"/>
      <c r="W1868" s="48"/>
      <c r="X1868" s="54"/>
      <c r="Z1868" s="176"/>
      <c r="AA1868" s="48"/>
      <c r="AB1868" s="48"/>
      <c r="AC1868" s="48"/>
      <c r="AD1868" s="54"/>
      <c r="AK1868" s="20"/>
      <c r="AL1868" s="20"/>
      <c r="AM1868" s="20"/>
      <c r="AN1868" s="20"/>
      <c r="AO1868" s="20"/>
      <c r="AP1868" s="20"/>
      <c r="AQ1868" s="20"/>
      <c r="AR1868" s="20"/>
      <c r="AS1868" s="20"/>
      <c r="AU1868" s="20"/>
      <c r="AV1868" s="20"/>
      <c r="AW1868" s="20"/>
      <c r="AX1868" s="20"/>
      <c r="AY1868" s="20"/>
      <c r="AZ1868" s="20"/>
      <c r="BA1868" s="20"/>
      <c r="BC1868" s="48"/>
      <c r="BE1868" s="48"/>
      <c r="BG1868" s="48"/>
      <c r="BH1868" s="48"/>
      <c r="BI1868" s="19"/>
      <c r="BJ1868" s="19"/>
      <c r="BK1868" s="19"/>
      <c r="BL1868" s="48"/>
      <c r="BM1868" s="61"/>
      <c r="BN1868" s="48"/>
    </row>
    <row r="1869" spans="2:66">
      <c r="B1869" s="43"/>
      <c r="C1869" s="27"/>
      <c r="F1869" s="176"/>
      <c r="G1869" s="460"/>
      <c r="H1869" s="48"/>
      <c r="I1869" s="48"/>
      <c r="J1869" s="48"/>
      <c r="K1869" s="54"/>
      <c r="N1869" s="176"/>
      <c r="O1869" s="48"/>
      <c r="P1869" s="48"/>
      <c r="Q1869" s="48"/>
      <c r="R1869" s="54"/>
      <c r="T1869" s="176"/>
      <c r="U1869" s="48"/>
      <c r="V1869" s="48"/>
      <c r="W1869" s="48"/>
      <c r="X1869" s="54"/>
      <c r="Z1869" s="176"/>
      <c r="AA1869" s="48"/>
      <c r="AB1869" s="48"/>
      <c r="AC1869" s="48"/>
      <c r="AD1869" s="54"/>
      <c r="AK1869" s="20"/>
      <c r="AL1869" s="20"/>
      <c r="AM1869" s="20"/>
      <c r="AN1869" s="20"/>
      <c r="AO1869" s="20"/>
      <c r="AP1869" s="20"/>
      <c r="AQ1869" s="20"/>
      <c r="AR1869" s="20"/>
      <c r="AS1869" s="20"/>
      <c r="AU1869" s="20"/>
      <c r="AV1869" s="20"/>
      <c r="AW1869" s="20"/>
      <c r="AX1869" s="20"/>
      <c r="AY1869" s="20"/>
      <c r="AZ1869" s="20"/>
      <c r="BA1869" s="20"/>
      <c r="BC1869" s="48"/>
      <c r="BE1869" s="48"/>
      <c r="BG1869" s="48"/>
      <c r="BH1869" s="48"/>
      <c r="BI1869" s="19"/>
      <c r="BJ1869" s="19"/>
      <c r="BK1869" s="19"/>
      <c r="BL1869" s="48"/>
      <c r="BM1869" s="61"/>
      <c r="BN1869" s="48"/>
    </row>
    <row r="1870" spans="2:66">
      <c r="B1870" s="43"/>
      <c r="C1870" s="27"/>
      <c r="F1870" s="176"/>
      <c r="G1870" s="460"/>
      <c r="H1870" s="48"/>
      <c r="I1870" s="48"/>
      <c r="J1870" s="48"/>
      <c r="K1870" s="54"/>
      <c r="N1870" s="176"/>
      <c r="O1870" s="48"/>
      <c r="P1870" s="48"/>
      <c r="Q1870" s="48"/>
      <c r="R1870" s="54"/>
      <c r="T1870" s="176"/>
      <c r="U1870" s="48"/>
      <c r="V1870" s="48"/>
      <c r="W1870" s="48"/>
      <c r="X1870" s="54"/>
      <c r="Z1870" s="176"/>
      <c r="AA1870" s="48"/>
      <c r="AB1870" s="48"/>
      <c r="AC1870" s="48"/>
      <c r="AD1870" s="54"/>
      <c r="AK1870" s="20"/>
      <c r="AL1870" s="20"/>
      <c r="AM1870" s="20"/>
      <c r="AN1870" s="20"/>
      <c r="AO1870" s="20"/>
      <c r="AP1870" s="20"/>
      <c r="AQ1870" s="20"/>
      <c r="AR1870" s="20"/>
      <c r="AS1870" s="20"/>
      <c r="AU1870" s="20"/>
      <c r="AV1870" s="20"/>
      <c r="AW1870" s="20"/>
      <c r="AX1870" s="20"/>
      <c r="AY1870" s="20"/>
      <c r="AZ1870" s="20"/>
      <c r="BA1870" s="20"/>
      <c r="BC1870" s="48"/>
      <c r="BE1870" s="48"/>
      <c r="BG1870" s="48"/>
      <c r="BH1870" s="48"/>
      <c r="BI1870" s="19"/>
      <c r="BJ1870" s="19"/>
      <c r="BK1870" s="19"/>
      <c r="BL1870" s="48"/>
      <c r="BM1870" s="61"/>
      <c r="BN1870" s="48"/>
    </row>
    <row r="1871" spans="2:66">
      <c r="B1871" s="43"/>
      <c r="C1871" s="27"/>
      <c r="F1871" s="176"/>
      <c r="G1871" s="460"/>
      <c r="H1871" s="48"/>
      <c r="I1871" s="48"/>
      <c r="J1871" s="48"/>
      <c r="K1871" s="54"/>
      <c r="N1871" s="176"/>
      <c r="O1871" s="48"/>
      <c r="P1871" s="48"/>
      <c r="Q1871" s="48"/>
      <c r="R1871" s="54"/>
      <c r="T1871" s="176"/>
      <c r="U1871" s="48"/>
      <c r="V1871" s="48"/>
      <c r="W1871" s="48"/>
      <c r="X1871" s="54"/>
      <c r="Z1871" s="176"/>
      <c r="AA1871" s="48"/>
      <c r="AB1871" s="48"/>
      <c r="AC1871" s="48"/>
      <c r="AD1871" s="54"/>
      <c r="AK1871" s="20"/>
      <c r="AL1871" s="20"/>
      <c r="AM1871" s="20"/>
      <c r="AN1871" s="20"/>
      <c r="AO1871" s="20"/>
      <c r="AP1871" s="20"/>
      <c r="AQ1871" s="20"/>
      <c r="AR1871" s="20"/>
      <c r="AS1871" s="20"/>
      <c r="AU1871" s="20"/>
      <c r="AV1871" s="20"/>
      <c r="AW1871" s="20"/>
      <c r="AX1871" s="20"/>
      <c r="AY1871" s="20"/>
      <c r="AZ1871" s="20"/>
      <c r="BA1871" s="20"/>
      <c r="BC1871" s="48"/>
      <c r="BE1871" s="48"/>
      <c r="BG1871" s="48"/>
      <c r="BH1871" s="48"/>
      <c r="BI1871" s="19"/>
      <c r="BJ1871" s="19"/>
      <c r="BK1871" s="19"/>
      <c r="BL1871" s="48"/>
      <c r="BM1871" s="61"/>
      <c r="BN1871" s="48"/>
    </row>
    <row r="1872" spans="2:66">
      <c r="B1872" s="43"/>
      <c r="C1872" s="27"/>
      <c r="F1872" s="176"/>
      <c r="G1872" s="460"/>
      <c r="H1872" s="48"/>
      <c r="I1872" s="48"/>
      <c r="J1872" s="48"/>
      <c r="K1872" s="54"/>
      <c r="N1872" s="176"/>
      <c r="O1872" s="48"/>
      <c r="P1872" s="48"/>
      <c r="Q1872" s="48"/>
      <c r="R1872" s="54"/>
      <c r="T1872" s="176"/>
      <c r="U1872" s="48"/>
      <c r="V1872" s="48"/>
      <c r="W1872" s="48"/>
      <c r="X1872" s="54"/>
      <c r="Z1872" s="176"/>
      <c r="AA1872" s="48"/>
      <c r="AB1872" s="48"/>
      <c r="AC1872" s="48"/>
      <c r="AD1872" s="54"/>
      <c r="AK1872" s="20"/>
      <c r="AL1872" s="20"/>
      <c r="AM1872" s="20"/>
      <c r="AN1872" s="20"/>
      <c r="AO1872" s="20"/>
      <c r="AP1872" s="20"/>
      <c r="AQ1872" s="20"/>
      <c r="AR1872" s="20"/>
      <c r="AS1872" s="20"/>
      <c r="AU1872" s="20"/>
      <c r="AV1872" s="20"/>
      <c r="AW1872" s="20"/>
      <c r="AX1872" s="20"/>
      <c r="AY1872" s="20"/>
      <c r="AZ1872" s="20"/>
      <c r="BA1872" s="20"/>
      <c r="BC1872" s="48"/>
      <c r="BE1872" s="48"/>
      <c r="BG1872" s="48"/>
      <c r="BH1872" s="48"/>
      <c r="BI1872" s="19"/>
      <c r="BJ1872" s="19"/>
      <c r="BK1872" s="19"/>
      <c r="BL1872" s="48"/>
      <c r="BM1872" s="61"/>
      <c r="BN1872" s="48"/>
    </row>
    <row r="1873" spans="2:66">
      <c r="B1873" s="43"/>
      <c r="C1873" s="27"/>
      <c r="F1873" s="176"/>
      <c r="G1873" s="460"/>
      <c r="H1873" s="48"/>
      <c r="I1873" s="48"/>
      <c r="J1873" s="48"/>
      <c r="K1873" s="54"/>
      <c r="N1873" s="176"/>
      <c r="O1873" s="48"/>
      <c r="P1873" s="48"/>
      <c r="Q1873" s="48"/>
      <c r="R1873" s="54"/>
      <c r="T1873" s="176"/>
      <c r="U1873" s="48"/>
      <c r="V1873" s="48"/>
      <c r="W1873" s="48"/>
      <c r="X1873" s="54"/>
      <c r="Z1873" s="176"/>
      <c r="AA1873" s="48"/>
      <c r="AB1873" s="48"/>
      <c r="AC1873" s="48"/>
      <c r="AD1873" s="54"/>
      <c r="AK1873" s="20"/>
      <c r="AL1873" s="20"/>
      <c r="AM1873" s="20"/>
      <c r="AN1873" s="20"/>
      <c r="AO1873" s="20"/>
      <c r="AP1873" s="20"/>
      <c r="AQ1873" s="20"/>
      <c r="AR1873" s="20"/>
      <c r="AS1873" s="20"/>
      <c r="AU1873" s="20"/>
      <c r="AV1873" s="20"/>
      <c r="AW1873" s="20"/>
      <c r="AX1873" s="20"/>
      <c r="AY1873" s="20"/>
      <c r="AZ1873" s="20"/>
      <c r="BA1873" s="20"/>
      <c r="BC1873" s="48"/>
      <c r="BE1873" s="48"/>
      <c r="BG1873" s="48"/>
      <c r="BH1873" s="48"/>
      <c r="BI1873" s="19"/>
      <c r="BJ1873" s="19"/>
      <c r="BK1873" s="19"/>
      <c r="BL1873" s="48"/>
      <c r="BM1873" s="61"/>
      <c r="BN1873" s="48"/>
    </row>
    <row r="1874" spans="2:66">
      <c r="B1874" s="43"/>
      <c r="C1874" s="27"/>
      <c r="F1874" s="176"/>
      <c r="G1874" s="460"/>
      <c r="H1874" s="48"/>
      <c r="I1874" s="48"/>
      <c r="J1874" s="48"/>
      <c r="K1874" s="54"/>
      <c r="N1874" s="176"/>
      <c r="O1874" s="48"/>
      <c r="P1874" s="48"/>
      <c r="Q1874" s="48"/>
      <c r="R1874" s="54"/>
      <c r="T1874" s="176"/>
      <c r="U1874" s="48"/>
      <c r="V1874" s="48"/>
      <c r="W1874" s="48"/>
      <c r="X1874" s="54"/>
      <c r="Z1874" s="176"/>
      <c r="AA1874" s="48"/>
      <c r="AB1874" s="48"/>
      <c r="AC1874" s="48"/>
      <c r="AD1874" s="54"/>
      <c r="AK1874" s="20"/>
      <c r="AL1874" s="20"/>
      <c r="AM1874" s="20"/>
      <c r="AN1874" s="20"/>
      <c r="AO1874" s="20"/>
      <c r="AP1874" s="20"/>
      <c r="AQ1874" s="20"/>
      <c r="AR1874" s="20"/>
      <c r="AS1874" s="20"/>
      <c r="AU1874" s="20"/>
      <c r="AV1874" s="20"/>
      <c r="AW1874" s="20"/>
      <c r="AX1874" s="20"/>
      <c r="AY1874" s="20"/>
      <c r="AZ1874" s="20"/>
      <c r="BA1874" s="20"/>
      <c r="BC1874" s="48"/>
      <c r="BE1874" s="48"/>
      <c r="BG1874" s="48"/>
      <c r="BH1874" s="48"/>
      <c r="BI1874" s="19"/>
      <c r="BJ1874" s="19"/>
      <c r="BK1874" s="19"/>
      <c r="BL1874" s="48"/>
      <c r="BM1874" s="61"/>
      <c r="BN1874" s="48"/>
    </row>
    <row r="1875" spans="2:66">
      <c r="B1875" s="43"/>
      <c r="C1875" s="27"/>
      <c r="F1875" s="176"/>
      <c r="G1875" s="460"/>
      <c r="H1875" s="48"/>
      <c r="I1875" s="48"/>
      <c r="J1875" s="48"/>
      <c r="K1875" s="54"/>
      <c r="N1875" s="176"/>
      <c r="O1875" s="48"/>
      <c r="P1875" s="48"/>
      <c r="Q1875" s="48"/>
      <c r="R1875" s="54"/>
      <c r="T1875" s="176"/>
      <c r="U1875" s="48"/>
      <c r="V1875" s="48"/>
      <c r="W1875" s="48"/>
      <c r="X1875" s="54"/>
      <c r="Z1875" s="176"/>
      <c r="AA1875" s="48"/>
      <c r="AB1875" s="48"/>
      <c r="AC1875" s="48"/>
      <c r="AD1875" s="54"/>
      <c r="AK1875" s="20"/>
      <c r="AL1875" s="20"/>
      <c r="AM1875" s="20"/>
      <c r="AN1875" s="20"/>
      <c r="AO1875" s="20"/>
      <c r="AP1875" s="20"/>
      <c r="AQ1875" s="20"/>
      <c r="AR1875" s="20"/>
      <c r="AS1875" s="20"/>
      <c r="AU1875" s="20"/>
      <c r="AV1875" s="20"/>
      <c r="AW1875" s="20"/>
      <c r="AX1875" s="20"/>
      <c r="AY1875" s="20"/>
      <c r="AZ1875" s="20"/>
      <c r="BA1875" s="20"/>
      <c r="BC1875" s="48"/>
      <c r="BE1875" s="48"/>
      <c r="BG1875" s="48"/>
      <c r="BH1875" s="48"/>
      <c r="BI1875" s="19"/>
      <c r="BJ1875" s="19"/>
      <c r="BK1875" s="19"/>
      <c r="BL1875" s="48"/>
      <c r="BM1875" s="61"/>
      <c r="BN1875" s="48"/>
    </row>
    <row r="1876" spans="2:66">
      <c r="B1876" s="43"/>
      <c r="C1876" s="27"/>
      <c r="F1876" s="176"/>
      <c r="G1876" s="460"/>
      <c r="H1876" s="48"/>
      <c r="I1876" s="48"/>
      <c r="J1876" s="48"/>
      <c r="K1876" s="54"/>
      <c r="N1876" s="176"/>
      <c r="O1876" s="48"/>
      <c r="P1876" s="48"/>
      <c r="Q1876" s="48"/>
      <c r="R1876" s="54"/>
      <c r="T1876" s="176"/>
      <c r="U1876" s="48"/>
      <c r="V1876" s="48"/>
      <c r="W1876" s="48"/>
      <c r="X1876" s="54"/>
      <c r="Z1876" s="176"/>
      <c r="AA1876" s="48"/>
      <c r="AB1876" s="48"/>
      <c r="AC1876" s="48"/>
      <c r="AD1876" s="54"/>
      <c r="AK1876" s="20"/>
      <c r="AL1876" s="20"/>
      <c r="AM1876" s="20"/>
      <c r="AN1876" s="20"/>
      <c r="AO1876" s="20"/>
      <c r="AP1876" s="20"/>
      <c r="AQ1876" s="20"/>
      <c r="AR1876" s="20"/>
      <c r="AS1876" s="20"/>
      <c r="AU1876" s="20"/>
      <c r="AV1876" s="20"/>
      <c r="AW1876" s="20"/>
      <c r="AX1876" s="20"/>
      <c r="AY1876" s="20"/>
      <c r="AZ1876" s="20"/>
      <c r="BA1876" s="20"/>
      <c r="BC1876" s="48"/>
      <c r="BE1876" s="48"/>
      <c r="BG1876" s="48"/>
      <c r="BH1876" s="48"/>
      <c r="BI1876" s="19"/>
      <c r="BJ1876" s="19"/>
      <c r="BK1876" s="19"/>
      <c r="BL1876" s="48"/>
      <c r="BM1876" s="61"/>
      <c r="BN1876" s="48"/>
    </row>
    <row r="1877" spans="2:66">
      <c r="B1877" s="43"/>
      <c r="C1877" s="27"/>
      <c r="F1877" s="176"/>
      <c r="G1877" s="460"/>
      <c r="H1877" s="48"/>
      <c r="I1877" s="48"/>
      <c r="J1877" s="48"/>
      <c r="K1877" s="54"/>
      <c r="N1877" s="176"/>
      <c r="O1877" s="48"/>
      <c r="P1877" s="48"/>
      <c r="Q1877" s="48"/>
      <c r="R1877" s="54"/>
      <c r="T1877" s="176"/>
      <c r="U1877" s="48"/>
      <c r="V1877" s="48"/>
      <c r="W1877" s="48"/>
      <c r="X1877" s="54"/>
      <c r="Z1877" s="176"/>
      <c r="AA1877" s="48"/>
      <c r="AB1877" s="48"/>
      <c r="AC1877" s="48"/>
      <c r="AD1877" s="54"/>
      <c r="AK1877" s="20"/>
      <c r="AL1877" s="20"/>
      <c r="AM1877" s="20"/>
      <c r="AN1877" s="20"/>
      <c r="AO1877" s="20"/>
      <c r="AP1877" s="20"/>
      <c r="AQ1877" s="20"/>
      <c r="AR1877" s="20"/>
      <c r="AS1877" s="20"/>
      <c r="AU1877" s="20"/>
      <c r="AV1877" s="20"/>
      <c r="AW1877" s="20"/>
      <c r="AX1877" s="20"/>
      <c r="AY1877" s="20"/>
      <c r="AZ1877" s="20"/>
      <c r="BA1877" s="20"/>
      <c r="BC1877" s="48"/>
      <c r="BE1877" s="48"/>
      <c r="BG1877" s="48"/>
      <c r="BH1877" s="48"/>
      <c r="BI1877" s="19"/>
      <c r="BJ1877" s="19"/>
      <c r="BK1877" s="19"/>
      <c r="BL1877" s="48"/>
      <c r="BM1877" s="61"/>
      <c r="BN1877" s="48"/>
    </row>
    <row r="1878" spans="2:66">
      <c r="B1878" s="43"/>
      <c r="C1878" s="27"/>
      <c r="F1878" s="176"/>
      <c r="G1878" s="460"/>
      <c r="H1878" s="48"/>
      <c r="I1878" s="48"/>
      <c r="J1878" s="48"/>
      <c r="K1878" s="54"/>
      <c r="N1878" s="176"/>
      <c r="O1878" s="48"/>
      <c r="P1878" s="48"/>
      <c r="Q1878" s="48"/>
      <c r="R1878" s="54"/>
      <c r="T1878" s="176"/>
      <c r="U1878" s="48"/>
      <c r="V1878" s="48"/>
      <c r="W1878" s="48"/>
      <c r="X1878" s="54"/>
      <c r="Z1878" s="176"/>
      <c r="AA1878" s="48"/>
      <c r="AB1878" s="48"/>
      <c r="AC1878" s="48"/>
      <c r="AD1878" s="54"/>
      <c r="AK1878" s="20"/>
      <c r="AL1878" s="20"/>
      <c r="AM1878" s="20"/>
      <c r="AN1878" s="20"/>
      <c r="AO1878" s="20"/>
      <c r="AP1878" s="20"/>
      <c r="AQ1878" s="20"/>
      <c r="AR1878" s="20"/>
      <c r="AS1878" s="20"/>
      <c r="AU1878" s="20"/>
      <c r="AV1878" s="20"/>
      <c r="AW1878" s="20"/>
      <c r="AX1878" s="20"/>
      <c r="AY1878" s="20"/>
      <c r="AZ1878" s="20"/>
      <c r="BA1878" s="20"/>
      <c r="BC1878" s="48"/>
      <c r="BE1878" s="48"/>
      <c r="BG1878" s="48"/>
      <c r="BH1878" s="48"/>
      <c r="BI1878" s="19"/>
      <c r="BJ1878" s="19"/>
      <c r="BK1878" s="19"/>
      <c r="BL1878" s="48"/>
      <c r="BM1878" s="61"/>
      <c r="BN1878" s="48"/>
    </row>
    <row r="1879" spans="2:66">
      <c r="B1879" s="43"/>
      <c r="C1879" s="27"/>
      <c r="F1879" s="176"/>
      <c r="G1879" s="460"/>
      <c r="H1879" s="48"/>
      <c r="I1879" s="48"/>
      <c r="J1879" s="48"/>
      <c r="K1879" s="54"/>
      <c r="N1879" s="176"/>
      <c r="O1879" s="48"/>
      <c r="P1879" s="48"/>
      <c r="Q1879" s="48"/>
      <c r="R1879" s="54"/>
      <c r="T1879" s="176"/>
      <c r="U1879" s="48"/>
      <c r="V1879" s="48"/>
      <c r="W1879" s="48"/>
      <c r="X1879" s="54"/>
      <c r="Z1879" s="176"/>
      <c r="AA1879" s="48"/>
      <c r="AB1879" s="48"/>
      <c r="AC1879" s="48"/>
      <c r="AD1879" s="54"/>
      <c r="AK1879" s="20"/>
      <c r="AL1879" s="20"/>
      <c r="AM1879" s="20"/>
      <c r="AN1879" s="20"/>
      <c r="AO1879" s="20"/>
      <c r="AP1879" s="20"/>
      <c r="AQ1879" s="20"/>
      <c r="AR1879" s="20"/>
      <c r="AS1879" s="20"/>
      <c r="AU1879" s="20"/>
      <c r="AV1879" s="20"/>
      <c r="AW1879" s="20"/>
      <c r="AX1879" s="20"/>
      <c r="AY1879" s="20"/>
      <c r="AZ1879" s="20"/>
      <c r="BA1879" s="20"/>
      <c r="BC1879" s="48"/>
      <c r="BE1879" s="48"/>
      <c r="BG1879" s="48"/>
      <c r="BH1879" s="48"/>
      <c r="BI1879" s="19"/>
      <c r="BJ1879" s="19"/>
      <c r="BK1879" s="19"/>
      <c r="BL1879" s="48"/>
      <c r="BM1879" s="61"/>
      <c r="BN1879" s="48"/>
    </row>
    <row r="1880" spans="2:66">
      <c r="B1880" s="43"/>
      <c r="C1880" s="27"/>
      <c r="F1880" s="176"/>
      <c r="G1880" s="460"/>
      <c r="H1880" s="48"/>
      <c r="I1880" s="48"/>
      <c r="J1880" s="48"/>
      <c r="K1880" s="54"/>
      <c r="N1880" s="176"/>
      <c r="O1880" s="48"/>
      <c r="P1880" s="48"/>
      <c r="Q1880" s="48"/>
      <c r="R1880" s="54"/>
      <c r="T1880" s="176"/>
      <c r="U1880" s="48"/>
      <c r="V1880" s="48"/>
      <c r="W1880" s="48"/>
      <c r="X1880" s="54"/>
      <c r="Z1880" s="176"/>
      <c r="AA1880" s="48"/>
      <c r="AB1880" s="48"/>
      <c r="AC1880" s="48"/>
      <c r="AD1880" s="54"/>
      <c r="AK1880" s="20"/>
      <c r="AL1880" s="20"/>
      <c r="AM1880" s="20"/>
      <c r="AN1880" s="20"/>
      <c r="AO1880" s="20"/>
      <c r="AP1880" s="20"/>
      <c r="AQ1880" s="20"/>
      <c r="AR1880" s="20"/>
      <c r="AS1880" s="20"/>
      <c r="AU1880" s="20"/>
      <c r="AV1880" s="20"/>
      <c r="AW1880" s="20"/>
      <c r="AX1880" s="20"/>
      <c r="AY1880" s="20"/>
      <c r="AZ1880" s="20"/>
      <c r="BA1880" s="20"/>
      <c r="BC1880" s="48"/>
      <c r="BE1880" s="48"/>
      <c r="BG1880" s="48"/>
      <c r="BH1880" s="48"/>
      <c r="BI1880" s="19"/>
      <c r="BJ1880" s="19"/>
      <c r="BK1880" s="19"/>
      <c r="BL1880" s="48"/>
      <c r="BM1880" s="61"/>
      <c r="BN1880" s="48"/>
    </row>
    <row r="1881" spans="2:66">
      <c r="B1881" s="43"/>
      <c r="C1881" s="27"/>
      <c r="F1881" s="176"/>
      <c r="G1881" s="460"/>
      <c r="H1881" s="48"/>
      <c r="I1881" s="48"/>
      <c r="J1881" s="48"/>
      <c r="K1881" s="54"/>
      <c r="N1881" s="176"/>
      <c r="O1881" s="48"/>
      <c r="P1881" s="48"/>
      <c r="Q1881" s="48"/>
      <c r="R1881" s="54"/>
      <c r="T1881" s="176"/>
      <c r="U1881" s="48"/>
      <c r="V1881" s="48"/>
      <c r="W1881" s="48"/>
      <c r="X1881" s="54"/>
      <c r="Z1881" s="176"/>
      <c r="AA1881" s="48"/>
      <c r="AB1881" s="48"/>
      <c r="AC1881" s="48"/>
      <c r="AD1881" s="54"/>
      <c r="AK1881" s="20"/>
      <c r="AL1881" s="20"/>
      <c r="AM1881" s="20"/>
      <c r="AN1881" s="20"/>
      <c r="AO1881" s="20"/>
      <c r="AP1881" s="20"/>
      <c r="AQ1881" s="20"/>
      <c r="AR1881" s="20"/>
      <c r="AS1881" s="20"/>
      <c r="AU1881" s="20"/>
      <c r="AV1881" s="20"/>
      <c r="AW1881" s="20"/>
      <c r="AX1881" s="20"/>
      <c r="AY1881" s="20"/>
      <c r="AZ1881" s="20"/>
      <c r="BA1881" s="20"/>
      <c r="BC1881" s="48"/>
      <c r="BE1881" s="48"/>
      <c r="BG1881" s="48"/>
      <c r="BH1881" s="48"/>
      <c r="BI1881" s="19"/>
      <c r="BJ1881" s="19"/>
      <c r="BK1881" s="19"/>
      <c r="BL1881" s="48"/>
      <c r="BM1881" s="61"/>
      <c r="BN1881" s="48"/>
    </row>
    <row r="1882" spans="2:66">
      <c r="B1882" s="43"/>
      <c r="C1882" s="27"/>
      <c r="F1882" s="176"/>
      <c r="G1882" s="460"/>
      <c r="H1882" s="48"/>
      <c r="I1882" s="48"/>
      <c r="J1882" s="48"/>
      <c r="K1882" s="54"/>
      <c r="N1882" s="176"/>
      <c r="O1882" s="48"/>
      <c r="P1882" s="48"/>
      <c r="Q1882" s="48"/>
      <c r="R1882" s="54"/>
      <c r="T1882" s="176"/>
      <c r="U1882" s="48"/>
      <c r="V1882" s="48"/>
      <c r="W1882" s="48"/>
      <c r="X1882" s="54"/>
      <c r="Z1882" s="176"/>
      <c r="AA1882" s="48"/>
      <c r="AB1882" s="48"/>
      <c r="AC1882" s="48"/>
      <c r="AD1882" s="54"/>
      <c r="AK1882" s="20"/>
      <c r="AL1882" s="20"/>
      <c r="AM1882" s="20"/>
      <c r="AN1882" s="20"/>
      <c r="AO1882" s="20"/>
      <c r="AP1882" s="20"/>
      <c r="AQ1882" s="20"/>
      <c r="AR1882" s="20"/>
      <c r="AS1882" s="20"/>
      <c r="AU1882" s="20"/>
      <c r="AV1882" s="20"/>
      <c r="AW1882" s="20"/>
      <c r="AX1882" s="20"/>
      <c r="AY1882" s="20"/>
      <c r="AZ1882" s="20"/>
      <c r="BA1882" s="20"/>
      <c r="BC1882" s="48"/>
      <c r="BE1882" s="48"/>
      <c r="BG1882" s="48"/>
      <c r="BH1882" s="48"/>
      <c r="BI1882" s="19"/>
      <c r="BJ1882" s="19"/>
      <c r="BK1882" s="19"/>
      <c r="BL1882" s="48"/>
      <c r="BM1882" s="61"/>
      <c r="BN1882" s="48"/>
    </row>
    <row r="1883" spans="2:66">
      <c r="B1883" s="43"/>
      <c r="C1883" s="27"/>
      <c r="F1883" s="176"/>
      <c r="G1883" s="460"/>
      <c r="H1883" s="48"/>
      <c r="I1883" s="48"/>
      <c r="J1883" s="48"/>
      <c r="K1883" s="54"/>
      <c r="N1883" s="176"/>
      <c r="O1883" s="48"/>
      <c r="P1883" s="48"/>
      <c r="Q1883" s="48"/>
      <c r="R1883" s="54"/>
      <c r="T1883" s="176"/>
      <c r="U1883" s="48"/>
      <c r="V1883" s="48"/>
      <c r="W1883" s="48"/>
      <c r="X1883" s="54"/>
      <c r="Z1883" s="176"/>
      <c r="AA1883" s="48"/>
      <c r="AB1883" s="48"/>
      <c r="AC1883" s="48"/>
      <c r="AD1883" s="54"/>
      <c r="AK1883" s="20"/>
      <c r="AL1883" s="20"/>
      <c r="AM1883" s="20"/>
      <c r="AN1883" s="20"/>
      <c r="AO1883" s="20"/>
      <c r="AP1883" s="20"/>
      <c r="AQ1883" s="20"/>
      <c r="AR1883" s="20"/>
      <c r="AS1883" s="20"/>
      <c r="AU1883" s="20"/>
      <c r="AV1883" s="20"/>
      <c r="AW1883" s="20"/>
      <c r="AX1883" s="20"/>
      <c r="AY1883" s="20"/>
      <c r="AZ1883" s="20"/>
      <c r="BA1883" s="20"/>
      <c r="BC1883" s="48"/>
      <c r="BE1883" s="48"/>
      <c r="BG1883" s="48"/>
      <c r="BH1883" s="48"/>
      <c r="BI1883" s="19"/>
      <c r="BJ1883" s="19"/>
      <c r="BK1883" s="19"/>
      <c r="BL1883" s="48"/>
      <c r="BM1883" s="61"/>
      <c r="BN1883" s="48"/>
    </row>
    <row r="1884" spans="2:66">
      <c r="B1884" s="43"/>
      <c r="C1884" s="27"/>
      <c r="F1884" s="176"/>
      <c r="G1884" s="460"/>
      <c r="H1884" s="48"/>
      <c r="I1884" s="48"/>
      <c r="J1884" s="48"/>
      <c r="K1884" s="54"/>
      <c r="N1884" s="176"/>
      <c r="O1884" s="48"/>
      <c r="P1884" s="48"/>
      <c r="Q1884" s="48"/>
      <c r="R1884" s="54"/>
      <c r="T1884" s="176"/>
      <c r="U1884" s="48"/>
      <c r="V1884" s="48"/>
      <c r="W1884" s="48"/>
      <c r="X1884" s="54"/>
      <c r="Z1884" s="176"/>
      <c r="AA1884" s="48"/>
      <c r="AB1884" s="48"/>
      <c r="AC1884" s="48"/>
      <c r="AD1884" s="54"/>
      <c r="AK1884" s="20"/>
      <c r="AL1884" s="20"/>
      <c r="AM1884" s="20"/>
      <c r="AN1884" s="20"/>
      <c r="AO1884" s="20"/>
      <c r="AP1884" s="20"/>
      <c r="AQ1884" s="20"/>
      <c r="AR1884" s="20"/>
      <c r="AS1884" s="20"/>
      <c r="AU1884" s="20"/>
      <c r="AV1884" s="20"/>
      <c r="AW1884" s="20"/>
      <c r="AX1884" s="20"/>
      <c r="AY1884" s="20"/>
      <c r="AZ1884" s="20"/>
      <c r="BA1884" s="20"/>
      <c r="BC1884" s="48"/>
      <c r="BE1884" s="48"/>
      <c r="BG1884" s="48"/>
      <c r="BH1884" s="48"/>
      <c r="BI1884" s="19"/>
      <c r="BJ1884" s="19"/>
      <c r="BK1884" s="19"/>
      <c r="BL1884" s="48"/>
      <c r="BM1884" s="61"/>
      <c r="BN1884" s="48"/>
    </row>
    <row r="1885" spans="2:66">
      <c r="B1885" s="43"/>
      <c r="C1885" s="27"/>
      <c r="F1885" s="176"/>
      <c r="G1885" s="460"/>
      <c r="H1885" s="48"/>
      <c r="I1885" s="48"/>
      <c r="J1885" s="48"/>
      <c r="K1885" s="54"/>
      <c r="N1885" s="176"/>
      <c r="O1885" s="48"/>
      <c r="P1885" s="48"/>
      <c r="Q1885" s="48"/>
      <c r="R1885" s="54"/>
      <c r="T1885" s="176"/>
      <c r="U1885" s="48"/>
      <c r="V1885" s="48"/>
      <c r="W1885" s="48"/>
      <c r="X1885" s="54"/>
      <c r="Z1885" s="176"/>
      <c r="AA1885" s="48"/>
      <c r="AB1885" s="48"/>
      <c r="AC1885" s="48"/>
      <c r="AD1885" s="54"/>
      <c r="AK1885" s="20"/>
      <c r="AL1885" s="20"/>
      <c r="AM1885" s="20"/>
      <c r="AN1885" s="20"/>
      <c r="AO1885" s="20"/>
      <c r="AP1885" s="20"/>
      <c r="AQ1885" s="20"/>
      <c r="AR1885" s="20"/>
      <c r="AS1885" s="20"/>
      <c r="AU1885" s="20"/>
      <c r="AV1885" s="20"/>
      <c r="AW1885" s="20"/>
      <c r="AX1885" s="20"/>
      <c r="AY1885" s="20"/>
      <c r="AZ1885" s="20"/>
      <c r="BA1885" s="20"/>
      <c r="BC1885" s="48"/>
      <c r="BE1885" s="48"/>
      <c r="BG1885" s="48"/>
      <c r="BH1885" s="48"/>
      <c r="BI1885" s="19"/>
      <c r="BJ1885" s="19"/>
      <c r="BK1885" s="19"/>
      <c r="BL1885" s="48"/>
      <c r="BM1885" s="61"/>
      <c r="BN1885" s="48"/>
    </row>
    <row r="1886" spans="2:66">
      <c r="B1886" s="43"/>
      <c r="C1886" s="27"/>
      <c r="F1886" s="176"/>
      <c r="G1886" s="460"/>
      <c r="H1886" s="48"/>
      <c r="I1886" s="48"/>
      <c r="J1886" s="48"/>
      <c r="K1886" s="54"/>
      <c r="N1886" s="176"/>
      <c r="O1886" s="48"/>
      <c r="P1886" s="48"/>
      <c r="Q1886" s="48"/>
      <c r="R1886" s="54"/>
      <c r="T1886" s="176"/>
      <c r="U1886" s="48"/>
      <c r="V1886" s="48"/>
      <c r="W1886" s="48"/>
      <c r="X1886" s="54"/>
      <c r="Z1886" s="176"/>
      <c r="AA1886" s="48"/>
      <c r="AB1886" s="48"/>
      <c r="AC1886" s="48"/>
      <c r="AD1886" s="54"/>
      <c r="AK1886" s="20"/>
      <c r="AL1886" s="20"/>
      <c r="AM1886" s="20"/>
      <c r="AN1886" s="20"/>
      <c r="AO1886" s="20"/>
      <c r="AP1886" s="20"/>
      <c r="AQ1886" s="20"/>
      <c r="AR1886" s="20"/>
      <c r="AS1886" s="20"/>
      <c r="AU1886" s="20"/>
      <c r="AV1886" s="20"/>
      <c r="AW1886" s="20"/>
      <c r="AX1886" s="20"/>
      <c r="AY1886" s="20"/>
      <c r="AZ1886" s="20"/>
      <c r="BA1886" s="20"/>
      <c r="BC1886" s="48"/>
      <c r="BE1886" s="48"/>
      <c r="BG1886" s="48"/>
      <c r="BH1886" s="48"/>
      <c r="BI1886" s="19"/>
      <c r="BJ1886" s="19"/>
      <c r="BK1886" s="19"/>
      <c r="BL1886" s="48"/>
      <c r="BM1886" s="61"/>
      <c r="BN1886" s="48"/>
    </row>
    <row r="1887" spans="2:66">
      <c r="B1887" s="43"/>
      <c r="C1887" s="27"/>
      <c r="F1887" s="176"/>
      <c r="G1887" s="460"/>
      <c r="H1887" s="48"/>
      <c r="I1887" s="48"/>
      <c r="J1887" s="48"/>
      <c r="K1887" s="54"/>
      <c r="N1887" s="176"/>
      <c r="O1887" s="48"/>
      <c r="P1887" s="48"/>
      <c r="Q1887" s="48"/>
      <c r="R1887" s="54"/>
      <c r="T1887" s="176"/>
      <c r="U1887" s="48"/>
      <c r="V1887" s="48"/>
      <c r="W1887" s="48"/>
      <c r="X1887" s="54"/>
      <c r="Z1887" s="176"/>
      <c r="AA1887" s="48"/>
      <c r="AB1887" s="48"/>
      <c r="AC1887" s="48"/>
      <c r="AD1887" s="54"/>
      <c r="AK1887" s="20"/>
      <c r="AL1887" s="20"/>
      <c r="AM1887" s="20"/>
      <c r="AN1887" s="20"/>
      <c r="AO1887" s="20"/>
      <c r="AP1887" s="20"/>
      <c r="AQ1887" s="20"/>
      <c r="AR1887" s="20"/>
      <c r="AS1887" s="20"/>
      <c r="AU1887" s="20"/>
      <c r="AV1887" s="20"/>
      <c r="AW1887" s="20"/>
      <c r="AX1887" s="20"/>
      <c r="AY1887" s="20"/>
      <c r="AZ1887" s="20"/>
      <c r="BA1887" s="20"/>
      <c r="BC1887" s="48"/>
      <c r="BE1887" s="48"/>
      <c r="BG1887" s="48"/>
      <c r="BH1887" s="48"/>
      <c r="BI1887" s="19"/>
      <c r="BJ1887" s="19"/>
      <c r="BK1887" s="19"/>
      <c r="BL1887" s="48"/>
      <c r="BM1887" s="61"/>
      <c r="BN1887" s="48"/>
    </row>
    <row r="1888" spans="2:66">
      <c r="B1888" s="43"/>
      <c r="C1888" s="27"/>
      <c r="F1888" s="176"/>
      <c r="G1888" s="460"/>
      <c r="H1888" s="48"/>
      <c r="I1888" s="48"/>
      <c r="J1888" s="48"/>
      <c r="K1888" s="54"/>
      <c r="N1888" s="176"/>
      <c r="O1888" s="48"/>
      <c r="P1888" s="48"/>
      <c r="Q1888" s="48"/>
      <c r="R1888" s="54"/>
      <c r="T1888" s="176"/>
      <c r="U1888" s="48"/>
      <c r="V1888" s="48"/>
      <c r="W1888" s="48"/>
      <c r="X1888" s="54"/>
      <c r="Z1888" s="176"/>
      <c r="AA1888" s="48"/>
      <c r="AB1888" s="48"/>
      <c r="AC1888" s="48"/>
      <c r="AD1888" s="54"/>
      <c r="AK1888" s="20"/>
      <c r="AL1888" s="20"/>
      <c r="AM1888" s="20"/>
      <c r="AN1888" s="20"/>
      <c r="AO1888" s="20"/>
      <c r="AP1888" s="20"/>
      <c r="AQ1888" s="20"/>
      <c r="AR1888" s="20"/>
      <c r="AS1888" s="20"/>
      <c r="AU1888" s="20"/>
      <c r="AV1888" s="20"/>
      <c r="AW1888" s="20"/>
      <c r="AX1888" s="20"/>
      <c r="AY1888" s="20"/>
      <c r="AZ1888" s="20"/>
      <c r="BA1888" s="20"/>
      <c r="BC1888" s="48"/>
      <c r="BE1888" s="48"/>
      <c r="BG1888" s="48"/>
      <c r="BH1888" s="48"/>
      <c r="BI1888" s="19"/>
      <c r="BJ1888" s="19"/>
      <c r="BK1888" s="19"/>
      <c r="BL1888" s="48"/>
      <c r="BM1888" s="61"/>
      <c r="BN1888" s="48"/>
    </row>
    <row r="1889" spans="2:66">
      <c r="B1889" s="43"/>
      <c r="C1889" s="27"/>
      <c r="F1889" s="176"/>
      <c r="G1889" s="460"/>
      <c r="H1889" s="48"/>
      <c r="I1889" s="48"/>
      <c r="J1889" s="48"/>
      <c r="K1889" s="54"/>
      <c r="N1889" s="176"/>
      <c r="O1889" s="48"/>
      <c r="P1889" s="48"/>
      <c r="Q1889" s="48"/>
      <c r="R1889" s="54"/>
      <c r="T1889" s="176"/>
      <c r="U1889" s="48"/>
      <c r="V1889" s="48"/>
      <c r="W1889" s="48"/>
      <c r="X1889" s="54"/>
      <c r="Z1889" s="176"/>
      <c r="AA1889" s="48"/>
      <c r="AB1889" s="48"/>
      <c r="AC1889" s="48"/>
      <c r="AD1889" s="54"/>
      <c r="AK1889" s="20"/>
      <c r="AL1889" s="20"/>
      <c r="AM1889" s="20"/>
      <c r="AN1889" s="20"/>
      <c r="AO1889" s="20"/>
      <c r="AP1889" s="20"/>
      <c r="AQ1889" s="20"/>
      <c r="AR1889" s="20"/>
      <c r="AS1889" s="20"/>
      <c r="AU1889" s="20"/>
      <c r="AV1889" s="20"/>
      <c r="AW1889" s="20"/>
      <c r="AX1889" s="20"/>
      <c r="AY1889" s="20"/>
      <c r="AZ1889" s="20"/>
      <c r="BA1889" s="20"/>
      <c r="BC1889" s="48"/>
      <c r="BE1889" s="48"/>
      <c r="BG1889" s="48"/>
      <c r="BH1889" s="48"/>
      <c r="BI1889" s="19"/>
      <c r="BJ1889" s="19"/>
      <c r="BK1889" s="19"/>
      <c r="BL1889" s="48"/>
      <c r="BM1889" s="61"/>
      <c r="BN1889" s="48"/>
    </row>
    <row r="1890" spans="2:66">
      <c r="B1890" s="43"/>
      <c r="C1890" s="27"/>
      <c r="F1890" s="176"/>
      <c r="G1890" s="460"/>
      <c r="H1890" s="48"/>
      <c r="I1890" s="48"/>
      <c r="J1890" s="48"/>
      <c r="K1890" s="54"/>
      <c r="N1890" s="176"/>
      <c r="O1890" s="48"/>
      <c r="P1890" s="48"/>
      <c r="Q1890" s="48"/>
      <c r="R1890" s="54"/>
      <c r="T1890" s="176"/>
      <c r="U1890" s="48"/>
      <c r="V1890" s="48"/>
      <c r="W1890" s="48"/>
      <c r="X1890" s="54"/>
      <c r="Z1890" s="176"/>
      <c r="AA1890" s="48"/>
      <c r="AB1890" s="48"/>
      <c r="AC1890" s="48"/>
      <c r="AD1890" s="54"/>
      <c r="AK1890" s="20"/>
      <c r="AL1890" s="20"/>
      <c r="AM1890" s="20"/>
      <c r="AN1890" s="20"/>
      <c r="AO1890" s="20"/>
      <c r="AP1890" s="20"/>
      <c r="AQ1890" s="20"/>
      <c r="AR1890" s="20"/>
      <c r="AS1890" s="20"/>
      <c r="AU1890" s="20"/>
      <c r="AV1890" s="20"/>
      <c r="AW1890" s="20"/>
      <c r="AX1890" s="20"/>
      <c r="AY1890" s="20"/>
      <c r="AZ1890" s="20"/>
      <c r="BA1890" s="20"/>
      <c r="BC1890" s="48"/>
      <c r="BE1890" s="48"/>
      <c r="BG1890" s="48"/>
      <c r="BH1890" s="48"/>
      <c r="BI1890" s="19"/>
      <c r="BJ1890" s="19"/>
      <c r="BK1890" s="19"/>
      <c r="BL1890" s="48"/>
      <c r="BM1890" s="61"/>
      <c r="BN1890" s="48"/>
    </row>
    <row r="1891" spans="2:66">
      <c r="B1891" s="43"/>
      <c r="C1891" s="27"/>
      <c r="F1891" s="176"/>
      <c r="G1891" s="460"/>
      <c r="H1891" s="48"/>
      <c r="I1891" s="48"/>
      <c r="J1891" s="48"/>
      <c r="K1891" s="54"/>
      <c r="N1891" s="176"/>
      <c r="O1891" s="48"/>
      <c r="P1891" s="48"/>
      <c r="Q1891" s="48"/>
      <c r="R1891" s="54"/>
      <c r="T1891" s="176"/>
      <c r="U1891" s="48"/>
      <c r="V1891" s="48"/>
      <c r="W1891" s="48"/>
      <c r="X1891" s="54"/>
      <c r="Z1891" s="176"/>
      <c r="AA1891" s="48"/>
      <c r="AB1891" s="48"/>
      <c r="AC1891" s="48"/>
      <c r="AD1891" s="54"/>
      <c r="AK1891" s="20"/>
      <c r="AL1891" s="20"/>
      <c r="AM1891" s="20"/>
      <c r="AN1891" s="20"/>
      <c r="AO1891" s="20"/>
      <c r="AP1891" s="20"/>
      <c r="AQ1891" s="20"/>
      <c r="AR1891" s="20"/>
      <c r="AS1891" s="20"/>
      <c r="AU1891" s="20"/>
      <c r="AV1891" s="20"/>
      <c r="AW1891" s="20"/>
      <c r="AX1891" s="20"/>
      <c r="AY1891" s="20"/>
      <c r="AZ1891" s="20"/>
      <c r="BA1891" s="20"/>
      <c r="BC1891" s="48"/>
      <c r="BE1891" s="48"/>
      <c r="BG1891" s="48"/>
      <c r="BH1891" s="48"/>
      <c r="BI1891" s="19"/>
      <c r="BJ1891" s="19"/>
      <c r="BK1891" s="19"/>
      <c r="BL1891" s="48"/>
      <c r="BM1891" s="61"/>
      <c r="BN1891" s="48"/>
    </row>
    <row r="1892" spans="2:66">
      <c r="B1892" s="43"/>
      <c r="C1892" s="27"/>
      <c r="F1892" s="176"/>
      <c r="G1892" s="460"/>
      <c r="H1892" s="48"/>
      <c r="I1892" s="48"/>
      <c r="J1892" s="48"/>
      <c r="K1892" s="54"/>
      <c r="N1892" s="176"/>
      <c r="O1892" s="48"/>
      <c r="P1892" s="48"/>
      <c r="Q1892" s="48"/>
      <c r="R1892" s="54"/>
      <c r="T1892" s="176"/>
      <c r="U1892" s="48"/>
      <c r="V1892" s="48"/>
      <c r="W1892" s="48"/>
      <c r="X1892" s="54"/>
      <c r="Z1892" s="176"/>
      <c r="AA1892" s="48"/>
      <c r="AB1892" s="48"/>
      <c r="AC1892" s="48"/>
      <c r="AD1892" s="54"/>
      <c r="AK1892" s="20"/>
      <c r="AL1892" s="20"/>
      <c r="AM1892" s="20"/>
      <c r="AN1892" s="20"/>
      <c r="AO1892" s="20"/>
      <c r="AP1892" s="20"/>
      <c r="AQ1892" s="20"/>
      <c r="AR1892" s="20"/>
      <c r="AS1892" s="20"/>
      <c r="AU1892" s="20"/>
      <c r="AV1892" s="20"/>
      <c r="AW1892" s="20"/>
      <c r="AX1892" s="20"/>
      <c r="AY1892" s="20"/>
      <c r="AZ1892" s="20"/>
      <c r="BA1892" s="20"/>
      <c r="BC1892" s="48"/>
      <c r="BE1892" s="48"/>
      <c r="BG1892" s="48"/>
      <c r="BH1892" s="48"/>
      <c r="BI1892" s="19"/>
      <c r="BJ1892" s="19"/>
      <c r="BK1892" s="19"/>
      <c r="BL1892" s="48"/>
      <c r="BM1892" s="61"/>
      <c r="BN1892" s="48"/>
    </row>
    <row r="1893" spans="2:66">
      <c r="B1893" s="43"/>
      <c r="C1893" s="27"/>
      <c r="F1893" s="176"/>
      <c r="G1893" s="460"/>
      <c r="H1893" s="48"/>
      <c r="I1893" s="48"/>
      <c r="J1893" s="48"/>
      <c r="K1893" s="54"/>
      <c r="N1893" s="176"/>
      <c r="O1893" s="48"/>
      <c r="P1893" s="48"/>
      <c r="Q1893" s="48"/>
      <c r="R1893" s="54"/>
      <c r="T1893" s="176"/>
      <c r="U1893" s="48"/>
      <c r="V1893" s="48"/>
      <c r="W1893" s="48"/>
      <c r="X1893" s="54"/>
      <c r="Z1893" s="176"/>
      <c r="AA1893" s="48"/>
      <c r="AB1893" s="48"/>
      <c r="AC1893" s="48"/>
      <c r="AD1893" s="54"/>
      <c r="AK1893" s="20"/>
      <c r="AL1893" s="20"/>
      <c r="AM1893" s="20"/>
      <c r="AN1893" s="20"/>
      <c r="AO1893" s="20"/>
      <c r="AP1893" s="20"/>
      <c r="AQ1893" s="20"/>
      <c r="AR1893" s="20"/>
      <c r="AS1893" s="20"/>
      <c r="AU1893" s="20"/>
      <c r="AV1893" s="20"/>
      <c r="AW1893" s="20"/>
      <c r="AX1893" s="20"/>
      <c r="AY1893" s="20"/>
      <c r="AZ1893" s="20"/>
      <c r="BA1893" s="20"/>
      <c r="BC1893" s="48"/>
      <c r="BE1893" s="48"/>
      <c r="BG1893" s="48"/>
      <c r="BH1893" s="48"/>
      <c r="BI1893" s="19"/>
      <c r="BJ1893" s="19"/>
      <c r="BK1893" s="19"/>
      <c r="BL1893" s="48"/>
      <c r="BM1893" s="61"/>
      <c r="BN1893" s="48"/>
    </row>
    <row r="1894" spans="2:66">
      <c r="B1894" s="43"/>
      <c r="C1894" s="27"/>
      <c r="F1894" s="176"/>
      <c r="G1894" s="460"/>
      <c r="H1894" s="48"/>
      <c r="I1894" s="48"/>
      <c r="J1894" s="48"/>
      <c r="K1894" s="54"/>
      <c r="N1894" s="176"/>
      <c r="O1894" s="48"/>
      <c r="P1894" s="48"/>
      <c r="Q1894" s="48"/>
      <c r="R1894" s="54"/>
      <c r="T1894" s="176"/>
      <c r="U1894" s="48"/>
      <c r="V1894" s="48"/>
      <c r="W1894" s="48"/>
      <c r="X1894" s="54"/>
      <c r="Z1894" s="176"/>
      <c r="AA1894" s="48"/>
      <c r="AB1894" s="48"/>
      <c r="AC1894" s="48"/>
      <c r="AD1894" s="54"/>
      <c r="AK1894" s="20"/>
      <c r="AL1894" s="20"/>
      <c r="AM1894" s="20"/>
      <c r="AN1894" s="20"/>
      <c r="AO1894" s="20"/>
      <c r="AP1894" s="20"/>
      <c r="AQ1894" s="20"/>
      <c r="AR1894" s="20"/>
      <c r="AS1894" s="20"/>
      <c r="AU1894" s="20"/>
      <c r="AV1894" s="20"/>
      <c r="AW1894" s="20"/>
      <c r="AX1894" s="20"/>
      <c r="AY1894" s="20"/>
      <c r="AZ1894" s="20"/>
      <c r="BA1894" s="20"/>
      <c r="BC1894" s="48"/>
      <c r="BE1894" s="48"/>
      <c r="BG1894" s="48"/>
      <c r="BH1894" s="48"/>
      <c r="BI1894" s="19"/>
      <c r="BJ1894" s="19"/>
      <c r="BK1894" s="19"/>
      <c r="BL1894" s="48"/>
      <c r="BM1894" s="61"/>
      <c r="BN1894" s="48"/>
    </row>
    <row r="1895" spans="2:66">
      <c r="B1895" s="43"/>
      <c r="C1895" s="27"/>
      <c r="F1895" s="176"/>
      <c r="G1895" s="460"/>
      <c r="H1895" s="48"/>
      <c r="I1895" s="48"/>
      <c r="J1895" s="48"/>
      <c r="K1895" s="54"/>
      <c r="N1895" s="176"/>
      <c r="O1895" s="48"/>
      <c r="P1895" s="48"/>
      <c r="Q1895" s="48"/>
      <c r="R1895" s="54"/>
      <c r="T1895" s="176"/>
      <c r="U1895" s="48"/>
      <c r="V1895" s="48"/>
      <c r="W1895" s="48"/>
      <c r="X1895" s="54"/>
      <c r="Z1895" s="176"/>
      <c r="AA1895" s="48"/>
      <c r="AB1895" s="48"/>
      <c r="AC1895" s="48"/>
      <c r="AD1895" s="54"/>
      <c r="AK1895" s="20"/>
      <c r="AL1895" s="20"/>
      <c r="AM1895" s="20"/>
      <c r="AN1895" s="20"/>
      <c r="AO1895" s="20"/>
      <c r="AP1895" s="20"/>
      <c r="AQ1895" s="20"/>
      <c r="AR1895" s="20"/>
      <c r="AS1895" s="20"/>
      <c r="AU1895" s="20"/>
      <c r="AV1895" s="20"/>
      <c r="AW1895" s="20"/>
      <c r="AX1895" s="20"/>
      <c r="AY1895" s="20"/>
      <c r="AZ1895" s="20"/>
      <c r="BA1895" s="20"/>
      <c r="BC1895" s="48"/>
      <c r="BE1895" s="48"/>
      <c r="BG1895" s="48"/>
      <c r="BH1895" s="48"/>
      <c r="BI1895" s="19"/>
      <c r="BJ1895" s="19"/>
      <c r="BK1895" s="19"/>
      <c r="BL1895" s="48"/>
      <c r="BM1895" s="61"/>
      <c r="BN1895" s="48"/>
    </row>
    <row r="1896" spans="2:66">
      <c r="B1896" s="43"/>
      <c r="C1896" s="27"/>
      <c r="F1896" s="176"/>
      <c r="G1896" s="460"/>
      <c r="H1896" s="48"/>
      <c r="I1896" s="48"/>
      <c r="J1896" s="48"/>
      <c r="K1896" s="54"/>
      <c r="N1896" s="176"/>
      <c r="O1896" s="48"/>
      <c r="P1896" s="48"/>
      <c r="Q1896" s="48"/>
      <c r="R1896" s="54"/>
      <c r="T1896" s="176"/>
      <c r="U1896" s="48"/>
      <c r="V1896" s="48"/>
      <c r="W1896" s="48"/>
      <c r="X1896" s="54"/>
      <c r="Z1896" s="176"/>
      <c r="AA1896" s="48"/>
      <c r="AB1896" s="48"/>
      <c r="AC1896" s="48"/>
      <c r="AD1896" s="54"/>
      <c r="AK1896" s="20"/>
      <c r="AL1896" s="20"/>
      <c r="AM1896" s="20"/>
      <c r="AN1896" s="20"/>
      <c r="AO1896" s="20"/>
      <c r="AP1896" s="20"/>
      <c r="AQ1896" s="20"/>
      <c r="AR1896" s="20"/>
      <c r="AS1896" s="20"/>
      <c r="AU1896" s="20"/>
      <c r="AV1896" s="20"/>
      <c r="AW1896" s="20"/>
      <c r="AX1896" s="20"/>
      <c r="AY1896" s="20"/>
      <c r="AZ1896" s="20"/>
      <c r="BA1896" s="20"/>
      <c r="BC1896" s="48"/>
      <c r="BE1896" s="48"/>
      <c r="BG1896" s="48"/>
      <c r="BH1896" s="48"/>
      <c r="BI1896" s="19"/>
      <c r="BJ1896" s="19"/>
      <c r="BK1896" s="19"/>
      <c r="BL1896" s="48"/>
      <c r="BM1896" s="61"/>
      <c r="BN1896" s="48"/>
    </row>
    <row r="1897" spans="2:66">
      <c r="B1897" s="43"/>
      <c r="C1897" s="27"/>
      <c r="F1897" s="176"/>
      <c r="G1897" s="460"/>
      <c r="H1897" s="48"/>
      <c r="I1897" s="48"/>
      <c r="J1897" s="48"/>
      <c r="K1897" s="54"/>
      <c r="N1897" s="176"/>
      <c r="O1897" s="48"/>
      <c r="P1897" s="48"/>
      <c r="Q1897" s="48"/>
      <c r="R1897" s="54"/>
      <c r="T1897" s="176"/>
      <c r="U1897" s="48"/>
      <c r="V1897" s="48"/>
      <c r="W1897" s="48"/>
      <c r="X1897" s="54"/>
      <c r="Z1897" s="176"/>
      <c r="AA1897" s="48"/>
      <c r="AB1897" s="48"/>
      <c r="AC1897" s="48"/>
      <c r="AD1897" s="54"/>
      <c r="AK1897" s="20"/>
      <c r="AL1897" s="20"/>
      <c r="AM1897" s="20"/>
      <c r="AN1897" s="20"/>
      <c r="AO1897" s="20"/>
      <c r="AP1897" s="20"/>
      <c r="AQ1897" s="20"/>
      <c r="AR1897" s="20"/>
      <c r="AS1897" s="20"/>
      <c r="AU1897" s="20"/>
      <c r="AV1897" s="20"/>
      <c r="AW1897" s="20"/>
      <c r="AX1897" s="20"/>
      <c r="AY1897" s="20"/>
      <c r="AZ1897" s="20"/>
      <c r="BA1897" s="20"/>
      <c r="BC1897" s="48"/>
      <c r="BE1897" s="48"/>
      <c r="BG1897" s="48"/>
      <c r="BH1897" s="48"/>
      <c r="BI1897" s="19"/>
      <c r="BJ1897" s="19"/>
      <c r="BK1897" s="19"/>
      <c r="BL1897" s="48"/>
      <c r="BM1897" s="61"/>
      <c r="BN1897" s="48"/>
    </row>
    <row r="1898" spans="2:66">
      <c r="B1898" s="43"/>
      <c r="C1898" s="27"/>
      <c r="F1898" s="176"/>
      <c r="G1898" s="460"/>
      <c r="H1898" s="48"/>
      <c r="I1898" s="48"/>
      <c r="J1898" s="48"/>
      <c r="K1898" s="54"/>
      <c r="N1898" s="176"/>
      <c r="O1898" s="48"/>
      <c r="P1898" s="48"/>
      <c r="Q1898" s="48"/>
      <c r="R1898" s="54"/>
      <c r="T1898" s="176"/>
      <c r="U1898" s="48"/>
      <c r="V1898" s="48"/>
      <c r="W1898" s="48"/>
      <c r="X1898" s="54"/>
      <c r="Z1898" s="176"/>
      <c r="AA1898" s="48"/>
      <c r="AB1898" s="48"/>
      <c r="AC1898" s="48"/>
      <c r="AD1898" s="54"/>
      <c r="AK1898" s="20"/>
      <c r="AL1898" s="20"/>
      <c r="AM1898" s="20"/>
      <c r="AN1898" s="20"/>
      <c r="AO1898" s="20"/>
      <c r="AP1898" s="20"/>
      <c r="AQ1898" s="20"/>
      <c r="AR1898" s="20"/>
      <c r="AS1898" s="20"/>
      <c r="AU1898" s="20"/>
      <c r="AV1898" s="20"/>
      <c r="AW1898" s="20"/>
      <c r="AX1898" s="20"/>
      <c r="AY1898" s="20"/>
      <c r="AZ1898" s="20"/>
      <c r="BA1898" s="20"/>
      <c r="BC1898" s="48"/>
      <c r="BE1898" s="48"/>
      <c r="BG1898" s="48"/>
      <c r="BH1898" s="48"/>
      <c r="BI1898" s="19"/>
      <c r="BJ1898" s="19"/>
      <c r="BK1898" s="19"/>
      <c r="BL1898" s="48"/>
      <c r="BM1898" s="61"/>
      <c r="BN1898" s="48"/>
    </row>
    <row r="1899" spans="2:66">
      <c r="B1899" s="43"/>
      <c r="C1899" s="27"/>
      <c r="F1899" s="176"/>
      <c r="G1899" s="460"/>
      <c r="H1899" s="48"/>
      <c r="I1899" s="48"/>
      <c r="J1899" s="48"/>
      <c r="K1899" s="54"/>
      <c r="N1899" s="176"/>
      <c r="O1899" s="48"/>
      <c r="P1899" s="48"/>
      <c r="Q1899" s="48"/>
      <c r="R1899" s="54"/>
      <c r="T1899" s="176"/>
      <c r="U1899" s="48"/>
      <c r="V1899" s="48"/>
      <c r="W1899" s="48"/>
      <c r="X1899" s="54"/>
      <c r="Z1899" s="176"/>
      <c r="AA1899" s="48"/>
      <c r="AB1899" s="48"/>
      <c r="AC1899" s="48"/>
      <c r="AD1899" s="54"/>
      <c r="AK1899" s="20"/>
      <c r="AL1899" s="20"/>
      <c r="AM1899" s="20"/>
      <c r="AN1899" s="20"/>
      <c r="AO1899" s="20"/>
      <c r="AP1899" s="20"/>
      <c r="AQ1899" s="20"/>
      <c r="AR1899" s="20"/>
      <c r="AS1899" s="20"/>
      <c r="AU1899" s="20"/>
      <c r="AV1899" s="20"/>
      <c r="AW1899" s="20"/>
      <c r="AX1899" s="20"/>
      <c r="AY1899" s="20"/>
      <c r="AZ1899" s="20"/>
      <c r="BA1899" s="20"/>
      <c r="BC1899" s="48"/>
      <c r="BE1899" s="48"/>
      <c r="BG1899" s="48"/>
      <c r="BH1899" s="48"/>
      <c r="BI1899" s="19"/>
      <c r="BJ1899" s="19"/>
      <c r="BK1899" s="19"/>
      <c r="BL1899" s="48"/>
      <c r="BM1899" s="61"/>
      <c r="BN1899" s="48"/>
    </row>
    <row r="1900" spans="2:66">
      <c r="B1900" s="43"/>
      <c r="C1900" s="27"/>
      <c r="F1900" s="176"/>
      <c r="G1900" s="460"/>
      <c r="H1900" s="48"/>
      <c r="I1900" s="48"/>
      <c r="J1900" s="48"/>
      <c r="K1900" s="54"/>
      <c r="N1900" s="176"/>
      <c r="O1900" s="48"/>
      <c r="P1900" s="48"/>
      <c r="Q1900" s="48"/>
      <c r="R1900" s="54"/>
      <c r="T1900" s="176"/>
      <c r="U1900" s="48"/>
      <c r="V1900" s="48"/>
      <c r="W1900" s="48"/>
      <c r="X1900" s="54"/>
      <c r="Z1900" s="176"/>
      <c r="AA1900" s="48"/>
      <c r="AB1900" s="48"/>
      <c r="AC1900" s="48"/>
      <c r="AD1900" s="54"/>
      <c r="AK1900" s="20"/>
      <c r="AL1900" s="20"/>
      <c r="AM1900" s="20"/>
      <c r="AN1900" s="20"/>
      <c r="AO1900" s="20"/>
      <c r="AP1900" s="20"/>
      <c r="AQ1900" s="20"/>
      <c r="AR1900" s="20"/>
      <c r="AS1900" s="20"/>
      <c r="AU1900" s="20"/>
      <c r="AV1900" s="20"/>
      <c r="AW1900" s="20"/>
      <c r="AX1900" s="20"/>
      <c r="AY1900" s="20"/>
      <c r="AZ1900" s="20"/>
      <c r="BA1900" s="20"/>
      <c r="BC1900" s="48"/>
      <c r="BE1900" s="48"/>
      <c r="BG1900" s="48"/>
      <c r="BH1900" s="48"/>
      <c r="BI1900" s="19"/>
      <c r="BJ1900" s="19"/>
      <c r="BK1900" s="19"/>
      <c r="BL1900" s="48"/>
      <c r="BM1900" s="61"/>
      <c r="BN1900" s="48"/>
    </row>
    <row r="1901" spans="2:66">
      <c r="B1901" s="43"/>
      <c r="C1901" s="27"/>
      <c r="F1901" s="176"/>
      <c r="G1901" s="460"/>
      <c r="H1901" s="48"/>
      <c r="I1901" s="48"/>
      <c r="J1901" s="48"/>
      <c r="K1901" s="54"/>
      <c r="N1901" s="176"/>
      <c r="O1901" s="48"/>
      <c r="P1901" s="48"/>
      <c r="Q1901" s="48"/>
      <c r="R1901" s="54"/>
      <c r="T1901" s="176"/>
      <c r="U1901" s="48"/>
      <c r="V1901" s="48"/>
      <c r="W1901" s="48"/>
      <c r="X1901" s="54"/>
      <c r="Z1901" s="176"/>
      <c r="AA1901" s="48"/>
      <c r="AB1901" s="48"/>
      <c r="AC1901" s="48"/>
      <c r="AD1901" s="54"/>
      <c r="AK1901" s="20"/>
      <c r="AL1901" s="20"/>
      <c r="AM1901" s="20"/>
      <c r="AN1901" s="20"/>
      <c r="AO1901" s="20"/>
      <c r="AP1901" s="20"/>
      <c r="AQ1901" s="20"/>
      <c r="AR1901" s="20"/>
      <c r="AS1901" s="20"/>
      <c r="AU1901" s="20"/>
      <c r="AV1901" s="20"/>
      <c r="AW1901" s="20"/>
      <c r="AX1901" s="20"/>
      <c r="AY1901" s="20"/>
      <c r="AZ1901" s="20"/>
      <c r="BA1901" s="20"/>
      <c r="BC1901" s="48"/>
      <c r="BE1901" s="48"/>
      <c r="BG1901" s="48"/>
      <c r="BH1901" s="48"/>
      <c r="BI1901" s="19"/>
      <c r="BJ1901" s="19"/>
      <c r="BK1901" s="19"/>
      <c r="BL1901" s="48"/>
      <c r="BM1901" s="61"/>
      <c r="BN1901" s="48"/>
    </row>
    <row r="1902" spans="2:66">
      <c r="B1902" s="43"/>
      <c r="C1902" s="27"/>
      <c r="F1902" s="176"/>
      <c r="G1902" s="460"/>
      <c r="H1902" s="48"/>
      <c r="I1902" s="48"/>
      <c r="J1902" s="48"/>
      <c r="K1902" s="54"/>
      <c r="N1902" s="176"/>
      <c r="O1902" s="48"/>
      <c r="P1902" s="48"/>
      <c r="Q1902" s="48"/>
      <c r="R1902" s="54"/>
      <c r="T1902" s="176"/>
      <c r="U1902" s="48"/>
      <c r="V1902" s="48"/>
      <c r="W1902" s="48"/>
      <c r="X1902" s="54"/>
      <c r="Z1902" s="176"/>
      <c r="AA1902" s="48"/>
      <c r="AB1902" s="48"/>
      <c r="AC1902" s="48"/>
      <c r="AD1902" s="54"/>
      <c r="AK1902" s="20"/>
      <c r="AL1902" s="20"/>
      <c r="AM1902" s="20"/>
      <c r="AN1902" s="20"/>
      <c r="AO1902" s="20"/>
      <c r="AP1902" s="20"/>
      <c r="AQ1902" s="20"/>
      <c r="AR1902" s="20"/>
      <c r="AS1902" s="20"/>
      <c r="AU1902" s="20"/>
      <c r="AV1902" s="20"/>
      <c r="AW1902" s="20"/>
      <c r="AX1902" s="20"/>
      <c r="AY1902" s="20"/>
      <c r="AZ1902" s="20"/>
      <c r="BA1902" s="20"/>
      <c r="BC1902" s="48"/>
      <c r="BE1902" s="48"/>
      <c r="BG1902" s="48"/>
      <c r="BH1902" s="48"/>
      <c r="BI1902" s="19"/>
      <c r="BJ1902" s="19"/>
      <c r="BK1902" s="19"/>
      <c r="BL1902" s="48"/>
      <c r="BM1902" s="61"/>
      <c r="BN1902" s="48"/>
    </row>
    <row r="1903" spans="2:66">
      <c r="B1903" s="43"/>
      <c r="C1903" s="27"/>
      <c r="F1903" s="176"/>
      <c r="G1903" s="460"/>
      <c r="H1903" s="48"/>
      <c r="I1903" s="48"/>
      <c r="J1903" s="48"/>
      <c r="K1903" s="54"/>
      <c r="N1903" s="176"/>
      <c r="O1903" s="48"/>
      <c r="P1903" s="48"/>
      <c r="Q1903" s="48"/>
      <c r="R1903" s="54"/>
      <c r="T1903" s="176"/>
      <c r="U1903" s="48"/>
      <c r="V1903" s="48"/>
      <c r="W1903" s="48"/>
      <c r="X1903" s="54"/>
      <c r="Z1903" s="176"/>
      <c r="AA1903" s="48"/>
      <c r="AB1903" s="48"/>
      <c r="AC1903" s="48"/>
      <c r="AD1903" s="54"/>
      <c r="AK1903" s="20"/>
      <c r="AL1903" s="20"/>
      <c r="AM1903" s="20"/>
      <c r="AN1903" s="20"/>
      <c r="AO1903" s="20"/>
      <c r="AP1903" s="20"/>
      <c r="AQ1903" s="20"/>
      <c r="AR1903" s="20"/>
      <c r="AS1903" s="20"/>
      <c r="AU1903" s="20"/>
      <c r="AV1903" s="20"/>
      <c r="AW1903" s="20"/>
      <c r="AX1903" s="20"/>
      <c r="AY1903" s="20"/>
      <c r="AZ1903" s="20"/>
      <c r="BA1903" s="20"/>
      <c r="BC1903" s="48"/>
      <c r="BE1903" s="48"/>
      <c r="BG1903" s="48"/>
      <c r="BH1903" s="48"/>
      <c r="BI1903" s="19"/>
      <c r="BJ1903" s="19"/>
      <c r="BK1903" s="19"/>
      <c r="BL1903" s="48"/>
      <c r="BM1903" s="61"/>
      <c r="BN1903" s="48"/>
    </row>
    <row r="1904" spans="2:66">
      <c r="B1904" s="43"/>
      <c r="C1904" s="27"/>
      <c r="F1904" s="176"/>
      <c r="G1904" s="460"/>
      <c r="H1904" s="48"/>
      <c r="I1904" s="48"/>
      <c r="J1904" s="48"/>
      <c r="K1904" s="54"/>
      <c r="N1904" s="176"/>
      <c r="O1904" s="48"/>
      <c r="P1904" s="48"/>
      <c r="Q1904" s="48"/>
      <c r="R1904" s="54"/>
      <c r="T1904" s="176"/>
      <c r="U1904" s="48"/>
      <c r="V1904" s="48"/>
      <c r="W1904" s="48"/>
      <c r="X1904" s="54"/>
      <c r="Z1904" s="176"/>
      <c r="AA1904" s="48"/>
      <c r="AB1904" s="48"/>
      <c r="AC1904" s="48"/>
      <c r="AD1904" s="54"/>
      <c r="AK1904" s="20"/>
      <c r="AL1904" s="20"/>
      <c r="AM1904" s="20"/>
      <c r="AN1904" s="20"/>
      <c r="AO1904" s="20"/>
      <c r="AP1904" s="20"/>
      <c r="AQ1904" s="20"/>
      <c r="AR1904" s="20"/>
      <c r="AS1904" s="20"/>
      <c r="AU1904" s="20"/>
      <c r="AV1904" s="20"/>
      <c r="AW1904" s="20"/>
      <c r="AX1904" s="20"/>
      <c r="AY1904" s="20"/>
      <c r="AZ1904" s="20"/>
      <c r="BA1904" s="20"/>
      <c r="BC1904" s="48"/>
      <c r="BE1904" s="48"/>
      <c r="BG1904" s="48"/>
      <c r="BH1904" s="48"/>
      <c r="BI1904" s="19"/>
      <c r="BJ1904" s="19"/>
      <c r="BK1904" s="19"/>
      <c r="BL1904" s="48"/>
      <c r="BM1904" s="61"/>
      <c r="BN1904" s="48"/>
    </row>
    <row r="1905" spans="2:66">
      <c r="B1905" s="43"/>
      <c r="C1905" s="27"/>
      <c r="F1905" s="176"/>
      <c r="G1905" s="460"/>
      <c r="H1905" s="48"/>
      <c r="I1905" s="48"/>
      <c r="J1905" s="48"/>
      <c r="K1905" s="54"/>
      <c r="N1905" s="176"/>
      <c r="O1905" s="48"/>
      <c r="P1905" s="48"/>
      <c r="Q1905" s="48"/>
      <c r="R1905" s="54"/>
      <c r="T1905" s="176"/>
      <c r="U1905" s="48"/>
      <c r="V1905" s="48"/>
      <c r="W1905" s="48"/>
      <c r="X1905" s="54"/>
      <c r="Z1905" s="176"/>
      <c r="AA1905" s="48"/>
      <c r="AB1905" s="48"/>
      <c r="AC1905" s="48"/>
      <c r="AD1905" s="54"/>
      <c r="AK1905" s="20"/>
      <c r="AL1905" s="20"/>
      <c r="AM1905" s="20"/>
      <c r="AN1905" s="20"/>
      <c r="AO1905" s="20"/>
      <c r="AP1905" s="20"/>
      <c r="AQ1905" s="20"/>
      <c r="AR1905" s="20"/>
      <c r="AS1905" s="20"/>
      <c r="AU1905" s="20"/>
      <c r="AV1905" s="20"/>
      <c r="AW1905" s="20"/>
      <c r="AX1905" s="20"/>
      <c r="AY1905" s="20"/>
      <c r="AZ1905" s="20"/>
      <c r="BA1905" s="20"/>
      <c r="BC1905" s="48"/>
      <c r="BE1905" s="48"/>
      <c r="BG1905" s="48"/>
      <c r="BH1905" s="48"/>
      <c r="BI1905" s="19"/>
      <c r="BJ1905" s="19"/>
      <c r="BK1905" s="19"/>
      <c r="BL1905" s="48"/>
      <c r="BM1905" s="61"/>
      <c r="BN1905" s="48"/>
    </row>
    <row r="1906" spans="2:66">
      <c r="B1906" s="43"/>
      <c r="C1906" s="27"/>
      <c r="F1906" s="176"/>
      <c r="G1906" s="460"/>
      <c r="H1906" s="48"/>
      <c r="I1906" s="48"/>
      <c r="J1906" s="48"/>
      <c r="K1906" s="54"/>
      <c r="N1906" s="176"/>
      <c r="O1906" s="48"/>
      <c r="P1906" s="48"/>
      <c r="Q1906" s="48"/>
      <c r="R1906" s="54"/>
      <c r="T1906" s="176"/>
      <c r="U1906" s="48"/>
      <c r="V1906" s="48"/>
      <c r="W1906" s="48"/>
      <c r="X1906" s="54"/>
      <c r="Z1906" s="176"/>
      <c r="AA1906" s="48"/>
      <c r="AB1906" s="48"/>
      <c r="AC1906" s="48"/>
      <c r="AD1906" s="54"/>
      <c r="AK1906" s="20"/>
      <c r="AL1906" s="20"/>
      <c r="AM1906" s="20"/>
      <c r="AN1906" s="20"/>
      <c r="AO1906" s="20"/>
      <c r="AP1906" s="20"/>
      <c r="AQ1906" s="20"/>
      <c r="AR1906" s="20"/>
      <c r="AS1906" s="20"/>
      <c r="AU1906" s="20"/>
      <c r="AV1906" s="20"/>
      <c r="AW1906" s="20"/>
      <c r="AX1906" s="20"/>
      <c r="AY1906" s="20"/>
      <c r="AZ1906" s="20"/>
      <c r="BA1906" s="20"/>
      <c r="BC1906" s="48"/>
      <c r="BE1906" s="48"/>
      <c r="BG1906" s="48"/>
      <c r="BH1906" s="48"/>
      <c r="BI1906" s="19"/>
      <c r="BJ1906" s="19"/>
      <c r="BK1906" s="19"/>
      <c r="BL1906" s="48"/>
      <c r="BM1906" s="61"/>
      <c r="BN1906" s="48"/>
    </row>
    <row r="1907" spans="2:66">
      <c r="B1907" s="43"/>
      <c r="C1907" s="27"/>
      <c r="F1907" s="176"/>
      <c r="G1907" s="460"/>
      <c r="H1907" s="48"/>
      <c r="I1907" s="48"/>
      <c r="J1907" s="48"/>
      <c r="K1907" s="54"/>
      <c r="N1907" s="176"/>
      <c r="O1907" s="48"/>
      <c r="P1907" s="48"/>
      <c r="Q1907" s="48"/>
      <c r="R1907" s="54"/>
      <c r="T1907" s="176"/>
      <c r="U1907" s="48"/>
      <c r="V1907" s="48"/>
      <c r="W1907" s="48"/>
      <c r="X1907" s="54"/>
      <c r="Z1907" s="176"/>
      <c r="AA1907" s="48"/>
      <c r="AB1907" s="48"/>
      <c r="AC1907" s="48"/>
      <c r="AD1907" s="54"/>
      <c r="AK1907" s="20"/>
      <c r="AL1907" s="20"/>
      <c r="AM1907" s="20"/>
      <c r="AN1907" s="20"/>
      <c r="AO1907" s="20"/>
      <c r="AP1907" s="20"/>
      <c r="AQ1907" s="20"/>
      <c r="AR1907" s="20"/>
      <c r="AS1907" s="20"/>
      <c r="AU1907" s="20"/>
      <c r="AV1907" s="20"/>
      <c r="AW1907" s="20"/>
      <c r="AX1907" s="20"/>
      <c r="AY1907" s="20"/>
      <c r="AZ1907" s="20"/>
      <c r="BA1907" s="20"/>
      <c r="BC1907" s="48"/>
      <c r="BE1907" s="48"/>
      <c r="BG1907" s="48"/>
      <c r="BH1907" s="48"/>
      <c r="BI1907" s="19"/>
      <c r="BJ1907" s="19"/>
      <c r="BK1907" s="19"/>
      <c r="BL1907" s="48"/>
      <c r="BM1907" s="61"/>
      <c r="BN1907" s="48"/>
    </row>
    <row r="1908" spans="2:66">
      <c r="B1908" s="43"/>
      <c r="C1908" s="27"/>
      <c r="F1908" s="176"/>
      <c r="G1908" s="460"/>
      <c r="H1908" s="48"/>
      <c r="I1908" s="48"/>
      <c r="J1908" s="48"/>
      <c r="K1908" s="54"/>
      <c r="N1908" s="176"/>
      <c r="O1908" s="48"/>
      <c r="P1908" s="48"/>
      <c r="Q1908" s="48"/>
      <c r="R1908" s="54"/>
      <c r="T1908" s="176"/>
      <c r="U1908" s="48"/>
      <c r="V1908" s="48"/>
      <c r="W1908" s="48"/>
      <c r="X1908" s="54"/>
      <c r="Z1908" s="176"/>
      <c r="AA1908" s="48"/>
      <c r="AB1908" s="48"/>
      <c r="AC1908" s="48"/>
      <c r="AD1908" s="54"/>
      <c r="AK1908" s="20"/>
      <c r="AL1908" s="20"/>
      <c r="AM1908" s="20"/>
      <c r="AN1908" s="20"/>
      <c r="AO1908" s="20"/>
      <c r="AP1908" s="20"/>
      <c r="AQ1908" s="20"/>
      <c r="AR1908" s="20"/>
      <c r="AS1908" s="20"/>
      <c r="AU1908" s="20"/>
      <c r="AV1908" s="20"/>
      <c r="AW1908" s="20"/>
      <c r="AX1908" s="20"/>
      <c r="AY1908" s="20"/>
      <c r="AZ1908" s="20"/>
      <c r="BA1908" s="20"/>
      <c r="BC1908" s="48"/>
      <c r="BE1908" s="48"/>
      <c r="BG1908" s="48"/>
      <c r="BH1908" s="48"/>
      <c r="BI1908" s="19"/>
      <c r="BJ1908" s="19"/>
      <c r="BK1908" s="19"/>
      <c r="BL1908" s="48"/>
      <c r="BM1908" s="61"/>
      <c r="BN1908" s="48"/>
    </row>
    <row r="1909" spans="2:66">
      <c r="B1909" s="43"/>
      <c r="C1909" s="27"/>
      <c r="F1909" s="176"/>
      <c r="G1909" s="460"/>
      <c r="H1909" s="48"/>
      <c r="I1909" s="48"/>
      <c r="J1909" s="48"/>
      <c r="K1909" s="54"/>
      <c r="N1909" s="176"/>
      <c r="O1909" s="48"/>
      <c r="P1909" s="48"/>
      <c r="Q1909" s="48"/>
      <c r="R1909" s="54"/>
      <c r="T1909" s="176"/>
      <c r="U1909" s="48"/>
      <c r="V1909" s="48"/>
      <c r="W1909" s="48"/>
      <c r="X1909" s="54"/>
      <c r="Z1909" s="176"/>
      <c r="AA1909" s="48"/>
      <c r="AB1909" s="48"/>
      <c r="AC1909" s="48"/>
      <c r="AD1909" s="54"/>
      <c r="AK1909" s="20"/>
      <c r="AL1909" s="20"/>
      <c r="AM1909" s="20"/>
      <c r="AN1909" s="20"/>
      <c r="AO1909" s="20"/>
      <c r="AP1909" s="20"/>
      <c r="AQ1909" s="20"/>
      <c r="AR1909" s="20"/>
      <c r="AS1909" s="20"/>
      <c r="AU1909" s="20"/>
      <c r="AV1909" s="20"/>
      <c r="AW1909" s="20"/>
      <c r="AX1909" s="20"/>
      <c r="AY1909" s="20"/>
      <c r="AZ1909" s="20"/>
      <c r="BA1909" s="20"/>
      <c r="BC1909" s="48"/>
      <c r="BE1909" s="48"/>
      <c r="BG1909" s="48"/>
      <c r="BH1909" s="48"/>
      <c r="BI1909" s="19"/>
      <c r="BJ1909" s="19"/>
      <c r="BK1909" s="19"/>
      <c r="BL1909" s="48"/>
      <c r="BM1909" s="61"/>
      <c r="BN1909" s="48"/>
    </row>
    <row r="1910" spans="2:66">
      <c r="B1910" s="43"/>
      <c r="C1910" s="27"/>
      <c r="F1910" s="176"/>
      <c r="G1910" s="460"/>
      <c r="H1910" s="48"/>
      <c r="I1910" s="48"/>
      <c r="J1910" s="48"/>
      <c r="K1910" s="54"/>
      <c r="N1910" s="176"/>
      <c r="O1910" s="48"/>
      <c r="P1910" s="48"/>
      <c r="Q1910" s="48"/>
      <c r="R1910" s="54"/>
      <c r="T1910" s="176"/>
      <c r="U1910" s="48"/>
      <c r="V1910" s="48"/>
      <c r="W1910" s="48"/>
      <c r="X1910" s="54"/>
      <c r="Z1910" s="176"/>
      <c r="AA1910" s="48"/>
      <c r="AB1910" s="48"/>
      <c r="AC1910" s="48"/>
      <c r="AD1910" s="54"/>
      <c r="AK1910" s="20"/>
      <c r="AL1910" s="20"/>
      <c r="AM1910" s="20"/>
      <c r="AN1910" s="20"/>
      <c r="AO1910" s="20"/>
      <c r="AP1910" s="20"/>
      <c r="AQ1910" s="20"/>
      <c r="AR1910" s="20"/>
      <c r="AS1910" s="20"/>
      <c r="AU1910" s="20"/>
      <c r="AV1910" s="20"/>
      <c r="AW1910" s="20"/>
      <c r="AX1910" s="20"/>
      <c r="AY1910" s="20"/>
      <c r="AZ1910" s="20"/>
      <c r="BA1910" s="20"/>
      <c r="BC1910" s="48"/>
      <c r="BE1910" s="48"/>
      <c r="BG1910" s="48"/>
      <c r="BH1910" s="48"/>
      <c r="BI1910" s="19"/>
      <c r="BJ1910" s="19"/>
      <c r="BK1910" s="19"/>
      <c r="BL1910" s="48"/>
      <c r="BM1910" s="61"/>
      <c r="BN1910" s="48"/>
    </row>
    <row r="1911" spans="2:66">
      <c r="B1911" s="43"/>
      <c r="C1911" s="27"/>
      <c r="F1911" s="176"/>
      <c r="G1911" s="460"/>
      <c r="H1911" s="48"/>
      <c r="I1911" s="48"/>
      <c r="J1911" s="48"/>
      <c r="K1911" s="54"/>
      <c r="N1911" s="176"/>
      <c r="O1911" s="48"/>
      <c r="P1911" s="48"/>
      <c r="Q1911" s="48"/>
      <c r="R1911" s="54"/>
      <c r="T1911" s="176"/>
      <c r="U1911" s="48"/>
      <c r="V1911" s="48"/>
      <c r="W1911" s="48"/>
      <c r="X1911" s="54"/>
      <c r="Z1911" s="176"/>
      <c r="AA1911" s="48"/>
      <c r="AB1911" s="48"/>
      <c r="AC1911" s="48"/>
      <c r="AD1911" s="54"/>
      <c r="AK1911" s="20"/>
      <c r="AL1911" s="20"/>
      <c r="AM1911" s="20"/>
      <c r="AN1911" s="20"/>
      <c r="AO1911" s="20"/>
      <c r="AP1911" s="20"/>
      <c r="AQ1911" s="20"/>
      <c r="AR1911" s="20"/>
      <c r="AS1911" s="20"/>
      <c r="AU1911" s="20"/>
      <c r="AV1911" s="20"/>
      <c r="AW1911" s="20"/>
      <c r="AX1911" s="20"/>
      <c r="AY1911" s="20"/>
      <c r="AZ1911" s="20"/>
      <c r="BA1911" s="20"/>
      <c r="BC1911" s="48"/>
      <c r="BE1911" s="48"/>
      <c r="BG1911" s="48"/>
      <c r="BH1911" s="48"/>
      <c r="BI1911" s="19"/>
      <c r="BJ1911" s="19"/>
      <c r="BK1911" s="19"/>
      <c r="BL1911" s="48"/>
      <c r="BM1911" s="61"/>
      <c r="BN1911" s="48"/>
    </row>
    <row r="1912" spans="2:66">
      <c r="B1912" s="43"/>
      <c r="C1912" s="27"/>
      <c r="F1912" s="176"/>
      <c r="G1912" s="460"/>
      <c r="H1912" s="48"/>
      <c r="I1912" s="48"/>
      <c r="J1912" s="48"/>
      <c r="K1912" s="54"/>
      <c r="N1912" s="176"/>
      <c r="O1912" s="48"/>
      <c r="P1912" s="48"/>
      <c r="Q1912" s="48"/>
      <c r="R1912" s="54"/>
      <c r="T1912" s="176"/>
      <c r="U1912" s="48"/>
      <c r="V1912" s="48"/>
      <c r="W1912" s="48"/>
      <c r="X1912" s="54"/>
      <c r="Z1912" s="176"/>
      <c r="AA1912" s="48"/>
      <c r="AB1912" s="48"/>
      <c r="AC1912" s="48"/>
      <c r="AD1912" s="54"/>
      <c r="AK1912" s="20"/>
      <c r="AL1912" s="20"/>
      <c r="AM1912" s="20"/>
      <c r="AN1912" s="20"/>
      <c r="AO1912" s="20"/>
      <c r="AP1912" s="20"/>
      <c r="AQ1912" s="20"/>
      <c r="AR1912" s="20"/>
      <c r="AS1912" s="20"/>
      <c r="AU1912" s="20"/>
      <c r="AV1912" s="20"/>
      <c r="AW1912" s="20"/>
      <c r="AX1912" s="20"/>
      <c r="AY1912" s="20"/>
      <c r="AZ1912" s="20"/>
      <c r="BA1912" s="20"/>
      <c r="BC1912" s="48"/>
      <c r="BE1912" s="48"/>
      <c r="BG1912" s="48"/>
      <c r="BH1912" s="48"/>
      <c r="BI1912" s="19"/>
      <c r="BJ1912" s="19"/>
      <c r="BK1912" s="19"/>
      <c r="BL1912" s="48"/>
      <c r="BM1912" s="61"/>
      <c r="BN1912" s="48"/>
    </row>
    <row r="1913" spans="2:66">
      <c r="B1913" s="43"/>
      <c r="C1913" s="27"/>
      <c r="F1913" s="176"/>
      <c r="G1913" s="460"/>
      <c r="H1913" s="48"/>
      <c r="I1913" s="48"/>
      <c r="J1913" s="48"/>
      <c r="K1913" s="54"/>
      <c r="N1913" s="176"/>
      <c r="O1913" s="48"/>
      <c r="P1913" s="48"/>
      <c r="Q1913" s="48"/>
      <c r="R1913" s="54"/>
      <c r="T1913" s="176"/>
      <c r="U1913" s="48"/>
      <c r="V1913" s="48"/>
      <c r="W1913" s="48"/>
      <c r="X1913" s="54"/>
      <c r="Z1913" s="176"/>
      <c r="AA1913" s="48"/>
      <c r="AB1913" s="48"/>
      <c r="AC1913" s="48"/>
      <c r="AD1913" s="54"/>
      <c r="AK1913" s="20"/>
      <c r="AL1913" s="20"/>
      <c r="AM1913" s="20"/>
      <c r="AN1913" s="20"/>
      <c r="AO1913" s="20"/>
      <c r="AP1913" s="20"/>
      <c r="AQ1913" s="20"/>
      <c r="AR1913" s="20"/>
      <c r="AS1913" s="20"/>
      <c r="AU1913" s="20"/>
      <c r="AV1913" s="20"/>
      <c r="AW1913" s="20"/>
      <c r="AX1913" s="20"/>
      <c r="AY1913" s="20"/>
      <c r="AZ1913" s="20"/>
      <c r="BA1913" s="20"/>
      <c r="BC1913" s="48"/>
      <c r="BE1913" s="48"/>
      <c r="BG1913" s="48"/>
      <c r="BH1913" s="48"/>
      <c r="BI1913" s="19"/>
      <c r="BJ1913" s="19"/>
      <c r="BK1913" s="19"/>
      <c r="BL1913" s="48"/>
      <c r="BM1913" s="61"/>
      <c r="BN1913" s="48"/>
    </row>
    <row r="1914" spans="2:66">
      <c r="B1914" s="43"/>
      <c r="C1914" s="27"/>
      <c r="F1914" s="176"/>
      <c r="G1914" s="460"/>
      <c r="H1914" s="48"/>
      <c r="I1914" s="48"/>
      <c r="J1914" s="48"/>
      <c r="K1914" s="54"/>
      <c r="N1914" s="176"/>
      <c r="O1914" s="48"/>
      <c r="P1914" s="48"/>
      <c r="Q1914" s="48"/>
      <c r="R1914" s="54"/>
      <c r="T1914" s="176"/>
      <c r="U1914" s="48"/>
      <c r="V1914" s="48"/>
      <c r="W1914" s="48"/>
      <c r="X1914" s="54"/>
      <c r="Z1914" s="176"/>
      <c r="AA1914" s="48"/>
      <c r="AB1914" s="48"/>
      <c r="AC1914" s="48"/>
      <c r="AD1914" s="54"/>
      <c r="AK1914" s="20"/>
      <c r="AL1914" s="20"/>
      <c r="AM1914" s="20"/>
      <c r="AN1914" s="20"/>
      <c r="AO1914" s="20"/>
      <c r="AP1914" s="20"/>
      <c r="AQ1914" s="20"/>
      <c r="AR1914" s="20"/>
      <c r="AS1914" s="20"/>
      <c r="AU1914" s="20"/>
      <c r="AV1914" s="20"/>
      <c r="AW1914" s="20"/>
      <c r="AX1914" s="20"/>
      <c r="AY1914" s="20"/>
      <c r="AZ1914" s="20"/>
      <c r="BA1914" s="20"/>
      <c r="BC1914" s="48"/>
      <c r="BE1914" s="48"/>
      <c r="BG1914" s="48"/>
      <c r="BH1914" s="48"/>
      <c r="BI1914" s="19"/>
      <c r="BJ1914" s="19"/>
      <c r="BK1914" s="19"/>
      <c r="BL1914" s="48"/>
      <c r="BM1914" s="61"/>
      <c r="BN1914" s="48"/>
    </row>
    <row r="1915" spans="2:66">
      <c r="B1915" s="43"/>
      <c r="C1915" s="27"/>
      <c r="F1915" s="176"/>
      <c r="G1915" s="460"/>
      <c r="H1915" s="48"/>
      <c r="I1915" s="48"/>
      <c r="J1915" s="48"/>
      <c r="K1915" s="54"/>
      <c r="N1915" s="176"/>
      <c r="O1915" s="48"/>
      <c r="P1915" s="48"/>
      <c r="Q1915" s="48"/>
      <c r="R1915" s="54"/>
      <c r="T1915" s="176"/>
      <c r="U1915" s="48"/>
      <c r="V1915" s="48"/>
      <c r="W1915" s="48"/>
      <c r="X1915" s="54"/>
      <c r="Z1915" s="176"/>
      <c r="AA1915" s="48"/>
      <c r="AB1915" s="48"/>
      <c r="AC1915" s="48"/>
      <c r="AD1915" s="54"/>
      <c r="AK1915" s="20"/>
      <c r="AL1915" s="20"/>
      <c r="AM1915" s="20"/>
      <c r="AN1915" s="20"/>
      <c r="AO1915" s="20"/>
      <c r="AP1915" s="20"/>
      <c r="AQ1915" s="20"/>
      <c r="AR1915" s="20"/>
      <c r="AS1915" s="20"/>
      <c r="AU1915" s="20"/>
      <c r="AV1915" s="20"/>
      <c r="AW1915" s="20"/>
      <c r="AX1915" s="20"/>
      <c r="AY1915" s="20"/>
      <c r="AZ1915" s="20"/>
      <c r="BA1915" s="20"/>
      <c r="BC1915" s="48"/>
      <c r="BE1915" s="48"/>
      <c r="BG1915" s="48"/>
      <c r="BH1915" s="48"/>
      <c r="BI1915" s="19"/>
      <c r="BJ1915" s="19"/>
      <c r="BK1915" s="19"/>
      <c r="BL1915" s="48"/>
      <c r="BM1915" s="61"/>
      <c r="BN1915" s="48"/>
    </row>
    <row r="1916" spans="2:66">
      <c r="B1916" s="43"/>
      <c r="C1916" s="27"/>
      <c r="F1916" s="176"/>
      <c r="G1916" s="460"/>
      <c r="H1916" s="48"/>
      <c r="I1916" s="48"/>
      <c r="J1916" s="48"/>
      <c r="K1916" s="54"/>
      <c r="N1916" s="176"/>
      <c r="O1916" s="48"/>
      <c r="P1916" s="48"/>
      <c r="Q1916" s="48"/>
      <c r="R1916" s="54"/>
      <c r="T1916" s="176"/>
      <c r="U1916" s="48"/>
      <c r="V1916" s="48"/>
      <c r="W1916" s="48"/>
      <c r="X1916" s="54"/>
      <c r="Z1916" s="176"/>
      <c r="AA1916" s="48"/>
      <c r="AB1916" s="48"/>
      <c r="AC1916" s="48"/>
      <c r="AD1916" s="54"/>
      <c r="AK1916" s="20"/>
      <c r="AL1916" s="20"/>
      <c r="AM1916" s="20"/>
      <c r="AN1916" s="20"/>
      <c r="AO1916" s="20"/>
      <c r="AP1916" s="20"/>
      <c r="AQ1916" s="20"/>
      <c r="AR1916" s="20"/>
      <c r="AS1916" s="20"/>
      <c r="AU1916" s="20"/>
      <c r="AV1916" s="20"/>
      <c r="AW1916" s="20"/>
      <c r="AX1916" s="20"/>
      <c r="AY1916" s="20"/>
      <c r="AZ1916" s="20"/>
      <c r="BA1916" s="20"/>
      <c r="BC1916" s="48"/>
      <c r="BE1916" s="48"/>
      <c r="BG1916" s="48"/>
      <c r="BH1916" s="48"/>
      <c r="BI1916" s="19"/>
      <c r="BJ1916" s="19"/>
      <c r="BK1916" s="19"/>
      <c r="BL1916" s="48"/>
      <c r="BM1916" s="61"/>
      <c r="BN1916" s="48"/>
    </row>
    <row r="1917" spans="2:66">
      <c r="B1917" s="43"/>
      <c r="C1917" s="27"/>
      <c r="F1917" s="176"/>
      <c r="G1917" s="460"/>
      <c r="H1917" s="48"/>
      <c r="I1917" s="48"/>
      <c r="J1917" s="48"/>
      <c r="K1917" s="54"/>
      <c r="N1917" s="176"/>
      <c r="O1917" s="48"/>
      <c r="P1917" s="48"/>
      <c r="Q1917" s="48"/>
      <c r="R1917" s="54"/>
      <c r="T1917" s="176"/>
      <c r="U1917" s="48"/>
      <c r="V1917" s="48"/>
      <c r="W1917" s="48"/>
      <c r="X1917" s="54"/>
      <c r="Z1917" s="176"/>
      <c r="AA1917" s="48"/>
      <c r="AB1917" s="48"/>
      <c r="AC1917" s="48"/>
      <c r="AD1917" s="54"/>
      <c r="AK1917" s="20"/>
      <c r="AL1917" s="20"/>
      <c r="AM1917" s="20"/>
      <c r="AN1917" s="20"/>
      <c r="AO1917" s="20"/>
      <c r="AP1917" s="20"/>
      <c r="AQ1917" s="20"/>
      <c r="AR1917" s="20"/>
      <c r="AS1917" s="20"/>
      <c r="AU1917" s="20"/>
      <c r="AV1917" s="20"/>
      <c r="AW1917" s="20"/>
      <c r="AX1917" s="20"/>
      <c r="AY1917" s="20"/>
      <c r="AZ1917" s="20"/>
      <c r="BA1917" s="20"/>
      <c r="BC1917" s="48"/>
      <c r="BE1917" s="48"/>
      <c r="BG1917" s="48"/>
      <c r="BH1917" s="48"/>
      <c r="BI1917" s="19"/>
      <c r="BJ1917" s="19"/>
      <c r="BK1917" s="19"/>
      <c r="BL1917" s="48"/>
      <c r="BM1917" s="61"/>
      <c r="BN1917" s="48"/>
    </row>
    <row r="1918" spans="2:66">
      <c r="B1918" s="43"/>
      <c r="C1918" s="27"/>
      <c r="F1918" s="176"/>
      <c r="G1918" s="460"/>
      <c r="H1918" s="48"/>
      <c r="I1918" s="48"/>
      <c r="J1918" s="48"/>
      <c r="K1918" s="54"/>
      <c r="N1918" s="176"/>
      <c r="O1918" s="48"/>
      <c r="P1918" s="48"/>
      <c r="Q1918" s="48"/>
      <c r="R1918" s="54"/>
      <c r="T1918" s="176"/>
      <c r="U1918" s="48"/>
      <c r="V1918" s="48"/>
      <c r="W1918" s="48"/>
      <c r="X1918" s="54"/>
      <c r="Z1918" s="176"/>
      <c r="AA1918" s="48"/>
      <c r="AB1918" s="48"/>
      <c r="AC1918" s="48"/>
      <c r="AD1918" s="54"/>
      <c r="AK1918" s="20"/>
      <c r="AL1918" s="20"/>
      <c r="AM1918" s="20"/>
      <c r="AN1918" s="20"/>
      <c r="AO1918" s="20"/>
      <c r="AP1918" s="20"/>
      <c r="AQ1918" s="20"/>
      <c r="AR1918" s="20"/>
      <c r="AS1918" s="20"/>
      <c r="AU1918" s="20"/>
      <c r="AV1918" s="20"/>
      <c r="AW1918" s="20"/>
      <c r="AX1918" s="20"/>
      <c r="AY1918" s="20"/>
      <c r="AZ1918" s="20"/>
      <c r="BA1918" s="20"/>
      <c r="BC1918" s="48"/>
      <c r="BE1918" s="48"/>
      <c r="BG1918" s="48"/>
      <c r="BH1918" s="48"/>
      <c r="BI1918" s="19"/>
      <c r="BJ1918" s="19"/>
      <c r="BK1918" s="19"/>
      <c r="BL1918" s="48"/>
      <c r="BM1918" s="61"/>
      <c r="BN1918" s="48"/>
    </row>
    <row r="1919" spans="2:66">
      <c r="B1919" s="43"/>
      <c r="C1919" s="27"/>
      <c r="F1919" s="176"/>
      <c r="G1919" s="460"/>
      <c r="H1919" s="48"/>
      <c r="I1919" s="48"/>
      <c r="J1919" s="48"/>
      <c r="K1919" s="54"/>
      <c r="N1919" s="176"/>
      <c r="O1919" s="48"/>
      <c r="P1919" s="48"/>
      <c r="Q1919" s="48"/>
      <c r="R1919" s="54"/>
      <c r="T1919" s="176"/>
      <c r="U1919" s="48"/>
      <c r="V1919" s="48"/>
      <c r="W1919" s="48"/>
      <c r="X1919" s="54"/>
      <c r="Z1919" s="176"/>
      <c r="AA1919" s="48"/>
      <c r="AB1919" s="48"/>
      <c r="AC1919" s="48"/>
      <c r="AD1919" s="54"/>
      <c r="AK1919" s="20"/>
      <c r="AL1919" s="20"/>
      <c r="AM1919" s="20"/>
      <c r="AN1919" s="20"/>
      <c r="AO1919" s="20"/>
      <c r="AP1919" s="20"/>
      <c r="AQ1919" s="20"/>
      <c r="AR1919" s="20"/>
      <c r="AS1919" s="20"/>
      <c r="AU1919" s="20"/>
      <c r="AV1919" s="20"/>
      <c r="AW1919" s="20"/>
      <c r="AX1919" s="20"/>
      <c r="AY1919" s="20"/>
      <c r="AZ1919" s="20"/>
      <c r="BA1919" s="20"/>
      <c r="BC1919" s="48"/>
      <c r="BE1919" s="48"/>
      <c r="BG1919" s="48"/>
      <c r="BH1919" s="48"/>
      <c r="BI1919" s="19"/>
      <c r="BJ1919" s="19"/>
      <c r="BK1919" s="19"/>
      <c r="BL1919" s="48"/>
      <c r="BM1919" s="61"/>
      <c r="BN1919" s="48"/>
    </row>
    <row r="1920" spans="2:66">
      <c r="B1920" s="43"/>
      <c r="C1920" s="27"/>
      <c r="F1920" s="176"/>
      <c r="G1920" s="460"/>
      <c r="H1920" s="48"/>
      <c r="I1920" s="48"/>
      <c r="J1920" s="48"/>
      <c r="K1920" s="54"/>
      <c r="N1920" s="176"/>
      <c r="O1920" s="48"/>
      <c r="P1920" s="48"/>
      <c r="Q1920" s="48"/>
      <c r="R1920" s="54"/>
      <c r="T1920" s="176"/>
      <c r="U1920" s="48"/>
      <c r="V1920" s="48"/>
      <c r="W1920" s="48"/>
      <c r="X1920" s="54"/>
      <c r="Z1920" s="176"/>
      <c r="AA1920" s="48"/>
      <c r="AB1920" s="48"/>
      <c r="AC1920" s="48"/>
      <c r="AD1920" s="54"/>
      <c r="AK1920" s="20"/>
      <c r="AL1920" s="20"/>
      <c r="AM1920" s="20"/>
      <c r="AN1920" s="20"/>
      <c r="AO1920" s="20"/>
      <c r="AP1920" s="20"/>
      <c r="AQ1920" s="20"/>
      <c r="AR1920" s="20"/>
      <c r="AS1920" s="20"/>
      <c r="AU1920" s="20"/>
      <c r="AV1920" s="20"/>
      <c r="AW1920" s="20"/>
      <c r="AX1920" s="20"/>
      <c r="AY1920" s="20"/>
      <c r="AZ1920" s="20"/>
      <c r="BA1920" s="20"/>
      <c r="BC1920" s="48"/>
      <c r="BE1920" s="48"/>
      <c r="BG1920" s="48"/>
      <c r="BH1920" s="48"/>
      <c r="BI1920" s="19"/>
      <c r="BJ1920" s="19"/>
      <c r="BK1920" s="19"/>
      <c r="BL1920" s="48"/>
      <c r="BM1920" s="61"/>
      <c r="BN1920" s="48"/>
    </row>
    <row r="1921" spans="2:66">
      <c r="B1921" s="43"/>
      <c r="C1921" s="27"/>
      <c r="F1921" s="176"/>
      <c r="G1921" s="460"/>
      <c r="H1921" s="48"/>
      <c r="I1921" s="48"/>
      <c r="J1921" s="48"/>
      <c r="K1921" s="54"/>
      <c r="N1921" s="176"/>
      <c r="O1921" s="48"/>
      <c r="P1921" s="48"/>
      <c r="Q1921" s="48"/>
      <c r="R1921" s="54"/>
      <c r="T1921" s="176"/>
      <c r="U1921" s="48"/>
      <c r="V1921" s="48"/>
      <c r="W1921" s="48"/>
      <c r="X1921" s="54"/>
      <c r="Z1921" s="176"/>
      <c r="AA1921" s="48"/>
      <c r="AB1921" s="48"/>
      <c r="AC1921" s="48"/>
      <c r="AD1921" s="54"/>
      <c r="AK1921" s="20"/>
      <c r="AL1921" s="20"/>
      <c r="AM1921" s="20"/>
      <c r="AN1921" s="20"/>
      <c r="AO1921" s="20"/>
      <c r="AP1921" s="20"/>
      <c r="AQ1921" s="20"/>
      <c r="AR1921" s="20"/>
      <c r="AS1921" s="20"/>
      <c r="AU1921" s="20"/>
      <c r="AV1921" s="20"/>
      <c r="AW1921" s="20"/>
      <c r="AX1921" s="20"/>
      <c r="AY1921" s="20"/>
      <c r="AZ1921" s="20"/>
      <c r="BA1921" s="20"/>
      <c r="BC1921" s="48"/>
      <c r="BE1921" s="48"/>
      <c r="BG1921" s="48"/>
      <c r="BH1921" s="48"/>
      <c r="BI1921" s="19"/>
      <c r="BJ1921" s="19"/>
      <c r="BK1921" s="19"/>
      <c r="BL1921" s="48"/>
      <c r="BM1921" s="61"/>
      <c r="BN1921" s="48"/>
    </row>
    <row r="1922" spans="2:66">
      <c r="B1922" s="43"/>
      <c r="C1922" s="27"/>
      <c r="F1922" s="176"/>
      <c r="G1922" s="460"/>
      <c r="H1922" s="48"/>
      <c r="I1922" s="48"/>
      <c r="J1922" s="48"/>
      <c r="K1922" s="54"/>
      <c r="N1922" s="176"/>
      <c r="O1922" s="48"/>
      <c r="P1922" s="48"/>
      <c r="Q1922" s="48"/>
      <c r="R1922" s="54"/>
      <c r="T1922" s="176"/>
      <c r="U1922" s="48"/>
      <c r="V1922" s="48"/>
      <c r="W1922" s="48"/>
      <c r="X1922" s="54"/>
      <c r="Z1922" s="176"/>
      <c r="AA1922" s="48"/>
      <c r="AB1922" s="48"/>
      <c r="AC1922" s="48"/>
      <c r="AD1922" s="54"/>
      <c r="AK1922" s="20"/>
      <c r="AL1922" s="20"/>
      <c r="AM1922" s="20"/>
      <c r="AN1922" s="20"/>
      <c r="AO1922" s="20"/>
      <c r="AP1922" s="20"/>
      <c r="AQ1922" s="20"/>
      <c r="AR1922" s="20"/>
      <c r="AS1922" s="20"/>
      <c r="AU1922" s="20"/>
      <c r="AV1922" s="20"/>
      <c r="AW1922" s="20"/>
      <c r="AX1922" s="20"/>
      <c r="AY1922" s="20"/>
      <c r="AZ1922" s="20"/>
      <c r="BA1922" s="20"/>
      <c r="BC1922" s="48"/>
      <c r="BE1922" s="48"/>
      <c r="BG1922" s="48"/>
      <c r="BH1922" s="48"/>
      <c r="BI1922" s="19"/>
      <c r="BJ1922" s="19"/>
      <c r="BK1922" s="19"/>
      <c r="BL1922" s="48"/>
      <c r="BM1922" s="61"/>
      <c r="BN1922" s="48"/>
    </row>
    <row r="1923" spans="2:66">
      <c r="B1923" s="43"/>
      <c r="C1923" s="27"/>
      <c r="F1923" s="176"/>
      <c r="G1923" s="460"/>
      <c r="H1923" s="48"/>
      <c r="I1923" s="48"/>
      <c r="J1923" s="48"/>
      <c r="K1923" s="54"/>
      <c r="N1923" s="176"/>
      <c r="O1923" s="48"/>
      <c r="P1923" s="48"/>
      <c r="Q1923" s="48"/>
      <c r="R1923" s="54"/>
      <c r="T1923" s="176"/>
      <c r="U1923" s="48"/>
      <c r="V1923" s="48"/>
      <c r="W1923" s="48"/>
      <c r="X1923" s="54"/>
      <c r="Z1923" s="176"/>
      <c r="AA1923" s="48"/>
      <c r="AB1923" s="48"/>
      <c r="AC1923" s="48"/>
      <c r="AD1923" s="54"/>
      <c r="AK1923" s="20"/>
      <c r="AL1923" s="20"/>
      <c r="AM1923" s="20"/>
      <c r="AN1923" s="20"/>
      <c r="AO1923" s="20"/>
      <c r="AP1923" s="20"/>
      <c r="AQ1923" s="20"/>
      <c r="AR1923" s="20"/>
      <c r="AS1923" s="20"/>
      <c r="AU1923" s="20"/>
      <c r="AV1923" s="20"/>
      <c r="AW1923" s="20"/>
      <c r="AX1923" s="20"/>
      <c r="AY1923" s="20"/>
      <c r="AZ1923" s="20"/>
      <c r="BA1923" s="20"/>
      <c r="BC1923" s="48"/>
      <c r="BE1923" s="48"/>
      <c r="BG1923" s="48"/>
      <c r="BH1923" s="48"/>
      <c r="BI1923" s="19"/>
      <c r="BJ1923" s="19"/>
      <c r="BK1923" s="19"/>
      <c r="BL1923" s="48"/>
      <c r="BM1923" s="61"/>
      <c r="BN1923" s="48"/>
    </row>
    <row r="1924" spans="2:66">
      <c r="B1924" s="43"/>
      <c r="C1924" s="27"/>
      <c r="F1924" s="176"/>
      <c r="G1924" s="460"/>
      <c r="H1924" s="48"/>
      <c r="I1924" s="48"/>
      <c r="J1924" s="48"/>
      <c r="K1924" s="54"/>
      <c r="N1924" s="176"/>
      <c r="O1924" s="48"/>
      <c r="P1924" s="48"/>
      <c r="Q1924" s="48"/>
      <c r="R1924" s="54"/>
      <c r="T1924" s="176"/>
      <c r="U1924" s="48"/>
      <c r="V1924" s="48"/>
      <c r="W1924" s="48"/>
      <c r="X1924" s="54"/>
      <c r="Z1924" s="176"/>
      <c r="AA1924" s="48"/>
      <c r="AB1924" s="48"/>
      <c r="AC1924" s="48"/>
      <c r="AD1924" s="54"/>
      <c r="AK1924" s="20"/>
      <c r="AL1924" s="20"/>
      <c r="AM1924" s="20"/>
      <c r="AN1924" s="20"/>
      <c r="AO1924" s="20"/>
      <c r="AP1924" s="20"/>
      <c r="AQ1924" s="20"/>
      <c r="AR1924" s="20"/>
      <c r="AS1924" s="20"/>
      <c r="AU1924" s="20"/>
      <c r="AV1924" s="20"/>
      <c r="AW1924" s="20"/>
      <c r="AX1924" s="20"/>
      <c r="AY1924" s="20"/>
      <c r="AZ1924" s="20"/>
      <c r="BA1924" s="20"/>
      <c r="BC1924" s="48"/>
      <c r="BE1924" s="48"/>
      <c r="BG1924" s="48"/>
      <c r="BH1924" s="48"/>
      <c r="BI1924" s="19"/>
      <c r="BJ1924" s="19"/>
      <c r="BK1924" s="19"/>
      <c r="BL1924" s="48"/>
      <c r="BM1924" s="61"/>
      <c r="BN1924" s="48"/>
    </row>
    <row r="1925" spans="2:66">
      <c r="B1925" s="43"/>
      <c r="C1925" s="27"/>
      <c r="F1925" s="176"/>
      <c r="G1925" s="460"/>
      <c r="H1925" s="48"/>
      <c r="I1925" s="48"/>
      <c r="J1925" s="48"/>
      <c r="K1925" s="54"/>
      <c r="N1925" s="176"/>
      <c r="O1925" s="48"/>
      <c r="P1925" s="48"/>
      <c r="Q1925" s="48"/>
      <c r="R1925" s="54"/>
      <c r="T1925" s="176"/>
      <c r="U1925" s="48"/>
      <c r="V1925" s="48"/>
      <c r="W1925" s="48"/>
      <c r="X1925" s="54"/>
      <c r="Z1925" s="176"/>
      <c r="AA1925" s="48"/>
      <c r="AB1925" s="48"/>
      <c r="AC1925" s="48"/>
      <c r="AD1925" s="54"/>
      <c r="AK1925" s="20"/>
      <c r="AL1925" s="20"/>
      <c r="AM1925" s="20"/>
      <c r="AN1925" s="20"/>
      <c r="AO1925" s="20"/>
      <c r="AP1925" s="20"/>
      <c r="AQ1925" s="20"/>
      <c r="AR1925" s="20"/>
      <c r="AS1925" s="20"/>
      <c r="AU1925" s="20"/>
      <c r="AV1925" s="20"/>
      <c r="AW1925" s="20"/>
      <c r="AX1925" s="20"/>
      <c r="AY1925" s="20"/>
      <c r="AZ1925" s="20"/>
      <c r="BA1925" s="20"/>
      <c r="BC1925" s="48"/>
      <c r="BE1925" s="48"/>
      <c r="BG1925" s="48"/>
      <c r="BH1925" s="48"/>
      <c r="BI1925" s="19"/>
      <c r="BJ1925" s="19"/>
      <c r="BK1925" s="19"/>
      <c r="BL1925" s="48"/>
      <c r="BM1925" s="61"/>
      <c r="BN1925" s="48"/>
    </row>
    <row r="1926" spans="2:66">
      <c r="B1926" s="43"/>
      <c r="C1926" s="27"/>
      <c r="F1926" s="176"/>
      <c r="G1926" s="460"/>
      <c r="H1926" s="48"/>
      <c r="I1926" s="48"/>
      <c r="J1926" s="48"/>
      <c r="K1926" s="54"/>
      <c r="N1926" s="176"/>
      <c r="O1926" s="48"/>
      <c r="P1926" s="48"/>
      <c r="Q1926" s="48"/>
      <c r="R1926" s="54"/>
      <c r="T1926" s="176"/>
      <c r="U1926" s="48"/>
      <c r="V1926" s="48"/>
      <c r="W1926" s="48"/>
      <c r="X1926" s="54"/>
      <c r="Z1926" s="176"/>
      <c r="AA1926" s="48"/>
      <c r="AB1926" s="48"/>
      <c r="AC1926" s="48"/>
      <c r="AD1926" s="54"/>
      <c r="AK1926" s="20"/>
      <c r="AL1926" s="20"/>
      <c r="AM1926" s="20"/>
      <c r="AN1926" s="20"/>
      <c r="AO1926" s="20"/>
      <c r="AP1926" s="20"/>
      <c r="AQ1926" s="20"/>
      <c r="AR1926" s="20"/>
      <c r="AS1926" s="20"/>
      <c r="AU1926" s="20"/>
      <c r="AV1926" s="20"/>
      <c r="AW1926" s="20"/>
      <c r="AX1926" s="20"/>
      <c r="AY1926" s="20"/>
      <c r="AZ1926" s="20"/>
      <c r="BA1926" s="20"/>
      <c r="BC1926" s="48"/>
      <c r="BE1926" s="48"/>
      <c r="BG1926" s="48"/>
      <c r="BH1926" s="48"/>
      <c r="BI1926" s="19"/>
      <c r="BJ1926" s="19"/>
      <c r="BK1926" s="19"/>
      <c r="BL1926" s="48"/>
      <c r="BM1926" s="61"/>
      <c r="BN1926" s="48"/>
    </row>
    <row r="1927" spans="2:66">
      <c r="B1927" s="43"/>
      <c r="C1927" s="27"/>
      <c r="F1927" s="176"/>
      <c r="G1927" s="460"/>
      <c r="H1927" s="48"/>
      <c r="I1927" s="48"/>
      <c r="J1927" s="48"/>
      <c r="K1927" s="54"/>
      <c r="N1927" s="176"/>
      <c r="O1927" s="48"/>
      <c r="P1927" s="48"/>
      <c r="Q1927" s="48"/>
      <c r="R1927" s="54"/>
      <c r="T1927" s="176"/>
      <c r="U1927" s="48"/>
      <c r="V1927" s="48"/>
      <c r="W1927" s="48"/>
      <c r="X1927" s="54"/>
      <c r="Z1927" s="176"/>
      <c r="AA1927" s="48"/>
      <c r="AB1927" s="48"/>
      <c r="AC1927" s="48"/>
      <c r="AD1927" s="54"/>
      <c r="AK1927" s="20"/>
      <c r="AL1927" s="20"/>
      <c r="AM1927" s="20"/>
      <c r="AN1927" s="20"/>
      <c r="AO1927" s="20"/>
      <c r="AP1927" s="20"/>
      <c r="AQ1927" s="20"/>
      <c r="AR1927" s="20"/>
      <c r="AS1927" s="20"/>
      <c r="AU1927" s="20"/>
      <c r="AV1927" s="20"/>
      <c r="AW1927" s="20"/>
      <c r="AX1927" s="20"/>
      <c r="AY1927" s="20"/>
      <c r="AZ1927" s="20"/>
      <c r="BA1927" s="20"/>
      <c r="BC1927" s="48"/>
      <c r="BE1927" s="48"/>
      <c r="BG1927" s="48"/>
      <c r="BH1927" s="48"/>
      <c r="BI1927" s="19"/>
      <c r="BJ1927" s="19"/>
      <c r="BK1927" s="19"/>
      <c r="BL1927" s="48"/>
      <c r="BM1927" s="61"/>
      <c r="BN1927" s="48"/>
    </row>
    <row r="1928" spans="2:66">
      <c r="B1928" s="43"/>
      <c r="C1928" s="27"/>
      <c r="F1928" s="176"/>
      <c r="G1928" s="460"/>
      <c r="H1928" s="48"/>
      <c r="I1928" s="48"/>
      <c r="J1928" s="48"/>
      <c r="K1928" s="54"/>
      <c r="N1928" s="176"/>
      <c r="O1928" s="48"/>
      <c r="P1928" s="48"/>
      <c r="Q1928" s="48"/>
      <c r="R1928" s="54"/>
      <c r="T1928" s="176"/>
      <c r="U1928" s="48"/>
      <c r="V1928" s="48"/>
      <c r="W1928" s="48"/>
      <c r="X1928" s="54"/>
      <c r="Z1928" s="176"/>
      <c r="AA1928" s="48"/>
      <c r="AB1928" s="48"/>
      <c r="AC1928" s="48"/>
      <c r="AD1928" s="54"/>
      <c r="AK1928" s="20"/>
      <c r="AL1928" s="20"/>
      <c r="AM1928" s="20"/>
      <c r="AN1928" s="20"/>
      <c r="AO1928" s="20"/>
      <c r="AP1928" s="20"/>
      <c r="AQ1928" s="20"/>
      <c r="AR1928" s="20"/>
      <c r="AS1928" s="20"/>
      <c r="AU1928" s="20"/>
      <c r="AV1928" s="20"/>
      <c r="AW1928" s="20"/>
      <c r="AX1928" s="20"/>
      <c r="AY1928" s="20"/>
      <c r="AZ1928" s="20"/>
      <c r="BA1928" s="20"/>
      <c r="BC1928" s="48"/>
      <c r="BE1928" s="48"/>
      <c r="BG1928" s="48"/>
      <c r="BH1928" s="48"/>
      <c r="BI1928" s="19"/>
      <c r="BJ1928" s="19"/>
      <c r="BK1928" s="19"/>
      <c r="BL1928" s="48"/>
      <c r="BM1928" s="61"/>
      <c r="BN1928" s="48"/>
    </row>
    <row r="1929" spans="2:66">
      <c r="B1929" s="43"/>
      <c r="C1929" s="27"/>
      <c r="F1929" s="176"/>
      <c r="G1929" s="460"/>
      <c r="H1929" s="48"/>
      <c r="I1929" s="48"/>
      <c r="J1929" s="48"/>
      <c r="K1929" s="54"/>
      <c r="N1929" s="176"/>
      <c r="O1929" s="48"/>
      <c r="P1929" s="48"/>
      <c r="Q1929" s="48"/>
      <c r="R1929" s="54"/>
      <c r="T1929" s="176"/>
      <c r="U1929" s="48"/>
      <c r="V1929" s="48"/>
      <c r="W1929" s="48"/>
      <c r="X1929" s="54"/>
      <c r="Z1929" s="176"/>
      <c r="AA1929" s="48"/>
      <c r="AB1929" s="48"/>
      <c r="AC1929" s="48"/>
      <c r="AD1929" s="54"/>
      <c r="AK1929" s="20"/>
      <c r="AL1929" s="20"/>
      <c r="AM1929" s="20"/>
      <c r="AN1929" s="20"/>
      <c r="AO1929" s="20"/>
      <c r="AP1929" s="20"/>
      <c r="AQ1929" s="20"/>
      <c r="AR1929" s="20"/>
      <c r="AS1929" s="20"/>
      <c r="AU1929" s="20"/>
      <c r="AV1929" s="20"/>
      <c r="AW1929" s="20"/>
      <c r="AX1929" s="20"/>
      <c r="AY1929" s="20"/>
      <c r="AZ1929" s="20"/>
      <c r="BA1929" s="20"/>
      <c r="BC1929" s="48"/>
      <c r="BE1929" s="48"/>
      <c r="BG1929" s="48"/>
      <c r="BH1929" s="48"/>
      <c r="BI1929" s="19"/>
      <c r="BJ1929" s="19"/>
      <c r="BK1929" s="19"/>
      <c r="BL1929" s="48"/>
      <c r="BM1929" s="61"/>
      <c r="BN1929" s="48"/>
    </row>
    <row r="1930" spans="2:66">
      <c r="B1930" s="43"/>
      <c r="C1930" s="27"/>
      <c r="F1930" s="176"/>
      <c r="G1930" s="460"/>
      <c r="H1930" s="48"/>
      <c r="I1930" s="48"/>
      <c r="J1930" s="48"/>
      <c r="K1930" s="54"/>
      <c r="N1930" s="176"/>
      <c r="O1930" s="48"/>
      <c r="P1930" s="48"/>
      <c r="Q1930" s="48"/>
      <c r="R1930" s="54"/>
      <c r="T1930" s="176"/>
      <c r="U1930" s="48"/>
      <c r="V1930" s="48"/>
      <c r="W1930" s="48"/>
      <c r="X1930" s="54"/>
      <c r="Z1930" s="176"/>
      <c r="AA1930" s="48"/>
      <c r="AB1930" s="48"/>
      <c r="AC1930" s="48"/>
      <c r="AD1930" s="54"/>
      <c r="AK1930" s="20"/>
      <c r="AL1930" s="20"/>
      <c r="AM1930" s="20"/>
      <c r="AN1930" s="20"/>
      <c r="AO1930" s="20"/>
      <c r="AP1930" s="20"/>
      <c r="AQ1930" s="20"/>
      <c r="AR1930" s="20"/>
      <c r="AS1930" s="20"/>
      <c r="AU1930" s="20"/>
      <c r="AV1930" s="20"/>
      <c r="AW1930" s="20"/>
      <c r="AX1930" s="20"/>
      <c r="AY1930" s="20"/>
      <c r="AZ1930" s="20"/>
      <c r="BA1930" s="20"/>
      <c r="BC1930" s="48"/>
      <c r="BE1930" s="48"/>
      <c r="BG1930" s="48"/>
      <c r="BH1930" s="48"/>
      <c r="BI1930" s="19"/>
      <c r="BJ1930" s="19"/>
      <c r="BK1930" s="19"/>
      <c r="BL1930" s="48"/>
      <c r="BM1930" s="61"/>
      <c r="BN1930" s="48"/>
    </row>
    <row r="1931" spans="2:66">
      <c r="B1931" s="43"/>
      <c r="C1931" s="27"/>
      <c r="F1931" s="176"/>
      <c r="G1931" s="460"/>
      <c r="H1931" s="48"/>
      <c r="I1931" s="48"/>
      <c r="J1931" s="48"/>
      <c r="K1931" s="54"/>
      <c r="N1931" s="176"/>
      <c r="O1931" s="48"/>
      <c r="P1931" s="48"/>
      <c r="Q1931" s="48"/>
      <c r="R1931" s="54"/>
      <c r="T1931" s="176"/>
      <c r="U1931" s="48"/>
      <c r="V1931" s="48"/>
      <c r="W1931" s="48"/>
      <c r="X1931" s="54"/>
      <c r="Z1931" s="176"/>
      <c r="AA1931" s="48"/>
      <c r="AB1931" s="48"/>
      <c r="AC1931" s="48"/>
      <c r="AD1931" s="54"/>
      <c r="AK1931" s="20"/>
      <c r="AL1931" s="20"/>
      <c r="AM1931" s="20"/>
      <c r="AN1931" s="20"/>
      <c r="AO1931" s="20"/>
      <c r="AP1931" s="20"/>
      <c r="AQ1931" s="20"/>
      <c r="AR1931" s="20"/>
      <c r="AS1931" s="20"/>
      <c r="AU1931" s="20"/>
      <c r="AV1931" s="20"/>
      <c r="AW1931" s="20"/>
      <c r="AX1931" s="20"/>
      <c r="AY1931" s="20"/>
      <c r="AZ1931" s="20"/>
      <c r="BA1931" s="20"/>
      <c r="BC1931" s="48"/>
      <c r="BE1931" s="48"/>
      <c r="BG1931" s="48"/>
      <c r="BH1931" s="48"/>
      <c r="BI1931" s="19"/>
      <c r="BJ1931" s="19"/>
      <c r="BK1931" s="19"/>
      <c r="BL1931" s="48"/>
      <c r="BM1931" s="61"/>
      <c r="BN1931" s="48"/>
    </row>
    <row r="1932" spans="2:66">
      <c r="B1932" s="43"/>
      <c r="C1932" s="27"/>
      <c r="F1932" s="176"/>
      <c r="G1932" s="460"/>
      <c r="H1932" s="48"/>
      <c r="I1932" s="48"/>
      <c r="J1932" s="48"/>
      <c r="K1932" s="54"/>
      <c r="N1932" s="176"/>
      <c r="O1932" s="48"/>
      <c r="P1932" s="48"/>
      <c r="Q1932" s="48"/>
      <c r="R1932" s="54"/>
      <c r="T1932" s="176"/>
      <c r="U1932" s="48"/>
      <c r="V1932" s="48"/>
      <c r="W1932" s="48"/>
      <c r="X1932" s="54"/>
      <c r="Z1932" s="176"/>
      <c r="AA1932" s="48"/>
      <c r="AB1932" s="48"/>
      <c r="AC1932" s="48"/>
      <c r="AD1932" s="54"/>
      <c r="AK1932" s="20"/>
      <c r="AL1932" s="20"/>
      <c r="AM1932" s="20"/>
      <c r="AN1932" s="20"/>
      <c r="AO1932" s="20"/>
      <c r="AP1932" s="20"/>
      <c r="AQ1932" s="20"/>
      <c r="AR1932" s="20"/>
      <c r="AS1932" s="20"/>
      <c r="AU1932" s="20"/>
      <c r="AV1932" s="20"/>
      <c r="AW1932" s="20"/>
      <c r="AX1932" s="20"/>
      <c r="AY1932" s="20"/>
      <c r="AZ1932" s="20"/>
      <c r="BA1932" s="20"/>
      <c r="BC1932" s="48"/>
      <c r="BE1932" s="48"/>
      <c r="BG1932" s="48"/>
      <c r="BH1932" s="48"/>
      <c r="BI1932" s="19"/>
      <c r="BJ1932" s="19"/>
      <c r="BK1932" s="19"/>
      <c r="BL1932" s="48"/>
      <c r="BM1932" s="61"/>
      <c r="BN1932" s="48"/>
    </row>
    <row r="1933" spans="2:66">
      <c r="B1933" s="43"/>
      <c r="C1933" s="27"/>
      <c r="F1933" s="176"/>
      <c r="G1933" s="460"/>
      <c r="H1933" s="48"/>
      <c r="I1933" s="48"/>
      <c r="J1933" s="48"/>
      <c r="K1933" s="54"/>
      <c r="N1933" s="176"/>
      <c r="O1933" s="48"/>
      <c r="P1933" s="48"/>
      <c r="Q1933" s="48"/>
      <c r="R1933" s="54"/>
      <c r="T1933" s="176"/>
      <c r="U1933" s="48"/>
      <c r="V1933" s="48"/>
      <c r="W1933" s="48"/>
      <c r="X1933" s="54"/>
      <c r="Z1933" s="176"/>
      <c r="AA1933" s="48"/>
      <c r="AB1933" s="48"/>
      <c r="AC1933" s="48"/>
      <c r="AD1933" s="54"/>
      <c r="AK1933" s="20"/>
      <c r="AL1933" s="20"/>
      <c r="AM1933" s="20"/>
      <c r="AN1933" s="20"/>
      <c r="AO1933" s="20"/>
      <c r="AP1933" s="20"/>
      <c r="AQ1933" s="20"/>
      <c r="AR1933" s="20"/>
      <c r="AS1933" s="20"/>
      <c r="AU1933" s="20"/>
      <c r="AV1933" s="20"/>
      <c r="AW1933" s="20"/>
      <c r="AX1933" s="20"/>
      <c r="AY1933" s="20"/>
      <c r="AZ1933" s="20"/>
      <c r="BA1933" s="20"/>
      <c r="BC1933" s="48"/>
      <c r="BE1933" s="48"/>
      <c r="BG1933" s="48"/>
      <c r="BH1933" s="48"/>
      <c r="BI1933" s="19"/>
      <c r="BJ1933" s="19"/>
      <c r="BK1933" s="19"/>
      <c r="BL1933" s="48"/>
      <c r="BM1933" s="61"/>
      <c r="BN1933" s="48"/>
    </row>
    <row r="1934" spans="2:66">
      <c r="B1934" s="43"/>
      <c r="C1934" s="27"/>
      <c r="F1934" s="176"/>
      <c r="G1934" s="460"/>
      <c r="H1934" s="48"/>
      <c r="I1934" s="48"/>
      <c r="J1934" s="48"/>
      <c r="K1934" s="54"/>
      <c r="N1934" s="176"/>
      <c r="O1934" s="48"/>
      <c r="P1934" s="48"/>
      <c r="Q1934" s="48"/>
      <c r="R1934" s="54"/>
      <c r="T1934" s="176"/>
      <c r="U1934" s="48"/>
      <c r="V1934" s="48"/>
      <c r="W1934" s="48"/>
      <c r="X1934" s="54"/>
      <c r="Z1934" s="176"/>
      <c r="AA1934" s="48"/>
      <c r="AB1934" s="48"/>
      <c r="AC1934" s="48"/>
      <c r="AD1934" s="54"/>
      <c r="AK1934" s="20"/>
      <c r="AL1934" s="20"/>
      <c r="AM1934" s="20"/>
      <c r="AN1934" s="20"/>
      <c r="AO1934" s="20"/>
      <c r="AP1934" s="20"/>
      <c r="AQ1934" s="20"/>
      <c r="AR1934" s="20"/>
      <c r="AS1934" s="20"/>
      <c r="AU1934" s="20"/>
      <c r="AV1934" s="20"/>
      <c r="AW1934" s="20"/>
      <c r="AX1934" s="20"/>
      <c r="AY1934" s="20"/>
      <c r="AZ1934" s="20"/>
      <c r="BA1934" s="20"/>
      <c r="BC1934" s="48"/>
      <c r="BE1934" s="48"/>
      <c r="BG1934" s="48"/>
      <c r="BH1934" s="48"/>
      <c r="BI1934" s="19"/>
      <c r="BJ1934" s="19"/>
      <c r="BK1934" s="19"/>
      <c r="BL1934" s="48"/>
      <c r="BM1934" s="61"/>
      <c r="BN1934" s="48"/>
    </row>
    <row r="1935" spans="2:66">
      <c r="B1935" s="43"/>
      <c r="C1935" s="27"/>
      <c r="F1935" s="176"/>
      <c r="G1935" s="460"/>
      <c r="H1935" s="48"/>
      <c r="I1935" s="48"/>
      <c r="J1935" s="48"/>
      <c r="K1935" s="54"/>
      <c r="N1935" s="176"/>
      <c r="O1935" s="48"/>
      <c r="P1935" s="48"/>
      <c r="Q1935" s="48"/>
      <c r="R1935" s="54"/>
      <c r="T1935" s="176"/>
      <c r="U1935" s="48"/>
      <c r="V1935" s="48"/>
      <c r="W1935" s="48"/>
      <c r="X1935" s="54"/>
      <c r="Z1935" s="176"/>
      <c r="AA1935" s="48"/>
      <c r="AB1935" s="48"/>
      <c r="AC1935" s="48"/>
      <c r="AD1935" s="54"/>
      <c r="AK1935" s="20"/>
      <c r="AL1935" s="20"/>
      <c r="AM1935" s="20"/>
      <c r="AN1935" s="20"/>
      <c r="AO1935" s="20"/>
      <c r="AP1935" s="20"/>
      <c r="AQ1935" s="20"/>
      <c r="AR1935" s="20"/>
      <c r="AS1935" s="20"/>
      <c r="AU1935" s="20"/>
      <c r="AV1935" s="20"/>
      <c r="AW1935" s="20"/>
      <c r="AX1935" s="20"/>
      <c r="AY1935" s="20"/>
      <c r="AZ1935" s="20"/>
      <c r="BA1935" s="20"/>
      <c r="BC1935" s="48"/>
      <c r="BE1935" s="48"/>
      <c r="BG1935" s="48"/>
      <c r="BH1935" s="48"/>
      <c r="BI1935" s="19"/>
      <c r="BJ1935" s="19"/>
      <c r="BK1935" s="19"/>
      <c r="BL1935" s="48"/>
      <c r="BM1935" s="61"/>
      <c r="BN1935" s="48"/>
    </row>
    <row r="1936" spans="2:66">
      <c r="B1936" s="43"/>
      <c r="C1936" s="27"/>
      <c r="F1936" s="176"/>
      <c r="G1936" s="460"/>
      <c r="H1936" s="48"/>
      <c r="I1936" s="48"/>
      <c r="J1936" s="48"/>
      <c r="K1936" s="54"/>
      <c r="N1936" s="176"/>
      <c r="O1936" s="48"/>
      <c r="P1936" s="48"/>
      <c r="Q1936" s="48"/>
      <c r="R1936" s="54"/>
      <c r="T1936" s="176"/>
      <c r="U1936" s="48"/>
      <c r="V1936" s="48"/>
      <c r="W1936" s="48"/>
      <c r="X1936" s="54"/>
      <c r="Z1936" s="176"/>
      <c r="AA1936" s="48"/>
      <c r="AB1936" s="48"/>
      <c r="AC1936" s="48"/>
      <c r="AD1936" s="54"/>
      <c r="AK1936" s="20"/>
      <c r="AL1936" s="20"/>
      <c r="AM1936" s="20"/>
      <c r="AN1936" s="20"/>
      <c r="AO1936" s="20"/>
      <c r="AP1936" s="20"/>
      <c r="AQ1936" s="20"/>
      <c r="AR1936" s="20"/>
      <c r="AS1936" s="20"/>
      <c r="AU1936" s="20"/>
      <c r="AV1936" s="20"/>
      <c r="AW1936" s="20"/>
      <c r="AX1936" s="20"/>
      <c r="AY1936" s="20"/>
      <c r="AZ1936" s="20"/>
      <c r="BA1936" s="20"/>
      <c r="BC1936" s="48"/>
      <c r="BE1936" s="48"/>
      <c r="BG1936" s="48"/>
      <c r="BH1936" s="48"/>
      <c r="BI1936" s="19"/>
      <c r="BJ1936" s="19"/>
      <c r="BK1936" s="19"/>
      <c r="BL1936" s="48"/>
      <c r="BM1936" s="61"/>
      <c r="BN1936" s="48"/>
    </row>
    <row r="1937" spans="2:66">
      <c r="B1937" s="43"/>
      <c r="C1937" s="27"/>
      <c r="F1937" s="176"/>
      <c r="G1937" s="460"/>
      <c r="H1937" s="48"/>
      <c r="I1937" s="48"/>
      <c r="J1937" s="48"/>
      <c r="K1937" s="54"/>
      <c r="N1937" s="176"/>
      <c r="O1937" s="48"/>
      <c r="P1937" s="48"/>
      <c r="Q1937" s="48"/>
      <c r="R1937" s="54"/>
      <c r="T1937" s="176"/>
      <c r="U1937" s="48"/>
      <c r="V1937" s="48"/>
      <c r="W1937" s="48"/>
      <c r="X1937" s="54"/>
      <c r="Z1937" s="176"/>
      <c r="AA1937" s="48"/>
      <c r="AB1937" s="48"/>
      <c r="AC1937" s="48"/>
      <c r="AD1937" s="54"/>
      <c r="AK1937" s="20"/>
      <c r="AL1937" s="20"/>
      <c r="AM1937" s="20"/>
      <c r="AN1937" s="20"/>
      <c r="AO1937" s="20"/>
      <c r="AP1937" s="20"/>
      <c r="AQ1937" s="20"/>
      <c r="AR1937" s="20"/>
      <c r="AS1937" s="20"/>
      <c r="AU1937" s="20"/>
      <c r="AV1937" s="20"/>
      <c r="AW1937" s="20"/>
      <c r="AX1937" s="20"/>
      <c r="AY1937" s="20"/>
      <c r="AZ1937" s="20"/>
      <c r="BA1937" s="20"/>
      <c r="BC1937" s="48"/>
      <c r="BE1937" s="48"/>
      <c r="BG1937" s="48"/>
      <c r="BH1937" s="48"/>
      <c r="BI1937" s="19"/>
      <c r="BJ1937" s="19"/>
      <c r="BK1937" s="19"/>
      <c r="BL1937" s="48"/>
      <c r="BM1937" s="61"/>
      <c r="BN1937" s="48"/>
    </row>
    <row r="1938" spans="2:66">
      <c r="B1938" s="43"/>
      <c r="C1938" s="27"/>
      <c r="F1938" s="176"/>
      <c r="G1938" s="460"/>
      <c r="H1938" s="48"/>
      <c r="I1938" s="48"/>
      <c r="J1938" s="48"/>
      <c r="K1938" s="54"/>
      <c r="N1938" s="176"/>
      <c r="O1938" s="48"/>
      <c r="P1938" s="48"/>
      <c r="Q1938" s="48"/>
      <c r="R1938" s="54"/>
      <c r="T1938" s="176"/>
      <c r="U1938" s="48"/>
      <c r="V1938" s="48"/>
      <c r="W1938" s="48"/>
      <c r="X1938" s="54"/>
      <c r="Z1938" s="176"/>
      <c r="AA1938" s="48"/>
      <c r="AB1938" s="48"/>
      <c r="AC1938" s="48"/>
      <c r="AD1938" s="54"/>
      <c r="AK1938" s="20"/>
      <c r="AL1938" s="20"/>
      <c r="AM1938" s="20"/>
      <c r="AN1938" s="20"/>
      <c r="AO1938" s="20"/>
      <c r="AP1938" s="20"/>
      <c r="AQ1938" s="20"/>
      <c r="AR1938" s="20"/>
      <c r="AS1938" s="20"/>
      <c r="AU1938" s="20"/>
      <c r="AV1938" s="20"/>
      <c r="AW1938" s="20"/>
      <c r="AX1938" s="20"/>
      <c r="AY1938" s="20"/>
      <c r="AZ1938" s="20"/>
      <c r="BA1938" s="20"/>
      <c r="BC1938" s="48"/>
      <c r="BE1938" s="48"/>
      <c r="BG1938" s="48"/>
      <c r="BH1938" s="48"/>
      <c r="BI1938" s="19"/>
      <c r="BJ1938" s="19"/>
      <c r="BK1938" s="19"/>
      <c r="BL1938" s="48"/>
      <c r="BM1938" s="61"/>
      <c r="BN1938" s="48"/>
    </row>
    <row r="1939" spans="2:66">
      <c r="B1939" s="43"/>
      <c r="C1939" s="27"/>
      <c r="F1939" s="176"/>
      <c r="G1939" s="460"/>
      <c r="H1939" s="48"/>
      <c r="I1939" s="48"/>
      <c r="J1939" s="48"/>
      <c r="K1939" s="54"/>
      <c r="N1939" s="176"/>
      <c r="O1939" s="48"/>
      <c r="P1939" s="48"/>
      <c r="Q1939" s="48"/>
      <c r="R1939" s="54"/>
      <c r="T1939" s="176"/>
      <c r="U1939" s="48"/>
      <c r="V1939" s="48"/>
      <c r="W1939" s="48"/>
      <c r="X1939" s="54"/>
      <c r="Z1939" s="176"/>
      <c r="AA1939" s="48"/>
      <c r="AB1939" s="48"/>
      <c r="AC1939" s="48"/>
      <c r="AD1939" s="54"/>
      <c r="AK1939" s="20"/>
      <c r="AL1939" s="20"/>
      <c r="AM1939" s="20"/>
      <c r="AN1939" s="20"/>
      <c r="AO1939" s="20"/>
      <c r="AP1939" s="20"/>
      <c r="AQ1939" s="20"/>
      <c r="AR1939" s="20"/>
      <c r="AS1939" s="20"/>
      <c r="AU1939" s="20"/>
      <c r="AV1939" s="20"/>
      <c r="AW1939" s="20"/>
      <c r="AX1939" s="20"/>
      <c r="AY1939" s="20"/>
      <c r="AZ1939" s="20"/>
      <c r="BA1939" s="20"/>
      <c r="BC1939" s="48"/>
      <c r="BE1939" s="48"/>
      <c r="BG1939" s="48"/>
      <c r="BH1939" s="48"/>
      <c r="BI1939" s="19"/>
      <c r="BJ1939" s="19"/>
      <c r="BK1939" s="19"/>
      <c r="BL1939" s="48"/>
      <c r="BM1939" s="61"/>
      <c r="BN1939" s="48"/>
    </row>
    <row r="1940" spans="2:66">
      <c r="B1940" s="43"/>
      <c r="C1940" s="27"/>
      <c r="F1940" s="176"/>
      <c r="G1940" s="460"/>
      <c r="H1940" s="48"/>
      <c r="I1940" s="48"/>
      <c r="J1940" s="48"/>
      <c r="K1940" s="54"/>
      <c r="N1940" s="176"/>
      <c r="O1940" s="48"/>
      <c r="P1940" s="48"/>
      <c r="Q1940" s="48"/>
      <c r="R1940" s="54"/>
      <c r="T1940" s="176"/>
      <c r="U1940" s="48"/>
      <c r="V1940" s="48"/>
      <c r="W1940" s="48"/>
      <c r="X1940" s="54"/>
      <c r="Z1940" s="176"/>
      <c r="AA1940" s="48"/>
      <c r="AB1940" s="48"/>
      <c r="AC1940" s="48"/>
      <c r="AD1940" s="54"/>
      <c r="AK1940" s="20"/>
      <c r="AL1940" s="20"/>
      <c r="AM1940" s="20"/>
      <c r="AN1940" s="20"/>
      <c r="AO1940" s="20"/>
      <c r="AP1940" s="20"/>
      <c r="AQ1940" s="20"/>
      <c r="AR1940" s="20"/>
      <c r="AS1940" s="20"/>
      <c r="AU1940" s="20"/>
      <c r="AV1940" s="20"/>
      <c r="AW1940" s="20"/>
      <c r="AX1940" s="20"/>
      <c r="AY1940" s="20"/>
      <c r="AZ1940" s="20"/>
      <c r="BA1940" s="20"/>
      <c r="BC1940" s="48"/>
      <c r="BE1940" s="48"/>
      <c r="BG1940" s="48"/>
      <c r="BH1940" s="48"/>
      <c r="BI1940" s="19"/>
      <c r="BJ1940" s="19"/>
      <c r="BK1940" s="19"/>
      <c r="BL1940" s="48"/>
      <c r="BM1940" s="61"/>
      <c r="BN1940" s="48"/>
    </row>
    <row r="1941" spans="2:66">
      <c r="B1941" s="43"/>
      <c r="C1941" s="27"/>
      <c r="F1941" s="176"/>
      <c r="G1941" s="460"/>
      <c r="H1941" s="48"/>
      <c r="I1941" s="48"/>
      <c r="J1941" s="48"/>
      <c r="K1941" s="54"/>
      <c r="N1941" s="176"/>
      <c r="O1941" s="48"/>
      <c r="P1941" s="48"/>
      <c r="Q1941" s="48"/>
      <c r="R1941" s="54"/>
      <c r="T1941" s="176"/>
      <c r="U1941" s="48"/>
      <c r="V1941" s="48"/>
      <c r="W1941" s="48"/>
      <c r="X1941" s="54"/>
      <c r="Z1941" s="176"/>
      <c r="AA1941" s="48"/>
      <c r="AB1941" s="48"/>
      <c r="AC1941" s="48"/>
      <c r="AD1941" s="54"/>
      <c r="AK1941" s="20"/>
      <c r="AL1941" s="20"/>
      <c r="AM1941" s="20"/>
      <c r="AN1941" s="20"/>
      <c r="AO1941" s="20"/>
      <c r="AP1941" s="20"/>
      <c r="AQ1941" s="20"/>
      <c r="AR1941" s="20"/>
      <c r="AS1941" s="20"/>
      <c r="AU1941" s="20"/>
      <c r="AV1941" s="20"/>
      <c r="AW1941" s="20"/>
      <c r="AX1941" s="20"/>
      <c r="AY1941" s="20"/>
      <c r="AZ1941" s="20"/>
      <c r="BA1941" s="20"/>
      <c r="BC1941" s="48"/>
      <c r="BE1941" s="48"/>
      <c r="BG1941" s="48"/>
      <c r="BH1941" s="48"/>
      <c r="BI1941" s="19"/>
      <c r="BJ1941" s="19"/>
      <c r="BK1941" s="19"/>
      <c r="BL1941" s="48"/>
      <c r="BM1941" s="61"/>
      <c r="BN1941" s="48"/>
    </row>
    <row r="1942" spans="2:66">
      <c r="B1942" s="43"/>
      <c r="C1942" s="27"/>
      <c r="F1942" s="176"/>
      <c r="G1942" s="460"/>
      <c r="H1942" s="48"/>
      <c r="I1942" s="48"/>
      <c r="J1942" s="48"/>
      <c r="K1942" s="54"/>
      <c r="N1942" s="176"/>
      <c r="O1942" s="48"/>
      <c r="P1942" s="48"/>
      <c r="Q1942" s="48"/>
      <c r="R1942" s="54"/>
      <c r="T1942" s="176"/>
      <c r="U1942" s="48"/>
      <c r="V1942" s="48"/>
      <c r="W1942" s="48"/>
      <c r="X1942" s="54"/>
      <c r="Z1942" s="176"/>
      <c r="AA1942" s="48"/>
      <c r="AB1942" s="48"/>
      <c r="AC1942" s="48"/>
      <c r="AD1942" s="54"/>
      <c r="AK1942" s="20"/>
      <c r="AL1942" s="20"/>
      <c r="AM1942" s="20"/>
      <c r="AN1942" s="20"/>
      <c r="AO1942" s="20"/>
      <c r="AP1942" s="20"/>
      <c r="AQ1942" s="20"/>
      <c r="AR1942" s="20"/>
      <c r="AS1942" s="20"/>
      <c r="AU1942" s="20"/>
      <c r="AV1942" s="20"/>
      <c r="AW1942" s="20"/>
      <c r="AX1942" s="20"/>
      <c r="AY1942" s="20"/>
      <c r="AZ1942" s="20"/>
      <c r="BA1942" s="20"/>
      <c r="BC1942" s="48"/>
      <c r="BE1942" s="48"/>
      <c r="BG1942" s="48"/>
      <c r="BH1942" s="48"/>
      <c r="BI1942" s="19"/>
      <c r="BJ1942" s="19"/>
      <c r="BK1942" s="19"/>
      <c r="BL1942" s="48"/>
      <c r="BM1942" s="61"/>
      <c r="BN1942" s="48"/>
    </row>
    <row r="1943" spans="2:66">
      <c r="B1943" s="43"/>
      <c r="C1943" s="27"/>
      <c r="F1943" s="176"/>
      <c r="G1943" s="460"/>
      <c r="H1943" s="48"/>
      <c r="I1943" s="48"/>
      <c r="J1943" s="48"/>
      <c r="K1943" s="54"/>
      <c r="N1943" s="176"/>
      <c r="O1943" s="48"/>
      <c r="P1943" s="48"/>
      <c r="Q1943" s="48"/>
      <c r="R1943" s="54"/>
      <c r="T1943" s="176"/>
      <c r="U1943" s="48"/>
      <c r="V1943" s="48"/>
      <c r="W1943" s="48"/>
      <c r="X1943" s="54"/>
      <c r="Z1943" s="176"/>
      <c r="AA1943" s="48"/>
      <c r="AB1943" s="48"/>
      <c r="AC1943" s="48"/>
      <c r="AD1943" s="54"/>
      <c r="AK1943" s="20"/>
      <c r="AL1943" s="20"/>
      <c r="AM1943" s="20"/>
      <c r="AN1943" s="20"/>
      <c r="AO1943" s="20"/>
      <c r="AP1943" s="20"/>
      <c r="AQ1943" s="20"/>
      <c r="AR1943" s="20"/>
      <c r="AS1943" s="20"/>
      <c r="AU1943" s="20"/>
      <c r="AV1943" s="20"/>
      <c r="AW1943" s="20"/>
      <c r="AX1943" s="20"/>
      <c r="AY1943" s="20"/>
      <c r="AZ1943" s="20"/>
      <c r="BA1943" s="20"/>
      <c r="BC1943" s="48"/>
      <c r="BE1943" s="48"/>
      <c r="BG1943" s="48"/>
      <c r="BH1943" s="48"/>
      <c r="BI1943" s="19"/>
      <c r="BJ1943" s="19"/>
      <c r="BK1943" s="19"/>
      <c r="BL1943" s="48"/>
      <c r="BM1943" s="61"/>
      <c r="BN1943" s="48"/>
    </row>
    <row r="1944" spans="2:66">
      <c r="B1944" s="43"/>
      <c r="C1944" s="27"/>
      <c r="F1944" s="176"/>
      <c r="G1944" s="460"/>
      <c r="H1944" s="48"/>
      <c r="I1944" s="48"/>
      <c r="J1944" s="48"/>
      <c r="K1944" s="54"/>
      <c r="N1944" s="176"/>
      <c r="O1944" s="48"/>
      <c r="P1944" s="48"/>
      <c r="Q1944" s="48"/>
      <c r="R1944" s="54"/>
      <c r="T1944" s="176"/>
      <c r="U1944" s="48"/>
      <c r="V1944" s="48"/>
      <c r="W1944" s="48"/>
      <c r="X1944" s="54"/>
      <c r="Z1944" s="176"/>
      <c r="AA1944" s="48"/>
      <c r="AB1944" s="48"/>
      <c r="AC1944" s="48"/>
      <c r="AD1944" s="54"/>
      <c r="AK1944" s="20"/>
      <c r="AL1944" s="20"/>
      <c r="AM1944" s="20"/>
      <c r="AN1944" s="20"/>
      <c r="AO1944" s="20"/>
      <c r="AP1944" s="20"/>
      <c r="AQ1944" s="20"/>
      <c r="AR1944" s="20"/>
      <c r="AS1944" s="20"/>
      <c r="AU1944" s="20"/>
      <c r="AV1944" s="20"/>
      <c r="AW1944" s="20"/>
      <c r="AX1944" s="20"/>
      <c r="AY1944" s="20"/>
      <c r="AZ1944" s="20"/>
      <c r="BA1944" s="20"/>
      <c r="BC1944" s="48"/>
      <c r="BE1944" s="48"/>
      <c r="BG1944" s="48"/>
      <c r="BH1944" s="48"/>
      <c r="BI1944" s="19"/>
      <c r="BJ1944" s="19"/>
      <c r="BK1944" s="19"/>
      <c r="BL1944" s="48"/>
      <c r="BM1944" s="61"/>
      <c r="BN1944" s="48"/>
    </row>
    <row r="1945" spans="2:66">
      <c r="B1945" s="43"/>
      <c r="C1945" s="27"/>
      <c r="F1945" s="176"/>
      <c r="G1945" s="460"/>
      <c r="H1945" s="48"/>
      <c r="I1945" s="48"/>
      <c r="J1945" s="48"/>
      <c r="K1945" s="54"/>
      <c r="N1945" s="176"/>
      <c r="O1945" s="48"/>
      <c r="P1945" s="48"/>
      <c r="Q1945" s="48"/>
      <c r="R1945" s="54"/>
      <c r="T1945" s="176"/>
      <c r="U1945" s="48"/>
      <c r="V1945" s="48"/>
      <c r="W1945" s="48"/>
      <c r="X1945" s="54"/>
      <c r="Z1945" s="176"/>
      <c r="AA1945" s="48"/>
      <c r="AB1945" s="48"/>
      <c r="AC1945" s="48"/>
      <c r="AD1945" s="54"/>
      <c r="AK1945" s="20"/>
      <c r="AL1945" s="20"/>
      <c r="AM1945" s="20"/>
      <c r="AN1945" s="20"/>
      <c r="AO1945" s="20"/>
      <c r="AP1945" s="20"/>
      <c r="AQ1945" s="20"/>
      <c r="AR1945" s="20"/>
      <c r="AS1945" s="20"/>
      <c r="AU1945" s="20"/>
      <c r="AV1945" s="20"/>
      <c r="AW1945" s="20"/>
      <c r="AX1945" s="20"/>
      <c r="AY1945" s="20"/>
      <c r="AZ1945" s="20"/>
      <c r="BA1945" s="20"/>
      <c r="BC1945" s="48"/>
      <c r="BE1945" s="48"/>
      <c r="BG1945" s="48"/>
      <c r="BH1945" s="48"/>
      <c r="BI1945" s="19"/>
      <c r="BJ1945" s="19"/>
      <c r="BK1945" s="19"/>
      <c r="BL1945" s="48"/>
      <c r="BM1945" s="61"/>
      <c r="BN1945" s="48"/>
    </row>
    <row r="1946" spans="2:66">
      <c r="B1946" s="43"/>
      <c r="C1946" s="27"/>
      <c r="F1946" s="176"/>
      <c r="G1946" s="460"/>
      <c r="H1946" s="48"/>
      <c r="I1946" s="48"/>
      <c r="J1946" s="48"/>
      <c r="K1946" s="54"/>
      <c r="N1946" s="176"/>
      <c r="O1946" s="48"/>
      <c r="P1946" s="48"/>
      <c r="Q1946" s="48"/>
      <c r="R1946" s="54"/>
      <c r="T1946" s="176"/>
      <c r="U1946" s="48"/>
      <c r="V1946" s="48"/>
      <c r="W1946" s="48"/>
      <c r="X1946" s="54"/>
      <c r="Z1946" s="176"/>
      <c r="AA1946" s="48"/>
      <c r="AB1946" s="48"/>
      <c r="AC1946" s="48"/>
      <c r="AD1946" s="54"/>
      <c r="AK1946" s="20"/>
      <c r="AL1946" s="20"/>
      <c r="AM1946" s="20"/>
      <c r="AN1946" s="20"/>
      <c r="AO1946" s="20"/>
      <c r="AP1946" s="20"/>
      <c r="AQ1946" s="20"/>
      <c r="AR1946" s="20"/>
      <c r="AS1946" s="20"/>
      <c r="AU1946" s="20"/>
      <c r="AV1946" s="20"/>
      <c r="AW1946" s="20"/>
      <c r="AX1946" s="20"/>
      <c r="AY1946" s="20"/>
      <c r="AZ1946" s="20"/>
      <c r="BA1946" s="20"/>
      <c r="BC1946" s="48"/>
      <c r="BE1946" s="48"/>
      <c r="BG1946" s="48"/>
      <c r="BH1946" s="48"/>
      <c r="BI1946" s="19"/>
      <c r="BJ1946" s="19"/>
      <c r="BK1946" s="19"/>
      <c r="BL1946" s="48"/>
      <c r="BM1946" s="61"/>
      <c r="BN1946" s="48"/>
    </row>
    <row r="1947" spans="2:66">
      <c r="B1947" s="43"/>
      <c r="C1947" s="27"/>
      <c r="F1947" s="176"/>
      <c r="G1947" s="460"/>
      <c r="H1947" s="48"/>
      <c r="I1947" s="48"/>
      <c r="J1947" s="48"/>
      <c r="K1947" s="54"/>
      <c r="N1947" s="176"/>
      <c r="O1947" s="48"/>
      <c r="P1947" s="48"/>
      <c r="Q1947" s="48"/>
      <c r="R1947" s="54"/>
      <c r="T1947" s="176"/>
      <c r="U1947" s="48"/>
      <c r="V1947" s="48"/>
      <c r="W1947" s="48"/>
      <c r="X1947" s="54"/>
      <c r="Z1947" s="176"/>
      <c r="AA1947" s="48"/>
      <c r="AB1947" s="48"/>
      <c r="AC1947" s="48"/>
      <c r="AD1947" s="54"/>
      <c r="AK1947" s="20"/>
      <c r="AL1947" s="20"/>
      <c r="AM1947" s="20"/>
      <c r="AN1947" s="20"/>
      <c r="AO1947" s="20"/>
      <c r="AP1947" s="20"/>
      <c r="AQ1947" s="20"/>
      <c r="AR1947" s="20"/>
      <c r="AS1947" s="20"/>
      <c r="AU1947" s="20"/>
      <c r="AV1947" s="20"/>
      <c r="AW1947" s="20"/>
      <c r="AX1947" s="20"/>
      <c r="AY1947" s="20"/>
      <c r="AZ1947" s="20"/>
      <c r="BA1947" s="20"/>
      <c r="BC1947" s="48"/>
      <c r="BE1947" s="48"/>
      <c r="BG1947" s="48"/>
      <c r="BH1947" s="48"/>
      <c r="BI1947" s="19"/>
      <c r="BJ1947" s="19"/>
      <c r="BK1947" s="19"/>
      <c r="BL1947" s="48"/>
      <c r="BM1947" s="61"/>
      <c r="BN1947" s="48"/>
    </row>
    <row r="1948" spans="2:66">
      <c r="B1948" s="43"/>
      <c r="C1948" s="27"/>
      <c r="F1948" s="176"/>
      <c r="G1948" s="460"/>
      <c r="H1948" s="48"/>
      <c r="I1948" s="48"/>
      <c r="J1948" s="48"/>
      <c r="K1948" s="54"/>
      <c r="N1948" s="176"/>
      <c r="O1948" s="48"/>
      <c r="P1948" s="48"/>
      <c r="Q1948" s="48"/>
      <c r="R1948" s="54"/>
      <c r="T1948" s="176"/>
      <c r="U1948" s="48"/>
      <c r="V1948" s="48"/>
      <c r="W1948" s="48"/>
      <c r="X1948" s="54"/>
      <c r="Z1948" s="176"/>
      <c r="AA1948" s="48"/>
      <c r="AB1948" s="48"/>
      <c r="AC1948" s="48"/>
      <c r="AD1948" s="54"/>
      <c r="AK1948" s="20"/>
      <c r="AL1948" s="20"/>
      <c r="AM1948" s="20"/>
      <c r="AN1948" s="20"/>
      <c r="AO1948" s="20"/>
      <c r="AP1948" s="20"/>
      <c r="AQ1948" s="20"/>
      <c r="AR1948" s="20"/>
      <c r="AS1948" s="20"/>
      <c r="AU1948" s="20"/>
      <c r="AV1948" s="20"/>
      <c r="AW1948" s="20"/>
      <c r="AX1948" s="20"/>
      <c r="AY1948" s="20"/>
      <c r="AZ1948" s="20"/>
      <c r="BA1948" s="20"/>
      <c r="BC1948" s="48"/>
      <c r="BE1948" s="48"/>
      <c r="BG1948" s="48"/>
      <c r="BH1948" s="48"/>
      <c r="BI1948" s="19"/>
      <c r="BJ1948" s="19"/>
      <c r="BK1948" s="19"/>
      <c r="BL1948" s="48"/>
      <c r="BM1948" s="61"/>
      <c r="BN1948" s="48"/>
    </row>
    <row r="1949" spans="2:66">
      <c r="B1949" s="43"/>
      <c r="C1949" s="27"/>
      <c r="F1949" s="176"/>
      <c r="G1949" s="460"/>
      <c r="H1949" s="48"/>
      <c r="I1949" s="48"/>
      <c r="J1949" s="48"/>
      <c r="K1949" s="54"/>
      <c r="N1949" s="176"/>
      <c r="O1949" s="48"/>
      <c r="P1949" s="48"/>
      <c r="Q1949" s="48"/>
      <c r="R1949" s="54"/>
      <c r="T1949" s="176"/>
      <c r="U1949" s="48"/>
      <c r="V1949" s="48"/>
      <c r="W1949" s="48"/>
      <c r="X1949" s="54"/>
      <c r="Z1949" s="176"/>
      <c r="AA1949" s="48"/>
      <c r="AB1949" s="48"/>
      <c r="AC1949" s="48"/>
      <c r="AD1949" s="54"/>
      <c r="AK1949" s="20"/>
      <c r="AL1949" s="20"/>
      <c r="AM1949" s="20"/>
      <c r="AN1949" s="20"/>
      <c r="AO1949" s="20"/>
      <c r="AP1949" s="20"/>
      <c r="AQ1949" s="20"/>
      <c r="AR1949" s="20"/>
      <c r="AS1949" s="20"/>
      <c r="AU1949" s="20"/>
      <c r="AV1949" s="20"/>
      <c r="AW1949" s="20"/>
      <c r="AX1949" s="20"/>
      <c r="AY1949" s="20"/>
      <c r="AZ1949" s="20"/>
      <c r="BA1949" s="20"/>
      <c r="BC1949" s="48"/>
      <c r="BE1949" s="48"/>
      <c r="BG1949" s="48"/>
      <c r="BH1949" s="48"/>
      <c r="BI1949" s="19"/>
      <c r="BJ1949" s="19"/>
      <c r="BK1949" s="19"/>
      <c r="BL1949" s="48"/>
      <c r="BM1949" s="61"/>
      <c r="BN1949" s="48"/>
    </row>
    <row r="1950" spans="2:66">
      <c r="B1950" s="43"/>
      <c r="C1950" s="27"/>
      <c r="F1950" s="176"/>
      <c r="G1950" s="460"/>
      <c r="H1950" s="48"/>
      <c r="I1950" s="48"/>
      <c r="J1950" s="48"/>
      <c r="K1950" s="54"/>
      <c r="N1950" s="176"/>
      <c r="O1950" s="48"/>
      <c r="P1950" s="48"/>
      <c r="Q1950" s="48"/>
      <c r="R1950" s="54"/>
      <c r="T1950" s="176"/>
      <c r="U1950" s="48"/>
      <c r="V1950" s="48"/>
      <c r="W1950" s="48"/>
      <c r="X1950" s="54"/>
      <c r="Z1950" s="176"/>
      <c r="AA1950" s="48"/>
      <c r="AB1950" s="48"/>
      <c r="AC1950" s="48"/>
      <c r="AD1950" s="54"/>
      <c r="AK1950" s="20"/>
      <c r="AL1950" s="20"/>
      <c r="AM1950" s="20"/>
      <c r="AN1950" s="20"/>
      <c r="AO1950" s="20"/>
      <c r="AP1950" s="20"/>
      <c r="AQ1950" s="20"/>
      <c r="AR1950" s="20"/>
      <c r="AS1950" s="20"/>
      <c r="AU1950" s="20"/>
      <c r="AV1950" s="20"/>
      <c r="AW1950" s="20"/>
      <c r="AX1950" s="20"/>
      <c r="AY1950" s="20"/>
      <c r="AZ1950" s="20"/>
      <c r="BA1950" s="20"/>
      <c r="BC1950" s="48"/>
      <c r="BE1950" s="48"/>
      <c r="BG1950" s="48"/>
      <c r="BH1950" s="48"/>
      <c r="BI1950" s="19"/>
      <c r="BJ1950" s="19"/>
      <c r="BK1950" s="19"/>
      <c r="BL1950" s="48"/>
      <c r="BM1950" s="61"/>
      <c r="BN1950" s="48"/>
    </row>
    <row r="1951" spans="2:66">
      <c r="B1951" s="43"/>
      <c r="C1951" s="27"/>
      <c r="F1951" s="176"/>
      <c r="G1951" s="460"/>
      <c r="H1951" s="48"/>
      <c r="I1951" s="48"/>
      <c r="J1951" s="48"/>
      <c r="K1951" s="54"/>
      <c r="N1951" s="176"/>
      <c r="O1951" s="48"/>
      <c r="P1951" s="48"/>
      <c r="Q1951" s="48"/>
      <c r="R1951" s="54"/>
      <c r="T1951" s="176"/>
      <c r="U1951" s="48"/>
      <c r="V1951" s="48"/>
      <c r="W1951" s="48"/>
      <c r="X1951" s="54"/>
      <c r="Z1951" s="176"/>
      <c r="AA1951" s="48"/>
      <c r="AB1951" s="48"/>
      <c r="AC1951" s="48"/>
      <c r="AD1951" s="54"/>
      <c r="AK1951" s="20"/>
      <c r="AL1951" s="20"/>
      <c r="AM1951" s="20"/>
      <c r="AN1951" s="20"/>
      <c r="AO1951" s="20"/>
      <c r="AP1951" s="20"/>
      <c r="AQ1951" s="20"/>
      <c r="AR1951" s="20"/>
      <c r="AS1951" s="20"/>
      <c r="AU1951" s="20"/>
      <c r="AV1951" s="20"/>
      <c r="AW1951" s="20"/>
      <c r="AX1951" s="20"/>
      <c r="AY1951" s="20"/>
      <c r="AZ1951" s="20"/>
      <c r="BA1951" s="20"/>
      <c r="BC1951" s="48"/>
      <c r="BE1951" s="48"/>
      <c r="BG1951" s="48"/>
      <c r="BH1951" s="48"/>
      <c r="BI1951" s="19"/>
      <c r="BJ1951" s="19"/>
      <c r="BK1951" s="19"/>
      <c r="BL1951" s="48"/>
      <c r="BM1951" s="61"/>
      <c r="BN1951" s="48"/>
    </row>
    <row r="1952" spans="2:66">
      <c r="B1952" s="43"/>
      <c r="C1952" s="27"/>
      <c r="F1952" s="176"/>
      <c r="G1952" s="460"/>
      <c r="H1952" s="48"/>
      <c r="I1952" s="48"/>
      <c r="J1952" s="48"/>
      <c r="K1952" s="54"/>
      <c r="N1952" s="176"/>
      <c r="O1952" s="48"/>
      <c r="P1952" s="48"/>
      <c r="Q1952" s="48"/>
      <c r="R1952" s="54"/>
      <c r="T1952" s="176"/>
      <c r="U1952" s="48"/>
      <c r="V1952" s="48"/>
      <c r="W1952" s="48"/>
      <c r="X1952" s="54"/>
      <c r="Z1952" s="176"/>
      <c r="AA1952" s="48"/>
      <c r="AB1952" s="48"/>
      <c r="AC1952" s="48"/>
      <c r="AD1952" s="54"/>
      <c r="AK1952" s="20"/>
      <c r="AL1952" s="20"/>
      <c r="AM1952" s="20"/>
      <c r="AN1952" s="20"/>
      <c r="AO1952" s="20"/>
      <c r="AP1952" s="20"/>
      <c r="AQ1952" s="20"/>
      <c r="AR1952" s="20"/>
      <c r="AS1952" s="20"/>
      <c r="AU1952" s="20"/>
      <c r="AV1952" s="20"/>
      <c r="AW1952" s="20"/>
      <c r="AX1952" s="20"/>
      <c r="AY1952" s="20"/>
      <c r="AZ1952" s="20"/>
      <c r="BA1952" s="20"/>
      <c r="BC1952" s="48"/>
      <c r="BE1952" s="48"/>
      <c r="BG1952" s="48"/>
      <c r="BH1952" s="48"/>
      <c r="BI1952" s="19"/>
      <c r="BJ1952" s="19"/>
      <c r="BK1952" s="19"/>
      <c r="BL1952" s="48"/>
      <c r="BM1952" s="61"/>
      <c r="BN1952" s="48"/>
    </row>
    <row r="1953" spans="2:66">
      <c r="B1953" s="43"/>
      <c r="C1953" s="27"/>
      <c r="F1953" s="176"/>
      <c r="G1953" s="460"/>
      <c r="H1953" s="48"/>
      <c r="I1953" s="48"/>
      <c r="J1953" s="48"/>
      <c r="K1953" s="54"/>
      <c r="N1953" s="176"/>
      <c r="O1953" s="48"/>
      <c r="P1953" s="48"/>
      <c r="Q1953" s="48"/>
      <c r="R1953" s="54"/>
      <c r="T1953" s="176"/>
      <c r="U1953" s="48"/>
      <c r="V1953" s="48"/>
      <c r="W1953" s="48"/>
      <c r="X1953" s="54"/>
      <c r="Z1953" s="176"/>
      <c r="AA1953" s="48"/>
      <c r="AB1953" s="48"/>
      <c r="AC1953" s="48"/>
      <c r="AD1953" s="54"/>
      <c r="AK1953" s="20"/>
      <c r="AL1953" s="20"/>
      <c r="AM1953" s="20"/>
      <c r="AN1953" s="20"/>
      <c r="AO1953" s="20"/>
      <c r="AP1953" s="20"/>
      <c r="AQ1953" s="20"/>
      <c r="AR1953" s="20"/>
      <c r="AS1953" s="20"/>
      <c r="AU1953" s="20"/>
      <c r="AV1953" s="20"/>
      <c r="AW1953" s="20"/>
      <c r="AX1953" s="20"/>
      <c r="AY1953" s="20"/>
      <c r="AZ1953" s="20"/>
      <c r="BA1953" s="20"/>
      <c r="BC1953" s="48"/>
      <c r="BE1953" s="48"/>
      <c r="BG1953" s="48"/>
      <c r="BH1953" s="48"/>
      <c r="BI1953" s="19"/>
      <c r="BJ1953" s="19"/>
      <c r="BK1953" s="19"/>
      <c r="BL1953" s="48"/>
      <c r="BM1953" s="61"/>
      <c r="BN1953" s="48"/>
    </row>
    <row r="1954" spans="2:66">
      <c r="B1954" s="43"/>
      <c r="C1954" s="27"/>
      <c r="F1954" s="176"/>
      <c r="G1954" s="460"/>
      <c r="H1954" s="48"/>
      <c r="I1954" s="48"/>
      <c r="J1954" s="48"/>
      <c r="K1954" s="54"/>
      <c r="N1954" s="176"/>
      <c r="O1954" s="48"/>
      <c r="P1954" s="48"/>
      <c r="Q1954" s="48"/>
      <c r="R1954" s="54"/>
      <c r="T1954" s="176"/>
      <c r="U1954" s="48"/>
      <c r="V1954" s="48"/>
      <c r="W1954" s="48"/>
      <c r="X1954" s="54"/>
      <c r="Z1954" s="176"/>
      <c r="AA1954" s="48"/>
      <c r="AB1954" s="48"/>
      <c r="AC1954" s="48"/>
      <c r="AD1954" s="54"/>
      <c r="AK1954" s="20"/>
      <c r="AL1954" s="20"/>
      <c r="AM1954" s="20"/>
      <c r="AN1954" s="20"/>
      <c r="AO1954" s="20"/>
      <c r="AP1954" s="20"/>
      <c r="AQ1954" s="20"/>
      <c r="AR1954" s="20"/>
      <c r="AS1954" s="20"/>
      <c r="AU1954" s="20"/>
      <c r="AV1954" s="20"/>
      <c r="AW1954" s="20"/>
      <c r="AX1954" s="20"/>
      <c r="AY1954" s="20"/>
      <c r="AZ1954" s="20"/>
      <c r="BA1954" s="20"/>
      <c r="BC1954" s="48"/>
      <c r="BE1954" s="48"/>
      <c r="BG1954" s="48"/>
      <c r="BH1954" s="48"/>
      <c r="BI1954" s="19"/>
      <c r="BJ1954" s="19"/>
      <c r="BK1954" s="19"/>
      <c r="BL1954" s="48"/>
      <c r="BM1954" s="61"/>
      <c r="BN1954" s="48"/>
    </row>
    <row r="1955" spans="2:66">
      <c r="B1955" s="43"/>
      <c r="C1955" s="27"/>
      <c r="F1955" s="176"/>
      <c r="G1955" s="460"/>
      <c r="H1955" s="48"/>
      <c r="I1955" s="48"/>
      <c r="J1955" s="48"/>
      <c r="K1955" s="54"/>
      <c r="N1955" s="176"/>
      <c r="O1955" s="48"/>
      <c r="P1955" s="48"/>
      <c r="Q1955" s="48"/>
      <c r="R1955" s="54"/>
      <c r="T1955" s="176"/>
      <c r="U1955" s="48"/>
      <c r="V1955" s="48"/>
      <c r="W1955" s="48"/>
      <c r="X1955" s="54"/>
      <c r="Z1955" s="176"/>
      <c r="AA1955" s="48"/>
      <c r="AB1955" s="48"/>
      <c r="AC1955" s="48"/>
      <c r="AD1955" s="54"/>
      <c r="AK1955" s="20"/>
      <c r="AL1955" s="20"/>
      <c r="AM1955" s="20"/>
      <c r="AN1955" s="20"/>
      <c r="AO1955" s="20"/>
      <c r="AP1955" s="20"/>
      <c r="AQ1955" s="20"/>
      <c r="AR1955" s="20"/>
      <c r="AS1955" s="20"/>
      <c r="AU1955" s="20"/>
      <c r="AV1955" s="20"/>
      <c r="AW1955" s="20"/>
      <c r="AX1955" s="20"/>
      <c r="AY1955" s="20"/>
      <c r="AZ1955" s="20"/>
      <c r="BA1955" s="20"/>
      <c r="BC1955" s="48"/>
      <c r="BE1955" s="48"/>
      <c r="BG1955" s="48"/>
      <c r="BH1955" s="48"/>
      <c r="BI1955" s="19"/>
      <c r="BJ1955" s="19"/>
      <c r="BK1955" s="19"/>
      <c r="BL1955" s="48"/>
      <c r="BM1955" s="61"/>
      <c r="BN1955" s="48"/>
    </row>
    <row r="1956" spans="2:66">
      <c r="B1956" s="43"/>
      <c r="C1956" s="27"/>
      <c r="F1956" s="176"/>
      <c r="G1956" s="460"/>
      <c r="H1956" s="48"/>
      <c r="I1956" s="48"/>
      <c r="J1956" s="48"/>
      <c r="K1956" s="54"/>
      <c r="N1956" s="176"/>
      <c r="O1956" s="48"/>
      <c r="P1956" s="48"/>
      <c r="Q1956" s="48"/>
      <c r="R1956" s="54"/>
      <c r="T1956" s="176"/>
      <c r="U1956" s="48"/>
      <c r="V1956" s="48"/>
      <c r="W1956" s="48"/>
      <c r="X1956" s="54"/>
      <c r="Z1956" s="176"/>
      <c r="AA1956" s="48"/>
      <c r="AB1956" s="48"/>
      <c r="AC1956" s="48"/>
      <c r="AD1956" s="54"/>
      <c r="AK1956" s="20"/>
      <c r="AL1956" s="20"/>
      <c r="AM1956" s="20"/>
      <c r="AN1956" s="20"/>
      <c r="AO1956" s="20"/>
      <c r="AP1956" s="20"/>
      <c r="AQ1956" s="20"/>
      <c r="AR1956" s="20"/>
      <c r="AS1956" s="20"/>
      <c r="AU1956" s="20"/>
      <c r="AV1956" s="20"/>
      <c r="AW1956" s="20"/>
      <c r="AX1956" s="20"/>
      <c r="AY1956" s="20"/>
      <c r="AZ1956" s="20"/>
      <c r="BA1956" s="20"/>
      <c r="BC1956" s="48"/>
      <c r="BE1956" s="48"/>
      <c r="BG1956" s="48"/>
      <c r="BH1956" s="48"/>
      <c r="BI1956" s="19"/>
      <c r="BJ1956" s="19"/>
      <c r="BK1956" s="19"/>
      <c r="BL1956" s="48"/>
      <c r="BM1956" s="61"/>
      <c r="BN1956" s="48"/>
    </row>
    <row r="1957" spans="2:66">
      <c r="B1957" s="43"/>
      <c r="C1957" s="27"/>
      <c r="F1957" s="176"/>
      <c r="G1957" s="460"/>
      <c r="H1957" s="48"/>
      <c r="I1957" s="48"/>
      <c r="J1957" s="48"/>
      <c r="K1957" s="54"/>
      <c r="N1957" s="176"/>
      <c r="O1957" s="48"/>
      <c r="P1957" s="48"/>
      <c r="Q1957" s="48"/>
      <c r="R1957" s="54"/>
      <c r="T1957" s="176"/>
      <c r="U1957" s="48"/>
      <c r="V1957" s="48"/>
      <c r="W1957" s="48"/>
      <c r="X1957" s="54"/>
      <c r="Z1957" s="176"/>
      <c r="AA1957" s="48"/>
      <c r="AB1957" s="48"/>
      <c r="AC1957" s="48"/>
      <c r="AD1957" s="54"/>
      <c r="AK1957" s="20"/>
      <c r="AL1957" s="20"/>
      <c r="AM1957" s="20"/>
      <c r="AN1957" s="20"/>
      <c r="AO1957" s="20"/>
      <c r="AP1957" s="20"/>
      <c r="AQ1957" s="20"/>
      <c r="AR1957" s="20"/>
      <c r="AS1957" s="20"/>
      <c r="AU1957" s="20"/>
      <c r="AV1957" s="20"/>
      <c r="AW1957" s="20"/>
      <c r="AX1957" s="20"/>
      <c r="AY1957" s="20"/>
      <c r="AZ1957" s="20"/>
      <c r="BA1957" s="20"/>
      <c r="BC1957" s="48"/>
      <c r="BE1957" s="48"/>
      <c r="BG1957" s="48"/>
      <c r="BH1957" s="48"/>
      <c r="BI1957" s="19"/>
      <c r="BJ1957" s="19"/>
      <c r="BK1957" s="19"/>
      <c r="BL1957" s="48"/>
      <c r="BM1957" s="61"/>
      <c r="BN1957" s="48"/>
    </row>
    <row r="1958" spans="2:66">
      <c r="B1958" s="43"/>
      <c r="C1958" s="27"/>
      <c r="F1958" s="176"/>
      <c r="G1958" s="460"/>
      <c r="H1958" s="48"/>
      <c r="I1958" s="48"/>
      <c r="J1958" s="48"/>
      <c r="K1958" s="54"/>
      <c r="N1958" s="176"/>
      <c r="O1958" s="48"/>
      <c r="P1958" s="48"/>
      <c r="Q1958" s="48"/>
      <c r="R1958" s="54"/>
      <c r="T1958" s="176"/>
      <c r="U1958" s="48"/>
      <c r="V1958" s="48"/>
      <c r="W1958" s="48"/>
      <c r="X1958" s="54"/>
      <c r="Z1958" s="176"/>
      <c r="AA1958" s="48"/>
      <c r="AB1958" s="48"/>
      <c r="AC1958" s="48"/>
      <c r="AD1958" s="54"/>
      <c r="AK1958" s="20"/>
      <c r="AL1958" s="20"/>
      <c r="AM1958" s="20"/>
      <c r="AN1958" s="20"/>
      <c r="AO1958" s="20"/>
      <c r="AP1958" s="20"/>
      <c r="AQ1958" s="20"/>
      <c r="AR1958" s="20"/>
      <c r="AS1958" s="20"/>
      <c r="AU1958" s="20"/>
      <c r="AV1958" s="20"/>
      <c r="AW1958" s="20"/>
      <c r="AX1958" s="20"/>
      <c r="AY1958" s="20"/>
      <c r="AZ1958" s="20"/>
      <c r="BA1958" s="20"/>
      <c r="BC1958" s="48"/>
      <c r="BE1958" s="48"/>
      <c r="BG1958" s="48"/>
      <c r="BH1958" s="48"/>
      <c r="BI1958" s="19"/>
      <c r="BJ1958" s="19"/>
      <c r="BK1958" s="19"/>
      <c r="BL1958" s="48"/>
      <c r="BM1958" s="61"/>
      <c r="BN1958" s="48"/>
    </row>
    <row r="1959" spans="2:66">
      <c r="B1959" s="43"/>
      <c r="C1959" s="27"/>
      <c r="F1959" s="176"/>
      <c r="G1959" s="460"/>
      <c r="H1959" s="48"/>
      <c r="I1959" s="48"/>
      <c r="J1959" s="48"/>
      <c r="K1959" s="54"/>
      <c r="N1959" s="176"/>
      <c r="O1959" s="48"/>
      <c r="P1959" s="48"/>
      <c r="Q1959" s="48"/>
      <c r="R1959" s="54"/>
      <c r="T1959" s="176"/>
      <c r="U1959" s="48"/>
      <c r="V1959" s="48"/>
      <c r="W1959" s="48"/>
      <c r="X1959" s="54"/>
      <c r="Z1959" s="176"/>
      <c r="AA1959" s="48"/>
      <c r="AB1959" s="48"/>
      <c r="AC1959" s="48"/>
      <c r="AD1959" s="54"/>
      <c r="AK1959" s="20"/>
      <c r="AL1959" s="20"/>
      <c r="AM1959" s="20"/>
      <c r="AN1959" s="20"/>
      <c r="AO1959" s="20"/>
      <c r="AP1959" s="20"/>
      <c r="AQ1959" s="20"/>
      <c r="AR1959" s="20"/>
      <c r="AS1959" s="20"/>
      <c r="AU1959" s="20"/>
      <c r="AV1959" s="20"/>
      <c r="AW1959" s="20"/>
      <c r="AX1959" s="20"/>
      <c r="AY1959" s="20"/>
      <c r="AZ1959" s="20"/>
      <c r="BA1959" s="20"/>
      <c r="BC1959" s="48"/>
      <c r="BE1959" s="48"/>
      <c r="BG1959" s="48"/>
      <c r="BH1959" s="48"/>
      <c r="BI1959" s="19"/>
      <c r="BJ1959" s="19"/>
      <c r="BK1959" s="19"/>
      <c r="BL1959" s="48"/>
      <c r="BM1959" s="61"/>
      <c r="BN1959" s="48"/>
    </row>
    <row r="1960" spans="2:66">
      <c r="B1960" s="43"/>
      <c r="C1960" s="27"/>
      <c r="F1960" s="176"/>
      <c r="G1960" s="460"/>
      <c r="H1960" s="48"/>
      <c r="I1960" s="48"/>
      <c r="J1960" s="48"/>
      <c r="K1960" s="54"/>
      <c r="N1960" s="176"/>
      <c r="O1960" s="48"/>
      <c r="P1960" s="48"/>
      <c r="Q1960" s="48"/>
      <c r="R1960" s="54"/>
      <c r="T1960" s="176"/>
      <c r="U1960" s="48"/>
      <c r="V1960" s="48"/>
      <c r="W1960" s="48"/>
      <c r="X1960" s="54"/>
      <c r="Z1960" s="176"/>
      <c r="AA1960" s="48"/>
      <c r="AB1960" s="48"/>
      <c r="AC1960" s="48"/>
      <c r="AD1960" s="54"/>
      <c r="AK1960" s="20"/>
      <c r="AL1960" s="20"/>
      <c r="AM1960" s="20"/>
      <c r="AN1960" s="20"/>
      <c r="AO1960" s="20"/>
      <c r="AP1960" s="20"/>
      <c r="AQ1960" s="20"/>
      <c r="AR1960" s="20"/>
      <c r="AS1960" s="20"/>
      <c r="AU1960" s="20"/>
      <c r="AV1960" s="20"/>
      <c r="AW1960" s="20"/>
      <c r="AX1960" s="20"/>
      <c r="AY1960" s="20"/>
      <c r="AZ1960" s="20"/>
      <c r="BA1960" s="20"/>
      <c r="BC1960" s="48"/>
      <c r="BE1960" s="48"/>
      <c r="BG1960" s="48"/>
      <c r="BH1960" s="48"/>
      <c r="BI1960" s="19"/>
      <c r="BJ1960" s="19"/>
      <c r="BK1960" s="19"/>
      <c r="BL1960" s="48"/>
      <c r="BM1960" s="61"/>
      <c r="BN1960" s="48"/>
    </row>
    <row r="1961" spans="2:66">
      <c r="B1961" s="43"/>
      <c r="C1961" s="27"/>
      <c r="F1961" s="176"/>
      <c r="G1961" s="460"/>
      <c r="H1961" s="48"/>
      <c r="I1961" s="48"/>
      <c r="J1961" s="48"/>
      <c r="K1961" s="54"/>
      <c r="N1961" s="176"/>
      <c r="O1961" s="48"/>
      <c r="P1961" s="48"/>
      <c r="Q1961" s="48"/>
      <c r="R1961" s="54"/>
      <c r="T1961" s="176"/>
      <c r="U1961" s="48"/>
      <c r="V1961" s="48"/>
      <c r="W1961" s="48"/>
      <c r="X1961" s="54"/>
      <c r="Z1961" s="176"/>
      <c r="AA1961" s="48"/>
      <c r="AB1961" s="48"/>
      <c r="AC1961" s="48"/>
      <c r="AD1961" s="54"/>
      <c r="AK1961" s="20"/>
      <c r="AL1961" s="20"/>
      <c r="AM1961" s="20"/>
      <c r="AN1961" s="20"/>
      <c r="AO1961" s="20"/>
      <c r="AP1961" s="20"/>
      <c r="AQ1961" s="20"/>
      <c r="AR1961" s="20"/>
      <c r="AS1961" s="20"/>
      <c r="AU1961" s="20"/>
      <c r="AV1961" s="20"/>
      <c r="AW1961" s="20"/>
      <c r="AX1961" s="20"/>
      <c r="AY1961" s="20"/>
      <c r="AZ1961" s="20"/>
      <c r="BA1961" s="20"/>
      <c r="BC1961" s="48"/>
      <c r="BE1961" s="48"/>
      <c r="BG1961" s="48"/>
      <c r="BH1961" s="48"/>
      <c r="BI1961" s="19"/>
      <c r="BJ1961" s="19"/>
      <c r="BK1961" s="19"/>
      <c r="BL1961" s="48"/>
      <c r="BM1961" s="61"/>
      <c r="BN1961" s="48"/>
    </row>
    <row r="1962" spans="2:66">
      <c r="B1962" s="43"/>
      <c r="C1962" s="27"/>
      <c r="F1962" s="176"/>
      <c r="G1962" s="460"/>
      <c r="H1962" s="48"/>
      <c r="I1962" s="48"/>
      <c r="J1962" s="48"/>
      <c r="K1962" s="54"/>
      <c r="N1962" s="176"/>
      <c r="O1962" s="48"/>
      <c r="P1962" s="48"/>
      <c r="Q1962" s="48"/>
      <c r="R1962" s="54"/>
      <c r="T1962" s="176"/>
      <c r="U1962" s="48"/>
      <c r="V1962" s="48"/>
      <c r="W1962" s="48"/>
      <c r="X1962" s="54"/>
      <c r="Z1962" s="176"/>
      <c r="AA1962" s="48"/>
      <c r="AB1962" s="48"/>
      <c r="AC1962" s="48"/>
      <c r="AD1962" s="54"/>
      <c r="AK1962" s="20"/>
      <c r="AL1962" s="20"/>
      <c r="AM1962" s="20"/>
      <c r="AN1962" s="20"/>
      <c r="AO1962" s="20"/>
      <c r="AP1962" s="20"/>
      <c r="AQ1962" s="20"/>
      <c r="AR1962" s="20"/>
      <c r="AS1962" s="20"/>
      <c r="AU1962" s="20"/>
      <c r="AV1962" s="20"/>
      <c r="AW1962" s="20"/>
      <c r="AX1962" s="20"/>
      <c r="AY1962" s="20"/>
      <c r="AZ1962" s="20"/>
      <c r="BA1962" s="20"/>
      <c r="BC1962" s="48"/>
      <c r="BE1962" s="48"/>
      <c r="BG1962" s="48"/>
      <c r="BH1962" s="48"/>
      <c r="BI1962" s="19"/>
      <c r="BJ1962" s="19"/>
      <c r="BK1962" s="19"/>
      <c r="BL1962" s="48"/>
      <c r="BM1962" s="61"/>
      <c r="BN1962" s="48"/>
    </row>
    <row r="1963" spans="2:66">
      <c r="B1963" s="43"/>
      <c r="C1963" s="27"/>
      <c r="F1963" s="176"/>
      <c r="G1963" s="460"/>
      <c r="H1963" s="48"/>
      <c r="I1963" s="48"/>
      <c r="J1963" s="48"/>
      <c r="K1963" s="54"/>
      <c r="N1963" s="176"/>
      <c r="O1963" s="48"/>
      <c r="P1963" s="48"/>
      <c r="Q1963" s="48"/>
      <c r="R1963" s="54"/>
      <c r="T1963" s="176"/>
      <c r="U1963" s="48"/>
      <c r="V1963" s="48"/>
      <c r="W1963" s="48"/>
      <c r="X1963" s="54"/>
      <c r="Z1963" s="176"/>
      <c r="AA1963" s="48"/>
      <c r="AB1963" s="48"/>
      <c r="AC1963" s="48"/>
      <c r="AD1963" s="54"/>
      <c r="AK1963" s="20"/>
      <c r="AL1963" s="20"/>
      <c r="AM1963" s="20"/>
      <c r="AN1963" s="20"/>
      <c r="AO1963" s="20"/>
      <c r="AP1963" s="20"/>
      <c r="AQ1963" s="20"/>
      <c r="AR1963" s="20"/>
      <c r="AS1963" s="20"/>
      <c r="AU1963" s="20"/>
      <c r="AV1963" s="20"/>
      <c r="AW1963" s="20"/>
      <c r="AX1963" s="20"/>
      <c r="AY1963" s="20"/>
      <c r="AZ1963" s="20"/>
      <c r="BA1963" s="20"/>
      <c r="BC1963" s="48"/>
      <c r="BE1963" s="48"/>
      <c r="BG1963" s="48"/>
      <c r="BH1963" s="48"/>
      <c r="BI1963" s="19"/>
      <c r="BJ1963" s="19"/>
      <c r="BK1963" s="19"/>
      <c r="BL1963" s="48"/>
      <c r="BM1963" s="61"/>
      <c r="BN1963" s="48"/>
    </row>
    <row r="1964" spans="2:66">
      <c r="B1964" s="43"/>
      <c r="C1964" s="27"/>
      <c r="F1964" s="176"/>
      <c r="G1964" s="460"/>
      <c r="H1964" s="48"/>
      <c r="I1964" s="48"/>
      <c r="J1964" s="48"/>
      <c r="K1964" s="54"/>
      <c r="N1964" s="176"/>
      <c r="O1964" s="48"/>
      <c r="P1964" s="48"/>
      <c r="Q1964" s="48"/>
      <c r="R1964" s="54"/>
      <c r="T1964" s="176"/>
      <c r="U1964" s="48"/>
      <c r="V1964" s="48"/>
      <c r="W1964" s="48"/>
      <c r="X1964" s="54"/>
      <c r="Z1964" s="176"/>
      <c r="AA1964" s="48"/>
      <c r="AB1964" s="48"/>
      <c r="AC1964" s="48"/>
      <c r="AD1964" s="54"/>
      <c r="AK1964" s="20"/>
      <c r="AL1964" s="20"/>
      <c r="AM1964" s="20"/>
      <c r="AN1964" s="20"/>
      <c r="AO1964" s="20"/>
      <c r="AP1964" s="20"/>
      <c r="AQ1964" s="20"/>
      <c r="AR1964" s="20"/>
      <c r="AS1964" s="20"/>
      <c r="AU1964" s="20"/>
      <c r="AV1964" s="20"/>
      <c r="AW1964" s="20"/>
      <c r="AX1964" s="20"/>
      <c r="AY1964" s="20"/>
      <c r="AZ1964" s="20"/>
      <c r="BA1964" s="20"/>
      <c r="BC1964" s="48"/>
      <c r="BE1964" s="48"/>
      <c r="BG1964" s="48"/>
      <c r="BH1964" s="48"/>
      <c r="BI1964" s="19"/>
      <c r="BJ1964" s="19"/>
      <c r="BK1964" s="19"/>
      <c r="BL1964" s="48"/>
      <c r="BM1964" s="61"/>
      <c r="BN1964" s="48"/>
    </row>
    <row r="1965" spans="2:66">
      <c r="B1965" s="43"/>
      <c r="C1965" s="27"/>
      <c r="F1965" s="176"/>
      <c r="G1965" s="460"/>
      <c r="H1965" s="48"/>
      <c r="I1965" s="48"/>
      <c r="J1965" s="48"/>
      <c r="K1965" s="54"/>
      <c r="N1965" s="176"/>
      <c r="O1965" s="48"/>
      <c r="P1965" s="48"/>
      <c r="Q1965" s="48"/>
      <c r="R1965" s="54"/>
      <c r="T1965" s="176"/>
      <c r="U1965" s="48"/>
      <c r="V1965" s="48"/>
      <c r="W1965" s="48"/>
      <c r="X1965" s="54"/>
      <c r="Z1965" s="176"/>
      <c r="AA1965" s="48"/>
      <c r="AB1965" s="48"/>
      <c r="AC1965" s="48"/>
      <c r="AD1965" s="54"/>
      <c r="AK1965" s="20"/>
      <c r="AL1965" s="20"/>
      <c r="AM1965" s="20"/>
      <c r="AN1965" s="20"/>
      <c r="AO1965" s="20"/>
      <c r="AP1965" s="20"/>
      <c r="AQ1965" s="20"/>
      <c r="AR1965" s="20"/>
      <c r="AS1965" s="20"/>
      <c r="AU1965" s="20"/>
      <c r="AV1965" s="20"/>
      <c r="AW1965" s="20"/>
      <c r="AX1965" s="20"/>
      <c r="AY1965" s="20"/>
      <c r="AZ1965" s="20"/>
      <c r="BA1965" s="20"/>
      <c r="BC1965" s="48"/>
      <c r="BE1965" s="48"/>
      <c r="BG1965" s="48"/>
      <c r="BH1965" s="48"/>
      <c r="BI1965" s="19"/>
      <c r="BJ1965" s="19"/>
      <c r="BK1965" s="19"/>
      <c r="BL1965" s="48"/>
      <c r="BM1965" s="61"/>
      <c r="BN1965" s="48"/>
    </row>
    <row r="1966" spans="2:66">
      <c r="B1966" s="43"/>
      <c r="C1966" s="27"/>
      <c r="F1966" s="176"/>
      <c r="G1966" s="460"/>
      <c r="H1966" s="48"/>
      <c r="I1966" s="48"/>
      <c r="J1966" s="48"/>
      <c r="K1966" s="54"/>
      <c r="N1966" s="176"/>
      <c r="O1966" s="48"/>
      <c r="P1966" s="48"/>
      <c r="Q1966" s="48"/>
      <c r="R1966" s="54"/>
      <c r="T1966" s="176"/>
      <c r="U1966" s="48"/>
      <c r="V1966" s="48"/>
      <c r="W1966" s="48"/>
      <c r="X1966" s="54"/>
      <c r="Z1966" s="176"/>
      <c r="AA1966" s="48"/>
      <c r="AB1966" s="48"/>
      <c r="AC1966" s="48"/>
      <c r="AD1966" s="54"/>
      <c r="AK1966" s="20"/>
      <c r="AL1966" s="20"/>
      <c r="AM1966" s="20"/>
      <c r="AN1966" s="20"/>
      <c r="AO1966" s="20"/>
      <c r="AP1966" s="20"/>
      <c r="AQ1966" s="20"/>
      <c r="AR1966" s="20"/>
      <c r="AS1966" s="20"/>
      <c r="AU1966" s="20"/>
      <c r="AV1966" s="20"/>
      <c r="AW1966" s="20"/>
      <c r="AX1966" s="20"/>
      <c r="AY1966" s="20"/>
      <c r="AZ1966" s="20"/>
      <c r="BA1966" s="20"/>
      <c r="BC1966" s="48"/>
      <c r="BE1966" s="48"/>
      <c r="BG1966" s="48"/>
      <c r="BH1966" s="48"/>
      <c r="BI1966" s="19"/>
      <c r="BJ1966" s="19"/>
      <c r="BK1966" s="19"/>
      <c r="BL1966" s="48"/>
      <c r="BM1966" s="61"/>
      <c r="BN1966" s="48"/>
    </row>
    <row r="1967" spans="2:66">
      <c r="B1967" s="43"/>
      <c r="C1967" s="27"/>
      <c r="F1967" s="176"/>
      <c r="G1967" s="460"/>
      <c r="H1967" s="48"/>
      <c r="I1967" s="48"/>
      <c r="J1967" s="48"/>
      <c r="K1967" s="54"/>
      <c r="N1967" s="176"/>
      <c r="O1967" s="48"/>
      <c r="P1967" s="48"/>
      <c r="Q1967" s="48"/>
      <c r="R1967" s="54"/>
      <c r="T1967" s="176"/>
      <c r="U1967" s="48"/>
      <c r="V1967" s="48"/>
      <c r="W1967" s="48"/>
      <c r="X1967" s="54"/>
      <c r="Z1967" s="176"/>
      <c r="AA1967" s="48"/>
      <c r="AB1967" s="48"/>
      <c r="AC1967" s="48"/>
      <c r="AD1967" s="54"/>
      <c r="AK1967" s="20"/>
      <c r="AL1967" s="20"/>
      <c r="AM1967" s="20"/>
      <c r="AN1967" s="20"/>
      <c r="AO1967" s="20"/>
      <c r="AP1967" s="20"/>
      <c r="AQ1967" s="20"/>
      <c r="AR1967" s="20"/>
      <c r="AS1967" s="20"/>
      <c r="AU1967" s="20"/>
      <c r="AV1967" s="20"/>
      <c r="AW1967" s="20"/>
      <c r="AX1967" s="20"/>
      <c r="AY1967" s="20"/>
      <c r="AZ1967" s="20"/>
      <c r="BA1967" s="20"/>
      <c r="BC1967" s="48"/>
      <c r="BE1967" s="48"/>
      <c r="BG1967" s="48"/>
      <c r="BH1967" s="48"/>
      <c r="BI1967" s="19"/>
      <c r="BJ1967" s="19"/>
      <c r="BK1967" s="19"/>
      <c r="BL1967" s="48"/>
      <c r="BM1967" s="61"/>
      <c r="BN1967" s="48"/>
    </row>
    <row r="1968" spans="2:66">
      <c r="B1968" s="43"/>
      <c r="C1968" s="27"/>
      <c r="F1968" s="176"/>
      <c r="G1968" s="460"/>
      <c r="H1968" s="48"/>
      <c r="I1968" s="48"/>
      <c r="J1968" s="48"/>
      <c r="K1968" s="54"/>
      <c r="N1968" s="176"/>
      <c r="O1968" s="48"/>
      <c r="P1968" s="48"/>
      <c r="Q1968" s="48"/>
      <c r="R1968" s="54"/>
      <c r="T1968" s="176"/>
      <c r="U1968" s="48"/>
      <c r="V1968" s="48"/>
      <c r="W1968" s="48"/>
      <c r="X1968" s="54"/>
      <c r="Z1968" s="176"/>
      <c r="AA1968" s="48"/>
      <c r="AB1968" s="48"/>
      <c r="AC1968" s="48"/>
      <c r="AD1968" s="54"/>
      <c r="AK1968" s="20"/>
      <c r="AL1968" s="20"/>
      <c r="AM1968" s="20"/>
      <c r="AN1968" s="20"/>
      <c r="AO1968" s="20"/>
      <c r="AP1968" s="20"/>
      <c r="AQ1968" s="20"/>
      <c r="AR1968" s="20"/>
      <c r="AS1968" s="20"/>
      <c r="AU1968" s="20"/>
      <c r="AV1968" s="20"/>
      <c r="AW1968" s="20"/>
      <c r="AX1968" s="20"/>
      <c r="AY1968" s="20"/>
      <c r="AZ1968" s="20"/>
      <c r="BA1968" s="20"/>
      <c r="BC1968" s="48"/>
      <c r="BE1968" s="48"/>
      <c r="BG1968" s="48"/>
      <c r="BH1968" s="48"/>
      <c r="BI1968" s="19"/>
      <c r="BJ1968" s="19"/>
      <c r="BK1968" s="19"/>
      <c r="BL1968" s="48"/>
      <c r="BM1968" s="61"/>
      <c r="BN1968" s="48"/>
    </row>
    <row r="1969" spans="2:66">
      <c r="B1969" s="43"/>
      <c r="C1969" s="27"/>
      <c r="F1969" s="176"/>
      <c r="G1969" s="460"/>
      <c r="H1969" s="48"/>
      <c r="I1969" s="48"/>
      <c r="J1969" s="48"/>
      <c r="K1969" s="54"/>
      <c r="N1969" s="176"/>
      <c r="O1969" s="48"/>
      <c r="P1969" s="48"/>
      <c r="Q1969" s="48"/>
      <c r="R1969" s="54"/>
      <c r="T1969" s="176"/>
      <c r="U1969" s="48"/>
      <c r="V1969" s="48"/>
      <c r="W1969" s="48"/>
      <c r="X1969" s="54"/>
      <c r="Z1969" s="176"/>
      <c r="AA1969" s="48"/>
      <c r="AB1969" s="48"/>
      <c r="AC1969" s="48"/>
      <c r="AD1969" s="54"/>
      <c r="AK1969" s="20"/>
      <c r="AL1969" s="20"/>
      <c r="AM1969" s="20"/>
      <c r="AN1969" s="20"/>
      <c r="AO1969" s="20"/>
      <c r="AP1969" s="20"/>
      <c r="AQ1969" s="20"/>
      <c r="AR1969" s="20"/>
      <c r="AS1969" s="20"/>
      <c r="AU1969" s="20"/>
      <c r="AV1969" s="20"/>
      <c r="AW1969" s="20"/>
      <c r="AX1969" s="20"/>
      <c r="AY1969" s="20"/>
      <c r="AZ1969" s="20"/>
      <c r="BA1969" s="20"/>
      <c r="BC1969" s="48"/>
      <c r="BE1969" s="48"/>
      <c r="BG1969" s="48"/>
      <c r="BH1969" s="48"/>
      <c r="BI1969" s="19"/>
      <c r="BJ1969" s="19"/>
      <c r="BK1969" s="19"/>
      <c r="BL1969" s="48"/>
      <c r="BM1969" s="61"/>
      <c r="BN1969" s="48"/>
    </row>
    <row r="1970" spans="2:66">
      <c r="B1970" s="43"/>
      <c r="C1970" s="27"/>
      <c r="F1970" s="176"/>
      <c r="G1970" s="460"/>
      <c r="H1970" s="48"/>
      <c r="I1970" s="48"/>
      <c r="J1970" s="48"/>
      <c r="K1970" s="54"/>
      <c r="N1970" s="176"/>
      <c r="O1970" s="48"/>
      <c r="P1970" s="48"/>
      <c r="Q1970" s="48"/>
      <c r="R1970" s="54"/>
      <c r="T1970" s="176"/>
      <c r="U1970" s="48"/>
      <c r="V1970" s="48"/>
      <c r="W1970" s="48"/>
      <c r="X1970" s="54"/>
      <c r="Z1970" s="176"/>
      <c r="AA1970" s="48"/>
      <c r="AB1970" s="48"/>
      <c r="AC1970" s="48"/>
      <c r="AD1970" s="54"/>
      <c r="AK1970" s="20"/>
      <c r="AL1970" s="20"/>
      <c r="AM1970" s="20"/>
      <c r="AN1970" s="20"/>
      <c r="AO1970" s="20"/>
      <c r="AP1970" s="20"/>
      <c r="AQ1970" s="20"/>
      <c r="AR1970" s="20"/>
      <c r="AS1970" s="20"/>
      <c r="AU1970" s="20"/>
      <c r="AV1970" s="20"/>
      <c r="AW1970" s="20"/>
      <c r="AX1970" s="20"/>
      <c r="AY1970" s="20"/>
      <c r="AZ1970" s="20"/>
      <c r="BA1970" s="20"/>
      <c r="BC1970" s="48"/>
      <c r="BE1970" s="48"/>
      <c r="BG1970" s="48"/>
      <c r="BH1970" s="48"/>
      <c r="BI1970" s="19"/>
      <c r="BJ1970" s="19"/>
      <c r="BK1970" s="19"/>
      <c r="BL1970" s="48"/>
      <c r="BM1970" s="61"/>
      <c r="BN1970" s="48"/>
    </row>
    <row r="1971" spans="2:66">
      <c r="B1971" s="43"/>
      <c r="C1971" s="27"/>
      <c r="F1971" s="176"/>
      <c r="G1971" s="460"/>
      <c r="H1971" s="48"/>
      <c r="I1971" s="48"/>
      <c r="J1971" s="48"/>
      <c r="K1971" s="54"/>
      <c r="N1971" s="176"/>
      <c r="O1971" s="48"/>
      <c r="P1971" s="48"/>
      <c r="Q1971" s="48"/>
      <c r="R1971" s="54"/>
      <c r="T1971" s="176"/>
      <c r="U1971" s="48"/>
      <c r="V1971" s="48"/>
      <c r="W1971" s="48"/>
      <c r="X1971" s="54"/>
      <c r="Z1971" s="176"/>
      <c r="AA1971" s="48"/>
      <c r="AB1971" s="48"/>
      <c r="AC1971" s="48"/>
      <c r="AD1971" s="54"/>
      <c r="AK1971" s="20"/>
      <c r="AL1971" s="20"/>
      <c r="AM1971" s="20"/>
      <c r="AN1971" s="20"/>
      <c r="AO1971" s="20"/>
      <c r="AP1971" s="20"/>
      <c r="AQ1971" s="20"/>
      <c r="AR1971" s="20"/>
      <c r="AS1971" s="20"/>
      <c r="AU1971" s="20"/>
      <c r="AV1971" s="20"/>
      <c r="AW1971" s="20"/>
      <c r="AX1971" s="20"/>
      <c r="AY1971" s="20"/>
      <c r="AZ1971" s="20"/>
      <c r="BA1971" s="20"/>
      <c r="BC1971" s="48"/>
      <c r="BE1971" s="48"/>
      <c r="BG1971" s="48"/>
      <c r="BH1971" s="48"/>
      <c r="BI1971" s="19"/>
      <c r="BJ1971" s="19"/>
      <c r="BK1971" s="19"/>
      <c r="BL1971" s="48"/>
      <c r="BM1971" s="61"/>
      <c r="BN1971" s="48"/>
    </row>
    <row r="1972" spans="2:66">
      <c r="B1972" s="43"/>
      <c r="C1972" s="27"/>
      <c r="F1972" s="176"/>
      <c r="G1972" s="460"/>
      <c r="H1972" s="48"/>
      <c r="I1972" s="48"/>
      <c r="J1972" s="48"/>
      <c r="K1972" s="54"/>
      <c r="N1972" s="176"/>
      <c r="O1972" s="48"/>
      <c r="P1972" s="48"/>
      <c r="Q1972" s="48"/>
      <c r="R1972" s="54"/>
      <c r="T1972" s="176"/>
      <c r="U1972" s="48"/>
      <c r="V1972" s="48"/>
      <c r="W1972" s="48"/>
      <c r="X1972" s="54"/>
      <c r="Z1972" s="176"/>
      <c r="AA1972" s="48"/>
      <c r="AB1972" s="48"/>
      <c r="AC1972" s="48"/>
      <c r="AD1972" s="54"/>
      <c r="AK1972" s="20"/>
      <c r="AL1972" s="20"/>
      <c r="AM1972" s="20"/>
      <c r="AN1972" s="20"/>
      <c r="AO1972" s="20"/>
      <c r="AP1972" s="20"/>
      <c r="AQ1972" s="20"/>
      <c r="AR1972" s="20"/>
      <c r="AS1972" s="20"/>
      <c r="AU1972" s="20"/>
      <c r="AV1972" s="20"/>
      <c r="AW1972" s="20"/>
      <c r="AX1972" s="20"/>
      <c r="AY1972" s="20"/>
      <c r="AZ1972" s="20"/>
      <c r="BA1972" s="20"/>
      <c r="BC1972" s="48"/>
      <c r="BE1972" s="48"/>
      <c r="BG1972" s="48"/>
      <c r="BH1972" s="48"/>
      <c r="BI1972" s="19"/>
      <c r="BJ1972" s="19"/>
      <c r="BK1972" s="19"/>
      <c r="BL1972" s="48"/>
      <c r="BM1972" s="61"/>
      <c r="BN1972" s="48"/>
    </row>
    <row r="1973" spans="2:66">
      <c r="B1973" s="43"/>
      <c r="C1973" s="27"/>
      <c r="F1973" s="176"/>
      <c r="G1973" s="460"/>
      <c r="H1973" s="48"/>
      <c r="I1973" s="48"/>
      <c r="J1973" s="48"/>
      <c r="K1973" s="54"/>
      <c r="N1973" s="176"/>
      <c r="O1973" s="48"/>
      <c r="P1973" s="48"/>
      <c r="Q1973" s="48"/>
      <c r="R1973" s="54"/>
      <c r="T1973" s="176"/>
      <c r="U1973" s="48"/>
      <c r="V1973" s="48"/>
      <c r="W1973" s="48"/>
      <c r="X1973" s="54"/>
      <c r="Z1973" s="176"/>
      <c r="AA1973" s="48"/>
      <c r="AB1973" s="48"/>
      <c r="AC1973" s="48"/>
      <c r="AD1973" s="54"/>
      <c r="AK1973" s="20"/>
      <c r="AL1973" s="20"/>
      <c r="AM1973" s="20"/>
      <c r="AN1973" s="20"/>
      <c r="AO1973" s="20"/>
      <c r="AP1973" s="20"/>
      <c r="AQ1973" s="20"/>
      <c r="AR1973" s="20"/>
      <c r="AS1973" s="20"/>
      <c r="AU1973" s="20"/>
      <c r="AV1973" s="20"/>
      <c r="AW1973" s="20"/>
      <c r="AX1973" s="20"/>
      <c r="AY1973" s="20"/>
      <c r="AZ1973" s="20"/>
      <c r="BA1973" s="20"/>
      <c r="BC1973" s="48"/>
      <c r="BE1973" s="48"/>
      <c r="BG1973" s="48"/>
      <c r="BH1973" s="48"/>
      <c r="BI1973" s="19"/>
      <c r="BJ1973" s="19"/>
      <c r="BK1973" s="19"/>
      <c r="BL1973" s="48"/>
      <c r="BM1973" s="61"/>
      <c r="BN1973" s="48"/>
    </row>
    <row r="1974" spans="2:66">
      <c r="B1974" s="43"/>
      <c r="C1974" s="27"/>
      <c r="F1974" s="176"/>
      <c r="G1974" s="460"/>
      <c r="H1974" s="48"/>
      <c r="I1974" s="48"/>
      <c r="J1974" s="48"/>
      <c r="K1974" s="54"/>
      <c r="N1974" s="176"/>
      <c r="O1974" s="48"/>
      <c r="P1974" s="48"/>
      <c r="Q1974" s="48"/>
      <c r="R1974" s="54"/>
      <c r="T1974" s="176"/>
      <c r="U1974" s="48"/>
      <c r="V1974" s="48"/>
      <c r="W1974" s="48"/>
      <c r="X1974" s="54"/>
      <c r="Z1974" s="176"/>
      <c r="AA1974" s="48"/>
      <c r="AB1974" s="48"/>
      <c r="AC1974" s="48"/>
      <c r="AD1974" s="54"/>
      <c r="AK1974" s="20"/>
      <c r="AL1974" s="20"/>
      <c r="AM1974" s="20"/>
      <c r="AN1974" s="20"/>
      <c r="AO1974" s="20"/>
      <c r="AP1974" s="20"/>
      <c r="AQ1974" s="20"/>
      <c r="AR1974" s="20"/>
      <c r="AS1974" s="20"/>
      <c r="AU1974" s="20"/>
      <c r="AV1974" s="20"/>
      <c r="AW1974" s="20"/>
      <c r="AX1974" s="20"/>
      <c r="AY1974" s="20"/>
      <c r="AZ1974" s="20"/>
      <c r="BA1974" s="20"/>
      <c r="BC1974" s="48"/>
      <c r="BE1974" s="48"/>
      <c r="BG1974" s="48"/>
      <c r="BH1974" s="48"/>
      <c r="BI1974" s="19"/>
      <c r="BJ1974" s="19"/>
      <c r="BK1974" s="19"/>
      <c r="BL1974" s="48"/>
      <c r="BM1974" s="61"/>
      <c r="BN1974" s="48"/>
    </row>
    <row r="1975" spans="2:66">
      <c r="B1975" s="43"/>
      <c r="C1975" s="27"/>
      <c r="F1975" s="176"/>
      <c r="G1975" s="460"/>
      <c r="H1975" s="48"/>
      <c r="I1975" s="48"/>
      <c r="J1975" s="48"/>
      <c r="K1975" s="54"/>
      <c r="N1975" s="176"/>
      <c r="O1975" s="48"/>
      <c r="P1975" s="48"/>
      <c r="Q1975" s="48"/>
      <c r="R1975" s="54"/>
      <c r="T1975" s="176"/>
      <c r="U1975" s="48"/>
      <c r="V1975" s="48"/>
      <c r="W1975" s="48"/>
      <c r="X1975" s="54"/>
      <c r="Z1975" s="176"/>
      <c r="AA1975" s="48"/>
      <c r="AB1975" s="48"/>
      <c r="AC1975" s="48"/>
      <c r="AD1975" s="54"/>
      <c r="AK1975" s="20"/>
      <c r="AL1975" s="20"/>
      <c r="AM1975" s="20"/>
      <c r="AN1975" s="20"/>
      <c r="AO1975" s="20"/>
      <c r="AP1975" s="20"/>
      <c r="AQ1975" s="20"/>
      <c r="AR1975" s="20"/>
      <c r="AS1975" s="20"/>
      <c r="AU1975" s="20"/>
      <c r="AV1975" s="20"/>
      <c r="AW1975" s="20"/>
      <c r="AX1975" s="20"/>
      <c r="AY1975" s="20"/>
      <c r="AZ1975" s="20"/>
      <c r="BA1975" s="20"/>
      <c r="BC1975" s="48"/>
      <c r="BE1975" s="48"/>
      <c r="BG1975" s="48"/>
      <c r="BH1975" s="48"/>
      <c r="BI1975" s="19"/>
      <c r="BJ1975" s="19"/>
      <c r="BK1975" s="19"/>
      <c r="BL1975" s="48"/>
      <c r="BM1975" s="61"/>
      <c r="BN1975" s="48"/>
    </row>
    <row r="1976" spans="2:66">
      <c r="B1976" s="43"/>
      <c r="C1976" s="27"/>
      <c r="F1976" s="176"/>
      <c r="G1976" s="460"/>
      <c r="H1976" s="48"/>
      <c r="I1976" s="48"/>
      <c r="J1976" s="48"/>
      <c r="K1976" s="54"/>
      <c r="N1976" s="176"/>
      <c r="O1976" s="48"/>
      <c r="P1976" s="48"/>
      <c r="Q1976" s="48"/>
      <c r="R1976" s="54"/>
      <c r="T1976" s="176"/>
      <c r="U1976" s="48"/>
      <c r="V1976" s="48"/>
      <c r="W1976" s="48"/>
      <c r="X1976" s="54"/>
      <c r="Z1976" s="176"/>
      <c r="AA1976" s="48"/>
      <c r="AB1976" s="48"/>
      <c r="AC1976" s="48"/>
      <c r="AD1976" s="54"/>
      <c r="AK1976" s="20"/>
      <c r="AL1976" s="20"/>
      <c r="AM1976" s="20"/>
      <c r="AN1976" s="20"/>
      <c r="AO1976" s="20"/>
      <c r="AP1976" s="20"/>
      <c r="AQ1976" s="20"/>
      <c r="AR1976" s="20"/>
      <c r="AS1976" s="20"/>
      <c r="AU1976" s="20"/>
      <c r="AV1976" s="20"/>
      <c r="AW1976" s="20"/>
      <c r="AX1976" s="20"/>
      <c r="AY1976" s="20"/>
      <c r="AZ1976" s="20"/>
      <c r="BA1976" s="20"/>
      <c r="BC1976" s="48"/>
      <c r="BE1976" s="48"/>
      <c r="BG1976" s="48"/>
      <c r="BH1976" s="48"/>
      <c r="BI1976" s="19"/>
      <c r="BJ1976" s="19"/>
      <c r="BK1976" s="19"/>
      <c r="BL1976" s="48"/>
      <c r="BM1976" s="61"/>
      <c r="BN1976" s="48"/>
    </row>
    <row r="1977" spans="2:66">
      <c r="B1977" s="43"/>
      <c r="C1977" s="27"/>
      <c r="F1977" s="176"/>
      <c r="G1977" s="460"/>
      <c r="H1977" s="48"/>
      <c r="I1977" s="48"/>
      <c r="J1977" s="48"/>
      <c r="K1977" s="54"/>
      <c r="N1977" s="176"/>
      <c r="O1977" s="48"/>
      <c r="P1977" s="48"/>
      <c r="Q1977" s="48"/>
      <c r="R1977" s="54"/>
      <c r="T1977" s="176"/>
      <c r="U1977" s="48"/>
      <c r="V1977" s="48"/>
      <c r="W1977" s="48"/>
      <c r="X1977" s="54"/>
      <c r="Z1977" s="176"/>
      <c r="AA1977" s="48"/>
      <c r="AB1977" s="48"/>
      <c r="AC1977" s="48"/>
      <c r="AD1977" s="54"/>
      <c r="AK1977" s="20"/>
      <c r="AL1977" s="20"/>
      <c r="AM1977" s="20"/>
      <c r="AN1977" s="20"/>
      <c r="AO1977" s="20"/>
      <c r="AP1977" s="20"/>
      <c r="AQ1977" s="20"/>
      <c r="AR1977" s="20"/>
      <c r="AS1977" s="20"/>
      <c r="AU1977" s="20"/>
      <c r="AV1977" s="20"/>
      <c r="AW1977" s="20"/>
      <c r="AX1977" s="20"/>
      <c r="AY1977" s="20"/>
      <c r="AZ1977" s="20"/>
      <c r="BA1977" s="20"/>
      <c r="BC1977" s="48"/>
      <c r="BE1977" s="48"/>
      <c r="BG1977" s="48"/>
      <c r="BH1977" s="48"/>
      <c r="BI1977" s="19"/>
      <c r="BJ1977" s="19"/>
      <c r="BK1977" s="19"/>
      <c r="BL1977" s="48"/>
      <c r="BM1977" s="61"/>
      <c r="BN1977" s="48"/>
    </row>
    <row r="1978" spans="2:66">
      <c r="B1978" s="43"/>
      <c r="C1978" s="27"/>
      <c r="F1978" s="176"/>
      <c r="G1978" s="460"/>
      <c r="H1978" s="48"/>
      <c r="I1978" s="48"/>
      <c r="J1978" s="48"/>
      <c r="K1978" s="54"/>
      <c r="N1978" s="176"/>
      <c r="O1978" s="48"/>
      <c r="P1978" s="48"/>
      <c r="Q1978" s="48"/>
      <c r="R1978" s="54"/>
      <c r="T1978" s="176"/>
      <c r="U1978" s="48"/>
      <c r="V1978" s="48"/>
      <c r="W1978" s="48"/>
      <c r="X1978" s="54"/>
      <c r="Z1978" s="176"/>
      <c r="AA1978" s="48"/>
      <c r="AB1978" s="48"/>
      <c r="AC1978" s="48"/>
      <c r="AD1978" s="54"/>
      <c r="AK1978" s="20"/>
      <c r="AL1978" s="20"/>
      <c r="AM1978" s="20"/>
      <c r="AN1978" s="20"/>
      <c r="AO1978" s="20"/>
      <c r="AP1978" s="20"/>
      <c r="AQ1978" s="20"/>
      <c r="AR1978" s="20"/>
      <c r="AS1978" s="20"/>
      <c r="AU1978" s="20"/>
      <c r="AV1978" s="20"/>
      <c r="AW1978" s="20"/>
      <c r="AX1978" s="20"/>
      <c r="AY1978" s="20"/>
      <c r="AZ1978" s="20"/>
      <c r="BA1978" s="20"/>
      <c r="BC1978" s="48"/>
      <c r="BE1978" s="48"/>
      <c r="BG1978" s="48"/>
      <c r="BH1978" s="48"/>
      <c r="BI1978" s="19"/>
      <c r="BJ1978" s="19"/>
      <c r="BK1978" s="19"/>
      <c r="BL1978" s="48"/>
      <c r="BM1978" s="61"/>
      <c r="BN1978" s="48"/>
    </row>
    <row r="1979" spans="2:66">
      <c r="B1979" s="43"/>
      <c r="C1979" s="27"/>
      <c r="F1979" s="176"/>
      <c r="G1979" s="460"/>
      <c r="H1979" s="48"/>
      <c r="I1979" s="48"/>
      <c r="J1979" s="48"/>
      <c r="K1979" s="54"/>
      <c r="N1979" s="176"/>
      <c r="O1979" s="48"/>
      <c r="P1979" s="48"/>
      <c r="Q1979" s="48"/>
      <c r="R1979" s="54"/>
      <c r="T1979" s="176"/>
      <c r="U1979" s="48"/>
      <c r="V1979" s="48"/>
      <c r="W1979" s="48"/>
      <c r="X1979" s="54"/>
      <c r="Z1979" s="176"/>
      <c r="AA1979" s="48"/>
      <c r="AB1979" s="48"/>
      <c r="AC1979" s="48"/>
      <c r="AD1979" s="54"/>
      <c r="AK1979" s="20"/>
      <c r="AL1979" s="20"/>
      <c r="AM1979" s="20"/>
      <c r="AN1979" s="20"/>
      <c r="AO1979" s="20"/>
      <c r="AP1979" s="20"/>
      <c r="AQ1979" s="20"/>
      <c r="AR1979" s="20"/>
      <c r="AS1979" s="20"/>
      <c r="AU1979" s="20"/>
      <c r="AV1979" s="20"/>
      <c r="AW1979" s="20"/>
      <c r="AX1979" s="20"/>
      <c r="AY1979" s="20"/>
      <c r="AZ1979" s="20"/>
      <c r="BA1979" s="20"/>
      <c r="BC1979" s="48"/>
      <c r="BE1979" s="48"/>
      <c r="BG1979" s="48"/>
      <c r="BH1979" s="48"/>
      <c r="BI1979" s="19"/>
      <c r="BJ1979" s="19"/>
      <c r="BK1979" s="19"/>
      <c r="BL1979" s="48"/>
      <c r="BM1979" s="61"/>
      <c r="BN1979" s="48"/>
    </row>
    <row r="1980" spans="2:66">
      <c r="B1980" s="43"/>
      <c r="C1980" s="27"/>
      <c r="F1980" s="176"/>
      <c r="G1980" s="460"/>
      <c r="H1980" s="48"/>
      <c r="I1980" s="48"/>
      <c r="J1980" s="48"/>
      <c r="K1980" s="54"/>
      <c r="N1980" s="176"/>
      <c r="O1980" s="48"/>
      <c r="P1980" s="48"/>
      <c r="Q1980" s="48"/>
      <c r="R1980" s="54"/>
      <c r="T1980" s="176"/>
      <c r="U1980" s="48"/>
      <c r="V1980" s="48"/>
      <c r="W1980" s="48"/>
      <c r="X1980" s="54"/>
      <c r="Z1980" s="176"/>
      <c r="AA1980" s="48"/>
      <c r="AB1980" s="48"/>
      <c r="AC1980" s="48"/>
      <c r="AD1980" s="54"/>
      <c r="AK1980" s="20"/>
      <c r="AL1980" s="20"/>
      <c r="AM1980" s="20"/>
      <c r="AN1980" s="20"/>
      <c r="AO1980" s="20"/>
      <c r="AP1980" s="20"/>
      <c r="AQ1980" s="20"/>
      <c r="AR1980" s="20"/>
      <c r="AS1980" s="20"/>
      <c r="AU1980" s="20"/>
      <c r="AV1980" s="20"/>
      <c r="AW1980" s="20"/>
      <c r="AX1980" s="20"/>
      <c r="AY1980" s="20"/>
      <c r="AZ1980" s="20"/>
      <c r="BA1980" s="20"/>
      <c r="BC1980" s="48"/>
      <c r="BE1980" s="48"/>
      <c r="BG1980" s="48"/>
      <c r="BH1980" s="48"/>
      <c r="BI1980" s="19"/>
      <c r="BJ1980" s="19"/>
      <c r="BK1980" s="19"/>
      <c r="BL1980" s="48"/>
      <c r="BM1980" s="61"/>
      <c r="BN1980" s="48"/>
    </row>
    <row r="1981" spans="2:66">
      <c r="B1981" s="43"/>
      <c r="C1981" s="27"/>
      <c r="F1981" s="176"/>
      <c r="G1981" s="460"/>
      <c r="H1981" s="48"/>
      <c r="I1981" s="48"/>
      <c r="J1981" s="48"/>
      <c r="K1981" s="54"/>
      <c r="N1981" s="176"/>
      <c r="O1981" s="48"/>
      <c r="P1981" s="48"/>
      <c r="Q1981" s="48"/>
      <c r="R1981" s="54"/>
      <c r="T1981" s="176"/>
      <c r="U1981" s="48"/>
      <c r="V1981" s="48"/>
      <c r="W1981" s="48"/>
      <c r="X1981" s="54"/>
      <c r="Z1981" s="176"/>
      <c r="AA1981" s="48"/>
      <c r="AB1981" s="48"/>
      <c r="AC1981" s="48"/>
      <c r="AD1981" s="54"/>
      <c r="AK1981" s="20"/>
      <c r="AL1981" s="20"/>
      <c r="AM1981" s="20"/>
      <c r="AN1981" s="20"/>
      <c r="AO1981" s="20"/>
      <c r="AP1981" s="20"/>
      <c r="AQ1981" s="20"/>
      <c r="AR1981" s="20"/>
      <c r="AS1981" s="20"/>
      <c r="AU1981" s="20"/>
      <c r="AV1981" s="20"/>
      <c r="AW1981" s="20"/>
      <c r="AX1981" s="20"/>
      <c r="AY1981" s="20"/>
      <c r="AZ1981" s="20"/>
      <c r="BA1981" s="20"/>
      <c r="BC1981" s="48"/>
      <c r="BE1981" s="48"/>
      <c r="BG1981" s="48"/>
      <c r="BH1981" s="48"/>
      <c r="BI1981" s="19"/>
      <c r="BJ1981" s="19"/>
      <c r="BK1981" s="19"/>
      <c r="BL1981" s="48"/>
      <c r="BM1981" s="61"/>
      <c r="BN1981" s="48"/>
    </row>
    <row r="1982" spans="2:66">
      <c r="B1982" s="43"/>
      <c r="C1982" s="27"/>
      <c r="F1982" s="176"/>
      <c r="G1982" s="460"/>
      <c r="H1982" s="48"/>
      <c r="I1982" s="48"/>
      <c r="J1982" s="48"/>
      <c r="K1982" s="54"/>
      <c r="N1982" s="176"/>
      <c r="O1982" s="48"/>
      <c r="P1982" s="48"/>
      <c r="Q1982" s="48"/>
      <c r="R1982" s="54"/>
      <c r="T1982" s="176"/>
      <c r="U1982" s="48"/>
      <c r="V1982" s="48"/>
      <c r="W1982" s="48"/>
      <c r="X1982" s="54"/>
      <c r="Z1982" s="176"/>
      <c r="AA1982" s="48"/>
      <c r="AB1982" s="48"/>
      <c r="AC1982" s="48"/>
      <c r="AD1982" s="54"/>
      <c r="AK1982" s="20"/>
      <c r="AL1982" s="20"/>
      <c r="AM1982" s="20"/>
      <c r="AN1982" s="20"/>
      <c r="AO1982" s="20"/>
      <c r="AP1982" s="20"/>
      <c r="AQ1982" s="20"/>
      <c r="AR1982" s="20"/>
      <c r="AS1982" s="20"/>
      <c r="AU1982" s="20"/>
      <c r="AV1982" s="20"/>
      <c r="AW1982" s="20"/>
      <c r="AX1982" s="20"/>
      <c r="AY1982" s="20"/>
      <c r="AZ1982" s="20"/>
      <c r="BA1982" s="20"/>
      <c r="BC1982" s="48"/>
      <c r="BE1982" s="48"/>
      <c r="BG1982" s="48"/>
      <c r="BH1982" s="48"/>
      <c r="BI1982" s="19"/>
      <c r="BJ1982" s="19"/>
      <c r="BK1982" s="19"/>
      <c r="BL1982" s="48"/>
      <c r="BM1982" s="61"/>
      <c r="BN1982" s="48"/>
    </row>
    <row r="1983" spans="2:66">
      <c r="B1983" s="43"/>
      <c r="C1983" s="27"/>
      <c r="F1983" s="176"/>
      <c r="G1983" s="460"/>
      <c r="H1983" s="48"/>
      <c r="I1983" s="48"/>
      <c r="J1983" s="48"/>
      <c r="K1983" s="54"/>
      <c r="N1983" s="176"/>
      <c r="O1983" s="48"/>
      <c r="P1983" s="48"/>
      <c r="Q1983" s="48"/>
      <c r="R1983" s="54"/>
      <c r="T1983" s="176"/>
      <c r="U1983" s="48"/>
      <c r="V1983" s="48"/>
      <c r="W1983" s="48"/>
      <c r="X1983" s="54"/>
      <c r="Z1983" s="176"/>
      <c r="AA1983" s="48"/>
      <c r="AB1983" s="48"/>
      <c r="AC1983" s="48"/>
      <c r="AD1983" s="54"/>
      <c r="AK1983" s="20"/>
      <c r="AL1983" s="20"/>
      <c r="AM1983" s="20"/>
      <c r="AN1983" s="20"/>
      <c r="AO1983" s="20"/>
      <c r="AP1983" s="20"/>
      <c r="AQ1983" s="20"/>
      <c r="AR1983" s="20"/>
      <c r="AS1983" s="20"/>
      <c r="AU1983" s="20"/>
      <c r="AV1983" s="20"/>
      <c r="AW1983" s="20"/>
      <c r="AX1983" s="20"/>
      <c r="AY1983" s="20"/>
      <c r="AZ1983" s="20"/>
      <c r="BA1983" s="20"/>
      <c r="BC1983" s="48"/>
      <c r="BE1983" s="48"/>
      <c r="BG1983" s="48"/>
      <c r="BH1983" s="48"/>
      <c r="BI1983" s="19"/>
      <c r="BJ1983" s="19"/>
      <c r="BK1983" s="19"/>
      <c r="BL1983" s="48"/>
      <c r="BM1983" s="61"/>
      <c r="BN1983" s="48"/>
    </row>
    <row r="1984" spans="2:66">
      <c r="B1984" s="43"/>
      <c r="C1984" s="27"/>
      <c r="F1984" s="176"/>
      <c r="G1984" s="460"/>
      <c r="H1984" s="48"/>
      <c r="I1984" s="48"/>
      <c r="J1984" s="48"/>
      <c r="K1984" s="54"/>
      <c r="N1984" s="176"/>
      <c r="O1984" s="48"/>
      <c r="P1984" s="48"/>
      <c r="Q1984" s="48"/>
      <c r="R1984" s="54"/>
      <c r="T1984" s="176"/>
      <c r="U1984" s="48"/>
      <c r="V1984" s="48"/>
      <c r="W1984" s="48"/>
      <c r="X1984" s="54"/>
      <c r="Z1984" s="176"/>
      <c r="AA1984" s="48"/>
      <c r="AB1984" s="48"/>
      <c r="AC1984" s="48"/>
      <c r="AD1984" s="54"/>
      <c r="AK1984" s="20"/>
      <c r="AL1984" s="20"/>
      <c r="AM1984" s="20"/>
      <c r="AN1984" s="20"/>
      <c r="AO1984" s="20"/>
      <c r="AP1984" s="20"/>
      <c r="AQ1984" s="20"/>
      <c r="AR1984" s="20"/>
      <c r="AS1984" s="20"/>
      <c r="AU1984" s="20"/>
      <c r="AV1984" s="20"/>
      <c r="AW1984" s="20"/>
      <c r="AX1984" s="20"/>
      <c r="AY1984" s="20"/>
      <c r="AZ1984" s="20"/>
      <c r="BA1984" s="20"/>
      <c r="BC1984" s="48"/>
      <c r="BE1984" s="48"/>
      <c r="BG1984" s="48"/>
      <c r="BH1984" s="48"/>
      <c r="BI1984" s="19"/>
      <c r="BJ1984" s="19"/>
      <c r="BK1984" s="19"/>
      <c r="BL1984" s="48"/>
      <c r="BM1984" s="61"/>
      <c r="BN1984" s="48"/>
    </row>
    <row r="1985" spans="2:66">
      <c r="B1985" s="43"/>
      <c r="C1985" s="27"/>
      <c r="F1985" s="176"/>
      <c r="G1985" s="460"/>
      <c r="H1985" s="48"/>
      <c r="I1985" s="48"/>
      <c r="J1985" s="48"/>
      <c r="K1985" s="54"/>
      <c r="N1985" s="176"/>
      <c r="O1985" s="48"/>
      <c r="P1985" s="48"/>
      <c r="Q1985" s="48"/>
      <c r="R1985" s="54"/>
      <c r="T1985" s="176"/>
      <c r="U1985" s="48"/>
      <c r="V1985" s="48"/>
      <c r="W1985" s="48"/>
      <c r="X1985" s="54"/>
      <c r="Z1985" s="176"/>
      <c r="AA1985" s="48"/>
      <c r="AB1985" s="48"/>
      <c r="AC1985" s="48"/>
      <c r="AD1985" s="54"/>
      <c r="AK1985" s="20"/>
      <c r="AL1985" s="20"/>
      <c r="AM1985" s="20"/>
      <c r="AN1985" s="20"/>
      <c r="AO1985" s="20"/>
      <c r="AP1985" s="20"/>
      <c r="AQ1985" s="20"/>
      <c r="AR1985" s="20"/>
      <c r="AS1985" s="20"/>
      <c r="AU1985" s="20"/>
      <c r="AV1985" s="20"/>
      <c r="AW1985" s="20"/>
      <c r="AX1985" s="20"/>
      <c r="AY1985" s="20"/>
      <c r="AZ1985" s="20"/>
      <c r="BA1985" s="20"/>
      <c r="BC1985" s="48"/>
      <c r="BE1985" s="48"/>
      <c r="BG1985" s="48"/>
      <c r="BH1985" s="48"/>
      <c r="BI1985" s="19"/>
      <c r="BJ1985" s="19"/>
      <c r="BK1985" s="19"/>
      <c r="BL1985" s="48"/>
      <c r="BM1985" s="61"/>
      <c r="BN1985" s="48"/>
    </row>
    <row r="1986" spans="2:66">
      <c r="B1986" s="43"/>
      <c r="C1986" s="27"/>
      <c r="F1986" s="176"/>
      <c r="G1986" s="460"/>
      <c r="H1986" s="48"/>
      <c r="I1986" s="48"/>
      <c r="J1986" s="48"/>
      <c r="K1986" s="54"/>
      <c r="N1986" s="176"/>
      <c r="O1986" s="48"/>
      <c r="P1986" s="48"/>
      <c r="Q1986" s="48"/>
      <c r="R1986" s="54"/>
      <c r="T1986" s="176"/>
      <c r="U1986" s="48"/>
      <c r="V1986" s="48"/>
      <c r="W1986" s="48"/>
      <c r="X1986" s="54"/>
      <c r="Z1986" s="176"/>
      <c r="AA1986" s="48"/>
      <c r="AB1986" s="48"/>
      <c r="AC1986" s="48"/>
      <c r="AD1986" s="54"/>
      <c r="AK1986" s="20"/>
      <c r="AL1986" s="20"/>
      <c r="AM1986" s="20"/>
      <c r="AN1986" s="20"/>
      <c r="AO1986" s="20"/>
      <c r="AP1986" s="20"/>
      <c r="AQ1986" s="20"/>
      <c r="AR1986" s="20"/>
      <c r="AS1986" s="20"/>
      <c r="AU1986" s="20"/>
      <c r="AV1986" s="20"/>
      <c r="AW1986" s="20"/>
      <c r="AX1986" s="20"/>
      <c r="AY1986" s="20"/>
      <c r="AZ1986" s="20"/>
      <c r="BA1986" s="20"/>
      <c r="BC1986" s="48"/>
      <c r="BE1986" s="48"/>
      <c r="BG1986" s="48"/>
      <c r="BH1986" s="48"/>
      <c r="BI1986" s="19"/>
      <c r="BJ1986" s="19"/>
      <c r="BK1986" s="19"/>
      <c r="BL1986" s="48"/>
      <c r="BM1986" s="61"/>
      <c r="BN1986" s="48"/>
    </row>
    <row r="1987" spans="2:66">
      <c r="B1987" s="43"/>
      <c r="C1987" s="27"/>
      <c r="F1987" s="176"/>
      <c r="G1987" s="460"/>
      <c r="H1987" s="48"/>
      <c r="I1987" s="48"/>
      <c r="J1987" s="48"/>
      <c r="K1987" s="54"/>
      <c r="N1987" s="176"/>
      <c r="O1987" s="48"/>
      <c r="P1987" s="48"/>
      <c r="Q1987" s="48"/>
      <c r="R1987" s="54"/>
      <c r="T1987" s="176"/>
      <c r="U1987" s="48"/>
      <c r="V1987" s="48"/>
      <c r="W1987" s="48"/>
      <c r="X1987" s="54"/>
      <c r="Z1987" s="176"/>
      <c r="AA1987" s="48"/>
      <c r="AB1987" s="48"/>
      <c r="AC1987" s="48"/>
      <c r="AD1987" s="54"/>
      <c r="AK1987" s="20"/>
      <c r="AL1987" s="20"/>
      <c r="AM1987" s="20"/>
      <c r="AN1987" s="20"/>
      <c r="AO1987" s="20"/>
      <c r="AP1987" s="20"/>
      <c r="AQ1987" s="20"/>
      <c r="AR1987" s="20"/>
      <c r="AS1987" s="20"/>
      <c r="AU1987" s="20"/>
      <c r="AV1987" s="20"/>
      <c r="AW1987" s="20"/>
      <c r="AX1987" s="20"/>
      <c r="AY1987" s="20"/>
      <c r="AZ1987" s="20"/>
      <c r="BA1987" s="20"/>
      <c r="BC1987" s="48"/>
      <c r="BE1987" s="48"/>
      <c r="BG1987" s="48"/>
      <c r="BH1987" s="48"/>
      <c r="BI1987" s="19"/>
      <c r="BJ1987" s="19"/>
      <c r="BK1987" s="19"/>
      <c r="BL1987" s="48"/>
      <c r="BM1987" s="61"/>
      <c r="BN1987" s="48"/>
    </row>
    <row r="1988" spans="2:66">
      <c r="B1988" s="43"/>
      <c r="C1988" s="27"/>
      <c r="F1988" s="176"/>
      <c r="G1988" s="460"/>
      <c r="H1988" s="48"/>
      <c r="I1988" s="48"/>
      <c r="J1988" s="48"/>
      <c r="K1988" s="54"/>
      <c r="N1988" s="176"/>
      <c r="O1988" s="48"/>
      <c r="P1988" s="48"/>
      <c r="Q1988" s="48"/>
      <c r="R1988" s="54"/>
      <c r="T1988" s="176"/>
      <c r="U1988" s="48"/>
      <c r="V1988" s="48"/>
      <c r="W1988" s="48"/>
      <c r="X1988" s="54"/>
      <c r="Z1988" s="176"/>
      <c r="AA1988" s="48"/>
      <c r="AB1988" s="48"/>
      <c r="AC1988" s="48"/>
      <c r="AD1988" s="54"/>
      <c r="AK1988" s="20"/>
      <c r="AL1988" s="20"/>
      <c r="AM1988" s="20"/>
      <c r="AN1988" s="20"/>
      <c r="AO1988" s="20"/>
      <c r="AP1988" s="20"/>
      <c r="AQ1988" s="20"/>
      <c r="AR1988" s="20"/>
      <c r="AS1988" s="20"/>
      <c r="AU1988" s="20"/>
      <c r="AV1988" s="20"/>
      <c r="AW1988" s="20"/>
      <c r="AX1988" s="20"/>
      <c r="AY1988" s="20"/>
      <c r="AZ1988" s="20"/>
      <c r="BA1988" s="20"/>
      <c r="BC1988" s="48"/>
      <c r="BE1988" s="48"/>
      <c r="BG1988" s="48"/>
      <c r="BH1988" s="48"/>
      <c r="BI1988" s="19"/>
      <c r="BJ1988" s="19"/>
      <c r="BK1988" s="19"/>
      <c r="BL1988" s="48"/>
      <c r="BM1988" s="61"/>
      <c r="BN1988" s="48"/>
    </row>
    <row r="1989" spans="2:66">
      <c r="B1989" s="43"/>
      <c r="C1989" s="27"/>
      <c r="F1989" s="176"/>
      <c r="G1989" s="460"/>
      <c r="H1989" s="48"/>
      <c r="I1989" s="48"/>
      <c r="J1989" s="48"/>
      <c r="K1989" s="54"/>
      <c r="N1989" s="176"/>
      <c r="O1989" s="48"/>
      <c r="P1989" s="48"/>
      <c r="Q1989" s="48"/>
      <c r="R1989" s="54"/>
      <c r="T1989" s="176"/>
      <c r="U1989" s="48"/>
      <c r="V1989" s="48"/>
      <c r="W1989" s="48"/>
      <c r="X1989" s="54"/>
      <c r="Z1989" s="176"/>
      <c r="AA1989" s="48"/>
      <c r="AB1989" s="48"/>
      <c r="AC1989" s="48"/>
      <c r="AD1989" s="54"/>
      <c r="AK1989" s="20"/>
      <c r="AL1989" s="20"/>
      <c r="AM1989" s="20"/>
      <c r="AN1989" s="20"/>
      <c r="AO1989" s="20"/>
      <c r="AP1989" s="20"/>
      <c r="AQ1989" s="20"/>
      <c r="AR1989" s="20"/>
      <c r="AS1989" s="20"/>
      <c r="AU1989" s="20"/>
      <c r="AV1989" s="20"/>
      <c r="AW1989" s="20"/>
      <c r="AX1989" s="20"/>
      <c r="AY1989" s="20"/>
      <c r="AZ1989" s="20"/>
      <c r="BA1989" s="20"/>
      <c r="BC1989" s="48"/>
      <c r="BE1989" s="48"/>
      <c r="BG1989" s="48"/>
      <c r="BH1989" s="48"/>
      <c r="BI1989" s="19"/>
      <c r="BJ1989" s="19"/>
      <c r="BK1989" s="19"/>
      <c r="BL1989" s="48"/>
      <c r="BM1989" s="61"/>
      <c r="BN1989" s="48"/>
    </row>
    <row r="1990" spans="2:66">
      <c r="B1990" s="43"/>
      <c r="C1990" s="27"/>
      <c r="F1990" s="176"/>
      <c r="G1990" s="460"/>
      <c r="H1990" s="48"/>
      <c r="I1990" s="48"/>
      <c r="J1990" s="48"/>
      <c r="K1990" s="54"/>
      <c r="N1990" s="176"/>
      <c r="O1990" s="48"/>
      <c r="P1990" s="48"/>
      <c r="Q1990" s="48"/>
      <c r="R1990" s="54"/>
      <c r="T1990" s="176"/>
      <c r="U1990" s="48"/>
      <c r="V1990" s="48"/>
      <c r="W1990" s="48"/>
      <c r="X1990" s="54"/>
      <c r="Z1990" s="176"/>
      <c r="AA1990" s="48"/>
      <c r="AB1990" s="48"/>
      <c r="AC1990" s="48"/>
      <c r="AD1990" s="54"/>
      <c r="AK1990" s="20"/>
      <c r="AL1990" s="20"/>
      <c r="AM1990" s="20"/>
      <c r="AN1990" s="20"/>
      <c r="AO1990" s="20"/>
      <c r="AP1990" s="20"/>
      <c r="AQ1990" s="20"/>
      <c r="AR1990" s="20"/>
      <c r="AS1990" s="20"/>
      <c r="AU1990" s="20"/>
      <c r="AV1990" s="20"/>
      <c r="AW1990" s="20"/>
      <c r="AX1990" s="20"/>
      <c r="AY1990" s="20"/>
      <c r="AZ1990" s="20"/>
      <c r="BA1990" s="20"/>
      <c r="BC1990" s="48"/>
      <c r="BE1990" s="48"/>
      <c r="BG1990" s="48"/>
      <c r="BH1990" s="48"/>
      <c r="BI1990" s="19"/>
      <c r="BJ1990" s="19"/>
      <c r="BK1990" s="19"/>
      <c r="BL1990" s="48"/>
      <c r="BM1990" s="61"/>
      <c r="BN1990" s="48"/>
    </row>
    <row r="1991" spans="2:66">
      <c r="B1991" s="43"/>
      <c r="C1991" s="27"/>
      <c r="F1991" s="176"/>
      <c r="G1991" s="460"/>
      <c r="H1991" s="48"/>
      <c r="I1991" s="48"/>
      <c r="J1991" s="48"/>
      <c r="K1991" s="54"/>
      <c r="N1991" s="176"/>
      <c r="O1991" s="48"/>
      <c r="P1991" s="48"/>
      <c r="Q1991" s="48"/>
      <c r="R1991" s="54"/>
      <c r="T1991" s="176"/>
      <c r="U1991" s="48"/>
      <c r="V1991" s="48"/>
      <c r="W1991" s="48"/>
      <c r="X1991" s="54"/>
      <c r="Z1991" s="176"/>
      <c r="AA1991" s="48"/>
      <c r="AB1991" s="48"/>
      <c r="AC1991" s="48"/>
      <c r="AD1991" s="54"/>
      <c r="AK1991" s="20"/>
      <c r="AL1991" s="20"/>
      <c r="AM1991" s="20"/>
      <c r="AN1991" s="20"/>
      <c r="AO1991" s="20"/>
      <c r="AP1991" s="20"/>
      <c r="AQ1991" s="20"/>
      <c r="AR1991" s="20"/>
      <c r="AS1991" s="20"/>
      <c r="AU1991" s="20"/>
      <c r="AV1991" s="20"/>
      <c r="AW1991" s="20"/>
      <c r="AX1991" s="20"/>
      <c r="AY1991" s="20"/>
      <c r="AZ1991" s="20"/>
      <c r="BA1991" s="20"/>
      <c r="BC1991" s="48"/>
      <c r="BE1991" s="48"/>
      <c r="BG1991" s="48"/>
      <c r="BH1991" s="48"/>
      <c r="BI1991" s="19"/>
      <c r="BJ1991" s="19"/>
      <c r="BK1991" s="19"/>
      <c r="BL1991" s="48"/>
      <c r="BM1991" s="61"/>
      <c r="BN1991" s="48"/>
    </row>
    <row r="1992" spans="2:66">
      <c r="B1992" s="43"/>
      <c r="C1992" s="27"/>
      <c r="F1992" s="176"/>
      <c r="G1992" s="460"/>
      <c r="H1992" s="48"/>
      <c r="I1992" s="48"/>
      <c r="J1992" s="48"/>
      <c r="K1992" s="54"/>
      <c r="N1992" s="176"/>
      <c r="O1992" s="48"/>
      <c r="P1992" s="48"/>
      <c r="Q1992" s="48"/>
      <c r="R1992" s="54"/>
      <c r="T1992" s="176"/>
      <c r="U1992" s="48"/>
      <c r="V1992" s="48"/>
      <c r="W1992" s="48"/>
      <c r="X1992" s="54"/>
      <c r="Z1992" s="176"/>
      <c r="AA1992" s="48"/>
      <c r="AB1992" s="48"/>
      <c r="AC1992" s="48"/>
      <c r="AD1992" s="54"/>
      <c r="AK1992" s="20"/>
      <c r="AL1992" s="20"/>
      <c r="AM1992" s="20"/>
      <c r="AN1992" s="20"/>
      <c r="AO1992" s="20"/>
      <c r="AP1992" s="20"/>
      <c r="AQ1992" s="20"/>
      <c r="AR1992" s="20"/>
      <c r="AS1992" s="20"/>
      <c r="AU1992" s="20"/>
      <c r="AV1992" s="20"/>
      <c r="AW1992" s="20"/>
      <c r="AX1992" s="20"/>
      <c r="AY1992" s="20"/>
      <c r="AZ1992" s="20"/>
      <c r="BA1992" s="20"/>
      <c r="BC1992" s="48"/>
      <c r="BE1992" s="48"/>
      <c r="BG1992" s="48"/>
      <c r="BH1992" s="48"/>
      <c r="BI1992" s="19"/>
      <c r="BJ1992" s="19"/>
      <c r="BK1992" s="19"/>
      <c r="BL1992" s="48"/>
      <c r="BM1992" s="61"/>
      <c r="BN1992" s="48"/>
    </row>
    <row r="1993" spans="2:66">
      <c r="B1993" s="43"/>
      <c r="C1993" s="27"/>
      <c r="F1993" s="176"/>
      <c r="G1993" s="460"/>
      <c r="H1993" s="48"/>
      <c r="I1993" s="48"/>
      <c r="J1993" s="48"/>
      <c r="K1993" s="54"/>
      <c r="N1993" s="176"/>
      <c r="O1993" s="48"/>
      <c r="P1993" s="48"/>
      <c r="Q1993" s="48"/>
      <c r="R1993" s="54"/>
      <c r="T1993" s="176"/>
      <c r="U1993" s="48"/>
      <c r="V1993" s="48"/>
      <c r="W1993" s="48"/>
      <c r="X1993" s="54"/>
      <c r="Z1993" s="176"/>
      <c r="AA1993" s="48"/>
      <c r="AB1993" s="48"/>
      <c r="AC1993" s="48"/>
      <c r="AD1993" s="54"/>
      <c r="AK1993" s="20"/>
      <c r="AL1993" s="20"/>
      <c r="AM1993" s="20"/>
      <c r="AN1993" s="20"/>
      <c r="AO1993" s="20"/>
      <c r="AP1993" s="20"/>
      <c r="AQ1993" s="20"/>
      <c r="AR1993" s="20"/>
      <c r="AS1993" s="20"/>
      <c r="AU1993" s="20"/>
      <c r="AV1993" s="20"/>
      <c r="AW1993" s="20"/>
      <c r="AX1993" s="20"/>
      <c r="AY1993" s="20"/>
      <c r="AZ1993" s="20"/>
      <c r="BA1993" s="20"/>
      <c r="BC1993" s="48"/>
      <c r="BE1993" s="48"/>
      <c r="BG1993" s="48"/>
      <c r="BH1993" s="48"/>
      <c r="BI1993" s="19"/>
      <c r="BJ1993" s="19"/>
      <c r="BK1993" s="19"/>
      <c r="BL1993" s="48"/>
      <c r="BM1993" s="61"/>
      <c r="BN1993" s="48"/>
    </row>
    <row r="1994" spans="2:66">
      <c r="B1994" s="43"/>
      <c r="C1994" s="27"/>
      <c r="F1994" s="176"/>
      <c r="G1994" s="460"/>
      <c r="H1994" s="48"/>
      <c r="I1994" s="48"/>
      <c r="J1994" s="48"/>
      <c r="K1994" s="54"/>
      <c r="N1994" s="176"/>
      <c r="O1994" s="48"/>
      <c r="P1994" s="48"/>
      <c r="Q1994" s="48"/>
      <c r="R1994" s="54"/>
      <c r="T1994" s="176"/>
      <c r="U1994" s="48"/>
      <c r="V1994" s="48"/>
      <c r="W1994" s="48"/>
      <c r="X1994" s="54"/>
      <c r="Z1994" s="176"/>
      <c r="AA1994" s="48"/>
      <c r="AB1994" s="48"/>
      <c r="AC1994" s="48"/>
      <c r="AD1994" s="54"/>
      <c r="AK1994" s="20"/>
      <c r="AL1994" s="20"/>
      <c r="AM1994" s="20"/>
      <c r="AN1994" s="20"/>
      <c r="AO1994" s="20"/>
      <c r="AP1994" s="20"/>
      <c r="AQ1994" s="20"/>
      <c r="AR1994" s="20"/>
      <c r="AS1994" s="20"/>
      <c r="AU1994" s="20"/>
      <c r="AV1994" s="20"/>
      <c r="AW1994" s="20"/>
      <c r="AX1994" s="20"/>
      <c r="AY1994" s="20"/>
      <c r="AZ1994" s="20"/>
      <c r="BA1994" s="20"/>
      <c r="BC1994" s="48"/>
      <c r="BE1994" s="48"/>
      <c r="BG1994" s="48"/>
      <c r="BH1994" s="48"/>
      <c r="BI1994" s="19"/>
      <c r="BJ1994" s="19"/>
      <c r="BK1994" s="19"/>
      <c r="BL1994" s="48"/>
      <c r="BM1994" s="61"/>
      <c r="BN1994" s="48"/>
    </row>
    <row r="1995" spans="2:66">
      <c r="B1995" s="43"/>
      <c r="C1995" s="27"/>
      <c r="F1995" s="176"/>
      <c r="G1995" s="460"/>
      <c r="H1995" s="48"/>
      <c r="I1995" s="48"/>
      <c r="J1995" s="48"/>
      <c r="K1995" s="54"/>
      <c r="N1995" s="176"/>
      <c r="O1995" s="48"/>
      <c r="P1995" s="48"/>
      <c r="Q1995" s="48"/>
      <c r="R1995" s="54"/>
      <c r="T1995" s="176"/>
      <c r="U1995" s="48"/>
      <c r="V1995" s="48"/>
      <c r="W1995" s="48"/>
      <c r="X1995" s="54"/>
      <c r="Z1995" s="176"/>
      <c r="AA1995" s="48"/>
      <c r="AB1995" s="48"/>
      <c r="AC1995" s="48"/>
      <c r="AD1995" s="54"/>
      <c r="AK1995" s="20"/>
      <c r="AL1995" s="20"/>
      <c r="AM1995" s="20"/>
      <c r="AN1995" s="20"/>
      <c r="AO1995" s="20"/>
      <c r="AP1995" s="20"/>
      <c r="AQ1995" s="20"/>
      <c r="AR1995" s="20"/>
      <c r="AS1995" s="20"/>
      <c r="AU1995" s="20"/>
      <c r="AV1995" s="20"/>
      <c r="AW1995" s="20"/>
      <c r="AX1995" s="20"/>
      <c r="AY1995" s="20"/>
      <c r="AZ1995" s="20"/>
      <c r="BA1995" s="20"/>
      <c r="BC1995" s="48"/>
      <c r="BE1995" s="48"/>
      <c r="BG1995" s="48"/>
      <c r="BH1995" s="48"/>
      <c r="BI1995" s="19"/>
      <c r="BJ1995" s="19"/>
      <c r="BK1995" s="19"/>
      <c r="BL1995" s="48"/>
      <c r="BM1995" s="61"/>
      <c r="BN1995" s="48"/>
    </row>
    <row r="1996" spans="2:66">
      <c r="B1996" s="43"/>
      <c r="C1996" s="27"/>
      <c r="F1996" s="176"/>
      <c r="G1996" s="460"/>
      <c r="H1996" s="48"/>
      <c r="I1996" s="48"/>
      <c r="J1996" s="48"/>
      <c r="K1996" s="54"/>
      <c r="N1996" s="176"/>
      <c r="O1996" s="48"/>
      <c r="P1996" s="48"/>
      <c r="Q1996" s="48"/>
      <c r="R1996" s="54"/>
      <c r="T1996" s="176"/>
      <c r="U1996" s="48"/>
      <c r="V1996" s="48"/>
      <c r="W1996" s="48"/>
      <c r="X1996" s="54"/>
      <c r="Z1996" s="176"/>
      <c r="AA1996" s="48"/>
      <c r="AB1996" s="48"/>
      <c r="AC1996" s="48"/>
      <c r="AD1996" s="54"/>
      <c r="AK1996" s="20"/>
      <c r="AL1996" s="20"/>
      <c r="AM1996" s="20"/>
      <c r="AN1996" s="20"/>
      <c r="AO1996" s="20"/>
      <c r="AP1996" s="20"/>
      <c r="AQ1996" s="20"/>
      <c r="AR1996" s="20"/>
      <c r="AS1996" s="20"/>
      <c r="AU1996" s="20"/>
      <c r="AV1996" s="20"/>
      <c r="AW1996" s="20"/>
      <c r="AX1996" s="20"/>
      <c r="AY1996" s="20"/>
      <c r="AZ1996" s="20"/>
      <c r="BA1996" s="20"/>
      <c r="BC1996" s="48"/>
      <c r="BE1996" s="48"/>
      <c r="BG1996" s="48"/>
      <c r="BH1996" s="48"/>
      <c r="BI1996" s="19"/>
      <c r="BJ1996" s="19"/>
      <c r="BK1996" s="19"/>
      <c r="BL1996" s="48"/>
      <c r="BM1996" s="61"/>
      <c r="BN1996" s="48"/>
    </row>
    <row r="1997" spans="2:66">
      <c r="B1997" s="43"/>
      <c r="C1997" s="27"/>
      <c r="F1997" s="176"/>
      <c r="G1997" s="460"/>
      <c r="H1997" s="48"/>
      <c r="I1997" s="48"/>
      <c r="J1997" s="48"/>
      <c r="K1997" s="54"/>
      <c r="N1997" s="176"/>
      <c r="O1997" s="48"/>
      <c r="P1997" s="48"/>
      <c r="Q1997" s="48"/>
      <c r="R1997" s="54"/>
      <c r="T1997" s="176"/>
      <c r="U1997" s="48"/>
      <c r="V1997" s="48"/>
      <c r="W1997" s="48"/>
      <c r="X1997" s="54"/>
      <c r="Z1997" s="176"/>
      <c r="AA1997" s="48"/>
      <c r="AB1997" s="48"/>
      <c r="AC1997" s="48"/>
      <c r="AD1997" s="54"/>
      <c r="AK1997" s="20"/>
      <c r="AL1997" s="20"/>
      <c r="AM1997" s="20"/>
      <c r="AN1997" s="20"/>
      <c r="AO1997" s="20"/>
      <c r="AP1997" s="20"/>
      <c r="AQ1997" s="20"/>
      <c r="AR1997" s="20"/>
      <c r="AS1997" s="20"/>
      <c r="AU1997" s="20"/>
      <c r="AV1997" s="20"/>
      <c r="AW1997" s="20"/>
      <c r="AX1997" s="20"/>
      <c r="AY1997" s="20"/>
      <c r="AZ1997" s="20"/>
      <c r="BA1997" s="20"/>
      <c r="BC1997" s="48"/>
      <c r="BE1997" s="48"/>
      <c r="BG1997" s="48"/>
      <c r="BH1997" s="48"/>
      <c r="BI1997" s="19"/>
      <c r="BJ1997" s="19"/>
      <c r="BK1997" s="19"/>
      <c r="BL1997" s="48"/>
      <c r="BM1997" s="61"/>
      <c r="BN1997" s="48"/>
    </row>
    <row r="1998" spans="2:66">
      <c r="B1998" s="43"/>
      <c r="C1998" s="27"/>
      <c r="F1998" s="176"/>
      <c r="G1998" s="460"/>
      <c r="H1998" s="48"/>
      <c r="I1998" s="48"/>
      <c r="J1998" s="48"/>
      <c r="K1998" s="54"/>
      <c r="N1998" s="176"/>
      <c r="O1998" s="48"/>
      <c r="P1998" s="48"/>
      <c r="Q1998" s="48"/>
      <c r="R1998" s="54"/>
      <c r="T1998" s="176"/>
      <c r="U1998" s="48"/>
      <c r="V1998" s="48"/>
      <c r="W1998" s="48"/>
      <c r="X1998" s="54"/>
      <c r="Z1998" s="176"/>
      <c r="AA1998" s="48"/>
      <c r="AB1998" s="48"/>
      <c r="AC1998" s="48"/>
      <c r="AD1998" s="54"/>
      <c r="AK1998" s="20"/>
      <c r="AL1998" s="20"/>
      <c r="AM1998" s="20"/>
      <c r="AN1998" s="20"/>
      <c r="AO1998" s="20"/>
      <c r="AP1998" s="20"/>
      <c r="AQ1998" s="20"/>
      <c r="AR1998" s="20"/>
      <c r="AS1998" s="20"/>
      <c r="AU1998" s="20"/>
      <c r="AV1998" s="20"/>
      <c r="AW1998" s="20"/>
      <c r="AX1998" s="20"/>
      <c r="AY1998" s="20"/>
      <c r="AZ1998" s="20"/>
      <c r="BA1998" s="20"/>
      <c r="BC1998" s="48"/>
      <c r="BE1998" s="48"/>
      <c r="BG1998" s="48"/>
      <c r="BH1998" s="48"/>
      <c r="BI1998" s="19"/>
      <c r="BJ1998" s="19"/>
      <c r="BK1998" s="19"/>
      <c r="BL1998" s="48"/>
      <c r="BM1998" s="61"/>
      <c r="BN1998" s="48"/>
    </row>
    <row r="1999" spans="2:66">
      <c r="B1999" s="43"/>
      <c r="C1999" s="27"/>
      <c r="F1999" s="176"/>
      <c r="G1999" s="460"/>
      <c r="H1999" s="48"/>
      <c r="I1999" s="48"/>
      <c r="J1999" s="48"/>
      <c r="K1999" s="54"/>
      <c r="N1999" s="176"/>
      <c r="O1999" s="48"/>
      <c r="P1999" s="48"/>
      <c r="Q1999" s="48"/>
      <c r="R1999" s="54"/>
      <c r="T1999" s="176"/>
      <c r="U1999" s="48"/>
      <c r="V1999" s="48"/>
      <c r="W1999" s="48"/>
      <c r="X1999" s="54"/>
      <c r="Z1999" s="176"/>
      <c r="AA1999" s="48"/>
      <c r="AB1999" s="48"/>
      <c r="AC1999" s="48"/>
      <c r="AD1999" s="54"/>
      <c r="AK1999" s="20"/>
      <c r="AL1999" s="20"/>
      <c r="AM1999" s="20"/>
      <c r="AN1999" s="20"/>
      <c r="AO1999" s="20"/>
      <c r="AP1999" s="20"/>
      <c r="AQ1999" s="20"/>
      <c r="AR1999" s="20"/>
      <c r="AS1999" s="20"/>
      <c r="AU1999" s="20"/>
      <c r="AV1999" s="20"/>
      <c r="AW1999" s="20"/>
      <c r="AX1999" s="20"/>
      <c r="AY1999" s="20"/>
      <c r="AZ1999" s="20"/>
      <c r="BA1999" s="20"/>
      <c r="BC1999" s="48"/>
      <c r="BE1999" s="48"/>
      <c r="BG1999" s="48"/>
      <c r="BH1999" s="48"/>
      <c r="BI1999" s="19"/>
      <c r="BJ1999" s="19"/>
      <c r="BK1999" s="19"/>
      <c r="BL1999" s="48"/>
      <c r="BM1999" s="61"/>
      <c r="BN1999" s="48"/>
    </row>
    <row r="2000" spans="2:66">
      <c r="B2000" s="43"/>
      <c r="C2000" s="27"/>
      <c r="F2000" s="176"/>
      <c r="G2000" s="460"/>
      <c r="H2000" s="48"/>
      <c r="I2000" s="48"/>
      <c r="J2000" s="48"/>
      <c r="K2000" s="54"/>
      <c r="N2000" s="176"/>
      <c r="O2000" s="48"/>
      <c r="P2000" s="48"/>
      <c r="Q2000" s="48"/>
      <c r="R2000" s="54"/>
      <c r="T2000" s="176"/>
      <c r="U2000" s="48"/>
      <c r="V2000" s="48"/>
      <c r="W2000" s="48"/>
      <c r="X2000" s="54"/>
      <c r="Z2000" s="176"/>
      <c r="AA2000" s="48"/>
      <c r="AB2000" s="48"/>
      <c r="AC2000" s="48"/>
      <c r="AD2000" s="54"/>
      <c r="AK2000" s="20"/>
      <c r="AL2000" s="20"/>
      <c r="AM2000" s="20"/>
      <c r="AN2000" s="20"/>
      <c r="AO2000" s="20"/>
      <c r="AP2000" s="20"/>
      <c r="AQ2000" s="20"/>
      <c r="AR2000" s="20"/>
      <c r="AS2000" s="20"/>
      <c r="AU2000" s="20"/>
      <c r="AV2000" s="20"/>
      <c r="AW2000" s="20"/>
      <c r="AX2000" s="20"/>
      <c r="AY2000" s="20"/>
      <c r="AZ2000" s="20"/>
      <c r="BA2000" s="20"/>
      <c r="BC2000" s="48"/>
      <c r="BE2000" s="48"/>
      <c r="BG2000" s="48"/>
      <c r="BH2000" s="48"/>
      <c r="BI2000" s="19"/>
      <c r="BJ2000" s="19"/>
      <c r="BK2000" s="19"/>
      <c r="BL2000" s="48"/>
      <c r="BM2000" s="61"/>
      <c r="BN2000" s="48"/>
    </row>
    <row r="2001" spans="2:66">
      <c r="B2001" s="43"/>
      <c r="C2001" s="27"/>
      <c r="F2001" s="176"/>
      <c r="G2001" s="460"/>
      <c r="H2001" s="48"/>
      <c r="I2001" s="48"/>
      <c r="J2001" s="48"/>
      <c r="K2001" s="54"/>
      <c r="N2001" s="176"/>
      <c r="O2001" s="48"/>
      <c r="P2001" s="48"/>
      <c r="Q2001" s="48"/>
      <c r="R2001" s="54"/>
      <c r="T2001" s="176"/>
      <c r="U2001" s="48"/>
      <c r="V2001" s="48"/>
      <c r="W2001" s="48"/>
      <c r="X2001" s="54"/>
      <c r="Z2001" s="176"/>
      <c r="AA2001" s="48"/>
      <c r="AB2001" s="48"/>
      <c r="AC2001" s="48"/>
      <c r="AD2001" s="54"/>
      <c r="AK2001" s="20"/>
      <c r="AL2001" s="20"/>
      <c r="AM2001" s="20"/>
      <c r="AN2001" s="20"/>
      <c r="AO2001" s="20"/>
      <c r="AP2001" s="20"/>
      <c r="AQ2001" s="20"/>
      <c r="AR2001" s="20"/>
      <c r="AS2001" s="20"/>
      <c r="AU2001" s="20"/>
      <c r="AV2001" s="20"/>
      <c r="AW2001" s="20"/>
      <c r="AX2001" s="20"/>
      <c r="AY2001" s="20"/>
      <c r="AZ2001" s="20"/>
      <c r="BA2001" s="20"/>
      <c r="BC2001" s="48"/>
      <c r="BE2001" s="48"/>
      <c r="BG2001" s="48"/>
      <c r="BH2001" s="48"/>
      <c r="BI2001" s="19"/>
      <c r="BJ2001" s="19"/>
      <c r="BK2001" s="19"/>
      <c r="BL2001" s="48"/>
      <c r="BM2001" s="61"/>
      <c r="BN2001" s="48"/>
    </row>
    <row r="2002" spans="2:66">
      <c r="B2002" s="43"/>
      <c r="C2002" s="27"/>
      <c r="F2002" s="176"/>
      <c r="G2002" s="460"/>
      <c r="H2002" s="48"/>
      <c r="I2002" s="48"/>
      <c r="J2002" s="48"/>
      <c r="K2002" s="54"/>
      <c r="N2002" s="176"/>
      <c r="O2002" s="48"/>
      <c r="P2002" s="48"/>
      <c r="Q2002" s="48"/>
      <c r="R2002" s="54"/>
      <c r="T2002" s="176"/>
      <c r="U2002" s="48"/>
      <c r="V2002" s="48"/>
      <c r="W2002" s="48"/>
      <c r="X2002" s="54"/>
      <c r="Z2002" s="176"/>
      <c r="AA2002" s="48"/>
      <c r="AB2002" s="48"/>
      <c r="AC2002" s="48"/>
      <c r="AD2002" s="54"/>
      <c r="AK2002" s="20"/>
      <c r="AL2002" s="20"/>
      <c r="AM2002" s="20"/>
      <c r="AN2002" s="20"/>
      <c r="AO2002" s="20"/>
      <c r="AP2002" s="20"/>
      <c r="AQ2002" s="20"/>
      <c r="AR2002" s="20"/>
      <c r="AS2002" s="20"/>
      <c r="AU2002" s="20"/>
      <c r="AV2002" s="20"/>
      <c r="AW2002" s="20"/>
      <c r="AX2002" s="20"/>
      <c r="AY2002" s="20"/>
      <c r="AZ2002" s="20"/>
      <c r="BA2002" s="20"/>
      <c r="BC2002" s="48"/>
      <c r="BE2002" s="48"/>
      <c r="BG2002" s="48"/>
      <c r="BH2002" s="48"/>
      <c r="BI2002" s="19"/>
      <c r="BJ2002" s="19"/>
      <c r="BK2002" s="19"/>
      <c r="BL2002" s="48"/>
      <c r="BM2002" s="61"/>
      <c r="BN2002" s="48"/>
    </row>
    <row r="2003" spans="2:66">
      <c r="B2003" s="43"/>
      <c r="C2003" s="27"/>
      <c r="F2003" s="176"/>
      <c r="G2003" s="460"/>
      <c r="H2003" s="48"/>
      <c r="I2003" s="48"/>
      <c r="J2003" s="48"/>
      <c r="K2003" s="54"/>
      <c r="N2003" s="176"/>
      <c r="O2003" s="48"/>
      <c r="P2003" s="48"/>
      <c r="Q2003" s="48"/>
      <c r="R2003" s="54"/>
      <c r="T2003" s="176"/>
      <c r="U2003" s="48"/>
      <c r="V2003" s="48"/>
      <c r="W2003" s="48"/>
      <c r="X2003" s="54"/>
      <c r="Z2003" s="176"/>
      <c r="AA2003" s="48"/>
      <c r="AB2003" s="48"/>
      <c r="AC2003" s="48"/>
      <c r="AD2003" s="54"/>
      <c r="AK2003" s="20"/>
      <c r="AL2003" s="20"/>
      <c r="AM2003" s="20"/>
      <c r="AN2003" s="20"/>
      <c r="AO2003" s="20"/>
      <c r="AP2003" s="20"/>
      <c r="AQ2003" s="20"/>
      <c r="AR2003" s="20"/>
      <c r="AS2003" s="20"/>
      <c r="AU2003" s="20"/>
      <c r="AV2003" s="20"/>
      <c r="AW2003" s="20"/>
      <c r="AX2003" s="20"/>
      <c r="AY2003" s="20"/>
      <c r="AZ2003" s="20"/>
      <c r="BA2003" s="20"/>
      <c r="BC2003" s="48"/>
      <c r="BE2003" s="48"/>
      <c r="BG2003" s="48"/>
      <c r="BH2003" s="48"/>
      <c r="BI2003" s="19"/>
      <c r="BJ2003" s="19"/>
      <c r="BK2003" s="19"/>
      <c r="BL2003" s="48"/>
      <c r="BM2003" s="61"/>
      <c r="BN2003" s="48"/>
    </row>
    <row r="2004" spans="2:66">
      <c r="B2004" s="43"/>
      <c r="C2004" s="26"/>
      <c r="F2004" s="176"/>
      <c r="G2004" s="460"/>
      <c r="H2004" s="48"/>
      <c r="I2004" s="48"/>
      <c r="J2004" s="48"/>
      <c r="K2004" s="54"/>
      <c r="N2004" s="176"/>
      <c r="O2004" s="48"/>
      <c r="P2004" s="48"/>
      <c r="Q2004" s="48"/>
      <c r="R2004" s="54"/>
      <c r="T2004" s="176"/>
      <c r="U2004" s="48"/>
      <c r="V2004" s="48"/>
      <c r="W2004" s="48"/>
      <c r="X2004" s="54"/>
      <c r="Z2004" s="176"/>
      <c r="AA2004" s="48"/>
      <c r="AB2004" s="48"/>
      <c r="AC2004" s="48"/>
      <c r="AD2004" s="54"/>
      <c r="AK2004" s="20"/>
      <c r="AL2004" s="20"/>
      <c r="AM2004" s="20"/>
      <c r="AN2004" s="20"/>
      <c r="AO2004" s="20"/>
      <c r="AP2004" s="20"/>
      <c r="AQ2004" s="20"/>
      <c r="AR2004" s="20"/>
      <c r="AS2004" s="20"/>
      <c r="AU2004" s="20"/>
      <c r="AV2004" s="20"/>
      <c r="AW2004" s="20"/>
      <c r="AX2004" s="20"/>
      <c r="AY2004" s="20"/>
      <c r="AZ2004" s="20"/>
      <c r="BA2004" s="20"/>
      <c r="BC2004" s="48"/>
      <c r="BE2004" s="48"/>
      <c r="BG2004" s="48"/>
      <c r="BH2004" s="48"/>
      <c r="BI2004" s="19"/>
      <c r="BJ2004" s="19"/>
      <c r="BK2004" s="19"/>
      <c r="BL2004" s="48"/>
      <c r="BM2004" s="61"/>
      <c r="BN2004" s="48"/>
    </row>
    <row r="2005" spans="2:66">
      <c r="B2005" s="43"/>
      <c r="C2005" s="27"/>
      <c r="F2005" s="176"/>
      <c r="G2005" s="460"/>
      <c r="H2005" s="48"/>
      <c r="I2005" s="48"/>
      <c r="J2005" s="48"/>
      <c r="K2005" s="54"/>
      <c r="N2005" s="176"/>
      <c r="O2005" s="48"/>
      <c r="P2005" s="48"/>
      <c r="Q2005" s="48"/>
      <c r="R2005" s="54"/>
      <c r="T2005" s="176"/>
      <c r="U2005" s="48"/>
      <c r="V2005" s="48"/>
      <c r="W2005" s="48"/>
      <c r="X2005" s="54"/>
      <c r="Z2005" s="176"/>
      <c r="AA2005" s="48"/>
      <c r="AB2005" s="48"/>
      <c r="AC2005" s="48"/>
      <c r="AD2005" s="54"/>
      <c r="AK2005" s="20"/>
      <c r="AL2005" s="20"/>
      <c r="AM2005" s="20"/>
      <c r="AN2005" s="20"/>
      <c r="AO2005" s="20"/>
      <c r="AP2005" s="20"/>
      <c r="AQ2005" s="20"/>
      <c r="AR2005" s="20"/>
      <c r="AS2005" s="20"/>
      <c r="AU2005" s="20"/>
      <c r="AV2005" s="20"/>
      <c r="AW2005" s="20"/>
      <c r="AX2005" s="20"/>
      <c r="AY2005" s="20"/>
      <c r="AZ2005" s="20"/>
      <c r="BA2005" s="20"/>
      <c r="BC2005" s="48"/>
      <c r="BE2005" s="48"/>
      <c r="BG2005" s="48"/>
      <c r="BH2005" s="48"/>
      <c r="BI2005" s="19"/>
      <c r="BJ2005" s="19"/>
      <c r="BK2005" s="19"/>
      <c r="BL2005" s="48"/>
      <c r="BM2005" s="61"/>
      <c r="BN2005" s="48"/>
    </row>
    <row r="2006" spans="2:66">
      <c r="B2006" s="43"/>
      <c r="C2006" s="27"/>
      <c r="F2006" s="176"/>
      <c r="G2006" s="460"/>
      <c r="H2006" s="48"/>
      <c r="I2006" s="48"/>
      <c r="J2006" s="48"/>
      <c r="K2006" s="54"/>
      <c r="N2006" s="176"/>
      <c r="O2006" s="48"/>
      <c r="P2006" s="48"/>
      <c r="Q2006" s="48"/>
      <c r="R2006" s="54"/>
      <c r="T2006" s="176"/>
      <c r="U2006" s="48"/>
      <c r="V2006" s="48"/>
      <c r="W2006" s="48"/>
      <c r="X2006" s="54"/>
      <c r="Z2006" s="176"/>
      <c r="AA2006" s="48"/>
      <c r="AB2006" s="48"/>
      <c r="AC2006" s="48"/>
      <c r="AD2006" s="54"/>
      <c r="AK2006" s="20"/>
      <c r="AL2006" s="20"/>
      <c r="AM2006" s="20"/>
      <c r="AN2006" s="20"/>
      <c r="AO2006" s="20"/>
      <c r="AP2006" s="20"/>
      <c r="AQ2006" s="20"/>
      <c r="AR2006" s="20"/>
      <c r="AS2006" s="20"/>
      <c r="AU2006" s="20"/>
      <c r="AV2006" s="20"/>
      <c r="AW2006" s="20"/>
      <c r="AX2006" s="20"/>
      <c r="AY2006" s="20"/>
      <c r="AZ2006" s="20"/>
      <c r="BA2006" s="20"/>
      <c r="BC2006" s="48"/>
      <c r="BE2006" s="48"/>
      <c r="BG2006" s="48"/>
      <c r="BH2006" s="48"/>
      <c r="BI2006" s="19"/>
      <c r="BJ2006" s="19"/>
      <c r="BK2006" s="19"/>
      <c r="BL2006" s="48"/>
      <c r="BM2006" s="61"/>
      <c r="BN2006" s="48"/>
    </row>
    <row r="2007" spans="2:66">
      <c r="B2007" s="43"/>
      <c r="C2007" s="27"/>
      <c r="F2007" s="176"/>
      <c r="G2007" s="460"/>
      <c r="H2007" s="48"/>
      <c r="I2007" s="48"/>
      <c r="J2007" s="48"/>
      <c r="K2007" s="54"/>
      <c r="N2007" s="176"/>
      <c r="O2007" s="48"/>
      <c r="P2007" s="48"/>
      <c r="Q2007" s="48"/>
      <c r="R2007" s="54"/>
      <c r="T2007" s="176"/>
      <c r="U2007" s="48"/>
      <c r="V2007" s="48"/>
      <c r="W2007" s="48"/>
      <c r="X2007" s="54"/>
      <c r="Z2007" s="176"/>
      <c r="AA2007" s="48"/>
      <c r="AB2007" s="48"/>
      <c r="AC2007" s="48"/>
      <c r="AD2007" s="54"/>
      <c r="AK2007" s="20"/>
      <c r="AL2007" s="20"/>
      <c r="AM2007" s="20"/>
      <c r="AN2007" s="20"/>
      <c r="AO2007" s="20"/>
      <c r="AP2007" s="20"/>
      <c r="AQ2007" s="20"/>
      <c r="AR2007" s="20"/>
      <c r="AS2007" s="20"/>
      <c r="AU2007" s="20"/>
      <c r="AV2007" s="20"/>
      <c r="AW2007" s="20"/>
      <c r="AX2007" s="20"/>
      <c r="AY2007" s="20"/>
      <c r="AZ2007" s="20"/>
      <c r="BA2007" s="20"/>
      <c r="BC2007" s="48"/>
      <c r="BE2007" s="48"/>
      <c r="BG2007" s="48"/>
      <c r="BH2007" s="48"/>
      <c r="BI2007" s="19"/>
      <c r="BJ2007" s="19"/>
      <c r="BK2007" s="19"/>
      <c r="BL2007" s="48"/>
      <c r="BM2007" s="61"/>
      <c r="BN2007" s="48"/>
    </row>
    <row r="2008" spans="2:66">
      <c r="B2008" s="43"/>
      <c r="C2008" s="27"/>
      <c r="F2008" s="176"/>
      <c r="G2008" s="460"/>
      <c r="H2008" s="48"/>
      <c r="I2008" s="48"/>
      <c r="J2008" s="48"/>
      <c r="K2008" s="54"/>
      <c r="N2008" s="176"/>
      <c r="O2008" s="48"/>
      <c r="P2008" s="48"/>
      <c r="Q2008" s="48"/>
      <c r="R2008" s="54"/>
      <c r="T2008" s="176"/>
      <c r="U2008" s="48"/>
      <c r="V2008" s="48"/>
      <c r="W2008" s="48"/>
      <c r="X2008" s="54"/>
      <c r="Z2008" s="176"/>
      <c r="AA2008" s="48"/>
      <c r="AB2008" s="48"/>
      <c r="AC2008" s="48"/>
      <c r="AD2008" s="54"/>
      <c r="AK2008" s="20"/>
      <c r="AL2008" s="20"/>
      <c r="AM2008" s="20"/>
      <c r="AN2008" s="20"/>
      <c r="AO2008" s="20"/>
      <c r="AP2008" s="20"/>
      <c r="AQ2008" s="20"/>
      <c r="AR2008" s="20"/>
      <c r="AS2008" s="20"/>
      <c r="AU2008" s="20"/>
      <c r="AV2008" s="20"/>
      <c r="AW2008" s="20"/>
      <c r="AX2008" s="20"/>
      <c r="AY2008" s="20"/>
      <c r="AZ2008" s="20"/>
      <c r="BA2008" s="20"/>
      <c r="BC2008" s="48"/>
      <c r="BE2008" s="48"/>
      <c r="BG2008" s="48"/>
      <c r="BH2008" s="48"/>
      <c r="BI2008" s="19"/>
      <c r="BJ2008" s="19"/>
      <c r="BK2008" s="19"/>
      <c r="BL2008" s="48"/>
      <c r="BM2008" s="61"/>
      <c r="BN2008" s="48"/>
    </row>
    <row r="2009" spans="2:66">
      <c r="B2009" s="43"/>
      <c r="C2009" s="27"/>
      <c r="F2009" s="176"/>
      <c r="G2009" s="460"/>
      <c r="H2009" s="48"/>
      <c r="I2009" s="48"/>
      <c r="J2009" s="48"/>
      <c r="K2009" s="54"/>
      <c r="N2009" s="176"/>
      <c r="O2009" s="48"/>
      <c r="P2009" s="48"/>
      <c r="Q2009" s="48"/>
      <c r="R2009" s="54"/>
      <c r="T2009" s="176"/>
      <c r="U2009" s="48"/>
      <c r="V2009" s="48"/>
      <c r="W2009" s="48"/>
      <c r="X2009" s="54"/>
      <c r="Z2009" s="176"/>
      <c r="AA2009" s="48"/>
      <c r="AB2009" s="48"/>
      <c r="AC2009" s="48"/>
      <c r="AD2009" s="54"/>
      <c r="AK2009" s="20"/>
      <c r="AL2009" s="20"/>
      <c r="AM2009" s="20"/>
      <c r="AN2009" s="20"/>
      <c r="AO2009" s="20"/>
      <c r="AP2009" s="20"/>
      <c r="AQ2009" s="20"/>
      <c r="AR2009" s="20"/>
      <c r="AS2009" s="20"/>
      <c r="AU2009" s="20"/>
      <c r="AV2009" s="20"/>
      <c r="AW2009" s="20"/>
      <c r="AX2009" s="20"/>
      <c r="AY2009" s="20"/>
      <c r="AZ2009" s="20"/>
      <c r="BA2009" s="20"/>
      <c r="BC2009" s="48"/>
      <c r="BE2009" s="48"/>
      <c r="BG2009" s="48"/>
      <c r="BH2009" s="48"/>
      <c r="BI2009" s="19"/>
      <c r="BJ2009" s="19"/>
      <c r="BK2009" s="19"/>
      <c r="BL2009" s="48"/>
      <c r="BM2009" s="61"/>
      <c r="BN2009" s="48"/>
    </row>
    <row r="2010" spans="2:66">
      <c r="B2010" s="43"/>
      <c r="C2010" s="27"/>
      <c r="F2010" s="176"/>
      <c r="G2010" s="460"/>
      <c r="H2010" s="48"/>
      <c r="I2010" s="48"/>
      <c r="J2010" s="48"/>
      <c r="K2010" s="54"/>
      <c r="N2010" s="176"/>
      <c r="O2010" s="48"/>
      <c r="P2010" s="48"/>
      <c r="Q2010" s="48"/>
      <c r="R2010" s="54"/>
      <c r="T2010" s="176"/>
      <c r="U2010" s="48"/>
      <c r="V2010" s="48"/>
      <c r="W2010" s="48"/>
      <c r="X2010" s="54"/>
      <c r="Z2010" s="176"/>
      <c r="AA2010" s="48"/>
      <c r="AB2010" s="48"/>
      <c r="AC2010" s="48"/>
      <c r="AD2010" s="54"/>
      <c r="AK2010" s="20"/>
      <c r="AL2010" s="20"/>
      <c r="AM2010" s="20"/>
      <c r="AN2010" s="20"/>
      <c r="AO2010" s="20"/>
      <c r="AP2010" s="20"/>
      <c r="AQ2010" s="20"/>
      <c r="AR2010" s="20"/>
      <c r="AS2010" s="20"/>
      <c r="AU2010" s="20"/>
      <c r="AV2010" s="20"/>
      <c r="AW2010" s="20"/>
      <c r="AX2010" s="20"/>
      <c r="AY2010" s="20"/>
      <c r="AZ2010" s="20"/>
      <c r="BA2010" s="20"/>
      <c r="BC2010" s="48"/>
      <c r="BE2010" s="48"/>
      <c r="BG2010" s="48"/>
      <c r="BH2010" s="48"/>
      <c r="BI2010" s="19"/>
      <c r="BJ2010" s="19"/>
      <c r="BK2010" s="19"/>
      <c r="BL2010" s="48"/>
      <c r="BM2010" s="61"/>
      <c r="BN2010" s="48"/>
    </row>
    <row r="2011" spans="2:66">
      <c r="B2011" s="43"/>
      <c r="C2011" s="27"/>
      <c r="F2011" s="176"/>
      <c r="G2011" s="460"/>
      <c r="H2011" s="48"/>
      <c r="I2011" s="48"/>
      <c r="J2011" s="48"/>
      <c r="K2011" s="54"/>
      <c r="N2011" s="176"/>
      <c r="O2011" s="48"/>
      <c r="P2011" s="48"/>
      <c r="Q2011" s="48"/>
      <c r="R2011" s="54"/>
      <c r="T2011" s="176"/>
      <c r="U2011" s="48"/>
      <c r="V2011" s="48"/>
      <c r="W2011" s="48"/>
      <c r="X2011" s="54"/>
      <c r="Z2011" s="176"/>
      <c r="AA2011" s="48"/>
      <c r="AB2011" s="48"/>
      <c r="AC2011" s="48"/>
      <c r="AD2011" s="54"/>
      <c r="AK2011" s="20"/>
      <c r="AL2011" s="20"/>
      <c r="AM2011" s="20"/>
      <c r="AN2011" s="20"/>
      <c r="AO2011" s="20"/>
      <c r="AP2011" s="20"/>
      <c r="AQ2011" s="20"/>
      <c r="AR2011" s="20"/>
      <c r="AS2011" s="20"/>
      <c r="AU2011" s="20"/>
      <c r="AV2011" s="20"/>
      <c r="AW2011" s="20"/>
      <c r="AX2011" s="20"/>
      <c r="AY2011" s="20"/>
      <c r="AZ2011" s="20"/>
      <c r="BA2011" s="20"/>
      <c r="BC2011" s="48"/>
      <c r="BE2011" s="48"/>
      <c r="BG2011" s="48"/>
      <c r="BH2011" s="48"/>
      <c r="BI2011" s="19"/>
      <c r="BJ2011" s="19"/>
      <c r="BK2011" s="19"/>
      <c r="BL2011" s="48"/>
      <c r="BM2011" s="61"/>
      <c r="BN2011" s="48"/>
    </row>
    <row r="2012" spans="2:66">
      <c r="B2012" s="43"/>
      <c r="C2012" s="27"/>
      <c r="F2012" s="176"/>
      <c r="G2012" s="460"/>
      <c r="H2012" s="48"/>
      <c r="I2012" s="48"/>
      <c r="J2012" s="48"/>
      <c r="K2012" s="54"/>
      <c r="N2012" s="176"/>
      <c r="O2012" s="48"/>
      <c r="P2012" s="48"/>
      <c r="Q2012" s="48"/>
      <c r="R2012" s="54"/>
      <c r="T2012" s="176"/>
      <c r="U2012" s="48"/>
      <c r="V2012" s="48"/>
      <c r="W2012" s="48"/>
      <c r="X2012" s="54"/>
      <c r="Z2012" s="176"/>
      <c r="AA2012" s="48"/>
      <c r="AB2012" s="48"/>
      <c r="AC2012" s="48"/>
      <c r="AD2012" s="54"/>
      <c r="AK2012" s="20"/>
      <c r="AL2012" s="20"/>
      <c r="AM2012" s="20"/>
      <c r="AN2012" s="20"/>
      <c r="AO2012" s="20"/>
      <c r="AP2012" s="20"/>
      <c r="AQ2012" s="20"/>
      <c r="AR2012" s="20"/>
      <c r="AS2012" s="20"/>
      <c r="AU2012" s="20"/>
      <c r="AV2012" s="20"/>
      <c r="AW2012" s="20"/>
      <c r="AX2012" s="20"/>
      <c r="AY2012" s="20"/>
      <c r="AZ2012" s="20"/>
      <c r="BA2012" s="20"/>
      <c r="BC2012" s="48"/>
      <c r="BE2012" s="48"/>
      <c r="BG2012" s="48"/>
      <c r="BH2012" s="48"/>
      <c r="BI2012" s="19"/>
      <c r="BJ2012" s="19"/>
      <c r="BK2012" s="19"/>
      <c r="BL2012" s="48"/>
      <c r="BM2012" s="61"/>
      <c r="BN2012" s="48"/>
    </row>
    <row r="2013" spans="2:66">
      <c r="B2013" s="43"/>
      <c r="C2013" s="27"/>
      <c r="F2013" s="176"/>
      <c r="G2013" s="460"/>
      <c r="H2013" s="48"/>
      <c r="I2013" s="48"/>
      <c r="J2013" s="48"/>
      <c r="K2013" s="54"/>
      <c r="N2013" s="176"/>
      <c r="O2013" s="48"/>
      <c r="P2013" s="48"/>
      <c r="Q2013" s="48"/>
      <c r="R2013" s="54"/>
      <c r="T2013" s="176"/>
      <c r="U2013" s="48"/>
      <c r="V2013" s="48"/>
      <c r="W2013" s="48"/>
      <c r="X2013" s="54"/>
      <c r="Z2013" s="176"/>
      <c r="AA2013" s="48"/>
      <c r="AB2013" s="48"/>
      <c r="AC2013" s="48"/>
      <c r="AD2013" s="54"/>
      <c r="AK2013" s="20"/>
      <c r="AL2013" s="20"/>
      <c r="AM2013" s="20"/>
      <c r="AN2013" s="20"/>
      <c r="AO2013" s="20"/>
      <c r="AP2013" s="20"/>
      <c r="AQ2013" s="20"/>
      <c r="AR2013" s="20"/>
      <c r="AS2013" s="20"/>
      <c r="AU2013" s="20"/>
      <c r="AV2013" s="20"/>
      <c r="AW2013" s="20"/>
      <c r="AX2013" s="20"/>
      <c r="AY2013" s="20"/>
      <c r="AZ2013" s="20"/>
      <c r="BA2013" s="20"/>
      <c r="BC2013" s="48"/>
      <c r="BE2013" s="48"/>
      <c r="BG2013" s="48"/>
      <c r="BH2013" s="48"/>
      <c r="BI2013" s="19"/>
      <c r="BJ2013" s="19"/>
      <c r="BK2013" s="19"/>
      <c r="BL2013" s="48"/>
      <c r="BM2013" s="61"/>
      <c r="BN2013" s="48"/>
    </row>
    <row r="2014" spans="2:66">
      <c r="B2014" s="43"/>
      <c r="C2014" s="27"/>
      <c r="F2014" s="176"/>
      <c r="G2014" s="460"/>
      <c r="H2014" s="48"/>
      <c r="I2014" s="48"/>
      <c r="J2014" s="48"/>
      <c r="K2014" s="54"/>
      <c r="N2014" s="176"/>
      <c r="O2014" s="48"/>
      <c r="P2014" s="48"/>
      <c r="Q2014" s="48"/>
      <c r="R2014" s="54"/>
      <c r="T2014" s="176"/>
      <c r="U2014" s="48"/>
      <c r="V2014" s="48"/>
      <c r="W2014" s="48"/>
      <c r="X2014" s="54"/>
      <c r="Z2014" s="176"/>
      <c r="AA2014" s="48"/>
      <c r="AB2014" s="48"/>
      <c r="AC2014" s="48"/>
      <c r="AD2014" s="54"/>
      <c r="AK2014" s="20"/>
      <c r="AL2014" s="20"/>
      <c r="AM2014" s="20"/>
      <c r="AN2014" s="20"/>
      <c r="AO2014" s="20"/>
      <c r="AP2014" s="20"/>
      <c r="AQ2014" s="20"/>
      <c r="AR2014" s="20"/>
      <c r="AS2014" s="20"/>
      <c r="AU2014" s="20"/>
      <c r="AV2014" s="20"/>
      <c r="AW2014" s="20"/>
      <c r="AX2014" s="20"/>
      <c r="AY2014" s="20"/>
      <c r="AZ2014" s="20"/>
      <c r="BA2014" s="20"/>
      <c r="BC2014" s="48"/>
      <c r="BE2014" s="48"/>
      <c r="BG2014" s="48"/>
      <c r="BH2014" s="48"/>
      <c r="BI2014" s="19"/>
      <c r="BJ2014" s="19"/>
      <c r="BK2014" s="19"/>
      <c r="BL2014" s="48"/>
      <c r="BM2014" s="61"/>
      <c r="BN2014" s="48"/>
    </row>
    <row r="2015" spans="2:66">
      <c r="B2015" s="43"/>
      <c r="C2015" s="27"/>
      <c r="F2015" s="176"/>
      <c r="G2015" s="460"/>
      <c r="H2015" s="48"/>
      <c r="I2015" s="48"/>
      <c r="J2015" s="48"/>
      <c r="K2015" s="54"/>
      <c r="N2015" s="176"/>
      <c r="O2015" s="48"/>
      <c r="P2015" s="48"/>
      <c r="Q2015" s="48"/>
      <c r="R2015" s="54"/>
      <c r="T2015" s="176"/>
      <c r="U2015" s="48"/>
      <c r="V2015" s="48"/>
      <c r="W2015" s="48"/>
      <c r="X2015" s="54"/>
      <c r="Z2015" s="176"/>
      <c r="AA2015" s="48"/>
      <c r="AB2015" s="48"/>
      <c r="AC2015" s="48"/>
      <c r="AD2015" s="54"/>
      <c r="AK2015" s="20"/>
      <c r="AL2015" s="20"/>
      <c r="AM2015" s="20"/>
      <c r="AN2015" s="20"/>
      <c r="AO2015" s="20"/>
      <c r="AP2015" s="20"/>
      <c r="AQ2015" s="20"/>
      <c r="AR2015" s="20"/>
      <c r="AS2015" s="20"/>
      <c r="AU2015" s="20"/>
      <c r="AV2015" s="20"/>
      <c r="AW2015" s="20"/>
      <c r="AX2015" s="20"/>
      <c r="AY2015" s="20"/>
      <c r="AZ2015" s="20"/>
      <c r="BA2015" s="20"/>
      <c r="BC2015" s="48"/>
      <c r="BE2015" s="48"/>
      <c r="BG2015" s="48"/>
      <c r="BH2015" s="48"/>
      <c r="BI2015" s="19"/>
      <c r="BJ2015" s="19"/>
      <c r="BK2015" s="19"/>
      <c r="BL2015" s="48"/>
      <c r="BM2015" s="61"/>
      <c r="BN2015" s="48"/>
    </row>
    <row r="2016" spans="2:66">
      <c r="B2016" s="43"/>
      <c r="C2016" s="27"/>
      <c r="F2016" s="176"/>
      <c r="G2016" s="460"/>
      <c r="H2016" s="48"/>
      <c r="I2016" s="48"/>
      <c r="J2016" s="48"/>
      <c r="K2016" s="54"/>
      <c r="N2016" s="176"/>
      <c r="O2016" s="48"/>
      <c r="P2016" s="48"/>
      <c r="Q2016" s="48"/>
      <c r="R2016" s="54"/>
      <c r="T2016" s="176"/>
      <c r="U2016" s="48"/>
      <c r="V2016" s="48"/>
      <c r="W2016" s="48"/>
      <c r="X2016" s="54"/>
      <c r="Z2016" s="176"/>
      <c r="AA2016" s="48"/>
      <c r="AB2016" s="48"/>
      <c r="AC2016" s="48"/>
      <c r="AD2016" s="54"/>
      <c r="AK2016" s="20"/>
      <c r="AL2016" s="20"/>
      <c r="AM2016" s="20"/>
      <c r="AN2016" s="20"/>
      <c r="AO2016" s="20"/>
      <c r="AP2016" s="20"/>
      <c r="AQ2016" s="20"/>
      <c r="AR2016" s="20"/>
      <c r="AS2016" s="20"/>
      <c r="AU2016" s="20"/>
      <c r="AV2016" s="20"/>
      <c r="AW2016" s="20"/>
      <c r="AX2016" s="20"/>
      <c r="AY2016" s="20"/>
      <c r="AZ2016" s="20"/>
      <c r="BA2016" s="20"/>
      <c r="BC2016" s="48"/>
      <c r="BE2016" s="48"/>
      <c r="BG2016" s="48"/>
      <c r="BH2016" s="48"/>
      <c r="BI2016" s="19"/>
      <c r="BJ2016" s="19"/>
      <c r="BK2016" s="19"/>
      <c r="BL2016" s="48"/>
      <c r="BM2016" s="61"/>
      <c r="BN2016" s="48"/>
    </row>
    <row r="2017" spans="2:66">
      <c r="B2017" s="43"/>
      <c r="C2017" s="27"/>
      <c r="F2017" s="176"/>
      <c r="G2017" s="460"/>
      <c r="H2017" s="48"/>
      <c r="I2017" s="48"/>
      <c r="J2017" s="48"/>
      <c r="K2017" s="54"/>
      <c r="N2017" s="176"/>
      <c r="O2017" s="48"/>
      <c r="P2017" s="48"/>
      <c r="Q2017" s="48"/>
      <c r="R2017" s="54"/>
      <c r="T2017" s="176"/>
      <c r="U2017" s="48"/>
      <c r="V2017" s="48"/>
      <c r="W2017" s="48"/>
      <c r="X2017" s="54"/>
      <c r="Z2017" s="176"/>
      <c r="AA2017" s="48"/>
      <c r="AB2017" s="48"/>
      <c r="AC2017" s="48"/>
      <c r="AD2017" s="54"/>
      <c r="AK2017" s="20"/>
      <c r="AL2017" s="20"/>
      <c r="AM2017" s="20"/>
      <c r="AN2017" s="20"/>
      <c r="AO2017" s="20"/>
      <c r="AP2017" s="20"/>
      <c r="AQ2017" s="20"/>
      <c r="AR2017" s="20"/>
      <c r="AS2017" s="20"/>
      <c r="AU2017" s="20"/>
      <c r="AV2017" s="20"/>
      <c r="AW2017" s="20"/>
      <c r="AX2017" s="20"/>
      <c r="AY2017" s="20"/>
      <c r="AZ2017" s="20"/>
      <c r="BA2017" s="20"/>
      <c r="BC2017" s="48"/>
      <c r="BE2017" s="48"/>
      <c r="BG2017" s="48"/>
      <c r="BH2017" s="48"/>
      <c r="BI2017" s="19"/>
      <c r="BJ2017" s="19"/>
      <c r="BK2017" s="19"/>
      <c r="BL2017" s="48"/>
      <c r="BM2017" s="61"/>
      <c r="BN2017" s="48"/>
    </row>
    <row r="2018" spans="2:66">
      <c r="B2018" s="26"/>
      <c r="C2018" s="26"/>
      <c r="F2018" s="177"/>
      <c r="G2018" s="461"/>
      <c r="H2018" s="48"/>
      <c r="I2018" s="48"/>
      <c r="J2018" s="48"/>
      <c r="K2018" s="48"/>
      <c r="N2018" s="177"/>
      <c r="O2018" s="48"/>
      <c r="P2018" s="48"/>
      <c r="Q2018" s="48"/>
      <c r="R2018" s="48"/>
      <c r="T2018" s="177"/>
      <c r="U2018" s="48"/>
      <c r="V2018" s="48"/>
      <c r="W2018" s="48"/>
      <c r="X2018" s="48"/>
      <c r="Z2018" s="177"/>
      <c r="AA2018" s="48"/>
      <c r="AB2018" s="48"/>
      <c r="AC2018" s="48"/>
      <c r="AD2018" s="48"/>
      <c r="AK2018" s="48"/>
      <c r="AL2018" s="48"/>
      <c r="AM2018" s="48"/>
      <c r="AN2018" s="48"/>
      <c r="BC2018" s="48"/>
      <c r="BE2018" s="48"/>
      <c r="BG2018" s="48"/>
      <c r="BH2018" s="48"/>
      <c r="BI2018" s="19"/>
      <c r="BJ2018" s="19"/>
      <c r="BK2018" s="19"/>
      <c r="BL2018" s="48"/>
      <c r="BM2018" s="61"/>
      <c r="BN2018" s="48"/>
    </row>
    <row r="2019" spans="2:66">
      <c r="B2019" s="26"/>
      <c r="C2019" s="26"/>
      <c r="F2019" s="177"/>
      <c r="G2019" s="461"/>
      <c r="H2019" s="40"/>
      <c r="I2019" s="48"/>
      <c r="J2019" s="48"/>
      <c r="K2019" s="48"/>
      <c r="N2019" s="177"/>
      <c r="O2019" s="40"/>
      <c r="P2019" s="48"/>
      <c r="Q2019" s="48"/>
      <c r="R2019" s="48"/>
      <c r="T2019" s="177"/>
      <c r="U2019" s="40"/>
      <c r="V2019" s="48"/>
      <c r="W2019" s="48"/>
      <c r="X2019" s="48"/>
      <c r="Z2019" s="177"/>
      <c r="AA2019" s="40"/>
      <c r="AB2019" s="48"/>
      <c r="AC2019" s="48"/>
      <c r="AD2019" s="48"/>
      <c r="AK2019" s="48"/>
      <c r="AL2019" s="48"/>
      <c r="AM2019" s="48"/>
      <c r="AN2019" s="48"/>
      <c r="BC2019" s="48"/>
      <c r="BE2019" s="48"/>
      <c r="BG2019" s="48"/>
      <c r="BH2019" s="48"/>
      <c r="BI2019" s="19"/>
      <c r="BJ2019" s="19"/>
      <c r="BK2019" s="19"/>
      <c r="BL2019" s="48"/>
      <c r="BM2019" s="61"/>
      <c r="BN2019" s="48"/>
    </row>
    <row r="2020" spans="2:66">
      <c r="B2020" s="26"/>
      <c r="C2020" s="26"/>
      <c r="F2020" s="177"/>
      <c r="G2020" s="461"/>
      <c r="H2020" s="40"/>
      <c r="I2020" s="48"/>
      <c r="J2020" s="48"/>
      <c r="K2020" s="48"/>
      <c r="N2020" s="177"/>
      <c r="O2020" s="40"/>
      <c r="P2020" s="48"/>
      <c r="Q2020" s="48"/>
      <c r="R2020" s="48"/>
      <c r="T2020" s="177"/>
      <c r="U2020" s="40"/>
      <c r="V2020" s="48"/>
      <c r="W2020" s="48"/>
      <c r="X2020" s="48"/>
      <c r="Z2020" s="177"/>
      <c r="AA2020" s="40"/>
      <c r="AB2020" s="48"/>
      <c r="AC2020" s="48"/>
      <c r="AD2020" s="48"/>
      <c r="AK2020" s="48"/>
      <c r="AL2020" s="48"/>
      <c r="AM2020" s="48"/>
      <c r="AN2020" s="48"/>
      <c r="BC2020" s="48"/>
      <c r="BE2020" s="48"/>
      <c r="BG2020" s="48"/>
      <c r="BH2020" s="48"/>
      <c r="BI2020" s="19"/>
      <c r="BJ2020" s="19"/>
      <c r="BK2020" s="19"/>
      <c r="BL2020" s="48"/>
      <c r="BM2020" s="61"/>
      <c r="BN2020" s="48"/>
    </row>
    <row r="2021" spans="2:66">
      <c r="B2021" s="26"/>
      <c r="C2021" s="26"/>
      <c r="F2021" s="177"/>
      <c r="G2021" s="461"/>
      <c r="H2021" s="40"/>
      <c r="I2021" s="48"/>
      <c r="J2021" s="48"/>
      <c r="K2021" s="48"/>
      <c r="N2021" s="177"/>
      <c r="O2021" s="40"/>
      <c r="P2021" s="48"/>
      <c r="Q2021" s="48"/>
      <c r="R2021" s="48"/>
      <c r="T2021" s="177"/>
      <c r="U2021" s="40"/>
      <c r="V2021" s="48"/>
      <c r="W2021" s="48"/>
      <c r="X2021" s="48"/>
      <c r="Z2021" s="177"/>
      <c r="AA2021" s="40"/>
      <c r="AB2021" s="48"/>
      <c r="AC2021" s="48"/>
      <c r="AD2021" s="48"/>
      <c r="AK2021" s="48"/>
      <c r="AL2021" s="48"/>
      <c r="AM2021" s="48"/>
      <c r="AN2021" s="48"/>
      <c r="BC2021" s="48"/>
      <c r="BE2021" s="48"/>
      <c r="BG2021" s="48"/>
      <c r="BH2021" s="48"/>
      <c r="BI2021" s="19"/>
      <c r="BJ2021" s="19"/>
      <c r="BK2021" s="19"/>
      <c r="BL2021" s="48"/>
      <c r="BM2021" s="61"/>
      <c r="BN2021" s="48"/>
    </row>
    <row r="2022" spans="2:66">
      <c r="B2022" s="26"/>
      <c r="C2022" s="26"/>
      <c r="F2022" s="177"/>
      <c r="G2022" s="461"/>
      <c r="H2022" s="40"/>
      <c r="I2022" s="48"/>
      <c r="J2022" s="48"/>
      <c r="K2022" s="48"/>
      <c r="N2022" s="177"/>
      <c r="O2022" s="40"/>
      <c r="P2022" s="48"/>
      <c r="Q2022" s="48"/>
      <c r="R2022" s="48"/>
      <c r="T2022" s="177"/>
      <c r="U2022" s="40"/>
      <c r="V2022" s="48"/>
      <c r="W2022" s="48"/>
      <c r="X2022" s="48"/>
      <c r="Z2022" s="177"/>
      <c r="AA2022" s="40"/>
      <c r="AB2022" s="48"/>
      <c r="AC2022" s="48"/>
      <c r="AD2022" s="48"/>
      <c r="AK2022" s="48"/>
      <c r="AL2022" s="48"/>
      <c r="AM2022" s="48"/>
      <c r="AN2022" s="48"/>
      <c r="BC2022" s="48"/>
      <c r="BE2022" s="48"/>
      <c r="BG2022" s="48"/>
      <c r="BH2022" s="48"/>
      <c r="BI2022" s="19"/>
      <c r="BJ2022" s="19"/>
      <c r="BK2022" s="19"/>
      <c r="BL2022" s="48"/>
      <c r="BM2022" s="61"/>
      <c r="BN2022" s="48"/>
    </row>
    <row r="2023" spans="2:66">
      <c r="F2023" s="177"/>
      <c r="G2023" s="461"/>
      <c r="I2023" s="347"/>
      <c r="N2023" s="177"/>
      <c r="P2023" s="39"/>
      <c r="T2023" s="177"/>
      <c r="V2023" s="347"/>
      <c r="Z2023" s="177"/>
      <c r="AB2023" s="39"/>
      <c r="BC2023" s="48"/>
      <c r="BE2023" s="48"/>
      <c r="BG2023" s="48"/>
      <c r="BH2023" s="48"/>
      <c r="BI2023" s="19"/>
      <c r="BJ2023" s="19"/>
      <c r="BK2023" s="19"/>
      <c r="BL2023" s="48"/>
      <c r="BM2023" s="61"/>
      <c r="BN2023" s="48"/>
    </row>
    <row r="2024" spans="2:66">
      <c r="F2024" s="177"/>
      <c r="G2024" s="461"/>
      <c r="N2024" s="177"/>
      <c r="T2024" s="177"/>
      <c r="Z2024" s="177"/>
      <c r="BC2024" s="48"/>
      <c r="BE2024" s="48"/>
      <c r="BG2024" s="48"/>
      <c r="BH2024" s="48"/>
      <c r="BI2024" s="19"/>
      <c r="BJ2024" s="19"/>
      <c r="BK2024" s="19"/>
      <c r="BL2024" s="48"/>
      <c r="BM2024" s="61"/>
      <c r="BN2024" s="48"/>
    </row>
    <row r="2025" spans="2:66">
      <c r="F2025" s="177"/>
      <c r="G2025" s="461"/>
      <c r="N2025" s="177"/>
      <c r="T2025" s="177"/>
      <c r="Z2025" s="177"/>
      <c r="BC2025" s="48"/>
      <c r="BE2025" s="48"/>
      <c r="BG2025" s="48"/>
      <c r="BH2025" s="48"/>
      <c r="BI2025" s="19"/>
      <c r="BJ2025" s="19"/>
      <c r="BK2025" s="19"/>
      <c r="BL2025" s="48"/>
      <c r="BM2025" s="61"/>
      <c r="BN2025" s="48"/>
    </row>
    <row r="2026" spans="2:66">
      <c r="F2026" s="177"/>
      <c r="G2026" s="461"/>
      <c r="N2026" s="177"/>
      <c r="T2026" s="177"/>
      <c r="Z2026" s="177"/>
      <c r="BC2026" s="48"/>
      <c r="BE2026" s="48"/>
      <c r="BG2026" s="48"/>
      <c r="BH2026" s="48"/>
      <c r="BI2026" s="19"/>
      <c r="BJ2026" s="19"/>
      <c r="BK2026" s="19"/>
      <c r="BL2026" s="48"/>
      <c r="BM2026" s="61"/>
      <c r="BN2026" s="48"/>
    </row>
    <row r="2027" spans="2:66">
      <c r="F2027" s="177"/>
      <c r="G2027" s="461"/>
      <c r="N2027" s="177"/>
      <c r="T2027" s="177"/>
      <c r="Z2027" s="177"/>
      <c r="BC2027" s="48"/>
      <c r="BE2027" s="48"/>
      <c r="BG2027" s="48"/>
      <c r="BH2027" s="48"/>
      <c r="BI2027" s="19"/>
      <c r="BJ2027" s="19"/>
      <c r="BK2027" s="19"/>
      <c r="BL2027" s="48"/>
      <c r="BM2027" s="61"/>
      <c r="BN2027" s="48"/>
    </row>
  </sheetData>
  <mergeCells count="31">
    <mergeCell ref="AQ5:AU5"/>
    <mergeCell ref="AQ6:AW6"/>
    <mergeCell ref="AQ7:AW7"/>
    <mergeCell ref="BR22:CB22"/>
    <mergeCell ref="BR16:CB16"/>
    <mergeCell ref="BR17:CB17"/>
    <mergeCell ref="BR18:CB18"/>
    <mergeCell ref="BR19:CB19"/>
    <mergeCell ref="BR20:CB20"/>
    <mergeCell ref="BR21:CB21"/>
    <mergeCell ref="F1:K1"/>
    <mergeCell ref="F2:R2"/>
    <mergeCell ref="BR15:CB15"/>
    <mergeCell ref="BR11:CB11"/>
    <mergeCell ref="BR12:CB12"/>
    <mergeCell ref="BR6:CB6"/>
    <mergeCell ref="BR13:CB13"/>
    <mergeCell ref="BR14:CB14"/>
    <mergeCell ref="BR7:CB7"/>
    <mergeCell ref="BR5:CB5"/>
    <mergeCell ref="BR8:CB8"/>
    <mergeCell ref="BR9:CB9"/>
    <mergeCell ref="BR10:CB10"/>
    <mergeCell ref="AH1:AI1"/>
    <mergeCell ref="AH2:AI2"/>
    <mergeCell ref="AH3:AI3"/>
    <mergeCell ref="T2:X2"/>
    <mergeCell ref="Z3:AA3"/>
    <mergeCell ref="N1:O1"/>
    <mergeCell ref="N3:O3"/>
    <mergeCell ref="T1:AF1"/>
  </mergeCells>
  <conditionalFormatting sqref="CF3:CF2025 CH3:CH2025">
    <cfRule type="expression" dxfId="14" priority="100" stopIfTrue="1">
      <formula>OR(CF3=2,CF3=4,CF3=6,CF3=8,CF3=10,CF3=11,CF3=13,CF3=15,CF3=17,CF3=20,CF3=22,CF3=24,CF3=26,CF3=28,CF3=29,CF3=31,CF3=33,CF3=35)</formula>
    </cfRule>
    <cfRule type="expression" dxfId="13" priority="101" stopIfTrue="1">
      <formula>OR(CF3=1,CF3=3,CF3=5,CF3=7,CF3=9,CF3=12,CF3=14,CF3=16,CF3=18,CF3=19,CF3=21,CF3=23,CF3=25,CF3=27,CF3=30,CF3=32,CF3=34,CF3=36)</formula>
    </cfRule>
    <cfRule type="expression" dxfId="12" priority="102" stopIfTrue="1">
      <formula>ISBLANK(CF3)=FALSE</formula>
    </cfRule>
  </conditionalFormatting>
  <conditionalFormatting sqref="AT3:AT4 AT8:AT2025">
    <cfRule type="expression" dxfId="11" priority="61" stopIfTrue="1">
      <formula>OR(AT3=2,AT3=4,AT3=6,AT3=8,AT3=10,AT3=11,AT3=13,AT3=15,AT3=17,AT3=20,AT3=22,AT3=24,AT3=26,AT3=28,AT3=29,AT3=31,AT3=33,AT3=35)</formula>
    </cfRule>
    <cfRule type="expression" dxfId="10" priority="62" stopIfTrue="1">
      <formula>OR(AT3=1,AT3=3,AT3=5,AT3=7,AT3=9,AT3=12,AT3=14,AT3=16,AT3=18,AT3=19,AT3=21,AT3=23,AT3=25,AT3=27,AT3=30,AT3=32,AT3=34,AT3=36)</formula>
    </cfRule>
    <cfRule type="expression" dxfId="9" priority="63" stopIfTrue="1">
      <formula>ISBLANK(AT3)=FALSE</formula>
    </cfRule>
  </conditionalFormatting>
  <conditionalFormatting sqref="BD3:BD2025">
    <cfRule type="expression" dxfId="8" priority="31" stopIfTrue="1">
      <formula>OR(BD3=2,BD3=4,BD3=6,BD3=8,BD3=10,BD3=11,BD3=13,BD3=15,BD3=17,BD3=20,BD3=22,BD3=24,BD3=26,BD3=28,BD3=29,BD3=31,BD3=33,BD3=35)</formula>
    </cfRule>
    <cfRule type="expression" dxfId="7" priority="32" stopIfTrue="1">
      <formula>OR(BD3=1,BD3=3,BD3=5,BD3=7,BD3=9,BD3=12,BD3=14,BD3=16,BD3=18,BD3=19,BD3=21,BD3=23,BD3=25,BD3=27,BD3=30,BD3=32,BD3=34,BD3=36)</formula>
    </cfRule>
    <cfRule type="expression" dxfId="6" priority="33" stopIfTrue="1">
      <formula>ISBLANK(BD3)=FALSE</formula>
    </cfRule>
  </conditionalFormatting>
  <conditionalFormatting sqref="BB3:BB2025">
    <cfRule type="expression" dxfId="5" priority="25" stopIfTrue="1">
      <formula>OR(BB3=2,BB3=4,BB3=6,BB3=8,BB3=10,BB3=11,BB3=13,BB3=15,BB3=17,BB3=20,BB3=22,BB3=24,BB3=26,BB3=28,BB3=29,BB3=31,BB3=33,BB3=35)</formula>
    </cfRule>
    <cfRule type="expression" dxfId="4" priority="26" stopIfTrue="1">
      <formula>OR(BB3=1,BB3=3,BB3=5,BB3=7,BB3=9,BB3=12,BB3=14,BB3=16,BB3=18,BB3=19,BB3=21,BB3=23,BB3=25,BB3=27,BB3=30,BB3=32,BB3=34,BB3=36)</formula>
    </cfRule>
    <cfRule type="expression" dxfId="3" priority="27" stopIfTrue="1">
      <formula>ISBLANK(BB3)=FALSE</formula>
    </cfRule>
  </conditionalFormatting>
  <conditionalFormatting sqref="A3:A2025">
    <cfRule type="expression" dxfId="2" priority="1" stopIfTrue="1">
      <formula>OR(A3=2,A3=4,A3=6,A3=8,A3=10,A3=11,A3=13,A3=15,A3=17,A3=20,A3=22,A3=24,A3=26,A3=28,A3=29,A3=31,A3=33,A3=35)</formula>
    </cfRule>
    <cfRule type="expression" dxfId="1" priority="2" stopIfTrue="1">
      <formula>OR(A3=1,A3=3,A3=5,A3=7,A3=9,A3=12,A3=14,A3=16,A3=18,A3=19,A3=21,A3=23,A3=25,A3=27,A3=30,A3=32,A3=34,A3=36)</formula>
    </cfRule>
    <cfRule type="expression" dxfId="0" priority="3" stopIfTrue="1">
      <formula>ISBLANK(A3)=FALSE</formula>
    </cfRule>
  </conditionalFormatting>
  <dataValidations count="2">
    <dataValidation type="list" allowBlank="1" showErrorMessage="1" sqref="BY2 C2">
      <formula1>"yes,no"</formula1>
      <formula2>0</formula2>
    </dataValidation>
    <dataValidation type="list" allowBlank="1" showErrorMessage="1" sqref="CF2 CH2 BB2 AT2 BD2 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RM214"/>
  <sheetViews>
    <sheetView zoomScale="145" zoomScaleNormal="145" workbookViewId="0">
      <selection activeCell="J10" sqref="J10"/>
    </sheetView>
  </sheetViews>
  <sheetFormatPr defaultColWidth="11.5546875" defaultRowHeight="13.2"/>
  <cols>
    <col min="1" max="1" width="9.109375" customWidth="1"/>
    <col min="2" max="2" width="12.6640625" style="47" customWidth="1"/>
    <col min="3" max="3" width="9.109375" style="47" customWidth="1"/>
    <col min="4" max="8" width="9.109375" customWidth="1"/>
    <col min="10" max="13" width="11.5546875" style="47"/>
    <col min="14" max="14" width="9.6640625" bestFit="1" customWidth="1"/>
    <col min="15" max="15" width="10.88671875" bestFit="1" customWidth="1"/>
    <col min="16" max="16" width="11.6640625" hidden="1" customWidth="1"/>
    <col min="17" max="17" width="9.109375" hidden="1" customWidth="1"/>
    <col min="18" max="18" width="12.6640625" style="47" hidden="1" customWidth="1"/>
    <col min="19" max="19" width="9.109375" style="47" hidden="1" customWidth="1"/>
    <col min="20" max="24" width="9.109375" hidden="1" customWidth="1"/>
    <col min="25" max="25" width="0" hidden="1" customWidth="1"/>
    <col min="26" max="29" width="0" style="47" hidden="1" customWidth="1"/>
    <col min="30" max="30" width="9.6640625" hidden="1" customWidth="1"/>
    <col min="31" max="31" width="10.88671875" hidden="1" customWidth="1"/>
    <col min="32" max="32" width="9.109375" hidden="1" customWidth="1"/>
    <col min="33" max="33" width="12.6640625" style="47" hidden="1" customWidth="1"/>
    <col min="34" max="34" width="9.109375" style="47" hidden="1" customWidth="1"/>
    <col min="35" max="39" width="9.109375" hidden="1" customWidth="1"/>
    <col min="40" max="40" width="0" hidden="1" customWidth="1"/>
    <col min="41" max="44" width="0" style="47" hidden="1" customWidth="1"/>
    <col min="45" max="45" width="9.6640625" hidden="1" customWidth="1"/>
    <col min="46" max="46" width="10.88671875" hidden="1" customWidth="1"/>
    <col min="47" max="47" width="9.109375" hidden="1" customWidth="1"/>
    <col min="48" max="48" width="12.6640625" style="47" hidden="1" customWidth="1"/>
    <col min="49" max="49" width="9.109375" style="47" hidden="1" customWidth="1"/>
    <col min="50" max="54" width="9.109375" hidden="1" customWidth="1"/>
    <col min="55" max="55" width="0" hidden="1" customWidth="1"/>
    <col min="56" max="59" width="0" style="47" hidden="1" customWidth="1"/>
    <col min="60" max="60" width="9.6640625" hidden="1" customWidth="1"/>
    <col min="61" max="61" width="10.88671875" hidden="1" customWidth="1"/>
    <col min="62" max="62" width="10.88671875" style="4" hidden="1" customWidth="1"/>
    <col min="63" max="63" width="9.109375" hidden="1" customWidth="1"/>
    <col min="64" max="64" width="12.6640625" style="47" hidden="1" customWidth="1"/>
    <col min="65" max="65" width="9.109375" style="47" hidden="1" customWidth="1"/>
    <col min="66" max="70" width="9.109375" hidden="1" customWidth="1"/>
    <col min="71" max="71" width="0" hidden="1" customWidth="1"/>
    <col min="72" max="75" width="0" style="47" hidden="1" customWidth="1"/>
    <col min="76" max="76" width="9.6640625" hidden="1" customWidth="1"/>
    <col min="77" max="77" width="10.88671875" hidden="1" customWidth="1"/>
    <col min="78" max="78" width="10.88671875" style="4" hidden="1" customWidth="1"/>
    <col min="79" max="79" width="9.109375" hidden="1" customWidth="1"/>
    <col min="80" max="80" width="12.6640625" style="47" hidden="1" customWidth="1"/>
    <col min="81" max="81" width="9.109375" style="47" hidden="1" customWidth="1"/>
    <col min="82" max="86" width="9.109375" hidden="1" customWidth="1"/>
    <col min="87" max="87" width="0" hidden="1" customWidth="1"/>
    <col min="88" max="91" width="0" style="47" hidden="1" customWidth="1"/>
    <col min="92" max="92" width="9.6640625" hidden="1" customWidth="1"/>
    <col min="93" max="93" width="10.88671875" hidden="1" customWidth="1"/>
    <col min="94" max="94" width="9.109375" hidden="1" customWidth="1"/>
    <col min="95" max="95" width="12.6640625" style="47" hidden="1" customWidth="1"/>
    <col min="96" max="96" width="9.109375" style="47" hidden="1" customWidth="1"/>
    <col min="97" max="101" width="9.109375" hidden="1" customWidth="1"/>
    <col min="102" max="102" width="0" hidden="1" customWidth="1"/>
    <col min="103" max="106" width="0" style="47" hidden="1" customWidth="1"/>
    <col min="107" max="107" width="9.6640625" hidden="1" customWidth="1"/>
    <col min="108" max="108" width="10.88671875" hidden="1" customWidth="1"/>
    <col min="109" max="109" width="9.109375" hidden="1" customWidth="1"/>
    <col min="110" max="110" width="12.6640625" style="47" hidden="1" customWidth="1"/>
    <col min="111" max="111" width="9.109375" style="47" hidden="1" customWidth="1"/>
    <col min="112" max="116" width="9.109375" hidden="1" customWidth="1"/>
    <col min="117" max="117" width="0" hidden="1" customWidth="1"/>
    <col min="118" max="121" width="0" style="47" hidden="1" customWidth="1"/>
    <col min="122" max="122" width="9.6640625" hidden="1" customWidth="1"/>
    <col min="123" max="123" width="10.88671875" hidden="1" customWidth="1"/>
    <col min="124" max="124" width="9.109375" hidden="1" customWidth="1"/>
    <col min="125" max="125" width="12.6640625" style="47" hidden="1" customWidth="1"/>
    <col min="126" max="126" width="9.109375" style="47" hidden="1" customWidth="1"/>
    <col min="127" max="131" width="9.109375" hidden="1" customWidth="1"/>
    <col min="132" max="132" width="0" hidden="1" customWidth="1"/>
    <col min="133" max="136" width="0" style="47" hidden="1" customWidth="1"/>
    <col min="137" max="137" width="9.6640625" hidden="1" customWidth="1"/>
    <col min="138" max="138" width="10.88671875" hidden="1" customWidth="1"/>
    <col min="139" max="139" width="9.109375" hidden="1" customWidth="1"/>
    <col min="140" max="140" width="12.6640625" style="47" hidden="1" customWidth="1"/>
    <col min="141" max="141" width="9.109375" style="47" hidden="1" customWidth="1"/>
    <col min="142" max="146" width="9.109375" hidden="1" customWidth="1"/>
    <col min="147" max="147" width="0" hidden="1" customWidth="1"/>
    <col min="148" max="151" width="0" style="47" hidden="1" customWidth="1"/>
    <col min="152" max="152" width="9.6640625" hidden="1" customWidth="1"/>
    <col min="153" max="153" width="10.88671875" hidden="1" customWidth="1"/>
    <col min="154" max="154" width="9.109375" hidden="1" customWidth="1"/>
    <col min="155" max="155" width="12.6640625" style="47" hidden="1" customWidth="1"/>
    <col min="156" max="156" width="9.109375" style="47" hidden="1" customWidth="1"/>
    <col min="157" max="161" width="9.109375" hidden="1" customWidth="1"/>
    <col min="162" max="162" width="0" hidden="1" customWidth="1"/>
    <col min="163" max="166" width="0" style="47" hidden="1" customWidth="1"/>
    <col min="167" max="167" width="9.6640625" hidden="1" customWidth="1"/>
    <col min="168" max="168" width="10.88671875" hidden="1" customWidth="1"/>
    <col min="169" max="169" width="9.109375" hidden="1" customWidth="1"/>
    <col min="170" max="170" width="12.6640625" style="47" hidden="1" customWidth="1"/>
    <col min="171" max="171" width="9.109375" style="47" hidden="1" customWidth="1"/>
    <col min="172" max="176" width="9.109375" hidden="1" customWidth="1"/>
    <col min="177" max="177" width="0" hidden="1" customWidth="1"/>
    <col min="178" max="181" width="0" style="47" hidden="1" customWidth="1"/>
    <col min="182" max="182" width="9.6640625" hidden="1" customWidth="1"/>
    <col min="183" max="183" width="10.88671875" hidden="1" customWidth="1"/>
    <col min="184" max="184" width="9.109375" hidden="1" customWidth="1"/>
    <col min="185" max="185" width="12.6640625" style="47" hidden="1" customWidth="1"/>
    <col min="186" max="186" width="9.109375" style="47" hidden="1" customWidth="1"/>
    <col min="187" max="191" width="9.109375" hidden="1" customWidth="1"/>
    <col min="192" max="192" width="0" hidden="1" customWidth="1"/>
    <col min="193" max="196" width="0" style="47" hidden="1" customWidth="1"/>
    <col min="197" max="197" width="9.6640625" hidden="1" customWidth="1"/>
    <col min="198" max="198" width="10.88671875" hidden="1" customWidth="1"/>
    <col min="199" max="199" width="9.109375" hidden="1" customWidth="1"/>
    <col min="200" max="200" width="12.6640625" style="47" hidden="1" customWidth="1"/>
    <col min="201" max="201" width="9.109375" style="47" hidden="1" customWidth="1"/>
    <col min="202" max="206" width="9.109375" hidden="1" customWidth="1"/>
    <col min="207" max="207" width="0" hidden="1" customWidth="1"/>
    <col min="208" max="211" width="0" style="47" hidden="1" customWidth="1"/>
    <col min="212" max="212" width="9.6640625" hidden="1" customWidth="1"/>
    <col min="213" max="213" width="10.88671875" hidden="1" customWidth="1"/>
    <col min="214" max="214" width="9.109375" hidden="1" customWidth="1"/>
    <col min="215" max="215" width="12.6640625" style="47" hidden="1" customWidth="1"/>
    <col min="216" max="216" width="9.109375" style="47" hidden="1" customWidth="1"/>
    <col min="217" max="221" width="9.109375" hidden="1" customWidth="1"/>
    <col min="222" max="222" width="0" hidden="1" customWidth="1"/>
    <col min="223" max="226" width="0" style="47" hidden="1" customWidth="1"/>
    <col min="227" max="227" width="9.6640625" hidden="1" customWidth="1"/>
    <col min="228" max="228" width="10.88671875" hidden="1" customWidth="1"/>
    <col min="229" max="229" width="9.109375" hidden="1" customWidth="1"/>
    <col min="230" max="230" width="12.6640625" style="47" hidden="1" customWidth="1"/>
    <col min="231" max="231" width="9.109375" style="47" hidden="1" customWidth="1"/>
    <col min="232" max="236" width="9.109375" hidden="1" customWidth="1"/>
    <col min="237" max="237" width="0" hidden="1" customWidth="1"/>
    <col min="238" max="241" width="0" style="47" hidden="1" customWidth="1"/>
    <col min="242" max="242" width="9.6640625" hidden="1" customWidth="1"/>
    <col min="243" max="243" width="10.88671875" hidden="1" customWidth="1"/>
    <col min="244" max="244" width="9.109375" hidden="1" customWidth="1"/>
    <col min="245" max="245" width="12.6640625" style="47" hidden="1" customWidth="1"/>
    <col min="246" max="246" width="9.109375" style="47" hidden="1" customWidth="1"/>
    <col min="247" max="251" width="9.109375" hidden="1" customWidth="1"/>
    <col min="252" max="252" width="0" hidden="1" customWidth="1"/>
    <col min="253" max="256" width="0" style="47" hidden="1" customWidth="1"/>
    <col min="257" max="257" width="9.6640625" hidden="1" customWidth="1"/>
    <col min="258" max="258" width="10.88671875" hidden="1" customWidth="1"/>
    <col min="259" max="259" width="9.109375" hidden="1" customWidth="1"/>
    <col min="260" max="260" width="12.6640625" style="47" hidden="1" customWidth="1"/>
    <col min="261" max="261" width="9.109375" style="47" hidden="1" customWidth="1"/>
    <col min="262" max="266" width="9.109375" hidden="1" customWidth="1"/>
    <col min="267" max="267" width="0" hidden="1" customWidth="1"/>
    <col min="268" max="271" width="0" style="47" hidden="1" customWidth="1"/>
    <col min="272" max="272" width="9.6640625" hidden="1" customWidth="1"/>
    <col min="273" max="273" width="10.88671875" hidden="1" customWidth="1"/>
    <col min="274" max="274" width="9.109375" hidden="1" customWidth="1"/>
    <col min="275" max="275" width="12.6640625" style="47" hidden="1" customWidth="1"/>
    <col min="276" max="276" width="9.109375" style="47" hidden="1" customWidth="1"/>
    <col min="277" max="281" width="9.109375" hidden="1" customWidth="1"/>
    <col min="282" max="282" width="0" hidden="1" customWidth="1"/>
    <col min="283" max="286" width="0" style="47" hidden="1" customWidth="1"/>
    <col min="287" max="287" width="9.6640625" hidden="1" customWidth="1"/>
    <col min="288" max="288" width="10.88671875" hidden="1" customWidth="1"/>
    <col min="289" max="289" width="9.109375" hidden="1" customWidth="1"/>
    <col min="290" max="290" width="12.6640625" style="47" hidden="1" customWidth="1"/>
    <col min="291" max="291" width="9.109375" style="47" hidden="1" customWidth="1"/>
    <col min="292" max="296" width="9.109375" hidden="1" customWidth="1"/>
    <col min="297" max="297" width="0" hidden="1" customWidth="1"/>
    <col min="298" max="301" width="0" style="47" hidden="1" customWidth="1"/>
    <col min="302" max="302" width="9.6640625" hidden="1" customWidth="1"/>
    <col min="303" max="303" width="10.88671875" hidden="1" customWidth="1"/>
    <col min="304" max="304" width="9.109375" hidden="1" customWidth="1"/>
    <col min="305" max="305" width="12.6640625" style="47" hidden="1" customWidth="1"/>
    <col min="306" max="311" width="9.109375" hidden="1" customWidth="1"/>
    <col min="312" max="312" width="0" hidden="1" customWidth="1"/>
    <col min="313" max="316" width="0" style="47" hidden="1" customWidth="1"/>
    <col min="317" max="317" width="9.6640625" hidden="1" customWidth="1"/>
    <col min="318" max="318" width="10.88671875" hidden="1" customWidth="1"/>
    <col min="319" max="319" width="10.88671875" style="4" hidden="1" customWidth="1"/>
    <col min="320" max="322" width="9.109375" hidden="1" customWidth="1"/>
    <col min="323" max="323" width="11.6640625" hidden="1" customWidth="1"/>
    <col min="324" max="329" width="9.109375" hidden="1" customWidth="1"/>
    <col min="330" max="330" width="12" hidden="1" customWidth="1"/>
    <col min="331" max="332" width="9.109375" hidden="1" customWidth="1"/>
    <col min="333" max="333" width="0" hidden="1" customWidth="1"/>
    <col min="334" max="337" width="0" style="47" hidden="1" customWidth="1"/>
    <col min="338" max="338" width="9.6640625" hidden="1" customWidth="1"/>
    <col min="339" max="339" width="10.88671875" hidden="1" customWidth="1"/>
    <col min="340" max="340" width="10.88671875" style="4" hidden="1" customWidth="1"/>
    <col min="341" max="343" width="9.109375" hidden="1" customWidth="1"/>
    <col min="344" max="344" width="11.6640625" hidden="1" customWidth="1"/>
    <col min="345" max="350" width="9.109375" hidden="1" customWidth="1"/>
    <col min="351" max="351" width="12" hidden="1" customWidth="1"/>
    <col min="352" max="353" width="9.109375" hidden="1" customWidth="1"/>
    <col min="354" max="354" width="0" hidden="1" customWidth="1"/>
    <col min="355" max="358" width="0" style="47" hidden="1" customWidth="1"/>
    <col min="359" max="359" width="9.6640625" hidden="1" customWidth="1"/>
    <col min="360" max="360" width="10.88671875" hidden="1" customWidth="1"/>
    <col min="361" max="361" width="0" hidden="1" customWidth="1"/>
    <col min="362" max="364" width="9.109375" hidden="1" customWidth="1"/>
    <col min="365" max="365" width="11.6640625" hidden="1" customWidth="1"/>
    <col min="366" max="371" width="9.109375" hidden="1" customWidth="1"/>
    <col min="372" max="372" width="12" hidden="1" customWidth="1"/>
    <col min="373" max="374" width="9.109375" hidden="1" customWidth="1"/>
    <col min="375" max="375" width="0" hidden="1" customWidth="1"/>
    <col min="376" max="379" width="0" style="47" hidden="1" customWidth="1"/>
    <col min="380" max="380" width="9.6640625" hidden="1" customWidth="1"/>
    <col min="381" max="381" width="10.88671875" hidden="1" customWidth="1"/>
    <col min="382" max="382" width="0" hidden="1" customWidth="1"/>
    <col min="383" max="385" width="9.109375" hidden="1" customWidth="1"/>
    <col min="386" max="386" width="11.6640625" hidden="1" customWidth="1"/>
    <col min="387" max="392" width="9.109375" hidden="1" customWidth="1"/>
    <col min="393" max="393" width="12" hidden="1" customWidth="1"/>
    <col min="394" max="395" width="9.109375" hidden="1" customWidth="1"/>
    <col min="396" max="396" width="0" hidden="1" customWidth="1"/>
    <col min="397" max="400" width="0" style="47" hidden="1" customWidth="1"/>
    <col min="401" max="401" width="9.6640625" hidden="1" customWidth="1"/>
    <col min="402" max="402" width="10.88671875" hidden="1" customWidth="1"/>
    <col min="403" max="405" width="0" hidden="1" customWidth="1"/>
    <col min="407" max="407" width="9.109375" customWidth="1"/>
    <col min="408" max="408" width="12.6640625" style="47" customWidth="1"/>
    <col min="409" max="409" width="9.109375" style="47" customWidth="1"/>
    <col min="410" max="414" width="9.109375" customWidth="1"/>
    <col min="416" max="419" width="11.5546875" style="47"/>
    <col min="420" max="420" width="9.6640625" bestFit="1" customWidth="1"/>
    <col min="421" max="421" width="10.88671875" bestFit="1" customWidth="1"/>
    <col min="422" max="422" width="9.109375" customWidth="1"/>
    <col min="423" max="423" width="12.6640625" style="47" customWidth="1"/>
    <col min="424" max="424" width="9.109375" style="47" customWidth="1"/>
    <col min="425" max="429" width="9.109375" customWidth="1"/>
    <col min="431" max="434" width="11.5546875" style="47"/>
    <col min="435" max="435" width="9.6640625" bestFit="1" customWidth="1"/>
    <col min="436" max="436" width="10.88671875" bestFit="1" customWidth="1"/>
    <col min="437" max="437" width="9.109375" customWidth="1"/>
    <col min="438" max="438" width="12.6640625" style="47" customWidth="1"/>
    <col min="439" max="439" width="9.109375" style="47" customWidth="1"/>
    <col min="440" max="444" width="9.109375" customWidth="1"/>
    <col min="446" max="449" width="11.5546875" style="47"/>
    <col min="450" max="450" width="9.6640625" bestFit="1" customWidth="1"/>
    <col min="451" max="451" width="10.88671875" bestFit="1" customWidth="1"/>
    <col min="452" max="452" width="9.109375" customWidth="1"/>
    <col min="453" max="453" width="12.6640625" style="47" customWidth="1"/>
    <col min="454" max="454" width="9.109375" style="47" customWidth="1"/>
    <col min="455" max="459" width="9.109375" customWidth="1"/>
    <col min="461" max="464" width="11.5546875" style="47"/>
    <col min="465" max="465" width="9.6640625" bestFit="1" customWidth="1"/>
    <col min="466" max="466" width="10.88671875" bestFit="1" customWidth="1"/>
    <col min="467" max="467" width="9.109375" customWidth="1"/>
    <col min="468" max="468" width="12.6640625" style="47" customWidth="1"/>
    <col min="469" max="469" width="9.109375" style="47" customWidth="1"/>
    <col min="470" max="474" width="9.109375" customWidth="1"/>
    <col min="476" max="479" width="11.5546875" style="47"/>
    <col min="480" max="480" width="9.6640625" bestFit="1" customWidth="1"/>
    <col min="481" max="481" width="10.88671875" bestFit="1" customWidth="1"/>
  </cols>
  <sheetData>
    <row r="1" spans="1:481" ht="26.4" thickBot="1">
      <c r="A1" s="567" t="s">
        <v>308</v>
      </c>
      <c r="B1" s="550"/>
      <c r="C1" s="550"/>
      <c r="D1" s="568"/>
      <c r="E1" s="550"/>
      <c r="F1" s="550"/>
      <c r="G1" s="550"/>
      <c r="H1" s="550"/>
      <c r="I1" s="568"/>
      <c r="J1" s="568"/>
      <c r="K1" s="568"/>
      <c r="L1" s="568"/>
      <c r="M1" s="569"/>
      <c r="N1" s="181"/>
      <c r="O1" s="181"/>
      <c r="Q1" s="567" t="s">
        <v>288</v>
      </c>
      <c r="R1" s="550"/>
      <c r="S1" s="550"/>
      <c r="T1" s="568"/>
      <c r="U1" s="550"/>
      <c r="V1" s="550"/>
      <c r="W1" s="550"/>
      <c r="X1" s="550"/>
      <c r="Y1" s="568"/>
      <c r="Z1" s="568"/>
      <c r="AA1" s="568"/>
      <c r="AB1" s="568"/>
      <c r="AC1" s="569"/>
      <c r="AD1" s="181"/>
      <c r="AE1" s="181"/>
      <c r="AF1" s="567" t="s">
        <v>278</v>
      </c>
      <c r="AG1" s="550"/>
      <c r="AH1" s="550"/>
      <c r="AI1" s="568"/>
      <c r="AJ1" s="550"/>
      <c r="AK1" s="550"/>
      <c r="AL1" s="550"/>
      <c r="AM1" s="550"/>
      <c r="AN1" s="568"/>
      <c r="AO1" s="568"/>
      <c r="AP1" s="568"/>
      <c r="AQ1" s="568"/>
      <c r="AR1" s="569"/>
      <c r="AS1" s="181"/>
      <c r="AT1" s="181"/>
      <c r="AU1" s="567" t="s">
        <v>276</v>
      </c>
      <c r="AV1" s="550"/>
      <c r="AW1" s="550"/>
      <c r="AX1" s="568"/>
      <c r="AY1" s="550"/>
      <c r="AZ1" s="550"/>
      <c r="BA1" s="550"/>
      <c r="BB1" s="550"/>
      <c r="BC1" s="568"/>
      <c r="BD1" s="568"/>
      <c r="BE1" s="568"/>
      <c r="BF1" s="568"/>
      <c r="BG1" s="569"/>
      <c r="BH1" s="181"/>
      <c r="BI1" s="181"/>
      <c r="BJ1" s="225"/>
      <c r="BK1" s="567" t="s">
        <v>280</v>
      </c>
      <c r="BL1" s="550"/>
      <c r="BM1" s="550"/>
      <c r="BN1" s="568"/>
      <c r="BO1" s="550"/>
      <c r="BP1" s="550"/>
      <c r="BQ1" s="550"/>
      <c r="BR1" s="550"/>
      <c r="BS1" s="568"/>
      <c r="BT1" s="568"/>
      <c r="BU1" s="568"/>
      <c r="BV1" s="568"/>
      <c r="BW1" s="569"/>
      <c r="BX1" s="181"/>
      <c r="BY1" s="181"/>
      <c r="BZ1" s="225"/>
      <c r="CA1" s="567" t="s">
        <v>275</v>
      </c>
      <c r="CB1" s="550"/>
      <c r="CC1" s="550"/>
      <c r="CD1" s="568"/>
      <c r="CE1" s="550"/>
      <c r="CF1" s="550"/>
      <c r="CG1" s="550"/>
      <c r="CH1" s="550"/>
      <c r="CI1" s="568"/>
      <c r="CJ1" s="568"/>
      <c r="CK1" s="568"/>
      <c r="CL1" s="568"/>
      <c r="CM1" s="569"/>
      <c r="CN1" s="181"/>
      <c r="CO1" s="181"/>
      <c r="CP1" s="567" t="s">
        <v>274</v>
      </c>
      <c r="CQ1" s="550"/>
      <c r="CR1" s="550"/>
      <c r="CS1" s="568"/>
      <c r="CT1" s="550"/>
      <c r="CU1" s="550"/>
      <c r="CV1" s="550"/>
      <c r="CW1" s="550"/>
      <c r="CX1" s="568"/>
      <c r="CY1" s="568"/>
      <c r="CZ1" s="568"/>
      <c r="DA1" s="568"/>
      <c r="DB1" s="569"/>
      <c r="DC1" s="349"/>
      <c r="DD1" s="349"/>
      <c r="DE1" s="576" t="s">
        <v>272</v>
      </c>
      <c r="DF1" s="550"/>
      <c r="DG1" s="550"/>
      <c r="DH1" s="577"/>
      <c r="DI1" s="550"/>
      <c r="DJ1" s="550"/>
      <c r="DK1" s="550"/>
      <c r="DL1" s="550"/>
      <c r="DM1" s="577"/>
      <c r="DN1" s="577"/>
      <c r="DO1" s="577"/>
      <c r="DP1" s="577"/>
      <c r="DQ1" s="578"/>
      <c r="DR1" s="181"/>
      <c r="DS1" s="181"/>
      <c r="DT1" s="576" t="s">
        <v>269</v>
      </c>
      <c r="DU1" s="550"/>
      <c r="DV1" s="550"/>
      <c r="DW1" s="577"/>
      <c r="DX1" s="550"/>
      <c r="DY1" s="550"/>
      <c r="DZ1" s="550"/>
      <c r="EA1" s="550"/>
      <c r="EB1" s="577"/>
      <c r="EC1" s="577"/>
      <c r="ED1" s="577"/>
      <c r="EE1" s="577"/>
      <c r="EF1" s="578"/>
      <c r="EG1" s="181"/>
      <c r="EH1" s="181"/>
      <c r="EI1" s="576" t="s">
        <v>268</v>
      </c>
      <c r="EJ1" s="550"/>
      <c r="EK1" s="550"/>
      <c r="EL1" s="577"/>
      <c r="EM1" s="550"/>
      <c r="EN1" s="550"/>
      <c r="EO1" s="550"/>
      <c r="EP1" s="550"/>
      <c r="EQ1" s="577"/>
      <c r="ER1" s="577"/>
      <c r="ES1" s="577"/>
      <c r="ET1" s="577"/>
      <c r="EU1" s="578"/>
      <c r="EV1" s="181"/>
      <c r="EW1" s="181"/>
      <c r="EX1" s="576" t="s">
        <v>266</v>
      </c>
      <c r="EY1" s="550"/>
      <c r="EZ1" s="550"/>
      <c r="FA1" s="577"/>
      <c r="FB1" s="550"/>
      <c r="FC1" s="550"/>
      <c r="FD1" s="550"/>
      <c r="FE1" s="550"/>
      <c r="FF1" s="577"/>
      <c r="FG1" s="577"/>
      <c r="FH1" s="577"/>
      <c r="FI1" s="577"/>
      <c r="FJ1" s="578"/>
      <c r="FK1" s="181"/>
      <c r="FL1" s="181"/>
      <c r="FM1" s="576" t="s">
        <v>264</v>
      </c>
      <c r="FN1" s="550"/>
      <c r="FO1" s="550"/>
      <c r="FP1" s="577"/>
      <c r="FQ1" s="550"/>
      <c r="FR1" s="550"/>
      <c r="FS1" s="550"/>
      <c r="FT1" s="550"/>
      <c r="FU1" s="577"/>
      <c r="FV1" s="577"/>
      <c r="FW1" s="577"/>
      <c r="FX1" s="577"/>
      <c r="FY1" s="578"/>
      <c r="FZ1" s="181"/>
      <c r="GA1" s="181"/>
      <c r="GB1" s="576" t="s">
        <v>263</v>
      </c>
      <c r="GC1" s="550"/>
      <c r="GD1" s="550"/>
      <c r="GE1" s="577"/>
      <c r="GF1" s="550"/>
      <c r="GG1" s="550"/>
      <c r="GH1" s="550"/>
      <c r="GI1" s="550"/>
      <c r="GJ1" s="577"/>
      <c r="GK1" s="577"/>
      <c r="GL1" s="577"/>
      <c r="GM1" s="577"/>
      <c r="GN1" s="578"/>
      <c r="GO1" s="181"/>
      <c r="GP1" s="181"/>
      <c r="GQ1" s="576" t="s">
        <v>250</v>
      </c>
      <c r="GR1" s="550"/>
      <c r="GS1" s="550"/>
      <c r="GT1" s="577"/>
      <c r="GU1" s="550"/>
      <c r="GV1" s="550"/>
      <c r="GW1" s="550"/>
      <c r="GX1" s="550"/>
      <c r="GY1" s="577"/>
      <c r="GZ1" s="577"/>
      <c r="HA1" s="577"/>
      <c r="HB1" s="577"/>
      <c r="HC1" s="578"/>
      <c r="HD1" s="181"/>
      <c r="HE1" s="181"/>
      <c r="HF1" s="576" t="s">
        <v>249</v>
      </c>
      <c r="HG1" s="550"/>
      <c r="HH1" s="550"/>
      <c r="HI1" s="577"/>
      <c r="HJ1" s="550"/>
      <c r="HK1" s="550"/>
      <c r="HL1" s="550"/>
      <c r="HM1" s="550"/>
      <c r="HN1" s="577"/>
      <c r="HO1" s="577"/>
      <c r="HP1" s="577"/>
      <c r="HQ1" s="577"/>
      <c r="HR1" s="578"/>
      <c r="HS1" s="181"/>
      <c r="HT1" s="181"/>
      <c r="HU1" s="576" t="s">
        <v>240</v>
      </c>
      <c r="HV1" s="550"/>
      <c r="HW1" s="550"/>
      <c r="HX1" s="577"/>
      <c r="HY1" s="550"/>
      <c r="HZ1" s="550"/>
      <c r="IA1" s="550"/>
      <c r="IB1" s="550"/>
      <c r="IC1" s="577"/>
      <c r="ID1" s="577"/>
      <c r="IE1" s="577"/>
      <c r="IF1" s="577"/>
      <c r="IG1" s="578"/>
      <c r="IH1" s="181"/>
      <c r="II1" s="181"/>
      <c r="IJ1" s="576" t="s">
        <v>240</v>
      </c>
      <c r="IK1" s="550"/>
      <c r="IL1" s="550"/>
      <c r="IM1" s="577"/>
      <c r="IN1" s="550"/>
      <c r="IO1" s="550"/>
      <c r="IP1" s="550"/>
      <c r="IQ1" s="550"/>
      <c r="IR1" s="577"/>
      <c r="IS1" s="577"/>
      <c r="IT1" s="577"/>
      <c r="IU1" s="577"/>
      <c r="IV1" s="578"/>
      <c r="IW1" s="181"/>
      <c r="IX1" s="181"/>
      <c r="IY1" s="576" t="s">
        <v>239</v>
      </c>
      <c r="IZ1" s="550"/>
      <c r="JA1" s="550"/>
      <c r="JB1" s="577"/>
      <c r="JC1" s="550"/>
      <c r="JD1" s="550"/>
      <c r="JE1" s="550"/>
      <c r="JF1" s="550"/>
      <c r="JG1" s="577"/>
      <c r="JH1" s="577"/>
      <c r="JI1" s="577"/>
      <c r="JJ1" s="577"/>
      <c r="JK1" s="578"/>
      <c r="JL1" s="181"/>
      <c r="JM1" s="181"/>
      <c r="JN1" s="576" t="s">
        <v>232</v>
      </c>
      <c r="JO1" s="550"/>
      <c r="JP1" s="550"/>
      <c r="JQ1" s="577"/>
      <c r="JR1" s="550"/>
      <c r="JS1" s="550"/>
      <c r="JT1" s="550"/>
      <c r="JU1" s="550"/>
      <c r="JV1" s="577"/>
      <c r="JW1" s="577"/>
      <c r="JX1" s="577"/>
      <c r="JY1" s="577"/>
      <c r="JZ1" s="578"/>
      <c r="KA1" s="181"/>
      <c r="KB1" s="181"/>
      <c r="KC1" s="576" t="s">
        <v>227</v>
      </c>
      <c r="KD1" s="550"/>
      <c r="KE1" s="550"/>
      <c r="KF1" s="577"/>
      <c r="KG1" s="550"/>
      <c r="KH1" s="550"/>
      <c r="KI1" s="550"/>
      <c r="KJ1" s="550"/>
      <c r="KK1" s="577"/>
      <c r="KL1" s="577"/>
      <c r="KM1" s="577"/>
      <c r="KN1" s="577"/>
      <c r="KO1" s="578"/>
      <c r="KP1" s="181"/>
      <c r="KQ1" s="181"/>
      <c r="KR1" s="576" t="s">
        <v>209</v>
      </c>
      <c r="KS1" s="550"/>
      <c r="KT1" s="550"/>
      <c r="KU1" s="577"/>
      <c r="KV1" s="550"/>
      <c r="KW1" s="550"/>
      <c r="KX1" s="550"/>
      <c r="KY1" s="550"/>
      <c r="KZ1" s="577"/>
      <c r="LA1" s="577"/>
      <c r="LB1" s="577"/>
      <c r="LC1" s="577"/>
      <c r="LD1" s="578"/>
      <c r="LE1" s="181"/>
      <c r="LF1" s="181"/>
      <c r="LG1" s="225"/>
      <c r="LH1" s="576" t="s">
        <v>200</v>
      </c>
      <c r="LI1" s="577"/>
      <c r="LJ1" s="577"/>
      <c r="LK1" s="577"/>
      <c r="LL1" s="577"/>
      <c r="LM1" s="577"/>
      <c r="LN1" s="577"/>
      <c r="LO1" s="577"/>
      <c r="LP1" s="577"/>
      <c r="LQ1" s="577"/>
      <c r="LR1" s="577"/>
      <c r="LS1" s="577"/>
      <c r="LT1" s="577"/>
      <c r="LU1" s="577"/>
      <c r="LV1" s="577"/>
      <c r="LW1" s="577"/>
      <c r="LX1" s="577"/>
      <c r="LY1" s="578"/>
      <c r="LZ1" s="181"/>
      <c r="MA1" s="181"/>
      <c r="MB1" s="225"/>
      <c r="MC1" s="576" t="s">
        <v>200</v>
      </c>
      <c r="MD1" s="577"/>
      <c r="ME1" s="577"/>
      <c r="MF1" s="577"/>
      <c r="MG1" s="577"/>
      <c r="MH1" s="577"/>
      <c r="MI1" s="577"/>
      <c r="MJ1" s="577"/>
      <c r="MK1" s="577"/>
      <c r="ML1" s="577"/>
      <c r="MM1" s="577"/>
      <c r="MN1" s="577"/>
      <c r="MO1" s="577"/>
      <c r="MP1" s="577"/>
      <c r="MQ1" s="577"/>
      <c r="MR1" s="577"/>
      <c r="MS1" s="577"/>
      <c r="MT1" s="578"/>
      <c r="MU1" s="181"/>
      <c r="MV1" s="181"/>
      <c r="MX1" s="576" t="s">
        <v>200</v>
      </c>
      <c r="MY1" s="577"/>
      <c r="MZ1" s="577"/>
      <c r="NA1" s="577"/>
      <c r="NB1" s="577"/>
      <c r="NC1" s="577"/>
      <c r="ND1" s="577"/>
      <c r="NE1" s="577"/>
      <c r="NF1" s="577"/>
      <c r="NG1" s="577"/>
      <c r="NH1" s="577"/>
      <c r="NI1" s="577"/>
      <c r="NJ1" s="577"/>
      <c r="NK1" s="577"/>
      <c r="NL1" s="577"/>
      <c r="NM1" s="577"/>
      <c r="NN1" s="577"/>
      <c r="NO1" s="578"/>
      <c r="NP1" s="181"/>
      <c r="NQ1" s="181"/>
      <c r="NS1" s="576" t="s">
        <v>203</v>
      </c>
      <c r="NT1" s="577"/>
      <c r="NU1" s="577"/>
      <c r="NV1" s="577"/>
      <c r="NW1" s="577"/>
      <c r="NX1" s="577"/>
      <c r="NY1" s="577"/>
      <c r="NZ1" s="577"/>
      <c r="OA1" s="577"/>
      <c r="OB1" s="577"/>
      <c r="OC1" s="577"/>
      <c r="OD1" s="577"/>
      <c r="OE1" s="577"/>
      <c r="OF1" s="577"/>
      <c r="OG1" s="577"/>
      <c r="OH1" s="577"/>
      <c r="OI1" s="577"/>
      <c r="OJ1" s="578"/>
      <c r="OK1" s="181"/>
      <c r="OL1" s="181"/>
      <c r="OQ1" s="549" t="s">
        <v>305</v>
      </c>
      <c r="OR1" s="550"/>
      <c r="OS1" s="550"/>
      <c r="OT1" s="551"/>
      <c r="OU1" s="550"/>
      <c r="OV1" s="550"/>
      <c r="OW1" s="550"/>
      <c r="OX1" s="550"/>
      <c r="OY1" s="551"/>
      <c r="OZ1" s="551"/>
      <c r="PA1" s="551"/>
      <c r="PB1" s="551"/>
      <c r="PC1" s="552"/>
      <c r="PD1" s="465"/>
      <c r="PE1" s="465"/>
      <c r="PF1" s="567" t="s">
        <v>302</v>
      </c>
      <c r="PG1" s="550"/>
      <c r="PH1" s="550"/>
      <c r="PI1" s="568"/>
      <c r="PJ1" s="550"/>
      <c r="PK1" s="550"/>
      <c r="PL1" s="550"/>
      <c r="PM1" s="550"/>
      <c r="PN1" s="568"/>
      <c r="PO1" s="568"/>
      <c r="PP1" s="568"/>
      <c r="PQ1" s="568"/>
      <c r="PR1" s="569"/>
      <c r="PS1" s="181"/>
      <c r="PT1" s="181"/>
      <c r="PU1" s="567" t="s">
        <v>301</v>
      </c>
      <c r="PV1" s="550"/>
      <c r="PW1" s="550"/>
      <c r="PX1" s="568"/>
      <c r="PY1" s="550"/>
      <c r="PZ1" s="550"/>
      <c r="QA1" s="550"/>
      <c r="QB1" s="550"/>
      <c r="QC1" s="568"/>
      <c r="QD1" s="568"/>
      <c r="QE1" s="568"/>
      <c r="QF1" s="568"/>
      <c r="QG1" s="569"/>
      <c r="QH1" s="181"/>
      <c r="QI1" s="181"/>
      <c r="QJ1" s="567" t="s">
        <v>300</v>
      </c>
      <c r="QK1" s="550"/>
      <c r="QL1" s="550"/>
      <c r="QM1" s="568"/>
      <c r="QN1" s="550"/>
      <c r="QO1" s="550"/>
      <c r="QP1" s="550"/>
      <c r="QQ1" s="550"/>
      <c r="QR1" s="568"/>
      <c r="QS1" s="568"/>
      <c r="QT1" s="568"/>
      <c r="QU1" s="568"/>
      <c r="QV1" s="569"/>
      <c r="QW1" s="181"/>
      <c r="QX1" s="181"/>
      <c r="QY1" s="567" t="s">
        <v>296</v>
      </c>
      <c r="QZ1" s="550"/>
      <c r="RA1" s="550"/>
      <c r="RB1" s="568"/>
      <c r="RC1" s="550"/>
      <c r="RD1" s="550"/>
      <c r="RE1" s="550"/>
      <c r="RF1" s="550"/>
      <c r="RG1" s="568"/>
      <c r="RH1" s="568"/>
      <c r="RI1" s="568"/>
      <c r="RJ1" s="568"/>
      <c r="RK1" s="569"/>
      <c r="RL1" s="181"/>
      <c r="RM1" s="181"/>
    </row>
    <row r="2" spans="1:481" ht="22.2" thickTop="1" thickBot="1">
      <c r="A2" s="188"/>
      <c r="B2" s="553" t="s">
        <v>211</v>
      </c>
      <c r="C2" s="554"/>
      <c r="D2" s="242"/>
      <c r="E2" s="555" t="s">
        <v>218</v>
      </c>
      <c r="F2" s="556"/>
      <c r="G2" s="557"/>
      <c r="H2" s="245"/>
      <c r="I2" s="243"/>
      <c r="J2" s="225"/>
      <c r="K2" s="225"/>
      <c r="L2" s="244"/>
      <c r="M2" s="189" t="s">
        <v>23</v>
      </c>
      <c r="N2" s="187" t="s">
        <v>28</v>
      </c>
      <c r="O2" s="112" t="s">
        <v>29</v>
      </c>
      <c r="Q2" s="188"/>
      <c r="R2" s="553" t="s">
        <v>211</v>
      </c>
      <c r="S2" s="554"/>
      <c r="T2" s="242"/>
      <c r="U2" s="555" t="s">
        <v>218</v>
      </c>
      <c r="V2" s="556"/>
      <c r="W2" s="557"/>
      <c r="X2" s="245"/>
      <c r="Y2" s="243"/>
      <c r="Z2" s="225"/>
      <c r="AA2" s="225"/>
      <c r="AB2" s="244"/>
      <c r="AC2" s="189" t="s">
        <v>23</v>
      </c>
      <c r="AD2" s="187" t="s">
        <v>28</v>
      </c>
      <c r="AE2" s="112" t="s">
        <v>29</v>
      </c>
      <c r="AF2" s="188"/>
      <c r="AG2" s="553" t="s">
        <v>211</v>
      </c>
      <c r="AH2" s="554"/>
      <c r="AI2" s="242"/>
      <c r="AJ2" s="555" t="s">
        <v>218</v>
      </c>
      <c r="AK2" s="556"/>
      <c r="AL2" s="557"/>
      <c r="AM2" s="245"/>
      <c r="AN2" s="243"/>
      <c r="AO2" s="225"/>
      <c r="AP2" s="225"/>
      <c r="AQ2" s="244"/>
      <c r="AR2" s="189" t="s">
        <v>23</v>
      </c>
      <c r="AS2" s="187" t="s">
        <v>28</v>
      </c>
      <c r="AT2" s="112" t="s">
        <v>29</v>
      </c>
      <c r="AU2" s="188"/>
      <c r="AV2" s="553" t="s">
        <v>211</v>
      </c>
      <c r="AW2" s="554"/>
      <c r="AX2" s="242"/>
      <c r="AY2" s="555" t="s">
        <v>218</v>
      </c>
      <c r="AZ2" s="556"/>
      <c r="BA2" s="557"/>
      <c r="BB2" s="245"/>
      <c r="BC2" s="243"/>
      <c r="BD2" s="225"/>
      <c r="BE2" s="225"/>
      <c r="BF2" s="244"/>
      <c r="BG2" s="189" t="s">
        <v>23</v>
      </c>
      <c r="BH2" s="187" t="s">
        <v>28</v>
      </c>
      <c r="BI2" s="112" t="s">
        <v>29</v>
      </c>
      <c r="BJ2" s="226"/>
      <c r="BK2" s="188"/>
      <c r="BL2" s="553" t="s">
        <v>211</v>
      </c>
      <c r="BM2" s="554"/>
      <c r="BN2" s="242"/>
      <c r="BO2" s="555" t="s">
        <v>218</v>
      </c>
      <c r="BP2" s="556"/>
      <c r="BQ2" s="557"/>
      <c r="BR2" s="245"/>
      <c r="BS2" s="243"/>
      <c r="BT2" s="225"/>
      <c r="BU2" s="225"/>
      <c r="BV2" s="244"/>
      <c r="BW2" s="189" t="s">
        <v>23</v>
      </c>
      <c r="BX2" s="187" t="s">
        <v>28</v>
      </c>
      <c r="BY2" s="112" t="s">
        <v>29</v>
      </c>
      <c r="BZ2" s="226"/>
      <c r="CA2" s="188"/>
      <c r="CB2" s="553" t="s">
        <v>211</v>
      </c>
      <c r="CC2" s="554"/>
      <c r="CD2" s="242"/>
      <c r="CE2" s="555" t="s">
        <v>218</v>
      </c>
      <c r="CF2" s="556"/>
      <c r="CG2" s="557"/>
      <c r="CH2" s="245"/>
      <c r="CI2" s="243"/>
      <c r="CJ2" s="225"/>
      <c r="CK2" s="225"/>
      <c r="CL2" s="244"/>
      <c r="CM2" s="189" t="s">
        <v>23</v>
      </c>
      <c r="CN2" s="187" t="s">
        <v>28</v>
      </c>
      <c r="CO2" s="112" t="s">
        <v>29</v>
      </c>
      <c r="CP2" s="350"/>
      <c r="CQ2" s="553" t="s">
        <v>211</v>
      </c>
      <c r="CR2" s="554"/>
      <c r="CS2" s="351"/>
      <c r="CT2" s="555" t="s">
        <v>218</v>
      </c>
      <c r="CU2" s="556"/>
      <c r="CV2" s="557"/>
      <c r="CW2" s="245"/>
      <c r="CX2" s="243"/>
      <c r="CY2" s="352"/>
      <c r="CZ2" s="352"/>
      <c r="DA2" s="244"/>
      <c r="DB2" s="353" t="s">
        <v>23</v>
      </c>
      <c r="DC2" s="354" t="s">
        <v>28</v>
      </c>
      <c r="DD2" s="355" t="s">
        <v>29</v>
      </c>
      <c r="DE2" s="188"/>
      <c r="DF2" s="553" t="s">
        <v>211</v>
      </c>
      <c r="DG2" s="554"/>
      <c r="DH2" s="242"/>
      <c r="DI2" s="555" t="s">
        <v>218</v>
      </c>
      <c r="DJ2" s="556"/>
      <c r="DK2" s="557"/>
      <c r="DL2" s="245"/>
      <c r="DM2" s="243"/>
      <c r="DN2" s="225"/>
      <c r="DO2" s="225"/>
      <c r="DP2" s="244"/>
      <c r="DQ2" s="189" t="s">
        <v>23</v>
      </c>
      <c r="DR2" s="187" t="s">
        <v>28</v>
      </c>
      <c r="DS2" s="112" t="s">
        <v>29</v>
      </c>
      <c r="DT2" s="188"/>
      <c r="DU2" s="553" t="s">
        <v>211</v>
      </c>
      <c r="DV2" s="554"/>
      <c r="DW2" s="242"/>
      <c r="DX2" s="555" t="s">
        <v>218</v>
      </c>
      <c r="DY2" s="556"/>
      <c r="DZ2" s="557"/>
      <c r="EA2" s="245"/>
      <c r="EB2" s="243"/>
      <c r="EC2" s="225"/>
      <c r="ED2" s="225"/>
      <c r="EE2" s="244"/>
      <c r="EF2" s="189" t="s">
        <v>23</v>
      </c>
      <c r="EG2" s="187" t="s">
        <v>28</v>
      </c>
      <c r="EH2" s="112" t="s">
        <v>29</v>
      </c>
      <c r="EI2" s="188"/>
      <c r="EJ2" s="553" t="s">
        <v>211</v>
      </c>
      <c r="EK2" s="554"/>
      <c r="EL2" s="242"/>
      <c r="EM2" s="555" t="s">
        <v>218</v>
      </c>
      <c r="EN2" s="556"/>
      <c r="EO2" s="557"/>
      <c r="EP2" s="245"/>
      <c r="EQ2" s="243"/>
      <c r="ER2" s="225"/>
      <c r="ES2" s="225"/>
      <c r="ET2" s="244"/>
      <c r="EU2" s="189" t="s">
        <v>23</v>
      </c>
      <c r="EV2" s="187" t="s">
        <v>28</v>
      </c>
      <c r="EW2" s="112" t="s">
        <v>29</v>
      </c>
      <c r="EX2" s="188"/>
      <c r="EY2" s="553" t="s">
        <v>211</v>
      </c>
      <c r="EZ2" s="554"/>
      <c r="FA2" s="242"/>
      <c r="FB2" s="555" t="s">
        <v>218</v>
      </c>
      <c r="FC2" s="556"/>
      <c r="FD2" s="557"/>
      <c r="FE2" s="245"/>
      <c r="FF2" s="243"/>
      <c r="FG2" s="225"/>
      <c r="FH2" s="225"/>
      <c r="FI2" s="244"/>
      <c r="FJ2" s="189" t="s">
        <v>23</v>
      </c>
      <c r="FK2" s="187" t="s">
        <v>28</v>
      </c>
      <c r="FL2" s="112" t="s">
        <v>29</v>
      </c>
      <c r="FM2" s="188"/>
      <c r="FN2" s="553" t="s">
        <v>211</v>
      </c>
      <c r="FO2" s="554"/>
      <c r="FP2" s="242"/>
      <c r="FQ2" s="555" t="s">
        <v>218</v>
      </c>
      <c r="FR2" s="556"/>
      <c r="FS2" s="557"/>
      <c r="FT2" s="245"/>
      <c r="FU2" s="243"/>
      <c r="FV2" s="225"/>
      <c r="FW2" s="225"/>
      <c r="FX2" s="244"/>
      <c r="FY2" s="189" t="s">
        <v>23</v>
      </c>
      <c r="FZ2" s="187" t="s">
        <v>28</v>
      </c>
      <c r="GA2" s="112" t="s">
        <v>29</v>
      </c>
      <c r="GB2" s="188"/>
      <c r="GC2" s="553" t="s">
        <v>211</v>
      </c>
      <c r="GD2" s="554"/>
      <c r="GE2" s="242"/>
      <c r="GF2" s="555" t="s">
        <v>218</v>
      </c>
      <c r="GG2" s="556"/>
      <c r="GH2" s="557"/>
      <c r="GI2" s="245"/>
      <c r="GJ2" s="243"/>
      <c r="GK2" s="225"/>
      <c r="GL2" s="225"/>
      <c r="GM2" s="244"/>
      <c r="GN2" s="189" t="s">
        <v>23</v>
      </c>
      <c r="GO2" s="187" t="s">
        <v>28</v>
      </c>
      <c r="GP2" s="112" t="s">
        <v>29</v>
      </c>
      <c r="GQ2" s="188"/>
      <c r="GR2" s="553" t="s">
        <v>211</v>
      </c>
      <c r="GS2" s="554"/>
      <c r="GT2" s="242"/>
      <c r="GU2" s="555" t="s">
        <v>218</v>
      </c>
      <c r="GV2" s="556"/>
      <c r="GW2" s="557"/>
      <c r="GX2" s="245"/>
      <c r="GY2" s="243"/>
      <c r="GZ2" s="225"/>
      <c r="HA2" s="225"/>
      <c r="HB2" s="244"/>
      <c r="HC2" s="189" t="s">
        <v>23</v>
      </c>
      <c r="HD2" s="187" t="s">
        <v>28</v>
      </c>
      <c r="HE2" s="112" t="s">
        <v>29</v>
      </c>
      <c r="HF2" s="188"/>
      <c r="HG2" s="553" t="s">
        <v>211</v>
      </c>
      <c r="HH2" s="554"/>
      <c r="HI2" s="242"/>
      <c r="HJ2" s="555" t="s">
        <v>218</v>
      </c>
      <c r="HK2" s="556"/>
      <c r="HL2" s="557"/>
      <c r="HM2" s="245"/>
      <c r="HN2" s="243"/>
      <c r="HO2" s="225"/>
      <c r="HP2" s="225"/>
      <c r="HQ2" s="244"/>
      <c r="HR2" s="189" t="s">
        <v>23</v>
      </c>
      <c r="HS2" s="187" t="s">
        <v>28</v>
      </c>
      <c r="HT2" s="112" t="s">
        <v>29</v>
      </c>
      <c r="HU2" s="188"/>
      <c r="HV2" s="553" t="s">
        <v>211</v>
      </c>
      <c r="HW2" s="554"/>
      <c r="HX2" s="242"/>
      <c r="HY2" s="555" t="s">
        <v>218</v>
      </c>
      <c r="HZ2" s="556"/>
      <c r="IA2" s="557"/>
      <c r="IB2" s="245"/>
      <c r="IC2" s="243"/>
      <c r="ID2" s="225"/>
      <c r="IE2" s="225"/>
      <c r="IF2" s="244"/>
      <c r="IG2" s="189" t="s">
        <v>23</v>
      </c>
      <c r="IH2" s="187" t="s">
        <v>28</v>
      </c>
      <c r="II2" s="112" t="s">
        <v>29</v>
      </c>
      <c r="IJ2" s="188"/>
      <c r="IK2" s="553" t="s">
        <v>211</v>
      </c>
      <c r="IL2" s="554"/>
      <c r="IM2" s="242"/>
      <c r="IN2" s="555" t="s">
        <v>218</v>
      </c>
      <c r="IO2" s="556"/>
      <c r="IP2" s="557"/>
      <c r="IQ2" s="245"/>
      <c r="IR2" s="243"/>
      <c r="IS2" s="225"/>
      <c r="IT2" s="225"/>
      <c r="IU2" s="244"/>
      <c r="IV2" s="189" t="s">
        <v>23</v>
      </c>
      <c r="IW2" s="187" t="s">
        <v>28</v>
      </c>
      <c r="IX2" s="112" t="s">
        <v>29</v>
      </c>
      <c r="IY2" s="188"/>
      <c r="IZ2" s="553" t="s">
        <v>211</v>
      </c>
      <c r="JA2" s="554"/>
      <c r="JB2" s="242"/>
      <c r="JC2" s="555" t="s">
        <v>218</v>
      </c>
      <c r="JD2" s="556"/>
      <c r="JE2" s="557"/>
      <c r="JF2" s="245"/>
      <c r="JG2" s="243"/>
      <c r="JH2" s="225"/>
      <c r="JI2" s="225"/>
      <c r="JJ2" s="244"/>
      <c r="JK2" s="189" t="s">
        <v>23</v>
      </c>
      <c r="JL2" s="187" t="s">
        <v>28</v>
      </c>
      <c r="JM2" s="112" t="s">
        <v>29</v>
      </c>
      <c r="JN2" s="188"/>
      <c r="JO2" s="553" t="s">
        <v>211</v>
      </c>
      <c r="JP2" s="554"/>
      <c r="JQ2" s="242"/>
      <c r="JR2" s="555" t="s">
        <v>218</v>
      </c>
      <c r="JS2" s="556"/>
      <c r="JT2" s="557"/>
      <c r="JU2" s="245"/>
      <c r="JV2" s="243"/>
      <c r="JW2" s="225"/>
      <c r="JX2" s="225"/>
      <c r="JY2" s="244"/>
      <c r="JZ2" s="189" t="s">
        <v>23</v>
      </c>
      <c r="KA2" s="187" t="s">
        <v>28</v>
      </c>
      <c r="KB2" s="112" t="s">
        <v>29</v>
      </c>
      <c r="KC2" s="188"/>
      <c r="KD2" s="553" t="s">
        <v>211</v>
      </c>
      <c r="KE2" s="554"/>
      <c r="KF2" s="242"/>
      <c r="KG2" s="555" t="s">
        <v>218</v>
      </c>
      <c r="KH2" s="556"/>
      <c r="KI2" s="557"/>
      <c r="KJ2" s="245"/>
      <c r="KK2" s="243"/>
      <c r="KL2" s="225"/>
      <c r="KM2" s="225"/>
      <c r="KN2" s="244"/>
      <c r="KO2" s="189" t="s">
        <v>23</v>
      </c>
      <c r="KP2" s="187" t="s">
        <v>28</v>
      </c>
      <c r="KQ2" s="112" t="s">
        <v>29</v>
      </c>
      <c r="KR2" s="188"/>
      <c r="KS2" s="553" t="s">
        <v>211</v>
      </c>
      <c r="KT2" s="554"/>
      <c r="KU2" s="242"/>
      <c r="KV2" s="555" t="s">
        <v>218</v>
      </c>
      <c r="KW2" s="556"/>
      <c r="KX2" s="557"/>
      <c r="KY2" s="245"/>
      <c r="KZ2" s="243"/>
      <c r="LA2" s="225"/>
      <c r="LB2" s="225"/>
      <c r="LC2" s="244"/>
      <c r="LD2" s="189" t="s">
        <v>23</v>
      </c>
      <c r="LE2" s="187" t="s">
        <v>28</v>
      </c>
      <c r="LF2" s="112" t="s">
        <v>29</v>
      </c>
      <c r="LG2" s="226"/>
      <c r="LH2" s="182" t="s">
        <v>23</v>
      </c>
      <c r="LI2" s="108"/>
      <c r="LJ2" s="109" t="s">
        <v>24</v>
      </c>
      <c r="LK2" s="109" t="s">
        <v>25</v>
      </c>
      <c r="LL2" s="182"/>
      <c r="LM2" s="183"/>
      <c r="LN2" s="182"/>
      <c r="LO2" s="182"/>
      <c r="LP2" s="184"/>
      <c r="LQ2" s="110" t="s">
        <v>26</v>
      </c>
      <c r="LR2" s="110"/>
      <c r="LS2" s="110"/>
      <c r="LT2" s="110"/>
      <c r="LU2" s="110" t="s">
        <v>27</v>
      </c>
      <c r="LV2" s="185"/>
      <c r="LW2" s="185"/>
      <c r="LX2" s="111"/>
      <c r="LY2" s="186" t="s">
        <v>23</v>
      </c>
      <c r="LZ2" s="187" t="s">
        <v>28</v>
      </c>
      <c r="MA2" s="112" t="s">
        <v>29</v>
      </c>
      <c r="MB2" s="226"/>
      <c r="MC2" s="182" t="s">
        <v>23</v>
      </c>
      <c r="MD2" s="108"/>
      <c r="ME2" s="109" t="s">
        <v>24</v>
      </c>
      <c r="MF2" s="109" t="s">
        <v>25</v>
      </c>
      <c r="MG2" s="182"/>
      <c r="MH2" s="183"/>
      <c r="MI2" s="182"/>
      <c r="MJ2" s="182"/>
      <c r="MK2" s="184"/>
      <c r="ML2" s="110" t="s">
        <v>26</v>
      </c>
      <c r="MM2" s="110"/>
      <c r="MN2" s="110"/>
      <c r="MO2" s="110"/>
      <c r="MP2" s="110" t="s">
        <v>27</v>
      </c>
      <c r="MQ2" s="185"/>
      <c r="MR2" s="185"/>
      <c r="MS2" s="111"/>
      <c r="MT2" s="186" t="s">
        <v>23</v>
      </c>
      <c r="MU2" s="187" t="s">
        <v>28</v>
      </c>
      <c r="MV2" s="112" t="s">
        <v>29</v>
      </c>
      <c r="MX2" s="182" t="s">
        <v>23</v>
      </c>
      <c r="MY2" s="108"/>
      <c r="MZ2" s="109" t="s">
        <v>24</v>
      </c>
      <c r="NA2" s="109" t="s">
        <v>25</v>
      </c>
      <c r="NB2" s="182"/>
      <c r="NC2" s="183"/>
      <c r="ND2" s="182"/>
      <c r="NE2" s="182"/>
      <c r="NF2" s="184"/>
      <c r="NG2" s="110" t="s">
        <v>26</v>
      </c>
      <c r="NH2" s="110"/>
      <c r="NI2" s="110"/>
      <c r="NJ2" s="110"/>
      <c r="NK2" s="110" t="s">
        <v>27</v>
      </c>
      <c r="NL2" s="185"/>
      <c r="NM2" s="185"/>
      <c r="NN2" s="111"/>
      <c r="NO2" s="186" t="s">
        <v>23</v>
      </c>
      <c r="NP2" s="187" t="s">
        <v>28</v>
      </c>
      <c r="NQ2" s="112" t="s">
        <v>29</v>
      </c>
      <c r="NS2" s="182" t="s">
        <v>23</v>
      </c>
      <c r="NT2" s="108"/>
      <c r="NU2" s="109" t="s">
        <v>24</v>
      </c>
      <c r="NV2" s="109" t="s">
        <v>25</v>
      </c>
      <c r="NW2" s="182"/>
      <c r="NX2" s="183"/>
      <c r="NY2" s="182"/>
      <c r="NZ2" s="182"/>
      <c r="OA2" s="184"/>
      <c r="OB2" s="110" t="s">
        <v>26</v>
      </c>
      <c r="OC2" s="110"/>
      <c r="OD2" s="110"/>
      <c r="OE2" s="110"/>
      <c r="OF2" s="110" t="s">
        <v>27</v>
      </c>
      <c r="OG2" s="185"/>
      <c r="OH2" s="185"/>
      <c r="OI2" s="111"/>
      <c r="OJ2" s="186" t="s">
        <v>23</v>
      </c>
      <c r="OK2" s="187" t="s">
        <v>28</v>
      </c>
      <c r="OL2" s="112" t="s">
        <v>29</v>
      </c>
      <c r="OQ2" s="466"/>
      <c r="OR2" s="553" t="s">
        <v>211</v>
      </c>
      <c r="OS2" s="554"/>
      <c r="OT2" s="467"/>
      <c r="OU2" s="555" t="s">
        <v>218</v>
      </c>
      <c r="OV2" s="556"/>
      <c r="OW2" s="557"/>
      <c r="OX2" s="245"/>
      <c r="OY2" s="243"/>
      <c r="OZ2" s="468"/>
      <c r="PA2" s="468"/>
      <c r="PB2" s="244"/>
      <c r="PC2" s="469" t="s">
        <v>23</v>
      </c>
      <c r="PD2" s="470" t="s">
        <v>28</v>
      </c>
      <c r="PE2" s="355" t="s">
        <v>29</v>
      </c>
      <c r="PF2" s="188"/>
      <c r="PG2" s="553" t="s">
        <v>211</v>
      </c>
      <c r="PH2" s="554"/>
      <c r="PI2" s="242"/>
      <c r="PJ2" s="555" t="s">
        <v>218</v>
      </c>
      <c r="PK2" s="556"/>
      <c r="PL2" s="557"/>
      <c r="PM2" s="245"/>
      <c r="PN2" s="243"/>
      <c r="PO2" s="225"/>
      <c r="PP2" s="225"/>
      <c r="PQ2" s="244"/>
      <c r="PR2" s="189" t="s">
        <v>23</v>
      </c>
      <c r="PS2" s="187" t="s">
        <v>28</v>
      </c>
      <c r="PT2" s="112" t="s">
        <v>29</v>
      </c>
      <c r="PU2" s="188"/>
      <c r="PV2" s="553" t="s">
        <v>211</v>
      </c>
      <c r="PW2" s="554"/>
      <c r="PX2" s="242"/>
      <c r="PY2" s="555" t="s">
        <v>218</v>
      </c>
      <c r="PZ2" s="556"/>
      <c r="QA2" s="557"/>
      <c r="QB2" s="245"/>
      <c r="QC2" s="243"/>
      <c r="QD2" s="225"/>
      <c r="QE2" s="225"/>
      <c r="QF2" s="244"/>
      <c r="QG2" s="189" t="s">
        <v>23</v>
      </c>
      <c r="QH2" s="187" t="s">
        <v>28</v>
      </c>
      <c r="QI2" s="112" t="s">
        <v>29</v>
      </c>
      <c r="QJ2" s="188"/>
      <c r="QK2" s="553" t="s">
        <v>211</v>
      </c>
      <c r="QL2" s="554"/>
      <c r="QM2" s="242"/>
      <c r="QN2" s="555" t="s">
        <v>218</v>
      </c>
      <c r="QO2" s="556"/>
      <c r="QP2" s="557"/>
      <c r="QQ2" s="245"/>
      <c r="QR2" s="243"/>
      <c r="QS2" s="225"/>
      <c r="QT2" s="225"/>
      <c r="QU2" s="244"/>
      <c r="QV2" s="189" t="s">
        <v>23</v>
      </c>
      <c r="QW2" s="187" t="s">
        <v>28</v>
      </c>
      <c r="QX2" s="112" t="s">
        <v>29</v>
      </c>
      <c r="QY2" s="188"/>
      <c r="QZ2" s="553" t="s">
        <v>211</v>
      </c>
      <c r="RA2" s="554"/>
      <c r="RB2" s="242"/>
      <c r="RC2" s="555" t="s">
        <v>218</v>
      </c>
      <c r="RD2" s="556"/>
      <c r="RE2" s="557"/>
      <c r="RF2" s="245"/>
      <c r="RG2" s="243"/>
      <c r="RH2" s="225"/>
      <c r="RI2" s="225"/>
      <c r="RJ2" s="244"/>
      <c r="RK2" s="189" t="s">
        <v>23</v>
      </c>
      <c r="RL2" s="187" t="s">
        <v>28</v>
      </c>
      <c r="RM2" s="112" t="s">
        <v>29</v>
      </c>
    </row>
    <row r="3" spans="1:481" ht="15" thickTop="1">
      <c r="A3" s="188"/>
      <c r="B3" s="113"/>
      <c r="C3" s="113"/>
      <c r="D3" s="234"/>
      <c r="E3" s="113"/>
      <c r="F3" s="113"/>
      <c r="G3" s="116"/>
      <c r="H3" s="116"/>
      <c r="I3" s="116" t="s">
        <v>35</v>
      </c>
      <c r="J3" s="116" t="s">
        <v>36</v>
      </c>
      <c r="K3" s="116" t="s">
        <v>37</v>
      </c>
      <c r="L3" s="117" t="s">
        <v>38</v>
      </c>
      <c r="M3" s="118" t="s">
        <v>39</v>
      </c>
      <c r="N3" s="119" t="s">
        <v>40</v>
      </c>
      <c r="O3" s="120">
        <v>0</v>
      </c>
      <c r="Q3" s="188"/>
      <c r="R3" s="113"/>
      <c r="S3" s="113"/>
      <c r="T3" s="234"/>
      <c r="U3" s="113"/>
      <c r="V3" s="113"/>
      <c r="W3" s="116"/>
      <c r="X3" s="116"/>
      <c r="Y3" s="116" t="s">
        <v>35</v>
      </c>
      <c r="Z3" s="116" t="s">
        <v>36</v>
      </c>
      <c r="AA3" s="116" t="s">
        <v>37</v>
      </c>
      <c r="AB3" s="117" t="s">
        <v>38</v>
      </c>
      <c r="AC3" s="118" t="s">
        <v>39</v>
      </c>
      <c r="AD3" s="119" t="s">
        <v>40</v>
      </c>
      <c r="AE3" s="120">
        <v>0</v>
      </c>
      <c r="AF3" s="188"/>
      <c r="AG3" s="113"/>
      <c r="AH3" s="113"/>
      <c r="AI3" s="234"/>
      <c r="AJ3" s="113"/>
      <c r="AK3" s="113"/>
      <c r="AL3" s="116"/>
      <c r="AM3" s="116"/>
      <c r="AN3" s="116" t="s">
        <v>35</v>
      </c>
      <c r="AO3" s="116" t="s">
        <v>36</v>
      </c>
      <c r="AP3" s="116" t="s">
        <v>37</v>
      </c>
      <c r="AQ3" s="117" t="s">
        <v>38</v>
      </c>
      <c r="AR3" s="118" t="s">
        <v>39</v>
      </c>
      <c r="AS3" s="119" t="s">
        <v>40</v>
      </c>
      <c r="AT3" s="120">
        <v>0</v>
      </c>
      <c r="AU3" s="188"/>
      <c r="AV3" s="113"/>
      <c r="AW3" s="113"/>
      <c r="AX3" s="234"/>
      <c r="AY3" s="113"/>
      <c r="AZ3" s="113"/>
      <c r="BA3" s="116"/>
      <c r="BB3" s="116"/>
      <c r="BC3" s="116" t="s">
        <v>35</v>
      </c>
      <c r="BD3" s="116" t="s">
        <v>36</v>
      </c>
      <c r="BE3" s="116" t="s">
        <v>37</v>
      </c>
      <c r="BF3" s="117" t="s">
        <v>38</v>
      </c>
      <c r="BG3" s="118" t="s">
        <v>39</v>
      </c>
      <c r="BH3" s="119" t="s">
        <v>40</v>
      </c>
      <c r="BI3" s="120">
        <v>0</v>
      </c>
      <c r="BJ3" s="227"/>
      <c r="BK3" s="188"/>
      <c r="BL3" s="113"/>
      <c r="BM3" s="113"/>
      <c r="BN3" s="234"/>
      <c r="BO3" s="113"/>
      <c r="BP3" s="113"/>
      <c r="BQ3" s="116"/>
      <c r="BR3" s="116"/>
      <c r="BS3" s="116" t="s">
        <v>35</v>
      </c>
      <c r="BT3" s="116" t="s">
        <v>36</v>
      </c>
      <c r="BU3" s="116" t="s">
        <v>37</v>
      </c>
      <c r="BV3" s="117" t="s">
        <v>38</v>
      </c>
      <c r="BW3" s="118" t="s">
        <v>39</v>
      </c>
      <c r="BX3" s="119" t="s">
        <v>40</v>
      </c>
      <c r="BY3" s="120">
        <v>0</v>
      </c>
      <c r="BZ3" s="227"/>
      <c r="CA3" s="188"/>
      <c r="CB3" s="113"/>
      <c r="CC3" s="113"/>
      <c r="CD3" s="234"/>
      <c r="CE3" s="113"/>
      <c r="CF3" s="113"/>
      <c r="CG3" s="116"/>
      <c r="CH3" s="116"/>
      <c r="CI3" s="116" t="s">
        <v>35</v>
      </c>
      <c r="CJ3" s="116" t="s">
        <v>36</v>
      </c>
      <c r="CK3" s="116" t="s">
        <v>37</v>
      </c>
      <c r="CL3" s="117" t="s">
        <v>38</v>
      </c>
      <c r="CM3" s="118" t="s">
        <v>39</v>
      </c>
      <c r="CN3" s="119" t="s">
        <v>40</v>
      </c>
      <c r="CO3" s="120">
        <v>0</v>
      </c>
      <c r="CP3" s="350"/>
      <c r="CQ3" s="113"/>
      <c r="CR3" s="113"/>
      <c r="CS3" s="234"/>
      <c r="CT3" s="113"/>
      <c r="CU3" s="113"/>
      <c r="CV3" s="116"/>
      <c r="CW3" s="116"/>
      <c r="CX3" s="116" t="s">
        <v>35</v>
      </c>
      <c r="CY3" s="116" t="s">
        <v>36</v>
      </c>
      <c r="CZ3" s="116" t="s">
        <v>37</v>
      </c>
      <c r="DA3" s="117" t="s">
        <v>38</v>
      </c>
      <c r="DB3" s="118" t="s">
        <v>39</v>
      </c>
      <c r="DC3" s="356" t="s">
        <v>40</v>
      </c>
      <c r="DD3" s="357">
        <v>0</v>
      </c>
      <c r="DE3" s="188"/>
      <c r="DF3" s="113"/>
      <c r="DG3" s="113"/>
      <c r="DH3" s="234"/>
      <c r="DI3" s="113"/>
      <c r="DJ3" s="113"/>
      <c r="DK3" s="116"/>
      <c r="DL3" s="116"/>
      <c r="DM3" s="116" t="s">
        <v>35</v>
      </c>
      <c r="DN3" s="116" t="s">
        <v>36</v>
      </c>
      <c r="DO3" s="116" t="s">
        <v>37</v>
      </c>
      <c r="DP3" s="117" t="s">
        <v>38</v>
      </c>
      <c r="DQ3" s="118" t="s">
        <v>39</v>
      </c>
      <c r="DR3" s="119" t="s">
        <v>40</v>
      </c>
      <c r="DS3" s="120">
        <v>0</v>
      </c>
      <c r="DT3" s="188"/>
      <c r="DU3" s="113"/>
      <c r="DV3" s="113"/>
      <c r="DW3" s="234"/>
      <c r="DX3" s="113"/>
      <c r="DY3" s="113"/>
      <c r="DZ3" s="116"/>
      <c r="EA3" s="116"/>
      <c r="EB3" s="116" t="s">
        <v>35</v>
      </c>
      <c r="EC3" s="116" t="s">
        <v>36</v>
      </c>
      <c r="ED3" s="116" t="s">
        <v>37</v>
      </c>
      <c r="EE3" s="117" t="s">
        <v>38</v>
      </c>
      <c r="EF3" s="118" t="s">
        <v>39</v>
      </c>
      <c r="EG3" s="119" t="s">
        <v>40</v>
      </c>
      <c r="EH3" s="120">
        <v>0</v>
      </c>
      <c r="EI3" s="188"/>
      <c r="EJ3" s="113"/>
      <c r="EK3" s="113"/>
      <c r="EL3" s="234"/>
      <c r="EM3" s="113"/>
      <c r="EN3" s="113"/>
      <c r="EO3" s="116"/>
      <c r="EP3" s="116"/>
      <c r="EQ3" s="116" t="s">
        <v>35</v>
      </c>
      <c r="ER3" s="116" t="s">
        <v>36</v>
      </c>
      <c r="ES3" s="116" t="s">
        <v>37</v>
      </c>
      <c r="ET3" s="117" t="s">
        <v>38</v>
      </c>
      <c r="EU3" s="118" t="s">
        <v>39</v>
      </c>
      <c r="EV3" s="119" t="s">
        <v>40</v>
      </c>
      <c r="EW3" s="120">
        <v>0</v>
      </c>
      <c r="EX3" s="188"/>
      <c r="EY3" s="113"/>
      <c r="EZ3" s="113"/>
      <c r="FA3" s="234"/>
      <c r="FB3" s="113"/>
      <c r="FC3" s="113"/>
      <c r="FD3" s="116"/>
      <c r="FE3" s="116"/>
      <c r="FF3" s="116" t="s">
        <v>35</v>
      </c>
      <c r="FG3" s="116" t="s">
        <v>36</v>
      </c>
      <c r="FH3" s="116" t="s">
        <v>37</v>
      </c>
      <c r="FI3" s="117" t="s">
        <v>38</v>
      </c>
      <c r="FJ3" s="118" t="s">
        <v>39</v>
      </c>
      <c r="FK3" s="119" t="s">
        <v>40</v>
      </c>
      <c r="FL3" s="120">
        <v>0</v>
      </c>
      <c r="FM3" s="188"/>
      <c r="FN3" s="113"/>
      <c r="FO3" s="113"/>
      <c r="FP3" s="234"/>
      <c r="FQ3" s="113"/>
      <c r="FR3" s="113"/>
      <c r="FS3" s="116"/>
      <c r="FT3" s="116"/>
      <c r="FU3" s="116" t="s">
        <v>35</v>
      </c>
      <c r="FV3" s="116" t="s">
        <v>36</v>
      </c>
      <c r="FW3" s="116" t="s">
        <v>37</v>
      </c>
      <c r="FX3" s="117" t="s">
        <v>38</v>
      </c>
      <c r="FY3" s="118" t="s">
        <v>39</v>
      </c>
      <c r="FZ3" s="119" t="s">
        <v>40</v>
      </c>
      <c r="GA3" s="120">
        <v>0</v>
      </c>
      <c r="GB3" s="188"/>
      <c r="GC3" s="113"/>
      <c r="GD3" s="113"/>
      <c r="GE3" s="234"/>
      <c r="GF3" s="113"/>
      <c r="GG3" s="113"/>
      <c r="GH3" s="116"/>
      <c r="GI3" s="116"/>
      <c r="GJ3" s="116" t="s">
        <v>35</v>
      </c>
      <c r="GK3" s="116" t="s">
        <v>36</v>
      </c>
      <c r="GL3" s="116" t="s">
        <v>37</v>
      </c>
      <c r="GM3" s="117" t="s">
        <v>38</v>
      </c>
      <c r="GN3" s="118" t="s">
        <v>39</v>
      </c>
      <c r="GO3" s="119" t="s">
        <v>40</v>
      </c>
      <c r="GP3" s="120">
        <v>0</v>
      </c>
      <c r="GQ3" s="188"/>
      <c r="GR3" s="113"/>
      <c r="GS3" s="113"/>
      <c r="GT3" s="234"/>
      <c r="GU3" s="113"/>
      <c r="GV3" s="113"/>
      <c r="GW3" s="116"/>
      <c r="GX3" s="116"/>
      <c r="GY3" s="116" t="s">
        <v>35</v>
      </c>
      <c r="GZ3" s="116" t="s">
        <v>36</v>
      </c>
      <c r="HA3" s="116" t="s">
        <v>37</v>
      </c>
      <c r="HB3" s="117" t="s">
        <v>38</v>
      </c>
      <c r="HC3" s="118" t="s">
        <v>39</v>
      </c>
      <c r="HD3" s="119" t="s">
        <v>40</v>
      </c>
      <c r="HE3" s="120">
        <v>0</v>
      </c>
      <c r="HF3" s="188"/>
      <c r="HG3" s="113"/>
      <c r="HH3" s="113"/>
      <c r="HI3" s="234"/>
      <c r="HJ3" s="113"/>
      <c r="HK3" s="113"/>
      <c r="HL3" s="116"/>
      <c r="HM3" s="116"/>
      <c r="HN3" s="116" t="s">
        <v>35</v>
      </c>
      <c r="HO3" s="116" t="s">
        <v>36</v>
      </c>
      <c r="HP3" s="116" t="s">
        <v>37</v>
      </c>
      <c r="HQ3" s="117" t="s">
        <v>38</v>
      </c>
      <c r="HR3" s="118" t="s">
        <v>39</v>
      </c>
      <c r="HS3" s="119" t="s">
        <v>40</v>
      </c>
      <c r="HT3" s="120">
        <v>0</v>
      </c>
      <c r="HU3" s="188"/>
      <c r="HV3" s="113"/>
      <c r="HW3" s="113"/>
      <c r="HX3" s="234"/>
      <c r="HY3" s="113"/>
      <c r="HZ3" s="113"/>
      <c r="IA3" s="116"/>
      <c r="IB3" s="116"/>
      <c r="IC3" s="116" t="s">
        <v>35</v>
      </c>
      <c r="ID3" s="116" t="s">
        <v>36</v>
      </c>
      <c r="IE3" s="116" t="s">
        <v>37</v>
      </c>
      <c r="IF3" s="117" t="s">
        <v>38</v>
      </c>
      <c r="IG3" s="118" t="s">
        <v>39</v>
      </c>
      <c r="IH3" s="119" t="s">
        <v>40</v>
      </c>
      <c r="II3" s="120">
        <v>0</v>
      </c>
      <c r="IJ3" s="188"/>
      <c r="IK3" s="113"/>
      <c r="IL3" s="113"/>
      <c r="IM3" s="234"/>
      <c r="IN3" s="113"/>
      <c r="IO3" s="113"/>
      <c r="IP3" s="116"/>
      <c r="IQ3" s="116"/>
      <c r="IR3" s="116" t="s">
        <v>35</v>
      </c>
      <c r="IS3" s="116" t="s">
        <v>36</v>
      </c>
      <c r="IT3" s="116" t="s">
        <v>37</v>
      </c>
      <c r="IU3" s="117" t="s">
        <v>38</v>
      </c>
      <c r="IV3" s="118" t="s">
        <v>39</v>
      </c>
      <c r="IW3" s="119" t="s">
        <v>40</v>
      </c>
      <c r="IX3" s="120">
        <v>0</v>
      </c>
      <c r="IY3" s="188"/>
      <c r="IZ3" s="113"/>
      <c r="JA3" s="113"/>
      <c r="JB3" s="234"/>
      <c r="JC3" s="113"/>
      <c r="JD3" s="113"/>
      <c r="JE3" s="116"/>
      <c r="JF3" s="116"/>
      <c r="JG3" s="116" t="s">
        <v>35</v>
      </c>
      <c r="JH3" s="116" t="s">
        <v>36</v>
      </c>
      <c r="JI3" s="116" t="s">
        <v>37</v>
      </c>
      <c r="JJ3" s="117" t="s">
        <v>38</v>
      </c>
      <c r="JK3" s="118" t="s">
        <v>39</v>
      </c>
      <c r="JL3" s="119" t="s">
        <v>40</v>
      </c>
      <c r="JM3" s="120">
        <v>0</v>
      </c>
      <c r="JN3" s="188"/>
      <c r="JO3" s="113"/>
      <c r="JP3" s="113"/>
      <c r="JQ3" s="234"/>
      <c r="JR3" s="113"/>
      <c r="JS3" s="113"/>
      <c r="JT3" s="116"/>
      <c r="JU3" s="116"/>
      <c r="JV3" s="116" t="s">
        <v>35</v>
      </c>
      <c r="JW3" s="116" t="s">
        <v>36</v>
      </c>
      <c r="JX3" s="116" t="s">
        <v>37</v>
      </c>
      <c r="JY3" s="117" t="s">
        <v>38</v>
      </c>
      <c r="JZ3" s="118" t="s">
        <v>39</v>
      </c>
      <c r="KA3" s="119" t="s">
        <v>40</v>
      </c>
      <c r="KB3" s="120">
        <v>0</v>
      </c>
      <c r="KC3" s="188"/>
      <c r="KD3" s="113"/>
      <c r="KE3" s="113"/>
      <c r="KF3" s="234"/>
      <c r="KG3" s="113"/>
      <c r="KH3" s="113"/>
      <c r="KI3" s="116"/>
      <c r="KJ3" s="116"/>
      <c r="KK3" s="116" t="s">
        <v>35</v>
      </c>
      <c r="KL3" s="116" t="s">
        <v>36</v>
      </c>
      <c r="KM3" s="116" t="s">
        <v>37</v>
      </c>
      <c r="KN3" s="117" t="s">
        <v>38</v>
      </c>
      <c r="KO3" s="118" t="s">
        <v>39</v>
      </c>
      <c r="KP3" s="119" t="s">
        <v>40</v>
      </c>
      <c r="KQ3" s="120">
        <v>0</v>
      </c>
      <c r="KR3" s="188"/>
      <c r="KS3" s="113"/>
      <c r="KT3" s="113"/>
      <c r="KU3" s="234"/>
      <c r="KV3" s="113"/>
      <c r="KW3" s="113"/>
      <c r="KX3" s="116"/>
      <c r="KY3" s="116"/>
      <c r="KZ3" s="116" t="s">
        <v>35</v>
      </c>
      <c r="LA3" s="116" t="s">
        <v>36</v>
      </c>
      <c r="LB3" s="116" t="s">
        <v>37</v>
      </c>
      <c r="LC3" s="117" t="s">
        <v>38</v>
      </c>
      <c r="LD3" s="118" t="s">
        <v>39</v>
      </c>
      <c r="LE3" s="119" t="s">
        <v>40</v>
      </c>
      <c r="LF3" s="120">
        <v>0</v>
      </c>
      <c r="LG3" s="227"/>
      <c r="LH3" s="188"/>
      <c r="LI3" s="113" t="s">
        <v>30</v>
      </c>
      <c r="LJ3" s="113" t="s">
        <v>31</v>
      </c>
      <c r="LK3" s="113" t="s">
        <v>18</v>
      </c>
      <c r="LL3" s="113" t="s">
        <v>32</v>
      </c>
      <c r="LM3" s="114"/>
      <c r="LN3" s="113" t="s">
        <v>25</v>
      </c>
      <c r="LO3" s="113" t="s">
        <v>25</v>
      </c>
      <c r="LP3" s="115"/>
      <c r="LQ3" s="116" t="s">
        <v>33</v>
      </c>
      <c r="LR3" s="116" t="s">
        <v>33</v>
      </c>
      <c r="LS3" s="116" t="s">
        <v>34</v>
      </c>
      <c r="LT3" s="116"/>
      <c r="LU3" s="116" t="s">
        <v>35</v>
      </c>
      <c r="LV3" s="116" t="s">
        <v>36</v>
      </c>
      <c r="LW3" s="116" t="s">
        <v>37</v>
      </c>
      <c r="LX3" s="117" t="s">
        <v>38</v>
      </c>
      <c r="LY3" s="118" t="s">
        <v>39</v>
      </c>
      <c r="LZ3" s="119" t="s">
        <v>40</v>
      </c>
      <c r="MA3" s="120">
        <v>0</v>
      </c>
      <c r="MB3" s="227"/>
      <c r="MC3" s="188"/>
      <c r="MD3" s="113" t="s">
        <v>30</v>
      </c>
      <c r="ME3" s="113" t="s">
        <v>31</v>
      </c>
      <c r="MF3" s="113" t="s">
        <v>18</v>
      </c>
      <c r="MG3" s="113" t="s">
        <v>32</v>
      </c>
      <c r="MH3" s="114"/>
      <c r="MI3" s="113" t="s">
        <v>25</v>
      </c>
      <c r="MJ3" s="113" t="s">
        <v>25</v>
      </c>
      <c r="MK3" s="115"/>
      <c r="ML3" s="116" t="s">
        <v>33</v>
      </c>
      <c r="MM3" s="116" t="s">
        <v>33</v>
      </c>
      <c r="MN3" s="116" t="s">
        <v>34</v>
      </c>
      <c r="MO3" s="116"/>
      <c r="MP3" s="116" t="s">
        <v>35</v>
      </c>
      <c r="MQ3" s="116" t="s">
        <v>36</v>
      </c>
      <c r="MR3" s="116" t="s">
        <v>37</v>
      </c>
      <c r="MS3" s="117" t="s">
        <v>38</v>
      </c>
      <c r="MT3" s="118" t="s">
        <v>39</v>
      </c>
      <c r="MU3" s="119" t="s">
        <v>40</v>
      </c>
      <c r="MV3" s="120">
        <v>0</v>
      </c>
      <c r="MX3" s="188"/>
      <c r="MY3" s="113" t="s">
        <v>30</v>
      </c>
      <c r="MZ3" s="113" t="s">
        <v>31</v>
      </c>
      <c r="NA3" s="113" t="s">
        <v>18</v>
      </c>
      <c r="NB3" s="113" t="s">
        <v>32</v>
      </c>
      <c r="NC3" s="114"/>
      <c r="ND3" s="113" t="s">
        <v>25</v>
      </c>
      <c r="NE3" s="113" t="s">
        <v>25</v>
      </c>
      <c r="NF3" s="115"/>
      <c r="NG3" s="116" t="s">
        <v>33</v>
      </c>
      <c r="NH3" s="116" t="s">
        <v>33</v>
      </c>
      <c r="NI3" s="116" t="s">
        <v>34</v>
      </c>
      <c r="NJ3" s="116"/>
      <c r="NK3" s="116" t="s">
        <v>35</v>
      </c>
      <c r="NL3" s="116" t="s">
        <v>36</v>
      </c>
      <c r="NM3" s="116" t="s">
        <v>37</v>
      </c>
      <c r="NN3" s="117" t="s">
        <v>38</v>
      </c>
      <c r="NO3" s="118" t="s">
        <v>39</v>
      </c>
      <c r="NP3" s="119" t="s">
        <v>40</v>
      </c>
      <c r="NQ3" s="120">
        <v>0</v>
      </c>
      <c r="NS3" s="188"/>
      <c r="NT3" s="113" t="s">
        <v>30</v>
      </c>
      <c r="NU3" s="113" t="s">
        <v>31</v>
      </c>
      <c r="NV3" s="113" t="s">
        <v>18</v>
      </c>
      <c r="NW3" s="113" t="s">
        <v>32</v>
      </c>
      <c r="NX3" s="114"/>
      <c r="NY3" s="113" t="s">
        <v>25</v>
      </c>
      <c r="NZ3" s="113" t="s">
        <v>25</v>
      </c>
      <c r="OA3" s="115"/>
      <c r="OB3" s="116" t="s">
        <v>33</v>
      </c>
      <c r="OC3" s="116" t="s">
        <v>33</v>
      </c>
      <c r="OD3" s="116" t="s">
        <v>34</v>
      </c>
      <c r="OE3" s="116"/>
      <c r="OF3" s="116" t="s">
        <v>35</v>
      </c>
      <c r="OG3" s="116" t="s">
        <v>36</v>
      </c>
      <c r="OH3" s="116" t="s">
        <v>37</v>
      </c>
      <c r="OI3" s="117" t="s">
        <v>38</v>
      </c>
      <c r="OJ3" s="118" t="s">
        <v>39</v>
      </c>
      <c r="OK3" s="119" t="s">
        <v>40</v>
      </c>
      <c r="OL3" s="120">
        <v>0</v>
      </c>
      <c r="OQ3" s="466"/>
      <c r="OR3" s="113"/>
      <c r="OS3" s="113"/>
      <c r="OT3" s="234"/>
      <c r="OU3" s="113"/>
      <c r="OV3" s="113"/>
      <c r="OW3" s="116"/>
      <c r="OX3" s="116"/>
      <c r="OY3" s="116" t="s">
        <v>35</v>
      </c>
      <c r="OZ3" s="116" t="s">
        <v>36</v>
      </c>
      <c r="PA3" s="116" t="s">
        <v>37</v>
      </c>
      <c r="PB3" s="117" t="s">
        <v>38</v>
      </c>
      <c r="PC3" s="118" t="s">
        <v>39</v>
      </c>
      <c r="PD3" s="356" t="s">
        <v>40</v>
      </c>
      <c r="PE3" s="357">
        <v>0</v>
      </c>
      <c r="PF3" s="188"/>
      <c r="PG3" s="113"/>
      <c r="PH3" s="113"/>
      <c r="PI3" s="234"/>
      <c r="PJ3" s="113"/>
      <c r="PK3" s="113"/>
      <c r="PL3" s="116"/>
      <c r="PM3" s="116"/>
      <c r="PN3" s="116" t="s">
        <v>35</v>
      </c>
      <c r="PO3" s="116" t="s">
        <v>36</v>
      </c>
      <c r="PP3" s="116" t="s">
        <v>37</v>
      </c>
      <c r="PQ3" s="117" t="s">
        <v>38</v>
      </c>
      <c r="PR3" s="118" t="s">
        <v>39</v>
      </c>
      <c r="PS3" s="119" t="s">
        <v>40</v>
      </c>
      <c r="PT3" s="120">
        <v>0</v>
      </c>
      <c r="PU3" s="188"/>
      <c r="PV3" s="113"/>
      <c r="PW3" s="113"/>
      <c r="PX3" s="234"/>
      <c r="PY3" s="113"/>
      <c r="PZ3" s="113"/>
      <c r="QA3" s="116"/>
      <c r="QB3" s="116"/>
      <c r="QC3" s="116" t="s">
        <v>35</v>
      </c>
      <c r="QD3" s="116" t="s">
        <v>36</v>
      </c>
      <c r="QE3" s="116" t="s">
        <v>37</v>
      </c>
      <c r="QF3" s="117" t="s">
        <v>38</v>
      </c>
      <c r="QG3" s="118" t="s">
        <v>39</v>
      </c>
      <c r="QH3" s="119" t="s">
        <v>40</v>
      </c>
      <c r="QI3" s="120">
        <v>0</v>
      </c>
      <c r="QJ3" s="188"/>
      <c r="QK3" s="113"/>
      <c r="QL3" s="113"/>
      <c r="QM3" s="234"/>
      <c r="QN3" s="113"/>
      <c r="QO3" s="113"/>
      <c r="QP3" s="116"/>
      <c r="QQ3" s="116"/>
      <c r="QR3" s="116" t="s">
        <v>35</v>
      </c>
      <c r="QS3" s="116" t="s">
        <v>36</v>
      </c>
      <c r="QT3" s="116" t="s">
        <v>37</v>
      </c>
      <c r="QU3" s="117" t="s">
        <v>38</v>
      </c>
      <c r="QV3" s="118" t="s">
        <v>39</v>
      </c>
      <c r="QW3" s="119" t="s">
        <v>40</v>
      </c>
      <c r="QX3" s="120">
        <v>0</v>
      </c>
      <c r="QY3" s="188"/>
      <c r="QZ3" s="113"/>
      <c r="RA3" s="113"/>
      <c r="RB3" s="234"/>
      <c r="RC3" s="113"/>
      <c r="RD3" s="113"/>
      <c r="RE3" s="116"/>
      <c r="RF3" s="116"/>
      <c r="RG3" s="116" t="s">
        <v>35</v>
      </c>
      <c r="RH3" s="116" t="s">
        <v>36</v>
      </c>
      <c r="RI3" s="116" t="s">
        <v>37</v>
      </c>
      <c r="RJ3" s="117" t="s">
        <v>38</v>
      </c>
      <c r="RK3" s="118" t="s">
        <v>39</v>
      </c>
      <c r="RL3" s="119" t="s">
        <v>40</v>
      </c>
      <c r="RM3" s="120">
        <v>0</v>
      </c>
    </row>
    <row r="4" spans="1:481" ht="14.4">
      <c r="A4" s="188"/>
      <c r="B4" s="113"/>
      <c r="C4" s="113" t="s">
        <v>210</v>
      </c>
      <c r="D4" s="234"/>
      <c r="E4" s="570" t="s">
        <v>219</v>
      </c>
      <c r="F4" s="571"/>
      <c r="G4" s="122" t="s">
        <v>210</v>
      </c>
      <c r="H4" s="122"/>
      <c r="I4" s="122" t="s">
        <v>47</v>
      </c>
      <c r="J4" s="122" t="s">
        <v>50</v>
      </c>
      <c r="K4" s="122" t="s">
        <v>50</v>
      </c>
      <c r="L4" s="123" t="s">
        <v>50</v>
      </c>
      <c r="M4" s="189"/>
      <c r="N4" s="181"/>
      <c r="O4" s="190">
        <v>0</v>
      </c>
      <c r="Q4" s="188"/>
      <c r="R4" s="113"/>
      <c r="S4" s="113" t="s">
        <v>210</v>
      </c>
      <c r="T4" s="234"/>
      <c r="U4" s="570" t="s">
        <v>219</v>
      </c>
      <c r="V4" s="571"/>
      <c r="W4" s="122" t="s">
        <v>210</v>
      </c>
      <c r="X4" s="122"/>
      <c r="Y4" s="122" t="s">
        <v>47</v>
      </c>
      <c r="Z4" s="122" t="s">
        <v>50</v>
      </c>
      <c r="AA4" s="122" t="s">
        <v>50</v>
      </c>
      <c r="AB4" s="123" t="s">
        <v>50</v>
      </c>
      <c r="AC4" s="189"/>
      <c r="AD4" s="181"/>
      <c r="AE4" s="190">
        <v>0</v>
      </c>
      <c r="AF4" s="188"/>
      <c r="AG4" s="113"/>
      <c r="AH4" s="113" t="s">
        <v>210</v>
      </c>
      <c r="AI4" s="234"/>
      <c r="AJ4" s="570" t="s">
        <v>219</v>
      </c>
      <c r="AK4" s="571"/>
      <c r="AL4" s="122" t="s">
        <v>210</v>
      </c>
      <c r="AM4" s="122"/>
      <c r="AN4" s="122" t="s">
        <v>47</v>
      </c>
      <c r="AO4" s="122" t="s">
        <v>50</v>
      </c>
      <c r="AP4" s="122" t="s">
        <v>50</v>
      </c>
      <c r="AQ4" s="123" t="s">
        <v>50</v>
      </c>
      <c r="AR4" s="189"/>
      <c r="AS4" s="181"/>
      <c r="AT4" s="190">
        <v>0</v>
      </c>
      <c r="AU4" s="188"/>
      <c r="AV4" s="113"/>
      <c r="AW4" s="113" t="s">
        <v>210</v>
      </c>
      <c r="AX4" s="234"/>
      <c r="AY4" s="570" t="s">
        <v>219</v>
      </c>
      <c r="AZ4" s="571"/>
      <c r="BA4" s="122" t="s">
        <v>210</v>
      </c>
      <c r="BB4" s="122"/>
      <c r="BC4" s="122" t="s">
        <v>47</v>
      </c>
      <c r="BD4" s="122" t="s">
        <v>50</v>
      </c>
      <c r="BE4" s="122" t="s">
        <v>50</v>
      </c>
      <c r="BF4" s="123" t="s">
        <v>50</v>
      </c>
      <c r="BG4" s="189"/>
      <c r="BH4" s="181"/>
      <c r="BI4" s="190">
        <v>0</v>
      </c>
      <c r="BJ4" s="228"/>
      <c r="BK4" s="188"/>
      <c r="BL4" s="113"/>
      <c r="BM4" s="113" t="s">
        <v>210</v>
      </c>
      <c r="BN4" s="234"/>
      <c r="BO4" s="570" t="s">
        <v>219</v>
      </c>
      <c r="BP4" s="571"/>
      <c r="BQ4" s="122" t="s">
        <v>210</v>
      </c>
      <c r="BR4" s="122"/>
      <c r="BS4" s="122" t="s">
        <v>47</v>
      </c>
      <c r="BT4" s="122" t="s">
        <v>50</v>
      </c>
      <c r="BU4" s="122" t="s">
        <v>50</v>
      </c>
      <c r="BV4" s="123" t="s">
        <v>50</v>
      </c>
      <c r="BW4" s="189"/>
      <c r="BX4" s="181"/>
      <c r="BY4" s="190">
        <v>0</v>
      </c>
      <c r="BZ4" s="228"/>
      <c r="CA4" s="188"/>
      <c r="CB4" s="113"/>
      <c r="CC4" s="113" t="s">
        <v>210</v>
      </c>
      <c r="CD4" s="234"/>
      <c r="CE4" s="570" t="s">
        <v>219</v>
      </c>
      <c r="CF4" s="571"/>
      <c r="CG4" s="122" t="s">
        <v>210</v>
      </c>
      <c r="CH4" s="122"/>
      <c r="CI4" s="122" t="s">
        <v>47</v>
      </c>
      <c r="CJ4" s="122" t="s">
        <v>50</v>
      </c>
      <c r="CK4" s="122" t="s">
        <v>50</v>
      </c>
      <c r="CL4" s="123" t="s">
        <v>50</v>
      </c>
      <c r="CM4" s="189"/>
      <c r="CN4" s="181"/>
      <c r="CO4" s="190">
        <v>0</v>
      </c>
      <c r="CP4" s="350"/>
      <c r="CQ4" s="113"/>
      <c r="CR4" s="113" t="s">
        <v>210</v>
      </c>
      <c r="CS4" s="234"/>
      <c r="CT4" s="579" t="s">
        <v>219</v>
      </c>
      <c r="CU4" s="580"/>
      <c r="CV4" s="358" t="s">
        <v>210</v>
      </c>
      <c r="CW4" s="358"/>
      <c r="CX4" s="358" t="s">
        <v>47</v>
      </c>
      <c r="CY4" s="358" t="s">
        <v>50</v>
      </c>
      <c r="CZ4" s="358" t="s">
        <v>50</v>
      </c>
      <c r="DA4" s="359" t="s">
        <v>50</v>
      </c>
      <c r="DB4" s="353"/>
      <c r="DC4" s="349"/>
      <c r="DD4" s="360">
        <v>0</v>
      </c>
      <c r="DE4" s="188"/>
      <c r="DF4" s="113"/>
      <c r="DG4" s="113" t="s">
        <v>210</v>
      </c>
      <c r="DH4" s="234"/>
      <c r="DI4" s="570" t="s">
        <v>219</v>
      </c>
      <c r="DJ4" s="571"/>
      <c r="DK4" s="122" t="s">
        <v>210</v>
      </c>
      <c r="DL4" s="122"/>
      <c r="DM4" s="122" t="s">
        <v>47</v>
      </c>
      <c r="DN4" s="122" t="s">
        <v>50</v>
      </c>
      <c r="DO4" s="122" t="s">
        <v>50</v>
      </c>
      <c r="DP4" s="123" t="s">
        <v>50</v>
      </c>
      <c r="DQ4" s="189"/>
      <c r="DR4" s="181"/>
      <c r="DS4" s="190">
        <v>0</v>
      </c>
      <c r="DT4" s="188"/>
      <c r="DU4" s="113"/>
      <c r="DV4" s="113" t="s">
        <v>210</v>
      </c>
      <c r="DW4" s="234"/>
      <c r="DX4" s="570" t="s">
        <v>219</v>
      </c>
      <c r="DY4" s="571"/>
      <c r="DZ4" s="122" t="s">
        <v>210</v>
      </c>
      <c r="EA4" s="122"/>
      <c r="EB4" s="122" t="s">
        <v>47</v>
      </c>
      <c r="EC4" s="122" t="s">
        <v>50</v>
      </c>
      <c r="ED4" s="122" t="s">
        <v>50</v>
      </c>
      <c r="EE4" s="123" t="s">
        <v>50</v>
      </c>
      <c r="EF4" s="189"/>
      <c r="EG4" s="181"/>
      <c r="EH4" s="190">
        <v>0</v>
      </c>
      <c r="EI4" s="188"/>
      <c r="EJ4" s="113"/>
      <c r="EK4" s="113" t="s">
        <v>210</v>
      </c>
      <c r="EL4" s="234"/>
      <c r="EM4" s="570" t="s">
        <v>219</v>
      </c>
      <c r="EN4" s="571"/>
      <c r="EO4" s="122" t="s">
        <v>210</v>
      </c>
      <c r="EP4" s="122"/>
      <c r="EQ4" s="122" t="s">
        <v>47</v>
      </c>
      <c r="ER4" s="122" t="s">
        <v>50</v>
      </c>
      <c r="ES4" s="122" t="s">
        <v>50</v>
      </c>
      <c r="ET4" s="123" t="s">
        <v>50</v>
      </c>
      <c r="EU4" s="189"/>
      <c r="EV4" s="181"/>
      <c r="EW4" s="190">
        <v>0</v>
      </c>
      <c r="EX4" s="188"/>
      <c r="EY4" s="113"/>
      <c r="EZ4" s="113" t="s">
        <v>210</v>
      </c>
      <c r="FA4" s="234"/>
      <c r="FB4" s="570" t="s">
        <v>219</v>
      </c>
      <c r="FC4" s="571"/>
      <c r="FD4" s="122" t="s">
        <v>210</v>
      </c>
      <c r="FE4" s="122"/>
      <c r="FF4" s="122" t="s">
        <v>47</v>
      </c>
      <c r="FG4" s="122" t="s">
        <v>50</v>
      </c>
      <c r="FH4" s="122" t="s">
        <v>50</v>
      </c>
      <c r="FI4" s="123" t="s">
        <v>50</v>
      </c>
      <c r="FJ4" s="189"/>
      <c r="FK4" s="181"/>
      <c r="FL4" s="190">
        <v>0</v>
      </c>
      <c r="FM4" s="188"/>
      <c r="FN4" s="113"/>
      <c r="FO4" s="113" t="s">
        <v>210</v>
      </c>
      <c r="FP4" s="234"/>
      <c r="FQ4" s="570" t="s">
        <v>219</v>
      </c>
      <c r="FR4" s="571"/>
      <c r="FS4" s="122" t="s">
        <v>210</v>
      </c>
      <c r="FT4" s="122"/>
      <c r="FU4" s="122" t="s">
        <v>47</v>
      </c>
      <c r="FV4" s="122" t="s">
        <v>50</v>
      </c>
      <c r="FW4" s="122" t="s">
        <v>50</v>
      </c>
      <c r="FX4" s="123" t="s">
        <v>50</v>
      </c>
      <c r="FY4" s="189"/>
      <c r="FZ4" s="181"/>
      <c r="GA4" s="190">
        <v>0</v>
      </c>
      <c r="GB4" s="188"/>
      <c r="GC4" s="113"/>
      <c r="GD4" s="113" t="s">
        <v>210</v>
      </c>
      <c r="GE4" s="234"/>
      <c r="GF4" s="570" t="s">
        <v>219</v>
      </c>
      <c r="GG4" s="571"/>
      <c r="GH4" s="122" t="s">
        <v>210</v>
      </c>
      <c r="GI4" s="122"/>
      <c r="GJ4" s="122" t="s">
        <v>47</v>
      </c>
      <c r="GK4" s="122" t="s">
        <v>50</v>
      </c>
      <c r="GL4" s="122" t="s">
        <v>50</v>
      </c>
      <c r="GM4" s="123" t="s">
        <v>50</v>
      </c>
      <c r="GN4" s="189"/>
      <c r="GO4" s="181"/>
      <c r="GP4" s="190">
        <v>0</v>
      </c>
      <c r="GQ4" s="188"/>
      <c r="GR4" s="113"/>
      <c r="GS4" s="113" t="s">
        <v>210</v>
      </c>
      <c r="GT4" s="234"/>
      <c r="GU4" s="570" t="s">
        <v>219</v>
      </c>
      <c r="GV4" s="571"/>
      <c r="GW4" s="122" t="s">
        <v>210</v>
      </c>
      <c r="GX4" s="122"/>
      <c r="GY4" s="122" t="s">
        <v>47</v>
      </c>
      <c r="GZ4" s="122" t="s">
        <v>50</v>
      </c>
      <c r="HA4" s="122" t="s">
        <v>50</v>
      </c>
      <c r="HB4" s="123" t="s">
        <v>50</v>
      </c>
      <c r="HC4" s="189"/>
      <c r="HD4" s="181"/>
      <c r="HE4" s="190">
        <v>0</v>
      </c>
      <c r="HF4" s="188"/>
      <c r="HG4" s="113"/>
      <c r="HH4" s="113" t="s">
        <v>210</v>
      </c>
      <c r="HI4" s="234"/>
      <c r="HJ4" s="570" t="s">
        <v>219</v>
      </c>
      <c r="HK4" s="571"/>
      <c r="HL4" s="122" t="s">
        <v>210</v>
      </c>
      <c r="HM4" s="122"/>
      <c r="HN4" s="122" t="s">
        <v>47</v>
      </c>
      <c r="HO4" s="122" t="s">
        <v>50</v>
      </c>
      <c r="HP4" s="122" t="s">
        <v>50</v>
      </c>
      <c r="HQ4" s="123" t="s">
        <v>50</v>
      </c>
      <c r="HR4" s="189"/>
      <c r="HS4" s="181"/>
      <c r="HT4" s="190">
        <v>0</v>
      </c>
      <c r="HU4" s="188"/>
      <c r="HV4" s="113"/>
      <c r="HW4" s="113" t="s">
        <v>210</v>
      </c>
      <c r="HX4" s="234"/>
      <c r="HY4" s="570" t="s">
        <v>219</v>
      </c>
      <c r="HZ4" s="571"/>
      <c r="IA4" s="122" t="s">
        <v>210</v>
      </c>
      <c r="IB4" s="122"/>
      <c r="IC4" s="122" t="s">
        <v>47</v>
      </c>
      <c r="ID4" s="122" t="s">
        <v>50</v>
      </c>
      <c r="IE4" s="122" t="s">
        <v>50</v>
      </c>
      <c r="IF4" s="123" t="s">
        <v>50</v>
      </c>
      <c r="IG4" s="189"/>
      <c r="IH4" s="181"/>
      <c r="II4" s="190">
        <v>0</v>
      </c>
      <c r="IJ4" s="188"/>
      <c r="IK4" s="113"/>
      <c r="IL4" s="113" t="s">
        <v>210</v>
      </c>
      <c r="IM4" s="234"/>
      <c r="IN4" s="570" t="s">
        <v>219</v>
      </c>
      <c r="IO4" s="571"/>
      <c r="IP4" s="122" t="s">
        <v>210</v>
      </c>
      <c r="IQ4" s="122"/>
      <c r="IR4" s="122" t="s">
        <v>47</v>
      </c>
      <c r="IS4" s="122" t="s">
        <v>50</v>
      </c>
      <c r="IT4" s="122" t="s">
        <v>50</v>
      </c>
      <c r="IU4" s="123" t="s">
        <v>50</v>
      </c>
      <c r="IV4" s="189"/>
      <c r="IW4" s="181"/>
      <c r="IX4" s="190">
        <v>0</v>
      </c>
      <c r="IY4" s="188"/>
      <c r="IZ4" s="113"/>
      <c r="JA4" s="113" t="s">
        <v>210</v>
      </c>
      <c r="JB4" s="234"/>
      <c r="JC4" s="570" t="s">
        <v>219</v>
      </c>
      <c r="JD4" s="571"/>
      <c r="JE4" s="122" t="s">
        <v>210</v>
      </c>
      <c r="JF4" s="122"/>
      <c r="JG4" s="122" t="s">
        <v>47</v>
      </c>
      <c r="JH4" s="122" t="s">
        <v>50</v>
      </c>
      <c r="JI4" s="122" t="s">
        <v>50</v>
      </c>
      <c r="JJ4" s="123" t="s">
        <v>50</v>
      </c>
      <c r="JK4" s="189"/>
      <c r="JL4" s="181"/>
      <c r="JM4" s="190">
        <v>0</v>
      </c>
      <c r="JN4" s="188"/>
      <c r="JO4" s="113"/>
      <c r="JP4" s="113" t="s">
        <v>210</v>
      </c>
      <c r="JQ4" s="234"/>
      <c r="JR4" s="570" t="s">
        <v>219</v>
      </c>
      <c r="JS4" s="571"/>
      <c r="JT4" s="122" t="s">
        <v>210</v>
      </c>
      <c r="JU4" s="122"/>
      <c r="JV4" s="122" t="s">
        <v>47</v>
      </c>
      <c r="JW4" s="122" t="s">
        <v>50</v>
      </c>
      <c r="JX4" s="122" t="s">
        <v>50</v>
      </c>
      <c r="JY4" s="123" t="s">
        <v>50</v>
      </c>
      <c r="JZ4" s="189"/>
      <c r="KA4" s="181"/>
      <c r="KB4" s="190">
        <v>0</v>
      </c>
      <c r="KC4" s="188"/>
      <c r="KD4" s="113"/>
      <c r="KE4" s="113" t="s">
        <v>210</v>
      </c>
      <c r="KF4" s="234"/>
      <c r="KG4" s="570" t="s">
        <v>219</v>
      </c>
      <c r="KH4" s="571"/>
      <c r="KI4" s="122" t="s">
        <v>210</v>
      </c>
      <c r="KJ4" s="122"/>
      <c r="KK4" s="122" t="s">
        <v>47</v>
      </c>
      <c r="KL4" s="122" t="s">
        <v>50</v>
      </c>
      <c r="KM4" s="122" t="s">
        <v>50</v>
      </c>
      <c r="KN4" s="123" t="s">
        <v>50</v>
      </c>
      <c r="KO4" s="189"/>
      <c r="KP4" s="181"/>
      <c r="KQ4" s="190">
        <v>0</v>
      </c>
      <c r="KR4" s="188"/>
      <c r="KS4" s="113"/>
      <c r="KT4" s="113" t="s">
        <v>210</v>
      </c>
      <c r="KU4" s="234"/>
      <c r="KV4" s="570" t="s">
        <v>219</v>
      </c>
      <c r="KW4" s="571"/>
      <c r="KX4" s="122" t="s">
        <v>210</v>
      </c>
      <c r="KY4" s="122"/>
      <c r="KZ4" s="122" t="s">
        <v>47</v>
      </c>
      <c r="LA4" s="122" t="s">
        <v>50</v>
      </c>
      <c r="LB4" s="122" t="s">
        <v>50</v>
      </c>
      <c r="LC4" s="123" t="s">
        <v>50</v>
      </c>
      <c r="LD4" s="189"/>
      <c r="LE4" s="181"/>
      <c r="LF4" s="190">
        <v>0</v>
      </c>
      <c r="LG4" s="228"/>
      <c r="LH4" s="188"/>
      <c r="LI4" s="113" t="s">
        <v>41</v>
      </c>
      <c r="LJ4" s="113" t="s">
        <v>42</v>
      </c>
      <c r="LK4" s="113" t="s">
        <v>43</v>
      </c>
      <c r="LL4" s="113" t="s">
        <v>44</v>
      </c>
      <c r="LM4" s="114"/>
      <c r="LN4" s="113" t="s">
        <v>45</v>
      </c>
      <c r="LO4" s="113" t="s">
        <v>46</v>
      </c>
      <c r="LP4" s="121"/>
      <c r="LQ4" s="122" t="s">
        <v>47</v>
      </c>
      <c r="LR4" s="122" t="s">
        <v>34</v>
      </c>
      <c r="LS4" s="122" t="s">
        <v>48</v>
      </c>
      <c r="LT4" s="122" t="s">
        <v>49</v>
      </c>
      <c r="LU4" s="122" t="s">
        <v>47</v>
      </c>
      <c r="LV4" s="122" t="s">
        <v>50</v>
      </c>
      <c r="LW4" s="122" t="s">
        <v>50</v>
      </c>
      <c r="LX4" s="123" t="s">
        <v>50</v>
      </c>
      <c r="LY4" s="189"/>
      <c r="LZ4" s="181"/>
      <c r="MA4" s="190">
        <v>0</v>
      </c>
      <c r="MB4" s="228"/>
      <c r="MC4" s="188"/>
      <c r="MD4" s="113" t="s">
        <v>41</v>
      </c>
      <c r="ME4" s="113" t="s">
        <v>42</v>
      </c>
      <c r="MF4" s="113" t="s">
        <v>43</v>
      </c>
      <c r="MG4" s="113" t="s">
        <v>44</v>
      </c>
      <c r="MH4" s="114"/>
      <c r="MI4" s="113" t="s">
        <v>45</v>
      </c>
      <c r="MJ4" s="113" t="s">
        <v>46</v>
      </c>
      <c r="MK4" s="121"/>
      <c r="ML4" s="122" t="s">
        <v>47</v>
      </c>
      <c r="MM4" s="122" t="s">
        <v>34</v>
      </c>
      <c r="MN4" s="122" t="s">
        <v>48</v>
      </c>
      <c r="MO4" s="122" t="s">
        <v>49</v>
      </c>
      <c r="MP4" s="122" t="s">
        <v>47</v>
      </c>
      <c r="MQ4" s="122" t="s">
        <v>50</v>
      </c>
      <c r="MR4" s="122" t="s">
        <v>50</v>
      </c>
      <c r="MS4" s="123" t="s">
        <v>50</v>
      </c>
      <c r="MT4" s="189"/>
      <c r="MU4" s="181"/>
      <c r="MV4" s="190">
        <v>0</v>
      </c>
      <c r="MX4" s="188"/>
      <c r="MY4" s="113" t="s">
        <v>41</v>
      </c>
      <c r="MZ4" s="113" t="s">
        <v>42</v>
      </c>
      <c r="NA4" s="113" t="s">
        <v>43</v>
      </c>
      <c r="NB4" s="113" t="s">
        <v>44</v>
      </c>
      <c r="NC4" s="114"/>
      <c r="ND4" s="113" t="s">
        <v>45</v>
      </c>
      <c r="NE4" s="113" t="s">
        <v>46</v>
      </c>
      <c r="NF4" s="121"/>
      <c r="NG4" s="122" t="s">
        <v>47</v>
      </c>
      <c r="NH4" s="122" t="s">
        <v>34</v>
      </c>
      <c r="NI4" s="122" t="s">
        <v>48</v>
      </c>
      <c r="NJ4" s="122" t="s">
        <v>49</v>
      </c>
      <c r="NK4" s="122" t="s">
        <v>47</v>
      </c>
      <c r="NL4" s="122" t="s">
        <v>50</v>
      </c>
      <c r="NM4" s="122" t="s">
        <v>50</v>
      </c>
      <c r="NN4" s="123" t="s">
        <v>50</v>
      </c>
      <c r="NO4" s="189"/>
      <c r="NP4" s="181"/>
      <c r="NQ4" s="190">
        <v>0</v>
      </c>
      <c r="NS4" s="188"/>
      <c r="NT4" s="113" t="s">
        <v>41</v>
      </c>
      <c r="NU4" s="113" t="s">
        <v>42</v>
      </c>
      <c r="NV4" s="113" t="s">
        <v>43</v>
      </c>
      <c r="NW4" s="113" t="s">
        <v>44</v>
      </c>
      <c r="NX4" s="114"/>
      <c r="NY4" s="113" t="s">
        <v>45</v>
      </c>
      <c r="NZ4" s="113" t="s">
        <v>46</v>
      </c>
      <c r="OA4" s="121"/>
      <c r="OB4" s="122" t="s">
        <v>47</v>
      </c>
      <c r="OC4" s="122" t="s">
        <v>34</v>
      </c>
      <c r="OD4" s="122" t="s">
        <v>48</v>
      </c>
      <c r="OE4" s="122" t="s">
        <v>49</v>
      </c>
      <c r="OF4" s="122" t="s">
        <v>47</v>
      </c>
      <c r="OG4" s="122" t="s">
        <v>50</v>
      </c>
      <c r="OH4" s="122" t="s">
        <v>50</v>
      </c>
      <c r="OI4" s="123" t="s">
        <v>50</v>
      </c>
      <c r="OJ4" s="189"/>
      <c r="OK4" s="181"/>
      <c r="OL4" s="190">
        <v>0</v>
      </c>
      <c r="OQ4" s="466"/>
      <c r="OR4" s="113"/>
      <c r="OS4" s="113" t="s">
        <v>210</v>
      </c>
      <c r="OT4" s="234"/>
      <c r="OU4" s="558" t="s">
        <v>219</v>
      </c>
      <c r="OV4" s="559"/>
      <c r="OW4" s="358" t="s">
        <v>210</v>
      </c>
      <c r="OX4" s="358"/>
      <c r="OY4" s="358" t="s">
        <v>47</v>
      </c>
      <c r="OZ4" s="358" t="s">
        <v>50</v>
      </c>
      <c r="PA4" s="358" t="s">
        <v>50</v>
      </c>
      <c r="PB4" s="359" t="s">
        <v>50</v>
      </c>
      <c r="PC4" s="469"/>
      <c r="PD4" s="465"/>
      <c r="PE4" s="471">
        <v>0</v>
      </c>
      <c r="PF4" s="188"/>
      <c r="PG4" s="113"/>
      <c r="PH4" s="113" t="s">
        <v>210</v>
      </c>
      <c r="PI4" s="234"/>
      <c r="PJ4" s="570" t="s">
        <v>219</v>
      </c>
      <c r="PK4" s="571"/>
      <c r="PL4" s="122" t="s">
        <v>210</v>
      </c>
      <c r="PM4" s="122"/>
      <c r="PN4" s="122" t="s">
        <v>47</v>
      </c>
      <c r="PO4" s="122" t="s">
        <v>50</v>
      </c>
      <c r="PP4" s="122" t="s">
        <v>50</v>
      </c>
      <c r="PQ4" s="123" t="s">
        <v>50</v>
      </c>
      <c r="PR4" s="189"/>
      <c r="PS4" s="181"/>
      <c r="PT4" s="190">
        <v>0</v>
      </c>
      <c r="PU4" s="188"/>
      <c r="PV4" s="113"/>
      <c r="PW4" s="113" t="s">
        <v>210</v>
      </c>
      <c r="PX4" s="234"/>
      <c r="PY4" s="570" t="s">
        <v>219</v>
      </c>
      <c r="PZ4" s="571"/>
      <c r="QA4" s="122" t="s">
        <v>210</v>
      </c>
      <c r="QB4" s="122"/>
      <c r="QC4" s="122" t="s">
        <v>47</v>
      </c>
      <c r="QD4" s="122" t="s">
        <v>50</v>
      </c>
      <c r="QE4" s="122" t="s">
        <v>50</v>
      </c>
      <c r="QF4" s="123" t="s">
        <v>50</v>
      </c>
      <c r="QG4" s="189"/>
      <c r="QH4" s="181"/>
      <c r="QI4" s="190">
        <v>0</v>
      </c>
      <c r="QJ4" s="188"/>
      <c r="QK4" s="113"/>
      <c r="QL4" s="113" t="s">
        <v>210</v>
      </c>
      <c r="QM4" s="234"/>
      <c r="QN4" s="570" t="s">
        <v>219</v>
      </c>
      <c r="QO4" s="571"/>
      <c r="QP4" s="122" t="s">
        <v>210</v>
      </c>
      <c r="QQ4" s="122"/>
      <c r="QR4" s="122" t="s">
        <v>47</v>
      </c>
      <c r="QS4" s="122" t="s">
        <v>50</v>
      </c>
      <c r="QT4" s="122" t="s">
        <v>50</v>
      </c>
      <c r="QU4" s="123" t="s">
        <v>50</v>
      </c>
      <c r="QV4" s="189"/>
      <c r="QW4" s="181"/>
      <c r="QX4" s="190">
        <v>0</v>
      </c>
      <c r="QY4" s="188"/>
      <c r="QZ4" s="113"/>
      <c r="RA4" s="113" t="s">
        <v>210</v>
      </c>
      <c r="RB4" s="234"/>
      <c r="RC4" s="570" t="s">
        <v>219</v>
      </c>
      <c r="RD4" s="571"/>
      <c r="RE4" s="122" t="s">
        <v>210</v>
      </c>
      <c r="RF4" s="122"/>
      <c r="RG4" s="122" t="s">
        <v>47</v>
      </c>
      <c r="RH4" s="122" t="s">
        <v>50</v>
      </c>
      <c r="RI4" s="122" t="s">
        <v>50</v>
      </c>
      <c r="RJ4" s="123" t="s">
        <v>50</v>
      </c>
      <c r="RK4" s="189"/>
      <c r="RL4" s="181"/>
      <c r="RM4" s="190">
        <v>0</v>
      </c>
    </row>
    <row r="5" spans="1:481" ht="14.4">
      <c r="A5" s="191">
        <v>1</v>
      </c>
      <c r="B5" s="241" t="s">
        <v>199</v>
      </c>
      <c r="C5" s="133" t="s">
        <v>51</v>
      </c>
      <c r="D5" s="194"/>
      <c r="E5" s="572" t="s">
        <v>54</v>
      </c>
      <c r="F5" s="573"/>
      <c r="G5" s="124" t="s">
        <v>51</v>
      </c>
      <c r="H5" s="125" t="s">
        <v>237</v>
      </c>
      <c r="I5" s="367">
        <v>2</v>
      </c>
      <c r="J5" s="367">
        <v>88</v>
      </c>
      <c r="K5" s="367">
        <v>-4</v>
      </c>
      <c r="L5" s="368">
        <v>84</v>
      </c>
      <c r="M5" s="193">
        <v>1000</v>
      </c>
      <c r="N5" s="131">
        <f>L5</f>
        <v>84</v>
      </c>
      <c r="O5" s="132">
        <f t="shared" ref="O5:O68" si="0">N5+O4</f>
        <v>84</v>
      </c>
      <c r="Q5" s="191">
        <v>1</v>
      </c>
      <c r="R5" s="241" t="s">
        <v>199</v>
      </c>
      <c r="S5" s="133" t="s">
        <v>79</v>
      </c>
      <c r="T5" s="194"/>
      <c r="U5" s="572" t="s">
        <v>54</v>
      </c>
      <c r="V5" s="573"/>
      <c r="W5" s="124" t="s">
        <v>51</v>
      </c>
      <c r="X5" s="125" t="s">
        <v>233</v>
      </c>
      <c r="Y5" s="367">
        <v>16</v>
      </c>
      <c r="Z5" s="367">
        <v>105</v>
      </c>
      <c r="AA5" s="367">
        <v>-6</v>
      </c>
      <c r="AB5" s="368">
        <v>33</v>
      </c>
      <c r="AC5" s="193">
        <v>1000</v>
      </c>
      <c r="AD5" s="131">
        <f>AB5</f>
        <v>33</v>
      </c>
      <c r="AE5" s="132">
        <f t="shared" ref="AE5:AE24" si="1">AD5+AE4</f>
        <v>33</v>
      </c>
      <c r="AF5" s="191">
        <v>1</v>
      </c>
      <c r="AG5" s="241" t="s">
        <v>199</v>
      </c>
      <c r="AH5" s="133" t="s">
        <v>79</v>
      </c>
      <c r="AI5" s="194"/>
      <c r="AJ5" s="572" t="s">
        <v>54</v>
      </c>
      <c r="AK5" s="573"/>
      <c r="AL5" s="124" t="s">
        <v>51</v>
      </c>
      <c r="AM5" s="125" t="s">
        <v>233</v>
      </c>
      <c r="AN5" s="367">
        <v>14</v>
      </c>
      <c r="AO5" s="367">
        <v>55</v>
      </c>
      <c r="AP5" s="367">
        <v>-102</v>
      </c>
      <c r="AQ5" s="368">
        <v>-79</v>
      </c>
      <c r="AR5" s="193">
        <v>1000</v>
      </c>
      <c r="AS5" s="131">
        <f>AQ5</f>
        <v>-79</v>
      </c>
      <c r="AT5" s="132">
        <f t="shared" ref="AT5:AT45" si="2">AS5+AT4</f>
        <v>-79</v>
      </c>
      <c r="AU5" s="191">
        <v>1</v>
      </c>
      <c r="AV5" s="241" t="s">
        <v>199</v>
      </c>
      <c r="AW5" s="133" t="s">
        <v>79</v>
      </c>
      <c r="AX5" s="194"/>
      <c r="AY5" s="572" t="s">
        <v>54</v>
      </c>
      <c r="AZ5" s="573"/>
      <c r="BA5" s="124" t="s">
        <v>51</v>
      </c>
      <c r="BB5" s="125" t="s">
        <v>237</v>
      </c>
      <c r="BC5" s="367">
        <v>12</v>
      </c>
      <c r="BD5" s="262">
        <v>13</v>
      </c>
      <c r="BE5" s="262">
        <v>-51</v>
      </c>
      <c r="BF5" s="263">
        <v>-5</v>
      </c>
      <c r="BG5" s="193">
        <v>1000</v>
      </c>
      <c r="BH5" s="131">
        <f>BF5</f>
        <v>-5</v>
      </c>
      <c r="BI5" s="132">
        <f t="shared" ref="BI5:BI45" si="3">BH5+BI4</f>
        <v>-5</v>
      </c>
      <c r="BJ5" s="400"/>
      <c r="BK5" s="191">
        <v>1</v>
      </c>
      <c r="BL5" s="241" t="s">
        <v>199</v>
      </c>
      <c r="BM5" s="133" t="s">
        <v>79</v>
      </c>
      <c r="BN5" s="194"/>
      <c r="BO5" s="572" t="s">
        <v>54</v>
      </c>
      <c r="BP5" s="573"/>
      <c r="BQ5" s="124" t="s">
        <v>51</v>
      </c>
      <c r="BR5" s="125" t="s">
        <v>233</v>
      </c>
      <c r="BS5" s="367">
        <v>6</v>
      </c>
      <c r="BT5" s="262">
        <v>50</v>
      </c>
      <c r="BU5" s="262">
        <v>-30</v>
      </c>
      <c r="BV5" s="263">
        <v>40</v>
      </c>
      <c r="BW5" s="193">
        <v>1000</v>
      </c>
      <c r="BX5" s="131">
        <f>BV5</f>
        <v>40</v>
      </c>
      <c r="BY5" s="132">
        <f t="shared" ref="BY5:BY24" si="4">BX5+BY4</f>
        <v>40</v>
      </c>
      <c r="BZ5" s="400"/>
      <c r="CA5" s="191">
        <v>1</v>
      </c>
      <c r="CB5" s="241" t="s">
        <v>199</v>
      </c>
      <c r="CC5" s="133" t="s">
        <v>79</v>
      </c>
      <c r="CD5" s="194"/>
      <c r="CE5" s="572" t="s">
        <v>54</v>
      </c>
      <c r="CF5" s="573"/>
      <c r="CG5" s="124" t="s">
        <v>51</v>
      </c>
      <c r="CH5" s="125" t="s">
        <v>237</v>
      </c>
      <c r="CI5" s="367">
        <v>2</v>
      </c>
      <c r="CJ5" s="262">
        <v>4</v>
      </c>
      <c r="CK5" s="262">
        <v>-55</v>
      </c>
      <c r="CL5" s="263">
        <v>-21</v>
      </c>
      <c r="CM5" s="193">
        <v>1000</v>
      </c>
      <c r="CN5" s="131">
        <f>CL5</f>
        <v>-21</v>
      </c>
      <c r="CO5" s="132">
        <f t="shared" ref="CO5:CO24" si="5">CN5+CO4</f>
        <v>-21</v>
      </c>
      <c r="CP5" s="361">
        <v>1</v>
      </c>
      <c r="CQ5" s="362" t="s">
        <v>199</v>
      </c>
      <c r="CR5" s="363" t="s">
        <v>79</v>
      </c>
      <c r="CS5" s="364"/>
      <c r="CT5" s="581" t="s">
        <v>54</v>
      </c>
      <c r="CU5" s="582"/>
      <c r="CV5" s="365" t="s">
        <v>51</v>
      </c>
      <c r="CW5" s="366" t="s">
        <v>237</v>
      </c>
      <c r="CX5" s="367">
        <v>2</v>
      </c>
      <c r="CY5" s="367">
        <v>14</v>
      </c>
      <c r="CZ5" s="367">
        <v>-46</v>
      </c>
      <c r="DA5" s="368">
        <v>-35</v>
      </c>
      <c r="DB5" s="369">
        <v>1000</v>
      </c>
      <c r="DC5" s="370">
        <f>DA5</f>
        <v>-35</v>
      </c>
      <c r="DD5" s="371">
        <f t="shared" ref="DD5:DD68" si="6">DC5+DD4</f>
        <v>-35</v>
      </c>
      <c r="DE5" s="191">
        <v>1</v>
      </c>
      <c r="DF5" s="241" t="s">
        <v>199</v>
      </c>
      <c r="DG5" s="133" t="s">
        <v>79</v>
      </c>
      <c r="DH5" s="194"/>
      <c r="DI5" s="572" t="s">
        <v>54</v>
      </c>
      <c r="DJ5" s="573"/>
      <c r="DK5" s="124" t="s">
        <v>51</v>
      </c>
      <c r="DL5" s="125" t="s">
        <v>237</v>
      </c>
      <c r="DM5" s="262">
        <v>1</v>
      </c>
      <c r="DN5" s="262">
        <v>7</v>
      </c>
      <c r="DO5" s="262">
        <v>-21</v>
      </c>
      <c r="DP5" s="263">
        <v>-19</v>
      </c>
      <c r="DQ5" s="193">
        <v>1000</v>
      </c>
      <c r="DR5" s="131">
        <f>DP5</f>
        <v>-19</v>
      </c>
      <c r="DS5" s="132">
        <f t="shared" ref="DS5:DS24" si="7">DR5+DS4</f>
        <v>-19</v>
      </c>
      <c r="DT5" s="191">
        <v>1</v>
      </c>
      <c r="DU5" s="241" t="s">
        <v>199</v>
      </c>
      <c r="DV5" s="133" t="s">
        <v>79</v>
      </c>
      <c r="DW5" s="194"/>
      <c r="DX5" s="572" t="s">
        <v>54</v>
      </c>
      <c r="DY5" s="573"/>
      <c r="DZ5" s="124" t="s">
        <v>51</v>
      </c>
      <c r="EA5" s="125" t="s">
        <v>237</v>
      </c>
      <c r="EB5" s="262">
        <v>1</v>
      </c>
      <c r="EC5" s="262">
        <v>17</v>
      </c>
      <c r="ED5" s="262">
        <v>-6</v>
      </c>
      <c r="EE5" s="263">
        <v>-2</v>
      </c>
      <c r="EF5" s="193">
        <v>1000</v>
      </c>
      <c r="EG5" s="131">
        <f>EE5</f>
        <v>-2</v>
      </c>
      <c r="EH5" s="132">
        <f t="shared" ref="EH5:EH24" si="8">EG5+EH4</f>
        <v>-2</v>
      </c>
      <c r="EI5" s="191">
        <v>1</v>
      </c>
      <c r="EJ5" s="241" t="s">
        <v>199</v>
      </c>
      <c r="EK5" s="133" t="s">
        <v>79</v>
      </c>
      <c r="EL5" s="194"/>
      <c r="EM5" s="572" t="s">
        <v>54</v>
      </c>
      <c r="EN5" s="573"/>
      <c r="EO5" s="124" t="s">
        <v>51</v>
      </c>
      <c r="EP5" s="125" t="s">
        <v>237</v>
      </c>
      <c r="EQ5" s="262">
        <v>1</v>
      </c>
      <c r="ER5" s="262">
        <v>0</v>
      </c>
      <c r="ES5" s="262">
        <v>-521</v>
      </c>
      <c r="ET5" s="263">
        <v>-19</v>
      </c>
      <c r="EU5" s="193">
        <v>1000</v>
      </c>
      <c r="EV5" s="131">
        <f>ET5</f>
        <v>-19</v>
      </c>
      <c r="EW5" s="132">
        <f t="shared" ref="EW5:EW24" si="9">EV5+EW4</f>
        <v>-19</v>
      </c>
      <c r="EX5" s="191">
        <v>1</v>
      </c>
      <c r="EY5" s="241" t="s">
        <v>199</v>
      </c>
      <c r="EZ5" s="133" t="s">
        <v>51</v>
      </c>
      <c r="FA5" s="194"/>
      <c r="FB5" s="572" t="s">
        <v>54</v>
      </c>
      <c r="FC5" s="573"/>
      <c r="FD5" s="124" t="s">
        <v>51</v>
      </c>
      <c r="FE5" s="125" t="s">
        <v>233</v>
      </c>
      <c r="FF5" s="262">
        <v>1</v>
      </c>
      <c r="FG5" s="262">
        <v>8</v>
      </c>
      <c r="FH5" s="262">
        <v>-12</v>
      </c>
      <c r="FI5" s="263">
        <v>-1</v>
      </c>
      <c r="FJ5" s="193">
        <v>1000</v>
      </c>
      <c r="FK5" s="131">
        <f>FI5</f>
        <v>-1</v>
      </c>
      <c r="FL5" s="132">
        <f t="shared" ref="FL5:FL24" si="10">FK5+FL4</f>
        <v>-1</v>
      </c>
      <c r="FM5" s="191">
        <v>1</v>
      </c>
      <c r="FN5" s="241" t="s">
        <v>199</v>
      </c>
      <c r="FO5" s="133" t="s">
        <v>51</v>
      </c>
      <c r="FP5" s="194"/>
      <c r="FQ5" s="572" t="s">
        <v>54</v>
      </c>
      <c r="FR5" s="573"/>
      <c r="FS5" s="124" t="s">
        <v>51</v>
      </c>
      <c r="FT5" s="125" t="s">
        <v>233</v>
      </c>
      <c r="FU5" s="262">
        <v>1</v>
      </c>
      <c r="FV5" s="262">
        <v>15</v>
      </c>
      <c r="FW5" s="262">
        <v>-2</v>
      </c>
      <c r="FX5" s="263">
        <v>5</v>
      </c>
      <c r="FY5" s="193">
        <v>1000</v>
      </c>
      <c r="FZ5" s="131">
        <f>FX5</f>
        <v>5</v>
      </c>
      <c r="GA5" s="132">
        <f t="shared" ref="GA5:GA24" si="11">FZ5+GA4</f>
        <v>5</v>
      </c>
      <c r="GB5" s="191">
        <v>1</v>
      </c>
      <c r="GC5" s="241" t="s">
        <v>199</v>
      </c>
      <c r="GD5" s="133" t="s">
        <v>51</v>
      </c>
      <c r="GE5" s="194"/>
      <c r="GF5" s="572" t="s">
        <v>54</v>
      </c>
      <c r="GG5" s="573"/>
      <c r="GH5" s="124" t="s">
        <v>51</v>
      </c>
      <c r="GI5" s="125" t="s">
        <v>233</v>
      </c>
      <c r="GJ5" s="262">
        <v>1</v>
      </c>
      <c r="GK5" s="262">
        <v>34</v>
      </c>
      <c r="GL5" s="262">
        <v>-10</v>
      </c>
      <c r="GM5" s="263">
        <v>27</v>
      </c>
      <c r="GN5" s="193">
        <v>1000</v>
      </c>
      <c r="GO5" s="131">
        <f>GM5</f>
        <v>27</v>
      </c>
      <c r="GP5" s="132">
        <f t="shared" ref="GP5:GP24" si="12">GO5+GP4</f>
        <v>27</v>
      </c>
      <c r="GQ5" s="191">
        <v>1</v>
      </c>
      <c r="GR5" s="241" t="s">
        <v>199</v>
      </c>
      <c r="GS5" s="133" t="s">
        <v>51</v>
      </c>
      <c r="GT5" s="194"/>
      <c r="GU5" s="572" t="s">
        <v>54</v>
      </c>
      <c r="GV5" s="573"/>
      <c r="GW5" s="124" t="s">
        <v>51</v>
      </c>
      <c r="GX5" s="125" t="s">
        <v>233</v>
      </c>
      <c r="GY5" s="262">
        <v>9</v>
      </c>
      <c r="GZ5" s="262">
        <v>219</v>
      </c>
      <c r="HA5" s="262">
        <v>-33</v>
      </c>
      <c r="HB5" s="263">
        <v>219</v>
      </c>
      <c r="HC5" s="193">
        <v>5000</v>
      </c>
      <c r="HD5" s="131">
        <f>HB5</f>
        <v>219</v>
      </c>
      <c r="HE5" s="132">
        <f t="shared" ref="HE5:HE45" si="13">HD5+HE4</f>
        <v>219</v>
      </c>
      <c r="HF5" s="191">
        <v>1</v>
      </c>
      <c r="HG5" s="241" t="s">
        <v>199</v>
      </c>
      <c r="HH5" s="133" t="s">
        <v>51</v>
      </c>
      <c r="HI5" s="194"/>
      <c r="HJ5" s="572" t="s">
        <v>54</v>
      </c>
      <c r="HK5" s="573"/>
      <c r="HL5" s="124" t="s">
        <v>51</v>
      </c>
      <c r="HM5" s="125" t="s">
        <v>233</v>
      </c>
      <c r="HN5" s="262">
        <v>15</v>
      </c>
      <c r="HO5" s="262">
        <v>122</v>
      </c>
      <c r="HP5" s="262">
        <v>-1</v>
      </c>
      <c r="HQ5" s="263">
        <v>116</v>
      </c>
      <c r="HR5" s="193">
        <v>5000</v>
      </c>
      <c r="HS5" s="131">
        <f>HQ5</f>
        <v>116</v>
      </c>
      <c r="HT5" s="132">
        <f t="shared" ref="HT5:HT68" si="14">HS5+HT4</f>
        <v>116</v>
      </c>
      <c r="HU5" s="191">
        <v>1</v>
      </c>
      <c r="HV5" s="241" t="s">
        <v>199</v>
      </c>
      <c r="HW5" s="133" t="s">
        <v>51</v>
      </c>
      <c r="HX5" s="194"/>
      <c r="HY5" s="572" t="s">
        <v>54</v>
      </c>
      <c r="HZ5" s="573"/>
      <c r="IA5" s="124" t="s">
        <v>51</v>
      </c>
      <c r="IB5" s="125" t="s">
        <v>233</v>
      </c>
      <c r="IC5" s="262">
        <v>14</v>
      </c>
      <c r="ID5" s="262">
        <v>308</v>
      </c>
      <c r="IE5" s="262">
        <v>-46</v>
      </c>
      <c r="IF5" s="263">
        <v>305</v>
      </c>
      <c r="IG5" s="193">
        <v>10000</v>
      </c>
      <c r="IH5" s="131">
        <f>IF5</f>
        <v>305</v>
      </c>
      <c r="II5" s="132">
        <f t="shared" ref="II5:II68" si="15">IH5+II4</f>
        <v>305</v>
      </c>
      <c r="IJ5" s="191">
        <v>1</v>
      </c>
      <c r="IK5" s="241" t="s">
        <v>199</v>
      </c>
      <c r="IL5" s="133" t="s">
        <v>51</v>
      </c>
      <c r="IM5" s="194"/>
      <c r="IN5" s="572" t="s">
        <v>54</v>
      </c>
      <c r="IO5" s="573"/>
      <c r="IP5" s="124" t="s">
        <v>51</v>
      </c>
      <c r="IQ5" s="125" t="s">
        <v>233</v>
      </c>
      <c r="IR5" s="262">
        <v>7</v>
      </c>
      <c r="IS5" s="262">
        <v>164</v>
      </c>
      <c r="IT5" s="262">
        <v>-27</v>
      </c>
      <c r="IU5" s="263">
        <v>159</v>
      </c>
      <c r="IV5" s="193">
        <v>5000</v>
      </c>
      <c r="IW5" s="131">
        <f>IU5</f>
        <v>159</v>
      </c>
      <c r="IX5" s="132">
        <f t="shared" ref="IX5:IX68" si="16">IW5+IX4</f>
        <v>159</v>
      </c>
      <c r="IY5" s="191">
        <v>1</v>
      </c>
      <c r="IZ5" s="241" t="s">
        <v>199</v>
      </c>
      <c r="JA5" s="133" t="s">
        <v>79</v>
      </c>
      <c r="JB5" s="194"/>
      <c r="JC5" s="572" t="s">
        <v>54</v>
      </c>
      <c r="JD5" s="573"/>
      <c r="JE5" s="124" t="s">
        <v>51</v>
      </c>
      <c r="JF5" s="125" t="s">
        <v>237</v>
      </c>
      <c r="JG5" s="262">
        <v>2</v>
      </c>
      <c r="JH5" s="262">
        <v>63</v>
      </c>
      <c r="JI5" s="262">
        <v>-6</v>
      </c>
      <c r="JJ5" s="263">
        <v>42</v>
      </c>
      <c r="JK5" s="193">
        <v>484</v>
      </c>
      <c r="JL5" s="131">
        <f>JJ5</f>
        <v>42</v>
      </c>
      <c r="JM5" s="132">
        <f t="shared" ref="JM5:JM24" si="17">JL5+JM4</f>
        <v>42</v>
      </c>
      <c r="JN5" s="191">
        <v>1</v>
      </c>
      <c r="JO5" s="241" t="s">
        <v>199</v>
      </c>
      <c r="JP5" s="133" t="s">
        <v>79</v>
      </c>
      <c r="JQ5" s="194"/>
      <c r="JR5" s="572" t="s">
        <v>54</v>
      </c>
      <c r="JS5" s="573"/>
      <c r="JT5" s="124" t="s">
        <v>51</v>
      </c>
      <c r="JU5" s="124"/>
      <c r="JV5" s="262">
        <v>1</v>
      </c>
      <c r="JW5" s="262">
        <v>61</v>
      </c>
      <c r="JX5" s="262">
        <v>-3</v>
      </c>
      <c r="JY5" s="263">
        <v>45</v>
      </c>
      <c r="JZ5" s="193">
        <v>484</v>
      </c>
      <c r="KA5" s="131">
        <f>JY5</f>
        <v>45</v>
      </c>
      <c r="KB5" s="132">
        <f t="shared" ref="KB5:KB68" si="18">KA5+KB4</f>
        <v>45</v>
      </c>
      <c r="KC5" s="191">
        <v>1</v>
      </c>
      <c r="KD5" s="241" t="s">
        <v>199</v>
      </c>
      <c r="KE5" s="133" t="s">
        <v>51</v>
      </c>
      <c r="KF5" s="194"/>
      <c r="KG5" s="572" t="s">
        <v>54</v>
      </c>
      <c r="KH5" s="573"/>
      <c r="KI5" s="124" t="s">
        <v>51</v>
      </c>
      <c r="KJ5" s="124" t="s">
        <v>228</v>
      </c>
      <c r="KK5" s="262">
        <v>2</v>
      </c>
      <c r="KL5" s="262">
        <v>20</v>
      </c>
      <c r="KM5" s="262">
        <v>-6</v>
      </c>
      <c r="KN5" s="263">
        <v>17</v>
      </c>
      <c r="KO5" s="193">
        <v>484</v>
      </c>
      <c r="KP5" s="131">
        <f>KN5</f>
        <v>17</v>
      </c>
      <c r="KQ5" s="132">
        <f t="shared" ref="KQ5:KQ68" si="19">KP5+KQ4</f>
        <v>17</v>
      </c>
      <c r="KR5" s="191">
        <v>1</v>
      </c>
      <c r="KS5" s="241" t="s">
        <v>199</v>
      </c>
      <c r="KT5" s="133"/>
      <c r="KU5" s="194"/>
      <c r="KV5" s="572" t="s">
        <v>54</v>
      </c>
      <c r="KW5" s="573"/>
      <c r="KX5" s="124" t="s">
        <v>51</v>
      </c>
      <c r="KY5" s="124"/>
      <c r="KZ5" s="262">
        <v>6</v>
      </c>
      <c r="LA5" s="262">
        <v>39</v>
      </c>
      <c r="LB5" s="262">
        <v>-5</v>
      </c>
      <c r="LC5" s="263">
        <v>20</v>
      </c>
      <c r="LD5" s="193">
        <v>1000</v>
      </c>
      <c r="LE5" s="131">
        <f>LC5</f>
        <v>20</v>
      </c>
      <c r="LF5" s="132">
        <f t="shared" ref="LF5:LF68" si="20">LE5+LF4</f>
        <v>20</v>
      </c>
      <c r="LG5" s="271"/>
      <c r="LH5" s="191">
        <v>1</v>
      </c>
      <c r="LI5" s="124" t="s">
        <v>51</v>
      </c>
      <c r="LJ5" s="124" t="s">
        <v>52</v>
      </c>
      <c r="LK5" s="125" t="s">
        <v>195</v>
      </c>
      <c r="LL5" s="124" t="s">
        <v>53</v>
      </c>
      <c r="LM5" s="192"/>
      <c r="LN5" s="192"/>
      <c r="LO5" s="126" t="s">
        <v>54</v>
      </c>
      <c r="LP5" s="127" t="s">
        <v>51</v>
      </c>
      <c r="LQ5" s="122"/>
      <c r="LR5" s="124"/>
      <c r="LS5" s="606"/>
      <c r="LT5" s="607"/>
      <c r="LU5" s="129">
        <v>1</v>
      </c>
      <c r="LV5" s="129">
        <v>18</v>
      </c>
      <c r="LW5" s="129">
        <v>-23</v>
      </c>
      <c r="LX5" s="130">
        <v>-22</v>
      </c>
      <c r="LY5" s="193">
        <v>1000</v>
      </c>
      <c r="LZ5" s="131">
        <f>LX5</f>
        <v>-22</v>
      </c>
      <c r="MA5" s="132">
        <f t="shared" ref="MA5:MA66" si="21">LZ5+MA4</f>
        <v>-22</v>
      </c>
      <c r="MB5" s="229"/>
      <c r="MC5" s="191">
        <v>1</v>
      </c>
      <c r="MD5" s="124" t="s">
        <v>51</v>
      </c>
      <c r="ME5" s="124" t="s">
        <v>52</v>
      </c>
      <c r="MF5" s="125" t="s">
        <v>195</v>
      </c>
      <c r="MG5" s="124" t="s">
        <v>53</v>
      </c>
      <c r="MH5" s="192"/>
      <c r="MI5" s="192"/>
      <c r="MJ5" s="126" t="s">
        <v>54</v>
      </c>
      <c r="MK5" s="127" t="s">
        <v>51</v>
      </c>
      <c r="ML5" s="122"/>
      <c r="MM5" s="124"/>
      <c r="MN5" s="592" t="s">
        <v>197</v>
      </c>
      <c r="MO5" s="593"/>
      <c r="MP5" s="129">
        <v>1</v>
      </c>
      <c r="MQ5" s="129"/>
      <c r="MR5" s="129"/>
      <c r="MS5" s="130">
        <v>3</v>
      </c>
      <c r="MT5" s="193">
        <v>1000</v>
      </c>
      <c r="MU5" s="131">
        <f>MS5</f>
        <v>3</v>
      </c>
      <c r="MV5" s="132">
        <f t="shared" ref="MV5:MV66" si="22">MU5+MV4</f>
        <v>3</v>
      </c>
      <c r="MX5" s="191">
        <v>1</v>
      </c>
      <c r="MY5" s="124" t="s">
        <v>51</v>
      </c>
      <c r="MZ5" s="124" t="s">
        <v>52</v>
      </c>
      <c r="NA5" s="125" t="s">
        <v>195</v>
      </c>
      <c r="NB5" s="124" t="s">
        <v>53</v>
      </c>
      <c r="NC5" s="192"/>
      <c r="ND5" s="192"/>
      <c r="NE5" s="126" t="s">
        <v>54</v>
      </c>
      <c r="NF5" s="127" t="s">
        <v>51</v>
      </c>
      <c r="NG5" s="122"/>
      <c r="NH5" s="124"/>
      <c r="NI5" s="592" t="s">
        <v>197</v>
      </c>
      <c r="NJ5" s="593"/>
      <c r="NK5" s="129">
        <v>1</v>
      </c>
      <c r="NL5" s="129"/>
      <c r="NM5" s="129"/>
      <c r="NN5" s="130">
        <v>-32</v>
      </c>
      <c r="NO5" s="193">
        <v>1000</v>
      </c>
      <c r="NP5" s="131">
        <f>NN5</f>
        <v>-32</v>
      </c>
      <c r="NQ5" s="132">
        <f t="shared" ref="NQ5:NQ66" si="23">NP5+NQ4</f>
        <v>-32</v>
      </c>
      <c r="NS5" s="191">
        <v>1</v>
      </c>
      <c r="NT5" s="124" t="s">
        <v>51</v>
      </c>
      <c r="NU5" s="124" t="s">
        <v>52</v>
      </c>
      <c r="NV5" s="125" t="s">
        <v>195</v>
      </c>
      <c r="NW5" s="124" t="s">
        <v>53</v>
      </c>
      <c r="NX5" s="192"/>
      <c r="NY5" s="192"/>
      <c r="NZ5" s="126" t="s">
        <v>54</v>
      </c>
      <c r="OA5" s="127" t="s">
        <v>51</v>
      </c>
      <c r="OB5" s="122"/>
      <c r="OC5" s="124"/>
      <c r="OD5" s="617" t="s">
        <v>204</v>
      </c>
      <c r="OE5" s="593"/>
      <c r="OF5" s="129">
        <v>32</v>
      </c>
      <c r="OG5" s="129">
        <v>59</v>
      </c>
      <c r="OH5" s="129">
        <v>-32</v>
      </c>
      <c r="OI5" s="130">
        <v>46</v>
      </c>
      <c r="OJ5" s="193">
        <v>1000</v>
      </c>
      <c r="OK5" s="131">
        <f>OI5</f>
        <v>46</v>
      </c>
      <c r="OL5" s="132">
        <f t="shared" ref="OL5:OL66" si="24">OK5+OL4</f>
        <v>46</v>
      </c>
      <c r="OQ5" s="472">
        <v>1</v>
      </c>
      <c r="OR5" s="362" t="s">
        <v>199</v>
      </c>
      <c r="OS5" s="363" t="s">
        <v>51</v>
      </c>
      <c r="OT5" s="473"/>
      <c r="OU5" s="560" t="s">
        <v>54</v>
      </c>
      <c r="OV5" s="561"/>
      <c r="OW5" s="474" t="s">
        <v>51</v>
      </c>
      <c r="OX5" s="475" t="s">
        <v>306</v>
      </c>
      <c r="OY5" s="367">
        <v>1</v>
      </c>
      <c r="OZ5" s="367">
        <v>35</v>
      </c>
      <c r="PA5" s="367">
        <v>-2</v>
      </c>
      <c r="PB5" s="368">
        <v>13</v>
      </c>
      <c r="PC5" s="476">
        <v>1000</v>
      </c>
      <c r="PD5" s="370">
        <f>PB5</f>
        <v>13</v>
      </c>
      <c r="PE5" s="477">
        <f t="shared" ref="PE5:PE24" si="25">PD5+PE4</f>
        <v>13</v>
      </c>
      <c r="PF5" s="191">
        <v>1</v>
      </c>
      <c r="PG5" s="241" t="s">
        <v>199</v>
      </c>
      <c r="PH5" s="133" t="s">
        <v>51</v>
      </c>
      <c r="PI5" s="194"/>
      <c r="PJ5" s="572" t="s">
        <v>54</v>
      </c>
      <c r="PK5" s="573"/>
      <c r="PL5" s="124" t="s">
        <v>51</v>
      </c>
      <c r="PM5" s="125" t="s">
        <v>237</v>
      </c>
      <c r="PN5" s="367">
        <v>32</v>
      </c>
      <c r="PO5" s="367">
        <v>177</v>
      </c>
      <c r="PP5" s="367">
        <v>-55</v>
      </c>
      <c r="PQ5" s="368">
        <v>59</v>
      </c>
      <c r="PR5" s="193">
        <v>516</v>
      </c>
      <c r="PS5" s="131">
        <f>PQ5</f>
        <v>59</v>
      </c>
      <c r="PT5" s="132">
        <f t="shared" ref="PT5:PT24" si="26">PS5+PT4</f>
        <v>59</v>
      </c>
      <c r="PU5" s="191">
        <v>1</v>
      </c>
      <c r="PV5" s="241" t="s">
        <v>199</v>
      </c>
      <c r="PW5" s="133" t="s">
        <v>51</v>
      </c>
      <c r="PX5" s="194"/>
      <c r="PY5" s="572" t="s">
        <v>54</v>
      </c>
      <c r="PZ5" s="573"/>
      <c r="QA5" s="124" t="s">
        <v>51</v>
      </c>
      <c r="QB5" s="125" t="s">
        <v>233</v>
      </c>
      <c r="QC5" s="367">
        <v>2</v>
      </c>
      <c r="QD5" s="367">
        <v>88</v>
      </c>
      <c r="QE5" s="367">
        <v>-4</v>
      </c>
      <c r="QF5" s="368">
        <v>14</v>
      </c>
      <c r="QG5" s="193">
        <v>1000</v>
      </c>
      <c r="QH5" s="131">
        <f>QF5</f>
        <v>14</v>
      </c>
      <c r="QI5" s="132">
        <f t="shared" ref="QI5:QI24" si="27">QH5+QI4</f>
        <v>14</v>
      </c>
      <c r="QJ5" s="191">
        <v>1</v>
      </c>
      <c r="QK5" s="241" t="s">
        <v>199</v>
      </c>
      <c r="QL5" s="133" t="s">
        <v>51</v>
      </c>
      <c r="QM5" s="194"/>
      <c r="QN5" s="572" t="s">
        <v>54</v>
      </c>
      <c r="QO5" s="573"/>
      <c r="QP5" s="124" t="s">
        <v>51</v>
      </c>
      <c r="QQ5" s="125" t="s">
        <v>233</v>
      </c>
      <c r="QR5" s="367">
        <v>2</v>
      </c>
      <c r="QS5" s="367">
        <v>55</v>
      </c>
      <c r="QT5" s="367">
        <v>-23</v>
      </c>
      <c r="QU5" s="368">
        <v>-7</v>
      </c>
      <c r="QV5" s="193">
        <v>1000</v>
      </c>
      <c r="QW5" s="131">
        <f>QU5</f>
        <v>-7</v>
      </c>
      <c r="QX5" s="132">
        <f t="shared" ref="QX5:QX24" si="28">QW5+QX4</f>
        <v>-7</v>
      </c>
      <c r="QY5" s="191">
        <v>1</v>
      </c>
      <c r="QZ5" s="241" t="s">
        <v>199</v>
      </c>
      <c r="RA5" s="133" t="s">
        <v>51</v>
      </c>
      <c r="RB5" s="194"/>
      <c r="RC5" s="572" t="s">
        <v>54</v>
      </c>
      <c r="RD5" s="573"/>
      <c r="RE5" s="124" t="s">
        <v>51</v>
      </c>
      <c r="RF5" s="125" t="s">
        <v>233</v>
      </c>
      <c r="RG5" s="367">
        <v>8</v>
      </c>
      <c r="RH5" s="367">
        <v>33</v>
      </c>
      <c r="RI5" s="367">
        <v>-33</v>
      </c>
      <c r="RJ5" s="368">
        <v>13</v>
      </c>
      <c r="RK5" s="193">
        <v>1000</v>
      </c>
      <c r="RL5" s="131">
        <f>RJ5</f>
        <v>13</v>
      </c>
      <c r="RM5" s="132">
        <f t="shared" ref="RM5:RM24" si="29">RL5+RM4</f>
        <v>13</v>
      </c>
    </row>
    <row r="6" spans="1:481" ht="14.4">
      <c r="A6" s="133" t="s">
        <v>55</v>
      </c>
      <c r="B6" s="241" t="s">
        <v>1</v>
      </c>
      <c r="C6" s="128">
        <v>-1000</v>
      </c>
      <c r="D6" s="194"/>
      <c r="E6" s="572" t="s">
        <v>56</v>
      </c>
      <c r="F6" s="573"/>
      <c r="G6" s="124" t="s">
        <v>51</v>
      </c>
      <c r="H6" s="125" t="s">
        <v>261</v>
      </c>
      <c r="I6" s="367">
        <v>2</v>
      </c>
      <c r="J6" s="367">
        <v>36</v>
      </c>
      <c r="K6" s="367">
        <v>-7</v>
      </c>
      <c r="L6" s="368">
        <v>36</v>
      </c>
      <c r="M6" s="193">
        <v>1000</v>
      </c>
      <c r="N6" s="131">
        <f t="shared" ref="N6:N66" si="30">L6</f>
        <v>36</v>
      </c>
      <c r="O6" s="132">
        <f t="shared" si="0"/>
        <v>120</v>
      </c>
      <c r="Q6" s="133" t="s">
        <v>55</v>
      </c>
      <c r="R6" s="241" t="s">
        <v>1</v>
      </c>
      <c r="S6" s="128">
        <v>-1000</v>
      </c>
      <c r="T6" s="194"/>
      <c r="U6" s="572" t="s">
        <v>56</v>
      </c>
      <c r="V6" s="573"/>
      <c r="W6" s="124" t="s">
        <v>51</v>
      </c>
      <c r="X6" s="125" t="s">
        <v>261</v>
      </c>
      <c r="Y6" s="367">
        <v>16</v>
      </c>
      <c r="Z6" s="367">
        <v>11</v>
      </c>
      <c r="AA6" s="367">
        <v>-87</v>
      </c>
      <c r="AB6" s="368">
        <v>-53</v>
      </c>
      <c r="AC6" s="193">
        <v>1000</v>
      </c>
      <c r="AD6" s="131">
        <f t="shared" ref="AD6:AD69" si="31">AB6</f>
        <v>-53</v>
      </c>
      <c r="AE6" s="132">
        <f t="shared" si="1"/>
        <v>-20</v>
      </c>
      <c r="AF6" s="133" t="s">
        <v>55</v>
      </c>
      <c r="AG6" s="241" t="s">
        <v>1</v>
      </c>
      <c r="AH6" s="128">
        <v>-1000</v>
      </c>
      <c r="AI6" s="194"/>
      <c r="AJ6" s="572" t="s">
        <v>56</v>
      </c>
      <c r="AK6" s="573"/>
      <c r="AL6" s="124" t="s">
        <v>51</v>
      </c>
      <c r="AM6" s="125" t="s">
        <v>261</v>
      </c>
      <c r="AN6" s="367">
        <v>10</v>
      </c>
      <c r="AO6" s="367">
        <v>103</v>
      </c>
      <c r="AP6" s="367">
        <v>-7</v>
      </c>
      <c r="AQ6" s="368">
        <v>96</v>
      </c>
      <c r="AR6" s="193">
        <v>1000</v>
      </c>
      <c r="AS6" s="131">
        <f t="shared" ref="AS6:AS69" si="32">AQ6</f>
        <v>96</v>
      </c>
      <c r="AT6" s="132">
        <f t="shared" si="2"/>
        <v>17</v>
      </c>
      <c r="AU6" s="133" t="s">
        <v>55</v>
      </c>
      <c r="AV6" s="241" t="s">
        <v>1</v>
      </c>
      <c r="AW6" s="128">
        <v>-1000</v>
      </c>
      <c r="AX6" s="194"/>
      <c r="AY6" s="572" t="s">
        <v>56</v>
      </c>
      <c r="AZ6" s="573"/>
      <c r="BA6" s="124" t="s">
        <v>51</v>
      </c>
      <c r="BB6" s="125" t="s">
        <v>261</v>
      </c>
      <c r="BC6" s="367">
        <v>14</v>
      </c>
      <c r="BD6" s="262">
        <v>45</v>
      </c>
      <c r="BE6" s="262">
        <v>-23</v>
      </c>
      <c r="BF6" s="263">
        <v>33</v>
      </c>
      <c r="BG6" s="193">
        <v>1000</v>
      </c>
      <c r="BH6" s="131">
        <f t="shared" ref="BH6:BH69" si="33">BF6</f>
        <v>33</v>
      </c>
      <c r="BI6" s="132">
        <f t="shared" si="3"/>
        <v>28</v>
      </c>
      <c r="BJ6" s="400"/>
      <c r="BK6" s="133" t="s">
        <v>55</v>
      </c>
      <c r="BL6" s="241" t="s">
        <v>1</v>
      </c>
      <c r="BM6" s="128">
        <v>-1000</v>
      </c>
      <c r="BN6" s="194"/>
      <c r="BO6" s="572" t="s">
        <v>56</v>
      </c>
      <c r="BP6" s="573"/>
      <c r="BQ6" s="124" t="s">
        <v>51</v>
      </c>
      <c r="BR6" s="125" t="s">
        <v>261</v>
      </c>
      <c r="BS6" s="367">
        <v>6</v>
      </c>
      <c r="BT6" s="262">
        <v>26</v>
      </c>
      <c r="BU6" s="262">
        <v>-21</v>
      </c>
      <c r="BV6" s="263">
        <v>-19</v>
      </c>
      <c r="BW6" s="193">
        <v>1000</v>
      </c>
      <c r="BX6" s="131">
        <f t="shared" ref="BX6:BX69" si="34">BV6</f>
        <v>-19</v>
      </c>
      <c r="BY6" s="132">
        <f t="shared" si="4"/>
        <v>21</v>
      </c>
      <c r="BZ6" s="400"/>
      <c r="CA6" s="133" t="s">
        <v>55</v>
      </c>
      <c r="CB6" s="241" t="s">
        <v>1</v>
      </c>
      <c r="CC6" s="128">
        <v>-1000</v>
      </c>
      <c r="CD6" s="194"/>
      <c r="CE6" s="572" t="s">
        <v>56</v>
      </c>
      <c r="CF6" s="573"/>
      <c r="CG6" s="124" t="s">
        <v>51</v>
      </c>
      <c r="CH6" s="125" t="s">
        <v>261</v>
      </c>
      <c r="CI6" s="367">
        <v>2</v>
      </c>
      <c r="CJ6" s="262">
        <v>42</v>
      </c>
      <c r="CK6" s="262">
        <v>-8</v>
      </c>
      <c r="CL6" s="263">
        <v>36</v>
      </c>
      <c r="CM6" s="193">
        <v>1000</v>
      </c>
      <c r="CN6" s="131">
        <f t="shared" ref="CN6:CN69" si="35">CL6</f>
        <v>36</v>
      </c>
      <c r="CO6" s="132">
        <f t="shared" si="5"/>
        <v>15</v>
      </c>
      <c r="CP6" s="363" t="s">
        <v>55</v>
      </c>
      <c r="CQ6" s="362" t="s">
        <v>1</v>
      </c>
      <c r="CR6" s="372">
        <v>-1000</v>
      </c>
      <c r="CS6" s="364"/>
      <c r="CT6" s="581" t="s">
        <v>56</v>
      </c>
      <c r="CU6" s="582"/>
      <c r="CV6" s="365" t="s">
        <v>51</v>
      </c>
      <c r="CW6" s="366" t="s">
        <v>261</v>
      </c>
      <c r="CX6" s="367">
        <v>2</v>
      </c>
      <c r="CY6" s="367">
        <v>14</v>
      </c>
      <c r="CZ6" s="367">
        <v>-24</v>
      </c>
      <c r="DA6" s="368">
        <v>-18</v>
      </c>
      <c r="DB6" s="369">
        <v>1000</v>
      </c>
      <c r="DC6" s="370">
        <f t="shared" ref="DC6:DC69" si="36">DA6</f>
        <v>-18</v>
      </c>
      <c r="DD6" s="371">
        <f t="shared" si="6"/>
        <v>-53</v>
      </c>
      <c r="DE6" s="133" t="s">
        <v>55</v>
      </c>
      <c r="DF6" s="241" t="s">
        <v>1</v>
      </c>
      <c r="DG6" s="128">
        <v>-1000</v>
      </c>
      <c r="DH6" s="194"/>
      <c r="DI6" s="572" t="s">
        <v>56</v>
      </c>
      <c r="DJ6" s="573"/>
      <c r="DK6" s="124" t="s">
        <v>51</v>
      </c>
      <c r="DL6" s="125" t="s">
        <v>261</v>
      </c>
      <c r="DM6" s="262">
        <v>1</v>
      </c>
      <c r="DN6" s="262">
        <v>24</v>
      </c>
      <c r="DO6" s="262">
        <v>0</v>
      </c>
      <c r="DP6" s="263">
        <v>4</v>
      </c>
      <c r="DQ6" s="193">
        <v>1000</v>
      </c>
      <c r="DR6" s="131">
        <f t="shared" ref="DR6:DR69" si="37">DP6</f>
        <v>4</v>
      </c>
      <c r="DS6" s="132">
        <f t="shared" si="7"/>
        <v>-15</v>
      </c>
      <c r="DT6" s="133" t="s">
        <v>55</v>
      </c>
      <c r="DU6" s="241" t="s">
        <v>1</v>
      </c>
      <c r="DV6" s="128">
        <v>-1000</v>
      </c>
      <c r="DW6" s="194"/>
      <c r="DX6" s="572" t="s">
        <v>56</v>
      </c>
      <c r="DY6" s="573"/>
      <c r="DZ6" s="124" t="s">
        <v>51</v>
      </c>
      <c r="EA6" s="125" t="s">
        <v>261</v>
      </c>
      <c r="EB6" s="262">
        <v>1</v>
      </c>
      <c r="EC6" s="262">
        <v>20</v>
      </c>
      <c r="ED6" s="262">
        <v>-2</v>
      </c>
      <c r="EE6" s="263">
        <v>9</v>
      </c>
      <c r="EF6" s="193">
        <v>1000</v>
      </c>
      <c r="EG6" s="131">
        <f t="shared" ref="EG6:EG69" si="38">EE6</f>
        <v>9</v>
      </c>
      <c r="EH6" s="132">
        <f t="shared" si="8"/>
        <v>7</v>
      </c>
      <c r="EI6" s="133" t="s">
        <v>55</v>
      </c>
      <c r="EJ6" s="241" t="s">
        <v>1</v>
      </c>
      <c r="EK6" s="128">
        <v>-1000</v>
      </c>
      <c r="EL6" s="194"/>
      <c r="EM6" s="572" t="s">
        <v>56</v>
      </c>
      <c r="EN6" s="573"/>
      <c r="EO6" s="124" t="s">
        <v>51</v>
      </c>
      <c r="EP6" s="125" t="s">
        <v>261</v>
      </c>
      <c r="EQ6" s="262">
        <v>1</v>
      </c>
      <c r="ER6" s="262">
        <v>26</v>
      </c>
      <c r="ES6" s="262">
        <v>-1</v>
      </c>
      <c r="ET6" s="263">
        <v>14</v>
      </c>
      <c r="EU6" s="193">
        <v>1000</v>
      </c>
      <c r="EV6" s="131">
        <f t="shared" ref="EV6:EV69" si="39">ET6</f>
        <v>14</v>
      </c>
      <c r="EW6" s="132">
        <f t="shared" si="9"/>
        <v>-5</v>
      </c>
      <c r="EX6" s="133" t="s">
        <v>55</v>
      </c>
      <c r="EY6" s="241" t="s">
        <v>1</v>
      </c>
      <c r="EZ6" s="128">
        <v>-1000</v>
      </c>
      <c r="FA6" s="194"/>
      <c r="FB6" s="572" t="s">
        <v>56</v>
      </c>
      <c r="FC6" s="573"/>
      <c r="FD6" s="124" t="s">
        <v>51</v>
      </c>
      <c r="FE6" s="125" t="s">
        <v>261</v>
      </c>
      <c r="FF6" s="262">
        <v>1</v>
      </c>
      <c r="FG6" s="262">
        <v>31</v>
      </c>
      <c r="FH6" s="262">
        <v>-5</v>
      </c>
      <c r="FI6" s="263">
        <v>19</v>
      </c>
      <c r="FJ6" s="193">
        <v>1000</v>
      </c>
      <c r="FK6" s="131">
        <f t="shared" ref="FK6:FK69" si="40">FI6</f>
        <v>19</v>
      </c>
      <c r="FL6" s="132">
        <f t="shared" si="10"/>
        <v>18</v>
      </c>
      <c r="FM6" s="133" t="s">
        <v>55</v>
      </c>
      <c r="FN6" s="241" t="s">
        <v>1</v>
      </c>
      <c r="FO6" s="128">
        <v>-1000</v>
      </c>
      <c r="FP6" s="194"/>
      <c r="FQ6" s="572" t="s">
        <v>56</v>
      </c>
      <c r="FR6" s="573"/>
      <c r="FS6" s="124" t="s">
        <v>51</v>
      </c>
      <c r="FT6" s="125" t="s">
        <v>261</v>
      </c>
      <c r="FU6" s="262">
        <v>1</v>
      </c>
      <c r="FV6" s="262">
        <v>15</v>
      </c>
      <c r="FW6" s="262">
        <v>-4</v>
      </c>
      <c r="FX6" s="263">
        <v>10</v>
      </c>
      <c r="FY6" s="193">
        <v>1000</v>
      </c>
      <c r="FZ6" s="131">
        <f t="shared" ref="FZ6:FZ69" si="41">FX6</f>
        <v>10</v>
      </c>
      <c r="GA6" s="132">
        <f t="shared" si="11"/>
        <v>15</v>
      </c>
      <c r="GB6" s="133" t="s">
        <v>55</v>
      </c>
      <c r="GC6" s="241" t="s">
        <v>1</v>
      </c>
      <c r="GD6" s="128">
        <v>-1000</v>
      </c>
      <c r="GE6" s="194"/>
      <c r="GF6" s="572" t="s">
        <v>56</v>
      </c>
      <c r="GG6" s="573"/>
      <c r="GH6" s="124" t="s">
        <v>51</v>
      </c>
      <c r="GI6" s="125" t="s">
        <v>261</v>
      </c>
      <c r="GJ6" s="262">
        <v>1</v>
      </c>
      <c r="GK6" s="262">
        <v>21</v>
      </c>
      <c r="GL6" s="262">
        <v>-2</v>
      </c>
      <c r="GM6" s="263">
        <v>16</v>
      </c>
      <c r="GN6" s="193">
        <v>1000</v>
      </c>
      <c r="GO6" s="131">
        <f t="shared" ref="GO6:GO69" si="42">GM6</f>
        <v>16</v>
      </c>
      <c r="GP6" s="132">
        <f t="shared" si="12"/>
        <v>43</v>
      </c>
      <c r="GQ6" s="133" t="s">
        <v>55</v>
      </c>
      <c r="GR6" s="241" t="s">
        <v>1</v>
      </c>
      <c r="GS6" s="128">
        <v>-1000</v>
      </c>
      <c r="GT6" s="194"/>
      <c r="GU6" s="572" t="s">
        <v>56</v>
      </c>
      <c r="GV6" s="573"/>
      <c r="GW6" s="124" t="s">
        <v>51</v>
      </c>
      <c r="GX6" s="125" t="s">
        <v>245</v>
      </c>
      <c r="GY6" s="262">
        <v>10</v>
      </c>
      <c r="GZ6" s="262">
        <v>181</v>
      </c>
      <c r="HA6" s="262">
        <v>-13</v>
      </c>
      <c r="HB6" s="263">
        <v>179</v>
      </c>
      <c r="HC6" s="193">
        <v>5000</v>
      </c>
      <c r="HD6" s="131">
        <f t="shared" ref="HD6:HD69" si="43">HB6</f>
        <v>179</v>
      </c>
      <c r="HE6" s="132">
        <f t="shared" si="13"/>
        <v>398</v>
      </c>
      <c r="HF6" s="133" t="s">
        <v>55</v>
      </c>
      <c r="HG6" s="241" t="s">
        <v>1</v>
      </c>
      <c r="HH6" s="128">
        <v>-1000</v>
      </c>
      <c r="HI6" s="194"/>
      <c r="HJ6" s="572" t="s">
        <v>56</v>
      </c>
      <c r="HK6" s="573"/>
      <c r="HL6" s="124" t="s">
        <v>51</v>
      </c>
      <c r="HM6" s="125" t="s">
        <v>245</v>
      </c>
      <c r="HN6" s="262">
        <v>31</v>
      </c>
      <c r="HO6" s="262">
        <v>114</v>
      </c>
      <c r="HP6" s="262">
        <v>-116</v>
      </c>
      <c r="HQ6" s="263">
        <v>112</v>
      </c>
      <c r="HR6" s="193">
        <v>5000</v>
      </c>
      <c r="HS6" s="131">
        <f t="shared" ref="HS6:HS69" si="44">HQ6</f>
        <v>112</v>
      </c>
      <c r="HT6" s="132">
        <f t="shared" si="14"/>
        <v>228</v>
      </c>
      <c r="HU6" s="133" t="s">
        <v>55</v>
      </c>
      <c r="HV6" s="241" t="s">
        <v>1</v>
      </c>
      <c r="HW6" s="128">
        <v>-1000</v>
      </c>
      <c r="HX6" s="194"/>
      <c r="HY6" s="572" t="s">
        <v>56</v>
      </c>
      <c r="HZ6" s="573"/>
      <c r="IA6" s="124" t="s">
        <v>51</v>
      </c>
      <c r="IB6" s="125" t="s">
        <v>245</v>
      </c>
      <c r="IC6" s="262">
        <v>29</v>
      </c>
      <c r="ID6" s="262">
        <v>401</v>
      </c>
      <c r="IE6" s="262">
        <v>-1</v>
      </c>
      <c r="IF6" s="263">
        <v>393</v>
      </c>
      <c r="IG6" s="193">
        <v>10000</v>
      </c>
      <c r="IH6" s="131">
        <f t="shared" ref="IH6:IH69" si="45">IF6</f>
        <v>393</v>
      </c>
      <c r="II6" s="132">
        <f t="shared" si="15"/>
        <v>698</v>
      </c>
      <c r="IJ6" s="133" t="s">
        <v>55</v>
      </c>
      <c r="IK6" s="241" t="s">
        <v>1</v>
      </c>
      <c r="IL6" s="128">
        <v>-1000</v>
      </c>
      <c r="IM6" s="194"/>
      <c r="IN6" s="572" t="s">
        <v>56</v>
      </c>
      <c r="IO6" s="573"/>
      <c r="IP6" s="124" t="s">
        <v>51</v>
      </c>
      <c r="IQ6" s="125" t="s">
        <v>245</v>
      </c>
      <c r="IR6" s="262">
        <v>16</v>
      </c>
      <c r="IS6" s="262">
        <v>182</v>
      </c>
      <c r="IT6" s="262">
        <v>-4</v>
      </c>
      <c r="IU6" s="263">
        <v>178</v>
      </c>
      <c r="IV6" s="193">
        <v>5000</v>
      </c>
      <c r="IW6" s="131">
        <f t="shared" ref="IW6:IW69" si="46">IU6</f>
        <v>178</v>
      </c>
      <c r="IX6" s="132">
        <f t="shared" si="16"/>
        <v>337</v>
      </c>
      <c r="IY6" s="133" t="s">
        <v>55</v>
      </c>
      <c r="IZ6" s="241" t="s">
        <v>1</v>
      </c>
      <c r="JA6" s="128">
        <v>-1000</v>
      </c>
      <c r="JB6" s="194"/>
      <c r="JC6" s="572" t="s">
        <v>56</v>
      </c>
      <c r="JD6" s="573"/>
      <c r="JE6" s="124" t="s">
        <v>51</v>
      </c>
      <c r="JF6" s="125" t="s">
        <v>238</v>
      </c>
      <c r="JG6" s="262">
        <v>3</v>
      </c>
      <c r="JH6" s="262">
        <v>23</v>
      </c>
      <c r="JI6" s="262">
        <v>-19</v>
      </c>
      <c r="JJ6" s="263">
        <v>12</v>
      </c>
      <c r="JK6" s="193">
        <v>1000</v>
      </c>
      <c r="JL6" s="131">
        <f t="shared" ref="JL6:JL69" si="47">JJ6</f>
        <v>12</v>
      </c>
      <c r="JM6" s="132">
        <f t="shared" si="17"/>
        <v>54</v>
      </c>
      <c r="JN6" s="133" t="s">
        <v>55</v>
      </c>
      <c r="JO6" s="241" t="s">
        <v>1</v>
      </c>
      <c r="JP6" s="128">
        <v>-1000</v>
      </c>
      <c r="JQ6" s="194"/>
      <c r="JR6" s="572" t="s">
        <v>56</v>
      </c>
      <c r="JS6" s="573"/>
      <c r="JT6" s="124" t="s">
        <v>51</v>
      </c>
      <c r="JU6" s="124"/>
      <c r="JV6" s="262">
        <v>1</v>
      </c>
      <c r="JW6" s="262">
        <v>19</v>
      </c>
      <c r="JX6" s="262">
        <v>-19</v>
      </c>
      <c r="JY6" s="263">
        <v>-18</v>
      </c>
      <c r="JZ6" s="193">
        <v>1000</v>
      </c>
      <c r="KA6" s="131">
        <f t="shared" ref="KA6:KA30" si="48">JY6</f>
        <v>-18</v>
      </c>
      <c r="KB6" s="132">
        <f t="shared" si="18"/>
        <v>27</v>
      </c>
      <c r="KC6" s="133" t="s">
        <v>55</v>
      </c>
      <c r="KD6" s="241" t="s">
        <v>1</v>
      </c>
      <c r="KE6" s="128">
        <v>-1000</v>
      </c>
      <c r="KF6" s="194"/>
      <c r="KG6" s="572" t="s">
        <v>56</v>
      </c>
      <c r="KH6" s="573"/>
      <c r="KI6" s="124" t="s">
        <v>51</v>
      </c>
      <c r="KJ6" s="124" t="s">
        <v>228</v>
      </c>
      <c r="KK6" s="262">
        <v>14</v>
      </c>
      <c r="KL6" s="262">
        <v>25</v>
      </c>
      <c r="KM6" s="262">
        <v>-30</v>
      </c>
      <c r="KN6" s="263">
        <v>-1</v>
      </c>
      <c r="KO6" s="193">
        <v>1000</v>
      </c>
      <c r="KP6" s="131">
        <f t="shared" ref="KP6:KP69" si="49">KN6</f>
        <v>-1</v>
      </c>
      <c r="KQ6" s="132">
        <f t="shared" si="19"/>
        <v>16</v>
      </c>
      <c r="KR6" s="133" t="s">
        <v>55</v>
      </c>
      <c r="KS6" s="241" t="s">
        <v>1</v>
      </c>
      <c r="KT6" s="128"/>
      <c r="KU6" s="194"/>
      <c r="KV6" s="572" t="s">
        <v>56</v>
      </c>
      <c r="KW6" s="573"/>
      <c r="KX6" s="124" t="s">
        <v>51</v>
      </c>
      <c r="KY6" s="124"/>
      <c r="KZ6" s="262">
        <v>10</v>
      </c>
      <c r="LA6" s="262">
        <v>33</v>
      </c>
      <c r="LB6" s="262">
        <v>-38</v>
      </c>
      <c r="LC6" s="263">
        <v>33</v>
      </c>
      <c r="LD6" s="193">
        <v>1000</v>
      </c>
      <c r="LE6" s="131">
        <f t="shared" ref="LE6:LE69" si="50">LC6</f>
        <v>33</v>
      </c>
      <c r="LF6" s="132">
        <f t="shared" si="20"/>
        <v>53</v>
      </c>
      <c r="LG6" s="271"/>
      <c r="LH6" s="133" t="s">
        <v>55</v>
      </c>
      <c r="LI6" s="134"/>
      <c r="LJ6" s="128"/>
      <c r="LK6" s="70"/>
      <c r="LL6" s="128"/>
      <c r="LM6" s="192"/>
      <c r="LN6" s="192"/>
      <c r="LO6" s="126" t="s">
        <v>56</v>
      </c>
      <c r="LP6" s="127" t="s">
        <v>51</v>
      </c>
      <c r="LQ6" s="122"/>
      <c r="LR6" s="135"/>
      <c r="LS6" s="604"/>
      <c r="LT6" s="605"/>
      <c r="LU6" s="129">
        <v>1</v>
      </c>
      <c r="LV6" s="129">
        <v>16</v>
      </c>
      <c r="LW6" s="129">
        <v>-4</v>
      </c>
      <c r="LX6" s="130">
        <v>8</v>
      </c>
      <c r="LY6" s="193">
        <v>1000</v>
      </c>
      <c r="LZ6" s="131">
        <f t="shared" ref="LZ6:LZ69" si="51">LX6</f>
        <v>8</v>
      </c>
      <c r="MA6" s="132">
        <f t="shared" si="21"/>
        <v>-14</v>
      </c>
      <c r="MB6" s="229"/>
      <c r="MC6" s="133" t="s">
        <v>55</v>
      </c>
      <c r="MD6" s="134"/>
      <c r="ME6" s="128"/>
      <c r="MF6" s="70"/>
      <c r="MG6" s="128"/>
      <c r="MH6" s="192"/>
      <c r="MI6" s="192"/>
      <c r="MJ6" s="126" t="s">
        <v>56</v>
      </c>
      <c r="MK6" s="127" t="s">
        <v>51</v>
      </c>
      <c r="ML6" s="122"/>
      <c r="MM6" s="135"/>
      <c r="MN6" s="617" t="s">
        <v>202</v>
      </c>
      <c r="MO6" s="593"/>
      <c r="MP6" s="129">
        <v>1</v>
      </c>
      <c r="MQ6" s="129"/>
      <c r="MR6" s="129"/>
      <c r="MS6" s="130">
        <v>9</v>
      </c>
      <c r="MT6" s="193">
        <v>1000</v>
      </c>
      <c r="MU6" s="131">
        <f t="shared" ref="MU6:MU69" si="52">MS6</f>
        <v>9</v>
      </c>
      <c r="MV6" s="132">
        <f t="shared" si="22"/>
        <v>12</v>
      </c>
      <c r="MX6" s="133" t="s">
        <v>55</v>
      </c>
      <c r="MY6" s="134"/>
      <c r="MZ6" s="128"/>
      <c r="NA6" s="70"/>
      <c r="NB6" s="128"/>
      <c r="NC6" s="192"/>
      <c r="ND6" s="192"/>
      <c r="NE6" s="126" t="s">
        <v>56</v>
      </c>
      <c r="NF6" s="127" t="s">
        <v>51</v>
      </c>
      <c r="NG6" s="122"/>
      <c r="NH6" s="135"/>
      <c r="NI6" s="617" t="s">
        <v>201</v>
      </c>
      <c r="NJ6" s="593"/>
      <c r="NK6" s="129">
        <v>1</v>
      </c>
      <c r="NL6" s="129"/>
      <c r="NM6" s="129"/>
      <c r="NN6" s="130">
        <v>8</v>
      </c>
      <c r="NO6" s="193">
        <v>190</v>
      </c>
      <c r="NP6" s="131">
        <f t="shared" ref="NP6:NP69" si="53">NN6</f>
        <v>8</v>
      </c>
      <c r="NQ6" s="132">
        <f t="shared" si="23"/>
        <v>-24</v>
      </c>
      <c r="NS6" s="133" t="s">
        <v>55</v>
      </c>
      <c r="NT6" s="134"/>
      <c r="NU6" s="128"/>
      <c r="NV6" s="70"/>
      <c r="NW6" s="128"/>
      <c r="NX6" s="192"/>
      <c r="NY6" s="192"/>
      <c r="NZ6" s="126" t="s">
        <v>56</v>
      </c>
      <c r="OA6" s="127" t="s">
        <v>51</v>
      </c>
      <c r="OB6" s="122"/>
      <c r="OC6" s="135"/>
      <c r="OD6" s="617" t="s">
        <v>205</v>
      </c>
      <c r="OE6" s="593"/>
      <c r="OF6" s="129">
        <v>64</v>
      </c>
      <c r="OG6" s="129">
        <v>54</v>
      </c>
      <c r="OH6" s="129">
        <v>-51</v>
      </c>
      <c r="OI6" s="130">
        <v>52</v>
      </c>
      <c r="OJ6" s="193">
        <v>1000</v>
      </c>
      <c r="OK6" s="131">
        <f t="shared" ref="OK6:OK69" si="54">OI6</f>
        <v>52</v>
      </c>
      <c r="OL6" s="132">
        <f t="shared" si="24"/>
        <v>98</v>
      </c>
      <c r="OQ6" s="363" t="s">
        <v>55</v>
      </c>
      <c r="OR6" s="362" t="s">
        <v>1</v>
      </c>
      <c r="OS6" s="372">
        <v>-1000</v>
      </c>
      <c r="OT6" s="473"/>
      <c r="OU6" s="560" t="s">
        <v>56</v>
      </c>
      <c r="OV6" s="561"/>
      <c r="OW6" s="474" t="s">
        <v>51</v>
      </c>
      <c r="OX6" s="475" t="s">
        <v>261</v>
      </c>
      <c r="OY6" s="367">
        <v>1</v>
      </c>
      <c r="OZ6" s="367">
        <v>48</v>
      </c>
      <c r="PA6" s="367">
        <v>-3</v>
      </c>
      <c r="PB6" s="368">
        <v>36</v>
      </c>
      <c r="PC6" s="476">
        <v>1000</v>
      </c>
      <c r="PD6" s="370">
        <f t="shared" ref="PD6:PD69" si="55">PB6</f>
        <v>36</v>
      </c>
      <c r="PE6" s="477">
        <f t="shared" si="25"/>
        <v>49</v>
      </c>
      <c r="PF6" s="133" t="s">
        <v>55</v>
      </c>
      <c r="PG6" s="241" t="s">
        <v>1</v>
      </c>
      <c r="PH6" s="128">
        <v>-1000</v>
      </c>
      <c r="PI6" s="194"/>
      <c r="PJ6" s="572" t="s">
        <v>56</v>
      </c>
      <c r="PK6" s="573"/>
      <c r="PL6" s="124" t="s">
        <v>51</v>
      </c>
      <c r="PM6" s="125" t="s">
        <v>261</v>
      </c>
      <c r="PN6" s="367">
        <v>32</v>
      </c>
      <c r="PO6" s="367">
        <v>423</v>
      </c>
      <c r="PP6" s="367">
        <v>-30</v>
      </c>
      <c r="PQ6" s="368">
        <v>409</v>
      </c>
      <c r="PR6" s="193">
        <v>1000</v>
      </c>
      <c r="PS6" s="131">
        <f t="shared" ref="PS6:PS69" si="56">PQ6</f>
        <v>409</v>
      </c>
      <c r="PT6" s="132">
        <f t="shared" si="26"/>
        <v>468</v>
      </c>
      <c r="PU6" s="133" t="s">
        <v>55</v>
      </c>
      <c r="PV6" s="241" t="s">
        <v>1</v>
      </c>
      <c r="PW6" s="128">
        <v>-1000</v>
      </c>
      <c r="PX6" s="194"/>
      <c r="PY6" s="572" t="s">
        <v>56</v>
      </c>
      <c r="PZ6" s="573"/>
      <c r="QA6" s="124" t="s">
        <v>51</v>
      </c>
      <c r="QB6" s="125" t="s">
        <v>261</v>
      </c>
      <c r="QC6" s="367">
        <v>2</v>
      </c>
      <c r="QD6" s="367">
        <v>16</v>
      </c>
      <c r="QE6" s="367">
        <v>-46</v>
      </c>
      <c r="QF6" s="368">
        <v>-16</v>
      </c>
      <c r="QG6" s="193">
        <v>1000</v>
      </c>
      <c r="QH6" s="131">
        <f t="shared" ref="QH6:QH69" si="57">QF6</f>
        <v>-16</v>
      </c>
      <c r="QI6" s="132">
        <f t="shared" si="27"/>
        <v>-2</v>
      </c>
      <c r="QJ6" s="133" t="s">
        <v>55</v>
      </c>
      <c r="QK6" s="241" t="s">
        <v>1</v>
      </c>
      <c r="QL6" s="128">
        <v>-1000</v>
      </c>
      <c r="QM6" s="194"/>
      <c r="QN6" s="572" t="s">
        <v>56</v>
      </c>
      <c r="QO6" s="573"/>
      <c r="QP6" s="124" t="s">
        <v>51</v>
      </c>
      <c r="QQ6" s="125" t="s">
        <v>261</v>
      </c>
      <c r="QR6" s="367">
        <v>2</v>
      </c>
      <c r="QS6" s="367">
        <v>62</v>
      </c>
      <c r="QT6" s="367">
        <v>-1</v>
      </c>
      <c r="QU6" s="368">
        <v>41</v>
      </c>
      <c r="QV6" s="193">
        <v>1000</v>
      </c>
      <c r="QW6" s="131">
        <f t="shared" ref="QW6:QW69" si="58">QU6</f>
        <v>41</v>
      </c>
      <c r="QX6" s="132">
        <f t="shared" si="28"/>
        <v>34</v>
      </c>
      <c r="QY6" s="133" t="s">
        <v>55</v>
      </c>
      <c r="QZ6" s="241" t="s">
        <v>1</v>
      </c>
      <c r="RA6" s="128">
        <v>-1000</v>
      </c>
      <c r="RB6" s="194"/>
      <c r="RC6" s="572" t="s">
        <v>56</v>
      </c>
      <c r="RD6" s="573"/>
      <c r="RE6" s="124" t="s">
        <v>51</v>
      </c>
      <c r="RF6" s="125" t="s">
        <v>261</v>
      </c>
      <c r="RG6" s="367">
        <v>8</v>
      </c>
      <c r="RH6" s="367">
        <v>66</v>
      </c>
      <c r="RI6" s="367">
        <v>-6</v>
      </c>
      <c r="RJ6" s="368">
        <v>64</v>
      </c>
      <c r="RK6" s="193">
        <v>1000</v>
      </c>
      <c r="RL6" s="131">
        <f t="shared" ref="RL6:RL69" si="59">RJ6</f>
        <v>64</v>
      </c>
      <c r="RM6" s="132">
        <f t="shared" si="29"/>
        <v>77</v>
      </c>
    </row>
    <row r="7" spans="1:481" ht="14.4">
      <c r="A7" s="133" t="s">
        <v>57</v>
      </c>
      <c r="B7" s="241" t="s">
        <v>18</v>
      </c>
      <c r="C7" s="133" t="s">
        <v>304</v>
      </c>
      <c r="D7" s="194"/>
      <c r="E7" s="572" t="s">
        <v>58</v>
      </c>
      <c r="F7" s="573"/>
      <c r="G7" s="124" t="s">
        <v>51</v>
      </c>
      <c r="H7" s="125" t="s">
        <v>313</v>
      </c>
      <c r="I7" s="367">
        <v>2</v>
      </c>
      <c r="J7" s="367">
        <v>11</v>
      </c>
      <c r="K7" s="367">
        <v>-21</v>
      </c>
      <c r="L7" s="368">
        <v>2</v>
      </c>
      <c r="M7" s="193">
        <v>1000</v>
      </c>
      <c r="N7" s="131">
        <f t="shared" si="30"/>
        <v>2</v>
      </c>
      <c r="O7" s="132">
        <f t="shared" si="0"/>
        <v>122</v>
      </c>
      <c r="Q7" s="133" t="s">
        <v>57</v>
      </c>
      <c r="R7" s="241" t="s">
        <v>18</v>
      </c>
      <c r="S7" s="133" t="s">
        <v>262</v>
      </c>
      <c r="T7" s="194"/>
      <c r="U7" s="572" t="s">
        <v>58</v>
      </c>
      <c r="V7" s="573"/>
      <c r="W7" s="124" t="s">
        <v>51</v>
      </c>
      <c r="X7" s="125" t="s">
        <v>289</v>
      </c>
      <c r="Y7" s="367">
        <v>16</v>
      </c>
      <c r="Z7" s="367">
        <v>57</v>
      </c>
      <c r="AA7" s="367">
        <v>-63</v>
      </c>
      <c r="AB7" s="368">
        <v>-23</v>
      </c>
      <c r="AC7" s="193">
        <v>1000</v>
      </c>
      <c r="AD7" s="131">
        <f t="shared" si="31"/>
        <v>-23</v>
      </c>
      <c r="AE7" s="132">
        <f t="shared" si="1"/>
        <v>-43</v>
      </c>
      <c r="AF7" s="133" t="s">
        <v>57</v>
      </c>
      <c r="AG7" s="241" t="s">
        <v>18</v>
      </c>
      <c r="AH7" s="133" t="s">
        <v>262</v>
      </c>
      <c r="AI7" s="194"/>
      <c r="AJ7" s="572" t="s">
        <v>58</v>
      </c>
      <c r="AK7" s="573"/>
      <c r="AL7" s="124" t="s">
        <v>51</v>
      </c>
      <c r="AM7" s="125" t="s">
        <v>277</v>
      </c>
      <c r="AN7" s="367">
        <v>12</v>
      </c>
      <c r="AO7" s="367">
        <v>58</v>
      </c>
      <c r="AP7" s="367">
        <v>-44</v>
      </c>
      <c r="AQ7" s="368">
        <v>52</v>
      </c>
      <c r="AR7" s="193">
        <v>1000</v>
      </c>
      <c r="AS7" s="131">
        <f t="shared" si="32"/>
        <v>52</v>
      </c>
      <c r="AT7" s="132">
        <f t="shared" si="2"/>
        <v>69</v>
      </c>
      <c r="AU7" s="133" t="s">
        <v>57</v>
      </c>
      <c r="AV7" s="241" t="s">
        <v>18</v>
      </c>
      <c r="AW7" s="133" t="s">
        <v>262</v>
      </c>
      <c r="AX7" s="194"/>
      <c r="AY7" s="572" t="s">
        <v>58</v>
      </c>
      <c r="AZ7" s="573"/>
      <c r="BA7" s="124" t="s">
        <v>51</v>
      </c>
      <c r="BB7" s="125" t="s">
        <v>277</v>
      </c>
      <c r="BC7" s="367">
        <v>8</v>
      </c>
      <c r="BD7" s="262">
        <v>64</v>
      </c>
      <c r="BE7" s="262">
        <v>-10</v>
      </c>
      <c r="BF7" s="263">
        <v>44</v>
      </c>
      <c r="BG7" s="193">
        <v>1000</v>
      </c>
      <c r="BH7" s="131">
        <f t="shared" si="33"/>
        <v>44</v>
      </c>
      <c r="BI7" s="132">
        <f t="shared" si="3"/>
        <v>72</v>
      </c>
      <c r="BJ7" s="400"/>
      <c r="BK7" s="133" t="s">
        <v>57</v>
      </c>
      <c r="BL7" s="241" t="s">
        <v>18</v>
      </c>
      <c r="BM7" s="133" t="s">
        <v>262</v>
      </c>
      <c r="BN7" s="194"/>
      <c r="BO7" s="572" t="s">
        <v>58</v>
      </c>
      <c r="BP7" s="573"/>
      <c r="BQ7" s="124" t="s">
        <v>51</v>
      </c>
      <c r="BR7" s="125" t="s">
        <v>281</v>
      </c>
      <c r="BS7" s="367">
        <v>6</v>
      </c>
      <c r="BT7" s="262">
        <v>52</v>
      </c>
      <c r="BU7" s="262">
        <v>-10</v>
      </c>
      <c r="BV7" s="263">
        <v>40</v>
      </c>
      <c r="BW7" s="193">
        <v>1000</v>
      </c>
      <c r="BX7" s="131">
        <f t="shared" si="34"/>
        <v>40</v>
      </c>
      <c r="BY7" s="132">
        <f t="shared" si="4"/>
        <v>61</v>
      </c>
      <c r="BZ7" s="400"/>
      <c r="CA7" s="133" t="s">
        <v>57</v>
      </c>
      <c r="CB7" s="241" t="s">
        <v>18</v>
      </c>
      <c r="CC7" s="133" t="s">
        <v>262</v>
      </c>
      <c r="CD7" s="194"/>
      <c r="CE7" s="572" t="s">
        <v>58</v>
      </c>
      <c r="CF7" s="573"/>
      <c r="CG7" s="124" t="s">
        <v>51</v>
      </c>
      <c r="CH7" s="125" t="s">
        <v>262</v>
      </c>
      <c r="CI7" s="367">
        <v>2</v>
      </c>
      <c r="CJ7" s="262">
        <v>13</v>
      </c>
      <c r="CK7" s="262">
        <v>-59</v>
      </c>
      <c r="CL7" s="263">
        <v>-54</v>
      </c>
      <c r="CM7" s="193">
        <v>1000</v>
      </c>
      <c r="CN7" s="131">
        <f t="shared" si="35"/>
        <v>-54</v>
      </c>
      <c r="CO7" s="132">
        <f t="shared" si="5"/>
        <v>-39</v>
      </c>
      <c r="CP7" s="363" t="s">
        <v>57</v>
      </c>
      <c r="CQ7" s="362" t="s">
        <v>18</v>
      </c>
      <c r="CR7" s="363" t="s">
        <v>262</v>
      </c>
      <c r="CS7" s="364"/>
      <c r="CT7" s="581" t="s">
        <v>58</v>
      </c>
      <c r="CU7" s="582"/>
      <c r="CV7" s="365" t="s">
        <v>51</v>
      </c>
      <c r="CW7" s="366" t="s">
        <v>262</v>
      </c>
      <c r="CX7" s="367">
        <v>2</v>
      </c>
      <c r="CY7" s="367">
        <v>35</v>
      </c>
      <c r="CZ7" s="367">
        <v>-15</v>
      </c>
      <c r="DA7" s="368">
        <v>35</v>
      </c>
      <c r="DB7" s="369">
        <v>1000</v>
      </c>
      <c r="DC7" s="370">
        <f t="shared" si="36"/>
        <v>35</v>
      </c>
      <c r="DD7" s="371">
        <f t="shared" si="6"/>
        <v>-18</v>
      </c>
      <c r="DE7" s="133" t="s">
        <v>57</v>
      </c>
      <c r="DF7" s="241" t="s">
        <v>18</v>
      </c>
      <c r="DG7" s="133" t="s">
        <v>262</v>
      </c>
      <c r="DH7" s="194"/>
      <c r="DI7" s="572" t="s">
        <v>58</v>
      </c>
      <c r="DJ7" s="573"/>
      <c r="DK7" s="124" t="s">
        <v>51</v>
      </c>
      <c r="DL7" s="125" t="s">
        <v>262</v>
      </c>
      <c r="DM7" s="262">
        <v>1</v>
      </c>
      <c r="DN7" s="262">
        <v>6</v>
      </c>
      <c r="DO7" s="262">
        <v>-12</v>
      </c>
      <c r="DP7" s="263">
        <v>-4</v>
      </c>
      <c r="DQ7" s="193">
        <v>1000</v>
      </c>
      <c r="DR7" s="131">
        <f t="shared" si="37"/>
        <v>-4</v>
      </c>
      <c r="DS7" s="132">
        <f t="shared" si="7"/>
        <v>-19</v>
      </c>
      <c r="DT7" s="133" t="s">
        <v>57</v>
      </c>
      <c r="DU7" s="241" t="s">
        <v>18</v>
      </c>
      <c r="DV7" s="133" t="s">
        <v>262</v>
      </c>
      <c r="DW7" s="194"/>
      <c r="DX7" s="572" t="s">
        <v>58</v>
      </c>
      <c r="DY7" s="573"/>
      <c r="DZ7" s="124" t="s">
        <v>51</v>
      </c>
      <c r="EA7" s="125" t="s">
        <v>262</v>
      </c>
      <c r="EB7" s="262">
        <v>1</v>
      </c>
      <c r="EC7" s="262">
        <v>16</v>
      </c>
      <c r="ED7" s="262">
        <v>-5</v>
      </c>
      <c r="EE7" s="263">
        <v>2</v>
      </c>
      <c r="EF7" s="193">
        <v>1000</v>
      </c>
      <c r="EG7" s="131">
        <f t="shared" si="38"/>
        <v>2</v>
      </c>
      <c r="EH7" s="132">
        <f t="shared" si="8"/>
        <v>9</v>
      </c>
      <c r="EI7" s="133" t="s">
        <v>57</v>
      </c>
      <c r="EJ7" s="241" t="s">
        <v>18</v>
      </c>
      <c r="EK7" s="133" t="s">
        <v>262</v>
      </c>
      <c r="EL7" s="194"/>
      <c r="EM7" s="572" t="s">
        <v>58</v>
      </c>
      <c r="EN7" s="573"/>
      <c r="EO7" s="124" t="s">
        <v>51</v>
      </c>
      <c r="EP7" s="125" t="s">
        <v>262</v>
      </c>
      <c r="EQ7" s="262">
        <v>1</v>
      </c>
      <c r="ER7" s="262">
        <v>33</v>
      </c>
      <c r="ES7" s="262">
        <v>-5</v>
      </c>
      <c r="ET7" s="263">
        <v>31</v>
      </c>
      <c r="EU7" s="193">
        <v>1000</v>
      </c>
      <c r="EV7" s="131">
        <f t="shared" si="39"/>
        <v>31</v>
      </c>
      <c r="EW7" s="132">
        <f t="shared" si="9"/>
        <v>26</v>
      </c>
      <c r="EX7" s="133" t="s">
        <v>57</v>
      </c>
      <c r="EY7" s="241" t="s">
        <v>18</v>
      </c>
      <c r="EZ7" s="133" t="s">
        <v>262</v>
      </c>
      <c r="FA7" s="194"/>
      <c r="FB7" s="572" t="s">
        <v>58</v>
      </c>
      <c r="FC7" s="573"/>
      <c r="FD7" s="124" t="s">
        <v>51</v>
      </c>
      <c r="FE7" s="125" t="s">
        <v>262</v>
      </c>
      <c r="FF7" s="262">
        <v>1</v>
      </c>
      <c r="FG7" s="262">
        <v>14</v>
      </c>
      <c r="FH7" s="262">
        <v>-13</v>
      </c>
      <c r="FI7" s="263">
        <v>13</v>
      </c>
      <c r="FJ7" s="193">
        <v>1000</v>
      </c>
      <c r="FK7" s="131">
        <f t="shared" si="40"/>
        <v>13</v>
      </c>
      <c r="FL7" s="132">
        <f t="shared" si="10"/>
        <v>31</v>
      </c>
      <c r="FM7" s="133" t="s">
        <v>57</v>
      </c>
      <c r="FN7" s="241" t="s">
        <v>18</v>
      </c>
      <c r="FO7" s="133" t="s">
        <v>234</v>
      </c>
      <c r="FP7" s="194"/>
      <c r="FQ7" s="572" t="s">
        <v>58</v>
      </c>
      <c r="FR7" s="573"/>
      <c r="FS7" s="124" t="s">
        <v>51</v>
      </c>
      <c r="FT7" s="125" t="s">
        <v>262</v>
      </c>
      <c r="FU7" s="262">
        <v>1</v>
      </c>
      <c r="FV7" s="262">
        <v>22</v>
      </c>
      <c r="FW7" s="262">
        <v>-5</v>
      </c>
      <c r="FX7" s="263">
        <v>15</v>
      </c>
      <c r="FY7" s="193">
        <v>1000</v>
      </c>
      <c r="FZ7" s="131">
        <f t="shared" si="41"/>
        <v>15</v>
      </c>
      <c r="GA7" s="132">
        <f t="shared" si="11"/>
        <v>30</v>
      </c>
      <c r="GB7" s="133" t="s">
        <v>57</v>
      </c>
      <c r="GC7" s="241" t="s">
        <v>18</v>
      </c>
      <c r="GD7" s="133" t="s">
        <v>234</v>
      </c>
      <c r="GE7" s="194"/>
      <c r="GF7" s="572" t="s">
        <v>58</v>
      </c>
      <c r="GG7" s="573"/>
      <c r="GH7" s="124" t="s">
        <v>51</v>
      </c>
      <c r="GI7" s="125" t="s">
        <v>262</v>
      </c>
      <c r="GJ7" s="262">
        <v>1</v>
      </c>
      <c r="GK7" s="262">
        <v>9</v>
      </c>
      <c r="GL7" s="262">
        <v>-30</v>
      </c>
      <c r="GM7" s="263">
        <v>-23</v>
      </c>
      <c r="GN7" s="193">
        <v>1000</v>
      </c>
      <c r="GO7" s="131">
        <f t="shared" si="42"/>
        <v>-23</v>
      </c>
      <c r="GP7" s="132">
        <f t="shared" si="12"/>
        <v>20</v>
      </c>
      <c r="GQ7" s="133" t="s">
        <v>57</v>
      </c>
      <c r="GR7" s="241" t="s">
        <v>18</v>
      </c>
      <c r="GS7" s="133" t="s">
        <v>234</v>
      </c>
      <c r="GT7" s="194"/>
      <c r="GU7" s="572" t="s">
        <v>58</v>
      </c>
      <c r="GV7" s="573"/>
      <c r="GW7" s="124" t="s">
        <v>51</v>
      </c>
      <c r="GX7" s="125" t="s">
        <v>247</v>
      </c>
      <c r="GY7" s="262">
        <v>32</v>
      </c>
      <c r="GZ7" s="262">
        <v>207</v>
      </c>
      <c r="HA7" s="262">
        <v>-122</v>
      </c>
      <c r="HB7" s="263">
        <v>204</v>
      </c>
      <c r="HC7" s="193">
        <v>5000</v>
      </c>
      <c r="HD7" s="131">
        <f t="shared" si="43"/>
        <v>204</v>
      </c>
      <c r="HE7" s="132">
        <f t="shared" si="13"/>
        <v>602</v>
      </c>
      <c r="HF7" s="133" t="s">
        <v>57</v>
      </c>
      <c r="HG7" s="241" t="s">
        <v>18</v>
      </c>
      <c r="HH7" s="133" t="s">
        <v>234</v>
      </c>
      <c r="HI7" s="194"/>
      <c r="HJ7" s="572" t="s">
        <v>58</v>
      </c>
      <c r="HK7" s="573"/>
      <c r="HL7" s="124" t="s">
        <v>51</v>
      </c>
      <c r="HM7" s="125" t="s">
        <v>247</v>
      </c>
      <c r="HN7" s="262">
        <v>322</v>
      </c>
      <c r="HO7" s="262">
        <v>152</v>
      </c>
      <c r="HP7" s="262">
        <v>-1603</v>
      </c>
      <c r="HQ7" s="263">
        <v>151</v>
      </c>
      <c r="HR7" s="193">
        <v>5000</v>
      </c>
      <c r="HS7" s="131">
        <f t="shared" si="44"/>
        <v>151</v>
      </c>
      <c r="HT7" s="132">
        <f t="shared" si="14"/>
        <v>379</v>
      </c>
      <c r="HU7" s="133" t="s">
        <v>57</v>
      </c>
      <c r="HV7" s="241" t="s">
        <v>18</v>
      </c>
      <c r="HW7" s="133" t="s">
        <v>234</v>
      </c>
      <c r="HX7" s="194"/>
      <c r="HY7" s="572" t="s">
        <v>58</v>
      </c>
      <c r="HZ7" s="573"/>
      <c r="IA7" s="124" t="s">
        <v>51</v>
      </c>
      <c r="IB7" s="125" t="s">
        <v>247</v>
      </c>
      <c r="IC7" s="262">
        <v>7</v>
      </c>
      <c r="ID7" s="262">
        <v>363</v>
      </c>
      <c r="IE7" s="262">
        <v>-11</v>
      </c>
      <c r="IF7" s="263">
        <v>359</v>
      </c>
      <c r="IG7" s="193">
        <v>10000</v>
      </c>
      <c r="IH7" s="131">
        <f t="shared" si="45"/>
        <v>359</v>
      </c>
      <c r="II7" s="132">
        <f t="shared" si="15"/>
        <v>1057</v>
      </c>
      <c r="IJ7" s="133" t="s">
        <v>57</v>
      </c>
      <c r="IK7" s="241" t="s">
        <v>18</v>
      </c>
      <c r="IL7" s="133" t="s">
        <v>234</v>
      </c>
      <c r="IM7" s="194"/>
      <c r="IN7" s="572" t="s">
        <v>58</v>
      </c>
      <c r="IO7" s="573"/>
      <c r="IP7" s="124" t="s">
        <v>51</v>
      </c>
      <c r="IQ7" s="125" t="s">
        <v>246</v>
      </c>
      <c r="IR7" s="262">
        <v>23</v>
      </c>
      <c r="IS7" s="262">
        <v>143</v>
      </c>
      <c r="IT7" s="262">
        <v>-112</v>
      </c>
      <c r="IU7" s="263">
        <v>143</v>
      </c>
      <c r="IV7" s="193">
        <v>5000</v>
      </c>
      <c r="IW7" s="131">
        <f t="shared" si="46"/>
        <v>143</v>
      </c>
      <c r="IX7" s="132">
        <f t="shared" si="16"/>
        <v>480</v>
      </c>
      <c r="IY7" s="133" t="s">
        <v>57</v>
      </c>
      <c r="IZ7" s="241" t="s">
        <v>18</v>
      </c>
      <c r="JA7" s="133" t="s">
        <v>235</v>
      </c>
      <c r="JB7" s="194"/>
      <c r="JC7" s="572" t="s">
        <v>58</v>
      </c>
      <c r="JD7" s="573"/>
      <c r="JE7" s="124" t="s">
        <v>51</v>
      </c>
      <c r="JF7" s="124"/>
      <c r="JG7" s="262">
        <v>3</v>
      </c>
      <c r="JH7" s="262">
        <v>42</v>
      </c>
      <c r="JI7" s="262">
        <v>-14</v>
      </c>
      <c r="JJ7" s="263">
        <v>40</v>
      </c>
      <c r="JK7" s="193">
        <v>1000</v>
      </c>
      <c r="JL7" s="131">
        <f t="shared" si="47"/>
        <v>40</v>
      </c>
      <c r="JM7" s="132">
        <f t="shared" si="17"/>
        <v>94</v>
      </c>
      <c r="JN7" s="133" t="s">
        <v>57</v>
      </c>
      <c r="JO7" s="241" t="s">
        <v>18</v>
      </c>
      <c r="JP7" s="133" t="s">
        <v>59</v>
      </c>
      <c r="JQ7" s="194"/>
      <c r="JR7" s="572" t="s">
        <v>58</v>
      </c>
      <c r="JS7" s="573"/>
      <c r="JT7" s="124" t="s">
        <v>51</v>
      </c>
      <c r="JU7" s="124"/>
      <c r="JV7" s="262">
        <v>1</v>
      </c>
      <c r="JW7" s="262">
        <v>41</v>
      </c>
      <c r="JX7" s="262">
        <v>-5</v>
      </c>
      <c r="JY7" s="263">
        <v>32</v>
      </c>
      <c r="JZ7" s="193">
        <v>1000</v>
      </c>
      <c r="KA7" s="131">
        <f t="shared" si="48"/>
        <v>32</v>
      </c>
      <c r="KB7" s="132">
        <f t="shared" si="18"/>
        <v>59</v>
      </c>
      <c r="KC7" s="133" t="s">
        <v>57</v>
      </c>
      <c r="KD7" s="241" t="s">
        <v>18</v>
      </c>
      <c r="KE7" s="133" t="s">
        <v>59</v>
      </c>
      <c r="KF7" s="194"/>
      <c r="KG7" s="572" t="s">
        <v>58</v>
      </c>
      <c r="KH7" s="573"/>
      <c r="KI7" s="124" t="s">
        <v>51</v>
      </c>
      <c r="KJ7" s="124" t="s">
        <v>229</v>
      </c>
      <c r="KK7" s="262">
        <v>8</v>
      </c>
      <c r="KL7" s="262">
        <v>18</v>
      </c>
      <c r="KM7" s="262">
        <v>-18</v>
      </c>
      <c r="KN7" s="263">
        <v>18</v>
      </c>
      <c r="KO7" s="193">
        <v>1000</v>
      </c>
      <c r="KP7" s="131">
        <f t="shared" si="49"/>
        <v>18</v>
      </c>
      <c r="KQ7" s="132">
        <f t="shared" si="19"/>
        <v>34</v>
      </c>
      <c r="KR7" s="133" t="s">
        <v>57</v>
      </c>
      <c r="KS7" s="241" t="s">
        <v>18</v>
      </c>
      <c r="KT7" s="231"/>
      <c r="KU7" s="194"/>
      <c r="KV7" s="572" t="s">
        <v>58</v>
      </c>
      <c r="KW7" s="573"/>
      <c r="KX7" s="124" t="s">
        <v>51</v>
      </c>
      <c r="KY7" s="124"/>
      <c r="KZ7" s="262">
        <v>12</v>
      </c>
      <c r="LA7" s="262">
        <v>43</v>
      </c>
      <c r="LB7" s="262">
        <v>-8</v>
      </c>
      <c r="LC7" s="263">
        <v>19</v>
      </c>
      <c r="LD7" s="193">
        <v>1000</v>
      </c>
      <c r="LE7" s="131">
        <f t="shared" si="50"/>
        <v>19</v>
      </c>
      <c r="LF7" s="132">
        <f t="shared" si="20"/>
        <v>72</v>
      </c>
      <c r="LG7" s="271"/>
      <c r="LH7" s="133" t="s">
        <v>57</v>
      </c>
      <c r="LI7" s="608"/>
      <c r="LJ7" s="609"/>
      <c r="LK7" s="610"/>
      <c r="LL7" s="136"/>
      <c r="LM7" s="192"/>
      <c r="LN7" s="192"/>
      <c r="LO7" s="126" t="s">
        <v>58</v>
      </c>
      <c r="LP7" s="127" t="s">
        <v>51</v>
      </c>
      <c r="LQ7" s="122"/>
      <c r="LR7" s="122"/>
      <c r="LS7" s="128"/>
      <c r="LT7" s="71"/>
      <c r="LU7" s="129">
        <v>1</v>
      </c>
      <c r="LV7" s="129">
        <v>38</v>
      </c>
      <c r="LW7" s="129">
        <v>-3</v>
      </c>
      <c r="LX7" s="130">
        <v>36</v>
      </c>
      <c r="LY7" s="193">
        <v>1000</v>
      </c>
      <c r="LZ7" s="131">
        <f t="shared" si="51"/>
        <v>36</v>
      </c>
      <c r="MA7" s="132">
        <f t="shared" si="21"/>
        <v>22</v>
      </c>
      <c r="MB7" s="229"/>
      <c r="MC7" s="133" t="s">
        <v>57</v>
      </c>
      <c r="MD7" s="608"/>
      <c r="ME7" s="609"/>
      <c r="MF7" s="610"/>
      <c r="MG7" s="136"/>
      <c r="MH7" s="192"/>
      <c r="MI7" s="192"/>
      <c r="MJ7" s="126" t="s">
        <v>58</v>
      </c>
      <c r="MK7" s="127" t="s">
        <v>51</v>
      </c>
      <c r="ML7" s="122"/>
      <c r="MM7" s="122"/>
      <c r="MN7" s="128"/>
      <c r="MO7" s="71"/>
      <c r="MP7" s="129">
        <v>1</v>
      </c>
      <c r="MQ7" s="129"/>
      <c r="MR7" s="129"/>
      <c r="MS7" s="130">
        <v>10</v>
      </c>
      <c r="MT7" s="193">
        <v>928</v>
      </c>
      <c r="MU7" s="131">
        <f t="shared" si="52"/>
        <v>10</v>
      </c>
      <c r="MV7" s="132">
        <f t="shared" si="22"/>
        <v>22</v>
      </c>
      <c r="MX7" s="133" t="s">
        <v>57</v>
      </c>
      <c r="MY7" s="608"/>
      <c r="MZ7" s="609"/>
      <c r="NA7" s="610"/>
      <c r="NB7" s="136"/>
      <c r="NC7" s="192"/>
      <c r="ND7" s="192"/>
      <c r="NE7" s="126" t="s">
        <v>58</v>
      </c>
      <c r="NF7" s="127" t="s">
        <v>51</v>
      </c>
      <c r="NG7" s="122"/>
      <c r="NH7" s="122"/>
      <c r="NI7" s="128"/>
      <c r="NJ7" s="71"/>
      <c r="NK7" s="129">
        <v>1</v>
      </c>
      <c r="NL7" s="129"/>
      <c r="NM7" s="129"/>
      <c r="NN7" s="130">
        <v>18</v>
      </c>
      <c r="NO7" s="193">
        <v>771</v>
      </c>
      <c r="NP7" s="131">
        <f t="shared" si="53"/>
        <v>18</v>
      </c>
      <c r="NQ7" s="132">
        <f t="shared" si="23"/>
        <v>-6</v>
      </c>
      <c r="NS7" s="133" t="s">
        <v>57</v>
      </c>
      <c r="NT7" s="608"/>
      <c r="NU7" s="609"/>
      <c r="NV7" s="610"/>
      <c r="NW7" s="136"/>
      <c r="NX7" s="192"/>
      <c r="NY7" s="192"/>
      <c r="NZ7" s="126" t="s">
        <v>58</v>
      </c>
      <c r="OA7" s="127" t="s">
        <v>51</v>
      </c>
      <c r="OB7" s="122"/>
      <c r="OC7" s="122"/>
      <c r="OD7" s="128"/>
      <c r="OE7" s="71"/>
      <c r="OF7" s="129">
        <v>4</v>
      </c>
      <c r="OG7" s="129">
        <v>68</v>
      </c>
      <c r="OH7" s="129">
        <v>-4</v>
      </c>
      <c r="OI7" s="130">
        <v>63</v>
      </c>
      <c r="OJ7" s="193">
        <v>1000</v>
      </c>
      <c r="OK7" s="131">
        <f t="shared" si="54"/>
        <v>63</v>
      </c>
      <c r="OL7" s="132">
        <f t="shared" si="24"/>
        <v>161</v>
      </c>
      <c r="OQ7" s="363" t="s">
        <v>57</v>
      </c>
      <c r="OR7" s="362" t="s">
        <v>18</v>
      </c>
      <c r="OS7" s="363" t="s">
        <v>304</v>
      </c>
      <c r="OT7" s="473"/>
      <c r="OU7" s="560" t="s">
        <v>58</v>
      </c>
      <c r="OV7" s="561"/>
      <c r="OW7" s="474" t="s">
        <v>51</v>
      </c>
      <c r="OX7" s="475"/>
      <c r="OY7" s="367">
        <v>1</v>
      </c>
      <c r="OZ7" s="367">
        <v>43</v>
      </c>
      <c r="PA7" s="367">
        <v>-8</v>
      </c>
      <c r="PB7" s="368">
        <v>37</v>
      </c>
      <c r="PC7" s="476">
        <v>1000</v>
      </c>
      <c r="PD7" s="370">
        <f t="shared" si="55"/>
        <v>37</v>
      </c>
      <c r="PE7" s="477">
        <f t="shared" si="25"/>
        <v>86</v>
      </c>
      <c r="PF7" s="133" t="s">
        <v>57</v>
      </c>
      <c r="PG7" s="241" t="s">
        <v>18</v>
      </c>
      <c r="PH7" s="133" t="s">
        <v>299</v>
      </c>
      <c r="PI7" s="194"/>
      <c r="PJ7" s="572" t="s">
        <v>58</v>
      </c>
      <c r="PK7" s="573"/>
      <c r="PL7" s="124" t="s">
        <v>51</v>
      </c>
      <c r="PM7" s="125" t="s">
        <v>297</v>
      </c>
      <c r="PN7" s="367">
        <v>40</v>
      </c>
      <c r="PO7" s="367">
        <v>606</v>
      </c>
      <c r="PP7" s="367">
        <v>-27</v>
      </c>
      <c r="PQ7" s="368">
        <v>600</v>
      </c>
      <c r="PR7" s="193">
        <v>1000</v>
      </c>
      <c r="PS7" s="131">
        <f t="shared" si="56"/>
        <v>600</v>
      </c>
      <c r="PT7" s="132">
        <f t="shared" si="26"/>
        <v>1068</v>
      </c>
      <c r="PU7" s="133" t="s">
        <v>57</v>
      </c>
      <c r="PV7" s="241" t="s">
        <v>18</v>
      </c>
      <c r="PW7" s="133" t="s">
        <v>299</v>
      </c>
      <c r="PX7" s="194"/>
      <c r="PY7" s="572" t="s">
        <v>58</v>
      </c>
      <c r="PZ7" s="573"/>
      <c r="QA7" s="124" t="s">
        <v>51</v>
      </c>
      <c r="QB7" s="125" t="s">
        <v>297</v>
      </c>
      <c r="QC7" s="367">
        <v>2</v>
      </c>
      <c r="QD7" s="367">
        <v>78</v>
      </c>
      <c r="QE7" s="367">
        <v>-10</v>
      </c>
      <c r="QF7" s="368">
        <v>16</v>
      </c>
      <c r="QG7" s="193">
        <v>1000</v>
      </c>
      <c r="QH7" s="131">
        <f t="shared" si="57"/>
        <v>16</v>
      </c>
      <c r="QI7" s="132">
        <f t="shared" si="27"/>
        <v>14</v>
      </c>
      <c r="QJ7" s="133" t="s">
        <v>57</v>
      </c>
      <c r="QK7" s="241" t="s">
        <v>18</v>
      </c>
      <c r="QL7" s="133" t="s">
        <v>299</v>
      </c>
      <c r="QM7" s="194"/>
      <c r="QN7" s="572" t="s">
        <v>58</v>
      </c>
      <c r="QO7" s="573"/>
      <c r="QP7" s="124" t="s">
        <v>51</v>
      </c>
      <c r="QQ7" s="125" t="s">
        <v>297</v>
      </c>
      <c r="QR7" s="367">
        <v>2</v>
      </c>
      <c r="QS7" s="367">
        <v>29</v>
      </c>
      <c r="QT7" s="367">
        <v>-49</v>
      </c>
      <c r="QU7" s="368">
        <v>29</v>
      </c>
      <c r="QV7" s="193">
        <v>1000</v>
      </c>
      <c r="QW7" s="131">
        <f t="shared" si="58"/>
        <v>29</v>
      </c>
      <c r="QX7" s="132">
        <f t="shared" si="28"/>
        <v>63</v>
      </c>
      <c r="QY7" s="133" t="s">
        <v>57</v>
      </c>
      <c r="QZ7" s="241" t="s">
        <v>18</v>
      </c>
      <c r="RA7" s="133" t="s">
        <v>299</v>
      </c>
      <c r="RB7" s="194"/>
      <c r="RC7" s="572" t="s">
        <v>58</v>
      </c>
      <c r="RD7" s="573"/>
      <c r="RE7" s="124" t="s">
        <v>51</v>
      </c>
      <c r="RF7" s="125" t="s">
        <v>297</v>
      </c>
      <c r="RG7" s="367">
        <v>10</v>
      </c>
      <c r="RH7" s="367">
        <v>36</v>
      </c>
      <c r="RI7" s="367">
        <v>-20</v>
      </c>
      <c r="RJ7" s="368">
        <v>12</v>
      </c>
      <c r="RK7" s="193">
        <v>1000</v>
      </c>
      <c r="RL7" s="131">
        <f t="shared" si="59"/>
        <v>12</v>
      </c>
      <c r="RM7" s="132">
        <f t="shared" si="29"/>
        <v>89</v>
      </c>
    </row>
    <row r="8" spans="1:481" ht="14.4">
      <c r="A8" s="133" t="s">
        <v>59</v>
      </c>
      <c r="B8" s="142" t="s">
        <v>208</v>
      </c>
      <c r="C8" s="291" t="s">
        <v>236</v>
      </c>
      <c r="D8" s="194"/>
      <c r="E8" s="572" t="s">
        <v>212</v>
      </c>
      <c r="F8" s="573"/>
      <c r="G8" s="124" t="s">
        <v>53</v>
      </c>
      <c r="H8" s="125" t="s">
        <v>309</v>
      </c>
      <c r="I8" s="367">
        <v>2</v>
      </c>
      <c r="J8" s="367">
        <v>35</v>
      </c>
      <c r="K8" s="367">
        <v>-19</v>
      </c>
      <c r="L8" s="368">
        <v>35</v>
      </c>
      <c r="M8" s="193">
        <v>1000</v>
      </c>
      <c r="N8" s="131">
        <f t="shared" si="30"/>
        <v>35</v>
      </c>
      <c r="O8" s="132">
        <f t="shared" si="0"/>
        <v>157</v>
      </c>
      <c r="Q8" s="133" t="s">
        <v>59</v>
      </c>
      <c r="R8" s="142" t="s">
        <v>208</v>
      </c>
      <c r="S8" s="291" t="s">
        <v>236</v>
      </c>
      <c r="T8" s="194"/>
      <c r="U8" s="572" t="s">
        <v>212</v>
      </c>
      <c r="V8" s="573"/>
      <c r="W8" s="124" t="s">
        <v>53</v>
      </c>
      <c r="X8" s="125" t="s">
        <v>292</v>
      </c>
      <c r="Y8" s="367">
        <v>16</v>
      </c>
      <c r="Z8" s="367">
        <v>49</v>
      </c>
      <c r="AA8" s="367">
        <v>76</v>
      </c>
      <c r="AB8" s="368">
        <v>7</v>
      </c>
      <c r="AC8" s="193">
        <v>1000</v>
      </c>
      <c r="AD8" s="131">
        <f t="shared" si="31"/>
        <v>7</v>
      </c>
      <c r="AE8" s="132">
        <f t="shared" si="1"/>
        <v>-36</v>
      </c>
      <c r="AF8" s="133" t="s">
        <v>59</v>
      </c>
      <c r="AG8" s="142" t="s">
        <v>208</v>
      </c>
      <c r="AH8" s="291" t="s">
        <v>236</v>
      </c>
      <c r="AI8" s="194"/>
      <c r="AJ8" s="572" t="s">
        <v>212</v>
      </c>
      <c r="AK8" s="573"/>
      <c r="AL8" s="124" t="s">
        <v>53</v>
      </c>
      <c r="AM8" s="125"/>
      <c r="AN8" s="367">
        <v>18</v>
      </c>
      <c r="AO8" s="367">
        <v>86</v>
      </c>
      <c r="AP8" s="367">
        <v>-9</v>
      </c>
      <c r="AQ8" s="368">
        <v>86</v>
      </c>
      <c r="AR8" s="193">
        <v>1000</v>
      </c>
      <c r="AS8" s="131">
        <f t="shared" si="32"/>
        <v>86</v>
      </c>
      <c r="AT8" s="132">
        <f t="shared" si="2"/>
        <v>155</v>
      </c>
      <c r="AU8" s="133" t="s">
        <v>59</v>
      </c>
      <c r="AV8" s="142" t="s">
        <v>208</v>
      </c>
      <c r="AW8" s="291" t="s">
        <v>236</v>
      </c>
      <c r="AX8" s="194"/>
      <c r="AY8" s="572" t="s">
        <v>212</v>
      </c>
      <c r="AZ8" s="573"/>
      <c r="BA8" s="124" t="s">
        <v>53</v>
      </c>
      <c r="BB8" s="125"/>
      <c r="BC8" s="367">
        <v>8</v>
      </c>
      <c r="BD8" s="262">
        <v>69</v>
      </c>
      <c r="BE8" s="262">
        <v>-13</v>
      </c>
      <c r="BF8" s="263">
        <v>68</v>
      </c>
      <c r="BG8" s="193">
        <v>1000</v>
      </c>
      <c r="BH8" s="131">
        <f t="shared" si="33"/>
        <v>68</v>
      </c>
      <c r="BI8" s="132">
        <f t="shared" si="3"/>
        <v>140</v>
      </c>
      <c r="BJ8" s="400"/>
      <c r="BK8" s="133" t="s">
        <v>59</v>
      </c>
      <c r="BL8" s="142" t="s">
        <v>208</v>
      </c>
      <c r="BM8" s="291" t="s">
        <v>236</v>
      </c>
      <c r="BN8" s="194"/>
      <c r="BO8" s="572" t="s">
        <v>212</v>
      </c>
      <c r="BP8" s="573"/>
      <c r="BQ8" s="124" t="s">
        <v>53</v>
      </c>
      <c r="BR8" s="125"/>
      <c r="BS8" s="367">
        <v>6</v>
      </c>
      <c r="BT8" s="262">
        <v>14</v>
      </c>
      <c r="BU8" s="262">
        <v>-26</v>
      </c>
      <c r="BV8" s="263">
        <v>-11</v>
      </c>
      <c r="BW8" s="193">
        <v>1000</v>
      </c>
      <c r="BX8" s="131">
        <f t="shared" si="34"/>
        <v>-11</v>
      </c>
      <c r="BY8" s="132">
        <f t="shared" si="4"/>
        <v>50</v>
      </c>
      <c r="BZ8" s="400"/>
      <c r="CA8" s="133" t="s">
        <v>59</v>
      </c>
      <c r="CB8" s="142" t="s">
        <v>208</v>
      </c>
      <c r="CC8" s="291" t="s">
        <v>236</v>
      </c>
      <c r="CD8" s="194"/>
      <c r="CE8" s="572" t="s">
        <v>212</v>
      </c>
      <c r="CF8" s="573"/>
      <c r="CG8" s="124" t="s">
        <v>53</v>
      </c>
      <c r="CH8" s="125"/>
      <c r="CI8" s="367">
        <v>2</v>
      </c>
      <c r="CJ8" s="262">
        <v>13</v>
      </c>
      <c r="CK8" s="262">
        <v>-17</v>
      </c>
      <c r="CL8" s="263">
        <v>-5</v>
      </c>
      <c r="CM8" s="193">
        <v>1000</v>
      </c>
      <c r="CN8" s="131">
        <f t="shared" si="35"/>
        <v>-5</v>
      </c>
      <c r="CO8" s="132">
        <f t="shared" si="5"/>
        <v>-44</v>
      </c>
      <c r="CP8" s="363" t="s">
        <v>59</v>
      </c>
      <c r="CQ8" s="373" t="s">
        <v>208</v>
      </c>
      <c r="CR8" s="361" t="s">
        <v>236</v>
      </c>
      <c r="CS8" s="364"/>
      <c r="CT8" s="581" t="s">
        <v>212</v>
      </c>
      <c r="CU8" s="582"/>
      <c r="CV8" s="365" t="s">
        <v>53</v>
      </c>
      <c r="CW8" s="366"/>
      <c r="CX8" s="367">
        <v>2</v>
      </c>
      <c r="CY8" s="367">
        <v>18</v>
      </c>
      <c r="CZ8" s="367">
        <v>-21</v>
      </c>
      <c r="DA8" s="368">
        <v>-8</v>
      </c>
      <c r="DB8" s="369">
        <v>1000</v>
      </c>
      <c r="DC8" s="370">
        <f t="shared" si="36"/>
        <v>-8</v>
      </c>
      <c r="DD8" s="371">
        <f t="shared" si="6"/>
        <v>-26</v>
      </c>
      <c r="DE8" s="133" t="s">
        <v>59</v>
      </c>
      <c r="DF8" s="142" t="s">
        <v>208</v>
      </c>
      <c r="DG8" s="291" t="s">
        <v>236</v>
      </c>
      <c r="DH8" s="194"/>
      <c r="DI8" s="572" t="s">
        <v>212</v>
      </c>
      <c r="DJ8" s="573"/>
      <c r="DK8" s="124" t="s">
        <v>53</v>
      </c>
      <c r="DL8" s="125"/>
      <c r="DM8" s="262">
        <v>1</v>
      </c>
      <c r="DN8" s="262">
        <v>25</v>
      </c>
      <c r="DO8" s="262">
        <v>0</v>
      </c>
      <c r="DP8" s="263">
        <v>4</v>
      </c>
      <c r="DQ8" s="193">
        <v>1000</v>
      </c>
      <c r="DR8" s="131">
        <f t="shared" si="37"/>
        <v>4</v>
      </c>
      <c r="DS8" s="132">
        <f t="shared" si="7"/>
        <v>-15</v>
      </c>
      <c r="DT8" s="133" t="s">
        <v>59</v>
      </c>
      <c r="DU8" s="142" t="s">
        <v>208</v>
      </c>
      <c r="DV8" s="291" t="s">
        <v>236</v>
      </c>
      <c r="DW8" s="194"/>
      <c r="DX8" s="572" t="s">
        <v>212</v>
      </c>
      <c r="DY8" s="573"/>
      <c r="DZ8" s="124" t="s">
        <v>53</v>
      </c>
      <c r="EA8" s="125"/>
      <c r="EB8" s="262">
        <v>1</v>
      </c>
      <c r="EC8" s="262">
        <v>20</v>
      </c>
      <c r="ED8" s="262">
        <v>-3</v>
      </c>
      <c r="EE8" s="263">
        <v>18</v>
      </c>
      <c r="EF8" s="193">
        <v>1000</v>
      </c>
      <c r="EG8" s="131">
        <f t="shared" si="38"/>
        <v>18</v>
      </c>
      <c r="EH8" s="132">
        <f t="shared" si="8"/>
        <v>27</v>
      </c>
      <c r="EI8" s="133" t="s">
        <v>59</v>
      </c>
      <c r="EJ8" s="142" t="s">
        <v>208</v>
      </c>
      <c r="EK8" s="291" t="s">
        <v>236</v>
      </c>
      <c r="EL8" s="194"/>
      <c r="EM8" s="572" t="s">
        <v>212</v>
      </c>
      <c r="EN8" s="573"/>
      <c r="EO8" s="124" t="s">
        <v>53</v>
      </c>
      <c r="EP8" s="125"/>
      <c r="EQ8" s="262">
        <v>1</v>
      </c>
      <c r="ER8" s="262">
        <v>22</v>
      </c>
      <c r="ES8" s="262">
        <v>-8</v>
      </c>
      <c r="ET8" s="263">
        <v>17</v>
      </c>
      <c r="EU8" s="193">
        <v>1000</v>
      </c>
      <c r="EV8" s="131">
        <f t="shared" si="39"/>
        <v>17</v>
      </c>
      <c r="EW8" s="132">
        <f t="shared" si="9"/>
        <v>43</v>
      </c>
      <c r="EX8" s="133" t="s">
        <v>59</v>
      </c>
      <c r="EY8" s="142" t="s">
        <v>208</v>
      </c>
      <c r="EZ8" s="291" t="s">
        <v>236</v>
      </c>
      <c r="FA8" s="194"/>
      <c r="FB8" s="572" t="s">
        <v>212</v>
      </c>
      <c r="FC8" s="573"/>
      <c r="FD8" s="124" t="s">
        <v>53</v>
      </c>
      <c r="FE8" s="125"/>
      <c r="FF8" s="262">
        <v>1</v>
      </c>
      <c r="FG8" s="262">
        <v>4</v>
      </c>
      <c r="FH8" s="262">
        <v>-31</v>
      </c>
      <c r="FI8" s="263">
        <v>-22</v>
      </c>
      <c r="FJ8" s="193">
        <v>1000</v>
      </c>
      <c r="FK8" s="131">
        <f t="shared" si="40"/>
        <v>-22</v>
      </c>
      <c r="FL8" s="132">
        <f t="shared" si="10"/>
        <v>9</v>
      </c>
      <c r="FM8" s="133" t="s">
        <v>59</v>
      </c>
      <c r="FN8" s="142" t="s">
        <v>208</v>
      </c>
      <c r="FO8" s="291" t="s">
        <v>236</v>
      </c>
      <c r="FP8" s="194"/>
      <c r="FQ8" s="572" t="s">
        <v>212</v>
      </c>
      <c r="FR8" s="573"/>
      <c r="FS8" s="124" t="s">
        <v>53</v>
      </c>
      <c r="FT8" s="125"/>
      <c r="FU8" s="262">
        <v>1</v>
      </c>
      <c r="FV8" s="262">
        <v>24</v>
      </c>
      <c r="FW8" s="262">
        <v>-4</v>
      </c>
      <c r="FX8" s="263">
        <v>17</v>
      </c>
      <c r="FY8" s="193">
        <v>1000</v>
      </c>
      <c r="FZ8" s="131">
        <f t="shared" si="41"/>
        <v>17</v>
      </c>
      <c r="GA8" s="132">
        <f t="shared" si="11"/>
        <v>47</v>
      </c>
      <c r="GB8" s="133" t="s">
        <v>59</v>
      </c>
      <c r="GC8" s="142" t="s">
        <v>208</v>
      </c>
      <c r="GD8" s="291" t="s">
        <v>236</v>
      </c>
      <c r="GE8" s="194"/>
      <c r="GF8" s="572" t="s">
        <v>212</v>
      </c>
      <c r="GG8" s="573"/>
      <c r="GH8" s="124" t="s">
        <v>53</v>
      </c>
      <c r="GI8" s="125"/>
      <c r="GJ8" s="262">
        <v>1</v>
      </c>
      <c r="GK8" s="262">
        <v>20</v>
      </c>
      <c r="GL8" s="262">
        <v>-22</v>
      </c>
      <c r="GM8" s="263">
        <v>19</v>
      </c>
      <c r="GN8" s="193">
        <v>1000</v>
      </c>
      <c r="GO8" s="131">
        <f t="shared" si="42"/>
        <v>19</v>
      </c>
      <c r="GP8" s="132">
        <f t="shared" si="12"/>
        <v>39</v>
      </c>
      <c r="GQ8" s="133" t="s">
        <v>59</v>
      </c>
      <c r="GR8" s="142" t="s">
        <v>208</v>
      </c>
      <c r="GS8" s="291" t="s">
        <v>236</v>
      </c>
      <c r="GT8" s="194"/>
      <c r="GU8" s="572" t="s">
        <v>212</v>
      </c>
      <c r="GV8" s="573"/>
      <c r="GW8" s="124" t="s">
        <v>53</v>
      </c>
      <c r="GX8" s="125" t="s">
        <v>248</v>
      </c>
      <c r="GY8" s="262">
        <v>16</v>
      </c>
      <c r="GZ8" s="262">
        <v>230</v>
      </c>
      <c r="HA8" s="262">
        <v>-66</v>
      </c>
      <c r="HB8" s="263">
        <v>227</v>
      </c>
      <c r="HC8" s="193">
        <v>5000</v>
      </c>
      <c r="HD8" s="131">
        <f t="shared" si="43"/>
        <v>227</v>
      </c>
      <c r="HE8" s="132">
        <f t="shared" si="13"/>
        <v>829</v>
      </c>
      <c r="HF8" s="133" t="s">
        <v>59</v>
      </c>
      <c r="HG8" s="142" t="s">
        <v>208</v>
      </c>
      <c r="HH8" s="291" t="s">
        <v>236</v>
      </c>
      <c r="HI8" s="194"/>
      <c r="HJ8" s="572" t="s">
        <v>212</v>
      </c>
      <c r="HK8" s="573"/>
      <c r="HL8" s="124" t="s">
        <v>53</v>
      </c>
      <c r="HM8" s="125" t="s">
        <v>248</v>
      </c>
      <c r="HN8" s="262">
        <v>11</v>
      </c>
      <c r="HO8" s="262">
        <v>171</v>
      </c>
      <c r="HP8" s="262">
        <v>-3</v>
      </c>
      <c r="HQ8" s="263">
        <v>171</v>
      </c>
      <c r="HR8" s="193">
        <v>5000</v>
      </c>
      <c r="HS8" s="131">
        <f t="shared" si="44"/>
        <v>171</v>
      </c>
      <c r="HT8" s="132">
        <f t="shared" si="14"/>
        <v>550</v>
      </c>
      <c r="HU8" s="133" t="s">
        <v>59</v>
      </c>
      <c r="HV8" s="142" t="s">
        <v>208</v>
      </c>
      <c r="HW8" s="291" t="s">
        <v>236</v>
      </c>
      <c r="HX8" s="194"/>
      <c r="HY8" s="572" t="s">
        <v>212</v>
      </c>
      <c r="HZ8" s="573"/>
      <c r="IA8" s="124" t="s">
        <v>53</v>
      </c>
      <c r="IB8" s="125" t="s">
        <v>248</v>
      </c>
      <c r="IC8" s="262">
        <v>6</v>
      </c>
      <c r="ID8" s="262">
        <v>413</v>
      </c>
      <c r="IE8" s="262">
        <v>-2</v>
      </c>
      <c r="IF8" s="263">
        <v>408</v>
      </c>
      <c r="IG8" s="193">
        <v>10000</v>
      </c>
      <c r="IH8" s="131">
        <f t="shared" si="45"/>
        <v>408</v>
      </c>
      <c r="II8" s="132">
        <f t="shared" si="15"/>
        <v>1465</v>
      </c>
      <c r="IJ8" s="133" t="s">
        <v>59</v>
      </c>
      <c r="IK8" s="142" t="s">
        <v>208</v>
      </c>
      <c r="IL8" s="291" t="s">
        <v>236</v>
      </c>
      <c r="IM8" s="194"/>
      <c r="IN8" s="572" t="s">
        <v>212</v>
      </c>
      <c r="IO8" s="573"/>
      <c r="IP8" s="124" t="s">
        <v>53</v>
      </c>
      <c r="IQ8" s="125" t="s">
        <v>244</v>
      </c>
      <c r="IR8" s="262">
        <v>5</v>
      </c>
      <c r="IS8" s="262">
        <v>188</v>
      </c>
      <c r="IT8" s="262">
        <v>-25</v>
      </c>
      <c r="IU8" s="263">
        <v>188</v>
      </c>
      <c r="IV8" s="193">
        <v>5000</v>
      </c>
      <c r="IW8" s="131">
        <f t="shared" si="46"/>
        <v>188</v>
      </c>
      <c r="IX8" s="132">
        <f t="shared" si="16"/>
        <v>668</v>
      </c>
      <c r="IY8" s="133" t="s">
        <v>59</v>
      </c>
      <c r="IZ8" s="142" t="s">
        <v>208</v>
      </c>
      <c r="JA8" s="291" t="s">
        <v>236</v>
      </c>
      <c r="JB8" s="194"/>
      <c r="JC8" s="572" t="s">
        <v>212</v>
      </c>
      <c r="JD8" s="573"/>
      <c r="JE8" s="124" t="s">
        <v>53</v>
      </c>
      <c r="JF8" s="124"/>
      <c r="JG8" s="262">
        <v>4</v>
      </c>
      <c r="JH8" s="262">
        <v>27</v>
      </c>
      <c r="JI8" s="262">
        <v>-14</v>
      </c>
      <c r="JJ8" s="263">
        <v>23</v>
      </c>
      <c r="JK8" s="193">
        <v>1000</v>
      </c>
      <c r="JL8" s="131">
        <f t="shared" si="47"/>
        <v>23</v>
      </c>
      <c r="JM8" s="132">
        <f t="shared" si="17"/>
        <v>117</v>
      </c>
      <c r="JN8" s="133" t="s">
        <v>59</v>
      </c>
      <c r="JO8" s="142" t="s">
        <v>208</v>
      </c>
      <c r="JP8" s="272" t="s">
        <v>120</v>
      </c>
      <c r="JQ8" s="194"/>
      <c r="JR8" s="572" t="s">
        <v>212</v>
      </c>
      <c r="JS8" s="573"/>
      <c r="JT8" s="124" t="s">
        <v>53</v>
      </c>
      <c r="JU8" s="124"/>
      <c r="JV8" s="262">
        <v>1</v>
      </c>
      <c r="JW8" s="262">
        <v>65</v>
      </c>
      <c r="JX8" s="262">
        <v>-3</v>
      </c>
      <c r="JY8" s="263">
        <v>59</v>
      </c>
      <c r="JZ8" s="193">
        <v>1000</v>
      </c>
      <c r="KA8" s="131">
        <f t="shared" si="48"/>
        <v>59</v>
      </c>
      <c r="KB8" s="132">
        <f t="shared" si="18"/>
        <v>118</v>
      </c>
      <c r="KC8" s="133" t="s">
        <v>59</v>
      </c>
      <c r="KD8" s="142" t="s">
        <v>208</v>
      </c>
      <c r="KE8" s="272" t="s">
        <v>120</v>
      </c>
      <c r="KF8" s="194"/>
      <c r="KG8" s="572" t="s">
        <v>212</v>
      </c>
      <c r="KH8" s="573"/>
      <c r="KI8" s="124" t="s">
        <v>53</v>
      </c>
      <c r="KJ8" s="124" t="s">
        <v>229</v>
      </c>
      <c r="KK8" s="262">
        <v>6</v>
      </c>
      <c r="KL8" s="262">
        <v>39</v>
      </c>
      <c r="KM8" s="262">
        <v>0</v>
      </c>
      <c r="KN8" s="263">
        <v>39</v>
      </c>
      <c r="KO8" s="193">
        <v>1000</v>
      </c>
      <c r="KP8" s="131">
        <f t="shared" si="49"/>
        <v>39</v>
      </c>
      <c r="KQ8" s="132">
        <f t="shared" si="19"/>
        <v>73</v>
      </c>
      <c r="KR8" s="133" t="s">
        <v>59</v>
      </c>
      <c r="KS8" s="142" t="s">
        <v>208</v>
      </c>
      <c r="KT8" s="232"/>
      <c r="KU8" s="194"/>
      <c r="KV8" s="572" t="s">
        <v>212</v>
      </c>
      <c r="KW8" s="573"/>
      <c r="KX8" s="124" t="s">
        <v>53</v>
      </c>
      <c r="KY8" s="124"/>
      <c r="KZ8" s="262">
        <v>8</v>
      </c>
      <c r="LA8" s="262">
        <v>45</v>
      </c>
      <c r="LB8" s="262">
        <v>-8</v>
      </c>
      <c r="LC8" s="263">
        <v>45</v>
      </c>
      <c r="LD8" s="193">
        <v>1000</v>
      </c>
      <c r="LE8" s="131">
        <f t="shared" si="50"/>
        <v>45</v>
      </c>
      <c r="LF8" s="132">
        <f t="shared" si="20"/>
        <v>117</v>
      </c>
      <c r="LG8" s="271"/>
      <c r="LH8" s="133" t="s">
        <v>59</v>
      </c>
      <c r="LI8" s="611"/>
      <c r="LJ8" s="612"/>
      <c r="LK8" s="613"/>
      <c r="LL8" s="71"/>
      <c r="LM8" s="192"/>
      <c r="LN8" s="192"/>
      <c r="LO8" s="126" t="s">
        <v>60</v>
      </c>
      <c r="LP8" s="127" t="s">
        <v>53</v>
      </c>
      <c r="LQ8" s="122"/>
      <c r="LR8" s="122"/>
      <c r="LS8" s="128"/>
      <c r="LT8" s="71"/>
      <c r="LU8" s="129">
        <v>1</v>
      </c>
      <c r="LV8" s="129">
        <v>3</v>
      </c>
      <c r="LW8" s="129">
        <v>-38</v>
      </c>
      <c r="LX8" s="130">
        <v>-26</v>
      </c>
      <c r="LY8" s="193">
        <v>1000</v>
      </c>
      <c r="LZ8" s="131">
        <f t="shared" si="51"/>
        <v>-26</v>
      </c>
      <c r="MA8" s="132">
        <f t="shared" si="21"/>
        <v>-4</v>
      </c>
      <c r="MB8" s="229"/>
      <c r="MC8" s="133" t="s">
        <v>59</v>
      </c>
      <c r="MD8" s="611"/>
      <c r="ME8" s="612"/>
      <c r="MF8" s="613"/>
      <c r="MG8" s="71"/>
      <c r="MH8" s="192"/>
      <c r="MI8" s="192"/>
      <c r="MJ8" s="126" t="s">
        <v>60</v>
      </c>
      <c r="MK8" s="127" t="s">
        <v>53</v>
      </c>
      <c r="ML8" s="122"/>
      <c r="MM8" s="122"/>
      <c r="MN8" s="128"/>
      <c r="MO8" s="71"/>
      <c r="MP8" s="129">
        <v>1</v>
      </c>
      <c r="MQ8" s="129"/>
      <c r="MR8" s="129"/>
      <c r="MS8" s="130">
        <v>37</v>
      </c>
      <c r="MT8" s="193">
        <v>1000</v>
      </c>
      <c r="MU8" s="131">
        <f t="shared" si="52"/>
        <v>37</v>
      </c>
      <c r="MV8" s="132">
        <f t="shared" si="22"/>
        <v>59</v>
      </c>
      <c r="MX8" s="133" t="s">
        <v>59</v>
      </c>
      <c r="MY8" s="611"/>
      <c r="MZ8" s="612"/>
      <c r="NA8" s="613"/>
      <c r="NB8" s="71"/>
      <c r="NC8" s="192"/>
      <c r="ND8" s="192"/>
      <c r="NE8" s="126" t="s">
        <v>60</v>
      </c>
      <c r="NF8" s="127" t="s">
        <v>53</v>
      </c>
      <c r="NG8" s="122"/>
      <c r="NH8" s="122"/>
      <c r="NI8" s="128"/>
      <c r="NJ8" s="71"/>
      <c r="NK8" s="129">
        <v>1</v>
      </c>
      <c r="NL8" s="129"/>
      <c r="NM8" s="129"/>
      <c r="NN8" s="130">
        <v>36</v>
      </c>
      <c r="NO8" s="193">
        <v>820</v>
      </c>
      <c r="NP8" s="131">
        <f t="shared" si="53"/>
        <v>36</v>
      </c>
      <c r="NQ8" s="132">
        <f t="shared" si="23"/>
        <v>30</v>
      </c>
      <c r="NS8" s="133" t="s">
        <v>59</v>
      </c>
      <c r="NT8" s="611"/>
      <c r="NU8" s="612"/>
      <c r="NV8" s="613"/>
      <c r="NW8" s="71"/>
      <c r="NX8" s="192"/>
      <c r="NY8" s="192"/>
      <c r="NZ8" s="126" t="s">
        <v>60</v>
      </c>
      <c r="OA8" s="127" t="s">
        <v>53</v>
      </c>
      <c r="OB8" s="122"/>
      <c r="OC8" s="122"/>
      <c r="OD8" s="128"/>
      <c r="OE8" s="71"/>
      <c r="OF8" s="129">
        <v>128</v>
      </c>
      <c r="OG8" s="129">
        <v>40</v>
      </c>
      <c r="OH8" s="129">
        <v>-113</v>
      </c>
      <c r="OI8" s="130">
        <v>36</v>
      </c>
      <c r="OJ8" s="193">
        <v>1000</v>
      </c>
      <c r="OK8" s="131">
        <f t="shared" si="54"/>
        <v>36</v>
      </c>
      <c r="OL8" s="132">
        <f t="shared" si="24"/>
        <v>197</v>
      </c>
      <c r="OQ8" s="363" t="s">
        <v>59</v>
      </c>
      <c r="OR8" s="373" t="s">
        <v>208</v>
      </c>
      <c r="OS8" s="472" t="s">
        <v>236</v>
      </c>
      <c r="OT8" s="473"/>
      <c r="OU8" s="560" t="s">
        <v>212</v>
      </c>
      <c r="OV8" s="561"/>
      <c r="OW8" s="474" t="s">
        <v>53</v>
      </c>
      <c r="OX8" s="475"/>
      <c r="OY8" s="367">
        <v>1</v>
      </c>
      <c r="OZ8" s="367">
        <v>7</v>
      </c>
      <c r="PA8" s="367">
        <v>-25</v>
      </c>
      <c r="PB8" s="368">
        <v>-4</v>
      </c>
      <c r="PC8" s="476">
        <v>1000</v>
      </c>
      <c r="PD8" s="370">
        <f t="shared" si="55"/>
        <v>-4</v>
      </c>
      <c r="PE8" s="477">
        <f t="shared" si="25"/>
        <v>82</v>
      </c>
      <c r="PF8" s="133" t="s">
        <v>59</v>
      </c>
      <c r="PG8" s="142" t="s">
        <v>208</v>
      </c>
      <c r="PH8" s="291" t="s">
        <v>236</v>
      </c>
      <c r="PI8" s="194"/>
      <c r="PJ8" s="572" t="s">
        <v>212</v>
      </c>
      <c r="PK8" s="573"/>
      <c r="PL8" s="124" t="s">
        <v>53</v>
      </c>
      <c r="PM8" s="125" t="s">
        <v>303</v>
      </c>
      <c r="PN8" s="367">
        <v>32</v>
      </c>
      <c r="PO8" s="367">
        <v>298</v>
      </c>
      <c r="PP8" s="367">
        <v>-59</v>
      </c>
      <c r="PQ8" s="368">
        <v>135</v>
      </c>
      <c r="PR8" s="193">
        <v>664</v>
      </c>
      <c r="PS8" s="131">
        <f t="shared" si="56"/>
        <v>135</v>
      </c>
      <c r="PT8" s="132">
        <f t="shared" si="26"/>
        <v>1203</v>
      </c>
      <c r="PU8" s="133" t="s">
        <v>59</v>
      </c>
      <c r="PV8" s="142" t="s">
        <v>208</v>
      </c>
      <c r="PW8" s="291" t="s">
        <v>236</v>
      </c>
      <c r="PX8" s="194"/>
      <c r="PY8" s="572" t="s">
        <v>212</v>
      </c>
      <c r="PZ8" s="573"/>
      <c r="QA8" s="124" t="s">
        <v>53</v>
      </c>
      <c r="QB8" s="125" t="s">
        <v>262</v>
      </c>
      <c r="QC8" s="367">
        <v>2</v>
      </c>
      <c r="QD8" s="367">
        <v>44</v>
      </c>
      <c r="QE8" s="367">
        <v>-26</v>
      </c>
      <c r="QF8" s="368">
        <v>-4</v>
      </c>
      <c r="QG8" s="193">
        <v>1000</v>
      </c>
      <c r="QH8" s="131">
        <f t="shared" si="57"/>
        <v>-4</v>
      </c>
      <c r="QI8" s="132">
        <f t="shared" si="27"/>
        <v>10</v>
      </c>
      <c r="QJ8" s="133" t="s">
        <v>59</v>
      </c>
      <c r="QK8" s="142" t="s">
        <v>208</v>
      </c>
      <c r="QL8" s="291" t="s">
        <v>236</v>
      </c>
      <c r="QM8" s="194"/>
      <c r="QN8" s="572" t="s">
        <v>212</v>
      </c>
      <c r="QO8" s="573"/>
      <c r="QP8" s="124" t="s">
        <v>53</v>
      </c>
      <c r="QQ8" s="125" t="s">
        <v>262</v>
      </c>
      <c r="QR8" s="367">
        <v>2</v>
      </c>
      <c r="QS8" s="367">
        <v>62</v>
      </c>
      <c r="QT8" s="367">
        <v>-28</v>
      </c>
      <c r="QU8" s="368">
        <v>52</v>
      </c>
      <c r="QV8" s="193">
        <v>1000</v>
      </c>
      <c r="QW8" s="131">
        <f t="shared" si="58"/>
        <v>52</v>
      </c>
      <c r="QX8" s="132">
        <f t="shared" si="28"/>
        <v>115</v>
      </c>
      <c r="QY8" s="133" t="s">
        <v>59</v>
      </c>
      <c r="QZ8" s="142" t="s">
        <v>208</v>
      </c>
      <c r="RA8" s="291" t="s">
        <v>236</v>
      </c>
      <c r="RB8" s="194"/>
      <c r="RC8" s="572" t="s">
        <v>212</v>
      </c>
      <c r="RD8" s="573"/>
      <c r="RE8" s="124" t="s">
        <v>53</v>
      </c>
      <c r="RF8" s="125" t="s">
        <v>298</v>
      </c>
      <c r="RG8" s="367">
        <v>8</v>
      </c>
      <c r="RH8" s="367">
        <v>52</v>
      </c>
      <c r="RI8" s="367">
        <v>-33</v>
      </c>
      <c r="RJ8" s="368">
        <v>51</v>
      </c>
      <c r="RK8" s="193">
        <v>1000</v>
      </c>
      <c r="RL8" s="131">
        <f t="shared" si="59"/>
        <v>51</v>
      </c>
      <c r="RM8" s="132">
        <f t="shared" si="29"/>
        <v>140</v>
      </c>
    </row>
    <row r="9" spans="1:481" ht="15" thickBot="1">
      <c r="A9" s="133" t="s">
        <v>61</v>
      </c>
      <c r="B9" s="191"/>
      <c r="C9" s="71"/>
      <c r="D9" s="194"/>
      <c r="E9" s="572" t="s">
        <v>213</v>
      </c>
      <c r="F9" s="573"/>
      <c r="G9" s="124" t="s">
        <v>220</v>
      </c>
      <c r="H9" s="124"/>
      <c r="I9" s="367">
        <v>2</v>
      </c>
      <c r="J9" s="367">
        <v>8</v>
      </c>
      <c r="K9" s="367">
        <v>-17</v>
      </c>
      <c r="L9" s="368">
        <v>8</v>
      </c>
      <c r="M9" s="193">
        <v>1000</v>
      </c>
      <c r="N9" s="131">
        <f t="shared" si="30"/>
        <v>8</v>
      </c>
      <c r="O9" s="132">
        <f t="shared" si="0"/>
        <v>165</v>
      </c>
      <c r="Q9" s="133" t="s">
        <v>61</v>
      </c>
      <c r="R9" s="191"/>
      <c r="S9" s="71"/>
      <c r="T9" s="194"/>
      <c r="U9" s="572" t="s">
        <v>213</v>
      </c>
      <c r="V9" s="573"/>
      <c r="W9" s="124" t="s">
        <v>220</v>
      </c>
      <c r="X9" s="124" t="s">
        <v>291</v>
      </c>
      <c r="Y9" s="367">
        <v>16</v>
      </c>
      <c r="Z9" s="367">
        <v>104</v>
      </c>
      <c r="AA9" s="367">
        <v>0</v>
      </c>
      <c r="AB9" s="368">
        <v>104</v>
      </c>
      <c r="AC9" s="193">
        <v>1000</v>
      </c>
      <c r="AD9" s="131">
        <f t="shared" si="31"/>
        <v>104</v>
      </c>
      <c r="AE9" s="132">
        <f t="shared" si="1"/>
        <v>68</v>
      </c>
      <c r="AF9" s="133" t="s">
        <v>61</v>
      </c>
      <c r="AG9" s="191"/>
      <c r="AH9" s="71"/>
      <c r="AI9" s="194"/>
      <c r="AJ9" s="572" t="s">
        <v>213</v>
      </c>
      <c r="AK9" s="573"/>
      <c r="AL9" s="124" t="s">
        <v>220</v>
      </c>
      <c r="AM9" s="124"/>
      <c r="AN9" s="367">
        <v>16</v>
      </c>
      <c r="AO9" s="367">
        <v>59</v>
      </c>
      <c r="AP9" s="367">
        <v>-9</v>
      </c>
      <c r="AQ9" s="368">
        <v>-13</v>
      </c>
      <c r="AR9" s="193">
        <v>1000</v>
      </c>
      <c r="AS9" s="131">
        <f t="shared" si="32"/>
        <v>-13</v>
      </c>
      <c r="AT9" s="132">
        <f t="shared" si="2"/>
        <v>142</v>
      </c>
      <c r="AU9" s="133" t="s">
        <v>61</v>
      </c>
      <c r="AV9" s="191"/>
      <c r="AW9" s="71"/>
      <c r="AX9" s="194"/>
      <c r="AY9" s="572" t="s">
        <v>213</v>
      </c>
      <c r="AZ9" s="573"/>
      <c r="BA9" s="124" t="s">
        <v>220</v>
      </c>
      <c r="BB9" s="124"/>
      <c r="BC9" s="367">
        <v>2</v>
      </c>
      <c r="BD9" s="262">
        <v>69</v>
      </c>
      <c r="BE9" s="262">
        <v>-1</v>
      </c>
      <c r="BF9" s="262">
        <v>47</v>
      </c>
      <c r="BG9" s="193">
        <v>1000</v>
      </c>
      <c r="BH9" s="131">
        <f t="shared" si="33"/>
        <v>47</v>
      </c>
      <c r="BI9" s="132">
        <f t="shared" si="3"/>
        <v>187</v>
      </c>
      <c r="BJ9" s="400"/>
      <c r="BK9" s="133" t="s">
        <v>61</v>
      </c>
      <c r="BL9" s="191"/>
      <c r="BM9" s="71"/>
      <c r="BN9" s="194"/>
      <c r="BO9" s="572" t="s">
        <v>213</v>
      </c>
      <c r="BP9" s="573"/>
      <c r="BQ9" s="124" t="s">
        <v>220</v>
      </c>
      <c r="BR9" s="124"/>
      <c r="BS9" s="367">
        <v>6</v>
      </c>
      <c r="BT9" s="262">
        <v>14</v>
      </c>
      <c r="BU9" s="262">
        <v>-25</v>
      </c>
      <c r="BV9" s="262">
        <v>-21</v>
      </c>
      <c r="BW9" s="193">
        <v>1000</v>
      </c>
      <c r="BX9" s="131">
        <f t="shared" si="34"/>
        <v>-21</v>
      </c>
      <c r="BY9" s="132">
        <f t="shared" si="4"/>
        <v>29</v>
      </c>
      <c r="BZ9" s="400"/>
      <c r="CA9" s="133" t="s">
        <v>61</v>
      </c>
      <c r="CB9" s="191"/>
      <c r="CC9" s="71"/>
      <c r="CD9" s="194"/>
      <c r="CE9" s="572" t="s">
        <v>213</v>
      </c>
      <c r="CF9" s="573"/>
      <c r="CG9" s="124" t="s">
        <v>220</v>
      </c>
      <c r="CH9" s="124"/>
      <c r="CI9" s="367">
        <v>2</v>
      </c>
      <c r="CJ9" s="262">
        <v>39</v>
      </c>
      <c r="CK9" s="262">
        <v>-9</v>
      </c>
      <c r="CL9" s="262">
        <v>33</v>
      </c>
      <c r="CM9" s="193">
        <v>1000</v>
      </c>
      <c r="CN9" s="131">
        <f t="shared" si="35"/>
        <v>33</v>
      </c>
      <c r="CO9" s="132">
        <f t="shared" si="5"/>
        <v>-11</v>
      </c>
      <c r="CP9" s="363" t="s">
        <v>61</v>
      </c>
      <c r="CQ9" s="361"/>
      <c r="CR9" s="374"/>
      <c r="CS9" s="364"/>
      <c r="CT9" s="581" t="s">
        <v>213</v>
      </c>
      <c r="CU9" s="582"/>
      <c r="CV9" s="365" t="s">
        <v>220</v>
      </c>
      <c r="CW9" s="365"/>
      <c r="CX9" s="367">
        <v>2</v>
      </c>
      <c r="CY9" s="367">
        <v>62</v>
      </c>
      <c r="CZ9" s="367">
        <v>0</v>
      </c>
      <c r="DA9" s="367">
        <v>55</v>
      </c>
      <c r="DB9" s="369">
        <v>1000</v>
      </c>
      <c r="DC9" s="370">
        <f t="shared" si="36"/>
        <v>55</v>
      </c>
      <c r="DD9" s="371">
        <f t="shared" si="6"/>
        <v>29</v>
      </c>
      <c r="DE9" s="133" t="s">
        <v>61</v>
      </c>
      <c r="DF9" s="191"/>
      <c r="DG9" s="71"/>
      <c r="DH9" s="194"/>
      <c r="DI9" s="572" t="s">
        <v>213</v>
      </c>
      <c r="DJ9" s="573"/>
      <c r="DK9" s="124" t="s">
        <v>220</v>
      </c>
      <c r="DL9" s="124"/>
      <c r="DM9" s="262">
        <v>1</v>
      </c>
      <c r="DN9" s="262">
        <v>17</v>
      </c>
      <c r="DO9" s="262">
        <v>-9</v>
      </c>
      <c r="DP9" s="262">
        <v>15</v>
      </c>
      <c r="DQ9" s="193">
        <v>1000</v>
      </c>
      <c r="DR9" s="131">
        <f t="shared" si="37"/>
        <v>15</v>
      </c>
      <c r="DS9" s="132">
        <f t="shared" si="7"/>
        <v>0</v>
      </c>
      <c r="DT9" s="133" t="s">
        <v>61</v>
      </c>
      <c r="DU9" s="191"/>
      <c r="DV9" s="71"/>
      <c r="DW9" s="194"/>
      <c r="DX9" s="572" t="s">
        <v>213</v>
      </c>
      <c r="DY9" s="573"/>
      <c r="DZ9" s="124" t="s">
        <v>220</v>
      </c>
      <c r="EA9" s="124" t="s">
        <v>270</v>
      </c>
      <c r="EB9" s="262">
        <v>1</v>
      </c>
      <c r="EC9" s="262">
        <v>1</v>
      </c>
      <c r="ED9" s="262">
        <v>-14</v>
      </c>
      <c r="EE9" s="262">
        <v>-7</v>
      </c>
      <c r="EF9" s="193">
        <v>1000</v>
      </c>
      <c r="EG9" s="131">
        <f t="shared" si="38"/>
        <v>-7</v>
      </c>
      <c r="EH9" s="132">
        <f t="shared" si="8"/>
        <v>20</v>
      </c>
      <c r="EI9" s="133" t="s">
        <v>61</v>
      </c>
      <c r="EJ9" s="191"/>
      <c r="EK9" s="71"/>
      <c r="EL9" s="194"/>
      <c r="EM9" s="572" t="s">
        <v>213</v>
      </c>
      <c r="EN9" s="573"/>
      <c r="EO9" s="124" t="s">
        <v>220</v>
      </c>
      <c r="EP9" s="124"/>
      <c r="EQ9" s="262">
        <v>1</v>
      </c>
      <c r="ER9" s="262">
        <v>19</v>
      </c>
      <c r="ES9" s="262">
        <v>-5</v>
      </c>
      <c r="ET9" s="262">
        <v>17</v>
      </c>
      <c r="EU9" s="193">
        <v>1000</v>
      </c>
      <c r="EV9" s="131">
        <f t="shared" si="39"/>
        <v>17</v>
      </c>
      <c r="EW9" s="132">
        <f t="shared" si="9"/>
        <v>60</v>
      </c>
      <c r="EX9" s="133" t="s">
        <v>61</v>
      </c>
      <c r="EY9" s="191"/>
      <c r="EZ9" s="71"/>
      <c r="FA9" s="194"/>
      <c r="FB9" s="572" t="s">
        <v>213</v>
      </c>
      <c r="FC9" s="573"/>
      <c r="FD9" s="124" t="s">
        <v>220</v>
      </c>
      <c r="FE9" s="124"/>
      <c r="FF9" s="262">
        <v>1</v>
      </c>
      <c r="FG9" s="262">
        <v>3</v>
      </c>
      <c r="FH9" s="262">
        <v>-26</v>
      </c>
      <c r="FI9" s="262">
        <v>-22</v>
      </c>
      <c r="FJ9" s="193">
        <v>1000</v>
      </c>
      <c r="FK9" s="131">
        <f t="shared" si="40"/>
        <v>-22</v>
      </c>
      <c r="FL9" s="132">
        <f t="shared" si="10"/>
        <v>-13</v>
      </c>
      <c r="FM9" s="133" t="s">
        <v>61</v>
      </c>
      <c r="FN9" s="191"/>
      <c r="FO9" s="71"/>
      <c r="FP9" s="194"/>
      <c r="FQ9" s="572" t="s">
        <v>213</v>
      </c>
      <c r="FR9" s="573"/>
      <c r="FS9" s="124" t="s">
        <v>220</v>
      </c>
      <c r="FT9" s="124"/>
      <c r="FU9" s="262">
        <v>1</v>
      </c>
      <c r="FV9" s="262">
        <v>0</v>
      </c>
      <c r="FW9" s="262">
        <v>-28</v>
      </c>
      <c r="FX9" s="262">
        <v>-17</v>
      </c>
      <c r="FY9" s="193">
        <v>1000</v>
      </c>
      <c r="FZ9" s="131">
        <f t="shared" si="41"/>
        <v>-17</v>
      </c>
      <c r="GA9" s="132">
        <f t="shared" si="11"/>
        <v>30</v>
      </c>
      <c r="GB9" s="133" t="s">
        <v>61</v>
      </c>
      <c r="GC9" s="191"/>
      <c r="GD9" s="71"/>
      <c r="GE9" s="194"/>
      <c r="GF9" s="572" t="s">
        <v>213</v>
      </c>
      <c r="GG9" s="573"/>
      <c r="GH9" s="124" t="s">
        <v>220</v>
      </c>
      <c r="GI9" s="124"/>
      <c r="GJ9" s="262">
        <v>1</v>
      </c>
      <c r="GK9" s="262">
        <v>20</v>
      </c>
      <c r="GL9" s="262">
        <v>-10</v>
      </c>
      <c r="GM9" s="262">
        <v>4</v>
      </c>
      <c r="GN9" s="193">
        <v>1000</v>
      </c>
      <c r="GO9" s="131">
        <f t="shared" si="42"/>
        <v>4</v>
      </c>
      <c r="GP9" s="132">
        <f t="shared" si="12"/>
        <v>43</v>
      </c>
      <c r="GQ9" s="133" t="s">
        <v>61</v>
      </c>
      <c r="GR9" s="191"/>
      <c r="GS9" s="71"/>
      <c r="GT9" s="194"/>
      <c r="GU9" s="572" t="s">
        <v>213</v>
      </c>
      <c r="GV9" s="573"/>
      <c r="GW9" s="124" t="s">
        <v>220</v>
      </c>
      <c r="GX9" s="124"/>
      <c r="GY9" s="262">
        <v>13</v>
      </c>
      <c r="GZ9" s="262">
        <v>246</v>
      </c>
      <c r="HA9" s="262">
        <v>-50</v>
      </c>
      <c r="HB9" s="262">
        <v>245</v>
      </c>
      <c r="HC9" s="193">
        <v>5000</v>
      </c>
      <c r="HD9" s="131">
        <f t="shared" si="43"/>
        <v>245</v>
      </c>
      <c r="HE9" s="132">
        <f t="shared" si="13"/>
        <v>1074</v>
      </c>
      <c r="HF9" s="133" t="s">
        <v>61</v>
      </c>
      <c r="HG9" s="191"/>
      <c r="HH9" s="71"/>
      <c r="HI9" s="194"/>
      <c r="HJ9" s="572" t="s">
        <v>213</v>
      </c>
      <c r="HK9" s="573"/>
      <c r="HL9" s="124" t="s">
        <v>220</v>
      </c>
      <c r="HM9" s="124"/>
      <c r="HN9" s="262">
        <v>53</v>
      </c>
      <c r="HO9" s="262">
        <v>125</v>
      </c>
      <c r="HP9" s="262">
        <v>-262</v>
      </c>
      <c r="HQ9" s="262">
        <v>124</v>
      </c>
      <c r="HR9" s="193">
        <v>5000</v>
      </c>
      <c r="HS9" s="131">
        <f t="shared" si="44"/>
        <v>124</v>
      </c>
      <c r="HT9" s="132">
        <f t="shared" si="14"/>
        <v>674</v>
      </c>
      <c r="HU9" s="133" t="s">
        <v>61</v>
      </c>
      <c r="HV9" s="191"/>
      <c r="HW9" s="71"/>
      <c r="HX9" s="194"/>
      <c r="HY9" s="572" t="s">
        <v>213</v>
      </c>
      <c r="HZ9" s="573"/>
      <c r="IA9" s="124" t="s">
        <v>220</v>
      </c>
      <c r="IB9" s="124"/>
      <c r="IC9" s="262">
        <v>12</v>
      </c>
      <c r="ID9" s="262">
        <v>353</v>
      </c>
      <c r="IE9" s="262">
        <v>-24</v>
      </c>
      <c r="IF9" s="262">
        <v>349</v>
      </c>
      <c r="IG9" s="193">
        <v>10000</v>
      </c>
      <c r="IH9" s="131">
        <f t="shared" si="45"/>
        <v>349</v>
      </c>
      <c r="II9" s="132">
        <f t="shared" si="15"/>
        <v>1814</v>
      </c>
      <c r="IJ9" s="133" t="s">
        <v>61</v>
      </c>
      <c r="IK9" s="191"/>
      <c r="IL9" s="71"/>
      <c r="IM9" s="194"/>
      <c r="IN9" s="572" t="s">
        <v>213</v>
      </c>
      <c r="IO9" s="573"/>
      <c r="IP9" s="124" t="s">
        <v>220</v>
      </c>
      <c r="IQ9" s="124"/>
      <c r="IR9" s="262">
        <v>11</v>
      </c>
      <c r="IS9" s="262">
        <v>171</v>
      </c>
      <c r="IT9" s="262">
        <v>-42</v>
      </c>
      <c r="IU9" s="262">
        <v>164</v>
      </c>
      <c r="IV9" s="193">
        <v>5000</v>
      </c>
      <c r="IW9" s="131">
        <f t="shared" si="46"/>
        <v>164</v>
      </c>
      <c r="IX9" s="132">
        <f t="shared" si="16"/>
        <v>832</v>
      </c>
      <c r="IY9" s="133" t="s">
        <v>61</v>
      </c>
      <c r="IZ9" s="191"/>
      <c r="JA9" s="71"/>
      <c r="JB9" s="194"/>
      <c r="JC9" s="572" t="s">
        <v>213</v>
      </c>
      <c r="JD9" s="573"/>
      <c r="JE9" s="124" t="s">
        <v>220</v>
      </c>
      <c r="JF9" s="124"/>
      <c r="JG9" s="262">
        <v>4</v>
      </c>
      <c r="JH9" s="262">
        <v>34</v>
      </c>
      <c r="JI9" s="262">
        <v>-18</v>
      </c>
      <c r="JJ9" s="262">
        <v>27</v>
      </c>
      <c r="JK9" s="193">
        <v>1000</v>
      </c>
      <c r="JL9" s="131">
        <f t="shared" si="47"/>
        <v>27</v>
      </c>
      <c r="JM9" s="132">
        <f t="shared" si="17"/>
        <v>144</v>
      </c>
      <c r="JN9" s="133" t="s">
        <v>61</v>
      </c>
      <c r="JO9" s="191"/>
      <c r="JP9" s="71"/>
      <c r="JQ9" s="194"/>
      <c r="JR9" s="572" t="s">
        <v>213</v>
      </c>
      <c r="JS9" s="573"/>
      <c r="JT9" s="124" t="s">
        <v>220</v>
      </c>
      <c r="JU9" s="124"/>
      <c r="JV9" s="262">
        <v>1</v>
      </c>
      <c r="JW9" s="262">
        <v>38</v>
      </c>
      <c r="JX9" s="262">
        <v>-6</v>
      </c>
      <c r="JY9" s="262">
        <v>32</v>
      </c>
      <c r="JZ9" s="193">
        <v>1000</v>
      </c>
      <c r="KA9" s="131">
        <f t="shared" si="48"/>
        <v>32</v>
      </c>
      <c r="KB9" s="132">
        <f t="shared" si="18"/>
        <v>150</v>
      </c>
      <c r="KC9" s="133" t="s">
        <v>61</v>
      </c>
      <c r="KD9" s="191"/>
      <c r="KE9" s="71"/>
      <c r="KF9" s="194"/>
      <c r="KG9" s="572" t="s">
        <v>213</v>
      </c>
      <c r="KH9" s="573"/>
      <c r="KI9" s="124" t="s">
        <v>220</v>
      </c>
      <c r="KJ9" s="124" t="s">
        <v>229</v>
      </c>
      <c r="KK9" s="262">
        <v>8</v>
      </c>
      <c r="KL9" s="262">
        <v>51</v>
      </c>
      <c r="KM9" s="262">
        <v>-2</v>
      </c>
      <c r="KN9" s="262">
        <v>34</v>
      </c>
      <c r="KO9" s="193">
        <v>1000</v>
      </c>
      <c r="KP9" s="131">
        <f t="shared" si="49"/>
        <v>34</v>
      </c>
      <c r="KQ9" s="132">
        <f t="shared" si="19"/>
        <v>107</v>
      </c>
      <c r="KR9" s="133" t="s">
        <v>61</v>
      </c>
      <c r="KS9" s="191"/>
      <c r="KT9" s="233"/>
      <c r="KU9" s="194"/>
      <c r="KV9" s="572" t="s">
        <v>213</v>
      </c>
      <c r="KW9" s="573"/>
      <c r="KX9" s="124" t="s">
        <v>220</v>
      </c>
      <c r="KY9" s="124"/>
      <c r="KZ9" s="262">
        <v>4</v>
      </c>
      <c r="LA9" s="262">
        <v>53</v>
      </c>
      <c r="LB9" s="262">
        <v>-8</v>
      </c>
      <c r="LC9" s="262">
        <v>52</v>
      </c>
      <c r="LD9" s="193">
        <v>1000</v>
      </c>
      <c r="LE9" s="131">
        <f t="shared" si="50"/>
        <v>52</v>
      </c>
      <c r="LF9" s="132">
        <f t="shared" si="20"/>
        <v>169</v>
      </c>
      <c r="LG9" s="271"/>
      <c r="LH9" s="133" t="s">
        <v>61</v>
      </c>
      <c r="LI9" s="194"/>
      <c r="LJ9" s="606"/>
      <c r="LK9" s="607"/>
      <c r="LL9" s="71"/>
      <c r="LM9" s="192"/>
      <c r="LN9" s="192"/>
      <c r="LO9" s="126" t="s">
        <v>62</v>
      </c>
      <c r="LP9" s="127" t="s">
        <v>53</v>
      </c>
      <c r="LQ9" s="122"/>
      <c r="LR9" s="614"/>
      <c r="LS9" s="615"/>
      <c r="LT9" s="616"/>
      <c r="LU9" s="129">
        <v>1</v>
      </c>
      <c r="LV9" s="129">
        <v>3</v>
      </c>
      <c r="LW9" s="129">
        <v>-21</v>
      </c>
      <c r="LX9" s="129">
        <v>-17</v>
      </c>
      <c r="LY9" s="193">
        <v>1000</v>
      </c>
      <c r="LZ9" s="131">
        <f t="shared" si="51"/>
        <v>-17</v>
      </c>
      <c r="MA9" s="132">
        <f t="shared" si="21"/>
        <v>-21</v>
      </c>
      <c r="MB9" s="229"/>
      <c r="MC9" s="133" t="s">
        <v>61</v>
      </c>
      <c r="MD9" s="194"/>
      <c r="ME9" s="606"/>
      <c r="MF9" s="607"/>
      <c r="MG9" s="71"/>
      <c r="MH9" s="192"/>
      <c r="MI9" s="192"/>
      <c r="MJ9" s="126" t="s">
        <v>62</v>
      </c>
      <c r="MK9" s="127" t="s">
        <v>53</v>
      </c>
      <c r="ML9" s="122"/>
      <c r="MM9" s="614"/>
      <c r="MN9" s="615"/>
      <c r="MO9" s="616"/>
      <c r="MP9" s="129">
        <v>1</v>
      </c>
      <c r="MQ9" s="129"/>
      <c r="MR9" s="129"/>
      <c r="MS9" s="129">
        <v>5</v>
      </c>
      <c r="MT9" s="193">
        <v>325</v>
      </c>
      <c r="MU9" s="131">
        <f t="shared" si="52"/>
        <v>5</v>
      </c>
      <c r="MV9" s="132">
        <f t="shared" si="22"/>
        <v>64</v>
      </c>
      <c r="MX9" s="133" t="s">
        <v>61</v>
      </c>
      <c r="MY9" s="194"/>
      <c r="MZ9" s="606"/>
      <c r="NA9" s="607"/>
      <c r="NB9" s="71"/>
      <c r="NC9" s="192"/>
      <c r="ND9" s="192"/>
      <c r="NE9" s="126" t="s">
        <v>62</v>
      </c>
      <c r="NF9" s="127" t="s">
        <v>53</v>
      </c>
      <c r="NG9" s="122"/>
      <c r="NH9" s="614"/>
      <c r="NI9" s="615"/>
      <c r="NJ9" s="616"/>
      <c r="NK9" s="129">
        <v>1</v>
      </c>
      <c r="NL9" s="129"/>
      <c r="NM9" s="129"/>
      <c r="NN9" s="129">
        <v>8</v>
      </c>
      <c r="NO9" s="193">
        <v>214</v>
      </c>
      <c r="NP9" s="131">
        <f t="shared" si="53"/>
        <v>8</v>
      </c>
      <c r="NQ9" s="132">
        <f t="shared" si="23"/>
        <v>38</v>
      </c>
      <c r="NS9" s="133" t="s">
        <v>61</v>
      </c>
      <c r="NT9" s="194"/>
      <c r="NU9" s="606"/>
      <c r="NV9" s="607"/>
      <c r="NW9" s="71"/>
      <c r="NX9" s="192"/>
      <c r="NY9" s="192"/>
      <c r="NZ9" s="126" t="s">
        <v>62</v>
      </c>
      <c r="OA9" s="127" t="s">
        <v>53</v>
      </c>
      <c r="OB9" s="122"/>
      <c r="OC9" s="614"/>
      <c r="OD9" s="615"/>
      <c r="OE9" s="616"/>
      <c r="OF9" s="129">
        <v>16</v>
      </c>
      <c r="OG9" s="129">
        <v>39</v>
      </c>
      <c r="OH9" s="129">
        <v>-4</v>
      </c>
      <c r="OI9" s="129">
        <v>35</v>
      </c>
      <c r="OJ9" s="193">
        <v>1000</v>
      </c>
      <c r="OK9" s="131">
        <f t="shared" si="54"/>
        <v>35</v>
      </c>
      <c r="OL9" s="132">
        <f t="shared" si="24"/>
        <v>232</v>
      </c>
      <c r="OQ9" s="363" t="s">
        <v>61</v>
      </c>
      <c r="OR9" s="472"/>
      <c r="OS9" s="374"/>
      <c r="OT9" s="473"/>
      <c r="OU9" s="560" t="s">
        <v>213</v>
      </c>
      <c r="OV9" s="561"/>
      <c r="OW9" s="474" t="s">
        <v>220</v>
      </c>
      <c r="OX9" s="474"/>
      <c r="OY9" s="367">
        <v>1</v>
      </c>
      <c r="OZ9" s="367">
        <v>48</v>
      </c>
      <c r="PA9" s="367">
        <v>0</v>
      </c>
      <c r="PB9" s="368">
        <v>39</v>
      </c>
      <c r="PC9" s="476">
        <v>1000</v>
      </c>
      <c r="PD9" s="370">
        <f t="shared" si="55"/>
        <v>39</v>
      </c>
      <c r="PE9" s="477">
        <f t="shared" si="25"/>
        <v>121</v>
      </c>
      <c r="PF9" s="133" t="s">
        <v>61</v>
      </c>
      <c r="PG9" s="191"/>
      <c r="PH9" s="71"/>
      <c r="PI9" s="194"/>
      <c r="PJ9" s="572" t="s">
        <v>213</v>
      </c>
      <c r="PK9" s="573"/>
      <c r="PL9" s="124" t="s">
        <v>220</v>
      </c>
      <c r="PM9" s="124"/>
      <c r="PN9" s="367">
        <v>32</v>
      </c>
      <c r="PO9" s="367">
        <v>454</v>
      </c>
      <c r="PP9" s="367">
        <v>-98</v>
      </c>
      <c r="PQ9" s="368">
        <v>277</v>
      </c>
      <c r="PR9" s="193">
        <v>662</v>
      </c>
      <c r="PS9" s="131">
        <f t="shared" si="56"/>
        <v>277</v>
      </c>
      <c r="PT9" s="132">
        <f t="shared" si="26"/>
        <v>1480</v>
      </c>
      <c r="PU9" s="133" t="s">
        <v>61</v>
      </c>
      <c r="PV9" s="191"/>
      <c r="PW9" s="71"/>
      <c r="PX9" s="194"/>
      <c r="PY9" s="572" t="s">
        <v>213</v>
      </c>
      <c r="PZ9" s="573"/>
      <c r="QA9" s="124" t="s">
        <v>220</v>
      </c>
      <c r="QB9" s="124"/>
      <c r="QC9" s="367">
        <v>2</v>
      </c>
      <c r="QD9" s="367">
        <v>118</v>
      </c>
      <c r="QE9" s="367">
        <v>-6</v>
      </c>
      <c r="QF9" s="368">
        <v>110</v>
      </c>
      <c r="QG9" s="193">
        <v>1000</v>
      </c>
      <c r="QH9" s="131">
        <f t="shared" si="57"/>
        <v>110</v>
      </c>
      <c r="QI9" s="132">
        <f t="shared" si="27"/>
        <v>120</v>
      </c>
      <c r="QJ9" s="133" t="s">
        <v>61</v>
      </c>
      <c r="QK9" s="191"/>
      <c r="QL9" s="71"/>
      <c r="QM9" s="194"/>
      <c r="QN9" s="572" t="s">
        <v>213</v>
      </c>
      <c r="QO9" s="573"/>
      <c r="QP9" s="124" t="s">
        <v>220</v>
      </c>
      <c r="QQ9" s="124"/>
      <c r="QR9" s="367">
        <v>2</v>
      </c>
      <c r="QS9" s="367">
        <v>139</v>
      </c>
      <c r="QT9" s="367">
        <v>-27</v>
      </c>
      <c r="QU9" s="368">
        <v>97</v>
      </c>
      <c r="QV9" s="193">
        <v>1000</v>
      </c>
      <c r="QW9" s="131">
        <f t="shared" si="58"/>
        <v>97</v>
      </c>
      <c r="QX9" s="132">
        <f t="shared" si="28"/>
        <v>212</v>
      </c>
      <c r="QY9" s="133" t="s">
        <v>61</v>
      </c>
      <c r="QZ9" s="191"/>
      <c r="RA9" s="71"/>
      <c r="RB9" s="194"/>
      <c r="RC9" s="572" t="s">
        <v>213</v>
      </c>
      <c r="RD9" s="573"/>
      <c r="RE9" s="124" t="s">
        <v>220</v>
      </c>
      <c r="RF9" s="124"/>
      <c r="RG9" s="367">
        <v>8</v>
      </c>
      <c r="RH9" s="367">
        <v>39</v>
      </c>
      <c r="RI9" s="367">
        <v>-7</v>
      </c>
      <c r="RJ9" s="368">
        <v>15</v>
      </c>
      <c r="RK9" s="193">
        <v>1000</v>
      </c>
      <c r="RL9" s="131">
        <f t="shared" si="59"/>
        <v>15</v>
      </c>
      <c r="RM9" s="132">
        <f t="shared" si="29"/>
        <v>155</v>
      </c>
    </row>
    <row r="10" spans="1:481" ht="15.6" thickTop="1" thickBot="1">
      <c r="A10" s="133" t="s">
        <v>63</v>
      </c>
      <c r="B10" s="191"/>
      <c r="C10" s="71"/>
      <c r="D10" s="194"/>
      <c r="E10" s="572" t="s">
        <v>214</v>
      </c>
      <c r="F10" s="573"/>
      <c r="G10" s="124" t="s">
        <v>76</v>
      </c>
      <c r="H10" s="124"/>
      <c r="I10" s="367">
        <v>2</v>
      </c>
      <c r="J10" s="367"/>
      <c r="K10" s="367"/>
      <c r="L10" s="368"/>
      <c r="M10" s="193">
        <v>1000</v>
      </c>
      <c r="N10" s="131">
        <f t="shared" si="30"/>
        <v>0</v>
      </c>
      <c r="O10" s="132">
        <f t="shared" si="0"/>
        <v>165</v>
      </c>
      <c r="Q10" s="133" t="s">
        <v>63</v>
      </c>
      <c r="R10" s="191"/>
      <c r="S10" s="71"/>
      <c r="T10" s="194"/>
      <c r="U10" s="572" t="s">
        <v>214</v>
      </c>
      <c r="V10" s="573"/>
      <c r="W10" s="124" t="s">
        <v>76</v>
      </c>
      <c r="X10" s="124"/>
      <c r="Y10" s="367">
        <v>16</v>
      </c>
      <c r="Z10" s="367">
        <v>100</v>
      </c>
      <c r="AA10" s="367">
        <v>-4</v>
      </c>
      <c r="AB10" s="368">
        <v>41</v>
      </c>
      <c r="AC10" s="193">
        <v>1000</v>
      </c>
      <c r="AD10" s="131">
        <f t="shared" si="31"/>
        <v>41</v>
      </c>
      <c r="AE10" s="132">
        <f t="shared" si="1"/>
        <v>109</v>
      </c>
      <c r="AF10" s="133" t="s">
        <v>63</v>
      </c>
      <c r="AG10" s="191"/>
      <c r="AH10" s="71"/>
      <c r="AI10" s="194"/>
      <c r="AJ10" s="572" t="s">
        <v>214</v>
      </c>
      <c r="AK10" s="573"/>
      <c r="AL10" s="124" t="s">
        <v>76</v>
      </c>
      <c r="AM10" s="124" t="s">
        <v>279</v>
      </c>
      <c r="AN10" s="367">
        <v>4</v>
      </c>
      <c r="AO10" s="367">
        <v>70</v>
      </c>
      <c r="AP10" s="367">
        <v>-2</v>
      </c>
      <c r="AQ10" s="368">
        <v>66</v>
      </c>
      <c r="AR10" s="193">
        <v>1000</v>
      </c>
      <c r="AS10" s="131">
        <f t="shared" si="32"/>
        <v>66</v>
      </c>
      <c r="AT10" s="132">
        <f t="shared" si="2"/>
        <v>208</v>
      </c>
      <c r="AU10" s="133" t="s">
        <v>63</v>
      </c>
      <c r="AV10" s="191"/>
      <c r="AW10" s="71"/>
      <c r="AX10" s="194"/>
      <c r="AY10" s="572" t="s">
        <v>214</v>
      </c>
      <c r="AZ10" s="573"/>
      <c r="BA10" s="124" t="s">
        <v>76</v>
      </c>
      <c r="BB10" s="124"/>
      <c r="BC10" s="367"/>
      <c r="BD10" s="262"/>
      <c r="BE10" s="262"/>
      <c r="BF10" s="263"/>
      <c r="BG10" s="193">
        <v>1000</v>
      </c>
      <c r="BH10" s="131">
        <f t="shared" si="33"/>
        <v>0</v>
      </c>
      <c r="BI10" s="132">
        <f t="shared" si="3"/>
        <v>187</v>
      </c>
      <c r="BJ10" s="400"/>
      <c r="BK10" s="133" t="s">
        <v>63</v>
      </c>
      <c r="BL10" s="191"/>
      <c r="BM10" s="71"/>
      <c r="BN10" s="194"/>
      <c r="BO10" s="572" t="s">
        <v>214</v>
      </c>
      <c r="BP10" s="573"/>
      <c r="BQ10" s="124" t="s">
        <v>76</v>
      </c>
      <c r="BR10" s="124"/>
      <c r="BS10" s="367"/>
      <c r="BT10" s="262"/>
      <c r="BU10" s="262"/>
      <c r="BV10" s="263"/>
      <c r="BW10" s="193">
        <v>1000</v>
      </c>
      <c r="BX10" s="131">
        <f t="shared" si="34"/>
        <v>0</v>
      </c>
      <c r="BY10" s="132">
        <v>0</v>
      </c>
      <c r="BZ10" s="400"/>
      <c r="CA10" s="133" t="s">
        <v>63</v>
      </c>
      <c r="CB10" s="191"/>
      <c r="CC10" s="71"/>
      <c r="CD10" s="194"/>
      <c r="CE10" s="572" t="s">
        <v>214</v>
      </c>
      <c r="CF10" s="573"/>
      <c r="CG10" s="124" t="s">
        <v>76</v>
      </c>
      <c r="CH10" s="124"/>
      <c r="CI10" s="367">
        <v>2</v>
      </c>
      <c r="CJ10" s="262">
        <v>54</v>
      </c>
      <c r="CK10" s="262">
        <v>-8</v>
      </c>
      <c r="CL10" s="263">
        <v>52</v>
      </c>
      <c r="CM10" s="193">
        <v>1000</v>
      </c>
      <c r="CN10" s="131">
        <f t="shared" si="35"/>
        <v>52</v>
      </c>
      <c r="CO10" s="132">
        <f t="shared" si="5"/>
        <v>41</v>
      </c>
      <c r="CP10" s="363" t="s">
        <v>63</v>
      </c>
      <c r="CQ10" s="361"/>
      <c r="CR10" s="374"/>
      <c r="CS10" s="364"/>
      <c r="CT10" s="581" t="s">
        <v>214</v>
      </c>
      <c r="CU10" s="582"/>
      <c r="CV10" s="365" t="s">
        <v>76</v>
      </c>
      <c r="CW10" s="365"/>
      <c r="CX10" s="367">
        <v>2</v>
      </c>
      <c r="CY10" s="367">
        <v>44</v>
      </c>
      <c r="CZ10" s="367">
        <v>-5</v>
      </c>
      <c r="DA10" s="368">
        <v>-5</v>
      </c>
      <c r="DB10" s="369">
        <v>1000</v>
      </c>
      <c r="DC10" s="370">
        <f t="shared" si="36"/>
        <v>-5</v>
      </c>
      <c r="DD10" s="371">
        <f t="shared" si="6"/>
        <v>24</v>
      </c>
      <c r="DE10" s="133" t="s">
        <v>63</v>
      </c>
      <c r="DF10" s="191"/>
      <c r="DG10" s="71"/>
      <c r="DH10" s="194"/>
      <c r="DI10" s="572" t="s">
        <v>214</v>
      </c>
      <c r="DJ10" s="573"/>
      <c r="DK10" s="124" t="s">
        <v>76</v>
      </c>
      <c r="DL10" s="124"/>
      <c r="DM10" s="262">
        <v>1</v>
      </c>
      <c r="DN10" s="262">
        <v>7</v>
      </c>
      <c r="DO10" s="262">
        <v>-22</v>
      </c>
      <c r="DP10" s="263">
        <v>-18</v>
      </c>
      <c r="DQ10" s="193">
        <v>1000</v>
      </c>
      <c r="DR10" s="131">
        <f t="shared" si="37"/>
        <v>-18</v>
      </c>
      <c r="DS10" s="132">
        <f t="shared" si="7"/>
        <v>-18</v>
      </c>
      <c r="DT10" s="133" t="s">
        <v>63</v>
      </c>
      <c r="DU10" s="191"/>
      <c r="DV10" s="71"/>
      <c r="DW10" s="194"/>
      <c r="DX10" s="572" t="s">
        <v>214</v>
      </c>
      <c r="DY10" s="573"/>
      <c r="DZ10" s="124" t="s">
        <v>76</v>
      </c>
      <c r="EA10" s="124" t="s">
        <v>270</v>
      </c>
      <c r="EB10" s="262">
        <v>1</v>
      </c>
      <c r="EC10" s="262">
        <v>27</v>
      </c>
      <c r="ED10" s="262">
        <v>0</v>
      </c>
      <c r="EE10" s="263">
        <v>10</v>
      </c>
      <c r="EF10" s="193">
        <v>1000</v>
      </c>
      <c r="EG10" s="131">
        <f t="shared" si="38"/>
        <v>10</v>
      </c>
      <c r="EH10" s="132">
        <f t="shared" si="8"/>
        <v>30</v>
      </c>
      <c r="EI10" s="133" t="s">
        <v>63</v>
      </c>
      <c r="EJ10" s="191"/>
      <c r="EK10" s="71"/>
      <c r="EL10" s="194"/>
      <c r="EM10" s="572" t="s">
        <v>214</v>
      </c>
      <c r="EN10" s="573"/>
      <c r="EO10" s="124" t="s">
        <v>76</v>
      </c>
      <c r="EP10" s="124"/>
      <c r="EQ10" s="262">
        <v>1</v>
      </c>
      <c r="ER10" s="262">
        <v>23</v>
      </c>
      <c r="ES10" s="262">
        <v>-6</v>
      </c>
      <c r="ET10" s="263">
        <v>15</v>
      </c>
      <c r="EU10" s="193">
        <v>1000</v>
      </c>
      <c r="EV10" s="131">
        <f t="shared" si="39"/>
        <v>15</v>
      </c>
      <c r="EW10" s="132">
        <f t="shared" si="9"/>
        <v>75</v>
      </c>
      <c r="EX10" s="133" t="s">
        <v>63</v>
      </c>
      <c r="EY10" s="191"/>
      <c r="EZ10" s="71"/>
      <c r="FA10" s="194"/>
      <c r="FB10" s="572" t="s">
        <v>214</v>
      </c>
      <c r="FC10" s="573"/>
      <c r="FD10" s="124" t="s">
        <v>76</v>
      </c>
      <c r="FE10" s="124"/>
      <c r="FF10" s="262">
        <v>1</v>
      </c>
      <c r="FG10" s="262">
        <v>2</v>
      </c>
      <c r="FH10" s="262">
        <v>-18</v>
      </c>
      <c r="FI10" s="263">
        <v>-10</v>
      </c>
      <c r="FJ10" s="193">
        <v>1000</v>
      </c>
      <c r="FK10" s="131">
        <f t="shared" si="40"/>
        <v>-10</v>
      </c>
      <c r="FL10" s="132">
        <f t="shared" si="10"/>
        <v>-23</v>
      </c>
      <c r="FM10" s="133" t="s">
        <v>63</v>
      </c>
      <c r="FN10" s="191"/>
      <c r="FO10" s="71"/>
      <c r="FP10" s="194"/>
      <c r="FQ10" s="572" t="s">
        <v>214</v>
      </c>
      <c r="FR10" s="573"/>
      <c r="FS10" s="124" t="s">
        <v>76</v>
      </c>
      <c r="FT10" s="124"/>
      <c r="FU10" s="262">
        <v>1</v>
      </c>
      <c r="FV10" s="262">
        <v>9</v>
      </c>
      <c r="FW10" s="262">
        <v>-14</v>
      </c>
      <c r="FX10" s="263">
        <v>-8</v>
      </c>
      <c r="FY10" s="193">
        <v>1000</v>
      </c>
      <c r="FZ10" s="131">
        <f t="shared" si="41"/>
        <v>-8</v>
      </c>
      <c r="GA10" s="132">
        <f t="shared" si="11"/>
        <v>22</v>
      </c>
      <c r="GB10" s="133" t="s">
        <v>63</v>
      </c>
      <c r="GC10" s="191"/>
      <c r="GD10" s="71"/>
      <c r="GE10" s="194"/>
      <c r="GF10" s="572" t="s">
        <v>214</v>
      </c>
      <c r="GG10" s="573"/>
      <c r="GH10" s="124" t="s">
        <v>76</v>
      </c>
      <c r="GI10" s="124"/>
      <c r="GJ10" s="262">
        <v>1</v>
      </c>
      <c r="GK10" s="262">
        <v>31</v>
      </c>
      <c r="GL10" s="262">
        <v>-5</v>
      </c>
      <c r="GM10" s="263">
        <v>28</v>
      </c>
      <c r="GN10" s="193">
        <v>1000</v>
      </c>
      <c r="GO10" s="131">
        <f t="shared" si="42"/>
        <v>28</v>
      </c>
      <c r="GP10" s="132">
        <f t="shared" si="12"/>
        <v>71</v>
      </c>
      <c r="GQ10" s="133" t="s">
        <v>63</v>
      </c>
      <c r="GR10" s="191"/>
      <c r="GS10" s="71"/>
      <c r="GT10" s="194"/>
      <c r="GU10" s="572" t="s">
        <v>214</v>
      </c>
      <c r="GV10" s="573"/>
      <c r="GW10" s="124" t="s">
        <v>76</v>
      </c>
      <c r="GX10" s="124"/>
      <c r="GY10" s="262">
        <v>7</v>
      </c>
      <c r="GZ10" s="262">
        <v>207</v>
      </c>
      <c r="HA10" s="262">
        <v>-25</v>
      </c>
      <c r="HB10" s="263">
        <v>200</v>
      </c>
      <c r="HC10" s="193">
        <v>5000</v>
      </c>
      <c r="HD10" s="131">
        <f t="shared" si="43"/>
        <v>200</v>
      </c>
      <c r="HE10" s="132">
        <f t="shared" si="13"/>
        <v>1274</v>
      </c>
      <c r="HF10" s="133" t="s">
        <v>63</v>
      </c>
      <c r="HG10" s="191"/>
      <c r="HH10" s="71"/>
      <c r="HI10" s="194"/>
      <c r="HJ10" s="572" t="s">
        <v>214</v>
      </c>
      <c r="HK10" s="573"/>
      <c r="HL10" s="124" t="s">
        <v>76</v>
      </c>
      <c r="HM10" s="124"/>
      <c r="HN10" s="262">
        <v>24</v>
      </c>
      <c r="HO10" s="262">
        <v>150</v>
      </c>
      <c r="HP10" s="262">
        <v>-60</v>
      </c>
      <c r="HQ10" s="263">
        <v>148</v>
      </c>
      <c r="HR10" s="193">
        <v>5000</v>
      </c>
      <c r="HS10" s="131">
        <f t="shared" si="44"/>
        <v>148</v>
      </c>
      <c r="HT10" s="132">
        <f t="shared" si="14"/>
        <v>822</v>
      </c>
      <c r="HU10" s="133" t="s">
        <v>63</v>
      </c>
      <c r="HV10" s="191"/>
      <c r="HW10" s="71"/>
      <c r="HX10" s="194"/>
      <c r="HY10" s="572" t="s">
        <v>214</v>
      </c>
      <c r="HZ10" s="573"/>
      <c r="IA10" s="124" t="s">
        <v>76</v>
      </c>
      <c r="IB10" s="124"/>
      <c r="IC10" s="262">
        <v>36</v>
      </c>
      <c r="ID10" s="262">
        <v>326</v>
      </c>
      <c r="IE10" s="262">
        <v>-56</v>
      </c>
      <c r="IF10" s="263">
        <v>320</v>
      </c>
      <c r="IG10" s="193">
        <v>10000</v>
      </c>
      <c r="IH10" s="131">
        <f t="shared" si="45"/>
        <v>320</v>
      </c>
      <c r="II10" s="132">
        <f t="shared" si="15"/>
        <v>2134</v>
      </c>
      <c r="IJ10" s="133" t="s">
        <v>63</v>
      </c>
      <c r="IK10" s="191"/>
      <c r="IL10" s="71"/>
      <c r="IM10" s="194"/>
      <c r="IN10" s="572" t="s">
        <v>214</v>
      </c>
      <c r="IO10" s="573"/>
      <c r="IP10" s="124" t="s">
        <v>76</v>
      </c>
      <c r="IQ10" s="124"/>
      <c r="IR10" s="262">
        <v>29</v>
      </c>
      <c r="IS10" s="262">
        <v>177</v>
      </c>
      <c r="IT10" s="262">
        <v>-2</v>
      </c>
      <c r="IU10" s="263">
        <v>62</v>
      </c>
      <c r="IV10" s="193">
        <v>5000</v>
      </c>
      <c r="IW10" s="131">
        <f t="shared" si="46"/>
        <v>62</v>
      </c>
      <c r="IX10" s="132">
        <f t="shared" si="16"/>
        <v>894</v>
      </c>
      <c r="IY10" s="133" t="s">
        <v>63</v>
      </c>
      <c r="IZ10" s="191"/>
      <c r="JA10" s="71"/>
      <c r="JB10" s="194"/>
      <c r="JC10" s="572" t="s">
        <v>214</v>
      </c>
      <c r="JD10" s="573"/>
      <c r="JE10" s="124" t="s">
        <v>76</v>
      </c>
      <c r="JF10" s="124"/>
      <c r="JG10" s="262">
        <v>6</v>
      </c>
      <c r="JH10" s="262">
        <v>53</v>
      </c>
      <c r="JI10" s="262">
        <v>-4</v>
      </c>
      <c r="JJ10" s="263">
        <v>50</v>
      </c>
      <c r="JK10" s="193">
        <v>1000</v>
      </c>
      <c r="JL10" s="131">
        <f t="shared" si="47"/>
        <v>50</v>
      </c>
      <c r="JM10" s="132">
        <f t="shared" si="17"/>
        <v>194</v>
      </c>
      <c r="JN10" s="133" t="s">
        <v>63</v>
      </c>
      <c r="JO10" s="191"/>
      <c r="JP10" s="71"/>
      <c r="JQ10" s="194"/>
      <c r="JR10" s="572" t="s">
        <v>214</v>
      </c>
      <c r="JS10" s="573"/>
      <c r="JT10" s="124" t="s">
        <v>76</v>
      </c>
      <c r="JU10" s="124"/>
      <c r="JV10" s="262">
        <v>1</v>
      </c>
      <c r="JW10" s="262">
        <v>61</v>
      </c>
      <c r="JX10" s="262">
        <v>-9</v>
      </c>
      <c r="JY10" s="263">
        <v>57</v>
      </c>
      <c r="JZ10" s="193">
        <v>1000</v>
      </c>
      <c r="KA10" s="131">
        <f t="shared" si="48"/>
        <v>57</v>
      </c>
      <c r="KB10" s="132">
        <f t="shared" si="18"/>
        <v>207</v>
      </c>
      <c r="KC10" s="133" t="s">
        <v>63</v>
      </c>
      <c r="KD10" s="191"/>
      <c r="KE10" s="71"/>
      <c r="KF10" s="194"/>
      <c r="KG10" s="572" t="s">
        <v>214</v>
      </c>
      <c r="KH10" s="573"/>
      <c r="KI10" s="124" t="s">
        <v>76</v>
      </c>
      <c r="KJ10" s="124" t="s">
        <v>228</v>
      </c>
      <c r="KK10" s="262">
        <v>17</v>
      </c>
      <c r="KL10" s="262">
        <v>34</v>
      </c>
      <c r="KM10" s="262">
        <v>-34</v>
      </c>
      <c r="KN10" s="263">
        <v>33</v>
      </c>
      <c r="KO10" s="193">
        <v>1000</v>
      </c>
      <c r="KP10" s="131">
        <f t="shared" si="49"/>
        <v>33</v>
      </c>
      <c r="KQ10" s="132">
        <f t="shared" si="19"/>
        <v>140</v>
      </c>
      <c r="KR10" s="133" t="s">
        <v>63</v>
      </c>
      <c r="KS10" s="191"/>
      <c r="KT10" s="71"/>
      <c r="KU10" s="194"/>
      <c r="KV10" s="572" t="s">
        <v>214</v>
      </c>
      <c r="KW10" s="573"/>
      <c r="KX10" s="124" t="s">
        <v>76</v>
      </c>
      <c r="KY10" s="124"/>
      <c r="KZ10" s="262">
        <v>10</v>
      </c>
      <c r="LA10" s="262">
        <v>35</v>
      </c>
      <c r="LB10" s="262">
        <v>-38</v>
      </c>
      <c r="LC10" s="263">
        <v>32</v>
      </c>
      <c r="LD10" s="193">
        <v>1000</v>
      </c>
      <c r="LE10" s="131">
        <f t="shared" si="50"/>
        <v>32</v>
      </c>
      <c r="LF10" s="132">
        <f t="shared" si="20"/>
        <v>201</v>
      </c>
      <c r="LG10" s="271"/>
      <c r="LH10" s="133" t="s">
        <v>63</v>
      </c>
      <c r="LI10" s="194"/>
      <c r="LJ10" s="71"/>
      <c r="LK10" s="71"/>
      <c r="LL10" s="71"/>
      <c r="LM10" s="192"/>
      <c r="LN10" s="192"/>
      <c r="LO10" s="126" t="s">
        <v>64</v>
      </c>
      <c r="LP10" s="127" t="s">
        <v>65</v>
      </c>
      <c r="LQ10" s="122"/>
      <c r="LR10" s="137"/>
      <c r="LS10" s="122"/>
      <c r="LT10" s="71"/>
      <c r="LU10" s="129">
        <v>1</v>
      </c>
      <c r="LV10" s="129">
        <v>39</v>
      </c>
      <c r="LW10" s="129">
        <v>0</v>
      </c>
      <c r="LX10" s="130">
        <v>32</v>
      </c>
      <c r="LY10" s="193">
        <v>1000</v>
      </c>
      <c r="LZ10" s="131">
        <f t="shared" si="51"/>
        <v>32</v>
      </c>
      <c r="MA10" s="132">
        <f t="shared" si="21"/>
        <v>11</v>
      </c>
      <c r="MB10" s="229"/>
      <c r="MC10" s="133" t="s">
        <v>63</v>
      </c>
      <c r="MD10" s="194"/>
      <c r="ME10" s="71"/>
      <c r="MF10" s="71"/>
      <c r="MG10" s="71"/>
      <c r="MH10" s="192"/>
      <c r="MI10" s="192"/>
      <c r="MJ10" s="126" t="s">
        <v>64</v>
      </c>
      <c r="MK10" s="127" t="s">
        <v>65</v>
      </c>
      <c r="ML10" s="122"/>
      <c r="MM10" s="137"/>
      <c r="MN10" s="122"/>
      <c r="MO10" s="71"/>
      <c r="MP10" s="129">
        <v>1</v>
      </c>
      <c r="MQ10" s="129"/>
      <c r="MR10" s="129"/>
      <c r="MS10" s="130">
        <v>30</v>
      </c>
      <c r="MT10" s="193">
        <v>1000</v>
      </c>
      <c r="MU10" s="131">
        <f t="shared" si="52"/>
        <v>30</v>
      </c>
      <c r="MV10" s="132">
        <f t="shared" si="22"/>
        <v>94</v>
      </c>
      <c r="MX10" s="133" t="s">
        <v>63</v>
      </c>
      <c r="MY10" s="194"/>
      <c r="MZ10" s="71"/>
      <c r="NA10" s="71"/>
      <c r="NB10" s="71"/>
      <c r="NC10" s="192"/>
      <c r="ND10" s="192"/>
      <c r="NE10" s="126" t="s">
        <v>64</v>
      </c>
      <c r="NF10" s="127" t="s">
        <v>65</v>
      </c>
      <c r="NG10" s="122"/>
      <c r="NH10" s="137"/>
      <c r="NI10" s="122"/>
      <c r="NJ10" s="71"/>
      <c r="NK10" s="129">
        <v>1</v>
      </c>
      <c r="NL10" s="129"/>
      <c r="NM10" s="129"/>
      <c r="NN10" s="130">
        <v>-1</v>
      </c>
      <c r="NO10" s="193">
        <v>1000</v>
      </c>
      <c r="NP10" s="131">
        <f t="shared" si="53"/>
        <v>-1</v>
      </c>
      <c r="NQ10" s="132">
        <f t="shared" si="23"/>
        <v>37</v>
      </c>
      <c r="NS10" s="133" t="s">
        <v>63</v>
      </c>
      <c r="NT10" s="194"/>
      <c r="NU10" s="71"/>
      <c r="NV10" s="71"/>
      <c r="NW10" s="71"/>
      <c r="NX10" s="192"/>
      <c r="NY10" s="192"/>
      <c r="NZ10" s="126" t="s">
        <v>64</v>
      </c>
      <c r="OA10" s="127" t="s">
        <v>65</v>
      </c>
      <c r="OB10" s="122"/>
      <c r="OC10" s="137"/>
      <c r="OD10" s="122"/>
      <c r="OE10" s="71"/>
      <c r="OF10" s="129"/>
      <c r="OG10" s="129"/>
      <c r="OH10" s="129"/>
      <c r="OI10" s="130"/>
      <c r="OJ10" s="193">
        <v>1000</v>
      </c>
      <c r="OK10" s="131">
        <f t="shared" si="54"/>
        <v>0</v>
      </c>
      <c r="OL10" s="132">
        <f t="shared" si="24"/>
        <v>232</v>
      </c>
      <c r="OQ10" s="363" t="s">
        <v>63</v>
      </c>
      <c r="OR10" s="472"/>
      <c r="OS10" s="374"/>
      <c r="OT10" s="473"/>
      <c r="OU10" s="560" t="s">
        <v>214</v>
      </c>
      <c r="OV10" s="561"/>
      <c r="OW10" s="474" t="s">
        <v>76</v>
      </c>
      <c r="OX10" s="474"/>
      <c r="OY10" s="367">
        <v>1</v>
      </c>
      <c r="OZ10" s="367">
        <v>16</v>
      </c>
      <c r="PA10" s="367">
        <v>-12</v>
      </c>
      <c r="PB10" s="368">
        <v>11</v>
      </c>
      <c r="PC10" s="476">
        <v>1000</v>
      </c>
      <c r="PD10" s="370">
        <f t="shared" si="55"/>
        <v>11</v>
      </c>
      <c r="PE10" s="477">
        <f t="shared" si="25"/>
        <v>132</v>
      </c>
      <c r="PF10" s="133" t="s">
        <v>63</v>
      </c>
      <c r="PG10" s="191"/>
      <c r="PH10" s="71"/>
      <c r="PI10" s="194"/>
      <c r="PJ10" s="572" t="s">
        <v>214</v>
      </c>
      <c r="PK10" s="573"/>
      <c r="PL10" s="124" t="s">
        <v>76</v>
      </c>
      <c r="PM10" s="124"/>
      <c r="PN10" s="367">
        <v>72</v>
      </c>
      <c r="PO10" s="367">
        <v>197</v>
      </c>
      <c r="PP10" s="367">
        <v>-133</v>
      </c>
      <c r="PQ10" s="368">
        <v>74</v>
      </c>
      <c r="PR10" s="193">
        <v>739</v>
      </c>
      <c r="PS10" s="131">
        <f t="shared" si="56"/>
        <v>74</v>
      </c>
      <c r="PT10" s="132">
        <f t="shared" si="26"/>
        <v>1554</v>
      </c>
      <c r="PU10" s="133" t="s">
        <v>63</v>
      </c>
      <c r="PV10" s="191"/>
      <c r="PW10" s="71"/>
      <c r="PX10" s="194"/>
      <c r="PY10" s="572" t="s">
        <v>214</v>
      </c>
      <c r="PZ10" s="573"/>
      <c r="QA10" s="124" t="s">
        <v>76</v>
      </c>
      <c r="QB10" s="124"/>
      <c r="QC10" s="367">
        <v>2</v>
      </c>
      <c r="QD10" s="367">
        <v>124</v>
      </c>
      <c r="QE10" s="367">
        <v>-2</v>
      </c>
      <c r="QF10" s="368">
        <v>84</v>
      </c>
      <c r="QG10" s="193">
        <v>1000</v>
      </c>
      <c r="QH10" s="131">
        <f t="shared" si="57"/>
        <v>84</v>
      </c>
      <c r="QI10" s="132">
        <f t="shared" si="27"/>
        <v>204</v>
      </c>
      <c r="QJ10" s="133" t="s">
        <v>63</v>
      </c>
      <c r="QK10" s="191"/>
      <c r="QL10" s="71"/>
      <c r="QM10" s="194"/>
      <c r="QN10" s="572" t="s">
        <v>214</v>
      </c>
      <c r="QO10" s="573"/>
      <c r="QP10" s="124" t="s">
        <v>76</v>
      </c>
      <c r="QQ10" s="124"/>
      <c r="QR10" s="367">
        <v>2</v>
      </c>
      <c r="QS10" s="367"/>
      <c r="QT10" s="367"/>
      <c r="QU10" s="368"/>
      <c r="QV10" s="193">
        <v>1000</v>
      </c>
      <c r="QW10" s="131">
        <f t="shared" si="58"/>
        <v>0</v>
      </c>
      <c r="QX10" s="132">
        <f t="shared" si="28"/>
        <v>212</v>
      </c>
      <c r="QY10" s="133" t="s">
        <v>63</v>
      </c>
      <c r="QZ10" s="191"/>
      <c r="RA10" s="71"/>
      <c r="RB10" s="194"/>
      <c r="RC10" s="572" t="s">
        <v>214</v>
      </c>
      <c r="RD10" s="573"/>
      <c r="RE10" s="124" t="s">
        <v>76</v>
      </c>
      <c r="RF10" s="124"/>
      <c r="RG10" s="367">
        <v>8</v>
      </c>
      <c r="RH10" s="367">
        <v>3</v>
      </c>
      <c r="RI10" s="367">
        <v>-73</v>
      </c>
      <c r="RJ10" s="368">
        <v>-57</v>
      </c>
      <c r="RK10" s="193">
        <v>1000</v>
      </c>
      <c r="RL10" s="131">
        <f t="shared" si="59"/>
        <v>-57</v>
      </c>
      <c r="RM10" s="132">
        <f t="shared" si="29"/>
        <v>98</v>
      </c>
    </row>
    <row r="11" spans="1:481" ht="15.6" thickTop="1" thickBot="1">
      <c r="A11" s="133" t="s">
        <v>66</v>
      </c>
      <c r="B11" s="191"/>
      <c r="C11" s="71"/>
      <c r="D11" s="194"/>
      <c r="E11" s="572" t="s">
        <v>215</v>
      </c>
      <c r="F11" s="573"/>
      <c r="G11" s="124" t="s">
        <v>73</v>
      </c>
      <c r="H11" s="124"/>
      <c r="I11" s="367">
        <v>2</v>
      </c>
      <c r="J11" s="367"/>
      <c r="K11" s="367"/>
      <c r="L11" s="368"/>
      <c r="M11" s="193">
        <v>1000</v>
      </c>
      <c r="N11" s="131">
        <f t="shared" si="30"/>
        <v>0</v>
      </c>
      <c r="O11" s="132">
        <f t="shared" si="0"/>
        <v>165</v>
      </c>
      <c r="Q11" s="133" t="s">
        <v>66</v>
      </c>
      <c r="R11" s="191"/>
      <c r="S11" s="71"/>
      <c r="T11" s="194"/>
      <c r="U11" s="572" t="s">
        <v>215</v>
      </c>
      <c r="V11" s="573"/>
      <c r="W11" s="124" t="s">
        <v>73</v>
      </c>
      <c r="X11" s="124"/>
      <c r="Y11" s="367">
        <v>16</v>
      </c>
      <c r="Z11" s="367">
        <v>21</v>
      </c>
      <c r="AA11" s="367">
        <v>-58</v>
      </c>
      <c r="AB11" s="368">
        <v>-22</v>
      </c>
      <c r="AC11" s="193">
        <v>1000</v>
      </c>
      <c r="AD11" s="131">
        <f t="shared" si="31"/>
        <v>-22</v>
      </c>
      <c r="AE11" s="132">
        <f t="shared" si="1"/>
        <v>87</v>
      </c>
      <c r="AF11" s="133" t="s">
        <v>66</v>
      </c>
      <c r="AG11" s="191"/>
      <c r="AH11" s="71"/>
      <c r="AI11" s="194"/>
      <c r="AJ11" s="572" t="s">
        <v>215</v>
      </c>
      <c r="AK11" s="573"/>
      <c r="AL11" s="124" t="s">
        <v>73</v>
      </c>
      <c r="AM11" s="124" t="s">
        <v>279</v>
      </c>
      <c r="AN11" s="367">
        <v>14</v>
      </c>
      <c r="AO11" s="367">
        <v>25</v>
      </c>
      <c r="AP11" s="367">
        <v>-40</v>
      </c>
      <c r="AQ11" s="368">
        <v>0</v>
      </c>
      <c r="AR11" s="193">
        <v>1000</v>
      </c>
      <c r="AS11" s="131">
        <f t="shared" si="32"/>
        <v>0</v>
      </c>
      <c r="AT11" s="132">
        <f t="shared" si="2"/>
        <v>208</v>
      </c>
      <c r="AU11" s="133" t="s">
        <v>66</v>
      </c>
      <c r="AV11" s="191"/>
      <c r="AW11" s="71"/>
      <c r="AX11" s="194"/>
      <c r="AY11" s="572" t="s">
        <v>215</v>
      </c>
      <c r="AZ11" s="573"/>
      <c r="BA11" s="124" t="s">
        <v>73</v>
      </c>
      <c r="BB11" s="124"/>
      <c r="BC11" s="367"/>
      <c r="BD11" s="262"/>
      <c r="BE11" s="262"/>
      <c r="BF11" s="263"/>
      <c r="BG11" s="193">
        <v>1000</v>
      </c>
      <c r="BH11" s="131">
        <f t="shared" si="33"/>
        <v>0</v>
      </c>
      <c r="BI11" s="132">
        <f t="shared" si="3"/>
        <v>187</v>
      </c>
      <c r="BJ11" s="400"/>
      <c r="BK11" s="133" t="s">
        <v>66</v>
      </c>
      <c r="BL11" s="191"/>
      <c r="BM11" s="71"/>
      <c r="BN11" s="194"/>
      <c r="BO11" s="572" t="s">
        <v>215</v>
      </c>
      <c r="BP11" s="573"/>
      <c r="BQ11" s="124" t="s">
        <v>73</v>
      </c>
      <c r="BR11" s="125" t="s">
        <v>233</v>
      </c>
      <c r="BS11" s="367">
        <v>14</v>
      </c>
      <c r="BT11" s="262">
        <v>8</v>
      </c>
      <c r="BU11" s="262">
        <v>-88</v>
      </c>
      <c r="BV11" s="263">
        <v>-85</v>
      </c>
      <c r="BW11" s="193">
        <v>1000</v>
      </c>
      <c r="BX11" s="131">
        <f t="shared" si="34"/>
        <v>-85</v>
      </c>
      <c r="BY11" s="132">
        <f t="shared" si="4"/>
        <v>-85</v>
      </c>
      <c r="BZ11" s="400"/>
      <c r="CA11" s="133" t="s">
        <v>66</v>
      </c>
      <c r="CB11" s="191"/>
      <c r="CC11" s="71"/>
      <c r="CD11" s="194"/>
      <c r="CE11" s="572" t="s">
        <v>215</v>
      </c>
      <c r="CF11" s="573"/>
      <c r="CG11" s="124" t="s">
        <v>73</v>
      </c>
      <c r="CH11" s="124"/>
      <c r="CI11" s="367">
        <v>2</v>
      </c>
      <c r="CJ11" s="262">
        <v>66</v>
      </c>
      <c r="CK11" s="262">
        <v>-5</v>
      </c>
      <c r="CL11" s="263">
        <v>51</v>
      </c>
      <c r="CM11" s="193">
        <v>1000</v>
      </c>
      <c r="CN11" s="131">
        <f t="shared" si="35"/>
        <v>51</v>
      </c>
      <c r="CO11" s="132">
        <f t="shared" si="5"/>
        <v>92</v>
      </c>
      <c r="CP11" s="363" t="s">
        <v>66</v>
      </c>
      <c r="CQ11" s="361"/>
      <c r="CR11" s="374"/>
      <c r="CS11" s="364"/>
      <c r="CT11" s="581" t="s">
        <v>215</v>
      </c>
      <c r="CU11" s="582"/>
      <c r="CV11" s="365" t="s">
        <v>73</v>
      </c>
      <c r="CW11" s="365"/>
      <c r="CX11" s="367">
        <v>2</v>
      </c>
      <c r="CY11" s="367">
        <v>31</v>
      </c>
      <c r="CZ11" s="367">
        <v>-9</v>
      </c>
      <c r="DA11" s="368">
        <v>1</v>
      </c>
      <c r="DB11" s="369">
        <v>1000</v>
      </c>
      <c r="DC11" s="370">
        <f t="shared" si="36"/>
        <v>1</v>
      </c>
      <c r="DD11" s="371">
        <f t="shared" si="6"/>
        <v>25</v>
      </c>
      <c r="DE11" s="133" t="s">
        <v>66</v>
      </c>
      <c r="DF11" s="191"/>
      <c r="DG11" s="71"/>
      <c r="DH11" s="194"/>
      <c r="DI11" s="572" t="s">
        <v>215</v>
      </c>
      <c r="DJ11" s="573"/>
      <c r="DK11" s="124" t="s">
        <v>73</v>
      </c>
      <c r="DL11" s="124"/>
      <c r="DM11" s="262">
        <v>1</v>
      </c>
      <c r="DN11" s="262">
        <v>9</v>
      </c>
      <c r="DO11" s="262">
        <v>-9</v>
      </c>
      <c r="DP11" s="263">
        <v>9</v>
      </c>
      <c r="DQ11" s="193">
        <v>1000</v>
      </c>
      <c r="DR11" s="131">
        <f t="shared" si="37"/>
        <v>9</v>
      </c>
      <c r="DS11" s="132">
        <f t="shared" si="7"/>
        <v>-9</v>
      </c>
      <c r="DT11" s="133" t="s">
        <v>66</v>
      </c>
      <c r="DU11" s="191"/>
      <c r="DV11" s="71"/>
      <c r="DW11" s="194"/>
      <c r="DX11" s="572" t="s">
        <v>215</v>
      </c>
      <c r="DY11" s="573"/>
      <c r="DZ11" s="124" t="s">
        <v>73</v>
      </c>
      <c r="EA11" s="124" t="s">
        <v>270</v>
      </c>
      <c r="EB11" s="262">
        <v>1</v>
      </c>
      <c r="EC11" s="262">
        <v>32</v>
      </c>
      <c r="ED11" s="262">
        <v>-5</v>
      </c>
      <c r="EE11" s="263">
        <v>13</v>
      </c>
      <c r="EF11" s="193">
        <v>1000</v>
      </c>
      <c r="EG11" s="131">
        <f t="shared" si="38"/>
        <v>13</v>
      </c>
      <c r="EH11" s="132">
        <f t="shared" si="8"/>
        <v>43</v>
      </c>
      <c r="EI11" s="133" t="s">
        <v>66</v>
      </c>
      <c r="EJ11" s="191"/>
      <c r="EK11" s="71"/>
      <c r="EL11" s="194"/>
      <c r="EM11" s="572" t="s">
        <v>215</v>
      </c>
      <c r="EN11" s="573"/>
      <c r="EO11" s="124" t="s">
        <v>73</v>
      </c>
      <c r="EP11" s="124"/>
      <c r="EQ11" s="262">
        <v>1</v>
      </c>
      <c r="ER11" s="262">
        <v>17</v>
      </c>
      <c r="ES11" s="262">
        <v>-15</v>
      </c>
      <c r="ET11" s="263">
        <v>9</v>
      </c>
      <c r="EU11" s="193">
        <v>1000</v>
      </c>
      <c r="EV11" s="131">
        <f t="shared" si="39"/>
        <v>9</v>
      </c>
      <c r="EW11" s="132">
        <f t="shared" si="9"/>
        <v>84</v>
      </c>
      <c r="EX11" s="133" t="s">
        <v>66</v>
      </c>
      <c r="EY11" s="191"/>
      <c r="EZ11" s="71"/>
      <c r="FA11" s="194"/>
      <c r="FB11" s="572" t="s">
        <v>215</v>
      </c>
      <c r="FC11" s="573"/>
      <c r="FD11" s="124" t="s">
        <v>73</v>
      </c>
      <c r="FE11" s="124"/>
      <c r="FF11" s="262">
        <v>1</v>
      </c>
      <c r="FG11" s="262">
        <v>24</v>
      </c>
      <c r="FH11" s="262">
        <v>-1</v>
      </c>
      <c r="FI11" s="263">
        <v>11</v>
      </c>
      <c r="FJ11" s="193">
        <v>1000</v>
      </c>
      <c r="FK11" s="131">
        <f t="shared" si="40"/>
        <v>11</v>
      </c>
      <c r="FL11" s="132">
        <f t="shared" si="10"/>
        <v>-12</v>
      </c>
      <c r="FM11" s="133" t="s">
        <v>66</v>
      </c>
      <c r="FN11" s="191"/>
      <c r="FO11" s="71"/>
      <c r="FP11" s="194"/>
      <c r="FQ11" s="572" t="s">
        <v>215</v>
      </c>
      <c r="FR11" s="573"/>
      <c r="FS11" s="124" t="s">
        <v>73</v>
      </c>
      <c r="FT11" s="124"/>
      <c r="FU11" s="262">
        <v>1</v>
      </c>
      <c r="FV11" s="262">
        <v>32</v>
      </c>
      <c r="FW11" s="262">
        <v>-5</v>
      </c>
      <c r="FX11" s="263">
        <v>29</v>
      </c>
      <c r="FY11" s="193">
        <v>1000</v>
      </c>
      <c r="FZ11" s="131">
        <f t="shared" si="41"/>
        <v>29</v>
      </c>
      <c r="GA11" s="132">
        <f t="shared" si="11"/>
        <v>51</v>
      </c>
      <c r="GB11" s="133" t="s">
        <v>66</v>
      </c>
      <c r="GC11" s="191"/>
      <c r="GD11" s="71"/>
      <c r="GE11" s="194"/>
      <c r="GF11" s="572" t="s">
        <v>215</v>
      </c>
      <c r="GG11" s="573"/>
      <c r="GH11" s="124" t="s">
        <v>73</v>
      </c>
      <c r="GI11" s="124"/>
      <c r="GJ11" s="262">
        <v>1</v>
      </c>
      <c r="GK11" s="262">
        <v>23</v>
      </c>
      <c r="GL11" s="262">
        <v>-6</v>
      </c>
      <c r="GM11" s="263">
        <v>13</v>
      </c>
      <c r="GN11" s="193">
        <v>1000</v>
      </c>
      <c r="GO11" s="131">
        <f t="shared" si="42"/>
        <v>13</v>
      </c>
      <c r="GP11" s="132">
        <f t="shared" si="12"/>
        <v>84</v>
      </c>
      <c r="GQ11" s="133" t="s">
        <v>66</v>
      </c>
      <c r="GR11" s="191"/>
      <c r="GS11" s="71"/>
      <c r="GT11" s="194"/>
      <c r="GU11" s="572" t="s">
        <v>215</v>
      </c>
      <c r="GV11" s="573"/>
      <c r="GW11" s="124" t="s">
        <v>73</v>
      </c>
      <c r="GX11" s="124"/>
      <c r="GY11" s="262">
        <v>5</v>
      </c>
      <c r="GZ11" s="262">
        <v>256</v>
      </c>
      <c r="HA11" s="262">
        <v>-5</v>
      </c>
      <c r="HB11" s="263">
        <v>244</v>
      </c>
      <c r="HC11" s="193">
        <v>5000</v>
      </c>
      <c r="HD11" s="131">
        <f t="shared" si="43"/>
        <v>244</v>
      </c>
      <c r="HE11" s="132">
        <f t="shared" si="13"/>
        <v>1518</v>
      </c>
      <c r="HF11" s="133" t="s">
        <v>66</v>
      </c>
      <c r="HG11" s="191"/>
      <c r="HH11" s="71"/>
      <c r="HI11" s="194"/>
      <c r="HJ11" s="572" t="s">
        <v>215</v>
      </c>
      <c r="HK11" s="573"/>
      <c r="HL11" s="124" t="s">
        <v>73</v>
      </c>
      <c r="HM11" s="124"/>
      <c r="HN11" s="262">
        <v>40</v>
      </c>
      <c r="HO11" s="262">
        <v>138</v>
      </c>
      <c r="HP11" s="262">
        <v>-233</v>
      </c>
      <c r="HQ11" s="263">
        <v>138</v>
      </c>
      <c r="HR11" s="193">
        <v>5000</v>
      </c>
      <c r="HS11" s="131">
        <f t="shared" si="44"/>
        <v>138</v>
      </c>
      <c r="HT11" s="132">
        <f t="shared" si="14"/>
        <v>960</v>
      </c>
      <c r="HU11" s="133" t="s">
        <v>66</v>
      </c>
      <c r="HV11" s="191"/>
      <c r="HW11" s="71"/>
      <c r="HX11" s="194"/>
      <c r="HY11" s="572" t="s">
        <v>215</v>
      </c>
      <c r="HZ11" s="573"/>
      <c r="IA11" s="124" t="s">
        <v>73</v>
      </c>
      <c r="IB11" s="124"/>
      <c r="IC11" s="262">
        <v>14</v>
      </c>
      <c r="ID11" s="262">
        <v>319</v>
      </c>
      <c r="IE11" s="262">
        <v>-60</v>
      </c>
      <c r="IF11" s="263">
        <v>314</v>
      </c>
      <c r="IG11" s="193">
        <v>10000</v>
      </c>
      <c r="IH11" s="131">
        <f t="shared" si="45"/>
        <v>314</v>
      </c>
      <c r="II11" s="132">
        <f t="shared" si="15"/>
        <v>2448</v>
      </c>
      <c r="IJ11" s="133" t="s">
        <v>66</v>
      </c>
      <c r="IK11" s="191"/>
      <c r="IL11" s="71"/>
      <c r="IM11" s="194"/>
      <c r="IN11" s="572" t="s">
        <v>215</v>
      </c>
      <c r="IO11" s="573"/>
      <c r="IP11" s="124" t="s">
        <v>73</v>
      </c>
      <c r="IQ11" s="124"/>
      <c r="IR11" s="262">
        <v>11</v>
      </c>
      <c r="IS11" s="262">
        <v>116</v>
      </c>
      <c r="IT11" s="262">
        <v>-58</v>
      </c>
      <c r="IU11" s="263">
        <v>110</v>
      </c>
      <c r="IV11" s="193">
        <v>5000</v>
      </c>
      <c r="IW11" s="131">
        <f t="shared" si="46"/>
        <v>110</v>
      </c>
      <c r="IX11" s="132">
        <f t="shared" si="16"/>
        <v>1004</v>
      </c>
      <c r="IY11" s="133" t="s">
        <v>66</v>
      </c>
      <c r="IZ11" s="191"/>
      <c r="JA11" s="71"/>
      <c r="JB11" s="194"/>
      <c r="JC11" s="572" t="s">
        <v>215</v>
      </c>
      <c r="JD11" s="573"/>
      <c r="JE11" s="124" t="s">
        <v>73</v>
      </c>
      <c r="JF11" s="124"/>
      <c r="JG11" s="262">
        <v>1</v>
      </c>
      <c r="JH11" s="262">
        <v>37</v>
      </c>
      <c r="JI11" s="262">
        <v>0</v>
      </c>
      <c r="JJ11" s="263">
        <v>29</v>
      </c>
      <c r="JK11" s="193">
        <v>1000</v>
      </c>
      <c r="JL11" s="131">
        <f t="shared" si="47"/>
        <v>29</v>
      </c>
      <c r="JM11" s="132">
        <f t="shared" si="17"/>
        <v>223</v>
      </c>
      <c r="JN11" s="133" t="s">
        <v>66</v>
      </c>
      <c r="JO11" s="191"/>
      <c r="JP11" s="71"/>
      <c r="JQ11" s="194"/>
      <c r="JR11" s="572" t="s">
        <v>215</v>
      </c>
      <c r="JS11" s="573"/>
      <c r="JT11" s="124" t="s">
        <v>73</v>
      </c>
      <c r="JU11" s="124"/>
      <c r="JV11" s="262">
        <v>1</v>
      </c>
      <c r="JW11" s="262"/>
      <c r="JX11" s="262"/>
      <c r="JY11" s="263"/>
      <c r="JZ11" s="193">
        <v>1000</v>
      </c>
      <c r="KA11" s="131">
        <f t="shared" si="48"/>
        <v>0</v>
      </c>
      <c r="KB11" s="132">
        <f t="shared" si="18"/>
        <v>207</v>
      </c>
      <c r="KC11" s="133" t="s">
        <v>66</v>
      </c>
      <c r="KD11" s="191"/>
      <c r="KE11" s="71"/>
      <c r="KF11" s="194"/>
      <c r="KG11" s="572" t="s">
        <v>215</v>
      </c>
      <c r="KH11" s="573"/>
      <c r="KI11" s="124" t="s">
        <v>73</v>
      </c>
      <c r="KJ11" s="124" t="s">
        <v>228</v>
      </c>
      <c r="KK11" s="262">
        <v>43</v>
      </c>
      <c r="KL11" s="262">
        <v>28</v>
      </c>
      <c r="KM11" s="262">
        <v>-190</v>
      </c>
      <c r="KN11" s="263">
        <v>-187</v>
      </c>
      <c r="KO11" s="193">
        <v>1000</v>
      </c>
      <c r="KP11" s="131">
        <f t="shared" si="49"/>
        <v>-187</v>
      </c>
      <c r="KQ11" s="132">
        <f t="shared" si="19"/>
        <v>-47</v>
      </c>
      <c r="KR11" s="133" t="s">
        <v>66</v>
      </c>
      <c r="KS11" s="191"/>
      <c r="KT11" s="233"/>
      <c r="KU11" s="194"/>
      <c r="KV11" s="572" t="s">
        <v>215</v>
      </c>
      <c r="KW11" s="573"/>
      <c r="KX11" s="124" t="s">
        <v>73</v>
      </c>
      <c r="KY11" s="124"/>
      <c r="KZ11" s="262">
        <v>20</v>
      </c>
      <c r="LA11" s="262">
        <v>45</v>
      </c>
      <c r="LB11" s="262">
        <v>-69</v>
      </c>
      <c r="LC11" s="263">
        <v>44</v>
      </c>
      <c r="LD11" s="193">
        <v>1000</v>
      </c>
      <c r="LE11" s="131">
        <f t="shared" si="50"/>
        <v>44</v>
      </c>
      <c r="LF11" s="132">
        <f t="shared" si="20"/>
        <v>245</v>
      </c>
      <c r="LG11" s="271"/>
      <c r="LH11" s="133" t="s">
        <v>66</v>
      </c>
      <c r="LI11" s="194"/>
      <c r="LJ11" s="606"/>
      <c r="LK11" s="607"/>
      <c r="LL11" s="71"/>
      <c r="LM11" s="192"/>
      <c r="LN11" s="192"/>
      <c r="LO11" s="126" t="s">
        <v>67</v>
      </c>
      <c r="LP11" s="127" t="s">
        <v>68</v>
      </c>
      <c r="LQ11" s="122"/>
      <c r="LR11" s="138"/>
      <c r="LS11" s="122"/>
      <c r="LT11" s="71"/>
      <c r="LU11" s="129">
        <v>1</v>
      </c>
      <c r="LV11" s="129">
        <v>4</v>
      </c>
      <c r="LW11" s="129">
        <v>-14</v>
      </c>
      <c r="LX11" s="130">
        <v>-6</v>
      </c>
      <c r="LY11" s="193">
        <v>1000</v>
      </c>
      <c r="LZ11" s="131">
        <f t="shared" si="51"/>
        <v>-6</v>
      </c>
      <c r="MA11" s="132">
        <f t="shared" si="21"/>
        <v>5</v>
      </c>
      <c r="MB11" s="229"/>
      <c r="MC11" s="133" t="s">
        <v>66</v>
      </c>
      <c r="MD11" s="194"/>
      <c r="ME11" s="606"/>
      <c r="MF11" s="607"/>
      <c r="MG11" s="71"/>
      <c r="MH11" s="192"/>
      <c r="MI11" s="192"/>
      <c r="MJ11" s="126" t="s">
        <v>67</v>
      </c>
      <c r="MK11" s="127" t="s">
        <v>68</v>
      </c>
      <c r="ML11" s="122"/>
      <c r="MM11" s="138"/>
      <c r="MN11" s="122"/>
      <c r="MO11" s="71"/>
      <c r="MP11" s="129">
        <v>1</v>
      </c>
      <c r="MQ11" s="129"/>
      <c r="MR11" s="129"/>
      <c r="MS11" s="130">
        <v>6</v>
      </c>
      <c r="MT11" s="193">
        <v>557</v>
      </c>
      <c r="MU11" s="131">
        <f t="shared" si="52"/>
        <v>6</v>
      </c>
      <c r="MV11" s="132">
        <f t="shared" si="22"/>
        <v>100</v>
      </c>
      <c r="MX11" s="133" t="s">
        <v>66</v>
      </c>
      <c r="MY11" s="194"/>
      <c r="MZ11" s="606"/>
      <c r="NA11" s="607"/>
      <c r="NB11" s="71"/>
      <c r="NC11" s="192"/>
      <c r="ND11" s="192"/>
      <c r="NE11" s="126" t="s">
        <v>67</v>
      </c>
      <c r="NF11" s="127" t="s">
        <v>68</v>
      </c>
      <c r="NG11" s="122"/>
      <c r="NH11" s="138"/>
      <c r="NI11" s="122"/>
      <c r="NJ11" s="71"/>
      <c r="NK11" s="129">
        <v>1</v>
      </c>
      <c r="NL11" s="129"/>
      <c r="NM11" s="129"/>
      <c r="NN11" s="130">
        <v>-2</v>
      </c>
      <c r="NO11" s="193">
        <v>1000</v>
      </c>
      <c r="NP11" s="131">
        <f t="shared" si="53"/>
        <v>-2</v>
      </c>
      <c r="NQ11" s="132">
        <f t="shared" si="23"/>
        <v>35</v>
      </c>
      <c r="NS11" s="133" t="s">
        <v>66</v>
      </c>
      <c r="NT11" s="194"/>
      <c r="NU11" s="606"/>
      <c r="NV11" s="607"/>
      <c r="NW11" s="71"/>
      <c r="NX11" s="192"/>
      <c r="NY11" s="192"/>
      <c r="NZ11" s="126" t="s">
        <v>67</v>
      </c>
      <c r="OA11" s="127" t="s">
        <v>68</v>
      </c>
      <c r="OB11" s="122"/>
      <c r="OC11" s="138"/>
      <c r="OD11" s="122"/>
      <c r="OE11" s="71"/>
      <c r="OF11" s="129"/>
      <c r="OG11" s="129"/>
      <c r="OH11" s="129"/>
      <c r="OI11" s="130"/>
      <c r="OJ11" s="193">
        <v>1000</v>
      </c>
      <c r="OK11" s="131">
        <f t="shared" si="54"/>
        <v>0</v>
      </c>
      <c r="OL11" s="132">
        <f t="shared" si="24"/>
        <v>232</v>
      </c>
      <c r="OQ11" s="363" t="s">
        <v>66</v>
      </c>
      <c r="OR11" s="472"/>
      <c r="OS11" s="374"/>
      <c r="OT11" s="473"/>
      <c r="OU11" s="560" t="s">
        <v>215</v>
      </c>
      <c r="OV11" s="561"/>
      <c r="OW11" s="474" t="s">
        <v>73</v>
      </c>
      <c r="OX11" s="474"/>
      <c r="OY11" s="367">
        <v>1</v>
      </c>
      <c r="OZ11" s="367">
        <v>6</v>
      </c>
      <c r="PA11" s="367">
        <v>-14</v>
      </c>
      <c r="PB11" s="368">
        <v>-11</v>
      </c>
      <c r="PC11" s="476">
        <v>1000</v>
      </c>
      <c r="PD11" s="370">
        <f t="shared" si="55"/>
        <v>-11</v>
      </c>
      <c r="PE11" s="477">
        <f t="shared" si="25"/>
        <v>121</v>
      </c>
      <c r="PF11" s="133" t="s">
        <v>66</v>
      </c>
      <c r="PG11" s="191"/>
      <c r="PH11" s="71"/>
      <c r="PI11" s="194"/>
      <c r="PJ11" s="572" t="s">
        <v>215</v>
      </c>
      <c r="PK11" s="573"/>
      <c r="PL11" s="124" t="s">
        <v>73</v>
      </c>
      <c r="PM11" s="124"/>
      <c r="PN11" s="367">
        <v>32</v>
      </c>
      <c r="PO11" s="367">
        <v>608</v>
      </c>
      <c r="PP11" s="367">
        <v>-151</v>
      </c>
      <c r="PQ11" s="368">
        <v>566</v>
      </c>
      <c r="PR11" s="193">
        <v>1000</v>
      </c>
      <c r="PS11" s="131">
        <f t="shared" si="56"/>
        <v>566</v>
      </c>
      <c r="PT11" s="132">
        <f t="shared" si="26"/>
        <v>2120</v>
      </c>
      <c r="PU11" s="133" t="s">
        <v>66</v>
      </c>
      <c r="PV11" s="191"/>
      <c r="PW11" s="71"/>
      <c r="PX11" s="194"/>
      <c r="PY11" s="572" t="s">
        <v>215</v>
      </c>
      <c r="PZ11" s="573"/>
      <c r="QA11" s="124" t="s">
        <v>73</v>
      </c>
      <c r="QB11" s="124"/>
      <c r="QC11" s="367">
        <v>2</v>
      </c>
      <c r="QD11" s="367">
        <v>68</v>
      </c>
      <c r="QE11" s="367">
        <v>-22</v>
      </c>
      <c r="QF11" s="368">
        <v>12</v>
      </c>
      <c r="QG11" s="193">
        <v>1000</v>
      </c>
      <c r="QH11" s="131">
        <f t="shared" si="57"/>
        <v>12</v>
      </c>
      <c r="QI11" s="132">
        <f t="shared" si="27"/>
        <v>216</v>
      </c>
      <c r="QJ11" s="133" t="s">
        <v>66</v>
      </c>
      <c r="QK11" s="191"/>
      <c r="QL11" s="71"/>
      <c r="QM11" s="194"/>
      <c r="QN11" s="572" t="s">
        <v>215</v>
      </c>
      <c r="QO11" s="573"/>
      <c r="QP11" s="124" t="s">
        <v>73</v>
      </c>
      <c r="QQ11" s="124"/>
      <c r="QR11" s="367">
        <v>2</v>
      </c>
      <c r="QS11" s="367"/>
      <c r="QT11" s="367"/>
      <c r="QU11" s="368"/>
      <c r="QV11" s="193">
        <v>1000</v>
      </c>
      <c r="QW11" s="131">
        <f t="shared" si="58"/>
        <v>0</v>
      </c>
      <c r="QX11" s="132">
        <f t="shared" si="28"/>
        <v>212</v>
      </c>
      <c r="QY11" s="133" t="s">
        <v>66</v>
      </c>
      <c r="QZ11" s="191"/>
      <c r="RA11" s="71"/>
      <c r="RB11" s="194"/>
      <c r="RC11" s="572" t="s">
        <v>215</v>
      </c>
      <c r="RD11" s="573"/>
      <c r="RE11" s="124" t="s">
        <v>73</v>
      </c>
      <c r="RF11" s="124"/>
      <c r="RG11" s="367">
        <v>6</v>
      </c>
      <c r="RH11" s="367">
        <v>52</v>
      </c>
      <c r="RI11" s="367">
        <v>-26</v>
      </c>
      <c r="RJ11" s="368">
        <v>39</v>
      </c>
      <c r="RK11" s="193">
        <v>1000</v>
      </c>
      <c r="RL11" s="131">
        <f t="shared" si="59"/>
        <v>39</v>
      </c>
      <c r="RM11" s="132">
        <f t="shared" si="29"/>
        <v>137</v>
      </c>
    </row>
    <row r="12" spans="1:481" ht="15.6" thickTop="1" thickBot="1">
      <c r="A12" s="133" t="s">
        <v>69</v>
      </c>
      <c r="B12" s="191"/>
      <c r="C12" s="133"/>
      <c r="D12" s="194"/>
      <c r="E12" s="572" t="s">
        <v>70</v>
      </c>
      <c r="F12" s="573"/>
      <c r="G12" s="124" t="s">
        <v>79</v>
      </c>
      <c r="H12" s="124"/>
      <c r="I12" s="367">
        <v>2</v>
      </c>
      <c r="J12" s="367"/>
      <c r="K12" s="367"/>
      <c r="L12" s="368"/>
      <c r="M12" s="193">
        <v>1000</v>
      </c>
      <c r="N12" s="131">
        <f t="shared" si="30"/>
        <v>0</v>
      </c>
      <c r="O12" s="132">
        <f t="shared" si="0"/>
        <v>165</v>
      </c>
      <c r="Q12" s="133" t="s">
        <v>69</v>
      </c>
      <c r="R12" s="191"/>
      <c r="S12" s="133"/>
      <c r="T12" s="194"/>
      <c r="U12" s="572" t="s">
        <v>70</v>
      </c>
      <c r="V12" s="573"/>
      <c r="W12" s="124" t="s">
        <v>79</v>
      </c>
      <c r="X12" s="124"/>
      <c r="Y12" s="367">
        <v>16</v>
      </c>
      <c r="Z12" s="367">
        <v>96</v>
      </c>
      <c r="AA12" s="367">
        <v>-8</v>
      </c>
      <c r="AB12" s="368">
        <v>96</v>
      </c>
      <c r="AC12" s="193">
        <v>1000</v>
      </c>
      <c r="AD12" s="131">
        <f t="shared" si="31"/>
        <v>96</v>
      </c>
      <c r="AE12" s="132">
        <f t="shared" si="1"/>
        <v>183</v>
      </c>
      <c r="AF12" s="133" t="s">
        <v>69</v>
      </c>
      <c r="AG12" s="191"/>
      <c r="AH12" s="133"/>
      <c r="AI12" s="194"/>
      <c r="AJ12" s="572" t="s">
        <v>70</v>
      </c>
      <c r="AK12" s="573"/>
      <c r="AL12" s="124" t="s">
        <v>79</v>
      </c>
      <c r="AM12" s="124" t="s">
        <v>279</v>
      </c>
      <c r="AN12" s="367">
        <v>14</v>
      </c>
      <c r="AO12" s="367">
        <v>95</v>
      </c>
      <c r="AP12" s="367">
        <v>-1</v>
      </c>
      <c r="AQ12" s="368">
        <v>94</v>
      </c>
      <c r="AR12" s="193">
        <v>1000</v>
      </c>
      <c r="AS12" s="131">
        <f t="shared" si="32"/>
        <v>94</v>
      </c>
      <c r="AT12" s="132">
        <f t="shared" si="2"/>
        <v>302</v>
      </c>
      <c r="AU12" s="133" t="s">
        <v>69</v>
      </c>
      <c r="AV12" s="191"/>
      <c r="AW12" s="133"/>
      <c r="AX12" s="194"/>
      <c r="AY12" s="572" t="s">
        <v>70</v>
      </c>
      <c r="AZ12" s="573"/>
      <c r="BA12" s="124" t="s">
        <v>79</v>
      </c>
      <c r="BB12" s="124"/>
      <c r="BC12" s="367"/>
      <c r="BD12" s="262"/>
      <c r="BE12" s="262"/>
      <c r="BF12" s="263"/>
      <c r="BG12" s="193">
        <v>1000</v>
      </c>
      <c r="BH12" s="131">
        <f t="shared" si="33"/>
        <v>0</v>
      </c>
      <c r="BI12" s="132">
        <f t="shared" si="3"/>
        <v>187</v>
      </c>
      <c r="BJ12" s="400"/>
      <c r="BK12" s="133" t="s">
        <v>69</v>
      </c>
      <c r="BL12" s="191"/>
      <c r="BM12" s="133"/>
      <c r="BN12" s="194"/>
      <c r="BO12" s="572" t="s">
        <v>70</v>
      </c>
      <c r="BP12" s="573"/>
      <c r="BQ12" s="124" t="s">
        <v>79</v>
      </c>
      <c r="BR12" s="125" t="s">
        <v>261</v>
      </c>
      <c r="BS12" s="367">
        <v>14</v>
      </c>
      <c r="BT12" s="262">
        <v>35</v>
      </c>
      <c r="BU12" s="262">
        <v>-41</v>
      </c>
      <c r="BV12" s="263">
        <v>13</v>
      </c>
      <c r="BW12" s="193">
        <v>1000</v>
      </c>
      <c r="BX12" s="131">
        <f t="shared" si="34"/>
        <v>13</v>
      </c>
      <c r="BY12" s="132">
        <f t="shared" si="4"/>
        <v>-72</v>
      </c>
      <c r="BZ12" s="400"/>
      <c r="CA12" s="133" t="s">
        <v>69</v>
      </c>
      <c r="CB12" s="191"/>
      <c r="CC12" s="133"/>
      <c r="CD12" s="194"/>
      <c r="CE12" s="572" t="s">
        <v>70</v>
      </c>
      <c r="CF12" s="573"/>
      <c r="CG12" s="124" t="s">
        <v>79</v>
      </c>
      <c r="CH12" s="124"/>
      <c r="CI12" s="367">
        <v>2</v>
      </c>
      <c r="CJ12" s="262">
        <v>20</v>
      </c>
      <c r="CK12" s="262">
        <v>-25</v>
      </c>
      <c r="CL12" s="263">
        <v>-13</v>
      </c>
      <c r="CM12" s="193">
        <v>1000</v>
      </c>
      <c r="CN12" s="131">
        <f t="shared" si="35"/>
        <v>-13</v>
      </c>
      <c r="CO12" s="132">
        <f t="shared" si="5"/>
        <v>79</v>
      </c>
      <c r="CP12" s="363" t="s">
        <v>69</v>
      </c>
      <c r="CQ12" s="361"/>
      <c r="CR12" s="363"/>
      <c r="CS12" s="364"/>
      <c r="CT12" s="581" t="s">
        <v>70</v>
      </c>
      <c r="CU12" s="582"/>
      <c r="CV12" s="365" t="s">
        <v>79</v>
      </c>
      <c r="CW12" s="365"/>
      <c r="CX12" s="367">
        <v>2</v>
      </c>
      <c r="CY12" s="367">
        <v>79</v>
      </c>
      <c r="CZ12" s="367">
        <v>-1</v>
      </c>
      <c r="DA12" s="368">
        <v>66</v>
      </c>
      <c r="DB12" s="369">
        <v>1000</v>
      </c>
      <c r="DC12" s="370">
        <f t="shared" si="36"/>
        <v>66</v>
      </c>
      <c r="DD12" s="371">
        <f t="shared" si="6"/>
        <v>91</v>
      </c>
      <c r="DE12" s="133" t="s">
        <v>69</v>
      </c>
      <c r="DF12" s="191"/>
      <c r="DG12" s="133"/>
      <c r="DH12" s="194"/>
      <c r="DI12" s="572" t="s">
        <v>70</v>
      </c>
      <c r="DJ12" s="573"/>
      <c r="DK12" s="124" t="s">
        <v>79</v>
      </c>
      <c r="DL12" s="124"/>
      <c r="DM12" s="262">
        <v>1</v>
      </c>
      <c r="DN12" s="262">
        <v>0</v>
      </c>
      <c r="DO12" s="262">
        <v>-21</v>
      </c>
      <c r="DP12" s="263">
        <v>-14</v>
      </c>
      <c r="DQ12" s="193">
        <v>1000</v>
      </c>
      <c r="DR12" s="131">
        <f t="shared" si="37"/>
        <v>-14</v>
      </c>
      <c r="DS12" s="132">
        <f t="shared" si="7"/>
        <v>-23</v>
      </c>
      <c r="DT12" s="133" t="s">
        <v>69</v>
      </c>
      <c r="DU12" s="191"/>
      <c r="DV12" s="133"/>
      <c r="DW12" s="194"/>
      <c r="DX12" s="572" t="s">
        <v>70</v>
      </c>
      <c r="DY12" s="573"/>
      <c r="DZ12" s="124" t="s">
        <v>79</v>
      </c>
      <c r="EA12" s="124" t="s">
        <v>271</v>
      </c>
      <c r="EB12" s="262">
        <v>1</v>
      </c>
      <c r="EC12" s="262">
        <v>6</v>
      </c>
      <c r="ED12" s="262">
        <v>-22</v>
      </c>
      <c r="EE12" s="263">
        <v>-22</v>
      </c>
      <c r="EF12" s="193">
        <v>1000</v>
      </c>
      <c r="EG12" s="131">
        <f t="shared" si="38"/>
        <v>-22</v>
      </c>
      <c r="EH12" s="132">
        <f t="shared" si="8"/>
        <v>21</v>
      </c>
      <c r="EI12" s="133" t="s">
        <v>69</v>
      </c>
      <c r="EJ12" s="191"/>
      <c r="EK12" s="133"/>
      <c r="EL12" s="194"/>
      <c r="EM12" s="572" t="s">
        <v>70</v>
      </c>
      <c r="EN12" s="573"/>
      <c r="EO12" s="124" t="s">
        <v>79</v>
      </c>
      <c r="EP12" s="124"/>
      <c r="EQ12" s="262">
        <v>1</v>
      </c>
      <c r="ER12" s="262">
        <v>9</v>
      </c>
      <c r="ES12" s="262">
        <v>-20</v>
      </c>
      <c r="ET12" s="263">
        <v>-17</v>
      </c>
      <c r="EU12" s="193">
        <v>1000</v>
      </c>
      <c r="EV12" s="131">
        <f t="shared" si="39"/>
        <v>-17</v>
      </c>
      <c r="EW12" s="132">
        <f t="shared" si="9"/>
        <v>67</v>
      </c>
      <c r="EX12" s="133" t="s">
        <v>69</v>
      </c>
      <c r="EY12" s="191"/>
      <c r="EZ12" s="133"/>
      <c r="FA12" s="194"/>
      <c r="FB12" s="572" t="s">
        <v>70</v>
      </c>
      <c r="FC12" s="573"/>
      <c r="FD12" s="124" t="s">
        <v>79</v>
      </c>
      <c r="FE12" s="124"/>
      <c r="FF12" s="262">
        <v>1</v>
      </c>
      <c r="FG12" s="262">
        <v>27</v>
      </c>
      <c r="FH12" s="262">
        <v>-4</v>
      </c>
      <c r="FI12" s="263">
        <v>19</v>
      </c>
      <c r="FJ12" s="193">
        <v>1000</v>
      </c>
      <c r="FK12" s="131">
        <f t="shared" si="40"/>
        <v>19</v>
      </c>
      <c r="FL12" s="132">
        <f t="shared" si="10"/>
        <v>7</v>
      </c>
      <c r="FM12" s="133" t="s">
        <v>69</v>
      </c>
      <c r="FN12" s="191"/>
      <c r="FO12" s="133"/>
      <c r="FP12" s="194"/>
      <c r="FQ12" s="572" t="s">
        <v>70</v>
      </c>
      <c r="FR12" s="573"/>
      <c r="FS12" s="124" t="s">
        <v>79</v>
      </c>
      <c r="FT12" s="124"/>
      <c r="FU12" s="262">
        <v>1</v>
      </c>
      <c r="FV12" s="262">
        <v>6</v>
      </c>
      <c r="FW12" s="262">
        <v>-19</v>
      </c>
      <c r="FX12" s="263">
        <v>-9</v>
      </c>
      <c r="FY12" s="193">
        <v>1000</v>
      </c>
      <c r="FZ12" s="131">
        <f t="shared" si="41"/>
        <v>-9</v>
      </c>
      <c r="GA12" s="132">
        <f t="shared" si="11"/>
        <v>42</v>
      </c>
      <c r="GB12" s="133" t="s">
        <v>69</v>
      </c>
      <c r="GC12" s="191"/>
      <c r="GD12" s="133"/>
      <c r="GE12" s="194"/>
      <c r="GF12" s="572" t="s">
        <v>70</v>
      </c>
      <c r="GG12" s="573"/>
      <c r="GH12" s="124" t="s">
        <v>79</v>
      </c>
      <c r="GI12" s="124"/>
      <c r="GJ12" s="262">
        <v>1</v>
      </c>
      <c r="GK12" s="262">
        <v>22</v>
      </c>
      <c r="GL12" s="262">
        <v>-6</v>
      </c>
      <c r="GM12" s="263">
        <v>13</v>
      </c>
      <c r="GN12" s="193">
        <v>1000</v>
      </c>
      <c r="GO12" s="131">
        <f t="shared" si="42"/>
        <v>13</v>
      </c>
      <c r="GP12" s="132">
        <f t="shared" si="12"/>
        <v>97</v>
      </c>
      <c r="GQ12" s="133" t="s">
        <v>69</v>
      </c>
      <c r="GR12" s="191"/>
      <c r="GS12" s="133"/>
      <c r="GT12" s="194"/>
      <c r="GU12" s="572" t="s">
        <v>70</v>
      </c>
      <c r="GV12" s="573"/>
      <c r="GW12" s="124" t="s">
        <v>79</v>
      </c>
      <c r="GX12" s="124"/>
      <c r="GY12" s="262">
        <v>226</v>
      </c>
      <c r="GZ12" s="262">
        <v>237</v>
      </c>
      <c r="HA12" s="262">
        <v>-973</v>
      </c>
      <c r="HB12" s="263">
        <v>201</v>
      </c>
      <c r="HC12" s="193">
        <v>5000</v>
      </c>
      <c r="HD12" s="131">
        <f t="shared" si="43"/>
        <v>201</v>
      </c>
      <c r="HE12" s="132">
        <f t="shared" si="13"/>
        <v>1719</v>
      </c>
      <c r="HF12" s="133" t="s">
        <v>69</v>
      </c>
      <c r="HG12" s="191"/>
      <c r="HH12" s="133"/>
      <c r="HI12" s="194"/>
      <c r="HJ12" s="572" t="s">
        <v>70</v>
      </c>
      <c r="HK12" s="573"/>
      <c r="HL12" s="124" t="s">
        <v>79</v>
      </c>
      <c r="HM12" s="124"/>
      <c r="HN12" s="262">
        <v>62</v>
      </c>
      <c r="HO12" s="262">
        <v>140</v>
      </c>
      <c r="HP12" s="262">
        <v>-253</v>
      </c>
      <c r="HQ12" s="263">
        <v>136</v>
      </c>
      <c r="HR12" s="193">
        <v>5000</v>
      </c>
      <c r="HS12" s="131">
        <f t="shared" si="44"/>
        <v>136</v>
      </c>
      <c r="HT12" s="132">
        <f t="shared" si="14"/>
        <v>1096</v>
      </c>
      <c r="HU12" s="133" t="s">
        <v>69</v>
      </c>
      <c r="HV12" s="191"/>
      <c r="HW12" s="133"/>
      <c r="HX12" s="194"/>
      <c r="HY12" s="572" t="s">
        <v>70</v>
      </c>
      <c r="HZ12" s="573"/>
      <c r="IA12" s="124" t="s">
        <v>79</v>
      </c>
      <c r="IB12" s="124"/>
      <c r="IC12" s="262">
        <v>9</v>
      </c>
      <c r="ID12" s="262">
        <v>307</v>
      </c>
      <c r="IE12" s="262">
        <v>-21</v>
      </c>
      <c r="IF12" s="263">
        <v>302</v>
      </c>
      <c r="IG12" s="193">
        <v>10000</v>
      </c>
      <c r="IH12" s="131">
        <f t="shared" si="45"/>
        <v>302</v>
      </c>
      <c r="II12" s="132">
        <f t="shared" si="15"/>
        <v>2750</v>
      </c>
      <c r="IJ12" s="133" t="s">
        <v>69</v>
      </c>
      <c r="IK12" s="191"/>
      <c r="IL12" s="133"/>
      <c r="IM12" s="194"/>
      <c r="IN12" s="572" t="s">
        <v>70</v>
      </c>
      <c r="IO12" s="573"/>
      <c r="IP12" s="124" t="s">
        <v>79</v>
      </c>
      <c r="IQ12" s="124"/>
      <c r="IR12" s="262">
        <v>7</v>
      </c>
      <c r="IS12" s="262">
        <v>172</v>
      </c>
      <c r="IT12" s="262">
        <v>-11</v>
      </c>
      <c r="IU12" s="263">
        <v>166</v>
      </c>
      <c r="IV12" s="193">
        <v>5000</v>
      </c>
      <c r="IW12" s="131">
        <f t="shared" si="46"/>
        <v>166</v>
      </c>
      <c r="IX12" s="132">
        <f t="shared" si="16"/>
        <v>1170</v>
      </c>
      <c r="IY12" s="133" t="s">
        <v>69</v>
      </c>
      <c r="IZ12" s="191"/>
      <c r="JA12" s="133"/>
      <c r="JB12" s="194"/>
      <c r="JC12" s="572" t="s">
        <v>70</v>
      </c>
      <c r="JD12" s="573"/>
      <c r="JE12" s="124" t="s">
        <v>79</v>
      </c>
      <c r="JF12" s="124"/>
      <c r="JG12" s="262">
        <v>5</v>
      </c>
      <c r="JH12" s="262">
        <v>39</v>
      </c>
      <c r="JI12" s="262">
        <v>-22</v>
      </c>
      <c r="JJ12" s="263">
        <v>34</v>
      </c>
      <c r="JK12" s="193">
        <v>1000</v>
      </c>
      <c r="JL12" s="131">
        <f t="shared" si="47"/>
        <v>34</v>
      </c>
      <c r="JM12" s="132">
        <f t="shared" si="17"/>
        <v>257</v>
      </c>
      <c r="JN12" s="133" t="s">
        <v>69</v>
      </c>
      <c r="JO12" s="191"/>
      <c r="JP12" s="133"/>
      <c r="JQ12" s="194"/>
      <c r="JR12" s="572" t="s">
        <v>70</v>
      </c>
      <c r="JS12" s="573"/>
      <c r="JT12" s="124" t="s">
        <v>79</v>
      </c>
      <c r="JU12" s="124"/>
      <c r="JV12" s="262">
        <v>1</v>
      </c>
      <c r="JW12" s="262"/>
      <c r="JX12" s="262"/>
      <c r="JY12" s="263"/>
      <c r="JZ12" s="193">
        <v>1000</v>
      </c>
      <c r="KA12" s="131">
        <f t="shared" si="48"/>
        <v>0</v>
      </c>
      <c r="KB12" s="132">
        <f t="shared" si="18"/>
        <v>207</v>
      </c>
      <c r="KC12" s="133" t="s">
        <v>69</v>
      </c>
      <c r="KD12" s="191"/>
      <c r="KE12" s="133"/>
      <c r="KF12" s="194"/>
      <c r="KG12" s="572" t="s">
        <v>70</v>
      </c>
      <c r="KH12" s="573"/>
      <c r="KI12" s="124" t="s">
        <v>79</v>
      </c>
      <c r="KJ12" s="124" t="s">
        <v>230</v>
      </c>
      <c r="KK12" s="262">
        <v>22</v>
      </c>
      <c r="KL12" s="262">
        <v>23</v>
      </c>
      <c r="KM12" s="262">
        <v>-65</v>
      </c>
      <c r="KN12" s="263">
        <v>18</v>
      </c>
      <c r="KO12" s="193">
        <v>1000</v>
      </c>
      <c r="KP12" s="131">
        <f t="shared" si="49"/>
        <v>18</v>
      </c>
      <c r="KQ12" s="132">
        <f t="shared" si="19"/>
        <v>-29</v>
      </c>
      <c r="KR12" s="133" t="s">
        <v>69</v>
      </c>
      <c r="KS12" s="191"/>
      <c r="KT12" s="133"/>
      <c r="KU12" s="194"/>
      <c r="KV12" s="572" t="s">
        <v>70</v>
      </c>
      <c r="KW12" s="573"/>
      <c r="KX12" s="124" t="s">
        <v>79</v>
      </c>
      <c r="KY12" s="124"/>
      <c r="KZ12" s="262">
        <v>41</v>
      </c>
      <c r="LA12" s="262">
        <v>20</v>
      </c>
      <c r="LB12" s="262">
        <v>-146</v>
      </c>
      <c r="LC12" s="263">
        <v>17</v>
      </c>
      <c r="LD12" s="193">
        <v>1000</v>
      </c>
      <c r="LE12" s="131">
        <f t="shared" si="50"/>
        <v>17</v>
      </c>
      <c r="LF12" s="132">
        <f t="shared" si="20"/>
        <v>262</v>
      </c>
      <c r="LG12" s="271"/>
      <c r="LH12" s="133" t="s">
        <v>69</v>
      </c>
      <c r="LI12" s="194"/>
      <c r="LJ12" s="124"/>
      <c r="LK12" s="124"/>
      <c r="LL12" s="124"/>
      <c r="LM12" s="192"/>
      <c r="LN12" s="192"/>
      <c r="LO12" s="139" t="s">
        <v>70</v>
      </c>
      <c r="LP12" s="127" t="s">
        <v>53</v>
      </c>
      <c r="LQ12" s="122"/>
      <c r="LR12" s="138"/>
      <c r="LS12" s="122"/>
      <c r="LT12" s="122"/>
      <c r="LU12" s="129">
        <v>1</v>
      </c>
      <c r="LV12" s="129">
        <v>30</v>
      </c>
      <c r="LW12" s="129">
        <v>-3</v>
      </c>
      <c r="LX12" s="130">
        <v>10</v>
      </c>
      <c r="LY12" s="193">
        <v>1000</v>
      </c>
      <c r="LZ12" s="131">
        <f t="shared" si="51"/>
        <v>10</v>
      </c>
      <c r="MA12" s="132">
        <f t="shared" si="21"/>
        <v>15</v>
      </c>
      <c r="MB12" s="229"/>
      <c r="MC12" s="133" t="s">
        <v>69</v>
      </c>
      <c r="MD12" s="194"/>
      <c r="ME12" s="124"/>
      <c r="MF12" s="124"/>
      <c r="MG12" s="124"/>
      <c r="MH12" s="192"/>
      <c r="MI12" s="192"/>
      <c r="MJ12" s="139" t="s">
        <v>70</v>
      </c>
      <c r="MK12" s="127" t="s">
        <v>53</v>
      </c>
      <c r="ML12" s="122"/>
      <c r="MM12" s="138"/>
      <c r="MN12" s="122"/>
      <c r="MO12" s="122"/>
      <c r="MP12" s="129">
        <v>1</v>
      </c>
      <c r="MQ12" s="129"/>
      <c r="MR12" s="129"/>
      <c r="MS12" s="130">
        <v>5</v>
      </c>
      <c r="MT12" s="193">
        <v>423</v>
      </c>
      <c r="MU12" s="131">
        <f t="shared" si="52"/>
        <v>5</v>
      </c>
      <c r="MV12" s="132">
        <f t="shared" si="22"/>
        <v>105</v>
      </c>
      <c r="MX12" s="133" t="s">
        <v>69</v>
      </c>
      <c r="MY12" s="194"/>
      <c r="MZ12" s="124"/>
      <c r="NA12" s="124"/>
      <c r="NB12" s="124"/>
      <c r="NC12" s="192"/>
      <c r="ND12" s="192"/>
      <c r="NE12" s="139" t="s">
        <v>70</v>
      </c>
      <c r="NF12" s="127" t="s">
        <v>53</v>
      </c>
      <c r="NG12" s="122"/>
      <c r="NH12" s="138"/>
      <c r="NI12" s="122"/>
      <c r="NJ12" s="122"/>
      <c r="NK12" s="129">
        <v>1</v>
      </c>
      <c r="NL12" s="129"/>
      <c r="NM12" s="129"/>
      <c r="NN12" s="130">
        <v>8</v>
      </c>
      <c r="NO12" s="193">
        <v>222</v>
      </c>
      <c r="NP12" s="131">
        <f t="shared" si="53"/>
        <v>8</v>
      </c>
      <c r="NQ12" s="132">
        <f t="shared" si="23"/>
        <v>43</v>
      </c>
      <c r="NS12" s="133" t="s">
        <v>69</v>
      </c>
      <c r="NT12" s="194"/>
      <c r="NU12" s="124"/>
      <c r="NV12" s="124"/>
      <c r="NW12" s="124"/>
      <c r="NX12" s="192"/>
      <c r="NY12" s="192"/>
      <c r="NZ12" s="139" t="s">
        <v>70</v>
      </c>
      <c r="OA12" s="127" t="s">
        <v>53</v>
      </c>
      <c r="OB12" s="122"/>
      <c r="OC12" s="138"/>
      <c r="OD12" s="122"/>
      <c r="OE12" s="122"/>
      <c r="OF12" s="129"/>
      <c r="OG12" s="129"/>
      <c r="OH12" s="129"/>
      <c r="OI12" s="130"/>
      <c r="OJ12" s="193">
        <v>1000</v>
      </c>
      <c r="OK12" s="131">
        <f t="shared" si="54"/>
        <v>0</v>
      </c>
      <c r="OL12" s="132">
        <f t="shared" si="24"/>
        <v>232</v>
      </c>
      <c r="OQ12" s="363" t="s">
        <v>69</v>
      </c>
      <c r="OR12" s="472"/>
      <c r="OS12" s="363"/>
      <c r="OT12" s="473"/>
      <c r="OU12" s="560" t="s">
        <v>70</v>
      </c>
      <c r="OV12" s="561"/>
      <c r="OW12" s="474" t="s">
        <v>79</v>
      </c>
      <c r="OX12" s="474"/>
      <c r="OY12" s="367">
        <v>1</v>
      </c>
      <c r="OZ12" s="367">
        <v>36</v>
      </c>
      <c r="PA12" s="367">
        <v>-10</v>
      </c>
      <c r="PB12" s="368">
        <v>33</v>
      </c>
      <c r="PC12" s="476">
        <v>1000</v>
      </c>
      <c r="PD12" s="370">
        <f t="shared" si="55"/>
        <v>33</v>
      </c>
      <c r="PE12" s="477">
        <f t="shared" si="25"/>
        <v>154</v>
      </c>
      <c r="PF12" s="133" t="s">
        <v>69</v>
      </c>
      <c r="PG12" s="191"/>
      <c r="PH12" s="133"/>
      <c r="PI12" s="194"/>
      <c r="PJ12" s="572" t="s">
        <v>70</v>
      </c>
      <c r="PK12" s="573"/>
      <c r="PL12" s="124" t="s">
        <v>79</v>
      </c>
      <c r="PM12" s="124"/>
      <c r="PN12" s="367">
        <v>40</v>
      </c>
      <c r="PO12" s="367">
        <v>110</v>
      </c>
      <c r="PP12" s="367">
        <v>-46</v>
      </c>
      <c r="PQ12" s="368">
        <v>30</v>
      </c>
      <c r="PR12" s="193">
        <v>1000</v>
      </c>
      <c r="PS12" s="131">
        <f t="shared" si="56"/>
        <v>30</v>
      </c>
      <c r="PT12" s="132">
        <f t="shared" si="26"/>
        <v>2150</v>
      </c>
      <c r="PU12" s="133" t="s">
        <v>69</v>
      </c>
      <c r="PV12" s="191"/>
      <c r="PW12" s="133"/>
      <c r="PX12" s="194"/>
      <c r="PY12" s="572" t="s">
        <v>70</v>
      </c>
      <c r="PZ12" s="573"/>
      <c r="QA12" s="124" t="s">
        <v>79</v>
      </c>
      <c r="QB12" s="124"/>
      <c r="QC12" s="367">
        <v>2</v>
      </c>
      <c r="QD12" s="367">
        <v>50</v>
      </c>
      <c r="QE12" s="367">
        <v>-8</v>
      </c>
      <c r="QF12" s="368">
        <v>28</v>
      </c>
      <c r="QG12" s="193">
        <v>1000</v>
      </c>
      <c r="QH12" s="131">
        <f t="shared" si="57"/>
        <v>28</v>
      </c>
      <c r="QI12" s="132">
        <f t="shared" si="27"/>
        <v>244</v>
      </c>
      <c r="QJ12" s="133" t="s">
        <v>69</v>
      </c>
      <c r="QK12" s="191"/>
      <c r="QL12" s="133"/>
      <c r="QM12" s="194"/>
      <c r="QN12" s="572" t="s">
        <v>70</v>
      </c>
      <c r="QO12" s="573"/>
      <c r="QP12" s="124" t="s">
        <v>79</v>
      </c>
      <c r="QQ12" s="124"/>
      <c r="QR12" s="367">
        <v>2</v>
      </c>
      <c r="QS12" s="367"/>
      <c r="QT12" s="367"/>
      <c r="QU12" s="368"/>
      <c r="QV12" s="193">
        <v>1000</v>
      </c>
      <c r="QW12" s="131">
        <f t="shared" si="58"/>
        <v>0</v>
      </c>
      <c r="QX12" s="132">
        <f t="shared" si="28"/>
        <v>212</v>
      </c>
      <c r="QY12" s="133" t="s">
        <v>69</v>
      </c>
      <c r="QZ12" s="191"/>
      <c r="RA12" s="133"/>
      <c r="RB12" s="194"/>
      <c r="RC12" s="572" t="s">
        <v>70</v>
      </c>
      <c r="RD12" s="573"/>
      <c r="RE12" s="124" t="s">
        <v>79</v>
      </c>
      <c r="RF12" s="124"/>
      <c r="RG12" s="367">
        <v>8</v>
      </c>
      <c r="RH12" s="367">
        <v>46</v>
      </c>
      <c r="RI12" s="367">
        <v>-9</v>
      </c>
      <c r="RJ12" s="368">
        <v>35</v>
      </c>
      <c r="RK12" s="193">
        <v>1000</v>
      </c>
      <c r="RL12" s="131">
        <f t="shared" si="59"/>
        <v>35</v>
      </c>
      <c r="RM12" s="132">
        <f t="shared" si="29"/>
        <v>172</v>
      </c>
    </row>
    <row r="13" spans="1:481" ht="15" thickTop="1">
      <c r="A13" s="133" t="s">
        <v>71</v>
      </c>
      <c r="B13" s="191"/>
      <c r="C13" s="133"/>
      <c r="D13" s="194"/>
      <c r="E13" s="574" t="s">
        <v>208</v>
      </c>
      <c r="F13" s="575"/>
      <c r="G13" s="124" t="s">
        <v>79</v>
      </c>
      <c r="H13" s="124"/>
      <c r="I13" s="367">
        <v>2</v>
      </c>
      <c r="J13" s="262"/>
      <c r="K13" s="262"/>
      <c r="L13" s="263"/>
      <c r="M13" s="193">
        <v>1000</v>
      </c>
      <c r="N13" s="131">
        <f t="shared" si="30"/>
        <v>0</v>
      </c>
      <c r="O13" s="132">
        <f t="shared" si="0"/>
        <v>165</v>
      </c>
      <c r="Q13" s="133" t="s">
        <v>71</v>
      </c>
      <c r="R13" s="191"/>
      <c r="S13" s="133"/>
      <c r="T13" s="194"/>
      <c r="U13" s="574" t="s">
        <v>208</v>
      </c>
      <c r="V13" s="575"/>
      <c r="W13" s="124" t="s">
        <v>79</v>
      </c>
      <c r="X13" s="124"/>
      <c r="Y13" s="367">
        <v>16</v>
      </c>
      <c r="Z13" s="262">
        <v>43</v>
      </c>
      <c r="AA13" s="262">
        <v>-46</v>
      </c>
      <c r="AB13" s="263">
        <v>19</v>
      </c>
      <c r="AC13" s="193">
        <v>1000</v>
      </c>
      <c r="AD13" s="131">
        <f t="shared" si="31"/>
        <v>19</v>
      </c>
      <c r="AE13" s="132">
        <f t="shared" si="1"/>
        <v>202</v>
      </c>
      <c r="AF13" s="133" t="s">
        <v>71</v>
      </c>
      <c r="AG13" s="191"/>
      <c r="AH13" s="133"/>
      <c r="AI13" s="194"/>
      <c r="AJ13" s="574" t="s">
        <v>208</v>
      </c>
      <c r="AK13" s="575"/>
      <c r="AL13" s="124" t="s">
        <v>79</v>
      </c>
      <c r="AM13" s="124"/>
      <c r="AN13" s="367"/>
      <c r="AO13" s="262"/>
      <c r="AP13" s="262"/>
      <c r="AQ13" s="263"/>
      <c r="AR13" s="193">
        <v>1000</v>
      </c>
      <c r="AS13" s="131">
        <f t="shared" si="32"/>
        <v>0</v>
      </c>
      <c r="AT13" s="132">
        <f t="shared" si="2"/>
        <v>302</v>
      </c>
      <c r="AU13" s="133" t="s">
        <v>71</v>
      </c>
      <c r="AV13" s="191"/>
      <c r="AW13" s="133"/>
      <c r="AX13" s="194"/>
      <c r="AY13" s="574" t="s">
        <v>208</v>
      </c>
      <c r="AZ13" s="575"/>
      <c r="BA13" s="124" t="s">
        <v>79</v>
      </c>
      <c r="BB13" s="124"/>
      <c r="BC13" s="367"/>
      <c r="BD13" s="262"/>
      <c r="BE13" s="262"/>
      <c r="BF13" s="263"/>
      <c r="BG13" s="193">
        <v>1000</v>
      </c>
      <c r="BH13" s="131">
        <f t="shared" si="33"/>
        <v>0</v>
      </c>
      <c r="BI13" s="132">
        <f t="shared" si="3"/>
        <v>187</v>
      </c>
      <c r="BJ13" s="400"/>
      <c r="BK13" s="133" t="s">
        <v>71</v>
      </c>
      <c r="BL13" s="191"/>
      <c r="BM13" s="133"/>
      <c r="BN13" s="194"/>
      <c r="BO13" s="574" t="s">
        <v>208</v>
      </c>
      <c r="BP13" s="575"/>
      <c r="BQ13" s="124" t="s">
        <v>79</v>
      </c>
      <c r="BR13" s="125" t="s">
        <v>282</v>
      </c>
      <c r="BS13" s="367">
        <v>12</v>
      </c>
      <c r="BT13" s="262">
        <v>73</v>
      </c>
      <c r="BU13" s="262">
        <v>-51</v>
      </c>
      <c r="BV13" s="263">
        <v>64</v>
      </c>
      <c r="BW13" s="193">
        <v>1000</v>
      </c>
      <c r="BX13" s="131">
        <f t="shared" si="34"/>
        <v>64</v>
      </c>
      <c r="BY13" s="132">
        <f t="shared" si="4"/>
        <v>-8</v>
      </c>
      <c r="BZ13" s="400"/>
      <c r="CA13" s="133" t="s">
        <v>71</v>
      </c>
      <c r="CB13" s="191"/>
      <c r="CC13" s="133"/>
      <c r="CD13" s="194"/>
      <c r="CE13" s="574" t="s">
        <v>208</v>
      </c>
      <c r="CF13" s="575"/>
      <c r="CG13" s="124" t="s">
        <v>79</v>
      </c>
      <c r="CH13" s="124"/>
      <c r="CI13" s="367">
        <v>2</v>
      </c>
      <c r="CJ13" s="262">
        <v>55</v>
      </c>
      <c r="CK13" s="262">
        <v>-5</v>
      </c>
      <c r="CL13" s="263">
        <v>37</v>
      </c>
      <c r="CM13" s="193">
        <v>1000</v>
      </c>
      <c r="CN13" s="131">
        <f t="shared" si="35"/>
        <v>37</v>
      </c>
      <c r="CO13" s="132">
        <f t="shared" si="5"/>
        <v>116</v>
      </c>
      <c r="CP13" s="363" t="s">
        <v>71</v>
      </c>
      <c r="CQ13" s="361"/>
      <c r="CR13" s="363"/>
      <c r="CS13" s="364"/>
      <c r="CT13" s="587" t="s">
        <v>208</v>
      </c>
      <c r="CU13" s="588"/>
      <c r="CV13" s="365" t="s">
        <v>79</v>
      </c>
      <c r="CW13" s="365"/>
      <c r="CX13" s="367">
        <v>2</v>
      </c>
      <c r="CY13" s="367">
        <v>15</v>
      </c>
      <c r="CZ13" s="367">
        <v>-40</v>
      </c>
      <c r="DA13" s="368">
        <v>5</v>
      </c>
      <c r="DB13" s="369">
        <v>1000</v>
      </c>
      <c r="DC13" s="370">
        <f t="shared" si="36"/>
        <v>5</v>
      </c>
      <c r="DD13" s="371">
        <f t="shared" si="6"/>
        <v>96</v>
      </c>
      <c r="DE13" s="133" t="s">
        <v>71</v>
      </c>
      <c r="DF13" s="191"/>
      <c r="DG13" s="133"/>
      <c r="DH13" s="194"/>
      <c r="DI13" s="574" t="s">
        <v>208</v>
      </c>
      <c r="DJ13" s="575"/>
      <c r="DK13" s="124" t="s">
        <v>79</v>
      </c>
      <c r="DL13" s="124"/>
      <c r="DM13" s="262">
        <v>1</v>
      </c>
      <c r="DN13" s="262">
        <v>7</v>
      </c>
      <c r="DO13" s="262">
        <v>-17</v>
      </c>
      <c r="DP13" s="263">
        <v>-16</v>
      </c>
      <c r="DQ13" s="193">
        <v>1000</v>
      </c>
      <c r="DR13" s="131">
        <f t="shared" si="37"/>
        <v>-16</v>
      </c>
      <c r="DS13" s="132">
        <f t="shared" si="7"/>
        <v>-39</v>
      </c>
      <c r="DT13" s="133" t="s">
        <v>71</v>
      </c>
      <c r="DU13" s="191"/>
      <c r="DV13" s="133"/>
      <c r="DW13" s="194"/>
      <c r="DX13" s="574" t="s">
        <v>208</v>
      </c>
      <c r="DY13" s="575"/>
      <c r="DZ13" s="124" t="s">
        <v>79</v>
      </c>
      <c r="EA13" s="124"/>
      <c r="EB13" s="262">
        <v>1</v>
      </c>
      <c r="EC13" s="262">
        <v>9</v>
      </c>
      <c r="ED13" s="262">
        <v>-9</v>
      </c>
      <c r="EE13" s="263">
        <v>-1</v>
      </c>
      <c r="EF13" s="193">
        <v>1000</v>
      </c>
      <c r="EG13" s="131">
        <f t="shared" si="38"/>
        <v>-1</v>
      </c>
      <c r="EH13" s="132">
        <f t="shared" si="8"/>
        <v>20</v>
      </c>
      <c r="EI13" s="133" t="s">
        <v>71</v>
      </c>
      <c r="EJ13" s="191"/>
      <c r="EK13" s="133"/>
      <c r="EL13" s="194"/>
      <c r="EM13" s="574" t="s">
        <v>208</v>
      </c>
      <c r="EN13" s="575"/>
      <c r="EO13" s="124" t="s">
        <v>79</v>
      </c>
      <c r="EP13" s="124"/>
      <c r="EQ13" s="262">
        <v>1</v>
      </c>
      <c r="ER13" s="262">
        <v>7</v>
      </c>
      <c r="ES13" s="262">
        <v>-11</v>
      </c>
      <c r="ET13" s="263">
        <v>4</v>
      </c>
      <c r="EU13" s="193">
        <v>1000</v>
      </c>
      <c r="EV13" s="131">
        <f t="shared" si="39"/>
        <v>4</v>
      </c>
      <c r="EW13" s="132">
        <f t="shared" si="9"/>
        <v>71</v>
      </c>
      <c r="EX13" s="133" t="s">
        <v>71</v>
      </c>
      <c r="EY13" s="191"/>
      <c r="EZ13" s="133"/>
      <c r="FA13" s="194"/>
      <c r="FB13" s="574" t="s">
        <v>208</v>
      </c>
      <c r="FC13" s="575"/>
      <c r="FD13" s="124" t="s">
        <v>79</v>
      </c>
      <c r="FE13" s="124"/>
      <c r="FF13" s="262">
        <v>1</v>
      </c>
      <c r="FG13" s="262">
        <v>29</v>
      </c>
      <c r="FH13" s="262">
        <v>-5</v>
      </c>
      <c r="FI13" s="263">
        <v>16</v>
      </c>
      <c r="FJ13" s="193">
        <v>1000</v>
      </c>
      <c r="FK13" s="131">
        <f t="shared" si="40"/>
        <v>16</v>
      </c>
      <c r="FL13" s="132">
        <f t="shared" si="10"/>
        <v>23</v>
      </c>
      <c r="FM13" s="133" t="s">
        <v>71</v>
      </c>
      <c r="FN13" s="191"/>
      <c r="FO13" s="133"/>
      <c r="FP13" s="194"/>
      <c r="FQ13" s="574" t="s">
        <v>208</v>
      </c>
      <c r="FR13" s="575"/>
      <c r="FS13" s="124" t="s">
        <v>79</v>
      </c>
      <c r="FT13" s="124"/>
      <c r="FU13" s="262">
        <v>1</v>
      </c>
      <c r="FV13" s="262" t="s">
        <v>265</v>
      </c>
      <c r="FW13" s="262">
        <v>-2</v>
      </c>
      <c r="FX13" s="263">
        <v>25</v>
      </c>
      <c r="FY13" s="193">
        <v>1000</v>
      </c>
      <c r="FZ13" s="131">
        <f t="shared" si="41"/>
        <v>25</v>
      </c>
      <c r="GA13" s="132">
        <f t="shared" si="11"/>
        <v>67</v>
      </c>
      <c r="GB13" s="133" t="s">
        <v>71</v>
      </c>
      <c r="GC13" s="191"/>
      <c r="GD13" s="133"/>
      <c r="GE13" s="194"/>
      <c r="GF13" s="574" t="s">
        <v>208</v>
      </c>
      <c r="GG13" s="575"/>
      <c r="GH13" s="124" t="s">
        <v>79</v>
      </c>
      <c r="GI13" s="124"/>
      <c r="GJ13" s="262">
        <v>1</v>
      </c>
      <c r="GK13" s="262">
        <v>26</v>
      </c>
      <c r="GL13" s="262">
        <v>-3</v>
      </c>
      <c r="GM13" s="263">
        <v>1</v>
      </c>
      <c r="GN13" s="193">
        <v>1000</v>
      </c>
      <c r="GO13" s="131">
        <f t="shared" si="42"/>
        <v>1</v>
      </c>
      <c r="GP13" s="132">
        <f t="shared" si="12"/>
        <v>98</v>
      </c>
      <c r="GQ13" s="133" t="s">
        <v>71</v>
      </c>
      <c r="GR13" s="191"/>
      <c r="GS13" s="133"/>
      <c r="GT13" s="194"/>
      <c r="GU13" s="574" t="s">
        <v>208</v>
      </c>
      <c r="GV13" s="575"/>
      <c r="GW13" s="124" t="s">
        <v>79</v>
      </c>
      <c r="GX13" s="124"/>
      <c r="GY13" s="262">
        <v>36</v>
      </c>
      <c r="GZ13" s="262">
        <v>253</v>
      </c>
      <c r="HA13" s="262">
        <v>-39</v>
      </c>
      <c r="HB13" s="263">
        <v>252</v>
      </c>
      <c r="HC13" s="193">
        <v>5000</v>
      </c>
      <c r="HD13" s="131">
        <f t="shared" si="43"/>
        <v>252</v>
      </c>
      <c r="HE13" s="132">
        <f t="shared" si="13"/>
        <v>1971</v>
      </c>
      <c r="HF13" s="133" t="s">
        <v>71</v>
      </c>
      <c r="HG13" s="191"/>
      <c r="HH13" s="133"/>
      <c r="HI13" s="194"/>
      <c r="HJ13" s="574" t="s">
        <v>208</v>
      </c>
      <c r="HK13" s="575"/>
      <c r="HL13" s="124" t="s">
        <v>79</v>
      </c>
      <c r="HM13" s="124"/>
      <c r="HN13" s="262">
        <v>16</v>
      </c>
      <c r="HO13" s="262">
        <v>100</v>
      </c>
      <c r="HP13" s="262">
        <v>-46</v>
      </c>
      <c r="HQ13" s="263">
        <v>96</v>
      </c>
      <c r="HR13" s="193">
        <v>5000</v>
      </c>
      <c r="HS13" s="131">
        <f t="shared" si="44"/>
        <v>96</v>
      </c>
      <c r="HT13" s="132">
        <f t="shared" si="14"/>
        <v>1192</v>
      </c>
      <c r="HU13" s="133" t="s">
        <v>71</v>
      </c>
      <c r="HV13" s="191"/>
      <c r="HW13" s="133"/>
      <c r="HX13" s="194"/>
      <c r="HY13" s="574" t="s">
        <v>208</v>
      </c>
      <c r="HZ13" s="575"/>
      <c r="IA13" s="124" t="s">
        <v>79</v>
      </c>
      <c r="IB13" s="124"/>
      <c r="IC13" s="262">
        <v>42</v>
      </c>
      <c r="ID13" s="262">
        <v>358</v>
      </c>
      <c r="IE13" s="262">
        <v>-136</v>
      </c>
      <c r="IF13" s="263">
        <v>354</v>
      </c>
      <c r="IG13" s="193">
        <v>10000</v>
      </c>
      <c r="IH13" s="131">
        <f t="shared" si="45"/>
        <v>354</v>
      </c>
      <c r="II13" s="132">
        <f t="shared" si="15"/>
        <v>3104</v>
      </c>
      <c r="IJ13" s="133" t="s">
        <v>71</v>
      </c>
      <c r="IK13" s="191"/>
      <c r="IL13" s="133"/>
      <c r="IM13" s="194"/>
      <c r="IN13" s="574" t="s">
        <v>208</v>
      </c>
      <c r="IO13" s="575"/>
      <c r="IP13" s="124" t="s">
        <v>79</v>
      </c>
      <c r="IQ13" s="124"/>
      <c r="IR13" s="262">
        <v>104</v>
      </c>
      <c r="IS13" s="262">
        <v>172</v>
      </c>
      <c r="IT13" s="262">
        <v>-472</v>
      </c>
      <c r="IU13" s="263">
        <v>175</v>
      </c>
      <c r="IV13" s="193">
        <v>5000</v>
      </c>
      <c r="IW13" s="131">
        <f t="shared" si="46"/>
        <v>175</v>
      </c>
      <c r="IX13" s="132">
        <f t="shared" si="16"/>
        <v>1345</v>
      </c>
      <c r="IY13" s="133" t="s">
        <v>71</v>
      </c>
      <c r="IZ13" s="191"/>
      <c r="JA13" s="133"/>
      <c r="JB13" s="194"/>
      <c r="JC13" s="574" t="s">
        <v>208</v>
      </c>
      <c r="JD13" s="575"/>
      <c r="JE13" s="124" t="s">
        <v>79</v>
      </c>
      <c r="JF13" s="124"/>
      <c r="JG13" s="262">
        <v>6</v>
      </c>
      <c r="JH13" s="262">
        <v>10</v>
      </c>
      <c r="JI13" s="262">
        <v>-25</v>
      </c>
      <c r="JJ13" s="263">
        <v>4</v>
      </c>
      <c r="JK13" s="193">
        <v>1000</v>
      </c>
      <c r="JL13" s="131">
        <f t="shared" si="47"/>
        <v>4</v>
      </c>
      <c r="JM13" s="132">
        <f t="shared" si="17"/>
        <v>261</v>
      </c>
      <c r="JN13" s="133" t="s">
        <v>71</v>
      </c>
      <c r="JO13" s="191"/>
      <c r="JP13" s="133"/>
      <c r="JQ13" s="194"/>
      <c r="JR13" s="574" t="s">
        <v>208</v>
      </c>
      <c r="JS13" s="575"/>
      <c r="JT13" s="124" t="s">
        <v>79</v>
      </c>
      <c r="JU13" s="124"/>
      <c r="JV13" s="262">
        <v>1</v>
      </c>
      <c r="JW13" s="262"/>
      <c r="JX13" s="262"/>
      <c r="JY13" s="263"/>
      <c r="JZ13" s="193">
        <v>1000</v>
      </c>
      <c r="KA13" s="131">
        <f t="shared" si="48"/>
        <v>0</v>
      </c>
      <c r="KB13" s="132">
        <f t="shared" si="18"/>
        <v>207</v>
      </c>
      <c r="KC13" s="133" t="s">
        <v>71</v>
      </c>
      <c r="KD13" s="191"/>
      <c r="KE13" s="133"/>
      <c r="KF13" s="194"/>
      <c r="KG13" s="574" t="s">
        <v>208</v>
      </c>
      <c r="KH13" s="575"/>
      <c r="KI13" s="124" t="s">
        <v>79</v>
      </c>
      <c r="KJ13" s="124" t="s">
        <v>228</v>
      </c>
      <c r="KK13" s="262">
        <v>17</v>
      </c>
      <c r="KL13" s="262">
        <v>28</v>
      </c>
      <c r="KM13" s="262">
        <v>-40</v>
      </c>
      <c r="KN13" s="263">
        <v>-6</v>
      </c>
      <c r="KO13" s="193">
        <v>1000</v>
      </c>
      <c r="KP13" s="131">
        <f t="shared" si="49"/>
        <v>-6</v>
      </c>
      <c r="KQ13" s="132">
        <f t="shared" si="19"/>
        <v>-35</v>
      </c>
      <c r="KR13" s="133" t="s">
        <v>71</v>
      </c>
      <c r="KS13" s="191"/>
      <c r="KT13" s="133"/>
      <c r="KU13" s="194"/>
      <c r="KV13" s="574" t="s">
        <v>208</v>
      </c>
      <c r="KW13" s="575"/>
      <c r="KX13" s="124" t="s">
        <v>79</v>
      </c>
      <c r="KY13" s="124"/>
      <c r="KZ13" s="262">
        <v>4</v>
      </c>
      <c r="LA13" s="262">
        <v>70</v>
      </c>
      <c r="LB13" s="262">
        <v>-11</v>
      </c>
      <c r="LC13" s="263">
        <v>68</v>
      </c>
      <c r="LD13" s="193">
        <v>1000</v>
      </c>
      <c r="LE13" s="131">
        <f t="shared" si="50"/>
        <v>68</v>
      </c>
      <c r="LF13" s="132">
        <f t="shared" si="20"/>
        <v>330</v>
      </c>
      <c r="LG13" s="271"/>
      <c r="LH13" s="133" t="s">
        <v>71</v>
      </c>
      <c r="LI13" s="194"/>
      <c r="LJ13" s="124"/>
      <c r="LK13" s="124"/>
      <c r="LL13" s="124"/>
      <c r="LM13" s="192"/>
      <c r="LN13" s="192"/>
      <c r="LO13" s="140" t="s">
        <v>72</v>
      </c>
      <c r="LP13" s="127" t="s">
        <v>73</v>
      </c>
      <c r="LQ13" s="122"/>
      <c r="LR13" s="600"/>
      <c r="LS13" s="601"/>
      <c r="LT13" s="602"/>
      <c r="LU13" s="129">
        <v>1</v>
      </c>
      <c r="LV13" s="129">
        <v>32</v>
      </c>
      <c r="LW13" s="129">
        <v>-1</v>
      </c>
      <c r="LX13" s="130">
        <v>27</v>
      </c>
      <c r="LY13" s="193">
        <v>1000</v>
      </c>
      <c r="LZ13" s="131">
        <f t="shared" si="51"/>
        <v>27</v>
      </c>
      <c r="MA13" s="132">
        <f t="shared" si="21"/>
        <v>42</v>
      </c>
      <c r="MB13" s="229"/>
      <c r="MC13" s="133" t="s">
        <v>71</v>
      </c>
      <c r="MD13" s="194"/>
      <c r="ME13" s="124"/>
      <c r="MF13" s="124"/>
      <c r="MG13" s="124"/>
      <c r="MH13" s="192"/>
      <c r="MI13" s="192"/>
      <c r="MJ13" s="140" t="s">
        <v>72</v>
      </c>
      <c r="MK13" s="127" t="s">
        <v>73</v>
      </c>
      <c r="ML13" s="122"/>
      <c r="MM13" s="600"/>
      <c r="MN13" s="601"/>
      <c r="MO13" s="602"/>
      <c r="MP13" s="129">
        <v>1</v>
      </c>
      <c r="MQ13" s="129"/>
      <c r="MR13" s="129"/>
      <c r="MS13" s="130">
        <v>5</v>
      </c>
      <c r="MT13" s="193">
        <v>228</v>
      </c>
      <c r="MU13" s="131">
        <f t="shared" si="52"/>
        <v>5</v>
      </c>
      <c r="MV13" s="132">
        <f t="shared" si="22"/>
        <v>110</v>
      </c>
      <c r="MX13" s="133" t="s">
        <v>71</v>
      </c>
      <c r="MY13" s="194"/>
      <c r="MZ13" s="124"/>
      <c r="NA13" s="124"/>
      <c r="NB13" s="124"/>
      <c r="NC13" s="192"/>
      <c r="ND13" s="192"/>
      <c r="NE13" s="140" t="s">
        <v>72</v>
      </c>
      <c r="NF13" s="127" t="s">
        <v>73</v>
      </c>
      <c r="NG13" s="122"/>
      <c r="NH13" s="600"/>
      <c r="NI13" s="601"/>
      <c r="NJ13" s="602"/>
      <c r="NK13" s="129">
        <v>1</v>
      </c>
      <c r="NL13" s="129"/>
      <c r="NM13" s="129"/>
      <c r="NN13" s="130">
        <v>6</v>
      </c>
      <c r="NO13" s="193">
        <v>377</v>
      </c>
      <c r="NP13" s="131">
        <f t="shared" si="53"/>
        <v>6</v>
      </c>
      <c r="NQ13" s="132">
        <f t="shared" si="23"/>
        <v>49</v>
      </c>
      <c r="NS13" s="133" t="s">
        <v>71</v>
      </c>
      <c r="NT13" s="194"/>
      <c r="NU13" s="124"/>
      <c r="NV13" s="124"/>
      <c r="NW13" s="124"/>
      <c r="NX13" s="192"/>
      <c r="NY13" s="192"/>
      <c r="NZ13" s="140" t="s">
        <v>72</v>
      </c>
      <c r="OA13" s="127" t="s">
        <v>73</v>
      </c>
      <c r="OB13" s="122"/>
      <c r="OC13" s="600"/>
      <c r="OD13" s="601"/>
      <c r="OE13" s="602"/>
      <c r="OF13" s="129"/>
      <c r="OG13" s="129"/>
      <c r="OH13" s="129"/>
      <c r="OI13" s="130"/>
      <c r="OJ13" s="193">
        <v>1000</v>
      </c>
      <c r="OK13" s="131">
        <f t="shared" si="54"/>
        <v>0</v>
      </c>
      <c r="OL13" s="132">
        <f t="shared" si="24"/>
        <v>232</v>
      </c>
      <c r="OQ13" s="363" t="s">
        <v>71</v>
      </c>
      <c r="OR13" s="472"/>
      <c r="OS13" s="363"/>
      <c r="OT13" s="473"/>
      <c r="OU13" s="562" t="s">
        <v>208</v>
      </c>
      <c r="OV13" s="563"/>
      <c r="OW13" s="474" t="s">
        <v>79</v>
      </c>
      <c r="OX13" s="474"/>
      <c r="OY13" s="367">
        <v>1</v>
      </c>
      <c r="OZ13" s="367">
        <v>28</v>
      </c>
      <c r="PA13" s="367">
        <v>-17</v>
      </c>
      <c r="PB13" s="367">
        <v>26</v>
      </c>
      <c r="PC13" s="476">
        <v>1000</v>
      </c>
      <c r="PD13" s="370">
        <f t="shared" si="55"/>
        <v>26</v>
      </c>
      <c r="PE13" s="477">
        <f t="shared" si="25"/>
        <v>180</v>
      </c>
      <c r="PF13" s="133" t="s">
        <v>71</v>
      </c>
      <c r="PG13" s="191"/>
      <c r="PH13" s="133"/>
      <c r="PI13" s="194"/>
      <c r="PJ13" s="574" t="s">
        <v>208</v>
      </c>
      <c r="PK13" s="575"/>
      <c r="PL13" s="124" t="s">
        <v>79</v>
      </c>
      <c r="PM13" s="124"/>
      <c r="PN13" s="367">
        <v>40</v>
      </c>
      <c r="PO13" s="262">
        <v>242</v>
      </c>
      <c r="PP13" s="262">
        <v>-46</v>
      </c>
      <c r="PQ13" s="263">
        <v>120</v>
      </c>
      <c r="PR13" s="193">
        <v>1000</v>
      </c>
      <c r="PS13" s="131">
        <f t="shared" si="56"/>
        <v>120</v>
      </c>
      <c r="PT13" s="132">
        <f t="shared" si="26"/>
        <v>2270</v>
      </c>
      <c r="PU13" s="133" t="s">
        <v>71</v>
      </c>
      <c r="PV13" s="191"/>
      <c r="PW13" s="133"/>
      <c r="PX13" s="194"/>
      <c r="PY13" s="574" t="s">
        <v>208</v>
      </c>
      <c r="PZ13" s="575"/>
      <c r="QA13" s="124" t="s">
        <v>79</v>
      </c>
      <c r="QB13" s="124"/>
      <c r="QC13" s="367">
        <v>2</v>
      </c>
      <c r="QD13" s="262">
        <v>10</v>
      </c>
      <c r="QE13" s="262">
        <v>-58</v>
      </c>
      <c r="QF13" s="263">
        <v>-12</v>
      </c>
      <c r="QG13" s="193">
        <v>1000</v>
      </c>
      <c r="QH13" s="131">
        <f t="shared" si="57"/>
        <v>-12</v>
      </c>
      <c r="QI13" s="132">
        <f t="shared" si="27"/>
        <v>232</v>
      </c>
      <c r="QJ13" s="133" t="s">
        <v>71</v>
      </c>
      <c r="QK13" s="191"/>
      <c r="QL13" s="133"/>
      <c r="QM13" s="194"/>
      <c r="QN13" s="574" t="s">
        <v>208</v>
      </c>
      <c r="QO13" s="575"/>
      <c r="QP13" s="124" t="s">
        <v>79</v>
      </c>
      <c r="QQ13" s="124"/>
      <c r="QR13" s="367">
        <v>2</v>
      </c>
      <c r="QS13" s="262"/>
      <c r="QT13" s="262"/>
      <c r="QU13" s="263"/>
      <c r="QV13" s="193">
        <v>1000</v>
      </c>
      <c r="QW13" s="131">
        <f t="shared" si="58"/>
        <v>0</v>
      </c>
      <c r="QX13" s="132">
        <f t="shared" si="28"/>
        <v>212</v>
      </c>
      <c r="QY13" s="133" t="s">
        <v>71</v>
      </c>
      <c r="QZ13" s="191"/>
      <c r="RA13" s="133"/>
      <c r="RB13" s="194"/>
      <c r="RC13" s="574" t="s">
        <v>208</v>
      </c>
      <c r="RD13" s="575"/>
      <c r="RE13" s="124" t="s">
        <v>79</v>
      </c>
      <c r="RF13" s="124"/>
      <c r="RG13" s="367">
        <v>8</v>
      </c>
      <c r="RH13" s="262">
        <v>30</v>
      </c>
      <c r="RI13" s="262">
        <v>-8</v>
      </c>
      <c r="RJ13" s="263">
        <v>30</v>
      </c>
      <c r="RK13" s="193">
        <v>1000</v>
      </c>
      <c r="RL13" s="131">
        <f t="shared" si="59"/>
        <v>30</v>
      </c>
      <c r="RM13" s="132">
        <f t="shared" si="29"/>
        <v>202</v>
      </c>
    </row>
    <row r="14" spans="1:481" ht="14.4">
      <c r="A14" s="133" t="s">
        <v>74</v>
      </c>
      <c r="B14" s="191"/>
      <c r="C14" s="133"/>
      <c r="D14" s="194"/>
      <c r="E14" s="572" t="s">
        <v>216</v>
      </c>
      <c r="F14" s="573"/>
      <c r="G14" s="230" t="s">
        <v>53</v>
      </c>
      <c r="H14" s="275"/>
      <c r="I14" s="367">
        <v>2</v>
      </c>
      <c r="J14" s="262"/>
      <c r="K14" s="262"/>
      <c r="L14" s="263"/>
      <c r="M14" s="193">
        <v>1000</v>
      </c>
      <c r="N14" s="131">
        <f t="shared" si="30"/>
        <v>0</v>
      </c>
      <c r="O14" s="132">
        <f t="shared" si="0"/>
        <v>165</v>
      </c>
      <c r="Q14" s="133" t="s">
        <v>74</v>
      </c>
      <c r="R14" s="191"/>
      <c r="S14" s="133"/>
      <c r="T14" s="194"/>
      <c r="U14" s="572" t="s">
        <v>216</v>
      </c>
      <c r="V14" s="573"/>
      <c r="W14" s="230" t="s">
        <v>53</v>
      </c>
      <c r="X14" s="275"/>
      <c r="Y14" s="367">
        <v>16</v>
      </c>
      <c r="Z14" s="262">
        <v>122</v>
      </c>
      <c r="AA14" s="262">
        <v>-1</v>
      </c>
      <c r="AB14" s="263">
        <v>77</v>
      </c>
      <c r="AC14" s="193">
        <v>1000</v>
      </c>
      <c r="AD14" s="131">
        <f t="shared" si="31"/>
        <v>77</v>
      </c>
      <c r="AE14" s="132">
        <f t="shared" si="1"/>
        <v>279</v>
      </c>
      <c r="AF14" s="133" t="s">
        <v>74</v>
      </c>
      <c r="AG14" s="191"/>
      <c r="AH14" s="133"/>
      <c r="AI14" s="194"/>
      <c r="AJ14" s="572" t="s">
        <v>216</v>
      </c>
      <c r="AK14" s="573"/>
      <c r="AL14" s="230" t="s">
        <v>53</v>
      </c>
      <c r="AM14" s="275"/>
      <c r="AN14" s="367"/>
      <c r="AO14" s="262"/>
      <c r="AP14" s="262"/>
      <c r="AQ14" s="263"/>
      <c r="AR14" s="193">
        <v>1000</v>
      </c>
      <c r="AS14" s="131">
        <f t="shared" si="32"/>
        <v>0</v>
      </c>
      <c r="AT14" s="132">
        <f t="shared" si="2"/>
        <v>302</v>
      </c>
      <c r="AU14" s="133" t="s">
        <v>74</v>
      </c>
      <c r="AV14" s="191"/>
      <c r="AW14" s="133"/>
      <c r="AX14" s="194"/>
      <c r="AY14" s="572" t="s">
        <v>216</v>
      </c>
      <c r="AZ14" s="573"/>
      <c r="BA14" s="230" t="s">
        <v>53</v>
      </c>
      <c r="BB14" s="275"/>
      <c r="BC14" s="367"/>
      <c r="BD14" s="262"/>
      <c r="BE14" s="262"/>
      <c r="BF14" s="263"/>
      <c r="BG14" s="193">
        <v>1000</v>
      </c>
      <c r="BH14" s="131">
        <f t="shared" si="33"/>
        <v>0</v>
      </c>
      <c r="BI14" s="132">
        <f t="shared" si="3"/>
        <v>187</v>
      </c>
      <c r="BJ14" s="400"/>
      <c r="BK14" s="133" t="s">
        <v>74</v>
      </c>
      <c r="BL14" s="191"/>
      <c r="BM14" s="133"/>
      <c r="BN14" s="194"/>
      <c r="BO14" s="572" t="s">
        <v>216</v>
      </c>
      <c r="BP14" s="573"/>
      <c r="BQ14" s="230" t="s">
        <v>53</v>
      </c>
      <c r="BR14" s="275"/>
      <c r="BS14" s="367">
        <v>12</v>
      </c>
      <c r="BT14" s="262">
        <v>77</v>
      </c>
      <c r="BU14" s="262">
        <v>-3</v>
      </c>
      <c r="BV14" s="263">
        <v>51</v>
      </c>
      <c r="BW14" s="193">
        <v>1000</v>
      </c>
      <c r="BX14" s="131">
        <f t="shared" si="34"/>
        <v>51</v>
      </c>
      <c r="BY14" s="132">
        <f t="shared" si="4"/>
        <v>43</v>
      </c>
      <c r="BZ14" s="400"/>
      <c r="CA14" s="133" t="s">
        <v>74</v>
      </c>
      <c r="CB14" s="191"/>
      <c r="CC14" s="133"/>
      <c r="CD14" s="194"/>
      <c r="CE14" s="572" t="s">
        <v>216</v>
      </c>
      <c r="CF14" s="573"/>
      <c r="CG14" s="230" t="s">
        <v>53</v>
      </c>
      <c r="CH14" s="275"/>
      <c r="CI14" s="367">
        <v>2</v>
      </c>
      <c r="CJ14" s="262">
        <v>16</v>
      </c>
      <c r="CK14" s="262">
        <v>-27</v>
      </c>
      <c r="CL14" s="263">
        <v>-26</v>
      </c>
      <c r="CM14" s="193">
        <v>1000</v>
      </c>
      <c r="CN14" s="131">
        <f t="shared" si="35"/>
        <v>-26</v>
      </c>
      <c r="CO14" s="132">
        <f t="shared" si="5"/>
        <v>90</v>
      </c>
      <c r="CP14" s="363" t="s">
        <v>74</v>
      </c>
      <c r="CQ14" s="361"/>
      <c r="CR14" s="363"/>
      <c r="CS14" s="364"/>
      <c r="CT14" s="581" t="s">
        <v>216</v>
      </c>
      <c r="CU14" s="582"/>
      <c r="CV14" s="364" t="s">
        <v>53</v>
      </c>
      <c r="CW14" s="364"/>
      <c r="CX14" s="367">
        <v>2</v>
      </c>
      <c r="CY14" s="367">
        <v>20</v>
      </c>
      <c r="CZ14" s="367">
        <v>-24</v>
      </c>
      <c r="DA14" s="368">
        <v>-3</v>
      </c>
      <c r="DB14" s="369">
        <v>1000</v>
      </c>
      <c r="DC14" s="370">
        <f t="shared" si="36"/>
        <v>-3</v>
      </c>
      <c r="DD14" s="371">
        <f t="shared" si="6"/>
        <v>93</v>
      </c>
      <c r="DE14" s="133" t="s">
        <v>74</v>
      </c>
      <c r="DF14" s="191"/>
      <c r="DG14" s="133"/>
      <c r="DH14" s="194"/>
      <c r="DI14" s="572" t="s">
        <v>216</v>
      </c>
      <c r="DJ14" s="573"/>
      <c r="DK14" s="230" t="s">
        <v>53</v>
      </c>
      <c r="DL14" s="275"/>
      <c r="DM14" s="262">
        <v>1</v>
      </c>
      <c r="DN14" s="262">
        <v>13</v>
      </c>
      <c r="DO14" s="262">
        <v>-13</v>
      </c>
      <c r="DP14" s="263">
        <v>-11</v>
      </c>
      <c r="DQ14" s="193">
        <v>1000</v>
      </c>
      <c r="DR14" s="131">
        <f t="shared" si="37"/>
        <v>-11</v>
      </c>
      <c r="DS14" s="132">
        <f t="shared" si="7"/>
        <v>-50</v>
      </c>
      <c r="DT14" s="133" t="s">
        <v>74</v>
      </c>
      <c r="DU14" s="191"/>
      <c r="DV14" s="133"/>
      <c r="DW14" s="194"/>
      <c r="DX14" s="572" t="s">
        <v>216</v>
      </c>
      <c r="DY14" s="573"/>
      <c r="DZ14" s="230" t="s">
        <v>53</v>
      </c>
      <c r="EA14" s="275"/>
      <c r="EB14" s="262">
        <v>1</v>
      </c>
      <c r="EC14" s="262">
        <v>7</v>
      </c>
      <c r="ED14" s="262">
        <v>-23</v>
      </c>
      <c r="EE14" s="263">
        <v>-11</v>
      </c>
      <c r="EF14" s="193">
        <v>1000</v>
      </c>
      <c r="EG14" s="131">
        <f t="shared" si="38"/>
        <v>-11</v>
      </c>
      <c r="EH14" s="132">
        <f t="shared" si="8"/>
        <v>9</v>
      </c>
      <c r="EI14" s="133" t="s">
        <v>74</v>
      </c>
      <c r="EJ14" s="191"/>
      <c r="EK14" s="133"/>
      <c r="EL14" s="194"/>
      <c r="EM14" s="572" t="s">
        <v>216</v>
      </c>
      <c r="EN14" s="573"/>
      <c r="EO14" s="230" t="s">
        <v>53</v>
      </c>
      <c r="EP14" s="275"/>
      <c r="EQ14" s="262">
        <v>1</v>
      </c>
      <c r="ER14" s="262">
        <v>22</v>
      </c>
      <c r="ES14" s="262">
        <v>-5</v>
      </c>
      <c r="ET14" s="263">
        <v>14</v>
      </c>
      <c r="EU14" s="193">
        <v>1000</v>
      </c>
      <c r="EV14" s="131">
        <f t="shared" si="39"/>
        <v>14</v>
      </c>
      <c r="EW14" s="132">
        <f t="shared" si="9"/>
        <v>85</v>
      </c>
      <c r="EX14" s="133" t="s">
        <v>74</v>
      </c>
      <c r="EY14" s="191"/>
      <c r="EZ14" s="133"/>
      <c r="FA14" s="194"/>
      <c r="FB14" s="572" t="s">
        <v>216</v>
      </c>
      <c r="FC14" s="573"/>
      <c r="FD14" s="230" t="s">
        <v>53</v>
      </c>
      <c r="FE14" s="275"/>
      <c r="FF14" s="262">
        <v>1</v>
      </c>
      <c r="FG14" s="262">
        <v>16</v>
      </c>
      <c r="FH14" s="262">
        <v>-2</v>
      </c>
      <c r="FI14" s="263">
        <v>9</v>
      </c>
      <c r="FJ14" s="193">
        <v>1000</v>
      </c>
      <c r="FK14" s="131">
        <f t="shared" si="40"/>
        <v>9</v>
      </c>
      <c r="FL14" s="132">
        <f t="shared" si="10"/>
        <v>32</v>
      </c>
      <c r="FM14" s="133" t="s">
        <v>74</v>
      </c>
      <c r="FN14" s="191"/>
      <c r="FO14" s="133"/>
      <c r="FP14" s="194"/>
      <c r="FQ14" s="572" t="s">
        <v>216</v>
      </c>
      <c r="FR14" s="573"/>
      <c r="FS14" s="230" t="s">
        <v>53</v>
      </c>
      <c r="FT14" s="275"/>
      <c r="FU14" s="262">
        <v>1</v>
      </c>
      <c r="FV14" s="262">
        <v>12</v>
      </c>
      <c r="FW14" s="262">
        <v>-11</v>
      </c>
      <c r="FX14" s="263">
        <v>-7</v>
      </c>
      <c r="FY14" s="193">
        <v>1000</v>
      </c>
      <c r="FZ14" s="131">
        <f t="shared" si="41"/>
        <v>-7</v>
      </c>
      <c r="GA14" s="132">
        <f t="shared" si="11"/>
        <v>60</v>
      </c>
      <c r="GB14" s="133" t="s">
        <v>74</v>
      </c>
      <c r="GC14" s="191"/>
      <c r="GD14" s="133"/>
      <c r="GE14" s="194"/>
      <c r="GF14" s="572" t="s">
        <v>216</v>
      </c>
      <c r="GG14" s="573"/>
      <c r="GH14" s="230" t="s">
        <v>53</v>
      </c>
      <c r="GI14" s="275"/>
      <c r="GJ14" s="262">
        <v>1</v>
      </c>
      <c r="GK14" s="262">
        <v>32</v>
      </c>
      <c r="GL14" s="262">
        <v>-2</v>
      </c>
      <c r="GM14" s="263">
        <v>18</v>
      </c>
      <c r="GN14" s="193">
        <v>1000</v>
      </c>
      <c r="GO14" s="131">
        <f t="shared" si="42"/>
        <v>18</v>
      </c>
      <c r="GP14" s="132">
        <f t="shared" si="12"/>
        <v>116</v>
      </c>
      <c r="GQ14" s="133" t="s">
        <v>74</v>
      </c>
      <c r="GR14" s="191"/>
      <c r="GS14" s="133"/>
      <c r="GT14" s="194"/>
      <c r="GU14" s="572" t="s">
        <v>216</v>
      </c>
      <c r="GV14" s="573"/>
      <c r="GW14" s="230" t="s">
        <v>53</v>
      </c>
      <c r="GX14" s="275"/>
      <c r="GY14" s="262">
        <v>10</v>
      </c>
      <c r="GZ14" s="262">
        <v>152</v>
      </c>
      <c r="HA14" s="262">
        <v>-8</v>
      </c>
      <c r="HB14" s="263">
        <v>142</v>
      </c>
      <c r="HC14" s="193">
        <v>5000</v>
      </c>
      <c r="HD14" s="131">
        <f t="shared" si="43"/>
        <v>142</v>
      </c>
      <c r="HE14" s="132">
        <f t="shared" si="13"/>
        <v>2113</v>
      </c>
      <c r="HF14" s="133" t="s">
        <v>74</v>
      </c>
      <c r="HG14" s="191"/>
      <c r="HH14" s="133"/>
      <c r="HI14" s="194"/>
      <c r="HJ14" s="572" t="s">
        <v>216</v>
      </c>
      <c r="HK14" s="573"/>
      <c r="HL14" s="230" t="s">
        <v>53</v>
      </c>
      <c r="HM14" s="275"/>
      <c r="HN14" s="262">
        <v>14</v>
      </c>
      <c r="HO14" s="262">
        <v>149</v>
      </c>
      <c r="HP14" s="262">
        <v>-27</v>
      </c>
      <c r="HQ14" s="263">
        <v>149</v>
      </c>
      <c r="HR14" s="193">
        <v>5000</v>
      </c>
      <c r="HS14" s="131">
        <f t="shared" si="44"/>
        <v>149</v>
      </c>
      <c r="HT14" s="132">
        <f t="shared" si="14"/>
        <v>1341</v>
      </c>
      <c r="HU14" s="133" t="s">
        <v>74</v>
      </c>
      <c r="HV14" s="191"/>
      <c r="HW14" s="133"/>
      <c r="HX14" s="194"/>
      <c r="HY14" s="572" t="s">
        <v>216</v>
      </c>
      <c r="HZ14" s="573"/>
      <c r="IA14" s="230" t="s">
        <v>53</v>
      </c>
      <c r="IB14" s="275"/>
      <c r="IC14" s="262">
        <v>6</v>
      </c>
      <c r="ID14" s="262">
        <v>331</v>
      </c>
      <c r="IE14" s="262">
        <v>-12</v>
      </c>
      <c r="IF14" s="263">
        <v>330</v>
      </c>
      <c r="IG14" s="193">
        <v>10000</v>
      </c>
      <c r="IH14" s="131">
        <f t="shared" si="45"/>
        <v>330</v>
      </c>
      <c r="II14" s="132">
        <f t="shared" si="15"/>
        <v>3434</v>
      </c>
      <c r="IJ14" s="133" t="s">
        <v>74</v>
      </c>
      <c r="IK14" s="191"/>
      <c r="IL14" s="133"/>
      <c r="IM14" s="194"/>
      <c r="IN14" s="572" t="s">
        <v>216</v>
      </c>
      <c r="IO14" s="573"/>
      <c r="IP14" s="230" t="s">
        <v>53</v>
      </c>
      <c r="IQ14" s="275"/>
      <c r="IR14" s="262">
        <v>12</v>
      </c>
      <c r="IS14" s="262">
        <v>166</v>
      </c>
      <c r="IT14" s="262">
        <v>-32</v>
      </c>
      <c r="IU14" s="263">
        <v>163</v>
      </c>
      <c r="IV14" s="193">
        <v>5000</v>
      </c>
      <c r="IW14" s="131">
        <f t="shared" si="46"/>
        <v>163</v>
      </c>
      <c r="IX14" s="132">
        <f t="shared" si="16"/>
        <v>1508</v>
      </c>
      <c r="IY14" s="133" t="s">
        <v>74</v>
      </c>
      <c r="IZ14" s="191"/>
      <c r="JA14" s="133"/>
      <c r="JB14" s="194"/>
      <c r="JC14" s="572" t="s">
        <v>216</v>
      </c>
      <c r="JD14" s="573"/>
      <c r="JE14" s="230" t="s">
        <v>53</v>
      </c>
      <c r="JF14" s="275"/>
      <c r="JG14" s="262">
        <v>3</v>
      </c>
      <c r="JH14" s="262">
        <v>72</v>
      </c>
      <c r="JI14" s="262">
        <v>0</v>
      </c>
      <c r="JJ14" s="263">
        <v>67</v>
      </c>
      <c r="JK14" s="193">
        <v>1000</v>
      </c>
      <c r="JL14" s="131">
        <f t="shared" si="47"/>
        <v>67</v>
      </c>
      <c r="JM14" s="132">
        <f t="shared" si="17"/>
        <v>328</v>
      </c>
      <c r="JN14" s="133" t="s">
        <v>74</v>
      </c>
      <c r="JO14" s="191"/>
      <c r="JP14" s="133"/>
      <c r="JQ14" s="194"/>
      <c r="JR14" s="572" t="s">
        <v>216</v>
      </c>
      <c r="JS14" s="573"/>
      <c r="JT14" s="230" t="s">
        <v>53</v>
      </c>
      <c r="JU14" s="275"/>
      <c r="JV14" s="262">
        <v>1</v>
      </c>
      <c r="JW14" s="262"/>
      <c r="JX14" s="262"/>
      <c r="JY14" s="263"/>
      <c r="JZ14" s="193">
        <v>1000</v>
      </c>
      <c r="KA14" s="131">
        <f t="shared" si="48"/>
        <v>0</v>
      </c>
      <c r="KB14" s="132">
        <f t="shared" si="18"/>
        <v>207</v>
      </c>
      <c r="KC14" s="133" t="s">
        <v>74</v>
      </c>
      <c r="KD14" s="191"/>
      <c r="KE14" s="133"/>
      <c r="KF14" s="194"/>
      <c r="KG14" s="572" t="s">
        <v>216</v>
      </c>
      <c r="KH14" s="573"/>
      <c r="KI14" s="230" t="s">
        <v>53</v>
      </c>
      <c r="KJ14" s="275" t="s">
        <v>231</v>
      </c>
      <c r="KK14" s="262">
        <v>8</v>
      </c>
      <c r="KL14" s="262">
        <v>57</v>
      </c>
      <c r="KM14" s="262">
        <v>-28</v>
      </c>
      <c r="KN14" s="263">
        <v>48</v>
      </c>
      <c r="KO14" s="193">
        <v>1000</v>
      </c>
      <c r="KP14" s="131">
        <f t="shared" si="49"/>
        <v>48</v>
      </c>
      <c r="KQ14" s="132">
        <f t="shared" si="19"/>
        <v>13</v>
      </c>
      <c r="KR14" s="133" t="s">
        <v>74</v>
      </c>
      <c r="KS14" s="191"/>
      <c r="KT14" s="133"/>
      <c r="KU14" s="194"/>
      <c r="KV14" s="572" t="s">
        <v>216</v>
      </c>
      <c r="KW14" s="573"/>
      <c r="KX14" s="230" t="s">
        <v>53</v>
      </c>
      <c r="KY14" s="230"/>
      <c r="KZ14" s="262">
        <v>5</v>
      </c>
      <c r="LA14" s="262">
        <v>45</v>
      </c>
      <c r="LB14" s="262">
        <v>-6</v>
      </c>
      <c r="LC14" s="263">
        <v>30</v>
      </c>
      <c r="LD14" s="193">
        <v>1000</v>
      </c>
      <c r="LE14" s="131">
        <f t="shared" si="50"/>
        <v>30</v>
      </c>
      <c r="LF14" s="132">
        <f t="shared" si="20"/>
        <v>360</v>
      </c>
      <c r="LG14" s="271"/>
      <c r="LH14" s="133" t="s">
        <v>74</v>
      </c>
      <c r="LI14" s="194"/>
      <c r="LJ14" s="124"/>
      <c r="LK14" s="124"/>
      <c r="LL14" s="124"/>
      <c r="LM14" s="192"/>
      <c r="LN14" s="192"/>
      <c r="LO14" s="195" t="s">
        <v>75</v>
      </c>
      <c r="LP14" s="196" t="s">
        <v>76</v>
      </c>
      <c r="LQ14" s="122"/>
      <c r="LR14" s="197"/>
      <c r="LS14" s="604"/>
      <c r="LT14" s="605"/>
      <c r="LU14" s="129">
        <v>1</v>
      </c>
      <c r="LV14" s="129">
        <v>5</v>
      </c>
      <c r="LW14" s="129">
        <v>-27</v>
      </c>
      <c r="LX14" s="130">
        <v>-21</v>
      </c>
      <c r="LY14" s="193">
        <v>1000</v>
      </c>
      <c r="LZ14" s="131">
        <f t="shared" si="51"/>
        <v>-21</v>
      </c>
      <c r="MA14" s="132">
        <f t="shared" si="21"/>
        <v>21</v>
      </c>
      <c r="MB14" s="229"/>
      <c r="MC14" s="133" t="s">
        <v>74</v>
      </c>
      <c r="MD14" s="194"/>
      <c r="ME14" s="124"/>
      <c r="MF14" s="124"/>
      <c r="MG14" s="124"/>
      <c r="MH14" s="192"/>
      <c r="MI14" s="192"/>
      <c r="MJ14" s="195" t="s">
        <v>75</v>
      </c>
      <c r="MK14" s="196" t="s">
        <v>76</v>
      </c>
      <c r="ML14" s="122"/>
      <c r="MM14" s="197"/>
      <c r="MN14" s="604"/>
      <c r="MO14" s="605"/>
      <c r="MP14" s="129">
        <v>1</v>
      </c>
      <c r="MQ14" s="129"/>
      <c r="MR14" s="129"/>
      <c r="MS14" s="130">
        <v>5</v>
      </c>
      <c r="MT14" s="193">
        <v>293</v>
      </c>
      <c r="MU14" s="131">
        <f t="shared" si="52"/>
        <v>5</v>
      </c>
      <c r="MV14" s="132">
        <f t="shared" si="22"/>
        <v>115</v>
      </c>
      <c r="MX14" s="133" t="s">
        <v>74</v>
      </c>
      <c r="MY14" s="194"/>
      <c r="MZ14" s="124"/>
      <c r="NA14" s="124"/>
      <c r="NB14" s="124"/>
      <c r="NC14" s="192"/>
      <c r="ND14" s="192"/>
      <c r="NE14" s="195" t="s">
        <v>75</v>
      </c>
      <c r="NF14" s="196" t="s">
        <v>76</v>
      </c>
      <c r="NG14" s="122"/>
      <c r="NH14" s="197"/>
      <c r="NI14" s="604"/>
      <c r="NJ14" s="605"/>
      <c r="NK14" s="129">
        <v>1</v>
      </c>
      <c r="NL14" s="129"/>
      <c r="NM14" s="129"/>
      <c r="NN14" s="130">
        <v>-1</v>
      </c>
      <c r="NO14" s="193">
        <v>1000</v>
      </c>
      <c r="NP14" s="131">
        <f t="shared" si="53"/>
        <v>-1</v>
      </c>
      <c r="NQ14" s="132">
        <f t="shared" si="23"/>
        <v>48</v>
      </c>
      <c r="NS14" s="133" t="s">
        <v>74</v>
      </c>
      <c r="NT14" s="194"/>
      <c r="NU14" s="124"/>
      <c r="NV14" s="124"/>
      <c r="NW14" s="124"/>
      <c r="NX14" s="192"/>
      <c r="NY14" s="192"/>
      <c r="NZ14" s="195" t="s">
        <v>75</v>
      </c>
      <c r="OA14" s="196" t="s">
        <v>76</v>
      </c>
      <c r="OB14" s="122"/>
      <c r="OC14" s="197"/>
      <c r="OD14" s="604"/>
      <c r="OE14" s="605"/>
      <c r="OF14" s="129"/>
      <c r="OG14" s="129"/>
      <c r="OH14" s="129"/>
      <c r="OI14" s="130"/>
      <c r="OJ14" s="193">
        <v>1000</v>
      </c>
      <c r="OK14" s="131">
        <f t="shared" si="54"/>
        <v>0</v>
      </c>
      <c r="OL14" s="132">
        <f t="shared" si="24"/>
        <v>232</v>
      </c>
      <c r="OQ14" s="363" t="s">
        <v>74</v>
      </c>
      <c r="OR14" s="472"/>
      <c r="OS14" s="363"/>
      <c r="OT14" s="473"/>
      <c r="OU14" s="560" t="s">
        <v>216</v>
      </c>
      <c r="OV14" s="561"/>
      <c r="OW14" s="473" t="s">
        <v>53</v>
      </c>
      <c r="OX14" s="473"/>
      <c r="OY14" s="367">
        <v>1</v>
      </c>
      <c r="OZ14" s="367">
        <v>44</v>
      </c>
      <c r="PA14" s="367">
        <v>-9</v>
      </c>
      <c r="PB14" s="368">
        <v>42</v>
      </c>
      <c r="PC14" s="476">
        <v>1000</v>
      </c>
      <c r="PD14" s="370">
        <f t="shared" si="55"/>
        <v>42</v>
      </c>
      <c r="PE14" s="477">
        <f t="shared" si="25"/>
        <v>222</v>
      </c>
      <c r="PF14" s="133" t="s">
        <v>74</v>
      </c>
      <c r="PG14" s="191"/>
      <c r="PH14" s="133"/>
      <c r="PI14" s="194"/>
      <c r="PJ14" s="572" t="s">
        <v>216</v>
      </c>
      <c r="PK14" s="573"/>
      <c r="PL14" s="230" t="s">
        <v>53</v>
      </c>
      <c r="PM14" s="275"/>
      <c r="PN14" s="367">
        <v>32</v>
      </c>
      <c r="PO14" s="262">
        <v>100</v>
      </c>
      <c r="PP14" s="262">
        <v>-41</v>
      </c>
      <c r="PQ14" s="263">
        <v>26</v>
      </c>
      <c r="PR14" s="193">
        <v>236</v>
      </c>
      <c r="PS14" s="131">
        <f t="shared" si="56"/>
        <v>26</v>
      </c>
      <c r="PT14" s="132">
        <f t="shared" si="26"/>
        <v>2296</v>
      </c>
      <c r="PU14" s="133" t="s">
        <v>74</v>
      </c>
      <c r="PV14" s="191"/>
      <c r="PW14" s="133"/>
      <c r="PX14" s="194"/>
      <c r="PY14" s="572" t="s">
        <v>216</v>
      </c>
      <c r="PZ14" s="573"/>
      <c r="QA14" s="230" t="s">
        <v>53</v>
      </c>
      <c r="QB14" s="275"/>
      <c r="QC14" s="367">
        <v>2</v>
      </c>
      <c r="QD14" s="262">
        <v>168</v>
      </c>
      <c r="QE14" s="262">
        <v>-18</v>
      </c>
      <c r="QF14" s="263">
        <v>156</v>
      </c>
      <c r="QG14" s="193">
        <v>1000</v>
      </c>
      <c r="QH14" s="131">
        <f t="shared" si="57"/>
        <v>156</v>
      </c>
      <c r="QI14" s="132">
        <f t="shared" si="27"/>
        <v>388</v>
      </c>
      <c r="QJ14" s="133" t="s">
        <v>74</v>
      </c>
      <c r="QK14" s="191"/>
      <c r="QL14" s="133"/>
      <c r="QM14" s="194"/>
      <c r="QN14" s="572" t="s">
        <v>216</v>
      </c>
      <c r="QO14" s="573"/>
      <c r="QP14" s="230" t="s">
        <v>53</v>
      </c>
      <c r="QQ14" s="275"/>
      <c r="QR14" s="367">
        <v>2</v>
      </c>
      <c r="QS14" s="262"/>
      <c r="QT14" s="262"/>
      <c r="QU14" s="263"/>
      <c r="QV14" s="193">
        <v>1000</v>
      </c>
      <c r="QW14" s="131">
        <f t="shared" si="58"/>
        <v>0</v>
      </c>
      <c r="QX14" s="132">
        <f t="shared" si="28"/>
        <v>212</v>
      </c>
      <c r="QY14" s="133" t="s">
        <v>74</v>
      </c>
      <c r="QZ14" s="191"/>
      <c r="RA14" s="133"/>
      <c r="RB14" s="194"/>
      <c r="RC14" s="572" t="s">
        <v>216</v>
      </c>
      <c r="RD14" s="573"/>
      <c r="RE14" s="230" t="s">
        <v>53</v>
      </c>
      <c r="RF14" s="275"/>
      <c r="RG14" s="367">
        <v>8</v>
      </c>
      <c r="RH14" s="262">
        <v>37</v>
      </c>
      <c r="RI14" s="262">
        <v>-38</v>
      </c>
      <c r="RJ14" s="263">
        <v>20</v>
      </c>
      <c r="RK14" s="193">
        <v>1000</v>
      </c>
      <c r="RL14" s="131">
        <f t="shared" si="59"/>
        <v>20</v>
      </c>
      <c r="RM14" s="132">
        <f t="shared" si="29"/>
        <v>222</v>
      </c>
    </row>
    <row r="15" spans="1:481" ht="14.4">
      <c r="A15" s="133" t="s">
        <v>77</v>
      </c>
      <c r="B15" s="191"/>
      <c r="C15" s="191"/>
      <c r="D15" s="194"/>
      <c r="E15" s="572" t="s">
        <v>217</v>
      </c>
      <c r="F15" s="573"/>
      <c r="G15" s="124" t="s">
        <v>76</v>
      </c>
      <c r="H15" s="124"/>
      <c r="I15" s="367">
        <v>2</v>
      </c>
      <c r="J15" s="262"/>
      <c r="K15" s="262"/>
      <c r="L15" s="263"/>
      <c r="M15" s="193">
        <v>1000</v>
      </c>
      <c r="N15" s="131">
        <f t="shared" si="30"/>
        <v>0</v>
      </c>
      <c r="O15" s="132">
        <f t="shared" si="0"/>
        <v>165</v>
      </c>
      <c r="Q15" s="133" t="s">
        <v>77</v>
      </c>
      <c r="R15" s="191"/>
      <c r="S15" s="191"/>
      <c r="T15" s="194"/>
      <c r="U15" s="572" t="s">
        <v>217</v>
      </c>
      <c r="V15" s="573"/>
      <c r="W15" s="124" t="s">
        <v>76</v>
      </c>
      <c r="X15" s="124"/>
      <c r="Y15" s="367">
        <v>16</v>
      </c>
      <c r="Z15" s="262">
        <v>91</v>
      </c>
      <c r="AA15" s="262">
        <v>-5</v>
      </c>
      <c r="AB15" s="263">
        <v>89</v>
      </c>
      <c r="AC15" s="193">
        <v>1000</v>
      </c>
      <c r="AD15" s="131">
        <f t="shared" si="31"/>
        <v>89</v>
      </c>
      <c r="AE15" s="132">
        <f t="shared" si="1"/>
        <v>368</v>
      </c>
      <c r="AF15" s="133" t="s">
        <v>77</v>
      </c>
      <c r="AG15" s="191"/>
      <c r="AH15" s="191"/>
      <c r="AI15" s="194"/>
      <c r="AJ15" s="572" t="s">
        <v>217</v>
      </c>
      <c r="AK15" s="573"/>
      <c r="AL15" s="124" t="s">
        <v>76</v>
      </c>
      <c r="AM15" s="124"/>
      <c r="AN15" s="367"/>
      <c r="AO15" s="262"/>
      <c r="AP15" s="262"/>
      <c r="AQ15" s="263"/>
      <c r="AR15" s="193">
        <v>1000</v>
      </c>
      <c r="AS15" s="131">
        <f t="shared" si="32"/>
        <v>0</v>
      </c>
      <c r="AT15" s="132">
        <f t="shared" si="2"/>
        <v>302</v>
      </c>
      <c r="AU15" s="133" t="s">
        <v>77</v>
      </c>
      <c r="AV15" s="191"/>
      <c r="AW15" s="191"/>
      <c r="AX15" s="194"/>
      <c r="AY15" s="572" t="s">
        <v>217</v>
      </c>
      <c r="AZ15" s="573"/>
      <c r="BA15" s="124" t="s">
        <v>76</v>
      </c>
      <c r="BB15" s="124"/>
      <c r="BC15" s="367"/>
      <c r="BD15" s="262"/>
      <c r="BE15" s="262"/>
      <c r="BF15" s="263"/>
      <c r="BG15" s="193">
        <v>1000</v>
      </c>
      <c r="BH15" s="131">
        <f t="shared" si="33"/>
        <v>0</v>
      </c>
      <c r="BI15" s="132">
        <f t="shared" si="3"/>
        <v>187</v>
      </c>
      <c r="BJ15" s="400"/>
      <c r="BK15" s="133" t="s">
        <v>77</v>
      </c>
      <c r="BL15" s="191"/>
      <c r="BM15" s="191"/>
      <c r="BN15" s="194"/>
      <c r="BO15" s="572" t="s">
        <v>217</v>
      </c>
      <c r="BP15" s="573"/>
      <c r="BQ15" s="124" t="s">
        <v>76</v>
      </c>
      <c r="BR15" s="124"/>
      <c r="BS15" s="367">
        <v>8</v>
      </c>
      <c r="BT15" s="262">
        <v>124</v>
      </c>
      <c r="BU15" s="262">
        <v>-3</v>
      </c>
      <c r="BV15" s="263">
        <v>105</v>
      </c>
      <c r="BW15" s="193">
        <v>1000</v>
      </c>
      <c r="BX15" s="131">
        <f t="shared" si="34"/>
        <v>105</v>
      </c>
      <c r="BY15" s="132">
        <f t="shared" si="4"/>
        <v>148</v>
      </c>
      <c r="BZ15" s="400"/>
      <c r="CA15" s="133" t="s">
        <v>77</v>
      </c>
      <c r="CB15" s="191"/>
      <c r="CC15" s="191"/>
      <c r="CD15" s="194"/>
      <c r="CE15" s="572" t="s">
        <v>217</v>
      </c>
      <c r="CF15" s="573"/>
      <c r="CG15" s="124" t="s">
        <v>76</v>
      </c>
      <c r="CH15" s="124"/>
      <c r="CI15" s="367">
        <v>2</v>
      </c>
      <c r="CJ15" s="262">
        <v>55</v>
      </c>
      <c r="CK15" s="262">
        <v>-2</v>
      </c>
      <c r="CL15" s="263">
        <v>55</v>
      </c>
      <c r="CM15" s="193">
        <v>1000</v>
      </c>
      <c r="CN15" s="131">
        <f t="shared" si="35"/>
        <v>55</v>
      </c>
      <c r="CO15" s="132">
        <f t="shared" si="5"/>
        <v>145</v>
      </c>
      <c r="CP15" s="363" t="s">
        <v>77</v>
      </c>
      <c r="CQ15" s="361"/>
      <c r="CR15" s="361"/>
      <c r="CS15" s="364"/>
      <c r="CT15" s="581" t="s">
        <v>217</v>
      </c>
      <c r="CU15" s="582"/>
      <c r="CV15" s="365" t="s">
        <v>76</v>
      </c>
      <c r="CW15" s="365"/>
      <c r="CX15" s="367">
        <v>2</v>
      </c>
      <c r="CY15" s="367">
        <v>28</v>
      </c>
      <c r="CZ15" s="367">
        <v>-13</v>
      </c>
      <c r="DA15" s="368">
        <v>12</v>
      </c>
      <c r="DB15" s="369">
        <v>1000</v>
      </c>
      <c r="DC15" s="370">
        <f t="shared" si="36"/>
        <v>12</v>
      </c>
      <c r="DD15" s="371">
        <f t="shared" si="6"/>
        <v>105</v>
      </c>
      <c r="DE15" s="133" t="s">
        <v>77</v>
      </c>
      <c r="DF15" s="191"/>
      <c r="DG15" s="191"/>
      <c r="DH15" s="194"/>
      <c r="DI15" s="572" t="s">
        <v>217</v>
      </c>
      <c r="DJ15" s="573"/>
      <c r="DK15" s="124" t="s">
        <v>76</v>
      </c>
      <c r="DL15" s="124"/>
      <c r="DM15" s="262">
        <v>1</v>
      </c>
      <c r="DN15" s="262"/>
      <c r="DO15" s="262"/>
      <c r="DP15" s="263"/>
      <c r="DQ15" s="193">
        <v>1000</v>
      </c>
      <c r="DR15" s="131">
        <f t="shared" si="37"/>
        <v>0</v>
      </c>
      <c r="DS15" s="132">
        <f t="shared" si="7"/>
        <v>-50</v>
      </c>
      <c r="DT15" s="133" t="s">
        <v>77</v>
      </c>
      <c r="DU15" s="191"/>
      <c r="DV15" s="191"/>
      <c r="DW15" s="194"/>
      <c r="DX15" s="572" t="s">
        <v>217</v>
      </c>
      <c r="DY15" s="573"/>
      <c r="DZ15" s="124" t="s">
        <v>76</v>
      </c>
      <c r="EA15" s="124"/>
      <c r="EB15" s="262">
        <v>1</v>
      </c>
      <c r="EC15" s="262">
        <v>19</v>
      </c>
      <c r="ED15" s="262">
        <v>-8</v>
      </c>
      <c r="EE15" s="263">
        <v>-3</v>
      </c>
      <c r="EF15" s="193">
        <v>1000</v>
      </c>
      <c r="EG15" s="131">
        <f t="shared" si="38"/>
        <v>-3</v>
      </c>
      <c r="EH15" s="132">
        <f t="shared" si="8"/>
        <v>6</v>
      </c>
      <c r="EI15" s="133" t="s">
        <v>77</v>
      </c>
      <c r="EJ15" s="191"/>
      <c r="EK15" s="191"/>
      <c r="EL15" s="194"/>
      <c r="EM15" s="572" t="s">
        <v>217</v>
      </c>
      <c r="EN15" s="573"/>
      <c r="EO15" s="124" t="s">
        <v>76</v>
      </c>
      <c r="EP15" s="124"/>
      <c r="EQ15" s="262">
        <v>1</v>
      </c>
      <c r="ER15" s="262">
        <v>19</v>
      </c>
      <c r="ES15" s="262">
        <v>-2</v>
      </c>
      <c r="ET15" s="263">
        <v>10</v>
      </c>
      <c r="EU15" s="193">
        <v>1000</v>
      </c>
      <c r="EV15" s="131">
        <f t="shared" si="39"/>
        <v>10</v>
      </c>
      <c r="EW15" s="132">
        <f t="shared" si="9"/>
        <v>95</v>
      </c>
      <c r="EX15" s="133" t="s">
        <v>77</v>
      </c>
      <c r="EY15" s="191"/>
      <c r="EZ15" s="191"/>
      <c r="FA15" s="194"/>
      <c r="FB15" s="572" t="s">
        <v>217</v>
      </c>
      <c r="FC15" s="573"/>
      <c r="FD15" s="124" t="s">
        <v>76</v>
      </c>
      <c r="FE15" s="124"/>
      <c r="FF15" s="262">
        <v>1</v>
      </c>
      <c r="FG15" s="262"/>
      <c r="FH15" s="262"/>
      <c r="FI15" s="263"/>
      <c r="FJ15" s="193">
        <v>1000</v>
      </c>
      <c r="FK15" s="131">
        <f t="shared" si="40"/>
        <v>0</v>
      </c>
      <c r="FL15" s="132">
        <f t="shared" si="10"/>
        <v>32</v>
      </c>
      <c r="FM15" s="133" t="s">
        <v>77</v>
      </c>
      <c r="FN15" s="191"/>
      <c r="FO15" s="191"/>
      <c r="FP15" s="194"/>
      <c r="FQ15" s="572" t="s">
        <v>217</v>
      </c>
      <c r="FR15" s="573"/>
      <c r="FS15" s="124" t="s">
        <v>76</v>
      </c>
      <c r="FT15" s="124"/>
      <c r="FU15" s="262">
        <v>1</v>
      </c>
      <c r="FV15" s="262"/>
      <c r="FW15" s="262"/>
      <c r="FX15" s="263"/>
      <c r="FY15" s="193">
        <v>1000</v>
      </c>
      <c r="FZ15" s="131">
        <f t="shared" si="41"/>
        <v>0</v>
      </c>
      <c r="GA15" s="132">
        <f t="shared" si="11"/>
        <v>60</v>
      </c>
      <c r="GB15" s="133" t="s">
        <v>77</v>
      </c>
      <c r="GC15" s="191"/>
      <c r="GD15" s="191"/>
      <c r="GE15" s="194"/>
      <c r="GF15" s="572" t="s">
        <v>217</v>
      </c>
      <c r="GG15" s="573"/>
      <c r="GH15" s="124" t="s">
        <v>76</v>
      </c>
      <c r="GI15" s="124"/>
      <c r="GJ15" s="262">
        <v>1</v>
      </c>
      <c r="GK15" s="262">
        <v>6</v>
      </c>
      <c r="GL15" s="262">
        <v>-20</v>
      </c>
      <c r="GM15" s="263">
        <v>-8</v>
      </c>
      <c r="GN15" s="193">
        <v>1000</v>
      </c>
      <c r="GO15" s="131">
        <f t="shared" si="42"/>
        <v>-8</v>
      </c>
      <c r="GP15" s="132">
        <f t="shared" si="12"/>
        <v>108</v>
      </c>
      <c r="GQ15" s="133" t="s">
        <v>77</v>
      </c>
      <c r="GR15" s="191"/>
      <c r="GS15" s="191"/>
      <c r="GT15" s="194"/>
      <c r="GU15" s="572" t="s">
        <v>217</v>
      </c>
      <c r="GV15" s="573"/>
      <c r="GW15" s="124" t="s">
        <v>76</v>
      </c>
      <c r="GX15" s="124"/>
      <c r="GY15" s="262"/>
      <c r="GZ15" s="262"/>
      <c r="HA15" s="262"/>
      <c r="HB15" s="263"/>
      <c r="HC15" s="193"/>
      <c r="HD15" s="131">
        <f t="shared" si="43"/>
        <v>0</v>
      </c>
      <c r="HE15" s="132">
        <f t="shared" si="13"/>
        <v>2113</v>
      </c>
      <c r="HF15" s="133" t="s">
        <v>77</v>
      </c>
      <c r="HG15" s="191"/>
      <c r="HH15" s="191"/>
      <c r="HI15" s="194"/>
      <c r="HJ15" s="572" t="s">
        <v>217</v>
      </c>
      <c r="HK15" s="573"/>
      <c r="HL15" s="124" t="s">
        <v>76</v>
      </c>
      <c r="HM15" s="124"/>
      <c r="HN15" s="262"/>
      <c r="HO15" s="262"/>
      <c r="HP15" s="262"/>
      <c r="HQ15" s="263"/>
      <c r="HR15" s="193"/>
      <c r="HS15" s="131">
        <f t="shared" si="44"/>
        <v>0</v>
      </c>
      <c r="HT15" s="132">
        <f t="shared" si="14"/>
        <v>1341</v>
      </c>
      <c r="HU15" s="133" t="s">
        <v>77</v>
      </c>
      <c r="HV15" s="191"/>
      <c r="HW15" s="191"/>
      <c r="HX15" s="194"/>
      <c r="HY15" s="572" t="s">
        <v>217</v>
      </c>
      <c r="HZ15" s="573"/>
      <c r="IA15" s="124" t="s">
        <v>76</v>
      </c>
      <c r="IB15" s="124"/>
      <c r="IC15" s="262">
        <v>27</v>
      </c>
      <c r="ID15" s="262">
        <v>306</v>
      </c>
      <c r="IE15" s="262">
        <v>-19</v>
      </c>
      <c r="IF15" s="263">
        <v>304</v>
      </c>
      <c r="IG15" s="193">
        <v>10000</v>
      </c>
      <c r="IH15" s="131">
        <f t="shared" si="45"/>
        <v>304</v>
      </c>
      <c r="II15" s="132">
        <f t="shared" si="15"/>
        <v>3738</v>
      </c>
      <c r="IJ15" s="133" t="s">
        <v>77</v>
      </c>
      <c r="IK15" s="191"/>
      <c r="IL15" s="191"/>
      <c r="IM15" s="194"/>
      <c r="IN15" s="572" t="s">
        <v>217</v>
      </c>
      <c r="IO15" s="573"/>
      <c r="IP15" s="124" t="s">
        <v>76</v>
      </c>
      <c r="IQ15" s="124"/>
      <c r="IR15" s="262"/>
      <c r="IS15" s="262"/>
      <c r="IT15" s="262"/>
      <c r="IU15" s="263"/>
      <c r="IV15" s="193"/>
      <c r="IW15" s="131">
        <f t="shared" si="46"/>
        <v>0</v>
      </c>
      <c r="IX15" s="132">
        <f t="shared" si="16"/>
        <v>1508</v>
      </c>
      <c r="IY15" s="133" t="s">
        <v>77</v>
      </c>
      <c r="IZ15" s="191"/>
      <c r="JA15" s="191"/>
      <c r="JB15" s="194"/>
      <c r="JC15" s="572" t="s">
        <v>217</v>
      </c>
      <c r="JD15" s="573"/>
      <c r="JE15" s="124" t="s">
        <v>76</v>
      </c>
      <c r="JF15" s="124"/>
      <c r="JG15" s="262">
        <v>2</v>
      </c>
      <c r="JH15" s="262">
        <v>41</v>
      </c>
      <c r="JI15" s="262">
        <v>0</v>
      </c>
      <c r="JJ15" s="263">
        <v>23</v>
      </c>
      <c r="JK15" s="193">
        <v>1000</v>
      </c>
      <c r="JL15" s="131">
        <f t="shared" si="47"/>
        <v>23</v>
      </c>
      <c r="JM15" s="132">
        <f t="shared" si="17"/>
        <v>351</v>
      </c>
      <c r="JN15" s="133" t="s">
        <v>77</v>
      </c>
      <c r="JO15" s="191"/>
      <c r="JP15" s="191"/>
      <c r="JQ15" s="194"/>
      <c r="JR15" s="572" t="s">
        <v>217</v>
      </c>
      <c r="JS15" s="573"/>
      <c r="JT15" s="124" t="s">
        <v>76</v>
      </c>
      <c r="JU15" s="124"/>
      <c r="JV15" s="262">
        <v>1</v>
      </c>
      <c r="JW15" s="262"/>
      <c r="JX15" s="262"/>
      <c r="JY15" s="263"/>
      <c r="JZ15" s="193">
        <v>1000</v>
      </c>
      <c r="KA15" s="131">
        <f t="shared" si="48"/>
        <v>0</v>
      </c>
      <c r="KB15" s="132">
        <f t="shared" si="18"/>
        <v>207</v>
      </c>
      <c r="KC15" s="133" t="s">
        <v>77</v>
      </c>
      <c r="KD15" s="191"/>
      <c r="KE15" s="191"/>
      <c r="KF15" s="194"/>
      <c r="KG15" s="572" t="s">
        <v>217</v>
      </c>
      <c r="KH15" s="573"/>
      <c r="KI15" s="124" t="s">
        <v>76</v>
      </c>
      <c r="KJ15" s="124" t="s">
        <v>230</v>
      </c>
      <c r="KK15" s="262">
        <v>24</v>
      </c>
      <c r="KL15" s="262">
        <v>14</v>
      </c>
      <c r="KM15" s="262">
        <v>-93</v>
      </c>
      <c r="KN15" s="263">
        <v>-77</v>
      </c>
      <c r="KO15" s="193">
        <v>1000</v>
      </c>
      <c r="KP15" s="131">
        <f t="shared" si="49"/>
        <v>-77</v>
      </c>
      <c r="KQ15" s="132">
        <f t="shared" si="19"/>
        <v>-64</v>
      </c>
      <c r="KR15" s="133" t="s">
        <v>77</v>
      </c>
      <c r="KS15" s="191"/>
      <c r="KT15" s="191"/>
      <c r="KU15" s="194"/>
      <c r="KV15" s="572" t="s">
        <v>217</v>
      </c>
      <c r="KW15" s="573"/>
      <c r="KX15" s="124" t="s">
        <v>76</v>
      </c>
      <c r="KY15" s="124"/>
      <c r="KZ15" s="262">
        <v>9</v>
      </c>
      <c r="LA15" s="262">
        <v>51</v>
      </c>
      <c r="LB15" s="262">
        <v>-12</v>
      </c>
      <c r="LC15" s="263">
        <v>50</v>
      </c>
      <c r="LD15" s="193">
        <v>1000</v>
      </c>
      <c r="LE15" s="131">
        <f t="shared" si="50"/>
        <v>50</v>
      </c>
      <c r="LF15" s="132">
        <f t="shared" si="20"/>
        <v>410</v>
      </c>
      <c r="LG15" s="271"/>
      <c r="LH15" s="133" t="s">
        <v>77</v>
      </c>
      <c r="LI15" s="194"/>
      <c r="LJ15" s="194"/>
      <c r="LK15" s="194"/>
      <c r="LL15" s="194"/>
      <c r="LM15" s="194"/>
      <c r="LN15" s="194"/>
      <c r="LO15" s="194" t="s">
        <v>78</v>
      </c>
      <c r="LP15" s="127" t="s">
        <v>79</v>
      </c>
      <c r="LQ15" s="122"/>
      <c r="LR15" s="122"/>
      <c r="LS15" s="122"/>
      <c r="LT15" s="71"/>
      <c r="LU15" s="129">
        <v>1</v>
      </c>
      <c r="LV15" s="129">
        <v>27</v>
      </c>
      <c r="LW15" s="129">
        <v>-11</v>
      </c>
      <c r="LX15" s="130">
        <v>11</v>
      </c>
      <c r="LY15" s="193">
        <v>1000</v>
      </c>
      <c r="LZ15" s="131">
        <f t="shared" si="51"/>
        <v>11</v>
      </c>
      <c r="MA15" s="132">
        <f t="shared" si="21"/>
        <v>32</v>
      </c>
      <c r="MB15" s="229"/>
      <c r="MC15" s="133" t="s">
        <v>77</v>
      </c>
      <c r="MD15" s="194"/>
      <c r="ME15" s="194"/>
      <c r="MF15" s="194"/>
      <c r="MG15" s="194"/>
      <c r="MH15" s="194"/>
      <c r="MI15" s="194"/>
      <c r="MJ15" s="194" t="s">
        <v>78</v>
      </c>
      <c r="MK15" s="127" t="s">
        <v>79</v>
      </c>
      <c r="ML15" s="122"/>
      <c r="MM15" s="122"/>
      <c r="MN15" s="122"/>
      <c r="MO15" s="71"/>
      <c r="MP15" s="129">
        <v>1</v>
      </c>
      <c r="MQ15" s="129"/>
      <c r="MR15" s="129"/>
      <c r="MS15" s="130">
        <v>5</v>
      </c>
      <c r="MT15" s="193">
        <v>401</v>
      </c>
      <c r="MU15" s="131">
        <f t="shared" si="52"/>
        <v>5</v>
      </c>
      <c r="MV15" s="132">
        <f t="shared" si="22"/>
        <v>120</v>
      </c>
      <c r="MX15" s="133" t="s">
        <v>77</v>
      </c>
      <c r="MY15" s="194"/>
      <c r="MZ15" s="194"/>
      <c r="NA15" s="194"/>
      <c r="NB15" s="194"/>
      <c r="NC15" s="194"/>
      <c r="ND15" s="194"/>
      <c r="NE15" s="194" t="s">
        <v>78</v>
      </c>
      <c r="NF15" s="127" t="s">
        <v>79</v>
      </c>
      <c r="NG15" s="122"/>
      <c r="NH15" s="122"/>
      <c r="NI15" s="122"/>
      <c r="NJ15" s="71"/>
      <c r="NK15" s="129">
        <v>1</v>
      </c>
      <c r="NL15" s="129"/>
      <c r="NM15" s="129"/>
      <c r="NN15" s="130">
        <v>18</v>
      </c>
      <c r="NO15" s="193">
        <v>549</v>
      </c>
      <c r="NP15" s="131">
        <f t="shared" si="53"/>
        <v>18</v>
      </c>
      <c r="NQ15" s="132">
        <f t="shared" si="23"/>
        <v>66</v>
      </c>
      <c r="NS15" s="133" t="s">
        <v>77</v>
      </c>
      <c r="NT15" s="194"/>
      <c r="NU15" s="194"/>
      <c r="NV15" s="194"/>
      <c r="NW15" s="194"/>
      <c r="NX15" s="194"/>
      <c r="NY15" s="194"/>
      <c r="NZ15" s="194" t="s">
        <v>78</v>
      </c>
      <c r="OA15" s="127" t="s">
        <v>79</v>
      </c>
      <c r="OB15" s="122"/>
      <c r="OC15" s="122"/>
      <c r="OD15" s="122"/>
      <c r="OE15" s="71"/>
      <c r="OF15" s="129"/>
      <c r="OG15" s="129"/>
      <c r="OH15" s="129"/>
      <c r="OI15" s="130"/>
      <c r="OJ15" s="193">
        <v>1000</v>
      </c>
      <c r="OK15" s="131">
        <f t="shared" si="54"/>
        <v>0</v>
      </c>
      <c r="OL15" s="132">
        <f t="shared" si="24"/>
        <v>232</v>
      </c>
      <c r="OQ15" s="363" t="s">
        <v>77</v>
      </c>
      <c r="OR15" s="472"/>
      <c r="OS15" s="472"/>
      <c r="OT15" s="473"/>
      <c r="OU15" s="560" t="s">
        <v>217</v>
      </c>
      <c r="OV15" s="561"/>
      <c r="OW15" s="474" t="s">
        <v>76</v>
      </c>
      <c r="OX15" s="474"/>
      <c r="OY15" s="367">
        <v>1</v>
      </c>
      <c r="OZ15" s="367">
        <v>7</v>
      </c>
      <c r="PA15" s="367">
        <v>-12</v>
      </c>
      <c r="PB15" s="368">
        <v>-2</v>
      </c>
      <c r="PC15" s="476">
        <v>1000</v>
      </c>
      <c r="PD15" s="370">
        <f t="shared" si="55"/>
        <v>-2</v>
      </c>
      <c r="PE15" s="477">
        <f t="shared" si="25"/>
        <v>220</v>
      </c>
      <c r="PF15" s="133" t="s">
        <v>77</v>
      </c>
      <c r="PG15" s="191"/>
      <c r="PH15" s="191"/>
      <c r="PI15" s="194"/>
      <c r="PJ15" s="572" t="s">
        <v>217</v>
      </c>
      <c r="PK15" s="573"/>
      <c r="PL15" s="124" t="s">
        <v>76</v>
      </c>
      <c r="PM15" s="124"/>
      <c r="PN15" s="367">
        <v>32</v>
      </c>
      <c r="PO15" s="262">
        <v>114</v>
      </c>
      <c r="PP15" s="262">
        <v>-30</v>
      </c>
      <c r="PQ15" s="263">
        <v>32</v>
      </c>
      <c r="PR15" s="193">
        <v>405</v>
      </c>
      <c r="PS15" s="131">
        <f t="shared" si="56"/>
        <v>32</v>
      </c>
      <c r="PT15" s="132">
        <f t="shared" si="26"/>
        <v>2328</v>
      </c>
      <c r="PU15" s="133" t="s">
        <v>77</v>
      </c>
      <c r="PV15" s="191"/>
      <c r="PW15" s="191"/>
      <c r="PX15" s="194"/>
      <c r="PY15" s="572" t="s">
        <v>217</v>
      </c>
      <c r="PZ15" s="573"/>
      <c r="QA15" s="124" t="s">
        <v>76</v>
      </c>
      <c r="QB15" s="124"/>
      <c r="QC15" s="367">
        <v>2</v>
      </c>
      <c r="QD15" s="262"/>
      <c r="QE15" s="262"/>
      <c r="QF15" s="263"/>
      <c r="QG15" s="193">
        <v>1000</v>
      </c>
      <c r="QH15" s="131">
        <f t="shared" si="57"/>
        <v>0</v>
      </c>
      <c r="QI15" s="132">
        <f t="shared" si="27"/>
        <v>388</v>
      </c>
      <c r="QJ15" s="133" t="s">
        <v>77</v>
      </c>
      <c r="QK15" s="191"/>
      <c r="QL15" s="191"/>
      <c r="QM15" s="194"/>
      <c r="QN15" s="572" t="s">
        <v>217</v>
      </c>
      <c r="QO15" s="573"/>
      <c r="QP15" s="124" t="s">
        <v>76</v>
      </c>
      <c r="QQ15" s="124"/>
      <c r="QR15" s="367">
        <v>2</v>
      </c>
      <c r="QS15" s="262"/>
      <c r="QT15" s="262"/>
      <c r="QU15" s="263"/>
      <c r="QV15" s="193">
        <v>1000</v>
      </c>
      <c r="QW15" s="131">
        <f t="shared" si="58"/>
        <v>0</v>
      </c>
      <c r="QX15" s="132">
        <f t="shared" si="28"/>
        <v>212</v>
      </c>
      <c r="QY15" s="133" t="s">
        <v>77</v>
      </c>
      <c r="QZ15" s="191"/>
      <c r="RA15" s="191"/>
      <c r="RB15" s="194"/>
      <c r="RC15" s="572" t="s">
        <v>217</v>
      </c>
      <c r="RD15" s="573"/>
      <c r="RE15" s="124" t="s">
        <v>76</v>
      </c>
      <c r="RF15" s="124"/>
      <c r="RG15" s="367">
        <v>8</v>
      </c>
      <c r="RH15" s="262">
        <v>63</v>
      </c>
      <c r="RI15" s="262">
        <v>-30</v>
      </c>
      <c r="RJ15" s="263">
        <v>61</v>
      </c>
      <c r="RK15" s="193">
        <v>1000</v>
      </c>
      <c r="RL15" s="131">
        <f t="shared" si="59"/>
        <v>61</v>
      </c>
      <c r="RM15" s="132">
        <f t="shared" si="29"/>
        <v>283</v>
      </c>
    </row>
    <row r="16" spans="1:481" ht="14.4">
      <c r="A16" s="133" t="s">
        <v>80</v>
      </c>
      <c r="B16" s="191"/>
      <c r="C16" s="191"/>
      <c r="D16" s="194"/>
      <c r="E16" s="572" t="s">
        <v>81</v>
      </c>
      <c r="F16" s="573"/>
      <c r="G16" s="124" t="s">
        <v>73</v>
      </c>
      <c r="H16" s="124"/>
      <c r="I16" s="367">
        <v>2</v>
      </c>
      <c r="J16" s="262"/>
      <c r="K16" s="262"/>
      <c r="L16" s="263"/>
      <c r="M16" s="193">
        <v>1000</v>
      </c>
      <c r="N16" s="131">
        <f t="shared" si="30"/>
        <v>0</v>
      </c>
      <c r="O16" s="132">
        <f t="shared" si="0"/>
        <v>165</v>
      </c>
      <c r="Q16" s="133" t="s">
        <v>80</v>
      </c>
      <c r="R16" s="191"/>
      <c r="S16" s="191"/>
      <c r="T16" s="194"/>
      <c r="U16" s="572" t="s">
        <v>81</v>
      </c>
      <c r="V16" s="573"/>
      <c r="W16" s="124" t="s">
        <v>73</v>
      </c>
      <c r="X16" s="124"/>
      <c r="Y16" s="367">
        <v>16</v>
      </c>
      <c r="Z16" s="262">
        <v>152</v>
      </c>
      <c r="AA16" s="262">
        <v>-13</v>
      </c>
      <c r="AB16" s="263">
        <v>152</v>
      </c>
      <c r="AC16" s="193">
        <v>1000</v>
      </c>
      <c r="AD16" s="131">
        <f t="shared" si="31"/>
        <v>152</v>
      </c>
      <c r="AE16" s="132">
        <f t="shared" si="1"/>
        <v>520</v>
      </c>
      <c r="AF16" s="133" t="s">
        <v>80</v>
      </c>
      <c r="AG16" s="191"/>
      <c r="AH16" s="191"/>
      <c r="AI16" s="194"/>
      <c r="AJ16" s="572" t="s">
        <v>81</v>
      </c>
      <c r="AK16" s="573"/>
      <c r="AL16" s="124" t="s">
        <v>73</v>
      </c>
      <c r="AM16" s="124"/>
      <c r="AN16" s="367"/>
      <c r="AO16" s="262"/>
      <c r="AP16" s="262"/>
      <c r="AQ16" s="263"/>
      <c r="AR16" s="193">
        <v>1000</v>
      </c>
      <c r="AS16" s="131">
        <f t="shared" si="32"/>
        <v>0</v>
      </c>
      <c r="AT16" s="132">
        <f t="shared" si="2"/>
        <v>302</v>
      </c>
      <c r="AU16" s="133" t="s">
        <v>80</v>
      </c>
      <c r="AV16" s="191"/>
      <c r="AW16" s="191"/>
      <c r="AX16" s="194"/>
      <c r="AY16" s="572" t="s">
        <v>81</v>
      </c>
      <c r="AZ16" s="573"/>
      <c r="BA16" s="124" t="s">
        <v>73</v>
      </c>
      <c r="BB16" s="124"/>
      <c r="BC16" s="367"/>
      <c r="BD16" s="262"/>
      <c r="BE16" s="262"/>
      <c r="BF16" s="263"/>
      <c r="BG16" s="193">
        <v>1000</v>
      </c>
      <c r="BH16" s="131">
        <f t="shared" si="33"/>
        <v>0</v>
      </c>
      <c r="BI16" s="132">
        <f t="shared" si="3"/>
        <v>187</v>
      </c>
      <c r="BJ16" s="400"/>
      <c r="BK16" s="133" t="s">
        <v>80</v>
      </c>
      <c r="BL16" s="191"/>
      <c r="BM16" s="191"/>
      <c r="BN16" s="194"/>
      <c r="BO16" s="572" t="s">
        <v>81</v>
      </c>
      <c r="BP16" s="573"/>
      <c r="BQ16" s="124" t="s">
        <v>73</v>
      </c>
      <c r="BR16" s="124"/>
      <c r="BS16" s="367"/>
      <c r="BT16" s="262"/>
      <c r="BU16" s="262"/>
      <c r="BV16" s="263"/>
      <c r="BW16" s="193">
        <v>1000</v>
      </c>
      <c r="BX16" s="131">
        <f t="shared" si="34"/>
        <v>0</v>
      </c>
      <c r="BY16" s="132">
        <v>0</v>
      </c>
      <c r="BZ16" s="400"/>
      <c r="CA16" s="133" t="s">
        <v>80</v>
      </c>
      <c r="CB16" s="191"/>
      <c r="CC16" s="191"/>
      <c r="CD16" s="194"/>
      <c r="CE16" s="572" t="s">
        <v>81</v>
      </c>
      <c r="CF16" s="573"/>
      <c r="CG16" s="124" t="s">
        <v>73</v>
      </c>
      <c r="CH16" s="124"/>
      <c r="CI16" s="367">
        <v>2</v>
      </c>
      <c r="CJ16" s="262">
        <v>7</v>
      </c>
      <c r="CK16" s="262">
        <v>-22</v>
      </c>
      <c r="CL16" s="263">
        <v>-9</v>
      </c>
      <c r="CM16" s="193">
        <v>1000</v>
      </c>
      <c r="CN16" s="131">
        <f t="shared" si="35"/>
        <v>-9</v>
      </c>
      <c r="CO16" s="132">
        <f t="shared" si="5"/>
        <v>136</v>
      </c>
      <c r="CP16" s="363" t="s">
        <v>80</v>
      </c>
      <c r="CQ16" s="361"/>
      <c r="CR16" s="361"/>
      <c r="CS16" s="364"/>
      <c r="CT16" s="581" t="s">
        <v>81</v>
      </c>
      <c r="CU16" s="582"/>
      <c r="CV16" s="365" t="s">
        <v>73</v>
      </c>
      <c r="CW16" s="365"/>
      <c r="CX16" s="367">
        <v>2</v>
      </c>
      <c r="CY16" s="367">
        <v>38</v>
      </c>
      <c r="CZ16" s="367">
        <v>-9</v>
      </c>
      <c r="DA16" s="368">
        <v>19</v>
      </c>
      <c r="DB16" s="369">
        <v>1000</v>
      </c>
      <c r="DC16" s="370">
        <f t="shared" si="36"/>
        <v>19</v>
      </c>
      <c r="DD16" s="371">
        <f t="shared" si="6"/>
        <v>124</v>
      </c>
      <c r="DE16" s="133" t="s">
        <v>80</v>
      </c>
      <c r="DF16" s="191"/>
      <c r="DG16" s="191"/>
      <c r="DH16" s="194"/>
      <c r="DI16" s="572" t="s">
        <v>81</v>
      </c>
      <c r="DJ16" s="573"/>
      <c r="DK16" s="124" t="s">
        <v>73</v>
      </c>
      <c r="DL16" s="124"/>
      <c r="DM16" s="262">
        <v>1</v>
      </c>
      <c r="DN16" s="262"/>
      <c r="DO16" s="262"/>
      <c r="DP16" s="263"/>
      <c r="DQ16" s="193">
        <v>1000</v>
      </c>
      <c r="DR16" s="131">
        <f t="shared" si="37"/>
        <v>0</v>
      </c>
      <c r="DS16" s="132">
        <f t="shared" si="7"/>
        <v>-50</v>
      </c>
      <c r="DT16" s="133" t="s">
        <v>80</v>
      </c>
      <c r="DU16" s="191"/>
      <c r="DV16" s="191"/>
      <c r="DW16" s="194"/>
      <c r="DX16" s="572" t="s">
        <v>81</v>
      </c>
      <c r="DY16" s="573"/>
      <c r="DZ16" s="124" t="s">
        <v>73</v>
      </c>
      <c r="EA16" s="124"/>
      <c r="EB16" s="262">
        <v>1</v>
      </c>
      <c r="EC16" s="262">
        <v>15</v>
      </c>
      <c r="ED16" s="262">
        <v>-7</v>
      </c>
      <c r="EE16" s="263">
        <v>-4</v>
      </c>
      <c r="EF16" s="193">
        <v>1000</v>
      </c>
      <c r="EG16" s="131">
        <f t="shared" si="38"/>
        <v>-4</v>
      </c>
      <c r="EH16" s="132">
        <f t="shared" si="8"/>
        <v>2</v>
      </c>
      <c r="EI16" s="133" t="s">
        <v>80</v>
      </c>
      <c r="EJ16" s="191"/>
      <c r="EK16" s="191"/>
      <c r="EL16" s="194"/>
      <c r="EM16" s="572" t="s">
        <v>81</v>
      </c>
      <c r="EN16" s="573"/>
      <c r="EO16" s="124" t="s">
        <v>73</v>
      </c>
      <c r="EP16" s="124"/>
      <c r="EQ16" s="262">
        <v>1</v>
      </c>
      <c r="ER16" s="262">
        <v>37</v>
      </c>
      <c r="ES16" s="262">
        <v>-5</v>
      </c>
      <c r="ET16" s="263">
        <v>26</v>
      </c>
      <c r="EU16" s="193">
        <v>1000</v>
      </c>
      <c r="EV16" s="131">
        <f t="shared" si="39"/>
        <v>26</v>
      </c>
      <c r="EW16" s="132">
        <f t="shared" si="9"/>
        <v>121</v>
      </c>
      <c r="EX16" s="133" t="s">
        <v>80</v>
      </c>
      <c r="EY16" s="191"/>
      <c r="EZ16" s="191"/>
      <c r="FA16" s="194"/>
      <c r="FB16" s="572" t="s">
        <v>81</v>
      </c>
      <c r="FC16" s="573"/>
      <c r="FD16" s="124" t="s">
        <v>73</v>
      </c>
      <c r="FE16" s="124"/>
      <c r="FF16" s="262">
        <v>1</v>
      </c>
      <c r="FG16" s="262"/>
      <c r="FH16" s="262"/>
      <c r="FI16" s="263"/>
      <c r="FJ16" s="193">
        <v>1000</v>
      </c>
      <c r="FK16" s="131">
        <f t="shared" si="40"/>
        <v>0</v>
      </c>
      <c r="FL16" s="132">
        <f t="shared" si="10"/>
        <v>32</v>
      </c>
      <c r="FM16" s="133" t="s">
        <v>80</v>
      </c>
      <c r="FN16" s="191"/>
      <c r="FO16" s="191"/>
      <c r="FP16" s="194"/>
      <c r="FQ16" s="572" t="s">
        <v>81</v>
      </c>
      <c r="FR16" s="573"/>
      <c r="FS16" s="124" t="s">
        <v>73</v>
      </c>
      <c r="FT16" s="124"/>
      <c r="FU16" s="262">
        <v>1</v>
      </c>
      <c r="FV16" s="262"/>
      <c r="FW16" s="262"/>
      <c r="FX16" s="263"/>
      <c r="FY16" s="193">
        <v>1000</v>
      </c>
      <c r="FZ16" s="131">
        <f t="shared" si="41"/>
        <v>0</v>
      </c>
      <c r="GA16" s="132">
        <f t="shared" si="11"/>
        <v>60</v>
      </c>
      <c r="GB16" s="133" t="s">
        <v>80</v>
      </c>
      <c r="GC16" s="191"/>
      <c r="GD16" s="191"/>
      <c r="GE16" s="194"/>
      <c r="GF16" s="572" t="s">
        <v>81</v>
      </c>
      <c r="GG16" s="573"/>
      <c r="GH16" s="124" t="s">
        <v>73</v>
      </c>
      <c r="GI16" s="124"/>
      <c r="GJ16" s="262">
        <v>1</v>
      </c>
      <c r="GK16" s="262">
        <v>4</v>
      </c>
      <c r="GL16" s="262">
        <v>-11</v>
      </c>
      <c r="GM16" s="263">
        <v>0</v>
      </c>
      <c r="GN16" s="193">
        <v>1000</v>
      </c>
      <c r="GO16" s="131">
        <f t="shared" si="42"/>
        <v>0</v>
      </c>
      <c r="GP16" s="132">
        <f t="shared" si="12"/>
        <v>108</v>
      </c>
      <c r="GQ16" s="133" t="s">
        <v>80</v>
      </c>
      <c r="GR16" s="191"/>
      <c r="GS16" s="191"/>
      <c r="GT16" s="194"/>
      <c r="GU16" s="572" t="s">
        <v>81</v>
      </c>
      <c r="GV16" s="573"/>
      <c r="GW16" s="124" t="s">
        <v>73</v>
      </c>
      <c r="GX16" s="124"/>
      <c r="GY16" s="262"/>
      <c r="GZ16" s="262"/>
      <c r="HA16" s="262"/>
      <c r="HB16" s="263"/>
      <c r="HC16" s="193"/>
      <c r="HD16" s="131">
        <f t="shared" si="43"/>
        <v>0</v>
      </c>
      <c r="HE16" s="132">
        <f t="shared" si="13"/>
        <v>2113</v>
      </c>
      <c r="HF16" s="133" t="s">
        <v>80</v>
      </c>
      <c r="HG16" s="191"/>
      <c r="HH16" s="191"/>
      <c r="HI16" s="194"/>
      <c r="HJ16" s="572" t="s">
        <v>81</v>
      </c>
      <c r="HK16" s="573"/>
      <c r="HL16" s="124" t="s">
        <v>73</v>
      </c>
      <c r="HM16" s="124"/>
      <c r="HN16" s="262"/>
      <c r="HO16" s="262"/>
      <c r="HP16" s="262"/>
      <c r="HQ16" s="263"/>
      <c r="HR16" s="193"/>
      <c r="HS16" s="131">
        <f t="shared" si="44"/>
        <v>0</v>
      </c>
      <c r="HT16" s="132">
        <f t="shared" si="14"/>
        <v>1341</v>
      </c>
      <c r="HU16" s="133" t="s">
        <v>80</v>
      </c>
      <c r="HV16" s="191"/>
      <c r="HW16" s="191"/>
      <c r="HX16" s="194"/>
      <c r="HY16" s="572" t="s">
        <v>81</v>
      </c>
      <c r="HZ16" s="573"/>
      <c r="IA16" s="124" t="s">
        <v>73</v>
      </c>
      <c r="IB16" s="124"/>
      <c r="IC16" s="262">
        <v>11</v>
      </c>
      <c r="ID16" s="262">
        <v>370</v>
      </c>
      <c r="IE16" s="262">
        <v>-10</v>
      </c>
      <c r="IF16" s="263">
        <v>368</v>
      </c>
      <c r="IG16" s="193">
        <v>10000</v>
      </c>
      <c r="IH16" s="131">
        <f t="shared" si="45"/>
        <v>368</v>
      </c>
      <c r="II16" s="132">
        <f t="shared" si="15"/>
        <v>4106</v>
      </c>
      <c r="IJ16" s="133" t="s">
        <v>80</v>
      </c>
      <c r="IK16" s="191"/>
      <c r="IL16" s="191"/>
      <c r="IM16" s="194"/>
      <c r="IN16" s="572" t="s">
        <v>81</v>
      </c>
      <c r="IO16" s="573"/>
      <c r="IP16" s="124" t="s">
        <v>73</v>
      </c>
      <c r="IQ16" s="124"/>
      <c r="IR16" s="262"/>
      <c r="IS16" s="262"/>
      <c r="IT16" s="262"/>
      <c r="IU16" s="263"/>
      <c r="IV16" s="193"/>
      <c r="IW16" s="131">
        <f t="shared" si="46"/>
        <v>0</v>
      </c>
      <c r="IX16" s="132">
        <f t="shared" si="16"/>
        <v>1508</v>
      </c>
      <c r="IY16" s="133" t="s">
        <v>80</v>
      </c>
      <c r="IZ16" s="191"/>
      <c r="JA16" s="191"/>
      <c r="JB16" s="194"/>
      <c r="JC16" s="572" t="s">
        <v>81</v>
      </c>
      <c r="JD16" s="573"/>
      <c r="JE16" s="124" t="s">
        <v>73</v>
      </c>
      <c r="JF16" s="124"/>
      <c r="JG16" s="262">
        <v>3</v>
      </c>
      <c r="JH16" s="262">
        <v>30</v>
      </c>
      <c r="JI16" s="262">
        <v>-12</v>
      </c>
      <c r="JJ16" s="263">
        <v>12</v>
      </c>
      <c r="JK16" s="193">
        <v>1000</v>
      </c>
      <c r="JL16" s="131">
        <f t="shared" si="47"/>
        <v>12</v>
      </c>
      <c r="JM16" s="132">
        <f t="shared" si="17"/>
        <v>363</v>
      </c>
      <c r="JN16" s="133" t="s">
        <v>80</v>
      </c>
      <c r="JO16" s="191"/>
      <c r="JP16" s="191"/>
      <c r="JQ16" s="194"/>
      <c r="JR16" s="572" t="s">
        <v>81</v>
      </c>
      <c r="JS16" s="573"/>
      <c r="JT16" s="124" t="s">
        <v>73</v>
      </c>
      <c r="JU16" s="124"/>
      <c r="JV16" s="262">
        <v>1</v>
      </c>
      <c r="JW16" s="262"/>
      <c r="JX16" s="262"/>
      <c r="JY16" s="263"/>
      <c r="JZ16" s="193">
        <v>1000</v>
      </c>
      <c r="KA16" s="131">
        <f t="shared" si="48"/>
        <v>0</v>
      </c>
      <c r="KB16" s="132">
        <f t="shared" si="18"/>
        <v>207</v>
      </c>
      <c r="KC16" s="133" t="s">
        <v>80</v>
      </c>
      <c r="KD16" s="191"/>
      <c r="KE16" s="191"/>
      <c r="KF16" s="194"/>
      <c r="KG16" s="572" t="s">
        <v>81</v>
      </c>
      <c r="KH16" s="573"/>
      <c r="KI16" s="124" t="s">
        <v>73</v>
      </c>
      <c r="KJ16" s="124" t="s">
        <v>229</v>
      </c>
      <c r="KK16" s="262">
        <v>8</v>
      </c>
      <c r="KL16" s="262">
        <v>41</v>
      </c>
      <c r="KM16" s="262">
        <v>-8</v>
      </c>
      <c r="KN16" s="263">
        <v>37</v>
      </c>
      <c r="KO16" s="193">
        <v>1000</v>
      </c>
      <c r="KP16" s="131">
        <f t="shared" si="49"/>
        <v>37</v>
      </c>
      <c r="KQ16" s="132">
        <f t="shared" si="19"/>
        <v>-27</v>
      </c>
      <c r="KR16" s="133" t="s">
        <v>80</v>
      </c>
      <c r="KS16" s="191"/>
      <c r="KT16" s="191"/>
      <c r="KU16" s="194"/>
      <c r="KV16" s="572" t="s">
        <v>81</v>
      </c>
      <c r="KW16" s="573"/>
      <c r="KX16" s="124" t="s">
        <v>73</v>
      </c>
      <c r="KY16" s="124"/>
      <c r="KZ16" s="262">
        <v>3</v>
      </c>
      <c r="LA16" s="262">
        <v>68</v>
      </c>
      <c r="LB16" s="262">
        <v>-7</v>
      </c>
      <c r="LC16" s="263">
        <v>66</v>
      </c>
      <c r="LD16" s="193">
        <v>1000</v>
      </c>
      <c r="LE16" s="131">
        <f t="shared" si="50"/>
        <v>66</v>
      </c>
      <c r="LF16" s="132">
        <f t="shared" si="20"/>
        <v>476</v>
      </c>
      <c r="LG16" s="271"/>
      <c r="LH16" s="133" t="s">
        <v>80</v>
      </c>
      <c r="LI16" s="194"/>
      <c r="LJ16" s="194"/>
      <c r="LK16" s="194"/>
      <c r="LL16" s="194"/>
      <c r="LM16" s="192"/>
      <c r="LN16" s="192"/>
      <c r="LO16" s="195" t="s">
        <v>81</v>
      </c>
      <c r="LP16" s="127" t="s">
        <v>73</v>
      </c>
      <c r="LQ16" s="122"/>
      <c r="LR16" s="122"/>
      <c r="LS16" s="122"/>
      <c r="LT16" s="122"/>
      <c r="LU16" s="129">
        <v>1</v>
      </c>
      <c r="LV16" s="129">
        <v>9</v>
      </c>
      <c r="LW16" s="129">
        <v>-22</v>
      </c>
      <c r="LX16" s="130">
        <v>9</v>
      </c>
      <c r="LY16" s="193">
        <v>1000</v>
      </c>
      <c r="LZ16" s="131">
        <f t="shared" si="51"/>
        <v>9</v>
      </c>
      <c r="MA16" s="132">
        <f t="shared" si="21"/>
        <v>41</v>
      </c>
      <c r="MB16" s="229"/>
      <c r="MC16" s="133" t="s">
        <v>80</v>
      </c>
      <c r="MD16" s="194"/>
      <c r="ME16" s="194"/>
      <c r="MF16" s="194"/>
      <c r="MG16" s="194"/>
      <c r="MH16" s="192"/>
      <c r="MI16" s="192"/>
      <c r="MJ16" s="195" t="s">
        <v>81</v>
      </c>
      <c r="MK16" s="127" t="s">
        <v>73</v>
      </c>
      <c r="ML16" s="122"/>
      <c r="MM16" s="122"/>
      <c r="MN16" s="122"/>
      <c r="MO16" s="122"/>
      <c r="MP16" s="129">
        <v>1</v>
      </c>
      <c r="MQ16" s="129"/>
      <c r="MR16" s="129"/>
      <c r="MS16" s="130">
        <v>37</v>
      </c>
      <c r="MT16" s="193">
        <v>1000</v>
      </c>
      <c r="MU16" s="131">
        <f t="shared" si="52"/>
        <v>37</v>
      </c>
      <c r="MV16" s="132">
        <f t="shared" si="22"/>
        <v>157</v>
      </c>
      <c r="MX16" s="133" t="s">
        <v>80</v>
      </c>
      <c r="MY16" s="194"/>
      <c r="MZ16" s="194"/>
      <c r="NA16" s="194"/>
      <c r="NB16" s="194"/>
      <c r="NC16" s="192"/>
      <c r="ND16" s="192"/>
      <c r="NE16" s="195" t="s">
        <v>81</v>
      </c>
      <c r="NF16" s="127" t="s">
        <v>73</v>
      </c>
      <c r="NG16" s="122"/>
      <c r="NH16" s="122"/>
      <c r="NI16" s="122"/>
      <c r="NJ16" s="122"/>
      <c r="NK16" s="129">
        <v>1</v>
      </c>
      <c r="NL16" s="129"/>
      <c r="NM16" s="129"/>
      <c r="NN16" s="130">
        <v>12</v>
      </c>
      <c r="NO16" s="193">
        <v>793</v>
      </c>
      <c r="NP16" s="131">
        <f t="shared" si="53"/>
        <v>12</v>
      </c>
      <c r="NQ16" s="132">
        <f t="shared" si="23"/>
        <v>78</v>
      </c>
      <c r="NS16" s="133" t="s">
        <v>80</v>
      </c>
      <c r="NT16" s="194"/>
      <c r="NU16" s="194"/>
      <c r="NV16" s="194"/>
      <c r="NW16" s="194"/>
      <c r="NX16" s="192"/>
      <c r="NY16" s="192"/>
      <c r="NZ16" s="195" t="s">
        <v>81</v>
      </c>
      <c r="OA16" s="127" t="s">
        <v>73</v>
      </c>
      <c r="OB16" s="122"/>
      <c r="OC16" s="122"/>
      <c r="OD16" s="122"/>
      <c r="OE16" s="122"/>
      <c r="OF16" s="129"/>
      <c r="OG16" s="129"/>
      <c r="OH16" s="129"/>
      <c r="OI16" s="130"/>
      <c r="OJ16" s="193">
        <v>1000</v>
      </c>
      <c r="OK16" s="131">
        <f t="shared" si="54"/>
        <v>0</v>
      </c>
      <c r="OL16" s="132">
        <f t="shared" si="24"/>
        <v>232</v>
      </c>
      <c r="OQ16" s="363" t="s">
        <v>80</v>
      </c>
      <c r="OR16" s="472"/>
      <c r="OS16" s="472"/>
      <c r="OT16" s="473"/>
      <c r="OU16" s="560" t="s">
        <v>81</v>
      </c>
      <c r="OV16" s="561"/>
      <c r="OW16" s="474" t="s">
        <v>73</v>
      </c>
      <c r="OX16" s="474"/>
      <c r="OY16" s="367">
        <v>1</v>
      </c>
      <c r="OZ16" s="367">
        <v>8</v>
      </c>
      <c r="PA16" s="367">
        <v>-18</v>
      </c>
      <c r="PB16" s="368">
        <v>6</v>
      </c>
      <c r="PC16" s="476">
        <v>1000</v>
      </c>
      <c r="PD16" s="370">
        <f t="shared" si="55"/>
        <v>6</v>
      </c>
      <c r="PE16" s="477">
        <f t="shared" si="25"/>
        <v>226</v>
      </c>
      <c r="PF16" s="133" t="s">
        <v>80</v>
      </c>
      <c r="PG16" s="191"/>
      <c r="PH16" s="191"/>
      <c r="PI16" s="194"/>
      <c r="PJ16" s="572" t="s">
        <v>81</v>
      </c>
      <c r="PK16" s="573"/>
      <c r="PL16" s="124" t="s">
        <v>73</v>
      </c>
      <c r="PM16" s="124"/>
      <c r="PN16" s="367">
        <v>68</v>
      </c>
      <c r="PO16" s="262">
        <v>27</v>
      </c>
      <c r="PP16" s="262">
        <v>-491</v>
      </c>
      <c r="PQ16" s="263">
        <v>-265</v>
      </c>
      <c r="PR16" s="193">
        <v>1000</v>
      </c>
      <c r="PS16" s="131">
        <f t="shared" si="56"/>
        <v>-265</v>
      </c>
      <c r="PT16" s="132">
        <f t="shared" si="26"/>
        <v>2063</v>
      </c>
      <c r="PU16" s="133" t="s">
        <v>80</v>
      </c>
      <c r="PV16" s="191"/>
      <c r="PW16" s="191"/>
      <c r="PX16" s="194"/>
      <c r="PY16" s="572" t="s">
        <v>81</v>
      </c>
      <c r="PZ16" s="573"/>
      <c r="QA16" s="124" t="s">
        <v>73</v>
      </c>
      <c r="QB16" s="124"/>
      <c r="QC16" s="367">
        <v>2</v>
      </c>
      <c r="QD16" s="262"/>
      <c r="QE16" s="262"/>
      <c r="QF16" s="263"/>
      <c r="QG16" s="193">
        <v>1000</v>
      </c>
      <c r="QH16" s="131">
        <f t="shared" si="57"/>
        <v>0</v>
      </c>
      <c r="QI16" s="132">
        <f t="shared" si="27"/>
        <v>388</v>
      </c>
      <c r="QJ16" s="133" t="s">
        <v>80</v>
      </c>
      <c r="QK16" s="191"/>
      <c r="QL16" s="191"/>
      <c r="QM16" s="194"/>
      <c r="QN16" s="572" t="s">
        <v>81</v>
      </c>
      <c r="QO16" s="573"/>
      <c r="QP16" s="124" t="s">
        <v>73</v>
      </c>
      <c r="QQ16" s="124"/>
      <c r="QR16" s="367">
        <v>2</v>
      </c>
      <c r="QS16" s="262"/>
      <c r="QT16" s="262"/>
      <c r="QU16" s="263"/>
      <c r="QV16" s="193">
        <v>1000</v>
      </c>
      <c r="QW16" s="131">
        <f t="shared" si="58"/>
        <v>0</v>
      </c>
      <c r="QX16" s="132">
        <f t="shared" si="28"/>
        <v>212</v>
      </c>
      <c r="QY16" s="133" t="s">
        <v>80</v>
      </c>
      <c r="QZ16" s="191"/>
      <c r="RA16" s="191"/>
      <c r="RB16" s="194"/>
      <c r="RC16" s="572" t="s">
        <v>81</v>
      </c>
      <c r="RD16" s="573"/>
      <c r="RE16" s="124" t="s">
        <v>73</v>
      </c>
      <c r="RF16" s="124"/>
      <c r="RG16" s="367">
        <v>6</v>
      </c>
      <c r="RH16" s="262">
        <v>14</v>
      </c>
      <c r="RI16" s="262">
        <v>-27</v>
      </c>
      <c r="RJ16" s="263">
        <v>-4</v>
      </c>
      <c r="RK16" s="193">
        <v>1000</v>
      </c>
      <c r="RL16" s="131">
        <f t="shared" si="59"/>
        <v>-4</v>
      </c>
      <c r="RM16" s="132">
        <f t="shared" si="29"/>
        <v>279</v>
      </c>
    </row>
    <row r="17" spans="1:481" ht="14.4">
      <c r="A17" s="133" t="s">
        <v>82</v>
      </c>
      <c r="B17" s="191"/>
      <c r="C17" s="191"/>
      <c r="D17" s="194"/>
      <c r="E17" s="572" t="s">
        <v>78</v>
      </c>
      <c r="F17" s="573"/>
      <c r="G17" s="124" t="s">
        <v>79</v>
      </c>
      <c r="H17" s="124"/>
      <c r="I17" s="367">
        <v>2</v>
      </c>
      <c r="J17" s="262"/>
      <c r="K17" s="262"/>
      <c r="L17" s="263"/>
      <c r="M17" s="193">
        <v>1000</v>
      </c>
      <c r="N17" s="131">
        <f t="shared" si="30"/>
        <v>0</v>
      </c>
      <c r="O17" s="132">
        <f t="shared" si="0"/>
        <v>165</v>
      </c>
      <c r="Q17" s="133" t="s">
        <v>82</v>
      </c>
      <c r="R17" s="191"/>
      <c r="S17" s="191"/>
      <c r="T17" s="194"/>
      <c r="U17" s="572" t="s">
        <v>78</v>
      </c>
      <c r="V17" s="573"/>
      <c r="W17" s="124" t="s">
        <v>79</v>
      </c>
      <c r="X17" s="124"/>
      <c r="Y17" s="367">
        <v>16</v>
      </c>
      <c r="Z17" s="262">
        <v>50</v>
      </c>
      <c r="AA17" s="262">
        <v>-40</v>
      </c>
      <c r="AB17" s="263">
        <v>-1</v>
      </c>
      <c r="AC17" s="193">
        <v>1000</v>
      </c>
      <c r="AD17" s="131">
        <f t="shared" si="31"/>
        <v>-1</v>
      </c>
      <c r="AE17" s="132">
        <f t="shared" si="1"/>
        <v>519</v>
      </c>
      <c r="AF17" s="133" t="s">
        <v>82</v>
      </c>
      <c r="AG17" s="191"/>
      <c r="AH17" s="191"/>
      <c r="AI17" s="194"/>
      <c r="AJ17" s="572" t="s">
        <v>78</v>
      </c>
      <c r="AK17" s="573"/>
      <c r="AL17" s="124" t="s">
        <v>79</v>
      </c>
      <c r="AM17" s="124"/>
      <c r="AN17" s="367"/>
      <c r="AO17" s="262"/>
      <c r="AP17" s="262"/>
      <c r="AQ17" s="263"/>
      <c r="AR17" s="193">
        <v>1000</v>
      </c>
      <c r="AS17" s="131">
        <f t="shared" si="32"/>
        <v>0</v>
      </c>
      <c r="AT17" s="132">
        <f t="shared" si="2"/>
        <v>302</v>
      </c>
      <c r="AU17" s="133" t="s">
        <v>82</v>
      </c>
      <c r="AV17" s="191"/>
      <c r="AW17" s="191"/>
      <c r="AX17" s="194"/>
      <c r="AY17" s="572" t="s">
        <v>78</v>
      </c>
      <c r="AZ17" s="573"/>
      <c r="BA17" s="124" t="s">
        <v>79</v>
      </c>
      <c r="BB17" s="124"/>
      <c r="BC17" s="367"/>
      <c r="BD17" s="262"/>
      <c r="BE17" s="262"/>
      <c r="BF17" s="263"/>
      <c r="BG17" s="193">
        <v>1000</v>
      </c>
      <c r="BH17" s="131">
        <f t="shared" si="33"/>
        <v>0</v>
      </c>
      <c r="BI17" s="132">
        <f t="shared" si="3"/>
        <v>187</v>
      </c>
      <c r="BJ17" s="400"/>
      <c r="BK17" s="133" t="s">
        <v>82</v>
      </c>
      <c r="BL17" s="191"/>
      <c r="BM17" s="191"/>
      <c r="BN17" s="194"/>
      <c r="BO17" s="572" t="s">
        <v>78</v>
      </c>
      <c r="BP17" s="573"/>
      <c r="BQ17" s="124" t="s">
        <v>79</v>
      </c>
      <c r="BR17" s="125" t="s">
        <v>233</v>
      </c>
      <c r="BS17" s="367">
        <v>12</v>
      </c>
      <c r="BT17" s="262">
        <v>26</v>
      </c>
      <c r="BU17" s="262">
        <v>-70</v>
      </c>
      <c r="BV17" s="263">
        <v>-12</v>
      </c>
      <c r="BW17" s="193">
        <v>1000</v>
      </c>
      <c r="BX17" s="131">
        <f t="shared" si="34"/>
        <v>-12</v>
      </c>
      <c r="BY17" s="132">
        <f t="shared" si="4"/>
        <v>-12</v>
      </c>
      <c r="BZ17" s="400"/>
      <c r="CA17" s="133" t="s">
        <v>82</v>
      </c>
      <c r="CB17" s="191"/>
      <c r="CC17" s="191"/>
      <c r="CD17" s="194"/>
      <c r="CE17" s="572" t="s">
        <v>78</v>
      </c>
      <c r="CF17" s="573"/>
      <c r="CG17" s="124" t="s">
        <v>79</v>
      </c>
      <c r="CH17" s="124"/>
      <c r="CI17" s="367">
        <v>2</v>
      </c>
      <c r="CJ17" s="262">
        <v>32</v>
      </c>
      <c r="CK17" s="262">
        <v>-12</v>
      </c>
      <c r="CL17" s="263">
        <v>21</v>
      </c>
      <c r="CM17" s="193">
        <v>1000</v>
      </c>
      <c r="CN17" s="131">
        <f t="shared" si="35"/>
        <v>21</v>
      </c>
      <c r="CO17" s="132">
        <f t="shared" si="5"/>
        <v>157</v>
      </c>
      <c r="CP17" s="363" t="s">
        <v>82</v>
      </c>
      <c r="CQ17" s="361"/>
      <c r="CR17" s="361"/>
      <c r="CS17" s="364"/>
      <c r="CT17" s="581" t="s">
        <v>78</v>
      </c>
      <c r="CU17" s="582"/>
      <c r="CV17" s="365" t="s">
        <v>79</v>
      </c>
      <c r="CW17" s="365"/>
      <c r="CX17" s="367">
        <v>2</v>
      </c>
      <c r="CY17" s="367">
        <v>1</v>
      </c>
      <c r="CZ17" s="367">
        <v>-74</v>
      </c>
      <c r="DA17" s="368">
        <v>-50</v>
      </c>
      <c r="DB17" s="369">
        <v>1000</v>
      </c>
      <c r="DC17" s="370">
        <f t="shared" si="36"/>
        <v>-50</v>
      </c>
      <c r="DD17" s="371">
        <f t="shared" si="6"/>
        <v>74</v>
      </c>
      <c r="DE17" s="133" t="s">
        <v>82</v>
      </c>
      <c r="DF17" s="191"/>
      <c r="DG17" s="191"/>
      <c r="DH17" s="194"/>
      <c r="DI17" s="572" t="s">
        <v>78</v>
      </c>
      <c r="DJ17" s="573"/>
      <c r="DK17" s="124" t="s">
        <v>79</v>
      </c>
      <c r="DL17" s="124"/>
      <c r="DM17" s="262">
        <v>1</v>
      </c>
      <c r="DN17" s="262"/>
      <c r="DO17" s="262"/>
      <c r="DP17" s="263"/>
      <c r="DQ17" s="193">
        <v>1000</v>
      </c>
      <c r="DR17" s="131">
        <f t="shared" si="37"/>
        <v>0</v>
      </c>
      <c r="DS17" s="132">
        <f t="shared" si="7"/>
        <v>-50</v>
      </c>
      <c r="DT17" s="133" t="s">
        <v>82</v>
      </c>
      <c r="DU17" s="191"/>
      <c r="DV17" s="191"/>
      <c r="DW17" s="194"/>
      <c r="DX17" s="572" t="s">
        <v>78</v>
      </c>
      <c r="DY17" s="573"/>
      <c r="DZ17" s="124" t="s">
        <v>79</v>
      </c>
      <c r="EA17" s="124"/>
      <c r="EB17" s="262">
        <v>1</v>
      </c>
      <c r="EC17" s="262">
        <v>27</v>
      </c>
      <c r="ED17" s="262">
        <v>-1</v>
      </c>
      <c r="EE17" s="263">
        <v>14</v>
      </c>
      <c r="EF17" s="193">
        <v>1000</v>
      </c>
      <c r="EG17" s="131">
        <f t="shared" si="38"/>
        <v>14</v>
      </c>
      <c r="EH17" s="132">
        <f t="shared" si="8"/>
        <v>16</v>
      </c>
      <c r="EI17" s="133" t="s">
        <v>82</v>
      </c>
      <c r="EJ17" s="191"/>
      <c r="EK17" s="191"/>
      <c r="EL17" s="194"/>
      <c r="EM17" s="572" t="s">
        <v>78</v>
      </c>
      <c r="EN17" s="573"/>
      <c r="EO17" s="124" t="s">
        <v>79</v>
      </c>
      <c r="EP17" s="124"/>
      <c r="EQ17" s="262">
        <v>1</v>
      </c>
      <c r="ER17" s="262">
        <v>3</v>
      </c>
      <c r="ES17" s="262">
        <v>-18</v>
      </c>
      <c r="ET17" s="263">
        <v>1</v>
      </c>
      <c r="EU17" s="193">
        <v>1000</v>
      </c>
      <c r="EV17" s="131">
        <f t="shared" si="39"/>
        <v>1</v>
      </c>
      <c r="EW17" s="132">
        <f t="shared" si="9"/>
        <v>122</v>
      </c>
      <c r="EX17" s="133" t="s">
        <v>82</v>
      </c>
      <c r="EY17" s="191"/>
      <c r="EZ17" s="191"/>
      <c r="FA17" s="194"/>
      <c r="FB17" s="572" t="s">
        <v>78</v>
      </c>
      <c r="FC17" s="573"/>
      <c r="FD17" s="124" t="s">
        <v>79</v>
      </c>
      <c r="FE17" s="124"/>
      <c r="FF17" s="262">
        <v>1</v>
      </c>
      <c r="FG17" s="262"/>
      <c r="FH17" s="262"/>
      <c r="FI17" s="263"/>
      <c r="FJ17" s="193">
        <v>1000</v>
      </c>
      <c r="FK17" s="131">
        <f t="shared" si="40"/>
        <v>0</v>
      </c>
      <c r="FL17" s="132">
        <f t="shared" si="10"/>
        <v>32</v>
      </c>
      <c r="FM17" s="133" t="s">
        <v>82</v>
      </c>
      <c r="FN17" s="191"/>
      <c r="FO17" s="191"/>
      <c r="FP17" s="194"/>
      <c r="FQ17" s="572" t="s">
        <v>78</v>
      </c>
      <c r="FR17" s="573"/>
      <c r="FS17" s="124" t="s">
        <v>79</v>
      </c>
      <c r="FT17" s="124"/>
      <c r="FU17" s="262">
        <v>1</v>
      </c>
      <c r="FV17" s="262"/>
      <c r="FW17" s="262"/>
      <c r="FX17" s="263"/>
      <c r="FY17" s="193">
        <v>1000</v>
      </c>
      <c r="FZ17" s="131">
        <f t="shared" si="41"/>
        <v>0</v>
      </c>
      <c r="GA17" s="132">
        <f t="shared" si="11"/>
        <v>60</v>
      </c>
      <c r="GB17" s="133" t="s">
        <v>82</v>
      </c>
      <c r="GC17" s="191"/>
      <c r="GD17" s="191"/>
      <c r="GE17" s="194"/>
      <c r="GF17" s="572" t="s">
        <v>78</v>
      </c>
      <c r="GG17" s="573"/>
      <c r="GH17" s="124" t="s">
        <v>79</v>
      </c>
      <c r="GI17" s="124"/>
      <c r="GJ17" s="262">
        <v>1</v>
      </c>
      <c r="GK17" s="262">
        <v>17</v>
      </c>
      <c r="GL17" s="262">
        <v>-2</v>
      </c>
      <c r="GM17" s="263">
        <v>0</v>
      </c>
      <c r="GN17" s="193">
        <v>1000</v>
      </c>
      <c r="GO17" s="131">
        <f t="shared" si="42"/>
        <v>0</v>
      </c>
      <c r="GP17" s="132">
        <f t="shared" si="12"/>
        <v>108</v>
      </c>
      <c r="GQ17" s="133" t="s">
        <v>82</v>
      </c>
      <c r="GR17" s="191"/>
      <c r="GS17" s="191"/>
      <c r="GT17" s="194"/>
      <c r="GU17" s="572" t="s">
        <v>78</v>
      </c>
      <c r="GV17" s="573"/>
      <c r="GW17" s="124" t="s">
        <v>79</v>
      </c>
      <c r="GX17" s="124"/>
      <c r="GY17" s="262"/>
      <c r="GZ17" s="262"/>
      <c r="HA17" s="262"/>
      <c r="HB17" s="263"/>
      <c r="HC17" s="193"/>
      <c r="HD17" s="131">
        <f t="shared" si="43"/>
        <v>0</v>
      </c>
      <c r="HE17" s="132">
        <f t="shared" si="13"/>
        <v>2113</v>
      </c>
      <c r="HF17" s="133" t="s">
        <v>82</v>
      </c>
      <c r="HG17" s="191"/>
      <c r="HH17" s="191"/>
      <c r="HI17" s="194"/>
      <c r="HJ17" s="572" t="s">
        <v>78</v>
      </c>
      <c r="HK17" s="573"/>
      <c r="HL17" s="124" t="s">
        <v>79</v>
      </c>
      <c r="HM17" s="124"/>
      <c r="HN17" s="262"/>
      <c r="HO17" s="262"/>
      <c r="HP17" s="262"/>
      <c r="HQ17" s="263"/>
      <c r="HR17" s="193"/>
      <c r="HS17" s="131">
        <f t="shared" si="44"/>
        <v>0</v>
      </c>
      <c r="HT17" s="132">
        <f t="shared" si="14"/>
        <v>1341</v>
      </c>
      <c r="HU17" s="133" t="s">
        <v>82</v>
      </c>
      <c r="HV17" s="191"/>
      <c r="HW17" s="191"/>
      <c r="HX17" s="194"/>
      <c r="HY17" s="572" t="s">
        <v>78</v>
      </c>
      <c r="HZ17" s="573"/>
      <c r="IA17" s="124" t="s">
        <v>79</v>
      </c>
      <c r="IB17" s="124"/>
      <c r="IC17" s="262">
        <v>10</v>
      </c>
      <c r="ID17" s="262">
        <v>295</v>
      </c>
      <c r="IE17" s="262">
        <v>-18</v>
      </c>
      <c r="IF17" s="263">
        <v>295</v>
      </c>
      <c r="IG17" s="193">
        <v>10000</v>
      </c>
      <c r="IH17" s="131">
        <f t="shared" si="45"/>
        <v>295</v>
      </c>
      <c r="II17" s="132">
        <f t="shared" si="15"/>
        <v>4401</v>
      </c>
      <c r="IJ17" s="133" t="s">
        <v>82</v>
      </c>
      <c r="IK17" s="191"/>
      <c r="IL17" s="191"/>
      <c r="IM17" s="194"/>
      <c r="IN17" s="572" t="s">
        <v>78</v>
      </c>
      <c r="IO17" s="573"/>
      <c r="IP17" s="124" t="s">
        <v>79</v>
      </c>
      <c r="IQ17" s="124"/>
      <c r="IR17" s="262"/>
      <c r="IS17" s="262"/>
      <c r="IT17" s="262"/>
      <c r="IU17" s="263"/>
      <c r="IV17" s="193"/>
      <c r="IW17" s="131">
        <f t="shared" si="46"/>
        <v>0</v>
      </c>
      <c r="IX17" s="132">
        <f t="shared" si="16"/>
        <v>1508</v>
      </c>
      <c r="IY17" s="133" t="s">
        <v>82</v>
      </c>
      <c r="IZ17" s="191"/>
      <c r="JA17" s="191"/>
      <c r="JB17" s="194"/>
      <c r="JC17" s="572" t="s">
        <v>78</v>
      </c>
      <c r="JD17" s="573"/>
      <c r="JE17" s="124" t="s">
        <v>79</v>
      </c>
      <c r="JF17" s="124"/>
      <c r="JG17" s="262">
        <v>6</v>
      </c>
      <c r="JH17" s="262">
        <v>6</v>
      </c>
      <c r="JI17" s="262">
        <v>-29</v>
      </c>
      <c r="JJ17" s="263">
        <v>3</v>
      </c>
      <c r="JK17" s="193">
        <v>1000</v>
      </c>
      <c r="JL17" s="131">
        <f t="shared" si="47"/>
        <v>3</v>
      </c>
      <c r="JM17" s="132">
        <f t="shared" si="17"/>
        <v>366</v>
      </c>
      <c r="JN17" s="133" t="s">
        <v>82</v>
      </c>
      <c r="JO17" s="191"/>
      <c r="JP17" s="191"/>
      <c r="JQ17" s="194"/>
      <c r="JR17" s="572" t="s">
        <v>78</v>
      </c>
      <c r="JS17" s="573"/>
      <c r="JT17" s="124" t="s">
        <v>79</v>
      </c>
      <c r="JU17" s="124"/>
      <c r="JV17" s="262">
        <v>1</v>
      </c>
      <c r="JW17" s="262"/>
      <c r="JX17" s="262"/>
      <c r="JY17" s="263"/>
      <c r="JZ17" s="193">
        <v>1000</v>
      </c>
      <c r="KA17" s="131">
        <f t="shared" si="48"/>
        <v>0</v>
      </c>
      <c r="KB17" s="132">
        <f t="shared" si="18"/>
        <v>207</v>
      </c>
      <c r="KC17" s="133" t="s">
        <v>82</v>
      </c>
      <c r="KD17" s="191"/>
      <c r="KE17" s="191"/>
      <c r="KF17" s="194"/>
      <c r="KG17" s="572" t="s">
        <v>78</v>
      </c>
      <c r="KH17" s="573"/>
      <c r="KI17" s="124" t="s">
        <v>79</v>
      </c>
      <c r="KJ17" s="124" t="s">
        <v>229</v>
      </c>
      <c r="KK17" s="262">
        <v>17</v>
      </c>
      <c r="KL17" s="262">
        <v>27</v>
      </c>
      <c r="KM17" s="262">
        <v>-66</v>
      </c>
      <c r="KN17" s="263">
        <v>18</v>
      </c>
      <c r="KO17" s="193">
        <v>1000</v>
      </c>
      <c r="KP17" s="131">
        <f t="shared" si="49"/>
        <v>18</v>
      </c>
      <c r="KQ17" s="132">
        <f t="shared" si="19"/>
        <v>-9</v>
      </c>
      <c r="KR17" s="133" t="s">
        <v>82</v>
      </c>
      <c r="KS17" s="191"/>
      <c r="KT17" s="191"/>
      <c r="KU17" s="194"/>
      <c r="KV17" s="572" t="s">
        <v>78</v>
      </c>
      <c r="KW17" s="573"/>
      <c r="KX17" s="124" t="s">
        <v>79</v>
      </c>
      <c r="KY17" s="124"/>
      <c r="KZ17" s="262">
        <v>20</v>
      </c>
      <c r="LA17" s="262">
        <v>42</v>
      </c>
      <c r="LB17" s="262">
        <v>-60</v>
      </c>
      <c r="LC17" s="263">
        <v>37</v>
      </c>
      <c r="LD17" s="193">
        <v>1000</v>
      </c>
      <c r="LE17" s="131">
        <f t="shared" si="50"/>
        <v>37</v>
      </c>
      <c r="LF17" s="132">
        <f t="shared" si="20"/>
        <v>513</v>
      </c>
      <c r="LG17" s="271"/>
      <c r="LH17" s="133" t="s">
        <v>82</v>
      </c>
      <c r="LI17" s="194"/>
      <c r="LJ17" s="194"/>
      <c r="LK17" s="194"/>
      <c r="LL17" s="194"/>
      <c r="LM17" s="192"/>
      <c r="LN17" s="192"/>
      <c r="LO17" s="195" t="s">
        <v>83</v>
      </c>
      <c r="LP17" s="127" t="s">
        <v>76</v>
      </c>
      <c r="LQ17" s="122"/>
      <c r="LR17" s="600"/>
      <c r="LS17" s="601"/>
      <c r="LT17" s="602"/>
      <c r="LU17" s="129">
        <v>1</v>
      </c>
      <c r="LV17" s="129">
        <v>14</v>
      </c>
      <c r="LW17" s="129">
        <v>-6</v>
      </c>
      <c r="LX17" s="130">
        <v>-2</v>
      </c>
      <c r="LY17" s="193">
        <v>1000</v>
      </c>
      <c r="LZ17" s="131">
        <f t="shared" si="51"/>
        <v>-2</v>
      </c>
      <c r="MA17" s="132">
        <f t="shared" si="21"/>
        <v>39</v>
      </c>
      <c r="MB17" s="229"/>
      <c r="MC17" s="133" t="s">
        <v>82</v>
      </c>
      <c r="MD17" s="194"/>
      <c r="ME17" s="194"/>
      <c r="MF17" s="194"/>
      <c r="MG17" s="194"/>
      <c r="MH17" s="192"/>
      <c r="MI17" s="192"/>
      <c r="MJ17" s="195" t="s">
        <v>83</v>
      </c>
      <c r="MK17" s="127" t="s">
        <v>76</v>
      </c>
      <c r="ML17" s="122"/>
      <c r="MM17" s="600"/>
      <c r="MN17" s="601"/>
      <c r="MO17" s="602"/>
      <c r="MP17" s="129">
        <v>1</v>
      </c>
      <c r="MQ17" s="129"/>
      <c r="MR17" s="129"/>
      <c r="MS17" s="130">
        <v>6</v>
      </c>
      <c r="MT17" s="193">
        <v>604</v>
      </c>
      <c r="MU17" s="131">
        <f t="shared" si="52"/>
        <v>6</v>
      </c>
      <c r="MV17" s="132">
        <f t="shared" si="22"/>
        <v>163</v>
      </c>
      <c r="MX17" s="133" t="s">
        <v>82</v>
      </c>
      <c r="MY17" s="194"/>
      <c r="MZ17" s="194"/>
      <c r="NA17" s="194"/>
      <c r="NB17" s="194"/>
      <c r="NC17" s="192"/>
      <c r="ND17" s="192"/>
      <c r="NE17" s="195" t="s">
        <v>83</v>
      </c>
      <c r="NF17" s="127" t="s">
        <v>76</v>
      </c>
      <c r="NG17" s="122"/>
      <c r="NH17" s="600"/>
      <c r="NI17" s="601"/>
      <c r="NJ17" s="602"/>
      <c r="NK17" s="129">
        <v>1</v>
      </c>
      <c r="NL17" s="129"/>
      <c r="NM17" s="129"/>
      <c r="NN17" s="130">
        <v>7</v>
      </c>
      <c r="NO17" s="193">
        <v>543</v>
      </c>
      <c r="NP17" s="131">
        <f t="shared" si="53"/>
        <v>7</v>
      </c>
      <c r="NQ17" s="132">
        <f t="shared" si="23"/>
        <v>85</v>
      </c>
      <c r="NS17" s="133" t="s">
        <v>82</v>
      </c>
      <c r="NT17" s="194"/>
      <c r="NU17" s="194"/>
      <c r="NV17" s="194"/>
      <c r="NW17" s="194"/>
      <c r="NX17" s="192"/>
      <c r="NY17" s="192"/>
      <c r="NZ17" s="195" t="s">
        <v>83</v>
      </c>
      <c r="OA17" s="127" t="s">
        <v>76</v>
      </c>
      <c r="OB17" s="122"/>
      <c r="OC17" s="600"/>
      <c r="OD17" s="601"/>
      <c r="OE17" s="602"/>
      <c r="OF17" s="129"/>
      <c r="OG17" s="129"/>
      <c r="OH17" s="129"/>
      <c r="OI17" s="130"/>
      <c r="OJ17" s="193">
        <v>1000</v>
      </c>
      <c r="OK17" s="131">
        <f t="shared" si="54"/>
        <v>0</v>
      </c>
      <c r="OL17" s="132">
        <f t="shared" si="24"/>
        <v>232</v>
      </c>
      <c r="OQ17" s="363" t="s">
        <v>82</v>
      </c>
      <c r="OR17" s="472"/>
      <c r="OS17" s="472"/>
      <c r="OT17" s="473"/>
      <c r="OU17" s="560" t="s">
        <v>78</v>
      </c>
      <c r="OV17" s="561"/>
      <c r="OW17" s="474" t="s">
        <v>79</v>
      </c>
      <c r="OX17" s="474"/>
      <c r="OY17" s="367">
        <v>1</v>
      </c>
      <c r="OZ17" s="367">
        <v>32</v>
      </c>
      <c r="PA17" s="367">
        <v>-14</v>
      </c>
      <c r="PB17" s="368">
        <v>-4</v>
      </c>
      <c r="PC17" s="476">
        <v>1000</v>
      </c>
      <c r="PD17" s="370">
        <f t="shared" si="55"/>
        <v>-4</v>
      </c>
      <c r="PE17" s="477">
        <f t="shared" si="25"/>
        <v>222</v>
      </c>
      <c r="PF17" s="133" t="s">
        <v>82</v>
      </c>
      <c r="PG17" s="191"/>
      <c r="PH17" s="191"/>
      <c r="PI17" s="194"/>
      <c r="PJ17" s="572" t="s">
        <v>78</v>
      </c>
      <c r="PK17" s="573"/>
      <c r="PL17" s="124" t="s">
        <v>79</v>
      </c>
      <c r="PM17" s="124"/>
      <c r="PN17" s="367">
        <v>40</v>
      </c>
      <c r="PO17" s="262">
        <v>11</v>
      </c>
      <c r="PP17" s="262">
        <v>-320</v>
      </c>
      <c r="PQ17" s="263">
        <v>-228</v>
      </c>
      <c r="PR17" s="193">
        <v>1000</v>
      </c>
      <c r="PS17" s="131">
        <f t="shared" si="56"/>
        <v>-228</v>
      </c>
      <c r="PT17" s="132">
        <f t="shared" si="26"/>
        <v>1835</v>
      </c>
      <c r="PU17" s="133" t="s">
        <v>82</v>
      </c>
      <c r="PV17" s="191"/>
      <c r="PW17" s="191"/>
      <c r="PX17" s="194"/>
      <c r="PY17" s="572" t="s">
        <v>78</v>
      </c>
      <c r="PZ17" s="573"/>
      <c r="QA17" s="124" t="s">
        <v>79</v>
      </c>
      <c r="QB17" s="124"/>
      <c r="QC17" s="367">
        <v>2</v>
      </c>
      <c r="QD17" s="262"/>
      <c r="QE17" s="262"/>
      <c r="QF17" s="263"/>
      <c r="QG17" s="193">
        <v>1000</v>
      </c>
      <c r="QH17" s="131">
        <f t="shared" si="57"/>
        <v>0</v>
      </c>
      <c r="QI17" s="132">
        <f t="shared" si="27"/>
        <v>388</v>
      </c>
      <c r="QJ17" s="133" t="s">
        <v>82</v>
      </c>
      <c r="QK17" s="191"/>
      <c r="QL17" s="191"/>
      <c r="QM17" s="194"/>
      <c r="QN17" s="572" t="s">
        <v>78</v>
      </c>
      <c r="QO17" s="573"/>
      <c r="QP17" s="124" t="s">
        <v>79</v>
      </c>
      <c r="QQ17" s="124"/>
      <c r="QR17" s="367">
        <v>2</v>
      </c>
      <c r="QS17" s="262"/>
      <c r="QT17" s="262"/>
      <c r="QU17" s="263"/>
      <c r="QV17" s="193">
        <v>1000</v>
      </c>
      <c r="QW17" s="131">
        <f t="shared" si="58"/>
        <v>0</v>
      </c>
      <c r="QX17" s="132">
        <f t="shared" si="28"/>
        <v>212</v>
      </c>
      <c r="QY17" s="133" t="s">
        <v>82</v>
      </c>
      <c r="QZ17" s="191"/>
      <c r="RA17" s="191"/>
      <c r="RB17" s="194"/>
      <c r="RC17" s="572" t="s">
        <v>78</v>
      </c>
      <c r="RD17" s="573"/>
      <c r="RE17" s="124" t="s">
        <v>79</v>
      </c>
      <c r="RF17" s="124"/>
      <c r="RG17" s="367">
        <v>8</v>
      </c>
      <c r="RH17" s="262">
        <v>50</v>
      </c>
      <c r="RI17" s="262">
        <v>-16</v>
      </c>
      <c r="RJ17" s="263">
        <v>45</v>
      </c>
      <c r="RK17" s="193">
        <v>1000</v>
      </c>
      <c r="RL17" s="131">
        <f t="shared" si="59"/>
        <v>45</v>
      </c>
      <c r="RM17" s="132">
        <f t="shared" si="29"/>
        <v>324</v>
      </c>
    </row>
    <row r="18" spans="1:481" ht="14.4">
      <c r="A18" s="133" t="s">
        <v>84</v>
      </c>
      <c r="B18" s="191"/>
      <c r="C18" s="191"/>
      <c r="D18" s="194"/>
      <c r="E18" s="194"/>
      <c r="F18" s="194"/>
      <c r="G18" s="194"/>
      <c r="H18" s="124"/>
      <c r="I18" s="367">
        <v>2</v>
      </c>
      <c r="J18" s="262"/>
      <c r="K18" s="262"/>
      <c r="L18" s="263"/>
      <c r="M18" s="193">
        <v>1000</v>
      </c>
      <c r="N18" s="131">
        <f t="shared" si="30"/>
        <v>0</v>
      </c>
      <c r="O18" s="132">
        <f t="shared" si="0"/>
        <v>165</v>
      </c>
      <c r="Q18" s="133" t="s">
        <v>84</v>
      </c>
      <c r="R18" s="191"/>
      <c r="S18" s="191"/>
      <c r="T18" s="194"/>
      <c r="U18" s="194"/>
      <c r="V18" s="194"/>
      <c r="W18" s="194"/>
      <c r="X18" s="124"/>
      <c r="Y18" s="367">
        <v>16</v>
      </c>
      <c r="Z18" s="262">
        <v>84</v>
      </c>
      <c r="AA18" s="262">
        <v>-40</v>
      </c>
      <c r="AB18" s="263">
        <v>71</v>
      </c>
      <c r="AC18" s="193">
        <v>1000</v>
      </c>
      <c r="AD18" s="131">
        <f t="shared" si="31"/>
        <v>71</v>
      </c>
      <c r="AE18" s="132">
        <f t="shared" si="1"/>
        <v>590</v>
      </c>
      <c r="AF18" s="133" t="s">
        <v>84</v>
      </c>
      <c r="AG18" s="191"/>
      <c r="AH18" s="191"/>
      <c r="AI18" s="194"/>
      <c r="AJ18" s="194"/>
      <c r="AK18" s="194"/>
      <c r="AL18" s="194"/>
      <c r="AM18" s="124"/>
      <c r="AN18" s="367"/>
      <c r="AO18" s="262"/>
      <c r="AP18" s="262"/>
      <c r="AQ18" s="263"/>
      <c r="AR18" s="193">
        <v>1000</v>
      </c>
      <c r="AS18" s="131">
        <f t="shared" si="32"/>
        <v>0</v>
      </c>
      <c r="AT18" s="132">
        <f t="shared" si="2"/>
        <v>302</v>
      </c>
      <c r="AU18" s="133" t="s">
        <v>84</v>
      </c>
      <c r="AV18" s="191"/>
      <c r="AW18" s="191"/>
      <c r="AX18" s="194"/>
      <c r="AY18" s="194"/>
      <c r="AZ18" s="194"/>
      <c r="BA18" s="194"/>
      <c r="BB18" s="124"/>
      <c r="BC18" s="367"/>
      <c r="BD18" s="262"/>
      <c r="BE18" s="262"/>
      <c r="BF18" s="263"/>
      <c r="BG18" s="193">
        <v>1000</v>
      </c>
      <c r="BH18" s="131">
        <f t="shared" si="33"/>
        <v>0</v>
      </c>
      <c r="BI18" s="132">
        <f t="shared" si="3"/>
        <v>187</v>
      </c>
      <c r="BJ18" s="400"/>
      <c r="BK18" s="133" t="s">
        <v>84</v>
      </c>
      <c r="BL18" s="191"/>
      <c r="BM18" s="191"/>
      <c r="BN18" s="194"/>
      <c r="BO18" s="194"/>
      <c r="BP18" s="194"/>
      <c r="BQ18" s="194"/>
      <c r="BR18" s="125" t="s">
        <v>261</v>
      </c>
      <c r="BS18" s="367">
        <v>10</v>
      </c>
      <c r="BT18" s="262">
        <v>66</v>
      </c>
      <c r="BU18" s="262">
        <v>-26</v>
      </c>
      <c r="BV18" s="263">
        <v>57</v>
      </c>
      <c r="BW18" s="193">
        <v>1000</v>
      </c>
      <c r="BX18" s="131">
        <f t="shared" si="34"/>
        <v>57</v>
      </c>
      <c r="BY18" s="132">
        <f t="shared" si="4"/>
        <v>45</v>
      </c>
      <c r="BZ18" s="400"/>
      <c r="CA18" s="133" t="s">
        <v>84</v>
      </c>
      <c r="CB18" s="191"/>
      <c r="CC18" s="191"/>
      <c r="CD18" s="194"/>
      <c r="CE18" s="194"/>
      <c r="CF18" s="194"/>
      <c r="CG18" s="194"/>
      <c r="CH18" s="124"/>
      <c r="CI18" s="367">
        <v>2</v>
      </c>
      <c r="CJ18" s="262">
        <v>6</v>
      </c>
      <c r="CK18" s="262">
        <v>-27</v>
      </c>
      <c r="CL18" s="263">
        <v>-16</v>
      </c>
      <c r="CM18" s="193">
        <v>1000</v>
      </c>
      <c r="CN18" s="131">
        <f t="shared" si="35"/>
        <v>-16</v>
      </c>
      <c r="CO18" s="132">
        <f t="shared" si="5"/>
        <v>141</v>
      </c>
      <c r="CP18" s="363" t="s">
        <v>84</v>
      </c>
      <c r="CQ18" s="361"/>
      <c r="CR18" s="361"/>
      <c r="CS18" s="364"/>
      <c r="CT18" s="364"/>
      <c r="CU18" s="364"/>
      <c r="CV18" s="364"/>
      <c r="CW18" s="365"/>
      <c r="CX18" s="367">
        <v>2</v>
      </c>
      <c r="CY18" s="367">
        <v>34</v>
      </c>
      <c r="CZ18" s="367">
        <v>-19</v>
      </c>
      <c r="DA18" s="368">
        <v>32</v>
      </c>
      <c r="DB18" s="369">
        <v>1000</v>
      </c>
      <c r="DC18" s="370">
        <f t="shared" si="36"/>
        <v>32</v>
      </c>
      <c r="DD18" s="371">
        <f t="shared" si="6"/>
        <v>106</v>
      </c>
      <c r="DE18" s="133" t="s">
        <v>84</v>
      </c>
      <c r="DF18" s="191"/>
      <c r="DG18" s="191"/>
      <c r="DH18" s="194"/>
      <c r="DI18" s="194"/>
      <c r="DJ18" s="194"/>
      <c r="DK18" s="194"/>
      <c r="DL18" s="124"/>
      <c r="DM18" s="262">
        <v>1</v>
      </c>
      <c r="DN18" s="262"/>
      <c r="DO18" s="262"/>
      <c r="DP18" s="263"/>
      <c r="DQ18" s="193">
        <v>1000</v>
      </c>
      <c r="DR18" s="131">
        <f t="shared" si="37"/>
        <v>0</v>
      </c>
      <c r="DS18" s="132">
        <f t="shared" si="7"/>
        <v>-50</v>
      </c>
      <c r="DT18" s="133" t="s">
        <v>84</v>
      </c>
      <c r="DU18" s="191"/>
      <c r="DV18" s="191"/>
      <c r="DW18" s="194"/>
      <c r="DX18" s="194"/>
      <c r="DY18" s="194"/>
      <c r="DZ18" s="194"/>
      <c r="EA18" s="124"/>
      <c r="EB18" s="262">
        <v>1</v>
      </c>
      <c r="EC18" s="262"/>
      <c r="ED18" s="262"/>
      <c r="EE18" s="263"/>
      <c r="EF18" s="193">
        <v>1000</v>
      </c>
      <c r="EG18" s="131">
        <f t="shared" si="38"/>
        <v>0</v>
      </c>
      <c r="EH18" s="132">
        <f t="shared" si="8"/>
        <v>16</v>
      </c>
      <c r="EI18" s="133" t="s">
        <v>84</v>
      </c>
      <c r="EJ18" s="191"/>
      <c r="EK18" s="191"/>
      <c r="EL18" s="194"/>
      <c r="EM18" s="194"/>
      <c r="EN18" s="194"/>
      <c r="EO18" s="194"/>
      <c r="EP18" s="124"/>
      <c r="EQ18" s="262">
        <v>1</v>
      </c>
      <c r="ER18" s="262">
        <v>9</v>
      </c>
      <c r="ES18" s="262">
        <v>-16</v>
      </c>
      <c r="ET18" s="263">
        <v>5</v>
      </c>
      <c r="EU18" s="193">
        <v>1000</v>
      </c>
      <c r="EV18" s="131">
        <f t="shared" si="39"/>
        <v>5</v>
      </c>
      <c r="EW18" s="132">
        <f t="shared" si="9"/>
        <v>127</v>
      </c>
      <c r="EX18" s="133" t="s">
        <v>84</v>
      </c>
      <c r="EY18" s="191"/>
      <c r="EZ18" s="191"/>
      <c r="FA18" s="194"/>
      <c r="FB18" s="194"/>
      <c r="FC18" s="194"/>
      <c r="FD18" s="194"/>
      <c r="FE18" s="124"/>
      <c r="FF18" s="262">
        <v>1</v>
      </c>
      <c r="FG18" s="262"/>
      <c r="FH18" s="262"/>
      <c r="FI18" s="263"/>
      <c r="FJ18" s="193">
        <v>1000</v>
      </c>
      <c r="FK18" s="131">
        <f t="shared" si="40"/>
        <v>0</v>
      </c>
      <c r="FL18" s="132">
        <f t="shared" si="10"/>
        <v>32</v>
      </c>
      <c r="FM18" s="133" t="s">
        <v>84</v>
      </c>
      <c r="FN18" s="191"/>
      <c r="FO18" s="191"/>
      <c r="FP18" s="194"/>
      <c r="FQ18" s="194"/>
      <c r="FR18" s="194"/>
      <c r="FS18" s="194"/>
      <c r="FT18" s="124"/>
      <c r="FU18" s="262">
        <v>1</v>
      </c>
      <c r="FV18" s="262"/>
      <c r="FW18" s="262"/>
      <c r="FX18" s="263"/>
      <c r="FY18" s="193">
        <v>1000</v>
      </c>
      <c r="FZ18" s="131">
        <f t="shared" si="41"/>
        <v>0</v>
      </c>
      <c r="GA18" s="132">
        <f t="shared" si="11"/>
        <v>60</v>
      </c>
      <c r="GB18" s="133" t="s">
        <v>84</v>
      </c>
      <c r="GC18" s="191"/>
      <c r="GD18" s="191"/>
      <c r="GE18" s="194"/>
      <c r="GF18" s="194"/>
      <c r="GG18" s="194"/>
      <c r="GH18" s="194"/>
      <c r="GI18" s="124"/>
      <c r="GJ18" s="262">
        <v>1</v>
      </c>
      <c r="GK18" s="262">
        <v>2</v>
      </c>
      <c r="GL18" s="262">
        <v>-23</v>
      </c>
      <c r="GM18" s="263">
        <v>3</v>
      </c>
      <c r="GN18" s="193">
        <v>1000</v>
      </c>
      <c r="GO18" s="131">
        <f t="shared" si="42"/>
        <v>3</v>
      </c>
      <c r="GP18" s="132">
        <f t="shared" si="12"/>
        <v>111</v>
      </c>
      <c r="GQ18" s="133" t="s">
        <v>84</v>
      </c>
      <c r="GR18" s="191"/>
      <c r="GS18" s="191"/>
      <c r="GT18" s="194"/>
      <c r="GU18" s="194"/>
      <c r="GV18" s="194"/>
      <c r="GW18" s="194"/>
      <c r="GX18" s="124"/>
      <c r="GY18" s="262"/>
      <c r="GZ18" s="262"/>
      <c r="HA18" s="262"/>
      <c r="HB18" s="263"/>
      <c r="HC18" s="193"/>
      <c r="HD18" s="131">
        <f t="shared" si="43"/>
        <v>0</v>
      </c>
      <c r="HE18" s="132">
        <f t="shared" si="13"/>
        <v>2113</v>
      </c>
      <c r="HF18" s="133" t="s">
        <v>84</v>
      </c>
      <c r="HG18" s="191"/>
      <c r="HH18" s="191"/>
      <c r="HI18" s="194"/>
      <c r="HJ18" s="194"/>
      <c r="HK18" s="194"/>
      <c r="HL18" s="194"/>
      <c r="HM18" s="124"/>
      <c r="HN18" s="262"/>
      <c r="HO18" s="262"/>
      <c r="HP18" s="262"/>
      <c r="HQ18" s="263"/>
      <c r="HR18" s="193"/>
      <c r="HS18" s="131">
        <f t="shared" si="44"/>
        <v>0</v>
      </c>
      <c r="HT18" s="132">
        <f t="shared" si="14"/>
        <v>1341</v>
      </c>
      <c r="HU18" s="133" t="s">
        <v>84</v>
      </c>
      <c r="HV18" s="191"/>
      <c r="HW18" s="191"/>
      <c r="HX18" s="194"/>
      <c r="HY18" s="194"/>
      <c r="HZ18" s="194"/>
      <c r="IA18" s="194"/>
      <c r="IB18" s="124"/>
      <c r="IC18" s="262">
        <v>8</v>
      </c>
      <c r="ID18" s="262">
        <v>290</v>
      </c>
      <c r="IE18" s="262">
        <v>-18</v>
      </c>
      <c r="IF18" s="263">
        <v>283</v>
      </c>
      <c r="IG18" s="193">
        <v>10000</v>
      </c>
      <c r="IH18" s="131">
        <f t="shared" si="45"/>
        <v>283</v>
      </c>
      <c r="II18" s="132">
        <f t="shared" si="15"/>
        <v>4684</v>
      </c>
      <c r="IJ18" s="133" t="s">
        <v>84</v>
      </c>
      <c r="IK18" s="191"/>
      <c r="IL18" s="191"/>
      <c r="IM18" s="194"/>
      <c r="IN18" s="194"/>
      <c r="IO18" s="194"/>
      <c r="IP18" s="194"/>
      <c r="IQ18" s="124"/>
      <c r="IR18" s="262"/>
      <c r="IS18" s="262"/>
      <c r="IT18" s="262"/>
      <c r="IU18" s="263"/>
      <c r="IV18" s="193"/>
      <c r="IW18" s="131">
        <f t="shared" si="46"/>
        <v>0</v>
      </c>
      <c r="IX18" s="132">
        <f t="shared" si="16"/>
        <v>1508</v>
      </c>
      <c r="IY18" s="133" t="s">
        <v>84</v>
      </c>
      <c r="IZ18" s="191"/>
      <c r="JA18" s="191"/>
      <c r="JB18" s="194"/>
      <c r="JC18" s="194"/>
      <c r="JD18" s="194"/>
      <c r="JE18" s="194"/>
      <c r="JF18" s="124"/>
      <c r="JG18" s="262">
        <v>2</v>
      </c>
      <c r="JH18" s="262">
        <v>54</v>
      </c>
      <c r="JI18" s="262">
        <v>-6</v>
      </c>
      <c r="JJ18" s="263">
        <v>38</v>
      </c>
      <c r="JK18" s="193">
        <v>1000</v>
      </c>
      <c r="JL18" s="131">
        <f t="shared" si="47"/>
        <v>38</v>
      </c>
      <c r="JM18" s="132">
        <f t="shared" si="17"/>
        <v>404</v>
      </c>
      <c r="JN18" s="133" t="s">
        <v>84</v>
      </c>
      <c r="JO18" s="191"/>
      <c r="JP18" s="191"/>
      <c r="JQ18" s="194"/>
      <c r="JR18" s="194"/>
      <c r="JS18" s="194"/>
      <c r="JT18" s="194"/>
      <c r="JU18" s="124"/>
      <c r="JV18" s="262">
        <v>1</v>
      </c>
      <c r="JW18" s="262"/>
      <c r="JX18" s="262"/>
      <c r="JY18" s="263"/>
      <c r="JZ18" s="193">
        <v>1000</v>
      </c>
      <c r="KA18" s="131">
        <f t="shared" si="48"/>
        <v>0</v>
      </c>
      <c r="KB18" s="132">
        <f t="shared" si="18"/>
        <v>207</v>
      </c>
      <c r="KC18" s="133" t="s">
        <v>84</v>
      </c>
      <c r="KD18" s="191"/>
      <c r="KE18" s="191"/>
      <c r="KF18" s="194"/>
      <c r="KG18" s="194"/>
      <c r="KH18" s="194"/>
      <c r="KI18" s="194"/>
      <c r="KJ18" s="124" t="s">
        <v>229</v>
      </c>
      <c r="KK18" s="262">
        <v>5</v>
      </c>
      <c r="KL18" s="262">
        <v>33</v>
      </c>
      <c r="KM18" s="262">
        <v>-15</v>
      </c>
      <c r="KN18" s="263">
        <v>14</v>
      </c>
      <c r="KO18" s="193">
        <v>1000</v>
      </c>
      <c r="KP18" s="131">
        <f t="shared" si="49"/>
        <v>14</v>
      </c>
      <c r="KQ18" s="132">
        <f t="shared" si="19"/>
        <v>5</v>
      </c>
      <c r="KR18" s="133" t="s">
        <v>84</v>
      </c>
      <c r="KS18" s="191"/>
      <c r="KT18" s="191"/>
      <c r="KU18" s="194"/>
      <c r="KV18" s="194"/>
      <c r="KW18" s="194"/>
      <c r="KX18" s="194"/>
      <c r="KY18" s="194"/>
      <c r="KZ18" s="262">
        <v>14</v>
      </c>
      <c r="LA18" s="262">
        <v>48</v>
      </c>
      <c r="LB18" s="262">
        <v>-21</v>
      </c>
      <c r="LC18" s="263">
        <v>44</v>
      </c>
      <c r="LD18" s="193">
        <v>1000</v>
      </c>
      <c r="LE18" s="131">
        <f t="shared" si="50"/>
        <v>44</v>
      </c>
      <c r="LF18" s="132">
        <f t="shared" si="20"/>
        <v>557</v>
      </c>
      <c r="LG18" s="271"/>
      <c r="LH18" s="133" t="s">
        <v>84</v>
      </c>
      <c r="LI18" s="194"/>
      <c r="LJ18" s="194"/>
      <c r="LK18" s="194"/>
      <c r="LL18" s="194"/>
      <c r="LM18" s="192"/>
      <c r="LN18" s="192"/>
      <c r="LO18" s="195"/>
      <c r="LP18" s="195"/>
      <c r="LQ18" s="122"/>
      <c r="LR18" s="197"/>
      <c r="LS18" s="604"/>
      <c r="LT18" s="605"/>
      <c r="LU18" s="129">
        <v>1</v>
      </c>
      <c r="LV18" s="129">
        <v>21</v>
      </c>
      <c r="LW18" s="129">
        <v>-5</v>
      </c>
      <c r="LX18" s="130">
        <v>21</v>
      </c>
      <c r="LY18" s="193">
        <v>1000</v>
      </c>
      <c r="LZ18" s="131">
        <f t="shared" si="51"/>
        <v>21</v>
      </c>
      <c r="MA18" s="132">
        <f t="shared" si="21"/>
        <v>60</v>
      </c>
      <c r="MB18" s="229"/>
      <c r="MC18" s="133" t="s">
        <v>84</v>
      </c>
      <c r="MD18" s="194"/>
      <c r="ME18" s="194"/>
      <c r="MF18" s="194"/>
      <c r="MG18" s="194"/>
      <c r="MH18" s="192"/>
      <c r="MI18" s="192"/>
      <c r="MJ18" s="195"/>
      <c r="MK18" s="195"/>
      <c r="ML18" s="122"/>
      <c r="MM18" s="197"/>
      <c r="MN18" s="604"/>
      <c r="MO18" s="605"/>
      <c r="MP18" s="129">
        <v>1</v>
      </c>
      <c r="MQ18" s="129"/>
      <c r="MR18" s="129"/>
      <c r="MS18" s="130">
        <v>33</v>
      </c>
      <c r="MT18" s="193">
        <v>1000</v>
      </c>
      <c r="MU18" s="131">
        <f t="shared" si="52"/>
        <v>33</v>
      </c>
      <c r="MV18" s="132">
        <f t="shared" si="22"/>
        <v>196</v>
      </c>
      <c r="MX18" s="133" t="s">
        <v>84</v>
      </c>
      <c r="MY18" s="194"/>
      <c r="MZ18" s="194"/>
      <c r="NA18" s="194"/>
      <c r="NB18" s="194"/>
      <c r="NC18" s="192"/>
      <c r="ND18" s="192"/>
      <c r="NE18" s="195"/>
      <c r="NF18" s="195"/>
      <c r="NG18" s="122"/>
      <c r="NH18" s="197"/>
      <c r="NI18" s="604"/>
      <c r="NJ18" s="605"/>
      <c r="NK18" s="129">
        <v>1</v>
      </c>
      <c r="NL18" s="129"/>
      <c r="NM18" s="129"/>
      <c r="NN18" s="130">
        <v>6</v>
      </c>
      <c r="NO18" s="193">
        <v>821</v>
      </c>
      <c r="NP18" s="131">
        <f t="shared" si="53"/>
        <v>6</v>
      </c>
      <c r="NQ18" s="132">
        <f t="shared" si="23"/>
        <v>91</v>
      </c>
      <c r="NS18" s="133" t="s">
        <v>84</v>
      </c>
      <c r="NT18" s="194"/>
      <c r="NU18" s="194"/>
      <c r="NV18" s="194"/>
      <c r="NW18" s="194"/>
      <c r="NX18" s="192"/>
      <c r="NY18" s="192"/>
      <c r="NZ18" s="195"/>
      <c r="OA18" s="195"/>
      <c r="OB18" s="122"/>
      <c r="OC18" s="197"/>
      <c r="OD18" s="604"/>
      <c r="OE18" s="605"/>
      <c r="OF18" s="129"/>
      <c r="OG18" s="129"/>
      <c r="OH18" s="129"/>
      <c r="OI18" s="130"/>
      <c r="OJ18" s="193">
        <v>1000</v>
      </c>
      <c r="OK18" s="131">
        <f t="shared" si="54"/>
        <v>0</v>
      </c>
      <c r="OL18" s="132">
        <f t="shared" si="24"/>
        <v>232</v>
      </c>
      <c r="OQ18" s="363" t="s">
        <v>84</v>
      </c>
      <c r="OR18" s="472"/>
      <c r="OS18" s="472"/>
      <c r="OT18" s="473"/>
      <c r="OU18" s="473"/>
      <c r="OV18" s="473"/>
      <c r="OW18" s="473"/>
      <c r="OX18" s="474"/>
      <c r="OY18" s="367">
        <v>1</v>
      </c>
      <c r="OZ18" s="367">
        <v>47</v>
      </c>
      <c r="PA18" s="367">
        <v>-5</v>
      </c>
      <c r="PB18" s="368">
        <v>39</v>
      </c>
      <c r="PC18" s="476">
        <v>1000</v>
      </c>
      <c r="PD18" s="370">
        <f t="shared" si="55"/>
        <v>39</v>
      </c>
      <c r="PE18" s="477">
        <f t="shared" si="25"/>
        <v>261</v>
      </c>
      <c r="PF18" s="133" t="s">
        <v>84</v>
      </c>
      <c r="PG18" s="191"/>
      <c r="PH18" s="191"/>
      <c r="PI18" s="194"/>
      <c r="PJ18" s="194"/>
      <c r="PK18" s="194"/>
      <c r="PL18" s="194"/>
      <c r="PM18" s="124"/>
      <c r="PN18" s="367">
        <v>68</v>
      </c>
      <c r="PO18" s="262">
        <v>338</v>
      </c>
      <c r="PP18" s="262">
        <v>-10</v>
      </c>
      <c r="PQ18" s="263">
        <v>166</v>
      </c>
      <c r="PR18" s="193">
        <v>377</v>
      </c>
      <c r="PS18" s="131">
        <f t="shared" si="56"/>
        <v>166</v>
      </c>
      <c r="PT18" s="132">
        <f t="shared" si="26"/>
        <v>2001</v>
      </c>
      <c r="PU18" s="133" t="s">
        <v>84</v>
      </c>
      <c r="PV18" s="191"/>
      <c r="PW18" s="191"/>
      <c r="PX18" s="194"/>
      <c r="PY18" s="194"/>
      <c r="PZ18" s="194"/>
      <c r="QA18" s="194"/>
      <c r="QB18" s="124"/>
      <c r="QC18" s="367">
        <v>2</v>
      </c>
      <c r="QD18" s="262"/>
      <c r="QE18" s="262"/>
      <c r="QF18" s="263"/>
      <c r="QG18" s="193">
        <v>1000</v>
      </c>
      <c r="QH18" s="131">
        <f t="shared" si="57"/>
        <v>0</v>
      </c>
      <c r="QI18" s="132">
        <f t="shared" si="27"/>
        <v>388</v>
      </c>
      <c r="QJ18" s="133" t="s">
        <v>84</v>
      </c>
      <c r="QK18" s="191"/>
      <c r="QL18" s="191"/>
      <c r="QM18" s="194"/>
      <c r="QN18" s="194"/>
      <c r="QO18" s="194"/>
      <c r="QP18" s="194"/>
      <c r="QQ18" s="124"/>
      <c r="QR18" s="367">
        <v>2</v>
      </c>
      <c r="QS18" s="262"/>
      <c r="QT18" s="262"/>
      <c r="QU18" s="263"/>
      <c r="QV18" s="193">
        <v>1000</v>
      </c>
      <c r="QW18" s="131">
        <f t="shared" si="58"/>
        <v>0</v>
      </c>
      <c r="QX18" s="132">
        <f t="shared" si="28"/>
        <v>212</v>
      </c>
      <c r="QY18" s="133" t="s">
        <v>84</v>
      </c>
      <c r="QZ18" s="191"/>
      <c r="RA18" s="191"/>
      <c r="RB18" s="194"/>
      <c r="RC18" s="194"/>
      <c r="RD18" s="194"/>
      <c r="RE18" s="194"/>
      <c r="RF18" s="124"/>
      <c r="RG18" s="367">
        <v>8</v>
      </c>
      <c r="RH18" s="262">
        <v>13</v>
      </c>
      <c r="RI18" s="262">
        <v>-47</v>
      </c>
      <c r="RJ18" s="263">
        <v>3</v>
      </c>
      <c r="RK18" s="193">
        <v>1000</v>
      </c>
      <c r="RL18" s="131">
        <f t="shared" si="59"/>
        <v>3</v>
      </c>
      <c r="RM18" s="132">
        <f t="shared" si="29"/>
        <v>327</v>
      </c>
    </row>
    <row r="19" spans="1:481" ht="15" thickBot="1">
      <c r="A19" s="133" t="s">
        <v>85</v>
      </c>
      <c r="B19" s="191"/>
      <c r="C19" s="191"/>
      <c r="D19" s="194"/>
      <c r="E19" s="194"/>
      <c r="F19" s="194"/>
      <c r="G19" s="122"/>
      <c r="H19" s="124"/>
      <c r="I19" s="367">
        <v>2</v>
      </c>
      <c r="J19" s="262"/>
      <c r="K19" s="262"/>
      <c r="L19" s="263"/>
      <c r="M19" s="193">
        <v>1000</v>
      </c>
      <c r="N19" s="131">
        <f t="shared" si="30"/>
        <v>0</v>
      </c>
      <c r="O19" s="132">
        <f t="shared" si="0"/>
        <v>165</v>
      </c>
      <c r="Q19" s="133" t="s">
        <v>85</v>
      </c>
      <c r="R19" s="191"/>
      <c r="S19" s="191"/>
      <c r="T19" s="194"/>
      <c r="U19" s="194"/>
      <c r="V19" s="194"/>
      <c r="W19" s="122"/>
      <c r="X19" s="124"/>
      <c r="Y19" s="367">
        <v>16</v>
      </c>
      <c r="Z19" s="262">
        <v>35</v>
      </c>
      <c r="AA19" s="262">
        <v>-54</v>
      </c>
      <c r="AB19" s="263">
        <v>-21</v>
      </c>
      <c r="AC19" s="193">
        <v>1000</v>
      </c>
      <c r="AD19" s="131">
        <f t="shared" si="31"/>
        <v>-21</v>
      </c>
      <c r="AE19" s="132">
        <f t="shared" si="1"/>
        <v>569</v>
      </c>
      <c r="AF19" s="133" t="s">
        <v>85</v>
      </c>
      <c r="AG19" s="191"/>
      <c r="AH19" s="191"/>
      <c r="AI19" s="194"/>
      <c r="AJ19" s="194"/>
      <c r="AK19" s="194"/>
      <c r="AL19" s="122"/>
      <c r="AM19" s="124"/>
      <c r="AN19" s="367"/>
      <c r="AO19" s="262"/>
      <c r="AP19" s="262"/>
      <c r="AQ19" s="263"/>
      <c r="AR19" s="193">
        <v>1000</v>
      </c>
      <c r="AS19" s="131">
        <f t="shared" si="32"/>
        <v>0</v>
      </c>
      <c r="AT19" s="132">
        <f t="shared" si="2"/>
        <v>302</v>
      </c>
      <c r="AU19" s="133" t="s">
        <v>85</v>
      </c>
      <c r="AV19" s="191"/>
      <c r="AW19" s="191"/>
      <c r="AX19" s="194"/>
      <c r="AY19" s="194"/>
      <c r="AZ19" s="194"/>
      <c r="BA19" s="122"/>
      <c r="BB19" s="124"/>
      <c r="BC19" s="367"/>
      <c r="BD19" s="262"/>
      <c r="BE19" s="262"/>
      <c r="BF19" s="263"/>
      <c r="BG19" s="193">
        <v>1000</v>
      </c>
      <c r="BH19" s="131">
        <f t="shared" si="33"/>
        <v>0</v>
      </c>
      <c r="BI19" s="132">
        <f t="shared" si="3"/>
        <v>187</v>
      </c>
      <c r="BJ19" s="400"/>
      <c r="BK19" s="133" t="s">
        <v>85</v>
      </c>
      <c r="BL19" s="191"/>
      <c r="BM19" s="191"/>
      <c r="BN19" s="194"/>
      <c r="BO19" s="194"/>
      <c r="BP19" s="194"/>
      <c r="BQ19" s="122"/>
      <c r="BR19" s="125" t="s">
        <v>283</v>
      </c>
      <c r="BS19" s="367">
        <v>12</v>
      </c>
      <c r="BT19" s="262">
        <v>42</v>
      </c>
      <c r="BU19" s="262">
        <v>-40</v>
      </c>
      <c r="BV19" s="263">
        <v>34</v>
      </c>
      <c r="BW19" s="193">
        <v>1000</v>
      </c>
      <c r="BX19" s="131">
        <f t="shared" si="34"/>
        <v>34</v>
      </c>
      <c r="BY19" s="132">
        <f t="shared" si="4"/>
        <v>79</v>
      </c>
      <c r="BZ19" s="400"/>
      <c r="CA19" s="133" t="s">
        <v>85</v>
      </c>
      <c r="CB19" s="191"/>
      <c r="CC19" s="191"/>
      <c r="CD19" s="194"/>
      <c r="CE19" s="194"/>
      <c r="CF19" s="194"/>
      <c r="CG19" s="122"/>
      <c r="CH19" s="124"/>
      <c r="CI19" s="367">
        <v>2</v>
      </c>
      <c r="CJ19" s="262">
        <v>44</v>
      </c>
      <c r="CK19" s="262">
        <v>-10</v>
      </c>
      <c r="CL19" s="263">
        <v>40</v>
      </c>
      <c r="CM19" s="193">
        <v>1000</v>
      </c>
      <c r="CN19" s="131">
        <f t="shared" si="35"/>
        <v>40</v>
      </c>
      <c r="CO19" s="132">
        <f t="shared" si="5"/>
        <v>181</v>
      </c>
      <c r="CP19" s="363" t="s">
        <v>85</v>
      </c>
      <c r="CQ19" s="361"/>
      <c r="CR19" s="361"/>
      <c r="CS19" s="364"/>
      <c r="CT19" s="364"/>
      <c r="CU19" s="364"/>
      <c r="CV19" s="358"/>
      <c r="CW19" s="365"/>
      <c r="CX19" s="367">
        <v>2</v>
      </c>
      <c r="CY19" s="367">
        <v>8</v>
      </c>
      <c r="CZ19" s="367">
        <v>-35</v>
      </c>
      <c r="DA19" s="368">
        <v>-29</v>
      </c>
      <c r="DB19" s="369">
        <v>1000</v>
      </c>
      <c r="DC19" s="370">
        <f t="shared" si="36"/>
        <v>-29</v>
      </c>
      <c r="DD19" s="371">
        <f t="shared" si="6"/>
        <v>77</v>
      </c>
      <c r="DE19" s="133" t="s">
        <v>85</v>
      </c>
      <c r="DF19" s="191"/>
      <c r="DG19" s="191"/>
      <c r="DH19" s="194"/>
      <c r="DI19" s="194"/>
      <c r="DJ19" s="194"/>
      <c r="DK19" s="122"/>
      <c r="DL19" s="124"/>
      <c r="DM19" s="262">
        <v>1</v>
      </c>
      <c r="DN19" s="262"/>
      <c r="DO19" s="262"/>
      <c r="DP19" s="263"/>
      <c r="DQ19" s="193">
        <v>1000</v>
      </c>
      <c r="DR19" s="131">
        <f t="shared" si="37"/>
        <v>0</v>
      </c>
      <c r="DS19" s="132">
        <f t="shared" si="7"/>
        <v>-50</v>
      </c>
      <c r="DT19" s="133" t="s">
        <v>85</v>
      </c>
      <c r="DU19" s="191"/>
      <c r="DV19" s="191"/>
      <c r="DW19" s="194"/>
      <c r="DX19" s="194"/>
      <c r="DY19" s="194"/>
      <c r="DZ19" s="122"/>
      <c r="EA19" s="124"/>
      <c r="EB19" s="262">
        <v>1</v>
      </c>
      <c r="EC19" s="262"/>
      <c r="ED19" s="262"/>
      <c r="EE19" s="263"/>
      <c r="EF19" s="193">
        <v>1000</v>
      </c>
      <c r="EG19" s="131">
        <f t="shared" si="38"/>
        <v>0</v>
      </c>
      <c r="EH19" s="132">
        <f t="shared" si="8"/>
        <v>16</v>
      </c>
      <c r="EI19" s="133" t="s">
        <v>85</v>
      </c>
      <c r="EJ19" s="191"/>
      <c r="EK19" s="191"/>
      <c r="EL19" s="194"/>
      <c r="EM19" s="194"/>
      <c r="EN19" s="194"/>
      <c r="EO19" s="122"/>
      <c r="EP19" s="124"/>
      <c r="EQ19" s="262">
        <v>1</v>
      </c>
      <c r="ER19" s="262">
        <v>18</v>
      </c>
      <c r="ES19" s="262">
        <v>-6</v>
      </c>
      <c r="ET19" s="263">
        <v>17</v>
      </c>
      <c r="EU19" s="193">
        <v>1000</v>
      </c>
      <c r="EV19" s="131">
        <f t="shared" si="39"/>
        <v>17</v>
      </c>
      <c r="EW19" s="132">
        <f t="shared" si="9"/>
        <v>144</v>
      </c>
      <c r="EX19" s="133" t="s">
        <v>85</v>
      </c>
      <c r="EY19" s="191"/>
      <c r="EZ19" s="191"/>
      <c r="FA19" s="194"/>
      <c r="FB19" s="194"/>
      <c r="FC19" s="194"/>
      <c r="FD19" s="122"/>
      <c r="FE19" s="124"/>
      <c r="FF19" s="262">
        <v>1</v>
      </c>
      <c r="FG19" s="262"/>
      <c r="FH19" s="262"/>
      <c r="FI19" s="263"/>
      <c r="FJ19" s="193">
        <v>1000</v>
      </c>
      <c r="FK19" s="131">
        <f t="shared" si="40"/>
        <v>0</v>
      </c>
      <c r="FL19" s="132">
        <f t="shared" si="10"/>
        <v>32</v>
      </c>
      <c r="FM19" s="133" t="s">
        <v>85</v>
      </c>
      <c r="FN19" s="191"/>
      <c r="FO19" s="191"/>
      <c r="FP19" s="194"/>
      <c r="FQ19" s="194"/>
      <c r="FR19" s="194"/>
      <c r="FS19" s="122"/>
      <c r="FT19" s="124"/>
      <c r="FU19" s="262">
        <v>1</v>
      </c>
      <c r="FV19" s="262"/>
      <c r="FW19" s="262"/>
      <c r="FX19" s="263"/>
      <c r="FY19" s="193">
        <v>1000</v>
      </c>
      <c r="FZ19" s="131">
        <f t="shared" si="41"/>
        <v>0</v>
      </c>
      <c r="GA19" s="132">
        <f t="shared" si="11"/>
        <v>60</v>
      </c>
      <c r="GB19" s="133" t="s">
        <v>85</v>
      </c>
      <c r="GC19" s="191"/>
      <c r="GD19" s="191"/>
      <c r="GE19" s="194"/>
      <c r="GF19" s="194"/>
      <c r="GG19" s="194"/>
      <c r="GH19" s="122"/>
      <c r="GI19" s="124"/>
      <c r="GJ19" s="262">
        <v>1</v>
      </c>
      <c r="GK19" s="262">
        <v>7</v>
      </c>
      <c r="GL19" s="262">
        <v>-9</v>
      </c>
      <c r="GM19" s="263">
        <v>-3</v>
      </c>
      <c r="GN19" s="193">
        <v>1000</v>
      </c>
      <c r="GO19" s="131">
        <f t="shared" si="42"/>
        <v>-3</v>
      </c>
      <c r="GP19" s="132">
        <f t="shared" si="12"/>
        <v>108</v>
      </c>
      <c r="GQ19" s="133" t="s">
        <v>85</v>
      </c>
      <c r="GR19" s="191"/>
      <c r="GS19" s="191"/>
      <c r="GT19" s="194"/>
      <c r="GU19" s="194"/>
      <c r="GV19" s="194"/>
      <c r="GW19" s="122"/>
      <c r="GX19" s="124"/>
      <c r="GY19" s="262"/>
      <c r="GZ19" s="262"/>
      <c r="HA19" s="262"/>
      <c r="HB19" s="263"/>
      <c r="HC19" s="193"/>
      <c r="HD19" s="131">
        <f t="shared" si="43"/>
        <v>0</v>
      </c>
      <c r="HE19" s="132">
        <f t="shared" si="13"/>
        <v>2113</v>
      </c>
      <c r="HF19" s="133" t="s">
        <v>85</v>
      </c>
      <c r="HG19" s="191"/>
      <c r="HH19" s="191"/>
      <c r="HI19" s="194"/>
      <c r="HJ19" s="194"/>
      <c r="HK19" s="194"/>
      <c r="HL19" s="122"/>
      <c r="HM19" s="124"/>
      <c r="HN19" s="262"/>
      <c r="HO19" s="262"/>
      <c r="HP19" s="262"/>
      <c r="HQ19" s="263"/>
      <c r="HR19" s="193"/>
      <c r="HS19" s="131">
        <f t="shared" si="44"/>
        <v>0</v>
      </c>
      <c r="HT19" s="132">
        <f t="shared" si="14"/>
        <v>1341</v>
      </c>
      <c r="HU19" s="133" t="s">
        <v>85</v>
      </c>
      <c r="HV19" s="191"/>
      <c r="HW19" s="191"/>
      <c r="HX19" s="194"/>
      <c r="HY19" s="194"/>
      <c r="HZ19" s="194"/>
      <c r="IA19" s="122"/>
      <c r="IB19" s="124"/>
      <c r="IC19" s="262">
        <v>13</v>
      </c>
      <c r="ID19" s="262">
        <v>347</v>
      </c>
      <c r="IE19" s="262">
        <v>-1</v>
      </c>
      <c r="IF19" s="263">
        <v>347</v>
      </c>
      <c r="IG19" s="193">
        <v>10000</v>
      </c>
      <c r="IH19" s="131">
        <f t="shared" si="45"/>
        <v>347</v>
      </c>
      <c r="II19" s="132">
        <f t="shared" si="15"/>
        <v>5031</v>
      </c>
      <c r="IJ19" s="133" t="s">
        <v>85</v>
      </c>
      <c r="IK19" s="191"/>
      <c r="IL19" s="191"/>
      <c r="IM19" s="194"/>
      <c r="IN19" s="194"/>
      <c r="IO19" s="194"/>
      <c r="IP19" s="122"/>
      <c r="IQ19" s="124"/>
      <c r="IR19" s="262"/>
      <c r="IS19" s="262"/>
      <c r="IT19" s="262"/>
      <c r="IU19" s="263"/>
      <c r="IV19" s="193"/>
      <c r="IW19" s="131">
        <f t="shared" si="46"/>
        <v>0</v>
      </c>
      <c r="IX19" s="132">
        <f t="shared" si="16"/>
        <v>1508</v>
      </c>
      <c r="IY19" s="133" t="s">
        <v>85</v>
      </c>
      <c r="IZ19" s="191"/>
      <c r="JA19" s="191"/>
      <c r="JB19" s="194"/>
      <c r="JC19" s="194"/>
      <c r="JD19" s="194"/>
      <c r="JE19" s="122"/>
      <c r="JF19" s="124"/>
      <c r="JG19" s="262">
        <v>6</v>
      </c>
      <c r="JH19" s="262">
        <v>25</v>
      </c>
      <c r="JI19" s="262">
        <v>-24</v>
      </c>
      <c r="JJ19" s="263">
        <v>25</v>
      </c>
      <c r="JK19" s="193">
        <v>1000</v>
      </c>
      <c r="JL19" s="131">
        <f t="shared" si="47"/>
        <v>25</v>
      </c>
      <c r="JM19" s="132">
        <f t="shared" si="17"/>
        <v>429</v>
      </c>
      <c r="JN19" s="133" t="s">
        <v>85</v>
      </c>
      <c r="JO19" s="191"/>
      <c r="JP19" s="191"/>
      <c r="JQ19" s="194"/>
      <c r="JR19" s="194"/>
      <c r="JS19" s="194"/>
      <c r="JT19" s="122"/>
      <c r="JU19" s="124"/>
      <c r="JV19" s="262">
        <v>1</v>
      </c>
      <c r="JW19" s="262"/>
      <c r="JX19" s="262"/>
      <c r="JY19" s="263"/>
      <c r="JZ19" s="193">
        <v>1000</v>
      </c>
      <c r="KA19" s="131">
        <f t="shared" si="48"/>
        <v>0</v>
      </c>
      <c r="KB19" s="132">
        <f t="shared" si="18"/>
        <v>207</v>
      </c>
      <c r="KC19" s="133" t="s">
        <v>85</v>
      </c>
      <c r="KD19" s="191"/>
      <c r="KE19" s="191"/>
      <c r="KF19" s="194"/>
      <c r="KG19" s="194"/>
      <c r="KH19" s="194"/>
      <c r="KI19" s="122"/>
      <c r="KJ19" s="124" t="s">
        <v>229</v>
      </c>
      <c r="KK19" s="262">
        <v>46</v>
      </c>
      <c r="KL19" s="262">
        <v>5</v>
      </c>
      <c r="KM19" s="262">
        <v>-270</v>
      </c>
      <c r="KN19" s="263">
        <v>-203</v>
      </c>
      <c r="KO19" s="193">
        <v>1000</v>
      </c>
      <c r="KP19" s="131">
        <f t="shared" si="49"/>
        <v>-203</v>
      </c>
      <c r="KQ19" s="132">
        <f t="shared" si="19"/>
        <v>-198</v>
      </c>
      <c r="KR19" s="133" t="s">
        <v>85</v>
      </c>
      <c r="KS19" s="191"/>
      <c r="KT19" s="191"/>
      <c r="KU19" s="194"/>
      <c r="KV19" s="194"/>
      <c r="KW19" s="194"/>
      <c r="KX19" s="122"/>
      <c r="KY19" s="122"/>
      <c r="KZ19" s="262">
        <v>9</v>
      </c>
      <c r="LA19" s="262">
        <v>67</v>
      </c>
      <c r="LB19" s="262">
        <v>-26</v>
      </c>
      <c r="LC19" s="263">
        <v>64</v>
      </c>
      <c r="LD19" s="193">
        <v>1000</v>
      </c>
      <c r="LE19" s="131">
        <f t="shared" si="50"/>
        <v>64</v>
      </c>
      <c r="LF19" s="132">
        <f t="shared" si="20"/>
        <v>621</v>
      </c>
      <c r="LG19" s="271"/>
      <c r="LH19" s="133" t="s">
        <v>85</v>
      </c>
      <c r="LI19" s="194"/>
      <c r="LJ19" s="194"/>
      <c r="LK19" s="194"/>
      <c r="LL19" s="194"/>
      <c r="LM19" s="192"/>
      <c r="LN19" s="195"/>
      <c r="LO19" s="195"/>
      <c r="LP19" s="121"/>
      <c r="LQ19" s="122"/>
      <c r="LR19" s="122"/>
      <c r="LS19" s="122"/>
      <c r="LT19" s="71"/>
      <c r="LU19" s="129">
        <v>1</v>
      </c>
      <c r="LV19" s="129">
        <v>29</v>
      </c>
      <c r="LW19" s="129">
        <v>-14</v>
      </c>
      <c r="LX19" s="130">
        <v>14</v>
      </c>
      <c r="LY19" s="193">
        <v>1000</v>
      </c>
      <c r="LZ19" s="131">
        <f t="shared" si="51"/>
        <v>14</v>
      </c>
      <c r="MA19" s="132">
        <f t="shared" si="21"/>
        <v>74</v>
      </c>
      <c r="MB19" s="229"/>
      <c r="MC19" s="133" t="s">
        <v>85</v>
      </c>
      <c r="MD19" s="194"/>
      <c r="ME19" s="194"/>
      <c r="MF19" s="194"/>
      <c r="MG19" s="194"/>
      <c r="MH19" s="192"/>
      <c r="MI19" s="195"/>
      <c r="MJ19" s="195"/>
      <c r="MK19" s="121"/>
      <c r="ML19" s="122"/>
      <c r="MM19" s="122"/>
      <c r="MN19" s="122"/>
      <c r="MO19" s="71"/>
      <c r="MP19" s="129">
        <v>1</v>
      </c>
      <c r="MQ19" s="129"/>
      <c r="MR19" s="129"/>
      <c r="MS19" s="130">
        <v>5</v>
      </c>
      <c r="MT19" s="193">
        <v>410</v>
      </c>
      <c r="MU19" s="131">
        <f t="shared" si="52"/>
        <v>5</v>
      </c>
      <c r="MV19" s="132">
        <f t="shared" si="22"/>
        <v>201</v>
      </c>
      <c r="MX19" s="133" t="s">
        <v>85</v>
      </c>
      <c r="MY19" s="194"/>
      <c r="MZ19" s="194"/>
      <c r="NA19" s="194"/>
      <c r="NB19" s="194"/>
      <c r="NC19" s="192"/>
      <c r="ND19" s="195"/>
      <c r="NE19" s="195"/>
      <c r="NF19" s="121"/>
      <c r="NG19" s="122"/>
      <c r="NH19" s="122"/>
      <c r="NI19" s="122"/>
      <c r="NJ19" s="71"/>
      <c r="NK19" s="129">
        <v>1</v>
      </c>
      <c r="NL19" s="129"/>
      <c r="NM19" s="129"/>
      <c r="NN19" s="130">
        <v>6</v>
      </c>
      <c r="NO19" s="193">
        <v>542</v>
      </c>
      <c r="NP19" s="131">
        <f t="shared" si="53"/>
        <v>6</v>
      </c>
      <c r="NQ19" s="132">
        <f t="shared" si="23"/>
        <v>97</v>
      </c>
      <c r="NS19" s="133" t="s">
        <v>85</v>
      </c>
      <c r="NT19" s="194"/>
      <c r="NU19" s="194"/>
      <c r="NV19" s="194"/>
      <c r="NW19" s="194"/>
      <c r="NX19" s="192"/>
      <c r="NY19" s="195"/>
      <c r="NZ19" s="195"/>
      <c r="OA19" s="121"/>
      <c r="OB19" s="122"/>
      <c r="OC19" s="122"/>
      <c r="OD19" s="122"/>
      <c r="OE19" s="71"/>
      <c r="OF19" s="129"/>
      <c r="OG19" s="129"/>
      <c r="OH19" s="129"/>
      <c r="OI19" s="130"/>
      <c r="OJ19" s="193">
        <v>1000</v>
      </c>
      <c r="OK19" s="131">
        <f t="shared" si="54"/>
        <v>0</v>
      </c>
      <c r="OL19" s="132">
        <f t="shared" si="24"/>
        <v>232</v>
      </c>
      <c r="OQ19" s="363" t="s">
        <v>85</v>
      </c>
      <c r="OR19" s="472"/>
      <c r="OS19" s="472"/>
      <c r="OT19" s="473"/>
      <c r="OU19" s="473"/>
      <c r="OV19" s="473"/>
      <c r="OW19" s="358"/>
      <c r="OX19" s="474"/>
      <c r="OY19" s="367">
        <v>1</v>
      </c>
      <c r="OZ19" s="367">
        <v>68</v>
      </c>
      <c r="PA19" s="367">
        <v>0</v>
      </c>
      <c r="PB19" s="368">
        <v>56</v>
      </c>
      <c r="PC19" s="476">
        <v>1000</v>
      </c>
      <c r="PD19" s="370">
        <f t="shared" si="55"/>
        <v>56</v>
      </c>
      <c r="PE19" s="477">
        <f t="shared" si="25"/>
        <v>317</v>
      </c>
      <c r="PF19" s="133" t="s">
        <v>85</v>
      </c>
      <c r="PG19" s="191"/>
      <c r="PH19" s="191"/>
      <c r="PI19" s="194"/>
      <c r="PJ19" s="194"/>
      <c r="PK19" s="194"/>
      <c r="PL19" s="122"/>
      <c r="PM19" s="124"/>
      <c r="PN19" s="367">
        <v>32</v>
      </c>
      <c r="PO19" s="262">
        <v>477</v>
      </c>
      <c r="PP19" s="262">
        <v>-119</v>
      </c>
      <c r="PQ19" s="263">
        <v>421</v>
      </c>
      <c r="PR19" s="193">
        <v>1000</v>
      </c>
      <c r="PS19" s="131">
        <f t="shared" si="56"/>
        <v>421</v>
      </c>
      <c r="PT19" s="132">
        <f t="shared" si="26"/>
        <v>2422</v>
      </c>
      <c r="PU19" s="133" t="s">
        <v>85</v>
      </c>
      <c r="PV19" s="191"/>
      <c r="PW19" s="191"/>
      <c r="PX19" s="194"/>
      <c r="PY19" s="194"/>
      <c r="PZ19" s="194"/>
      <c r="QA19" s="122"/>
      <c r="QB19" s="124"/>
      <c r="QC19" s="367">
        <v>2</v>
      </c>
      <c r="QD19" s="262"/>
      <c r="QE19" s="262"/>
      <c r="QF19" s="263"/>
      <c r="QG19" s="193">
        <v>1000</v>
      </c>
      <c r="QH19" s="131">
        <f t="shared" si="57"/>
        <v>0</v>
      </c>
      <c r="QI19" s="132">
        <f t="shared" si="27"/>
        <v>388</v>
      </c>
      <c r="QJ19" s="133" t="s">
        <v>85</v>
      </c>
      <c r="QK19" s="191"/>
      <c r="QL19" s="191"/>
      <c r="QM19" s="194"/>
      <c r="QN19" s="194"/>
      <c r="QO19" s="194"/>
      <c r="QP19" s="122"/>
      <c r="QQ19" s="124"/>
      <c r="QR19" s="367">
        <v>2</v>
      </c>
      <c r="QS19" s="262"/>
      <c r="QT19" s="262"/>
      <c r="QU19" s="263"/>
      <c r="QV19" s="193">
        <v>1000</v>
      </c>
      <c r="QW19" s="131">
        <f t="shared" si="58"/>
        <v>0</v>
      </c>
      <c r="QX19" s="132">
        <f t="shared" si="28"/>
        <v>212</v>
      </c>
      <c r="QY19" s="133" t="s">
        <v>85</v>
      </c>
      <c r="QZ19" s="191"/>
      <c r="RA19" s="191"/>
      <c r="RB19" s="194"/>
      <c r="RC19" s="194"/>
      <c r="RD19" s="194"/>
      <c r="RE19" s="122"/>
      <c r="RF19" s="124"/>
      <c r="RG19" s="367">
        <v>8</v>
      </c>
      <c r="RH19" s="262">
        <v>73</v>
      </c>
      <c r="RI19" s="262">
        <v>-9</v>
      </c>
      <c r="RJ19" s="263">
        <v>61</v>
      </c>
      <c r="RK19" s="193">
        <v>1000</v>
      </c>
      <c r="RL19" s="131">
        <f t="shared" si="59"/>
        <v>61</v>
      </c>
      <c r="RM19" s="132">
        <f t="shared" si="29"/>
        <v>388</v>
      </c>
    </row>
    <row r="20" spans="1:481" ht="15.6" thickTop="1" thickBot="1">
      <c r="A20" s="133" t="s">
        <v>86</v>
      </c>
      <c r="B20" s="235"/>
      <c r="C20" s="273"/>
      <c r="D20" s="236"/>
      <c r="E20" s="236"/>
      <c r="F20" s="236"/>
      <c r="G20" s="236"/>
      <c r="H20" s="124"/>
      <c r="I20" s="367">
        <v>2</v>
      </c>
      <c r="J20" s="367"/>
      <c r="K20" s="367"/>
      <c r="L20" s="368"/>
      <c r="M20" s="193">
        <v>1000</v>
      </c>
      <c r="N20" s="131">
        <f t="shared" si="30"/>
        <v>0</v>
      </c>
      <c r="O20" s="132">
        <f t="shared" si="0"/>
        <v>165</v>
      </c>
      <c r="Q20" s="133" t="s">
        <v>86</v>
      </c>
      <c r="R20" s="235"/>
      <c r="S20" s="273"/>
      <c r="T20" s="236"/>
      <c r="U20" s="236"/>
      <c r="V20" s="236"/>
      <c r="W20" s="236"/>
      <c r="X20" s="124"/>
      <c r="Y20" s="367">
        <v>16</v>
      </c>
      <c r="Z20" s="262">
        <v>108</v>
      </c>
      <c r="AA20" s="262">
        <v>-20</v>
      </c>
      <c r="AB20" s="263">
        <v>108</v>
      </c>
      <c r="AC20" s="193">
        <v>1000</v>
      </c>
      <c r="AD20" s="131">
        <f t="shared" si="31"/>
        <v>108</v>
      </c>
      <c r="AE20" s="132">
        <f t="shared" si="1"/>
        <v>677</v>
      </c>
      <c r="AF20" s="133" t="s">
        <v>86</v>
      </c>
      <c r="AG20" s="235"/>
      <c r="AH20" s="273"/>
      <c r="AI20" s="236"/>
      <c r="AJ20" s="236"/>
      <c r="AK20" s="236"/>
      <c r="AL20" s="236"/>
      <c r="AM20" s="124"/>
      <c r="AN20" s="367"/>
      <c r="AO20" s="262"/>
      <c r="AP20" s="262"/>
      <c r="AQ20" s="263"/>
      <c r="AR20" s="193">
        <v>1000</v>
      </c>
      <c r="AS20" s="131">
        <f t="shared" si="32"/>
        <v>0</v>
      </c>
      <c r="AT20" s="132">
        <f t="shared" si="2"/>
        <v>302</v>
      </c>
      <c r="AU20" s="133" t="s">
        <v>86</v>
      </c>
      <c r="AV20" s="235"/>
      <c r="AW20" s="273"/>
      <c r="AX20" s="236"/>
      <c r="AY20" s="236"/>
      <c r="AZ20" s="236"/>
      <c r="BA20" s="236"/>
      <c r="BB20" s="124"/>
      <c r="BC20" s="367"/>
      <c r="BD20" s="262"/>
      <c r="BE20" s="262"/>
      <c r="BF20" s="263"/>
      <c r="BG20" s="193">
        <v>1000</v>
      </c>
      <c r="BH20" s="131">
        <f t="shared" si="33"/>
        <v>0</v>
      </c>
      <c r="BI20" s="132">
        <f t="shared" si="3"/>
        <v>187</v>
      </c>
      <c r="BJ20" s="400"/>
      <c r="BK20" s="133" t="s">
        <v>86</v>
      </c>
      <c r="BL20" s="235"/>
      <c r="BM20" s="273"/>
      <c r="BN20" s="236"/>
      <c r="BO20" s="236"/>
      <c r="BP20" s="236"/>
      <c r="BQ20" s="236"/>
      <c r="BR20" s="124"/>
      <c r="BS20" s="367">
        <v>10</v>
      </c>
      <c r="BT20" s="262">
        <v>79</v>
      </c>
      <c r="BU20" s="262">
        <v>-20</v>
      </c>
      <c r="BV20" s="263">
        <v>78</v>
      </c>
      <c r="BW20" s="193">
        <v>1000</v>
      </c>
      <c r="BX20" s="131">
        <f t="shared" si="34"/>
        <v>78</v>
      </c>
      <c r="BY20" s="132">
        <f t="shared" si="4"/>
        <v>157</v>
      </c>
      <c r="BZ20" s="400"/>
      <c r="CA20" s="133" t="s">
        <v>86</v>
      </c>
      <c r="CB20" s="235"/>
      <c r="CC20" s="273"/>
      <c r="CD20" s="236"/>
      <c r="CE20" s="236"/>
      <c r="CF20" s="236"/>
      <c r="CG20" s="236"/>
      <c r="CH20" s="124"/>
      <c r="CI20" s="367">
        <v>2</v>
      </c>
      <c r="CJ20" s="262">
        <v>20</v>
      </c>
      <c r="CK20" s="262">
        <v>-16</v>
      </c>
      <c r="CL20" s="263">
        <v>0</v>
      </c>
      <c r="CM20" s="193">
        <v>1000</v>
      </c>
      <c r="CN20" s="131">
        <f t="shared" si="35"/>
        <v>0</v>
      </c>
      <c r="CO20" s="132">
        <f t="shared" si="5"/>
        <v>181</v>
      </c>
      <c r="CP20" s="363" t="s">
        <v>86</v>
      </c>
      <c r="CQ20" s="235"/>
      <c r="CR20" s="273"/>
      <c r="CS20" s="236"/>
      <c r="CT20" s="236"/>
      <c r="CU20" s="236"/>
      <c r="CV20" s="236"/>
      <c r="CW20" s="365"/>
      <c r="CX20" s="367">
        <v>2</v>
      </c>
      <c r="CY20" s="367">
        <v>58</v>
      </c>
      <c r="CZ20" s="367">
        <v>-11</v>
      </c>
      <c r="DA20" s="368">
        <v>46</v>
      </c>
      <c r="DB20" s="369">
        <v>1000</v>
      </c>
      <c r="DC20" s="370">
        <f t="shared" si="36"/>
        <v>46</v>
      </c>
      <c r="DD20" s="371">
        <f t="shared" si="6"/>
        <v>123</v>
      </c>
      <c r="DE20" s="133" t="s">
        <v>86</v>
      </c>
      <c r="DF20" s="235"/>
      <c r="DG20" s="273"/>
      <c r="DH20" s="236"/>
      <c r="DI20" s="236"/>
      <c r="DJ20" s="236"/>
      <c r="DK20" s="236"/>
      <c r="DL20" s="124"/>
      <c r="DM20" s="262">
        <v>1</v>
      </c>
      <c r="DN20" s="262"/>
      <c r="DO20" s="262"/>
      <c r="DP20" s="263"/>
      <c r="DQ20" s="193">
        <v>1000</v>
      </c>
      <c r="DR20" s="131">
        <f t="shared" si="37"/>
        <v>0</v>
      </c>
      <c r="DS20" s="132">
        <f t="shared" si="7"/>
        <v>-50</v>
      </c>
      <c r="DT20" s="133" t="s">
        <v>86</v>
      </c>
      <c r="DU20" s="235"/>
      <c r="DV20" s="273"/>
      <c r="DW20" s="236"/>
      <c r="DX20" s="236"/>
      <c r="DY20" s="236"/>
      <c r="DZ20" s="236"/>
      <c r="EA20" s="124"/>
      <c r="EB20" s="262">
        <v>1</v>
      </c>
      <c r="EC20" s="262"/>
      <c r="ED20" s="262"/>
      <c r="EE20" s="263"/>
      <c r="EF20" s="193">
        <v>1000</v>
      </c>
      <c r="EG20" s="131">
        <f t="shared" si="38"/>
        <v>0</v>
      </c>
      <c r="EH20" s="132">
        <f t="shared" si="8"/>
        <v>16</v>
      </c>
      <c r="EI20" s="133" t="s">
        <v>86</v>
      </c>
      <c r="EJ20" s="235"/>
      <c r="EK20" s="273"/>
      <c r="EL20" s="236"/>
      <c r="EM20" s="236"/>
      <c r="EN20" s="236"/>
      <c r="EO20" s="236"/>
      <c r="EP20" s="124"/>
      <c r="EQ20" s="262">
        <v>1</v>
      </c>
      <c r="ER20" s="262">
        <v>4</v>
      </c>
      <c r="ES20" s="262">
        <v>-27</v>
      </c>
      <c r="ET20" s="263">
        <v>-23</v>
      </c>
      <c r="EU20" s="193">
        <v>1000</v>
      </c>
      <c r="EV20" s="131">
        <f t="shared" si="39"/>
        <v>-23</v>
      </c>
      <c r="EW20" s="132">
        <f t="shared" si="9"/>
        <v>121</v>
      </c>
      <c r="EX20" s="133" t="s">
        <v>86</v>
      </c>
      <c r="EY20" s="235"/>
      <c r="EZ20" s="273"/>
      <c r="FA20" s="236"/>
      <c r="FB20" s="236"/>
      <c r="FC20" s="236"/>
      <c r="FD20" s="236"/>
      <c r="FE20" s="124"/>
      <c r="FF20" s="262">
        <v>1</v>
      </c>
      <c r="FG20" s="262"/>
      <c r="FH20" s="262"/>
      <c r="FI20" s="263"/>
      <c r="FJ20" s="193">
        <v>1000</v>
      </c>
      <c r="FK20" s="131">
        <f t="shared" si="40"/>
        <v>0</v>
      </c>
      <c r="FL20" s="132">
        <f t="shared" si="10"/>
        <v>32</v>
      </c>
      <c r="FM20" s="133" t="s">
        <v>86</v>
      </c>
      <c r="FN20" s="235"/>
      <c r="FO20" s="273"/>
      <c r="FP20" s="236"/>
      <c r="FQ20" s="236"/>
      <c r="FR20" s="236"/>
      <c r="FS20" s="236"/>
      <c r="FT20" s="124"/>
      <c r="FU20" s="262">
        <v>1</v>
      </c>
      <c r="FV20" s="262"/>
      <c r="FW20" s="262"/>
      <c r="FX20" s="263"/>
      <c r="FY20" s="193">
        <v>1000</v>
      </c>
      <c r="FZ20" s="131">
        <f t="shared" si="41"/>
        <v>0</v>
      </c>
      <c r="GA20" s="132">
        <f t="shared" si="11"/>
        <v>60</v>
      </c>
      <c r="GB20" s="133" t="s">
        <v>86</v>
      </c>
      <c r="GC20" s="235"/>
      <c r="GD20" s="273"/>
      <c r="GE20" s="236"/>
      <c r="GF20" s="236"/>
      <c r="GG20" s="236"/>
      <c r="GH20" s="236"/>
      <c r="GI20" s="124"/>
      <c r="GJ20" s="262">
        <v>1</v>
      </c>
      <c r="GK20" s="262">
        <v>11</v>
      </c>
      <c r="GL20" s="262">
        <v>-7</v>
      </c>
      <c r="GM20" s="263">
        <v>7</v>
      </c>
      <c r="GN20" s="193">
        <v>1000</v>
      </c>
      <c r="GO20" s="131">
        <f t="shared" si="42"/>
        <v>7</v>
      </c>
      <c r="GP20" s="132">
        <f t="shared" si="12"/>
        <v>115</v>
      </c>
      <c r="GQ20" s="133" t="s">
        <v>86</v>
      </c>
      <c r="GR20" s="235"/>
      <c r="GS20" s="273"/>
      <c r="GT20" s="236"/>
      <c r="GU20" s="236"/>
      <c r="GV20" s="236"/>
      <c r="GW20" s="236"/>
      <c r="GX20" s="124"/>
      <c r="GY20" s="262"/>
      <c r="GZ20" s="262"/>
      <c r="HA20" s="262"/>
      <c r="HB20" s="263"/>
      <c r="HC20" s="193"/>
      <c r="HD20" s="131">
        <f t="shared" si="43"/>
        <v>0</v>
      </c>
      <c r="HE20" s="132">
        <f t="shared" si="13"/>
        <v>2113</v>
      </c>
      <c r="HF20" s="133" t="s">
        <v>86</v>
      </c>
      <c r="HG20" s="235"/>
      <c r="HH20" s="273"/>
      <c r="HI20" s="236"/>
      <c r="HJ20" s="236"/>
      <c r="HK20" s="236"/>
      <c r="HL20" s="236"/>
      <c r="HM20" s="124"/>
      <c r="HN20" s="262"/>
      <c r="HO20" s="262"/>
      <c r="HP20" s="262"/>
      <c r="HQ20" s="263"/>
      <c r="HR20" s="193"/>
      <c r="HS20" s="131">
        <f t="shared" si="44"/>
        <v>0</v>
      </c>
      <c r="HT20" s="132">
        <f t="shared" si="14"/>
        <v>1341</v>
      </c>
      <c r="HU20" s="133" t="s">
        <v>86</v>
      </c>
      <c r="HV20" s="235"/>
      <c r="HW20" s="273"/>
      <c r="HX20" s="236"/>
      <c r="HY20" s="236"/>
      <c r="HZ20" s="236"/>
      <c r="IA20" s="236"/>
      <c r="IB20" s="124"/>
      <c r="IC20" s="262">
        <v>13</v>
      </c>
      <c r="ID20" s="262">
        <v>333</v>
      </c>
      <c r="IE20" s="262">
        <v>-8</v>
      </c>
      <c r="IF20" s="263">
        <v>332</v>
      </c>
      <c r="IG20" s="193">
        <v>10000</v>
      </c>
      <c r="IH20" s="131">
        <f t="shared" si="45"/>
        <v>332</v>
      </c>
      <c r="II20" s="132">
        <f t="shared" si="15"/>
        <v>5363</v>
      </c>
      <c r="IJ20" s="133" t="s">
        <v>86</v>
      </c>
      <c r="IK20" s="235"/>
      <c r="IL20" s="273"/>
      <c r="IM20" s="236"/>
      <c r="IN20" s="236"/>
      <c r="IO20" s="236"/>
      <c r="IP20" s="236"/>
      <c r="IQ20" s="124"/>
      <c r="IR20" s="262"/>
      <c r="IS20" s="262"/>
      <c r="IT20" s="262"/>
      <c r="IU20" s="263"/>
      <c r="IV20" s="193"/>
      <c r="IW20" s="131">
        <f t="shared" si="46"/>
        <v>0</v>
      </c>
      <c r="IX20" s="132">
        <f t="shared" si="16"/>
        <v>1508</v>
      </c>
      <c r="IY20" s="133" t="s">
        <v>86</v>
      </c>
      <c r="IZ20" s="235"/>
      <c r="JA20" s="273"/>
      <c r="JB20" s="236"/>
      <c r="JC20" s="236"/>
      <c r="JD20" s="236"/>
      <c r="JE20" s="236"/>
      <c r="JF20" s="124"/>
      <c r="JG20" s="262">
        <v>6</v>
      </c>
      <c r="JH20" s="262">
        <v>34</v>
      </c>
      <c r="JI20" s="262">
        <v>-29</v>
      </c>
      <c r="JJ20" s="263">
        <v>32</v>
      </c>
      <c r="JK20" s="193">
        <v>1000</v>
      </c>
      <c r="JL20" s="131">
        <f t="shared" si="47"/>
        <v>32</v>
      </c>
      <c r="JM20" s="132">
        <f t="shared" si="17"/>
        <v>461</v>
      </c>
      <c r="JN20" s="133" t="s">
        <v>86</v>
      </c>
      <c r="JO20" s="235"/>
      <c r="JP20" s="273"/>
      <c r="JQ20" s="236"/>
      <c r="JR20" s="236"/>
      <c r="JS20" s="236"/>
      <c r="JT20" s="236"/>
      <c r="JU20" s="124"/>
      <c r="JV20" s="262">
        <v>1</v>
      </c>
      <c r="JW20" s="262"/>
      <c r="JX20" s="262"/>
      <c r="JY20" s="263"/>
      <c r="JZ20" s="193">
        <v>1000</v>
      </c>
      <c r="KA20" s="131">
        <f t="shared" si="48"/>
        <v>0</v>
      </c>
      <c r="KB20" s="132">
        <f t="shared" si="18"/>
        <v>207</v>
      </c>
      <c r="KC20" s="133" t="s">
        <v>86</v>
      </c>
      <c r="KD20" s="235"/>
      <c r="KE20" s="273"/>
      <c r="KF20" s="236"/>
      <c r="KG20" s="236"/>
      <c r="KH20" s="236"/>
      <c r="KI20" s="236"/>
      <c r="KJ20" s="124" t="s">
        <v>229</v>
      </c>
      <c r="KK20" s="262">
        <v>5</v>
      </c>
      <c r="KL20" s="262">
        <v>47</v>
      </c>
      <c r="KM20" s="262">
        <v>-9</v>
      </c>
      <c r="KN20" s="263">
        <v>38</v>
      </c>
      <c r="KO20" s="193">
        <v>1000</v>
      </c>
      <c r="KP20" s="131">
        <f t="shared" si="49"/>
        <v>38</v>
      </c>
      <c r="KQ20" s="132">
        <f t="shared" si="19"/>
        <v>-160</v>
      </c>
      <c r="KR20" s="133" t="s">
        <v>86</v>
      </c>
      <c r="KS20" s="235"/>
      <c r="KT20" s="236"/>
      <c r="KU20" s="236"/>
      <c r="KV20" s="236"/>
      <c r="KW20" s="236"/>
      <c r="KX20" s="236"/>
      <c r="KY20" s="236"/>
      <c r="KZ20" s="262">
        <v>19</v>
      </c>
      <c r="LA20" s="262">
        <v>51</v>
      </c>
      <c r="LB20" s="262">
        <v>-24</v>
      </c>
      <c r="LC20" s="263">
        <v>32</v>
      </c>
      <c r="LD20" s="193">
        <v>1000</v>
      </c>
      <c r="LE20" s="131">
        <f t="shared" si="50"/>
        <v>32</v>
      </c>
      <c r="LF20" s="132">
        <f t="shared" si="20"/>
        <v>653</v>
      </c>
      <c r="LG20" s="271"/>
      <c r="LH20" s="133" t="s">
        <v>86</v>
      </c>
      <c r="LI20" s="597"/>
      <c r="LJ20" s="597"/>
      <c r="LK20" s="597"/>
      <c r="LL20" s="597"/>
      <c r="LM20" s="597"/>
      <c r="LN20" s="597"/>
      <c r="LO20" s="597"/>
      <c r="LP20" s="597"/>
      <c r="LQ20" s="597"/>
      <c r="LR20" s="137"/>
      <c r="LS20" s="122"/>
      <c r="LT20" s="122"/>
      <c r="LU20" s="129">
        <v>1</v>
      </c>
      <c r="LV20" s="129">
        <v>2</v>
      </c>
      <c r="LW20" s="129">
        <v>-27</v>
      </c>
      <c r="LX20" s="130">
        <v>-10</v>
      </c>
      <c r="LY20" s="193">
        <v>1000</v>
      </c>
      <c r="LZ20" s="131">
        <f t="shared" si="51"/>
        <v>-10</v>
      </c>
      <c r="MA20" s="132">
        <f t="shared" si="21"/>
        <v>64</v>
      </c>
      <c r="MB20" s="229"/>
      <c r="MC20" s="133" t="s">
        <v>86</v>
      </c>
      <c r="MD20" s="597"/>
      <c r="ME20" s="597"/>
      <c r="MF20" s="597"/>
      <c r="MG20" s="597"/>
      <c r="MH20" s="597"/>
      <c r="MI20" s="597"/>
      <c r="MJ20" s="597"/>
      <c r="MK20" s="597"/>
      <c r="ML20" s="597"/>
      <c r="MM20" s="137"/>
      <c r="MN20" s="122"/>
      <c r="MO20" s="122"/>
      <c r="MP20" s="129">
        <v>1</v>
      </c>
      <c r="MQ20" s="129"/>
      <c r="MR20" s="129"/>
      <c r="MS20" s="130">
        <v>16</v>
      </c>
      <c r="MT20" s="193">
        <v>1000</v>
      </c>
      <c r="MU20" s="131">
        <f t="shared" si="52"/>
        <v>16</v>
      </c>
      <c r="MV20" s="132">
        <f t="shared" si="22"/>
        <v>217</v>
      </c>
      <c r="MX20" s="133" t="s">
        <v>86</v>
      </c>
      <c r="MY20" s="597"/>
      <c r="MZ20" s="597"/>
      <c r="NA20" s="597"/>
      <c r="NB20" s="597"/>
      <c r="NC20" s="597"/>
      <c r="ND20" s="597"/>
      <c r="NE20" s="597"/>
      <c r="NF20" s="597"/>
      <c r="NG20" s="597"/>
      <c r="NH20" s="137"/>
      <c r="NI20" s="122"/>
      <c r="NJ20" s="122"/>
      <c r="NK20" s="129">
        <v>1</v>
      </c>
      <c r="NL20" s="129"/>
      <c r="NM20" s="129"/>
      <c r="NN20" s="130">
        <v>19</v>
      </c>
      <c r="NO20" s="193">
        <v>610</v>
      </c>
      <c r="NP20" s="131">
        <f t="shared" si="53"/>
        <v>19</v>
      </c>
      <c r="NQ20" s="132">
        <f t="shared" si="23"/>
        <v>116</v>
      </c>
      <c r="NS20" s="133" t="s">
        <v>86</v>
      </c>
      <c r="NT20" s="597"/>
      <c r="NU20" s="597"/>
      <c r="NV20" s="597"/>
      <c r="NW20" s="597"/>
      <c r="NX20" s="597"/>
      <c r="NY20" s="597"/>
      <c r="NZ20" s="597"/>
      <c r="OA20" s="597"/>
      <c r="OB20" s="597"/>
      <c r="OC20" s="137"/>
      <c r="OD20" s="122"/>
      <c r="OE20" s="122"/>
      <c r="OF20" s="129"/>
      <c r="OG20" s="129"/>
      <c r="OH20" s="129"/>
      <c r="OI20" s="130"/>
      <c r="OJ20" s="193">
        <v>1000</v>
      </c>
      <c r="OK20" s="131">
        <f t="shared" si="54"/>
        <v>0</v>
      </c>
      <c r="OL20" s="132">
        <f t="shared" si="24"/>
        <v>232</v>
      </c>
      <c r="OQ20" s="363" t="s">
        <v>86</v>
      </c>
      <c r="OR20" s="235"/>
      <c r="OS20" s="273"/>
      <c r="OT20" s="236"/>
      <c r="OU20" s="236"/>
      <c r="OV20" s="236"/>
      <c r="OW20" s="236"/>
      <c r="OX20" s="474"/>
      <c r="OY20" s="367">
        <v>1</v>
      </c>
      <c r="OZ20" s="367">
        <v>21</v>
      </c>
      <c r="PA20" s="367">
        <v>-8</v>
      </c>
      <c r="PB20" s="368">
        <v>11</v>
      </c>
      <c r="PC20" s="476">
        <v>1000</v>
      </c>
      <c r="PD20" s="370">
        <f t="shared" si="55"/>
        <v>11</v>
      </c>
      <c r="PE20" s="477">
        <f t="shared" si="25"/>
        <v>328</v>
      </c>
      <c r="PF20" s="133" t="s">
        <v>86</v>
      </c>
      <c r="PG20" s="235"/>
      <c r="PH20" s="273"/>
      <c r="PI20" s="236"/>
      <c r="PJ20" s="236"/>
      <c r="PK20" s="236"/>
      <c r="PL20" s="236"/>
      <c r="PM20" s="124"/>
      <c r="PN20" s="367">
        <v>16</v>
      </c>
      <c r="PO20" s="367">
        <v>109</v>
      </c>
      <c r="PP20" s="367">
        <v>0</v>
      </c>
      <c r="PQ20" s="368">
        <v>33</v>
      </c>
      <c r="PR20" s="456">
        <v>125</v>
      </c>
      <c r="PS20" s="131">
        <f t="shared" si="56"/>
        <v>33</v>
      </c>
      <c r="PT20" s="132">
        <f t="shared" si="26"/>
        <v>2455</v>
      </c>
      <c r="PU20" s="133" t="s">
        <v>86</v>
      </c>
      <c r="PV20" s="235"/>
      <c r="PW20" s="273"/>
      <c r="PX20" s="236"/>
      <c r="PY20" s="236"/>
      <c r="PZ20" s="236"/>
      <c r="QA20" s="236"/>
      <c r="QB20" s="124"/>
      <c r="QC20" s="367">
        <v>2</v>
      </c>
      <c r="QD20" s="262"/>
      <c r="QE20" s="262"/>
      <c r="QF20" s="263"/>
      <c r="QG20" s="193">
        <v>1000</v>
      </c>
      <c r="QH20" s="131">
        <f t="shared" si="57"/>
        <v>0</v>
      </c>
      <c r="QI20" s="132">
        <f t="shared" si="27"/>
        <v>388</v>
      </c>
      <c r="QJ20" s="133" t="s">
        <v>86</v>
      </c>
      <c r="QK20" s="235"/>
      <c r="QL20" s="273"/>
      <c r="QM20" s="236"/>
      <c r="QN20" s="236"/>
      <c r="QO20" s="236"/>
      <c r="QP20" s="236"/>
      <c r="QQ20" s="124"/>
      <c r="QR20" s="367">
        <v>2</v>
      </c>
      <c r="QS20" s="262"/>
      <c r="QT20" s="262"/>
      <c r="QU20" s="263"/>
      <c r="QV20" s="193">
        <v>1000</v>
      </c>
      <c r="QW20" s="131">
        <f t="shared" si="58"/>
        <v>0</v>
      </c>
      <c r="QX20" s="132">
        <f t="shared" si="28"/>
        <v>212</v>
      </c>
      <c r="QY20" s="133" t="s">
        <v>86</v>
      </c>
      <c r="QZ20" s="235"/>
      <c r="RA20" s="273"/>
      <c r="RB20" s="236"/>
      <c r="RC20" s="236"/>
      <c r="RD20" s="236"/>
      <c r="RE20" s="236"/>
      <c r="RF20" s="124"/>
      <c r="RG20" s="367">
        <v>6</v>
      </c>
      <c r="RH20" s="262">
        <v>69</v>
      </c>
      <c r="RI20" s="262">
        <v>-2</v>
      </c>
      <c r="RJ20" s="263">
        <v>69</v>
      </c>
      <c r="RK20" s="193">
        <v>1000</v>
      </c>
      <c r="RL20" s="131">
        <f t="shared" si="59"/>
        <v>69</v>
      </c>
      <c r="RM20" s="132">
        <f t="shared" si="29"/>
        <v>457</v>
      </c>
    </row>
    <row r="21" spans="1:481" ht="15" thickTop="1">
      <c r="A21" s="133" t="s">
        <v>87</v>
      </c>
      <c r="B21" s="237"/>
      <c r="C21" s="270"/>
      <c r="D21" s="238"/>
      <c r="E21" s="238"/>
      <c r="F21" s="238"/>
      <c r="G21" s="238"/>
      <c r="H21" s="124"/>
      <c r="I21" s="367">
        <v>2</v>
      </c>
      <c r="J21" s="367"/>
      <c r="K21" s="367"/>
      <c r="L21" s="368"/>
      <c r="M21" s="193">
        <v>1000</v>
      </c>
      <c r="N21" s="131">
        <f t="shared" si="30"/>
        <v>0</v>
      </c>
      <c r="O21" s="132">
        <f t="shared" si="0"/>
        <v>165</v>
      </c>
      <c r="Q21" s="133" t="s">
        <v>87</v>
      </c>
      <c r="R21" s="237"/>
      <c r="S21" s="442"/>
      <c r="T21" s="238"/>
      <c r="U21" s="238"/>
      <c r="V21" s="238"/>
      <c r="W21" s="238"/>
      <c r="X21" s="124"/>
      <c r="Y21" s="367">
        <v>16</v>
      </c>
      <c r="Z21" s="262">
        <v>2</v>
      </c>
      <c r="AA21" s="262">
        <v>-191</v>
      </c>
      <c r="AB21" s="263">
        <v>-150</v>
      </c>
      <c r="AC21" s="193">
        <v>1000</v>
      </c>
      <c r="AD21" s="131">
        <f t="shared" si="31"/>
        <v>-150</v>
      </c>
      <c r="AE21" s="132">
        <f t="shared" si="1"/>
        <v>527</v>
      </c>
      <c r="AF21" s="133" t="s">
        <v>87</v>
      </c>
      <c r="AG21" s="237"/>
      <c r="AH21" s="442"/>
      <c r="AI21" s="238"/>
      <c r="AJ21" s="238"/>
      <c r="AK21" s="238"/>
      <c r="AL21" s="238"/>
      <c r="AM21" s="124"/>
      <c r="AN21" s="367"/>
      <c r="AO21" s="262"/>
      <c r="AP21" s="262"/>
      <c r="AQ21" s="263"/>
      <c r="AR21" s="193">
        <v>1000</v>
      </c>
      <c r="AS21" s="131">
        <f t="shared" si="32"/>
        <v>0</v>
      </c>
      <c r="AT21" s="132">
        <f t="shared" si="2"/>
        <v>302</v>
      </c>
      <c r="AU21" s="133" t="s">
        <v>87</v>
      </c>
      <c r="AV21" s="237"/>
      <c r="AW21" s="438"/>
      <c r="AX21" s="238"/>
      <c r="AY21" s="238"/>
      <c r="AZ21" s="238"/>
      <c r="BA21" s="238"/>
      <c r="BB21" s="124"/>
      <c r="BC21" s="367"/>
      <c r="BD21" s="262"/>
      <c r="BE21" s="262"/>
      <c r="BF21" s="263"/>
      <c r="BG21" s="193">
        <v>1000</v>
      </c>
      <c r="BH21" s="131">
        <f t="shared" si="33"/>
        <v>0</v>
      </c>
      <c r="BI21" s="132">
        <f t="shared" si="3"/>
        <v>187</v>
      </c>
      <c r="BJ21" s="400"/>
      <c r="BK21" s="133" t="s">
        <v>87</v>
      </c>
      <c r="BL21" s="237"/>
      <c r="BM21" s="438"/>
      <c r="BN21" s="238"/>
      <c r="BO21" s="238"/>
      <c r="BP21" s="238"/>
      <c r="BQ21" s="238"/>
      <c r="BR21" s="124"/>
      <c r="BS21" s="367">
        <v>14</v>
      </c>
      <c r="BT21" s="262">
        <v>88</v>
      </c>
      <c r="BU21" s="262">
        <v>-26</v>
      </c>
      <c r="BV21" s="263">
        <v>88</v>
      </c>
      <c r="BW21" s="193">
        <v>1000</v>
      </c>
      <c r="BX21" s="131">
        <f t="shared" si="34"/>
        <v>88</v>
      </c>
      <c r="BY21" s="132">
        <f t="shared" si="4"/>
        <v>245</v>
      </c>
      <c r="BZ21" s="400"/>
      <c r="CA21" s="133" t="s">
        <v>87</v>
      </c>
      <c r="CB21" s="237"/>
      <c r="CC21" s="442"/>
      <c r="CD21" s="238"/>
      <c r="CE21" s="238"/>
      <c r="CF21" s="238"/>
      <c r="CG21" s="238"/>
      <c r="CH21" s="124"/>
      <c r="CI21" s="367">
        <v>2</v>
      </c>
      <c r="CJ21" s="262">
        <v>18</v>
      </c>
      <c r="CK21" s="262">
        <v>-40</v>
      </c>
      <c r="CL21" s="263">
        <v>-34</v>
      </c>
      <c r="CM21" s="193">
        <v>1000</v>
      </c>
      <c r="CN21" s="131">
        <f t="shared" si="35"/>
        <v>-34</v>
      </c>
      <c r="CO21" s="132">
        <f t="shared" si="5"/>
        <v>147</v>
      </c>
      <c r="CP21" s="363" t="s">
        <v>87</v>
      </c>
      <c r="CQ21" s="237"/>
      <c r="CR21" s="333"/>
      <c r="CS21" s="238"/>
      <c r="CT21" s="238"/>
      <c r="CU21" s="238"/>
      <c r="CV21" s="238"/>
      <c r="CW21" s="365"/>
      <c r="CX21" s="367">
        <v>2</v>
      </c>
      <c r="CY21" s="367">
        <v>33</v>
      </c>
      <c r="CZ21" s="367">
        <v>-21</v>
      </c>
      <c r="DA21" s="368">
        <v>24</v>
      </c>
      <c r="DB21" s="369">
        <v>1000</v>
      </c>
      <c r="DC21" s="370">
        <f t="shared" si="36"/>
        <v>24</v>
      </c>
      <c r="DD21" s="371">
        <f t="shared" si="6"/>
        <v>147</v>
      </c>
      <c r="DE21" s="133" t="s">
        <v>87</v>
      </c>
      <c r="DF21" s="237"/>
      <c r="DG21" s="333"/>
      <c r="DH21" s="238"/>
      <c r="DI21" s="238"/>
      <c r="DJ21" s="238"/>
      <c r="DK21" s="238"/>
      <c r="DL21" s="124"/>
      <c r="DM21" s="262">
        <v>1</v>
      </c>
      <c r="DN21" s="262"/>
      <c r="DO21" s="262"/>
      <c r="DP21" s="263"/>
      <c r="DQ21" s="193">
        <v>1000</v>
      </c>
      <c r="DR21" s="131">
        <f t="shared" si="37"/>
        <v>0</v>
      </c>
      <c r="DS21" s="132">
        <f t="shared" si="7"/>
        <v>-50</v>
      </c>
      <c r="DT21" s="133" t="s">
        <v>87</v>
      </c>
      <c r="DU21" s="237"/>
      <c r="DV21" s="329"/>
      <c r="DW21" s="238"/>
      <c r="DX21" s="238"/>
      <c r="DY21" s="238"/>
      <c r="DZ21" s="238"/>
      <c r="EA21" s="124"/>
      <c r="EB21" s="262">
        <v>1</v>
      </c>
      <c r="EC21" s="262"/>
      <c r="ED21" s="262"/>
      <c r="EE21" s="263"/>
      <c r="EF21" s="193">
        <v>1000</v>
      </c>
      <c r="EG21" s="131">
        <f t="shared" si="38"/>
        <v>0</v>
      </c>
      <c r="EH21" s="132">
        <f t="shared" si="8"/>
        <v>16</v>
      </c>
      <c r="EI21" s="133" t="s">
        <v>87</v>
      </c>
      <c r="EJ21" s="237"/>
      <c r="EK21" s="325"/>
      <c r="EL21" s="238"/>
      <c r="EM21" s="238"/>
      <c r="EN21" s="238"/>
      <c r="EO21" s="238"/>
      <c r="EP21" s="124"/>
      <c r="EQ21" s="262">
        <v>1</v>
      </c>
      <c r="ER21" s="262">
        <v>27</v>
      </c>
      <c r="ES21" s="262">
        <v>-11</v>
      </c>
      <c r="ET21" s="263">
        <v>24</v>
      </c>
      <c r="EU21" s="193">
        <v>1000</v>
      </c>
      <c r="EV21" s="131">
        <f t="shared" si="39"/>
        <v>24</v>
      </c>
      <c r="EW21" s="132">
        <f t="shared" si="9"/>
        <v>145</v>
      </c>
      <c r="EX21" s="133" t="s">
        <v>87</v>
      </c>
      <c r="EY21" s="237"/>
      <c r="EZ21" s="321"/>
      <c r="FA21" s="238"/>
      <c r="FB21" s="238"/>
      <c r="FC21" s="238"/>
      <c r="FD21" s="238"/>
      <c r="FE21" s="124"/>
      <c r="FF21" s="262">
        <v>1</v>
      </c>
      <c r="FG21" s="262"/>
      <c r="FH21" s="262"/>
      <c r="FI21" s="263"/>
      <c r="FJ21" s="193">
        <v>1000</v>
      </c>
      <c r="FK21" s="131">
        <f t="shared" si="40"/>
        <v>0</v>
      </c>
      <c r="FL21" s="132">
        <f t="shared" si="10"/>
        <v>32</v>
      </c>
      <c r="FM21" s="133" t="s">
        <v>87</v>
      </c>
      <c r="FN21" s="237"/>
      <c r="FO21" s="317"/>
      <c r="FP21" s="238"/>
      <c r="FQ21" s="238"/>
      <c r="FR21" s="238"/>
      <c r="FS21" s="238"/>
      <c r="FT21" s="124"/>
      <c r="FU21" s="262">
        <v>1</v>
      </c>
      <c r="FV21" s="262"/>
      <c r="FW21" s="262"/>
      <c r="FX21" s="263"/>
      <c r="FY21" s="193">
        <v>1000</v>
      </c>
      <c r="FZ21" s="131">
        <f t="shared" si="41"/>
        <v>0</v>
      </c>
      <c r="GA21" s="132">
        <f t="shared" si="11"/>
        <v>60</v>
      </c>
      <c r="GB21" s="133" t="s">
        <v>87</v>
      </c>
      <c r="GC21" s="237"/>
      <c r="GD21" s="317"/>
      <c r="GE21" s="238"/>
      <c r="GF21" s="238"/>
      <c r="GG21" s="238"/>
      <c r="GH21" s="238"/>
      <c r="GI21" s="124"/>
      <c r="GJ21" s="262">
        <v>1</v>
      </c>
      <c r="GK21" s="262">
        <v>22</v>
      </c>
      <c r="GL21" s="262">
        <v>-1</v>
      </c>
      <c r="GM21" s="263">
        <v>19</v>
      </c>
      <c r="GN21" s="193">
        <v>1000</v>
      </c>
      <c r="GO21" s="131">
        <f t="shared" si="42"/>
        <v>19</v>
      </c>
      <c r="GP21" s="132">
        <f t="shared" si="12"/>
        <v>134</v>
      </c>
      <c r="GQ21" s="133" t="s">
        <v>87</v>
      </c>
      <c r="GR21" s="237"/>
      <c r="GS21" s="308"/>
      <c r="GT21" s="238"/>
      <c r="GU21" s="238"/>
      <c r="GV21" s="238"/>
      <c r="GW21" s="238"/>
      <c r="GX21" s="124"/>
      <c r="GY21" s="262"/>
      <c r="GZ21" s="262"/>
      <c r="HA21" s="262"/>
      <c r="HB21" s="263"/>
      <c r="HC21" s="193"/>
      <c r="HD21" s="131">
        <f t="shared" si="43"/>
        <v>0</v>
      </c>
      <c r="HE21" s="132">
        <f t="shared" si="13"/>
        <v>2113</v>
      </c>
      <c r="HF21" s="133" t="s">
        <v>87</v>
      </c>
      <c r="HG21" s="237"/>
      <c r="HH21" s="303"/>
      <c r="HI21" s="238"/>
      <c r="HJ21" s="238"/>
      <c r="HK21" s="238"/>
      <c r="HL21" s="238"/>
      <c r="HM21" s="124"/>
      <c r="HN21" s="262"/>
      <c r="HO21" s="262"/>
      <c r="HP21" s="262"/>
      <c r="HQ21" s="263"/>
      <c r="HR21" s="193"/>
      <c r="HS21" s="131">
        <f t="shared" si="44"/>
        <v>0</v>
      </c>
      <c r="HT21" s="132">
        <f t="shared" si="14"/>
        <v>1341</v>
      </c>
      <c r="HU21" s="133" t="s">
        <v>87</v>
      </c>
      <c r="HV21" s="237"/>
      <c r="HW21" s="290"/>
      <c r="HX21" s="238"/>
      <c r="HY21" s="238"/>
      <c r="HZ21" s="238"/>
      <c r="IA21" s="238"/>
      <c r="IB21" s="124"/>
      <c r="IC21" s="262">
        <v>13</v>
      </c>
      <c r="ID21" s="262">
        <v>251</v>
      </c>
      <c r="IE21" s="262">
        <v>-34</v>
      </c>
      <c r="IF21" s="263">
        <v>248</v>
      </c>
      <c r="IG21" s="193">
        <v>10000</v>
      </c>
      <c r="IH21" s="131">
        <f t="shared" si="45"/>
        <v>248</v>
      </c>
      <c r="II21" s="132">
        <f t="shared" si="15"/>
        <v>5611</v>
      </c>
      <c r="IJ21" s="133" t="s">
        <v>87</v>
      </c>
      <c r="IK21" s="237"/>
      <c r="IL21" s="290"/>
      <c r="IM21" s="238"/>
      <c r="IN21" s="238"/>
      <c r="IO21" s="238"/>
      <c r="IP21" s="238"/>
      <c r="IQ21" s="124"/>
      <c r="IR21" s="262"/>
      <c r="IS21" s="262"/>
      <c r="IT21" s="262"/>
      <c r="IU21" s="263"/>
      <c r="IV21" s="193"/>
      <c r="IW21" s="131">
        <f t="shared" si="46"/>
        <v>0</v>
      </c>
      <c r="IX21" s="132">
        <f t="shared" si="16"/>
        <v>1508</v>
      </c>
      <c r="IY21" s="133" t="s">
        <v>87</v>
      </c>
      <c r="IZ21" s="237"/>
      <c r="JA21" s="286"/>
      <c r="JB21" s="238"/>
      <c r="JC21" s="238"/>
      <c r="JD21" s="238"/>
      <c r="JE21" s="238"/>
      <c r="JF21" s="124"/>
      <c r="JG21" s="262">
        <v>2</v>
      </c>
      <c r="JH21" s="262">
        <v>9</v>
      </c>
      <c r="JI21" s="262">
        <v>-17</v>
      </c>
      <c r="JJ21" s="263">
        <v>-15</v>
      </c>
      <c r="JK21" s="193">
        <v>1000</v>
      </c>
      <c r="JL21" s="131">
        <f t="shared" si="47"/>
        <v>-15</v>
      </c>
      <c r="JM21" s="132">
        <f t="shared" si="17"/>
        <v>446</v>
      </c>
      <c r="JN21" s="133" t="s">
        <v>87</v>
      </c>
      <c r="JO21" s="237"/>
      <c r="JP21" s="286"/>
      <c r="JQ21" s="238"/>
      <c r="JR21" s="238"/>
      <c r="JS21" s="238"/>
      <c r="JT21" s="238"/>
      <c r="JU21" s="124"/>
      <c r="JV21" s="262">
        <v>1</v>
      </c>
      <c r="JW21" s="262"/>
      <c r="JX21" s="262"/>
      <c r="JY21" s="263"/>
      <c r="JZ21" s="193">
        <v>1000</v>
      </c>
      <c r="KA21" s="131">
        <f t="shared" si="48"/>
        <v>0</v>
      </c>
      <c r="KB21" s="132">
        <f t="shared" si="18"/>
        <v>207</v>
      </c>
      <c r="KC21" s="133" t="s">
        <v>87</v>
      </c>
      <c r="KD21" s="237"/>
      <c r="KE21" s="279"/>
      <c r="KF21" s="238"/>
      <c r="KG21" s="238"/>
      <c r="KH21" s="238"/>
      <c r="KI21" s="238"/>
      <c r="KJ21" s="124" t="s">
        <v>229</v>
      </c>
      <c r="KK21" s="262">
        <v>16</v>
      </c>
      <c r="KL21" s="262">
        <v>38</v>
      </c>
      <c r="KM21" s="262">
        <v>-50</v>
      </c>
      <c r="KN21" s="263">
        <v>8</v>
      </c>
      <c r="KO21" s="193">
        <v>1000</v>
      </c>
      <c r="KP21" s="131">
        <f t="shared" si="49"/>
        <v>8</v>
      </c>
      <c r="KQ21" s="132">
        <f t="shared" si="19"/>
        <v>-152</v>
      </c>
      <c r="KR21" s="133" t="s">
        <v>87</v>
      </c>
      <c r="KS21" s="237"/>
      <c r="KT21" s="238"/>
      <c r="KU21" s="238"/>
      <c r="KV21" s="238"/>
      <c r="KW21" s="238"/>
      <c r="KX21" s="238"/>
      <c r="KY21" s="238"/>
      <c r="KZ21" s="262">
        <v>5</v>
      </c>
      <c r="LA21" s="262">
        <v>63</v>
      </c>
      <c r="LB21" s="262">
        <v>0</v>
      </c>
      <c r="LC21" s="263">
        <v>63</v>
      </c>
      <c r="LD21" s="193">
        <v>1000</v>
      </c>
      <c r="LE21" s="131">
        <f t="shared" si="50"/>
        <v>63</v>
      </c>
      <c r="LF21" s="132">
        <f t="shared" si="20"/>
        <v>716</v>
      </c>
      <c r="LG21" s="271"/>
      <c r="LH21" s="133" t="s">
        <v>87</v>
      </c>
      <c r="LI21" s="598"/>
      <c r="LJ21" s="599"/>
      <c r="LK21" s="599"/>
      <c r="LL21" s="599"/>
      <c r="LM21" s="599"/>
      <c r="LN21" s="599"/>
      <c r="LO21" s="599"/>
      <c r="LP21" s="599"/>
      <c r="LQ21" s="599"/>
      <c r="LR21" s="600"/>
      <c r="LS21" s="601"/>
      <c r="LT21" s="602"/>
      <c r="LU21" s="129">
        <v>1</v>
      </c>
      <c r="LV21" s="129">
        <v>15</v>
      </c>
      <c r="LW21" s="129">
        <v>-15</v>
      </c>
      <c r="LX21" s="130">
        <v>-1</v>
      </c>
      <c r="LY21" s="193">
        <v>1000</v>
      </c>
      <c r="LZ21" s="131">
        <f t="shared" si="51"/>
        <v>-1</v>
      </c>
      <c r="MA21" s="132">
        <f t="shared" si="21"/>
        <v>63</v>
      </c>
      <c r="MB21" s="229"/>
      <c r="MC21" s="133" t="s">
        <v>87</v>
      </c>
      <c r="MD21" s="598"/>
      <c r="ME21" s="599"/>
      <c r="MF21" s="599"/>
      <c r="MG21" s="599"/>
      <c r="MH21" s="599"/>
      <c r="MI21" s="599"/>
      <c r="MJ21" s="599"/>
      <c r="MK21" s="599"/>
      <c r="ML21" s="599"/>
      <c r="MM21" s="600"/>
      <c r="MN21" s="601"/>
      <c r="MO21" s="602"/>
      <c r="MP21" s="129">
        <v>1</v>
      </c>
      <c r="MQ21" s="129"/>
      <c r="MR21" s="129"/>
      <c r="MS21" s="130">
        <v>26</v>
      </c>
      <c r="MT21" s="193">
        <v>1000</v>
      </c>
      <c r="MU21" s="131">
        <f t="shared" si="52"/>
        <v>26</v>
      </c>
      <c r="MV21" s="132">
        <f t="shared" si="22"/>
        <v>243</v>
      </c>
      <c r="MX21" s="133" t="s">
        <v>87</v>
      </c>
      <c r="MY21" s="598"/>
      <c r="MZ21" s="599"/>
      <c r="NA21" s="599"/>
      <c r="NB21" s="599"/>
      <c r="NC21" s="599"/>
      <c r="ND21" s="599"/>
      <c r="NE21" s="599"/>
      <c r="NF21" s="599"/>
      <c r="NG21" s="599"/>
      <c r="NH21" s="600"/>
      <c r="NI21" s="601"/>
      <c r="NJ21" s="602"/>
      <c r="NK21" s="129">
        <v>1</v>
      </c>
      <c r="NL21" s="129"/>
      <c r="NM21" s="129"/>
      <c r="NN21" s="130">
        <v>8</v>
      </c>
      <c r="NO21" s="193">
        <v>209</v>
      </c>
      <c r="NP21" s="131">
        <f t="shared" si="53"/>
        <v>8</v>
      </c>
      <c r="NQ21" s="132">
        <f t="shared" si="23"/>
        <v>124</v>
      </c>
      <c r="NS21" s="133" t="s">
        <v>87</v>
      </c>
      <c r="NT21" s="598"/>
      <c r="NU21" s="599"/>
      <c r="NV21" s="599"/>
      <c r="NW21" s="599"/>
      <c r="NX21" s="599"/>
      <c r="NY21" s="599"/>
      <c r="NZ21" s="599"/>
      <c r="OA21" s="599"/>
      <c r="OB21" s="599"/>
      <c r="OC21" s="600"/>
      <c r="OD21" s="601"/>
      <c r="OE21" s="602"/>
      <c r="OF21" s="129"/>
      <c r="OG21" s="129"/>
      <c r="OH21" s="129"/>
      <c r="OI21" s="130"/>
      <c r="OJ21" s="193">
        <v>1000</v>
      </c>
      <c r="OK21" s="131">
        <f t="shared" si="54"/>
        <v>0</v>
      </c>
      <c r="OL21" s="132">
        <f t="shared" si="24"/>
        <v>232</v>
      </c>
      <c r="OQ21" s="363" t="s">
        <v>87</v>
      </c>
      <c r="OR21" s="237"/>
      <c r="OS21" s="464"/>
      <c r="OT21" s="238"/>
      <c r="OU21" s="238"/>
      <c r="OV21" s="238"/>
      <c r="OW21" s="238"/>
      <c r="OX21" s="474"/>
      <c r="OY21" s="367">
        <v>1</v>
      </c>
      <c r="OZ21" s="367">
        <v>36</v>
      </c>
      <c r="PA21" s="367">
        <v>-1</v>
      </c>
      <c r="PB21" s="368">
        <v>36</v>
      </c>
      <c r="PC21" s="476">
        <v>1000</v>
      </c>
      <c r="PD21" s="370">
        <f t="shared" si="55"/>
        <v>36</v>
      </c>
      <c r="PE21" s="477">
        <f t="shared" si="25"/>
        <v>364</v>
      </c>
      <c r="PF21" s="133" t="s">
        <v>87</v>
      </c>
      <c r="PG21" s="237"/>
      <c r="PH21" s="455"/>
      <c r="PI21" s="238"/>
      <c r="PJ21" s="238"/>
      <c r="PK21" s="238"/>
      <c r="PL21" s="238"/>
      <c r="PM21" s="124"/>
      <c r="PN21" s="367">
        <v>48</v>
      </c>
      <c r="PO21" s="367">
        <v>457</v>
      </c>
      <c r="PP21" s="367">
        <v>-33</v>
      </c>
      <c r="PQ21" s="368">
        <v>430</v>
      </c>
      <c r="PR21" s="456">
        <v>1000</v>
      </c>
      <c r="PS21" s="131">
        <f t="shared" si="56"/>
        <v>430</v>
      </c>
      <c r="PT21" s="132">
        <f t="shared" si="26"/>
        <v>2885</v>
      </c>
      <c r="PU21" s="133" t="s">
        <v>87</v>
      </c>
      <c r="PV21" s="237"/>
      <c r="PW21" s="450"/>
      <c r="PX21" s="238"/>
      <c r="PY21" s="238"/>
      <c r="PZ21" s="238"/>
      <c r="QA21" s="238"/>
      <c r="QB21" s="124"/>
      <c r="QC21" s="367">
        <v>2</v>
      </c>
      <c r="QD21" s="262"/>
      <c r="QE21" s="262"/>
      <c r="QF21" s="263"/>
      <c r="QG21" s="193">
        <v>1000</v>
      </c>
      <c r="QH21" s="131">
        <f t="shared" si="57"/>
        <v>0</v>
      </c>
      <c r="QI21" s="132">
        <f t="shared" si="27"/>
        <v>388</v>
      </c>
      <c r="QJ21" s="133" t="s">
        <v>87</v>
      </c>
      <c r="QK21" s="237"/>
      <c r="QL21" s="450"/>
      <c r="QM21" s="238"/>
      <c r="QN21" s="238"/>
      <c r="QO21" s="238"/>
      <c r="QP21" s="238"/>
      <c r="QQ21" s="124"/>
      <c r="QR21" s="367">
        <v>2</v>
      </c>
      <c r="QS21" s="262"/>
      <c r="QT21" s="262"/>
      <c r="QU21" s="263"/>
      <c r="QV21" s="193">
        <v>1000</v>
      </c>
      <c r="QW21" s="131">
        <f t="shared" si="58"/>
        <v>0</v>
      </c>
      <c r="QX21" s="132">
        <f t="shared" si="28"/>
        <v>212</v>
      </c>
      <c r="QY21" s="133" t="s">
        <v>87</v>
      </c>
      <c r="QZ21" s="237"/>
      <c r="RA21" s="446"/>
      <c r="RB21" s="238"/>
      <c r="RC21" s="238"/>
      <c r="RD21" s="238"/>
      <c r="RE21" s="238"/>
      <c r="RF21" s="124"/>
      <c r="RG21" s="367">
        <v>6</v>
      </c>
      <c r="RH21" s="262">
        <v>33</v>
      </c>
      <c r="RI21" s="262">
        <v>-27</v>
      </c>
      <c r="RJ21" s="263">
        <v>19</v>
      </c>
      <c r="RK21" s="193">
        <v>1000</v>
      </c>
      <c r="RL21" s="131">
        <f t="shared" si="59"/>
        <v>19</v>
      </c>
      <c r="RM21" s="132">
        <f t="shared" si="29"/>
        <v>476</v>
      </c>
    </row>
    <row r="22" spans="1:481" ht="14.4">
      <c r="A22" s="133" t="s">
        <v>88</v>
      </c>
      <c r="B22" s="239"/>
      <c r="C22" s="274"/>
      <c r="D22" s="240"/>
      <c r="E22" s="240"/>
      <c r="F22" s="240"/>
      <c r="G22" s="240"/>
      <c r="H22" s="124"/>
      <c r="I22" s="367">
        <v>2</v>
      </c>
      <c r="J22" s="367"/>
      <c r="K22" s="367"/>
      <c r="L22" s="368"/>
      <c r="M22" s="193">
        <v>1000</v>
      </c>
      <c r="N22" s="131">
        <f t="shared" si="30"/>
        <v>0</v>
      </c>
      <c r="O22" s="132">
        <f t="shared" si="0"/>
        <v>165</v>
      </c>
      <c r="Q22" s="133" t="s">
        <v>88</v>
      </c>
      <c r="R22" s="239"/>
      <c r="S22" s="274"/>
      <c r="T22" s="240"/>
      <c r="U22" s="240"/>
      <c r="V22" s="240"/>
      <c r="W22" s="240"/>
      <c r="X22" s="124"/>
      <c r="Y22" s="367">
        <v>16</v>
      </c>
      <c r="Z22" s="262">
        <v>123</v>
      </c>
      <c r="AA22" s="262">
        <v>-18</v>
      </c>
      <c r="AB22" s="263">
        <v>110</v>
      </c>
      <c r="AC22" s="193">
        <v>1000</v>
      </c>
      <c r="AD22" s="131">
        <f t="shared" si="31"/>
        <v>110</v>
      </c>
      <c r="AE22" s="132">
        <f t="shared" si="1"/>
        <v>637</v>
      </c>
      <c r="AF22" s="133" t="s">
        <v>88</v>
      </c>
      <c r="AG22" s="239"/>
      <c r="AH22" s="274"/>
      <c r="AI22" s="240"/>
      <c r="AJ22" s="240"/>
      <c r="AK22" s="240"/>
      <c r="AL22" s="240"/>
      <c r="AM22" s="124"/>
      <c r="AN22" s="367"/>
      <c r="AO22" s="262"/>
      <c r="AP22" s="262"/>
      <c r="AQ22" s="263"/>
      <c r="AR22" s="193">
        <v>1000</v>
      </c>
      <c r="AS22" s="131">
        <f t="shared" si="32"/>
        <v>0</v>
      </c>
      <c r="AT22" s="132">
        <f t="shared" si="2"/>
        <v>302</v>
      </c>
      <c r="AU22" s="133" t="s">
        <v>88</v>
      </c>
      <c r="AV22" s="239"/>
      <c r="AW22" s="274"/>
      <c r="AX22" s="240"/>
      <c r="AY22" s="240"/>
      <c r="AZ22" s="240"/>
      <c r="BA22" s="240"/>
      <c r="BB22" s="124"/>
      <c r="BC22" s="367"/>
      <c r="BD22" s="262"/>
      <c r="BE22" s="262"/>
      <c r="BF22" s="263"/>
      <c r="BG22" s="193">
        <v>1000</v>
      </c>
      <c r="BH22" s="131">
        <f t="shared" si="33"/>
        <v>0</v>
      </c>
      <c r="BI22" s="132">
        <f t="shared" si="3"/>
        <v>187</v>
      </c>
      <c r="BJ22" s="400"/>
      <c r="BK22" s="133" t="s">
        <v>88</v>
      </c>
      <c r="BL22" s="239"/>
      <c r="BM22" s="274"/>
      <c r="BN22" s="240"/>
      <c r="BO22" s="240"/>
      <c r="BP22" s="240"/>
      <c r="BQ22" s="240"/>
      <c r="BR22" s="124"/>
      <c r="BS22" s="367"/>
      <c r="BT22" s="262"/>
      <c r="BU22" s="262"/>
      <c r="BV22" s="263"/>
      <c r="BW22" s="193">
        <v>1000</v>
      </c>
      <c r="BX22" s="131">
        <f t="shared" si="34"/>
        <v>0</v>
      </c>
      <c r="BY22" s="132">
        <f t="shared" si="4"/>
        <v>245</v>
      </c>
      <c r="BZ22" s="400"/>
      <c r="CA22" s="133" t="s">
        <v>88</v>
      </c>
      <c r="CB22" s="239"/>
      <c r="CC22" s="274"/>
      <c r="CD22" s="240"/>
      <c r="CE22" s="240"/>
      <c r="CF22" s="240"/>
      <c r="CG22" s="240"/>
      <c r="CH22" s="124"/>
      <c r="CI22" s="367">
        <v>2</v>
      </c>
      <c r="CJ22" s="262">
        <v>107</v>
      </c>
      <c r="CK22" s="262">
        <v>-2</v>
      </c>
      <c r="CL22" s="263">
        <v>107</v>
      </c>
      <c r="CM22" s="193">
        <v>1000</v>
      </c>
      <c r="CN22" s="131">
        <f t="shared" si="35"/>
        <v>107</v>
      </c>
      <c r="CO22" s="132">
        <f t="shared" si="5"/>
        <v>254</v>
      </c>
      <c r="CP22" s="363" t="s">
        <v>88</v>
      </c>
      <c r="CQ22" s="375"/>
      <c r="CR22" s="376"/>
      <c r="CS22" s="377"/>
      <c r="CT22" s="377"/>
      <c r="CU22" s="377"/>
      <c r="CV22" s="377"/>
      <c r="CW22" s="365"/>
      <c r="CX22" s="367">
        <v>2</v>
      </c>
      <c r="CY22" s="367">
        <v>3</v>
      </c>
      <c r="CZ22" s="367">
        <v>-25</v>
      </c>
      <c r="DA22" s="368">
        <v>-7</v>
      </c>
      <c r="DB22" s="369">
        <v>1000</v>
      </c>
      <c r="DC22" s="370">
        <f t="shared" si="36"/>
        <v>-7</v>
      </c>
      <c r="DD22" s="371">
        <f t="shared" si="6"/>
        <v>140</v>
      </c>
      <c r="DE22" s="133" t="s">
        <v>88</v>
      </c>
      <c r="DF22" s="239"/>
      <c r="DG22" s="274"/>
      <c r="DH22" s="240"/>
      <c r="DI22" s="240"/>
      <c r="DJ22" s="240"/>
      <c r="DK22" s="240"/>
      <c r="DL22" s="124"/>
      <c r="DM22" s="262">
        <v>1</v>
      </c>
      <c r="DN22" s="262"/>
      <c r="DO22" s="262"/>
      <c r="DP22" s="263"/>
      <c r="DQ22" s="193">
        <v>1000</v>
      </c>
      <c r="DR22" s="131">
        <f t="shared" si="37"/>
        <v>0</v>
      </c>
      <c r="DS22" s="132">
        <f t="shared" si="7"/>
        <v>-50</v>
      </c>
      <c r="DT22" s="133" t="s">
        <v>88</v>
      </c>
      <c r="DU22" s="239"/>
      <c r="DV22" s="274"/>
      <c r="DW22" s="240"/>
      <c r="DX22" s="240"/>
      <c r="DY22" s="240"/>
      <c r="DZ22" s="240"/>
      <c r="EA22" s="124"/>
      <c r="EB22" s="262">
        <v>1</v>
      </c>
      <c r="EC22" s="262"/>
      <c r="ED22" s="262"/>
      <c r="EE22" s="263"/>
      <c r="EF22" s="193">
        <v>1000</v>
      </c>
      <c r="EG22" s="131">
        <f t="shared" si="38"/>
        <v>0</v>
      </c>
      <c r="EH22" s="132">
        <f t="shared" si="8"/>
        <v>16</v>
      </c>
      <c r="EI22" s="133" t="s">
        <v>88</v>
      </c>
      <c r="EJ22" s="239"/>
      <c r="EK22" s="274"/>
      <c r="EL22" s="240"/>
      <c r="EM22" s="240"/>
      <c r="EN22" s="240"/>
      <c r="EO22" s="240"/>
      <c r="EP22" s="124"/>
      <c r="EQ22" s="262">
        <v>1</v>
      </c>
      <c r="ER22" s="262">
        <v>2</v>
      </c>
      <c r="ES22" s="262">
        <v>-23</v>
      </c>
      <c r="ET22" s="263">
        <v>-17</v>
      </c>
      <c r="EU22" s="193">
        <v>1000</v>
      </c>
      <c r="EV22" s="131">
        <f t="shared" si="39"/>
        <v>-17</v>
      </c>
      <c r="EW22" s="132">
        <f t="shared" si="9"/>
        <v>128</v>
      </c>
      <c r="EX22" s="133" t="s">
        <v>88</v>
      </c>
      <c r="EY22" s="239"/>
      <c r="EZ22" s="274"/>
      <c r="FA22" s="240"/>
      <c r="FB22" s="240"/>
      <c r="FC22" s="240"/>
      <c r="FD22" s="240"/>
      <c r="FE22" s="124"/>
      <c r="FF22" s="262">
        <v>1</v>
      </c>
      <c r="FG22" s="262"/>
      <c r="FH22" s="262"/>
      <c r="FI22" s="263"/>
      <c r="FJ22" s="193">
        <v>1000</v>
      </c>
      <c r="FK22" s="131">
        <f t="shared" si="40"/>
        <v>0</v>
      </c>
      <c r="FL22" s="132">
        <f t="shared" si="10"/>
        <v>32</v>
      </c>
      <c r="FM22" s="133" t="s">
        <v>88</v>
      </c>
      <c r="FN22" s="239"/>
      <c r="FO22" s="274"/>
      <c r="FP22" s="240"/>
      <c r="FQ22" s="240"/>
      <c r="FR22" s="240"/>
      <c r="FS22" s="240"/>
      <c r="FT22" s="124"/>
      <c r="FU22" s="262">
        <v>1</v>
      </c>
      <c r="FV22" s="262"/>
      <c r="FW22" s="262"/>
      <c r="FX22" s="263"/>
      <c r="FY22" s="193">
        <v>1000</v>
      </c>
      <c r="FZ22" s="131">
        <f t="shared" si="41"/>
        <v>0</v>
      </c>
      <c r="GA22" s="132">
        <f t="shared" si="11"/>
        <v>60</v>
      </c>
      <c r="GB22" s="133" t="s">
        <v>88</v>
      </c>
      <c r="GC22" s="239"/>
      <c r="GD22" s="274"/>
      <c r="GE22" s="240"/>
      <c r="GF22" s="240"/>
      <c r="GG22" s="240"/>
      <c r="GH22" s="240"/>
      <c r="GI22" s="124"/>
      <c r="GJ22" s="262">
        <v>1</v>
      </c>
      <c r="GK22" s="262">
        <v>40</v>
      </c>
      <c r="GL22" s="262">
        <v>-1</v>
      </c>
      <c r="GM22" s="263">
        <v>36</v>
      </c>
      <c r="GN22" s="193">
        <v>1000</v>
      </c>
      <c r="GO22" s="131">
        <f t="shared" si="42"/>
        <v>36</v>
      </c>
      <c r="GP22" s="132">
        <f t="shared" si="12"/>
        <v>170</v>
      </c>
      <c r="GQ22" s="133" t="s">
        <v>88</v>
      </c>
      <c r="GR22" s="239"/>
      <c r="GS22" s="274"/>
      <c r="GT22" s="240"/>
      <c r="GU22" s="240"/>
      <c r="GV22" s="240"/>
      <c r="GW22" s="240"/>
      <c r="GX22" s="124"/>
      <c r="GY22" s="262"/>
      <c r="GZ22" s="262"/>
      <c r="HA22" s="262"/>
      <c r="HB22" s="263"/>
      <c r="HC22" s="193"/>
      <c r="HD22" s="131">
        <f t="shared" si="43"/>
        <v>0</v>
      </c>
      <c r="HE22" s="132">
        <f t="shared" si="13"/>
        <v>2113</v>
      </c>
      <c r="HF22" s="133" t="s">
        <v>88</v>
      </c>
      <c r="HG22" s="239"/>
      <c r="HH22" s="274"/>
      <c r="HI22" s="240"/>
      <c r="HJ22" s="240"/>
      <c r="HK22" s="240"/>
      <c r="HL22" s="240"/>
      <c r="HM22" s="124"/>
      <c r="HN22" s="262"/>
      <c r="HO22" s="262"/>
      <c r="HP22" s="262"/>
      <c r="HQ22" s="263"/>
      <c r="HR22" s="193"/>
      <c r="HS22" s="131">
        <f t="shared" si="44"/>
        <v>0</v>
      </c>
      <c r="HT22" s="132">
        <f t="shared" si="14"/>
        <v>1341</v>
      </c>
      <c r="HU22" s="133" t="s">
        <v>88</v>
      </c>
      <c r="HV22" s="239"/>
      <c r="HW22" s="274"/>
      <c r="HX22" s="240"/>
      <c r="HY22" s="240"/>
      <c r="HZ22" s="240"/>
      <c r="IA22" s="240"/>
      <c r="IB22" s="124"/>
      <c r="IC22" s="262">
        <v>14</v>
      </c>
      <c r="ID22" s="262">
        <v>282</v>
      </c>
      <c r="IE22" s="262">
        <v>0</v>
      </c>
      <c r="IF22" s="263">
        <v>263</v>
      </c>
      <c r="IG22" s="193">
        <v>10000</v>
      </c>
      <c r="IH22" s="131">
        <f t="shared" si="45"/>
        <v>263</v>
      </c>
      <c r="II22" s="132">
        <f t="shared" si="15"/>
        <v>5874</v>
      </c>
      <c r="IJ22" s="133" t="s">
        <v>88</v>
      </c>
      <c r="IK22" s="239"/>
      <c r="IL22" s="274"/>
      <c r="IM22" s="240"/>
      <c r="IN22" s="240"/>
      <c r="IO22" s="240"/>
      <c r="IP22" s="240"/>
      <c r="IQ22" s="124"/>
      <c r="IR22" s="262"/>
      <c r="IS22" s="262"/>
      <c r="IT22" s="262"/>
      <c r="IU22" s="263"/>
      <c r="IV22" s="193"/>
      <c r="IW22" s="131">
        <f t="shared" si="46"/>
        <v>0</v>
      </c>
      <c r="IX22" s="132">
        <f t="shared" si="16"/>
        <v>1508</v>
      </c>
      <c r="IY22" s="133" t="s">
        <v>88</v>
      </c>
      <c r="IZ22" s="239"/>
      <c r="JA22" s="274"/>
      <c r="JB22" s="240"/>
      <c r="JC22" s="240"/>
      <c r="JD22" s="240"/>
      <c r="JE22" s="240"/>
      <c r="JF22" s="124"/>
      <c r="JG22" s="262">
        <v>21</v>
      </c>
      <c r="JH22" s="262">
        <v>42</v>
      </c>
      <c r="JI22" s="262">
        <v>-100</v>
      </c>
      <c r="JJ22" s="263">
        <v>40</v>
      </c>
      <c r="JK22" s="193">
        <v>1000</v>
      </c>
      <c r="JL22" s="131">
        <f t="shared" si="47"/>
        <v>40</v>
      </c>
      <c r="JM22" s="132">
        <f t="shared" si="17"/>
        <v>486</v>
      </c>
      <c r="JN22" s="133" t="s">
        <v>88</v>
      </c>
      <c r="JO22" s="239"/>
      <c r="JP22" s="274"/>
      <c r="JQ22" s="240"/>
      <c r="JR22" s="240"/>
      <c r="JS22" s="240"/>
      <c r="JT22" s="240"/>
      <c r="JU22" s="124"/>
      <c r="JV22" s="262">
        <v>1</v>
      </c>
      <c r="JW22" s="262"/>
      <c r="JX22" s="262"/>
      <c r="JY22" s="263"/>
      <c r="JZ22" s="193">
        <v>1000</v>
      </c>
      <c r="KA22" s="131">
        <f t="shared" si="48"/>
        <v>0</v>
      </c>
      <c r="KB22" s="132">
        <f t="shared" si="18"/>
        <v>207</v>
      </c>
      <c r="KC22" s="133" t="s">
        <v>88</v>
      </c>
      <c r="KD22" s="239"/>
      <c r="KE22" s="274"/>
      <c r="KF22" s="240"/>
      <c r="KG22" s="240"/>
      <c r="KH22" s="240"/>
      <c r="KI22" s="240"/>
      <c r="KJ22" s="124" t="s">
        <v>229</v>
      </c>
      <c r="KK22" s="262">
        <v>45</v>
      </c>
      <c r="KL22" s="262">
        <v>13</v>
      </c>
      <c r="KM22" s="262">
        <v>-216</v>
      </c>
      <c r="KN22" s="263">
        <v>-144</v>
      </c>
      <c r="KO22" s="193">
        <v>1000</v>
      </c>
      <c r="KP22" s="131">
        <f t="shared" si="49"/>
        <v>-144</v>
      </c>
      <c r="KQ22" s="132">
        <f t="shared" si="19"/>
        <v>-296</v>
      </c>
      <c r="KR22" s="133" t="s">
        <v>88</v>
      </c>
      <c r="KS22" s="239"/>
      <c r="KT22" s="240"/>
      <c r="KU22" s="240"/>
      <c r="KV22" s="240"/>
      <c r="KW22" s="240"/>
      <c r="KX22" s="240"/>
      <c r="KY22" s="240"/>
      <c r="KZ22" s="262">
        <v>5</v>
      </c>
      <c r="LA22" s="262">
        <v>50</v>
      </c>
      <c r="LB22" s="262">
        <v>-3</v>
      </c>
      <c r="LC22" s="263">
        <v>50</v>
      </c>
      <c r="LD22" s="193">
        <v>1000</v>
      </c>
      <c r="LE22" s="131">
        <f t="shared" si="50"/>
        <v>50</v>
      </c>
      <c r="LF22" s="132">
        <f t="shared" si="20"/>
        <v>766</v>
      </c>
      <c r="LG22" s="271"/>
      <c r="LH22" s="133" t="s">
        <v>88</v>
      </c>
      <c r="LI22" s="598"/>
      <c r="LJ22" s="599"/>
      <c r="LK22" s="599"/>
      <c r="LL22" s="599"/>
      <c r="LM22" s="599"/>
      <c r="LN22" s="599"/>
      <c r="LO22" s="599"/>
      <c r="LP22" s="599"/>
      <c r="LQ22" s="603"/>
      <c r="LR22" s="197"/>
      <c r="LS22" s="604"/>
      <c r="LT22" s="605"/>
      <c r="LU22" s="129">
        <v>1</v>
      </c>
      <c r="LV22" s="129">
        <v>27</v>
      </c>
      <c r="LW22" s="129">
        <v>-12</v>
      </c>
      <c r="LX22" s="130">
        <v>26</v>
      </c>
      <c r="LY22" s="193">
        <v>1000</v>
      </c>
      <c r="LZ22" s="131">
        <f t="shared" si="51"/>
        <v>26</v>
      </c>
      <c r="MA22" s="132">
        <f t="shared" si="21"/>
        <v>89</v>
      </c>
      <c r="MB22" s="229"/>
      <c r="MC22" s="133" t="s">
        <v>88</v>
      </c>
      <c r="MD22" s="598"/>
      <c r="ME22" s="599"/>
      <c r="MF22" s="599"/>
      <c r="MG22" s="599"/>
      <c r="MH22" s="599"/>
      <c r="MI22" s="599"/>
      <c r="MJ22" s="599"/>
      <c r="MK22" s="599"/>
      <c r="ML22" s="603"/>
      <c r="MM22" s="197"/>
      <c r="MN22" s="604"/>
      <c r="MO22" s="605"/>
      <c r="MP22" s="129">
        <v>1</v>
      </c>
      <c r="MQ22" s="129"/>
      <c r="MR22" s="129"/>
      <c r="MS22" s="130">
        <v>25</v>
      </c>
      <c r="MT22" s="193">
        <v>1000</v>
      </c>
      <c r="MU22" s="131">
        <f t="shared" si="52"/>
        <v>25</v>
      </c>
      <c r="MV22" s="132">
        <f t="shared" si="22"/>
        <v>268</v>
      </c>
      <c r="MX22" s="133" t="s">
        <v>88</v>
      </c>
      <c r="MY22" s="598"/>
      <c r="MZ22" s="599"/>
      <c r="NA22" s="599"/>
      <c r="NB22" s="599"/>
      <c r="NC22" s="599"/>
      <c r="ND22" s="599"/>
      <c r="NE22" s="599"/>
      <c r="NF22" s="599"/>
      <c r="NG22" s="603"/>
      <c r="NH22" s="197"/>
      <c r="NI22" s="604"/>
      <c r="NJ22" s="605"/>
      <c r="NK22" s="129">
        <v>1</v>
      </c>
      <c r="NL22" s="129"/>
      <c r="NM22" s="129"/>
      <c r="NN22" s="130">
        <v>16</v>
      </c>
      <c r="NO22" s="193">
        <v>711</v>
      </c>
      <c r="NP22" s="131">
        <f t="shared" si="53"/>
        <v>16</v>
      </c>
      <c r="NQ22" s="132">
        <f t="shared" si="23"/>
        <v>140</v>
      </c>
      <c r="NS22" s="133" t="s">
        <v>88</v>
      </c>
      <c r="NT22" s="598"/>
      <c r="NU22" s="599"/>
      <c r="NV22" s="599"/>
      <c r="NW22" s="599"/>
      <c r="NX22" s="599"/>
      <c r="NY22" s="599"/>
      <c r="NZ22" s="599"/>
      <c r="OA22" s="599"/>
      <c r="OB22" s="603"/>
      <c r="OC22" s="197"/>
      <c r="OD22" s="604"/>
      <c r="OE22" s="605"/>
      <c r="OF22" s="129"/>
      <c r="OG22" s="129"/>
      <c r="OH22" s="129"/>
      <c r="OI22" s="130"/>
      <c r="OJ22" s="193">
        <v>1000</v>
      </c>
      <c r="OK22" s="131">
        <f t="shared" si="54"/>
        <v>0</v>
      </c>
      <c r="OL22" s="132">
        <f t="shared" si="24"/>
        <v>232</v>
      </c>
      <c r="OQ22" s="363" t="s">
        <v>88</v>
      </c>
      <c r="OR22" s="478"/>
      <c r="OS22" s="479"/>
      <c r="OT22" s="480"/>
      <c r="OU22" s="480"/>
      <c r="OV22" s="480"/>
      <c r="OW22" s="480"/>
      <c r="OX22" s="474"/>
      <c r="OY22" s="367">
        <v>1</v>
      </c>
      <c r="OZ22" s="367">
        <v>18</v>
      </c>
      <c r="PA22" s="367">
        <v>-6</v>
      </c>
      <c r="PB22" s="368">
        <v>-6</v>
      </c>
      <c r="PC22" s="476">
        <v>1000</v>
      </c>
      <c r="PD22" s="370">
        <f t="shared" si="55"/>
        <v>-6</v>
      </c>
      <c r="PE22" s="477">
        <f t="shared" si="25"/>
        <v>358</v>
      </c>
      <c r="PF22" s="133" t="s">
        <v>88</v>
      </c>
      <c r="PG22" s="239"/>
      <c r="PH22" s="274"/>
      <c r="PI22" s="240"/>
      <c r="PJ22" s="240"/>
      <c r="PK22" s="240"/>
      <c r="PL22" s="240"/>
      <c r="PM22" s="124"/>
      <c r="PN22" s="367">
        <v>40</v>
      </c>
      <c r="PO22" s="367">
        <v>35</v>
      </c>
      <c r="PP22" s="367">
        <v>-235</v>
      </c>
      <c r="PQ22" s="368">
        <v>-142</v>
      </c>
      <c r="PR22" s="456">
        <v>1000</v>
      </c>
      <c r="PS22" s="131">
        <f t="shared" si="56"/>
        <v>-142</v>
      </c>
      <c r="PT22" s="132">
        <f t="shared" si="26"/>
        <v>2743</v>
      </c>
      <c r="PU22" s="133" t="s">
        <v>88</v>
      </c>
      <c r="PV22" s="239"/>
      <c r="PW22" s="274"/>
      <c r="PX22" s="240"/>
      <c r="PY22" s="240"/>
      <c r="PZ22" s="240"/>
      <c r="QA22" s="240"/>
      <c r="QB22" s="124"/>
      <c r="QC22" s="367">
        <v>2</v>
      </c>
      <c r="QD22" s="262"/>
      <c r="QE22" s="262"/>
      <c r="QF22" s="263"/>
      <c r="QG22" s="193">
        <v>1000</v>
      </c>
      <c r="QH22" s="131">
        <f t="shared" si="57"/>
        <v>0</v>
      </c>
      <c r="QI22" s="132">
        <f t="shared" si="27"/>
        <v>388</v>
      </c>
      <c r="QJ22" s="133" t="s">
        <v>88</v>
      </c>
      <c r="QK22" s="239"/>
      <c r="QL22" s="274"/>
      <c r="QM22" s="240"/>
      <c r="QN22" s="240"/>
      <c r="QO22" s="240"/>
      <c r="QP22" s="240"/>
      <c r="QQ22" s="124"/>
      <c r="QR22" s="367">
        <v>2</v>
      </c>
      <c r="QS22" s="262"/>
      <c r="QT22" s="262"/>
      <c r="QU22" s="263"/>
      <c r="QV22" s="193">
        <v>1000</v>
      </c>
      <c r="QW22" s="131">
        <f t="shared" si="58"/>
        <v>0</v>
      </c>
      <c r="QX22" s="132">
        <f t="shared" si="28"/>
        <v>212</v>
      </c>
      <c r="QY22" s="133" t="s">
        <v>88</v>
      </c>
      <c r="QZ22" s="239"/>
      <c r="RA22" s="274"/>
      <c r="RB22" s="240"/>
      <c r="RC22" s="240"/>
      <c r="RD22" s="240"/>
      <c r="RE22" s="240"/>
      <c r="RF22" s="124"/>
      <c r="RG22" s="367">
        <v>6</v>
      </c>
      <c r="RH22" s="262">
        <v>47</v>
      </c>
      <c r="RI22" s="262">
        <v>-2</v>
      </c>
      <c r="RJ22" s="263">
        <v>37</v>
      </c>
      <c r="RK22" s="193">
        <v>1000</v>
      </c>
      <c r="RL22" s="131">
        <f t="shared" si="59"/>
        <v>37</v>
      </c>
      <c r="RM22" s="132">
        <f t="shared" si="29"/>
        <v>513</v>
      </c>
    </row>
    <row r="23" spans="1:481" ht="14.4">
      <c r="A23" s="133" t="s">
        <v>89</v>
      </c>
      <c r="B23" s="194"/>
      <c r="C23" s="194"/>
      <c r="D23" s="194"/>
      <c r="E23" s="194"/>
      <c r="F23" s="194"/>
      <c r="G23" s="122"/>
      <c r="H23" s="124"/>
      <c r="I23" s="367">
        <v>2</v>
      </c>
      <c r="J23" s="367"/>
      <c r="K23" s="367"/>
      <c r="L23" s="368"/>
      <c r="M23" s="193">
        <v>1000</v>
      </c>
      <c r="N23" s="131">
        <f t="shared" si="30"/>
        <v>0</v>
      </c>
      <c r="O23" s="132">
        <f t="shared" si="0"/>
        <v>165</v>
      </c>
      <c r="Q23" s="133" t="s">
        <v>89</v>
      </c>
      <c r="R23" s="194"/>
      <c r="S23" s="194"/>
      <c r="T23" s="194"/>
      <c r="U23" s="194"/>
      <c r="V23" s="194"/>
      <c r="W23" s="122"/>
      <c r="X23" s="124"/>
      <c r="Y23" s="367">
        <v>16</v>
      </c>
      <c r="Z23" s="262">
        <v>114</v>
      </c>
      <c r="AA23" s="262">
        <v>-33</v>
      </c>
      <c r="AB23" s="263">
        <v>113</v>
      </c>
      <c r="AC23" s="193">
        <v>1000</v>
      </c>
      <c r="AD23" s="131">
        <f t="shared" si="31"/>
        <v>113</v>
      </c>
      <c r="AE23" s="132">
        <f t="shared" si="1"/>
        <v>750</v>
      </c>
      <c r="AF23" s="133" t="s">
        <v>89</v>
      </c>
      <c r="AG23" s="194"/>
      <c r="AH23" s="194"/>
      <c r="AI23" s="194"/>
      <c r="AJ23" s="194"/>
      <c r="AK23" s="194"/>
      <c r="AL23" s="122"/>
      <c r="AM23" s="124"/>
      <c r="AN23" s="367"/>
      <c r="AO23" s="262"/>
      <c r="AP23" s="262"/>
      <c r="AQ23" s="263"/>
      <c r="AR23" s="193">
        <v>1000</v>
      </c>
      <c r="AS23" s="131">
        <f t="shared" si="32"/>
        <v>0</v>
      </c>
      <c r="AT23" s="132">
        <f t="shared" si="2"/>
        <v>302</v>
      </c>
      <c r="AU23" s="133" t="s">
        <v>89</v>
      </c>
      <c r="AV23" s="194"/>
      <c r="AW23" s="194"/>
      <c r="AX23" s="194"/>
      <c r="AY23" s="194"/>
      <c r="AZ23" s="194"/>
      <c r="BA23" s="122"/>
      <c r="BB23" s="124"/>
      <c r="BC23" s="367"/>
      <c r="BD23" s="262"/>
      <c r="BE23" s="262"/>
      <c r="BF23" s="263"/>
      <c r="BG23" s="193">
        <v>1000</v>
      </c>
      <c r="BH23" s="131">
        <f t="shared" si="33"/>
        <v>0</v>
      </c>
      <c r="BI23" s="132">
        <f t="shared" si="3"/>
        <v>187</v>
      </c>
      <c r="BJ23" s="400"/>
      <c r="BK23" s="133" t="s">
        <v>89</v>
      </c>
      <c r="BL23" s="194"/>
      <c r="BM23" s="194"/>
      <c r="BN23" s="194"/>
      <c r="BO23" s="194"/>
      <c r="BP23" s="194"/>
      <c r="BQ23" s="122"/>
      <c r="BR23" s="124"/>
      <c r="BS23" s="367"/>
      <c r="BT23" s="262"/>
      <c r="BU23" s="262"/>
      <c r="BV23" s="263"/>
      <c r="BW23" s="193">
        <v>1000</v>
      </c>
      <c r="BX23" s="131">
        <f t="shared" si="34"/>
        <v>0</v>
      </c>
      <c r="BY23" s="132">
        <f t="shared" si="4"/>
        <v>245</v>
      </c>
      <c r="BZ23" s="400"/>
      <c r="CA23" s="133" t="s">
        <v>89</v>
      </c>
      <c r="CB23" s="194"/>
      <c r="CC23" s="194"/>
      <c r="CD23" s="194"/>
      <c r="CE23" s="194"/>
      <c r="CF23" s="194"/>
      <c r="CG23" s="122"/>
      <c r="CH23" s="124"/>
      <c r="CI23" s="367">
        <v>2</v>
      </c>
      <c r="CJ23" s="262">
        <v>57</v>
      </c>
      <c r="CK23" s="262">
        <v>-16</v>
      </c>
      <c r="CL23" s="263">
        <v>42</v>
      </c>
      <c r="CM23" s="193">
        <v>1000</v>
      </c>
      <c r="CN23" s="131">
        <f t="shared" si="35"/>
        <v>42</v>
      </c>
      <c r="CO23" s="132">
        <f t="shared" si="5"/>
        <v>296</v>
      </c>
      <c r="CP23" s="363" t="s">
        <v>89</v>
      </c>
      <c r="CQ23" s="364"/>
      <c r="CR23" s="364"/>
      <c r="CS23" s="364"/>
      <c r="CT23" s="364"/>
      <c r="CU23" s="364"/>
      <c r="CV23" s="358"/>
      <c r="CW23" s="365"/>
      <c r="CX23" s="367">
        <v>2</v>
      </c>
      <c r="CY23" s="367">
        <v>6</v>
      </c>
      <c r="CZ23" s="367">
        <v>-57</v>
      </c>
      <c r="DA23" s="368">
        <v>-48</v>
      </c>
      <c r="DB23" s="369">
        <v>1000</v>
      </c>
      <c r="DC23" s="370">
        <f t="shared" si="36"/>
        <v>-48</v>
      </c>
      <c r="DD23" s="371">
        <f t="shared" si="6"/>
        <v>92</v>
      </c>
      <c r="DE23" s="133" t="s">
        <v>89</v>
      </c>
      <c r="DF23" s="194"/>
      <c r="DG23" s="194"/>
      <c r="DH23" s="194"/>
      <c r="DI23" s="194"/>
      <c r="DJ23" s="194"/>
      <c r="DK23" s="122"/>
      <c r="DL23" s="124"/>
      <c r="DM23" s="262">
        <v>1</v>
      </c>
      <c r="DN23" s="262"/>
      <c r="DO23" s="262"/>
      <c r="DP23" s="263"/>
      <c r="DQ23" s="193">
        <v>1000</v>
      </c>
      <c r="DR23" s="131">
        <f t="shared" si="37"/>
        <v>0</v>
      </c>
      <c r="DS23" s="132">
        <f t="shared" si="7"/>
        <v>-50</v>
      </c>
      <c r="DT23" s="133" t="s">
        <v>89</v>
      </c>
      <c r="DU23" s="194"/>
      <c r="DV23" s="194"/>
      <c r="DW23" s="194"/>
      <c r="DX23" s="194"/>
      <c r="DY23" s="194"/>
      <c r="DZ23" s="122"/>
      <c r="EA23" s="124"/>
      <c r="EB23" s="262">
        <v>1</v>
      </c>
      <c r="EC23" s="262"/>
      <c r="ED23" s="262"/>
      <c r="EE23" s="263"/>
      <c r="EF23" s="193">
        <v>1000</v>
      </c>
      <c r="EG23" s="131">
        <f t="shared" si="38"/>
        <v>0</v>
      </c>
      <c r="EH23" s="132">
        <f t="shared" si="8"/>
        <v>16</v>
      </c>
      <c r="EI23" s="133" t="s">
        <v>89</v>
      </c>
      <c r="EJ23" s="194"/>
      <c r="EK23" s="194"/>
      <c r="EL23" s="194"/>
      <c r="EM23" s="194"/>
      <c r="EN23" s="194"/>
      <c r="EO23" s="122"/>
      <c r="EP23" s="124"/>
      <c r="EQ23" s="262">
        <v>1</v>
      </c>
      <c r="ER23" s="262">
        <v>32</v>
      </c>
      <c r="ES23" s="262">
        <v>-4</v>
      </c>
      <c r="ET23" s="263">
        <v>32</v>
      </c>
      <c r="EU23" s="193">
        <v>1000</v>
      </c>
      <c r="EV23" s="131">
        <f t="shared" si="39"/>
        <v>32</v>
      </c>
      <c r="EW23" s="132">
        <f t="shared" si="9"/>
        <v>160</v>
      </c>
      <c r="EX23" s="133" t="s">
        <v>89</v>
      </c>
      <c r="EY23" s="194"/>
      <c r="EZ23" s="194"/>
      <c r="FA23" s="194"/>
      <c r="FB23" s="194"/>
      <c r="FC23" s="194"/>
      <c r="FD23" s="122"/>
      <c r="FE23" s="124"/>
      <c r="FF23" s="262">
        <v>1</v>
      </c>
      <c r="FG23" s="262"/>
      <c r="FH23" s="262"/>
      <c r="FI23" s="263"/>
      <c r="FJ23" s="193">
        <v>1000</v>
      </c>
      <c r="FK23" s="131">
        <f t="shared" si="40"/>
        <v>0</v>
      </c>
      <c r="FL23" s="132">
        <f t="shared" si="10"/>
        <v>32</v>
      </c>
      <c r="FM23" s="133" t="s">
        <v>89</v>
      </c>
      <c r="FN23" s="194"/>
      <c r="FO23" s="194"/>
      <c r="FP23" s="194"/>
      <c r="FQ23" s="194"/>
      <c r="FR23" s="194"/>
      <c r="FS23" s="122"/>
      <c r="FT23" s="124"/>
      <c r="FU23" s="262">
        <v>1</v>
      </c>
      <c r="FV23" s="262"/>
      <c r="FW23" s="262"/>
      <c r="FX23" s="263"/>
      <c r="FY23" s="193">
        <v>1000</v>
      </c>
      <c r="FZ23" s="131">
        <f t="shared" si="41"/>
        <v>0</v>
      </c>
      <c r="GA23" s="132">
        <f t="shared" si="11"/>
        <v>60</v>
      </c>
      <c r="GB23" s="133" t="s">
        <v>89</v>
      </c>
      <c r="GC23" s="194"/>
      <c r="GD23" s="194"/>
      <c r="GE23" s="194"/>
      <c r="GF23" s="194"/>
      <c r="GG23" s="194"/>
      <c r="GH23" s="122"/>
      <c r="GI23" s="124"/>
      <c r="GJ23" s="262">
        <v>1</v>
      </c>
      <c r="GK23" s="262">
        <v>6</v>
      </c>
      <c r="GL23" s="262">
        <v>-21</v>
      </c>
      <c r="GM23" s="263">
        <v>-18</v>
      </c>
      <c r="GN23" s="193">
        <v>1000</v>
      </c>
      <c r="GO23" s="131">
        <f t="shared" si="42"/>
        <v>-18</v>
      </c>
      <c r="GP23" s="132">
        <f t="shared" si="12"/>
        <v>152</v>
      </c>
      <c r="GQ23" s="133" t="s">
        <v>89</v>
      </c>
      <c r="GR23" s="194"/>
      <c r="GS23" s="194"/>
      <c r="GT23" s="194"/>
      <c r="GU23" s="194"/>
      <c r="GV23" s="194"/>
      <c r="GW23" s="122"/>
      <c r="GX23" s="124"/>
      <c r="GY23" s="262"/>
      <c r="GZ23" s="262"/>
      <c r="HA23" s="262"/>
      <c r="HB23" s="263"/>
      <c r="HC23" s="193"/>
      <c r="HD23" s="131">
        <f t="shared" si="43"/>
        <v>0</v>
      </c>
      <c r="HE23" s="132">
        <f t="shared" si="13"/>
        <v>2113</v>
      </c>
      <c r="HF23" s="133" t="s">
        <v>89</v>
      </c>
      <c r="HG23" s="194"/>
      <c r="HH23" s="194"/>
      <c r="HI23" s="194"/>
      <c r="HJ23" s="194"/>
      <c r="HK23" s="194"/>
      <c r="HL23" s="122"/>
      <c r="HM23" s="124"/>
      <c r="HN23" s="262"/>
      <c r="HO23" s="262"/>
      <c r="HP23" s="262"/>
      <c r="HQ23" s="263"/>
      <c r="HR23" s="193"/>
      <c r="HS23" s="131">
        <f t="shared" si="44"/>
        <v>0</v>
      </c>
      <c r="HT23" s="132">
        <f t="shared" si="14"/>
        <v>1341</v>
      </c>
      <c r="HU23" s="133" t="s">
        <v>89</v>
      </c>
      <c r="HV23" s="194"/>
      <c r="HW23" s="194"/>
      <c r="HX23" s="194"/>
      <c r="HY23" s="194"/>
      <c r="HZ23" s="194"/>
      <c r="IA23" s="122"/>
      <c r="IB23" s="124"/>
      <c r="IC23" s="262">
        <v>17</v>
      </c>
      <c r="ID23" s="262">
        <v>296</v>
      </c>
      <c r="IE23" s="262">
        <v>0</v>
      </c>
      <c r="IF23" s="263">
        <v>296</v>
      </c>
      <c r="IG23" s="193">
        <v>10000</v>
      </c>
      <c r="IH23" s="131">
        <f t="shared" si="45"/>
        <v>296</v>
      </c>
      <c r="II23" s="132">
        <f t="shared" si="15"/>
        <v>6170</v>
      </c>
      <c r="IJ23" s="133" t="s">
        <v>89</v>
      </c>
      <c r="IK23" s="194"/>
      <c r="IL23" s="194"/>
      <c r="IM23" s="194"/>
      <c r="IN23" s="194"/>
      <c r="IO23" s="194"/>
      <c r="IP23" s="122"/>
      <c r="IQ23" s="124"/>
      <c r="IR23" s="262"/>
      <c r="IS23" s="262"/>
      <c r="IT23" s="262"/>
      <c r="IU23" s="263"/>
      <c r="IV23" s="193"/>
      <c r="IW23" s="131">
        <f t="shared" si="46"/>
        <v>0</v>
      </c>
      <c r="IX23" s="132">
        <f t="shared" si="16"/>
        <v>1508</v>
      </c>
      <c r="IY23" s="133" t="s">
        <v>89</v>
      </c>
      <c r="IZ23" s="194"/>
      <c r="JA23" s="194"/>
      <c r="JB23" s="194"/>
      <c r="JC23" s="194"/>
      <c r="JD23" s="194"/>
      <c r="JE23" s="122"/>
      <c r="JF23" s="124"/>
      <c r="JG23" s="262">
        <v>1</v>
      </c>
      <c r="JH23" s="262">
        <v>81</v>
      </c>
      <c r="JI23" s="262">
        <v>-3</v>
      </c>
      <c r="JJ23" s="263">
        <v>78</v>
      </c>
      <c r="JK23" s="193">
        <v>1000</v>
      </c>
      <c r="JL23" s="131">
        <f t="shared" si="47"/>
        <v>78</v>
      </c>
      <c r="JM23" s="132">
        <f t="shared" si="17"/>
        <v>564</v>
      </c>
      <c r="JN23" s="133" t="s">
        <v>89</v>
      </c>
      <c r="JO23" s="194"/>
      <c r="JP23" s="194"/>
      <c r="JQ23" s="194"/>
      <c r="JR23" s="194"/>
      <c r="JS23" s="194"/>
      <c r="JT23" s="122"/>
      <c r="JU23" s="124"/>
      <c r="JV23" s="262">
        <v>1</v>
      </c>
      <c r="JW23" s="262"/>
      <c r="JX23" s="262"/>
      <c r="JY23" s="263"/>
      <c r="JZ23" s="193">
        <v>1000</v>
      </c>
      <c r="KA23" s="131">
        <f t="shared" si="48"/>
        <v>0</v>
      </c>
      <c r="KB23" s="132">
        <f t="shared" si="18"/>
        <v>207</v>
      </c>
      <c r="KC23" s="133" t="s">
        <v>89</v>
      </c>
      <c r="KD23" s="194"/>
      <c r="KE23" s="194"/>
      <c r="KF23" s="194"/>
      <c r="KG23" s="194"/>
      <c r="KH23" s="194"/>
      <c r="KI23" s="122"/>
      <c r="KJ23" s="124" t="s">
        <v>229</v>
      </c>
      <c r="KK23" s="262">
        <v>14</v>
      </c>
      <c r="KL23" s="262">
        <v>0</v>
      </c>
      <c r="KM23" s="262">
        <v>-56</v>
      </c>
      <c r="KN23" s="263">
        <v>-5</v>
      </c>
      <c r="KO23" s="193">
        <v>1000</v>
      </c>
      <c r="KP23" s="131">
        <f t="shared" si="49"/>
        <v>-5</v>
      </c>
      <c r="KQ23" s="132">
        <f t="shared" si="19"/>
        <v>-301</v>
      </c>
      <c r="KR23" s="133" t="s">
        <v>89</v>
      </c>
      <c r="KS23" s="194"/>
      <c r="KT23" s="194"/>
      <c r="KU23" s="194"/>
      <c r="KV23" s="194"/>
      <c r="KW23" s="194"/>
      <c r="KX23" s="122"/>
      <c r="KY23" s="122"/>
      <c r="KZ23" s="262">
        <v>5</v>
      </c>
      <c r="LA23" s="262">
        <v>52</v>
      </c>
      <c r="LB23" s="262">
        <v>-3</v>
      </c>
      <c r="LC23" s="263">
        <v>52</v>
      </c>
      <c r="LD23" s="193">
        <v>1000</v>
      </c>
      <c r="LE23" s="131">
        <f t="shared" si="50"/>
        <v>52</v>
      </c>
      <c r="LF23" s="132">
        <f t="shared" si="20"/>
        <v>818</v>
      </c>
      <c r="LG23" s="271"/>
      <c r="LH23" s="133" t="s">
        <v>89</v>
      </c>
      <c r="LI23" s="194"/>
      <c r="LJ23" s="194"/>
      <c r="LK23" s="194"/>
      <c r="LL23" s="194"/>
      <c r="LM23" s="192"/>
      <c r="LN23" s="195"/>
      <c r="LO23" s="195"/>
      <c r="LP23" s="121"/>
      <c r="LQ23" s="122"/>
      <c r="LR23" s="122"/>
      <c r="LS23" s="122"/>
      <c r="LT23" s="71"/>
      <c r="LU23" s="129">
        <v>1</v>
      </c>
      <c r="LV23" s="129">
        <v>24</v>
      </c>
      <c r="LW23" s="129">
        <v>-1</v>
      </c>
      <c r="LX23" s="130">
        <v>15</v>
      </c>
      <c r="LY23" s="193">
        <v>1000</v>
      </c>
      <c r="LZ23" s="131">
        <f t="shared" si="51"/>
        <v>15</v>
      </c>
      <c r="MA23" s="132">
        <f t="shared" si="21"/>
        <v>104</v>
      </c>
      <c r="MB23" s="229"/>
      <c r="MC23" s="133" t="s">
        <v>89</v>
      </c>
      <c r="MD23" s="194"/>
      <c r="ME23" s="194"/>
      <c r="MF23" s="194"/>
      <c r="MG23" s="194"/>
      <c r="MH23" s="192"/>
      <c r="MI23" s="195"/>
      <c r="MJ23" s="195"/>
      <c r="MK23" s="121"/>
      <c r="ML23" s="122"/>
      <c r="MM23" s="122"/>
      <c r="MN23" s="122"/>
      <c r="MO23" s="71"/>
      <c r="MP23" s="129">
        <v>1</v>
      </c>
      <c r="MQ23" s="129"/>
      <c r="MR23" s="129"/>
      <c r="MS23" s="130">
        <v>6</v>
      </c>
      <c r="MT23" s="193">
        <v>432</v>
      </c>
      <c r="MU23" s="131">
        <f t="shared" si="52"/>
        <v>6</v>
      </c>
      <c r="MV23" s="132">
        <f t="shared" si="22"/>
        <v>274</v>
      </c>
      <c r="MX23" s="133" t="s">
        <v>89</v>
      </c>
      <c r="MY23" s="194"/>
      <c r="MZ23" s="194"/>
      <c r="NA23" s="194"/>
      <c r="NB23" s="194"/>
      <c r="NC23" s="192"/>
      <c r="ND23" s="195"/>
      <c r="NE23" s="195"/>
      <c r="NF23" s="121"/>
      <c r="NG23" s="122"/>
      <c r="NH23" s="122"/>
      <c r="NI23" s="122"/>
      <c r="NJ23" s="71"/>
      <c r="NK23" s="129">
        <v>1</v>
      </c>
      <c r="NL23" s="129"/>
      <c r="NM23" s="129"/>
      <c r="NN23" s="130">
        <v>-30</v>
      </c>
      <c r="NO23" s="193">
        <v>1000</v>
      </c>
      <c r="NP23" s="131">
        <f t="shared" si="53"/>
        <v>-30</v>
      </c>
      <c r="NQ23" s="132">
        <f t="shared" si="23"/>
        <v>110</v>
      </c>
      <c r="NS23" s="133" t="s">
        <v>89</v>
      </c>
      <c r="NT23" s="194"/>
      <c r="NU23" s="194"/>
      <c r="NV23" s="194"/>
      <c r="NW23" s="194"/>
      <c r="NX23" s="192"/>
      <c r="NY23" s="195"/>
      <c r="NZ23" s="195"/>
      <c r="OA23" s="121"/>
      <c r="OB23" s="122"/>
      <c r="OC23" s="122"/>
      <c r="OD23" s="122"/>
      <c r="OE23" s="71"/>
      <c r="OF23" s="129"/>
      <c r="OG23" s="129"/>
      <c r="OH23" s="129"/>
      <c r="OI23" s="130"/>
      <c r="OJ23" s="193">
        <v>1000</v>
      </c>
      <c r="OK23" s="131">
        <f t="shared" si="54"/>
        <v>0</v>
      </c>
      <c r="OL23" s="132">
        <f t="shared" si="24"/>
        <v>232</v>
      </c>
      <c r="OQ23" s="363" t="s">
        <v>89</v>
      </c>
      <c r="OR23" s="473"/>
      <c r="OS23" s="473"/>
      <c r="OT23" s="473"/>
      <c r="OU23" s="473"/>
      <c r="OV23" s="473"/>
      <c r="OW23" s="358"/>
      <c r="OX23" s="474"/>
      <c r="OY23" s="367">
        <v>1</v>
      </c>
      <c r="OZ23" s="367">
        <v>1</v>
      </c>
      <c r="PA23" s="367">
        <v>-30</v>
      </c>
      <c r="PB23" s="368">
        <v>-28</v>
      </c>
      <c r="PC23" s="476">
        <v>1000</v>
      </c>
      <c r="PD23" s="370">
        <f t="shared" si="55"/>
        <v>-28</v>
      </c>
      <c r="PE23" s="477">
        <f t="shared" si="25"/>
        <v>330</v>
      </c>
      <c r="PF23" s="133" t="s">
        <v>89</v>
      </c>
      <c r="PG23" s="194"/>
      <c r="PH23" s="194"/>
      <c r="PI23" s="194"/>
      <c r="PJ23" s="194"/>
      <c r="PK23" s="194"/>
      <c r="PL23" s="122"/>
      <c r="PM23" s="124"/>
      <c r="PN23" s="367">
        <v>32</v>
      </c>
      <c r="PO23" s="367">
        <v>116</v>
      </c>
      <c r="PP23" s="367">
        <v>-121</v>
      </c>
      <c r="PQ23" s="368">
        <v>34</v>
      </c>
      <c r="PR23" s="456">
        <v>774</v>
      </c>
      <c r="PS23" s="131">
        <f t="shared" si="56"/>
        <v>34</v>
      </c>
      <c r="PT23" s="132">
        <f t="shared" si="26"/>
        <v>2777</v>
      </c>
      <c r="PU23" s="133" t="s">
        <v>89</v>
      </c>
      <c r="PV23" s="194"/>
      <c r="PW23" s="194"/>
      <c r="PX23" s="194"/>
      <c r="PY23" s="194"/>
      <c r="PZ23" s="194"/>
      <c r="QA23" s="122"/>
      <c r="QB23" s="124"/>
      <c r="QC23" s="367">
        <v>2</v>
      </c>
      <c r="QD23" s="262"/>
      <c r="QE23" s="262"/>
      <c r="QF23" s="263"/>
      <c r="QG23" s="193">
        <v>1000</v>
      </c>
      <c r="QH23" s="131">
        <f t="shared" si="57"/>
        <v>0</v>
      </c>
      <c r="QI23" s="132">
        <f t="shared" si="27"/>
        <v>388</v>
      </c>
      <c r="QJ23" s="133" t="s">
        <v>89</v>
      </c>
      <c r="QK23" s="194"/>
      <c r="QL23" s="194"/>
      <c r="QM23" s="194"/>
      <c r="QN23" s="194"/>
      <c r="QO23" s="194"/>
      <c r="QP23" s="122"/>
      <c r="QQ23" s="124"/>
      <c r="QR23" s="367">
        <v>2</v>
      </c>
      <c r="QS23" s="262"/>
      <c r="QT23" s="262"/>
      <c r="QU23" s="263"/>
      <c r="QV23" s="193">
        <v>1000</v>
      </c>
      <c r="QW23" s="131">
        <f t="shared" si="58"/>
        <v>0</v>
      </c>
      <c r="QX23" s="132">
        <f t="shared" si="28"/>
        <v>212</v>
      </c>
      <c r="QY23" s="133" t="s">
        <v>89</v>
      </c>
      <c r="QZ23" s="194"/>
      <c r="RA23" s="194"/>
      <c r="RB23" s="194"/>
      <c r="RC23" s="194"/>
      <c r="RD23" s="194"/>
      <c r="RE23" s="122"/>
      <c r="RF23" s="124"/>
      <c r="RG23" s="367">
        <v>6</v>
      </c>
      <c r="RH23" s="262">
        <v>91</v>
      </c>
      <c r="RI23" s="262">
        <v>-7</v>
      </c>
      <c r="RJ23" s="263">
        <v>81</v>
      </c>
      <c r="RK23" s="193">
        <v>1000</v>
      </c>
      <c r="RL23" s="131">
        <f t="shared" si="59"/>
        <v>81</v>
      </c>
      <c r="RM23" s="132">
        <f t="shared" si="29"/>
        <v>594</v>
      </c>
    </row>
    <row r="24" spans="1:481" ht="14.4">
      <c r="A24" s="133" t="s">
        <v>90</v>
      </c>
      <c r="B24" s="194"/>
      <c r="C24" s="194"/>
      <c r="D24" s="194"/>
      <c r="E24" s="194"/>
      <c r="F24" s="194"/>
      <c r="G24" s="197"/>
      <c r="H24" s="280"/>
      <c r="I24" s="367">
        <v>2</v>
      </c>
      <c r="J24" s="367"/>
      <c r="K24" s="367"/>
      <c r="L24" s="368"/>
      <c r="M24" s="193">
        <v>1000</v>
      </c>
      <c r="N24" s="131">
        <f t="shared" si="30"/>
        <v>0</v>
      </c>
      <c r="O24" s="132">
        <f t="shared" si="0"/>
        <v>165</v>
      </c>
      <c r="Q24" s="133" t="s">
        <v>90</v>
      </c>
      <c r="R24" s="194"/>
      <c r="S24" s="194"/>
      <c r="T24" s="194"/>
      <c r="U24" s="194"/>
      <c r="V24" s="194"/>
      <c r="W24" s="197"/>
      <c r="X24" s="280"/>
      <c r="Y24" s="367">
        <v>16</v>
      </c>
      <c r="Z24" s="262">
        <v>47</v>
      </c>
      <c r="AA24" s="262">
        <v>-71</v>
      </c>
      <c r="AB24" s="263">
        <v>46</v>
      </c>
      <c r="AC24" s="193">
        <v>1000</v>
      </c>
      <c r="AD24" s="131">
        <f t="shared" si="31"/>
        <v>46</v>
      </c>
      <c r="AE24" s="132">
        <f t="shared" si="1"/>
        <v>796</v>
      </c>
      <c r="AF24" s="133" t="s">
        <v>90</v>
      </c>
      <c r="AG24" s="194"/>
      <c r="AH24" s="194"/>
      <c r="AI24" s="194"/>
      <c r="AJ24" s="194"/>
      <c r="AK24" s="194"/>
      <c r="AL24" s="197"/>
      <c r="AM24" s="280"/>
      <c r="AN24" s="367"/>
      <c r="AO24" s="262"/>
      <c r="AP24" s="262"/>
      <c r="AQ24" s="263"/>
      <c r="AR24" s="193">
        <v>1000</v>
      </c>
      <c r="AS24" s="131">
        <f t="shared" si="32"/>
        <v>0</v>
      </c>
      <c r="AT24" s="132">
        <f t="shared" si="2"/>
        <v>302</v>
      </c>
      <c r="AU24" s="133" t="s">
        <v>90</v>
      </c>
      <c r="AV24" s="194"/>
      <c r="AW24" s="194"/>
      <c r="AX24" s="194"/>
      <c r="AY24" s="194"/>
      <c r="AZ24" s="194"/>
      <c r="BA24" s="197"/>
      <c r="BB24" s="280"/>
      <c r="BC24" s="367"/>
      <c r="BD24" s="262"/>
      <c r="BE24" s="262"/>
      <c r="BF24" s="263"/>
      <c r="BG24" s="193">
        <v>1000</v>
      </c>
      <c r="BH24" s="131">
        <f t="shared" si="33"/>
        <v>0</v>
      </c>
      <c r="BI24" s="132">
        <f t="shared" si="3"/>
        <v>187</v>
      </c>
      <c r="BJ24" s="400"/>
      <c r="BK24" s="133" t="s">
        <v>90</v>
      </c>
      <c r="BL24" s="194"/>
      <c r="BM24" s="194"/>
      <c r="BN24" s="194"/>
      <c r="BO24" s="194"/>
      <c r="BP24" s="194"/>
      <c r="BQ24" s="197"/>
      <c r="BR24" s="280"/>
      <c r="BS24" s="367"/>
      <c r="BT24" s="262"/>
      <c r="BU24" s="262"/>
      <c r="BV24" s="263"/>
      <c r="BW24" s="193">
        <v>1000</v>
      </c>
      <c r="BX24" s="131">
        <f t="shared" si="34"/>
        <v>0</v>
      </c>
      <c r="BY24" s="132">
        <f t="shared" si="4"/>
        <v>245</v>
      </c>
      <c r="BZ24" s="400"/>
      <c r="CA24" s="133" t="s">
        <v>90</v>
      </c>
      <c r="CB24" s="194"/>
      <c r="CC24" s="194"/>
      <c r="CD24" s="194"/>
      <c r="CE24" s="194"/>
      <c r="CF24" s="194"/>
      <c r="CG24" s="197"/>
      <c r="CH24" s="280"/>
      <c r="CI24" s="367">
        <v>2</v>
      </c>
      <c r="CJ24" s="262">
        <v>39</v>
      </c>
      <c r="CK24" s="262">
        <v>-5</v>
      </c>
      <c r="CL24" s="263">
        <v>16</v>
      </c>
      <c r="CM24" s="193">
        <v>1000</v>
      </c>
      <c r="CN24" s="131">
        <f t="shared" si="35"/>
        <v>16</v>
      </c>
      <c r="CO24" s="132">
        <f t="shared" si="5"/>
        <v>312</v>
      </c>
      <c r="CP24" s="363" t="s">
        <v>90</v>
      </c>
      <c r="CQ24" s="364"/>
      <c r="CR24" s="364"/>
      <c r="CS24" s="364"/>
      <c r="CT24" s="364"/>
      <c r="CU24" s="364"/>
      <c r="CV24" s="378"/>
      <c r="CW24" s="378"/>
      <c r="CX24" s="367">
        <v>2</v>
      </c>
      <c r="CY24" s="367">
        <v>90</v>
      </c>
      <c r="CZ24" s="367">
        <v>0</v>
      </c>
      <c r="DA24" s="368">
        <v>89</v>
      </c>
      <c r="DB24" s="369">
        <v>1000</v>
      </c>
      <c r="DC24" s="370">
        <f t="shared" si="36"/>
        <v>89</v>
      </c>
      <c r="DD24" s="371">
        <f t="shared" si="6"/>
        <v>181</v>
      </c>
      <c r="DE24" s="133" t="s">
        <v>90</v>
      </c>
      <c r="DF24" s="194"/>
      <c r="DG24" s="194"/>
      <c r="DH24" s="194"/>
      <c r="DI24" s="194"/>
      <c r="DJ24" s="194"/>
      <c r="DK24" s="197"/>
      <c r="DL24" s="280"/>
      <c r="DM24" s="262">
        <v>1</v>
      </c>
      <c r="DN24" s="262"/>
      <c r="DO24" s="262"/>
      <c r="DP24" s="263"/>
      <c r="DQ24" s="193">
        <v>1000</v>
      </c>
      <c r="DR24" s="131">
        <f t="shared" si="37"/>
        <v>0</v>
      </c>
      <c r="DS24" s="132">
        <f t="shared" si="7"/>
        <v>-50</v>
      </c>
      <c r="DT24" s="133" t="s">
        <v>90</v>
      </c>
      <c r="DU24" s="194"/>
      <c r="DV24" s="194"/>
      <c r="DW24" s="194"/>
      <c r="DX24" s="194"/>
      <c r="DY24" s="194"/>
      <c r="DZ24" s="197"/>
      <c r="EA24" s="280"/>
      <c r="EB24" s="262">
        <v>1</v>
      </c>
      <c r="EC24" s="262"/>
      <c r="ED24" s="262"/>
      <c r="EE24" s="263"/>
      <c r="EF24" s="193">
        <v>1000</v>
      </c>
      <c r="EG24" s="131">
        <f t="shared" si="38"/>
        <v>0</v>
      </c>
      <c r="EH24" s="132">
        <f t="shared" si="8"/>
        <v>16</v>
      </c>
      <c r="EI24" s="133" t="s">
        <v>90</v>
      </c>
      <c r="EJ24" s="194"/>
      <c r="EK24" s="194"/>
      <c r="EL24" s="194"/>
      <c r="EM24" s="194"/>
      <c r="EN24" s="194"/>
      <c r="EO24" s="197"/>
      <c r="EP24" s="280"/>
      <c r="EQ24" s="262">
        <v>1</v>
      </c>
      <c r="ER24" s="262">
        <v>10</v>
      </c>
      <c r="ES24" s="262">
        <v>-6</v>
      </c>
      <c r="ET24" s="263">
        <v>-6</v>
      </c>
      <c r="EU24" s="193">
        <v>1000</v>
      </c>
      <c r="EV24" s="131">
        <f t="shared" si="39"/>
        <v>-6</v>
      </c>
      <c r="EW24" s="132">
        <f t="shared" si="9"/>
        <v>154</v>
      </c>
      <c r="EX24" s="133" t="s">
        <v>90</v>
      </c>
      <c r="EY24" s="194"/>
      <c r="EZ24" s="194"/>
      <c r="FA24" s="194"/>
      <c r="FB24" s="194"/>
      <c r="FC24" s="194"/>
      <c r="FD24" s="197"/>
      <c r="FE24" s="280"/>
      <c r="FF24" s="262">
        <v>1</v>
      </c>
      <c r="FG24" s="262"/>
      <c r="FH24" s="262"/>
      <c r="FI24" s="263"/>
      <c r="FJ24" s="193">
        <v>1000</v>
      </c>
      <c r="FK24" s="131">
        <f t="shared" si="40"/>
        <v>0</v>
      </c>
      <c r="FL24" s="132">
        <f t="shared" si="10"/>
        <v>32</v>
      </c>
      <c r="FM24" s="133" t="s">
        <v>90</v>
      </c>
      <c r="FN24" s="194"/>
      <c r="FO24" s="194"/>
      <c r="FP24" s="194"/>
      <c r="FQ24" s="194"/>
      <c r="FR24" s="194"/>
      <c r="FS24" s="197"/>
      <c r="FT24" s="280"/>
      <c r="FU24" s="262">
        <v>1</v>
      </c>
      <c r="FV24" s="262"/>
      <c r="FW24" s="262"/>
      <c r="FX24" s="263"/>
      <c r="FY24" s="193">
        <v>1000</v>
      </c>
      <c r="FZ24" s="131">
        <f t="shared" si="41"/>
        <v>0</v>
      </c>
      <c r="GA24" s="132">
        <f t="shared" si="11"/>
        <v>60</v>
      </c>
      <c r="GB24" s="133" t="s">
        <v>90</v>
      </c>
      <c r="GC24" s="194"/>
      <c r="GD24" s="194"/>
      <c r="GE24" s="194"/>
      <c r="GF24" s="194"/>
      <c r="GG24" s="194"/>
      <c r="GH24" s="197"/>
      <c r="GI24" s="280"/>
      <c r="GJ24" s="262">
        <v>1</v>
      </c>
      <c r="GK24" s="262">
        <v>7</v>
      </c>
      <c r="GL24" s="262">
        <v>-16</v>
      </c>
      <c r="GM24" s="263">
        <v>2</v>
      </c>
      <c r="GN24" s="193">
        <v>1000</v>
      </c>
      <c r="GO24" s="131">
        <f t="shared" si="42"/>
        <v>2</v>
      </c>
      <c r="GP24" s="132">
        <f t="shared" si="12"/>
        <v>154</v>
      </c>
      <c r="GQ24" s="133" t="s">
        <v>90</v>
      </c>
      <c r="GR24" s="194"/>
      <c r="GS24" s="194"/>
      <c r="GT24" s="194"/>
      <c r="GU24" s="194"/>
      <c r="GV24" s="194"/>
      <c r="GW24" s="197"/>
      <c r="GX24" s="280"/>
      <c r="GY24" s="262"/>
      <c r="GZ24" s="262"/>
      <c r="HA24" s="262"/>
      <c r="HB24" s="263"/>
      <c r="HC24" s="193"/>
      <c r="HD24" s="131">
        <f t="shared" si="43"/>
        <v>0</v>
      </c>
      <c r="HE24" s="132">
        <f t="shared" si="13"/>
        <v>2113</v>
      </c>
      <c r="HF24" s="133" t="s">
        <v>90</v>
      </c>
      <c r="HG24" s="194"/>
      <c r="HH24" s="194"/>
      <c r="HI24" s="194"/>
      <c r="HJ24" s="194"/>
      <c r="HK24" s="194"/>
      <c r="HL24" s="197"/>
      <c r="HM24" s="280"/>
      <c r="HN24" s="262"/>
      <c r="HO24" s="262"/>
      <c r="HP24" s="262"/>
      <c r="HQ24" s="263"/>
      <c r="HR24" s="193"/>
      <c r="HS24" s="131">
        <f t="shared" si="44"/>
        <v>0</v>
      </c>
      <c r="HT24" s="132">
        <f t="shared" si="14"/>
        <v>1341</v>
      </c>
      <c r="HU24" s="133" t="s">
        <v>90</v>
      </c>
      <c r="HV24" s="194"/>
      <c r="HW24" s="194"/>
      <c r="HX24" s="194"/>
      <c r="HY24" s="194"/>
      <c r="HZ24" s="194"/>
      <c r="IA24" s="197"/>
      <c r="IB24" s="280"/>
      <c r="IC24" s="262">
        <v>12</v>
      </c>
      <c r="ID24" s="262">
        <v>329</v>
      </c>
      <c r="IE24" s="262">
        <v>-64</v>
      </c>
      <c r="IF24" s="263">
        <v>329</v>
      </c>
      <c r="IG24" s="193">
        <v>10000</v>
      </c>
      <c r="IH24" s="131">
        <f t="shared" si="45"/>
        <v>329</v>
      </c>
      <c r="II24" s="132">
        <f t="shared" si="15"/>
        <v>6499</v>
      </c>
      <c r="IJ24" s="133" t="s">
        <v>90</v>
      </c>
      <c r="IK24" s="194"/>
      <c r="IL24" s="194"/>
      <c r="IM24" s="194"/>
      <c r="IN24" s="194"/>
      <c r="IO24" s="194"/>
      <c r="IP24" s="197"/>
      <c r="IQ24" s="280"/>
      <c r="IR24" s="262"/>
      <c r="IS24" s="262"/>
      <c r="IT24" s="262"/>
      <c r="IU24" s="263"/>
      <c r="IV24" s="193"/>
      <c r="IW24" s="131">
        <f t="shared" si="46"/>
        <v>0</v>
      </c>
      <c r="IX24" s="132">
        <f t="shared" si="16"/>
        <v>1508</v>
      </c>
      <c r="IY24" s="133" t="s">
        <v>90</v>
      </c>
      <c r="IZ24" s="194"/>
      <c r="JA24" s="194"/>
      <c r="JB24" s="194"/>
      <c r="JC24" s="194"/>
      <c r="JD24" s="194"/>
      <c r="JE24" s="197"/>
      <c r="JF24" s="280"/>
      <c r="JG24" s="262">
        <v>9</v>
      </c>
      <c r="JH24" s="262">
        <v>31</v>
      </c>
      <c r="JI24" s="262">
        <v>-22</v>
      </c>
      <c r="JJ24" s="263">
        <v>13</v>
      </c>
      <c r="JK24" s="193">
        <v>1000</v>
      </c>
      <c r="JL24" s="131">
        <f t="shared" si="47"/>
        <v>13</v>
      </c>
      <c r="JM24" s="132">
        <f t="shared" si="17"/>
        <v>577</v>
      </c>
      <c r="JN24" s="133" t="s">
        <v>90</v>
      </c>
      <c r="JO24" s="194"/>
      <c r="JP24" s="194"/>
      <c r="JQ24" s="194"/>
      <c r="JR24" s="194"/>
      <c r="JS24" s="194"/>
      <c r="JT24" s="197"/>
      <c r="JU24" s="280"/>
      <c r="JV24" s="262">
        <v>1</v>
      </c>
      <c r="JW24" s="262"/>
      <c r="JX24" s="262"/>
      <c r="JY24" s="263"/>
      <c r="JZ24" s="193">
        <v>1000</v>
      </c>
      <c r="KA24" s="131">
        <f t="shared" si="48"/>
        <v>0</v>
      </c>
      <c r="KB24" s="132">
        <f t="shared" si="18"/>
        <v>207</v>
      </c>
      <c r="KC24" s="133" t="s">
        <v>90</v>
      </c>
      <c r="KD24" s="194"/>
      <c r="KE24" s="194"/>
      <c r="KF24" s="194"/>
      <c r="KG24" s="194"/>
      <c r="KH24" s="194"/>
      <c r="KI24" s="197"/>
      <c r="KJ24" s="280" t="s">
        <v>228</v>
      </c>
      <c r="KK24" s="262">
        <v>20</v>
      </c>
      <c r="KL24" s="262">
        <v>40</v>
      </c>
      <c r="KM24" s="262">
        <v>-69</v>
      </c>
      <c r="KN24" s="263">
        <v>39</v>
      </c>
      <c r="KO24" s="193">
        <v>1000</v>
      </c>
      <c r="KP24" s="131">
        <f t="shared" si="49"/>
        <v>39</v>
      </c>
      <c r="KQ24" s="132">
        <f t="shared" si="19"/>
        <v>-262</v>
      </c>
      <c r="KR24" s="133" t="s">
        <v>90</v>
      </c>
      <c r="KS24" s="194"/>
      <c r="KT24" s="194"/>
      <c r="KU24" s="194"/>
      <c r="KV24" s="194"/>
      <c r="KW24" s="194"/>
      <c r="KX24" s="197"/>
      <c r="KY24" s="197"/>
      <c r="KZ24" s="262">
        <v>3</v>
      </c>
      <c r="LA24" s="262">
        <v>43</v>
      </c>
      <c r="LB24" s="262">
        <v>-5</v>
      </c>
      <c r="LC24" s="263">
        <v>41</v>
      </c>
      <c r="LD24" s="193">
        <v>1000</v>
      </c>
      <c r="LE24" s="131">
        <f t="shared" si="50"/>
        <v>41</v>
      </c>
      <c r="LF24" s="132">
        <f t="shared" si="20"/>
        <v>859</v>
      </c>
      <c r="LG24" s="271"/>
      <c r="LH24" s="133" t="s">
        <v>90</v>
      </c>
      <c r="LI24" s="194"/>
      <c r="LJ24" s="194"/>
      <c r="LK24" s="194"/>
      <c r="LL24" s="194"/>
      <c r="LM24" s="192"/>
      <c r="LN24" s="195"/>
      <c r="LO24" s="195"/>
      <c r="LP24" s="198"/>
      <c r="LQ24" s="199"/>
      <c r="LR24" s="197"/>
      <c r="LS24" s="197"/>
      <c r="LT24" s="122"/>
      <c r="LU24" s="129">
        <v>1</v>
      </c>
      <c r="LV24" s="129">
        <v>13</v>
      </c>
      <c r="LW24" s="129">
        <v>-11</v>
      </c>
      <c r="LX24" s="130">
        <v>-3</v>
      </c>
      <c r="LY24" s="193">
        <v>1000</v>
      </c>
      <c r="LZ24" s="131">
        <f t="shared" si="51"/>
        <v>-3</v>
      </c>
      <c r="MA24" s="132">
        <f t="shared" si="21"/>
        <v>101</v>
      </c>
      <c r="MB24" s="229"/>
      <c r="MC24" s="133" t="s">
        <v>90</v>
      </c>
      <c r="MD24" s="194"/>
      <c r="ME24" s="194"/>
      <c r="MF24" s="194"/>
      <c r="MG24" s="194"/>
      <c r="MH24" s="192"/>
      <c r="MI24" s="195"/>
      <c r="MJ24" s="195"/>
      <c r="MK24" s="198"/>
      <c r="ML24" s="199"/>
      <c r="MM24" s="197"/>
      <c r="MN24" s="197"/>
      <c r="MO24" s="122"/>
      <c r="MP24" s="129">
        <v>1</v>
      </c>
      <c r="MQ24" s="129"/>
      <c r="MR24" s="129"/>
      <c r="MS24" s="130">
        <v>4</v>
      </c>
      <c r="MT24" s="193">
        <v>544</v>
      </c>
      <c r="MU24" s="131">
        <f t="shared" si="52"/>
        <v>4</v>
      </c>
      <c r="MV24" s="132">
        <f t="shared" si="22"/>
        <v>278</v>
      </c>
      <c r="MX24" s="133" t="s">
        <v>90</v>
      </c>
      <c r="MY24" s="194"/>
      <c r="MZ24" s="194"/>
      <c r="NA24" s="194"/>
      <c r="NB24" s="194"/>
      <c r="NC24" s="192"/>
      <c r="ND24" s="195"/>
      <c r="NE24" s="195"/>
      <c r="NF24" s="198"/>
      <c r="NG24" s="199"/>
      <c r="NH24" s="197"/>
      <c r="NI24" s="197"/>
      <c r="NJ24" s="122"/>
      <c r="NK24" s="129">
        <v>1</v>
      </c>
      <c r="NL24" s="129"/>
      <c r="NM24" s="129"/>
      <c r="NN24" s="130">
        <v>9</v>
      </c>
      <c r="NO24" s="193">
        <v>270</v>
      </c>
      <c r="NP24" s="131">
        <f t="shared" si="53"/>
        <v>9</v>
      </c>
      <c r="NQ24" s="132">
        <f t="shared" si="23"/>
        <v>119</v>
      </c>
      <c r="NS24" s="133" t="s">
        <v>90</v>
      </c>
      <c r="NT24" s="194"/>
      <c r="NU24" s="194"/>
      <c r="NV24" s="194"/>
      <c r="NW24" s="194"/>
      <c r="NX24" s="192"/>
      <c r="NY24" s="195"/>
      <c r="NZ24" s="195"/>
      <c r="OA24" s="198"/>
      <c r="OB24" s="199"/>
      <c r="OC24" s="197"/>
      <c r="OD24" s="197"/>
      <c r="OE24" s="122"/>
      <c r="OF24" s="129"/>
      <c r="OG24" s="129"/>
      <c r="OH24" s="129"/>
      <c r="OI24" s="130"/>
      <c r="OJ24" s="193">
        <v>1000</v>
      </c>
      <c r="OK24" s="131">
        <f t="shared" si="54"/>
        <v>0</v>
      </c>
      <c r="OL24" s="132">
        <f t="shared" si="24"/>
        <v>232</v>
      </c>
      <c r="OQ24" s="363" t="s">
        <v>90</v>
      </c>
      <c r="OR24" s="473"/>
      <c r="OS24" s="473"/>
      <c r="OT24" s="473"/>
      <c r="OU24" s="473"/>
      <c r="OV24" s="473"/>
      <c r="OW24" s="481"/>
      <c r="OX24" s="481"/>
      <c r="OY24" s="367">
        <v>1</v>
      </c>
      <c r="OZ24" s="367">
        <v>42</v>
      </c>
      <c r="PA24" s="367">
        <v>-6</v>
      </c>
      <c r="PB24" s="368">
        <v>36</v>
      </c>
      <c r="PC24" s="476">
        <v>1000</v>
      </c>
      <c r="PD24" s="370">
        <f t="shared" si="55"/>
        <v>36</v>
      </c>
      <c r="PE24" s="477">
        <f t="shared" si="25"/>
        <v>366</v>
      </c>
      <c r="PF24" s="133" t="s">
        <v>90</v>
      </c>
      <c r="PG24" s="194"/>
      <c r="PH24" s="194"/>
      <c r="PI24" s="194"/>
      <c r="PJ24" s="194"/>
      <c r="PK24" s="194"/>
      <c r="PL24" s="197"/>
      <c r="PM24" s="280"/>
      <c r="PN24" s="367">
        <v>40</v>
      </c>
      <c r="PO24" s="367">
        <v>21</v>
      </c>
      <c r="PP24" s="367">
        <v>-246</v>
      </c>
      <c r="PQ24" s="368">
        <v>21</v>
      </c>
      <c r="PR24" s="456">
        <v>1000</v>
      </c>
      <c r="PS24" s="131">
        <f t="shared" si="56"/>
        <v>21</v>
      </c>
      <c r="PT24" s="132">
        <f t="shared" si="26"/>
        <v>2798</v>
      </c>
      <c r="PU24" s="133" t="s">
        <v>90</v>
      </c>
      <c r="PV24" s="194"/>
      <c r="PW24" s="194"/>
      <c r="PX24" s="194"/>
      <c r="PY24" s="194"/>
      <c r="PZ24" s="194"/>
      <c r="QA24" s="197"/>
      <c r="QB24" s="280"/>
      <c r="QC24" s="367">
        <v>2</v>
      </c>
      <c r="QD24" s="262"/>
      <c r="QE24" s="262"/>
      <c r="QF24" s="263"/>
      <c r="QG24" s="193">
        <v>1000</v>
      </c>
      <c r="QH24" s="131">
        <f t="shared" si="57"/>
        <v>0</v>
      </c>
      <c r="QI24" s="132">
        <f t="shared" si="27"/>
        <v>388</v>
      </c>
      <c r="QJ24" s="133" t="s">
        <v>90</v>
      </c>
      <c r="QK24" s="194"/>
      <c r="QL24" s="194"/>
      <c r="QM24" s="194"/>
      <c r="QN24" s="194"/>
      <c r="QO24" s="194"/>
      <c r="QP24" s="197"/>
      <c r="QQ24" s="280"/>
      <c r="QR24" s="367">
        <v>2</v>
      </c>
      <c r="QS24" s="262"/>
      <c r="QT24" s="262"/>
      <c r="QU24" s="263"/>
      <c r="QV24" s="193">
        <v>1000</v>
      </c>
      <c r="QW24" s="131">
        <f t="shared" si="58"/>
        <v>0</v>
      </c>
      <c r="QX24" s="132">
        <f t="shared" si="28"/>
        <v>212</v>
      </c>
      <c r="QY24" s="133" t="s">
        <v>90</v>
      </c>
      <c r="QZ24" s="194"/>
      <c r="RA24" s="194"/>
      <c r="RB24" s="194"/>
      <c r="RC24" s="194"/>
      <c r="RD24" s="194"/>
      <c r="RE24" s="197"/>
      <c r="RF24" s="280"/>
      <c r="RG24" s="367">
        <v>8</v>
      </c>
      <c r="RH24" s="262">
        <v>75</v>
      </c>
      <c r="RI24" s="262">
        <v>-18</v>
      </c>
      <c r="RJ24" s="263">
        <v>66</v>
      </c>
      <c r="RK24" s="193">
        <v>1000</v>
      </c>
      <c r="RL24" s="131">
        <f t="shared" si="59"/>
        <v>66</v>
      </c>
      <c r="RM24" s="132">
        <f t="shared" si="29"/>
        <v>660</v>
      </c>
    </row>
    <row r="25" spans="1:481" ht="14.4">
      <c r="A25" s="199"/>
      <c r="B25" s="181"/>
      <c r="C25" s="181"/>
      <c r="D25" s="197"/>
      <c r="E25" s="197"/>
      <c r="F25" s="197"/>
      <c r="G25" s="122"/>
      <c r="H25" s="169"/>
      <c r="I25" s="264"/>
      <c r="J25" s="265"/>
      <c r="K25" s="265"/>
      <c r="L25" s="266"/>
      <c r="M25" s="193"/>
      <c r="N25" s="131">
        <f t="shared" ref="N25" si="60">L25</f>
        <v>0</v>
      </c>
      <c r="O25" s="132">
        <v>0</v>
      </c>
      <c r="P25" s="57"/>
      <c r="Q25" s="199"/>
      <c r="R25" s="181"/>
      <c r="S25" s="181"/>
      <c r="T25" s="197"/>
      <c r="U25" s="197"/>
      <c r="V25" s="197"/>
      <c r="W25" s="122"/>
      <c r="X25" s="169"/>
      <c r="Y25" s="264"/>
      <c r="Z25" s="265"/>
      <c r="AA25" s="265"/>
      <c r="AB25" s="266"/>
      <c r="AC25" s="193"/>
      <c r="AD25" s="131">
        <f t="shared" si="31"/>
        <v>0</v>
      </c>
      <c r="AE25" s="132">
        <v>0</v>
      </c>
      <c r="AF25" s="199"/>
      <c r="AG25" s="181"/>
      <c r="AH25" s="181"/>
      <c r="AI25" s="197"/>
      <c r="AJ25" s="197"/>
      <c r="AK25" s="197"/>
      <c r="AL25" s="122"/>
      <c r="AM25" s="169"/>
      <c r="AN25" s="264"/>
      <c r="AO25" s="265"/>
      <c r="AP25" s="265"/>
      <c r="AQ25" s="266"/>
      <c r="AR25" s="193"/>
      <c r="AS25" s="131">
        <f t="shared" si="32"/>
        <v>0</v>
      </c>
      <c r="AT25" s="132">
        <f t="shared" si="2"/>
        <v>302</v>
      </c>
      <c r="AU25" s="199"/>
      <c r="AV25" s="181"/>
      <c r="AW25" s="181"/>
      <c r="AX25" s="197"/>
      <c r="AY25" s="197"/>
      <c r="AZ25" s="197"/>
      <c r="BA25" s="122"/>
      <c r="BB25" s="169"/>
      <c r="BC25" s="264"/>
      <c r="BD25" s="265"/>
      <c r="BE25" s="265"/>
      <c r="BF25" s="266"/>
      <c r="BG25" s="193"/>
      <c r="BH25" s="131">
        <f t="shared" si="33"/>
        <v>0</v>
      </c>
      <c r="BI25" s="132">
        <f t="shared" si="3"/>
        <v>187</v>
      </c>
      <c r="BJ25" s="160"/>
      <c r="BK25" s="199"/>
      <c r="BL25" s="181"/>
      <c r="BM25" s="181"/>
      <c r="BN25" s="197"/>
      <c r="BO25" s="197"/>
      <c r="BP25" s="197"/>
      <c r="BQ25" s="122"/>
      <c r="BR25" s="169"/>
      <c r="BS25" s="264"/>
      <c r="BT25" s="265"/>
      <c r="BU25" s="265"/>
      <c r="BV25" s="266"/>
      <c r="BW25" s="193"/>
      <c r="BX25" s="131">
        <f t="shared" si="34"/>
        <v>0</v>
      </c>
      <c r="BY25" s="132">
        <v>0</v>
      </c>
      <c r="BZ25" s="160"/>
      <c r="CA25" s="199"/>
      <c r="CB25" s="181"/>
      <c r="CC25" s="181"/>
      <c r="CD25" s="197"/>
      <c r="CE25" s="197"/>
      <c r="CF25" s="197"/>
      <c r="CG25" s="122"/>
      <c r="CH25" s="169"/>
      <c r="CI25" s="264"/>
      <c r="CJ25" s="265"/>
      <c r="CK25" s="265"/>
      <c r="CL25" s="266"/>
      <c r="CM25" s="193"/>
      <c r="CN25" s="131">
        <f t="shared" si="35"/>
        <v>0</v>
      </c>
      <c r="CO25" s="132">
        <v>0</v>
      </c>
      <c r="CP25" s="379"/>
      <c r="CQ25" s="349"/>
      <c r="CR25" s="349"/>
      <c r="CS25" s="378"/>
      <c r="CT25" s="378"/>
      <c r="CU25" s="378"/>
      <c r="CV25" s="358"/>
      <c r="CW25" s="169"/>
      <c r="CX25" s="380"/>
      <c r="CY25" s="381"/>
      <c r="CZ25" s="381"/>
      <c r="DA25" s="382"/>
      <c r="DB25" s="369"/>
      <c r="DC25" s="370">
        <f t="shared" si="36"/>
        <v>0</v>
      </c>
      <c r="DD25" s="371">
        <v>0</v>
      </c>
      <c r="DE25" s="199"/>
      <c r="DF25" s="181"/>
      <c r="DG25" s="181"/>
      <c r="DH25" s="197"/>
      <c r="DI25" s="197"/>
      <c r="DJ25" s="197"/>
      <c r="DK25" s="122"/>
      <c r="DL25" s="169"/>
      <c r="DM25" s="264"/>
      <c r="DN25" s="265"/>
      <c r="DO25" s="265"/>
      <c r="DP25" s="266"/>
      <c r="DQ25" s="193"/>
      <c r="DR25" s="131">
        <f t="shared" si="37"/>
        <v>0</v>
      </c>
      <c r="DS25" s="132">
        <v>0</v>
      </c>
      <c r="DT25" s="199"/>
      <c r="DU25" s="181"/>
      <c r="DV25" s="181"/>
      <c r="DW25" s="197"/>
      <c r="DX25" s="197"/>
      <c r="DY25" s="197"/>
      <c r="DZ25" s="122"/>
      <c r="EA25" s="169"/>
      <c r="EB25" s="264"/>
      <c r="EC25" s="265"/>
      <c r="ED25" s="265"/>
      <c r="EE25" s="266"/>
      <c r="EF25" s="193"/>
      <c r="EG25" s="131">
        <f t="shared" si="38"/>
        <v>0</v>
      </c>
      <c r="EH25" s="132">
        <v>0</v>
      </c>
      <c r="EI25" s="199"/>
      <c r="EJ25" s="181"/>
      <c r="EK25" s="181"/>
      <c r="EL25" s="197"/>
      <c r="EM25" s="197"/>
      <c r="EN25" s="197"/>
      <c r="EO25" s="122"/>
      <c r="EP25" s="169"/>
      <c r="EQ25" s="264"/>
      <c r="ER25" s="265"/>
      <c r="ES25" s="265"/>
      <c r="ET25" s="266"/>
      <c r="EU25" s="193"/>
      <c r="EV25" s="131">
        <f t="shared" si="39"/>
        <v>0</v>
      </c>
      <c r="EW25" s="132">
        <v>0</v>
      </c>
      <c r="EX25" s="199"/>
      <c r="EY25" s="181"/>
      <c r="EZ25" s="181"/>
      <c r="FA25" s="197"/>
      <c r="FB25" s="197"/>
      <c r="FC25" s="197"/>
      <c r="FD25" s="122"/>
      <c r="FE25" s="169"/>
      <c r="FF25" s="264"/>
      <c r="FG25" s="265"/>
      <c r="FH25" s="265"/>
      <c r="FI25" s="266"/>
      <c r="FJ25" s="193"/>
      <c r="FK25" s="131">
        <f t="shared" si="40"/>
        <v>0</v>
      </c>
      <c r="FL25" s="132">
        <v>0</v>
      </c>
      <c r="FM25" s="199"/>
      <c r="FN25" s="181"/>
      <c r="FO25" s="181"/>
      <c r="FP25" s="197"/>
      <c r="FQ25" s="197"/>
      <c r="FR25" s="197"/>
      <c r="FS25" s="122"/>
      <c r="FT25" s="169"/>
      <c r="FU25" s="264"/>
      <c r="FV25" s="265"/>
      <c r="FW25" s="265"/>
      <c r="FX25" s="266"/>
      <c r="FY25" s="193"/>
      <c r="FZ25" s="131">
        <f t="shared" si="41"/>
        <v>0</v>
      </c>
      <c r="GA25" s="132">
        <v>0</v>
      </c>
      <c r="GB25" s="199"/>
      <c r="GC25" s="181"/>
      <c r="GD25" s="181"/>
      <c r="GE25" s="197"/>
      <c r="GF25" s="197"/>
      <c r="GG25" s="197"/>
      <c r="GH25" s="122"/>
      <c r="GI25" s="169"/>
      <c r="GJ25" s="264"/>
      <c r="GK25" s="265"/>
      <c r="GL25" s="265"/>
      <c r="GM25" s="266"/>
      <c r="GN25" s="193"/>
      <c r="GO25" s="131">
        <f t="shared" si="42"/>
        <v>0</v>
      </c>
      <c r="GP25" s="132">
        <v>0</v>
      </c>
      <c r="GQ25" s="199"/>
      <c r="GR25" s="181"/>
      <c r="GS25" s="181"/>
      <c r="GT25" s="197"/>
      <c r="GU25" s="197"/>
      <c r="GV25" s="197"/>
      <c r="GW25" s="122"/>
      <c r="GX25" s="169"/>
      <c r="GY25" s="264"/>
      <c r="GZ25" s="265"/>
      <c r="HA25" s="265"/>
      <c r="HB25" s="266"/>
      <c r="HC25" s="193"/>
      <c r="HD25" s="131">
        <f t="shared" si="43"/>
        <v>0</v>
      </c>
      <c r="HE25" s="132">
        <f t="shared" si="13"/>
        <v>2113</v>
      </c>
      <c r="HF25" s="199"/>
      <c r="HG25" s="181"/>
      <c r="HH25" s="181"/>
      <c r="HI25" s="197"/>
      <c r="HJ25" s="197"/>
      <c r="HK25" s="197"/>
      <c r="HL25" s="122"/>
      <c r="HM25" s="169"/>
      <c r="HN25" s="264"/>
      <c r="HO25" s="265"/>
      <c r="HP25" s="265"/>
      <c r="HQ25" s="266"/>
      <c r="HR25" s="193"/>
      <c r="HS25" s="131">
        <f t="shared" si="44"/>
        <v>0</v>
      </c>
      <c r="HT25" s="132">
        <f t="shared" si="14"/>
        <v>1341</v>
      </c>
      <c r="HU25" s="199"/>
      <c r="HV25" s="181"/>
      <c r="HW25" s="181"/>
      <c r="HX25" s="197"/>
      <c r="HY25" s="197"/>
      <c r="HZ25" s="197"/>
      <c r="IA25" s="122"/>
      <c r="IB25" s="169"/>
      <c r="IC25" s="264"/>
      <c r="ID25" s="265"/>
      <c r="IE25" s="265"/>
      <c r="IF25" s="266"/>
      <c r="IG25" s="193"/>
      <c r="IH25" s="131">
        <f t="shared" si="45"/>
        <v>0</v>
      </c>
      <c r="II25" s="132">
        <f t="shared" si="15"/>
        <v>6499</v>
      </c>
      <c r="IJ25" s="199"/>
      <c r="IK25" s="181"/>
      <c r="IL25" s="181"/>
      <c r="IM25" s="197"/>
      <c r="IN25" s="197"/>
      <c r="IO25" s="197"/>
      <c r="IP25" s="122"/>
      <c r="IQ25" s="169"/>
      <c r="IR25" s="264"/>
      <c r="IS25" s="265"/>
      <c r="IT25" s="265"/>
      <c r="IU25" s="266"/>
      <c r="IV25" s="193"/>
      <c r="IW25" s="131">
        <f t="shared" si="46"/>
        <v>0</v>
      </c>
      <c r="IX25" s="132">
        <f t="shared" si="16"/>
        <v>1508</v>
      </c>
      <c r="IY25" s="199"/>
      <c r="IZ25" s="181"/>
      <c r="JA25" s="181"/>
      <c r="JB25" s="197"/>
      <c r="JC25" s="197"/>
      <c r="JD25" s="197"/>
      <c r="JE25" s="122"/>
      <c r="JF25" s="169"/>
      <c r="JG25" s="264"/>
      <c r="JH25" s="265"/>
      <c r="JI25" s="265"/>
      <c r="JJ25" s="266"/>
      <c r="JK25" s="193"/>
      <c r="JL25" s="131">
        <f t="shared" si="47"/>
        <v>0</v>
      </c>
      <c r="JM25" s="132">
        <v>0</v>
      </c>
      <c r="JN25" s="199"/>
      <c r="JO25" s="181"/>
      <c r="JP25" s="181"/>
      <c r="JQ25" s="197"/>
      <c r="JR25" s="197"/>
      <c r="JS25" s="197"/>
      <c r="JT25" s="122"/>
      <c r="JU25" s="169"/>
      <c r="JV25" s="264"/>
      <c r="JW25" s="265"/>
      <c r="JX25" s="265"/>
      <c r="JY25" s="266"/>
      <c r="JZ25" s="193"/>
      <c r="KA25" s="131">
        <f t="shared" si="48"/>
        <v>0</v>
      </c>
      <c r="KB25" s="132">
        <f t="shared" si="18"/>
        <v>207</v>
      </c>
      <c r="KC25" s="199"/>
      <c r="KD25" s="181"/>
      <c r="KE25" s="181"/>
      <c r="KF25" s="197"/>
      <c r="KG25" s="197"/>
      <c r="KH25" s="197"/>
      <c r="KI25" s="122"/>
      <c r="KJ25" s="169"/>
      <c r="KK25" s="264"/>
      <c r="KL25" s="265"/>
      <c r="KM25" s="265"/>
      <c r="KN25" s="266"/>
      <c r="KO25" s="193"/>
      <c r="KP25" s="131">
        <f t="shared" si="49"/>
        <v>0</v>
      </c>
      <c r="KQ25" s="132">
        <f t="shared" si="19"/>
        <v>-262</v>
      </c>
      <c r="KR25" s="199"/>
      <c r="KS25" s="181"/>
      <c r="KT25" s="199"/>
      <c r="KU25" s="197"/>
      <c r="KV25" s="197"/>
      <c r="KW25" s="197"/>
      <c r="KX25" s="122"/>
      <c r="KY25" s="169"/>
      <c r="KZ25" s="264"/>
      <c r="LA25" s="265"/>
      <c r="LB25" s="265"/>
      <c r="LC25" s="266"/>
      <c r="LD25" s="193"/>
      <c r="LE25" s="131">
        <f t="shared" si="50"/>
        <v>0</v>
      </c>
      <c r="LF25" s="132">
        <f t="shared" si="20"/>
        <v>859</v>
      </c>
      <c r="LG25" s="160"/>
      <c r="LH25" s="199"/>
      <c r="LI25" s="199"/>
      <c r="LJ25" s="199"/>
      <c r="LK25" s="199"/>
      <c r="LL25" s="199"/>
      <c r="LM25" s="198"/>
      <c r="LN25" s="197"/>
      <c r="LO25" s="197"/>
      <c r="LP25" s="121"/>
      <c r="LQ25" s="122"/>
      <c r="LR25" s="122"/>
      <c r="LS25" s="122"/>
      <c r="LT25" s="122"/>
      <c r="LU25" s="200"/>
      <c r="LV25" s="201"/>
      <c r="LW25" s="201"/>
      <c r="LX25" s="141"/>
      <c r="LY25" s="193"/>
      <c r="LZ25" s="131">
        <f t="shared" si="51"/>
        <v>0</v>
      </c>
      <c r="MA25" s="132">
        <f t="shared" si="21"/>
        <v>101</v>
      </c>
      <c r="MB25" s="160"/>
      <c r="MC25" s="199"/>
      <c r="MD25" s="199"/>
      <c r="ME25" s="199"/>
      <c r="MF25" s="199"/>
      <c r="MG25" s="199"/>
      <c r="MH25" s="198"/>
      <c r="MI25" s="197"/>
      <c r="MJ25" s="197"/>
      <c r="MK25" s="121"/>
      <c r="ML25" s="122"/>
      <c r="MM25" s="122"/>
      <c r="MN25" s="122"/>
      <c r="MO25" s="122"/>
      <c r="MP25" s="200"/>
      <c r="MQ25" s="201"/>
      <c r="MR25" s="201"/>
      <c r="MS25" s="141"/>
      <c r="MT25" s="193"/>
      <c r="MU25" s="131">
        <f t="shared" si="52"/>
        <v>0</v>
      </c>
      <c r="MV25" s="132">
        <v>0</v>
      </c>
      <c r="MX25" s="199"/>
      <c r="MY25" s="199"/>
      <c r="MZ25" s="199"/>
      <c r="NA25" s="199"/>
      <c r="NB25" s="199"/>
      <c r="NC25" s="198"/>
      <c r="ND25" s="197"/>
      <c r="NE25" s="197"/>
      <c r="NF25" s="121"/>
      <c r="NG25" s="122"/>
      <c r="NH25" s="122"/>
      <c r="NI25" s="122"/>
      <c r="NJ25" s="122"/>
      <c r="NK25" s="200"/>
      <c r="NL25" s="201"/>
      <c r="NM25" s="201"/>
      <c r="NN25" s="141"/>
      <c r="NO25" s="193"/>
      <c r="NP25" s="131">
        <f t="shared" si="53"/>
        <v>0</v>
      </c>
      <c r="NQ25" s="132">
        <f t="shared" si="23"/>
        <v>119</v>
      </c>
      <c r="NS25" s="199"/>
      <c r="NT25" s="199"/>
      <c r="NU25" s="199"/>
      <c r="NV25" s="199"/>
      <c r="NW25" s="199"/>
      <c r="NX25" s="198"/>
      <c r="NY25" s="197"/>
      <c r="NZ25" s="197"/>
      <c r="OA25" s="121"/>
      <c r="OB25" s="122"/>
      <c r="OC25" s="122"/>
      <c r="OD25" s="122"/>
      <c r="OE25" s="122"/>
      <c r="OF25" s="200"/>
      <c r="OG25" s="201"/>
      <c r="OH25" s="201"/>
      <c r="OI25" s="141"/>
      <c r="OJ25" s="193"/>
      <c r="OK25" s="131">
        <f t="shared" si="54"/>
        <v>0</v>
      </c>
      <c r="OL25" s="132">
        <v>0</v>
      </c>
      <c r="OQ25" s="482"/>
      <c r="OR25" s="465"/>
      <c r="OS25" s="465"/>
      <c r="OT25" s="481"/>
      <c r="OU25" s="481"/>
      <c r="OV25" s="481"/>
      <c r="OW25" s="358"/>
      <c r="OX25" s="169"/>
      <c r="OY25" s="483"/>
      <c r="OZ25" s="484"/>
      <c r="PA25" s="484"/>
      <c r="PB25" s="382"/>
      <c r="PC25" s="476"/>
      <c r="PD25" s="370">
        <f t="shared" si="55"/>
        <v>0</v>
      </c>
      <c r="PE25" s="477">
        <v>0</v>
      </c>
      <c r="PF25" s="199"/>
      <c r="PG25" s="181"/>
      <c r="PH25" s="181"/>
      <c r="PI25" s="197"/>
      <c r="PJ25" s="197"/>
      <c r="PK25" s="197"/>
      <c r="PL25" s="122"/>
      <c r="PM25" s="169"/>
      <c r="PN25" s="264"/>
      <c r="PO25" s="265"/>
      <c r="PP25" s="265"/>
      <c r="PQ25" s="266"/>
      <c r="PR25" s="193"/>
      <c r="PS25" s="131">
        <f t="shared" si="56"/>
        <v>0</v>
      </c>
      <c r="PT25" s="132">
        <v>0</v>
      </c>
      <c r="PU25" s="199"/>
      <c r="PV25" s="181"/>
      <c r="PW25" s="181"/>
      <c r="PX25" s="197"/>
      <c r="PY25" s="197"/>
      <c r="PZ25" s="197"/>
      <c r="QA25" s="122"/>
      <c r="QB25" s="169"/>
      <c r="QC25" s="264"/>
      <c r="QD25" s="265"/>
      <c r="QE25" s="265"/>
      <c r="QF25" s="266"/>
      <c r="QG25" s="193"/>
      <c r="QH25" s="131">
        <f t="shared" si="57"/>
        <v>0</v>
      </c>
      <c r="QI25" s="132">
        <v>0</v>
      </c>
      <c r="QJ25" s="199"/>
      <c r="QK25" s="181"/>
      <c r="QL25" s="181"/>
      <c r="QM25" s="197"/>
      <c r="QN25" s="197"/>
      <c r="QO25" s="197"/>
      <c r="QP25" s="122"/>
      <c r="QQ25" s="169"/>
      <c r="QR25" s="264"/>
      <c r="QS25" s="265"/>
      <c r="QT25" s="265"/>
      <c r="QU25" s="266"/>
      <c r="QV25" s="193"/>
      <c r="QW25" s="131">
        <f t="shared" si="58"/>
        <v>0</v>
      </c>
      <c r="QX25" s="132">
        <v>0</v>
      </c>
      <c r="QY25" s="199"/>
      <c r="QZ25" s="181"/>
      <c r="RA25" s="181"/>
      <c r="RB25" s="197"/>
      <c r="RC25" s="197"/>
      <c r="RD25" s="197"/>
      <c r="RE25" s="122"/>
      <c r="RF25" s="169"/>
      <c r="RG25" s="264"/>
      <c r="RH25" s="265"/>
      <c r="RI25" s="265"/>
      <c r="RJ25" s="266"/>
      <c r="RK25" s="193"/>
      <c r="RL25" s="131">
        <f t="shared" si="59"/>
        <v>0</v>
      </c>
      <c r="RM25" s="132">
        <v>0</v>
      </c>
    </row>
    <row r="26" spans="1:481" ht="14.4">
      <c r="A26" s="142" t="s">
        <v>91</v>
      </c>
      <c r="B26" s="143"/>
      <c r="C26" s="143"/>
      <c r="D26" s="143"/>
      <c r="E26" s="143"/>
      <c r="F26" s="143"/>
      <c r="G26" s="122"/>
      <c r="H26" s="125" t="s">
        <v>237</v>
      </c>
      <c r="I26" s="367">
        <v>1</v>
      </c>
      <c r="J26" s="367"/>
      <c r="K26" s="367"/>
      <c r="L26" s="368"/>
      <c r="M26" s="193">
        <v>1000</v>
      </c>
      <c r="N26" s="131">
        <f t="shared" si="30"/>
        <v>0</v>
      </c>
      <c r="O26" s="132">
        <f t="shared" si="0"/>
        <v>0</v>
      </c>
      <c r="Q26" s="142" t="s">
        <v>91</v>
      </c>
      <c r="R26" s="143"/>
      <c r="S26" s="143"/>
      <c r="T26" s="143"/>
      <c r="U26" s="143"/>
      <c r="V26" s="143"/>
      <c r="W26" s="122"/>
      <c r="X26" s="125" t="s">
        <v>233</v>
      </c>
      <c r="Y26" s="367">
        <v>16</v>
      </c>
      <c r="Z26" s="367">
        <v>70</v>
      </c>
      <c r="AA26" s="367">
        <v>-28</v>
      </c>
      <c r="AB26" s="368">
        <v>70</v>
      </c>
      <c r="AC26" s="193">
        <v>1000</v>
      </c>
      <c r="AD26" s="131">
        <f t="shared" si="31"/>
        <v>70</v>
      </c>
      <c r="AE26" s="132">
        <f t="shared" ref="AE26:AE45" si="61">AD26+AE25</f>
        <v>70</v>
      </c>
      <c r="AF26" s="142" t="s">
        <v>91</v>
      </c>
      <c r="AG26" s="143"/>
      <c r="AH26" s="143"/>
      <c r="AI26" s="143"/>
      <c r="AJ26" s="143"/>
      <c r="AK26" s="143"/>
      <c r="AL26" s="122"/>
      <c r="AM26" s="125" t="s">
        <v>233</v>
      </c>
      <c r="AN26" s="367">
        <v>20</v>
      </c>
      <c r="AO26" s="367">
        <v>31</v>
      </c>
      <c r="AP26" s="367">
        <v>-50</v>
      </c>
      <c r="AQ26" s="368">
        <v>26</v>
      </c>
      <c r="AR26" s="193">
        <v>1000</v>
      </c>
      <c r="AS26" s="131">
        <f t="shared" si="32"/>
        <v>26</v>
      </c>
      <c r="AT26" s="132">
        <f t="shared" si="2"/>
        <v>328</v>
      </c>
      <c r="AU26" s="142" t="s">
        <v>91</v>
      </c>
      <c r="AV26" s="143"/>
      <c r="AW26" s="143"/>
      <c r="AX26" s="143"/>
      <c r="AY26" s="143"/>
      <c r="AZ26" s="143"/>
      <c r="BA26" s="122"/>
      <c r="BB26" s="125" t="s">
        <v>233</v>
      </c>
      <c r="BC26" s="367">
        <v>20</v>
      </c>
      <c r="BD26" s="367">
        <v>31</v>
      </c>
      <c r="BE26" s="367">
        <v>-50</v>
      </c>
      <c r="BF26" s="368">
        <v>26</v>
      </c>
      <c r="BG26" s="193">
        <v>1000</v>
      </c>
      <c r="BH26" s="131">
        <f t="shared" si="33"/>
        <v>26</v>
      </c>
      <c r="BI26" s="132">
        <f t="shared" si="3"/>
        <v>213</v>
      </c>
      <c r="BJ26" s="400"/>
      <c r="BK26" s="142" t="s">
        <v>91</v>
      </c>
      <c r="BL26" s="143"/>
      <c r="BM26" s="143"/>
      <c r="BN26" s="143"/>
      <c r="BO26" s="143"/>
      <c r="BP26" s="143"/>
      <c r="BQ26" s="122"/>
      <c r="BR26" s="125" t="s">
        <v>233</v>
      </c>
      <c r="BS26" s="367">
        <v>10</v>
      </c>
      <c r="BT26" s="262">
        <v>62</v>
      </c>
      <c r="BU26" s="262">
        <v>-25</v>
      </c>
      <c r="BV26" s="263">
        <v>62</v>
      </c>
      <c r="BW26" s="193">
        <v>1000</v>
      </c>
      <c r="BX26" s="131">
        <f t="shared" ref="BX26:BX55" si="62">BV26</f>
        <v>62</v>
      </c>
      <c r="BY26" s="132">
        <f t="shared" ref="BY26:BY55" si="63">BX26+BY25</f>
        <v>62</v>
      </c>
      <c r="BZ26" s="400"/>
      <c r="CA26" s="142" t="s">
        <v>91</v>
      </c>
      <c r="CB26" s="143"/>
      <c r="CC26" s="143"/>
      <c r="CD26" s="143"/>
      <c r="CE26" s="143"/>
      <c r="CF26" s="143"/>
      <c r="CG26" s="122"/>
      <c r="CH26" s="125" t="s">
        <v>233</v>
      </c>
      <c r="CI26" s="367">
        <v>2</v>
      </c>
      <c r="CJ26" s="262">
        <v>60</v>
      </c>
      <c r="CK26" s="262">
        <v>-2</v>
      </c>
      <c r="CL26" s="263">
        <v>51</v>
      </c>
      <c r="CM26" s="193">
        <v>1000</v>
      </c>
      <c r="CN26" s="131">
        <f t="shared" si="35"/>
        <v>51</v>
      </c>
      <c r="CO26" s="132">
        <f t="shared" ref="CO26:CO45" si="64">CN26+CO25</f>
        <v>51</v>
      </c>
      <c r="CP26" s="373" t="s">
        <v>91</v>
      </c>
      <c r="CQ26" s="383"/>
      <c r="CR26" s="383"/>
      <c r="CS26" s="383"/>
      <c r="CT26" s="383"/>
      <c r="CU26" s="383"/>
      <c r="CV26" s="358"/>
      <c r="CW26" s="366" t="s">
        <v>237</v>
      </c>
      <c r="CX26" s="367">
        <v>2</v>
      </c>
      <c r="CY26" s="367">
        <v>55</v>
      </c>
      <c r="CZ26" s="367">
        <v>-7</v>
      </c>
      <c r="DA26" s="368">
        <v>55</v>
      </c>
      <c r="DB26" s="369">
        <v>1000</v>
      </c>
      <c r="DC26" s="370">
        <f t="shared" si="36"/>
        <v>55</v>
      </c>
      <c r="DD26" s="371">
        <f t="shared" si="6"/>
        <v>55</v>
      </c>
      <c r="DE26" s="142" t="s">
        <v>91</v>
      </c>
      <c r="DF26" s="143"/>
      <c r="DG26" s="143"/>
      <c r="DH26" s="143"/>
      <c r="DI26" s="143"/>
      <c r="DJ26" s="143"/>
      <c r="DK26" s="122"/>
      <c r="DL26" s="125" t="s">
        <v>237</v>
      </c>
      <c r="DM26" s="262">
        <v>1</v>
      </c>
      <c r="DN26" s="262"/>
      <c r="DO26" s="262"/>
      <c r="DP26" s="263"/>
      <c r="DQ26" s="193">
        <v>1000</v>
      </c>
      <c r="DR26" s="131">
        <f t="shared" si="37"/>
        <v>0</v>
      </c>
      <c r="DS26" s="132">
        <f t="shared" ref="DS26:DS45" si="65">DR26+DS25</f>
        <v>0</v>
      </c>
      <c r="DT26" s="142" t="s">
        <v>91</v>
      </c>
      <c r="DU26" s="143"/>
      <c r="DV26" s="143"/>
      <c r="DW26" s="143"/>
      <c r="DX26" s="143"/>
      <c r="DY26" s="143"/>
      <c r="DZ26" s="122"/>
      <c r="EA26" s="125" t="s">
        <v>237</v>
      </c>
      <c r="EB26" s="262">
        <v>1</v>
      </c>
      <c r="EC26" s="262"/>
      <c r="ED26" s="262"/>
      <c r="EE26" s="263"/>
      <c r="EF26" s="193">
        <v>1000</v>
      </c>
      <c r="EG26" s="131">
        <f t="shared" si="38"/>
        <v>0</v>
      </c>
      <c r="EH26" s="132">
        <f t="shared" ref="EH26:EH45" si="66">EG26+EH25</f>
        <v>0</v>
      </c>
      <c r="EI26" s="142" t="s">
        <v>91</v>
      </c>
      <c r="EJ26" s="143"/>
      <c r="EK26" s="143"/>
      <c r="EL26" s="143"/>
      <c r="EM26" s="143"/>
      <c r="EN26" s="143"/>
      <c r="EO26" s="122"/>
      <c r="EP26" s="125" t="s">
        <v>237</v>
      </c>
      <c r="EQ26" s="262">
        <v>1</v>
      </c>
      <c r="ER26" s="262"/>
      <c r="ES26" s="262"/>
      <c r="ET26" s="263"/>
      <c r="EU26" s="193">
        <v>1000</v>
      </c>
      <c r="EV26" s="131">
        <f t="shared" si="39"/>
        <v>0</v>
      </c>
      <c r="EW26" s="132">
        <f t="shared" ref="EW26:EW45" si="67">EV26+EW25</f>
        <v>0</v>
      </c>
      <c r="EX26" s="142" t="s">
        <v>91</v>
      </c>
      <c r="EY26" s="143"/>
      <c r="EZ26" s="143"/>
      <c r="FA26" s="143"/>
      <c r="FB26" s="143"/>
      <c r="FC26" s="143"/>
      <c r="FD26" s="122"/>
      <c r="FE26" s="125" t="s">
        <v>237</v>
      </c>
      <c r="FF26" s="262">
        <v>1</v>
      </c>
      <c r="FG26" s="262"/>
      <c r="FH26" s="262"/>
      <c r="FI26" s="263"/>
      <c r="FJ26" s="193">
        <v>1000</v>
      </c>
      <c r="FK26" s="131">
        <f t="shared" si="40"/>
        <v>0</v>
      </c>
      <c r="FL26" s="132">
        <f t="shared" ref="FL26:FL45" si="68">FK26+FL25</f>
        <v>0</v>
      </c>
      <c r="FM26" s="142" t="s">
        <v>91</v>
      </c>
      <c r="FN26" s="143"/>
      <c r="FO26" s="143"/>
      <c r="FP26" s="143"/>
      <c r="FQ26" s="143"/>
      <c r="FR26" s="143"/>
      <c r="FS26" s="122"/>
      <c r="FT26" s="125" t="s">
        <v>237</v>
      </c>
      <c r="FU26" s="262">
        <v>1</v>
      </c>
      <c r="FV26" s="262">
        <v>9</v>
      </c>
      <c r="FW26" s="262">
        <v>-25</v>
      </c>
      <c r="FX26" s="263">
        <v>-25</v>
      </c>
      <c r="FY26" s="193">
        <v>1000</v>
      </c>
      <c r="FZ26" s="131">
        <f t="shared" si="41"/>
        <v>-25</v>
      </c>
      <c r="GA26" s="132">
        <f t="shared" ref="GA26:GA45" si="69">FZ26+GA25</f>
        <v>-25</v>
      </c>
      <c r="GB26" s="142" t="s">
        <v>91</v>
      </c>
      <c r="GC26" s="143"/>
      <c r="GD26" s="143"/>
      <c r="GE26" s="143"/>
      <c r="GF26" s="143"/>
      <c r="GG26" s="143"/>
      <c r="GH26" s="122"/>
      <c r="GI26" s="125" t="s">
        <v>237</v>
      </c>
      <c r="GJ26" s="262">
        <v>1</v>
      </c>
      <c r="GK26" s="262">
        <v>0</v>
      </c>
      <c r="GL26" s="262">
        <v>-48</v>
      </c>
      <c r="GM26" s="263">
        <v>-10</v>
      </c>
      <c r="GN26" s="193">
        <v>10000</v>
      </c>
      <c r="GO26" s="131">
        <f t="shared" si="42"/>
        <v>-10</v>
      </c>
      <c r="GP26" s="132">
        <f t="shared" ref="GP26:GP45" si="70">GO26+GP25</f>
        <v>-10</v>
      </c>
      <c r="GQ26" s="142" t="s">
        <v>91</v>
      </c>
      <c r="GR26" s="143"/>
      <c r="GS26" s="143"/>
      <c r="GT26" s="143"/>
      <c r="GU26" s="143"/>
      <c r="GV26" s="143"/>
      <c r="GW26" s="122"/>
      <c r="GX26" s="125" t="s">
        <v>233</v>
      </c>
      <c r="GY26" s="262">
        <v>31</v>
      </c>
      <c r="GZ26" s="262">
        <v>493</v>
      </c>
      <c r="HA26" s="262">
        <v>-135</v>
      </c>
      <c r="HB26" s="263">
        <v>493</v>
      </c>
      <c r="HC26" s="193">
        <v>10000</v>
      </c>
      <c r="HD26" s="131">
        <f t="shared" si="43"/>
        <v>493</v>
      </c>
      <c r="HE26" s="132">
        <f t="shared" si="13"/>
        <v>2606</v>
      </c>
      <c r="HF26" s="142" t="s">
        <v>91</v>
      </c>
      <c r="HG26" s="143"/>
      <c r="HH26" s="143"/>
      <c r="HI26" s="143"/>
      <c r="HJ26" s="143"/>
      <c r="HK26" s="143"/>
      <c r="HL26" s="122"/>
      <c r="HM26" s="125" t="s">
        <v>237</v>
      </c>
      <c r="HN26" s="262"/>
      <c r="HO26" s="262"/>
      <c r="HP26" s="262"/>
      <c r="HQ26" s="263"/>
      <c r="HR26" s="193"/>
      <c r="HS26" s="131">
        <f t="shared" si="44"/>
        <v>0</v>
      </c>
      <c r="HT26" s="132">
        <f t="shared" si="14"/>
        <v>1341</v>
      </c>
      <c r="HU26" s="142" t="s">
        <v>91</v>
      </c>
      <c r="HV26" s="143"/>
      <c r="HW26" s="143"/>
      <c r="HX26" s="143"/>
      <c r="HY26" s="143"/>
      <c r="HZ26" s="143"/>
      <c r="IA26" s="122"/>
      <c r="IB26" s="125" t="s">
        <v>237</v>
      </c>
      <c r="IC26" s="262"/>
      <c r="ID26" s="262"/>
      <c r="IE26" s="262"/>
      <c r="IF26" s="263"/>
      <c r="IG26" s="193"/>
      <c r="IH26" s="131">
        <f t="shared" si="45"/>
        <v>0</v>
      </c>
      <c r="II26" s="132">
        <f t="shared" si="15"/>
        <v>6499</v>
      </c>
      <c r="IJ26" s="142" t="s">
        <v>91</v>
      </c>
      <c r="IK26" s="143"/>
      <c r="IL26" s="143"/>
      <c r="IM26" s="143"/>
      <c r="IN26" s="143"/>
      <c r="IO26" s="143"/>
      <c r="IP26" s="122"/>
      <c r="IQ26" s="125" t="s">
        <v>237</v>
      </c>
      <c r="IR26" s="262"/>
      <c r="IS26" s="262"/>
      <c r="IT26" s="262"/>
      <c r="IU26" s="263"/>
      <c r="IV26" s="193"/>
      <c r="IW26" s="131">
        <f t="shared" si="46"/>
        <v>0</v>
      </c>
      <c r="IX26" s="132">
        <f t="shared" si="16"/>
        <v>1508</v>
      </c>
      <c r="IY26" s="142" t="s">
        <v>91</v>
      </c>
      <c r="IZ26" s="143"/>
      <c r="JA26" s="143"/>
      <c r="JB26" s="143"/>
      <c r="JC26" s="143"/>
      <c r="JD26" s="143"/>
      <c r="JE26" s="122"/>
      <c r="JF26" s="125" t="s">
        <v>237</v>
      </c>
      <c r="JG26" s="262">
        <v>8</v>
      </c>
      <c r="JH26" s="262">
        <v>256</v>
      </c>
      <c r="JI26" s="262">
        <v>-30</v>
      </c>
      <c r="JJ26" s="263">
        <v>255</v>
      </c>
      <c r="JK26" s="193">
        <v>10000</v>
      </c>
      <c r="JL26" s="131">
        <f t="shared" si="47"/>
        <v>255</v>
      </c>
      <c r="JM26" s="132">
        <f t="shared" ref="JM26:JM89" si="71">JL26+JM25</f>
        <v>255</v>
      </c>
      <c r="JN26" s="142" t="s">
        <v>91</v>
      </c>
      <c r="JO26" s="143"/>
      <c r="JP26" s="143"/>
      <c r="JQ26" s="143"/>
      <c r="JR26" s="143"/>
      <c r="JS26" s="143"/>
      <c r="JT26" s="122"/>
      <c r="JU26" s="122" t="s">
        <v>233</v>
      </c>
      <c r="JV26" s="262">
        <v>1</v>
      </c>
      <c r="JW26" s="262">
        <v>46</v>
      </c>
      <c r="JX26" s="262">
        <v>0</v>
      </c>
      <c r="JY26" s="263">
        <v>39</v>
      </c>
      <c r="JZ26" s="193">
        <v>1000</v>
      </c>
      <c r="KA26" s="131">
        <f t="shared" si="48"/>
        <v>39</v>
      </c>
      <c r="KB26" s="132">
        <f t="shared" si="18"/>
        <v>246</v>
      </c>
      <c r="KC26" s="142" t="s">
        <v>91</v>
      </c>
      <c r="KD26" s="143"/>
      <c r="KE26" s="143"/>
      <c r="KF26" s="143"/>
      <c r="KG26" s="143"/>
      <c r="KH26" s="143"/>
      <c r="KI26" s="122"/>
      <c r="KJ26" s="122" t="s">
        <v>228</v>
      </c>
      <c r="KK26" s="262">
        <v>20</v>
      </c>
      <c r="KL26" s="262">
        <v>32</v>
      </c>
      <c r="KM26" s="262">
        <v>-53</v>
      </c>
      <c r="KN26" s="263">
        <v>32</v>
      </c>
      <c r="KO26" s="193">
        <v>1000</v>
      </c>
      <c r="KP26" s="131">
        <f t="shared" si="49"/>
        <v>32</v>
      </c>
      <c r="KQ26" s="132">
        <f t="shared" si="19"/>
        <v>-230</v>
      </c>
      <c r="KR26" s="142" t="s">
        <v>91</v>
      </c>
      <c r="KS26" s="143"/>
      <c r="KT26" s="143"/>
      <c r="KU26" s="143"/>
      <c r="KV26" s="143"/>
      <c r="KW26" s="143"/>
      <c r="KX26" s="122"/>
      <c r="KY26" s="122"/>
      <c r="KZ26" s="262">
        <v>6</v>
      </c>
      <c r="LA26" s="262">
        <v>53</v>
      </c>
      <c r="LB26" s="262">
        <v>-3</v>
      </c>
      <c r="LC26" s="263">
        <v>49</v>
      </c>
      <c r="LD26" s="193">
        <v>1000</v>
      </c>
      <c r="LE26" s="131">
        <f t="shared" si="50"/>
        <v>49</v>
      </c>
      <c r="LF26" s="132">
        <f t="shared" si="20"/>
        <v>908</v>
      </c>
      <c r="LG26" s="271"/>
      <c r="LH26" s="142" t="s">
        <v>91</v>
      </c>
      <c r="LI26" s="143"/>
      <c r="LJ26" s="143"/>
      <c r="LK26" s="143"/>
      <c r="LL26" s="143"/>
      <c r="LM26" s="144"/>
      <c r="LN26" s="143"/>
      <c r="LO26" s="143"/>
      <c r="LP26" s="121"/>
      <c r="LQ26" s="122"/>
      <c r="LR26" s="124"/>
      <c r="LS26" s="606"/>
      <c r="LT26" s="607"/>
      <c r="LU26" s="129">
        <v>1</v>
      </c>
      <c r="LV26" s="129">
        <v>54</v>
      </c>
      <c r="LW26" s="129">
        <v>0</v>
      </c>
      <c r="LX26" s="130">
        <v>54</v>
      </c>
      <c r="LY26" s="193">
        <v>1000</v>
      </c>
      <c r="LZ26" s="131">
        <f t="shared" si="51"/>
        <v>54</v>
      </c>
      <c r="MA26" s="132">
        <f t="shared" si="21"/>
        <v>155</v>
      </c>
      <c r="MB26" s="229"/>
      <c r="MC26" s="142" t="s">
        <v>91</v>
      </c>
      <c r="MD26" s="143"/>
      <c r="ME26" s="143"/>
      <c r="MF26" s="143"/>
      <c r="MG26" s="143"/>
      <c r="MH26" s="144"/>
      <c r="MI26" s="143"/>
      <c r="MJ26" s="143"/>
      <c r="MK26" s="121"/>
      <c r="ML26" s="122"/>
      <c r="MM26" s="124"/>
      <c r="MN26" s="592" t="s">
        <v>197</v>
      </c>
      <c r="MO26" s="593"/>
      <c r="MP26" s="129">
        <v>1</v>
      </c>
      <c r="MQ26" s="129"/>
      <c r="MR26" s="129"/>
      <c r="MS26" s="130">
        <v>6</v>
      </c>
      <c r="MT26" s="193">
        <v>569</v>
      </c>
      <c r="MU26" s="131">
        <f t="shared" si="52"/>
        <v>6</v>
      </c>
      <c r="MV26" s="132">
        <f t="shared" si="22"/>
        <v>6</v>
      </c>
      <c r="MX26" s="142" t="s">
        <v>91</v>
      </c>
      <c r="MY26" s="143"/>
      <c r="MZ26" s="143"/>
      <c r="NA26" s="143"/>
      <c r="NB26" s="143"/>
      <c r="NC26" s="144"/>
      <c r="ND26" s="143"/>
      <c r="NE26" s="143"/>
      <c r="NF26" s="121"/>
      <c r="NG26" s="122"/>
      <c r="NH26" s="124"/>
      <c r="NI26" s="592" t="s">
        <v>197</v>
      </c>
      <c r="NJ26" s="593"/>
      <c r="NK26" s="129">
        <v>1</v>
      </c>
      <c r="NL26" s="129"/>
      <c r="NM26" s="129"/>
      <c r="NN26" s="130">
        <v>9</v>
      </c>
      <c r="NO26" s="193">
        <v>1000</v>
      </c>
      <c r="NP26" s="131">
        <f t="shared" si="53"/>
        <v>9</v>
      </c>
      <c r="NQ26" s="132">
        <f t="shared" si="23"/>
        <v>128</v>
      </c>
      <c r="NS26" s="142" t="s">
        <v>91</v>
      </c>
      <c r="NT26" s="143"/>
      <c r="NU26" s="143"/>
      <c r="NV26" s="143"/>
      <c r="NW26" s="143"/>
      <c r="NX26" s="144"/>
      <c r="NY26" s="143"/>
      <c r="NZ26" s="143"/>
      <c r="OA26" s="121"/>
      <c r="OB26" s="122"/>
      <c r="OC26" s="124"/>
      <c r="OD26" s="617" t="s">
        <v>206</v>
      </c>
      <c r="OE26" s="593"/>
      <c r="OF26" s="129">
        <v>32</v>
      </c>
      <c r="OG26" s="129">
        <v>84</v>
      </c>
      <c r="OH26" s="129">
        <v>-16</v>
      </c>
      <c r="OI26" s="130">
        <v>83</v>
      </c>
      <c r="OJ26" s="193">
        <v>1000</v>
      </c>
      <c r="OK26" s="131">
        <f t="shared" si="54"/>
        <v>83</v>
      </c>
      <c r="OL26" s="132">
        <f t="shared" si="24"/>
        <v>83</v>
      </c>
      <c r="OQ26" s="373" t="s">
        <v>91</v>
      </c>
      <c r="OR26" s="485"/>
      <c r="OS26" s="485"/>
      <c r="OT26" s="485"/>
      <c r="OU26" s="485"/>
      <c r="OV26" s="485"/>
      <c r="OW26" s="358"/>
      <c r="OX26" s="475" t="s">
        <v>306</v>
      </c>
      <c r="OY26" s="367">
        <v>1</v>
      </c>
      <c r="OZ26" s="367">
        <v>22</v>
      </c>
      <c r="PA26" s="367">
        <v>-7</v>
      </c>
      <c r="PB26" s="368">
        <v>11</v>
      </c>
      <c r="PC26" s="476">
        <v>1000</v>
      </c>
      <c r="PD26" s="370">
        <f t="shared" si="55"/>
        <v>11</v>
      </c>
      <c r="PE26" s="477">
        <f t="shared" ref="PE26:PE45" si="72">PD26+PE25</f>
        <v>11</v>
      </c>
      <c r="PF26" s="142" t="s">
        <v>91</v>
      </c>
      <c r="PG26" s="143"/>
      <c r="PH26" s="143"/>
      <c r="PI26" s="143"/>
      <c r="PJ26" s="143"/>
      <c r="PK26" s="143"/>
      <c r="PL26" s="122"/>
      <c r="PM26" s="125" t="s">
        <v>237</v>
      </c>
      <c r="PN26" s="367">
        <v>32</v>
      </c>
      <c r="PO26" s="367">
        <v>28</v>
      </c>
      <c r="PP26" s="367">
        <v>-450</v>
      </c>
      <c r="PQ26" s="368">
        <v>-450</v>
      </c>
      <c r="PR26" s="193">
        <v>1000</v>
      </c>
      <c r="PS26" s="131">
        <f t="shared" si="56"/>
        <v>-450</v>
      </c>
      <c r="PT26" s="132">
        <f t="shared" ref="PT26:PT45" si="73">PS26+PT25</f>
        <v>-450</v>
      </c>
      <c r="PU26" s="142" t="s">
        <v>91</v>
      </c>
      <c r="PV26" s="143"/>
      <c r="PW26" s="143"/>
      <c r="PX26" s="143"/>
      <c r="PY26" s="143"/>
      <c r="PZ26" s="143"/>
      <c r="QA26" s="122"/>
      <c r="QB26" s="125" t="s">
        <v>233</v>
      </c>
      <c r="QC26" s="367"/>
      <c r="QD26" s="367"/>
      <c r="QE26" s="367"/>
      <c r="QF26" s="368"/>
      <c r="QG26" s="193">
        <v>1000</v>
      </c>
      <c r="QH26" s="131">
        <f t="shared" si="57"/>
        <v>0</v>
      </c>
      <c r="QI26" s="132">
        <f t="shared" ref="QI26:QI45" si="74">QH26+QI25</f>
        <v>0</v>
      </c>
      <c r="QJ26" s="142" t="s">
        <v>91</v>
      </c>
      <c r="QK26" s="143"/>
      <c r="QL26" s="143"/>
      <c r="QM26" s="143"/>
      <c r="QN26" s="143"/>
      <c r="QO26" s="143"/>
      <c r="QP26" s="122"/>
      <c r="QQ26" s="125" t="s">
        <v>233</v>
      </c>
      <c r="QR26" s="367"/>
      <c r="QS26" s="367"/>
      <c r="QT26" s="367"/>
      <c r="QU26" s="368"/>
      <c r="QV26" s="193">
        <v>1000</v>
      </c>
      <c r="QW26" s="131">
        <f t="shared" si="58"/>
        <v>0</v>
      </c>
      <c r="QX26" s="132">
        <f t="shared" ref="QX26:QX45" si="75">QW26+QX25</f>
        <v>0</v>
      </c>
      <c r="QY26" s="142" t="s">
        <v>91</v>
      </c>
      <c r="QZ26" s="143"/>
      <c r="RA26" s="143"/>
      <c r="RB26" s="143"/>
      <c r="RC26" s="143"/>
      <c r="RD26" s="143"/>
      <c r="RE26" s="122"/>
      <c r="RF26" s="125" t="s">
        <v>233</v>
      </c>
      <c r="RG26" s="367">
        <v>6</v>
      </c>
      <c r="RH26" s="367">
        <v>60</v>
      </c>
      <c r="RI26" s="367">
        <v>-9</v>
      </c>
      <c r="RJ26" s="368">
        <v>52</v>
      </c>
      <c r="RK26" s="193">
        <v>1000</v>
      </c>
      <c r="RL26" s="131">
        <f t="shared" si="59"/>
        <v>52</v>
      </c>
      <c r="RM26" s="132">
        <f t="shared" ref="RM26:RM45" si="76">RL26+RM25</f>
        <v>52</v>
      </c>
    </row>
    <row r="27" spans="1:481" ht="14.4">
      <c r="A27" s="142" t="s">
        <v>92</v>
      </c>
      <c r="B27" s="143"/>
      <c r="C27" s="143"/>
      <c r="D27" s="143"/>
      <c r="E27" s="143"/>
      <c r="F27" s="143"/>
      <c r="G27" s="122"/>
      <c r="H27" s="125" t="s">
        <v>261</v>
      </c>
      <c r="I27" s="367">
        <v>1</v>
      </c>
      <c r="J27" s="367"/>
      <c r="K27" s="367"/>
      <c r="L27" s="368"/>
      <c r="M27" s="193">
        <v>1000</v>
      </c>
      <c r="N27" s="131">
        <f t="shared" si="30"/>
        <v>0</v>
      </c>
      <c r="O27" s="132">
        <f t="shared" si="0"/>
        <v>0</v>
      </c>
      <c r="Q27" s="142" t="s">
        <v>92</v>
      </c>
      <c r="R27" s="143"/>
      <c r="S27" s="143"/>
      <c r="T27" s="143"/>
      <c r="U27" s="143"/>
      <c r="V27" s="143"/>
      <c r="W27" s="122"/>
      <c r="X27" s="125" t="s">
        <v>261</v>
      </c>
      <c r="Y27" s="367">
        <v>16</v>
      </c>
      <c r="Z27" s="367">
        <v>74</v>
      </c>
      <c r="AA27" s="367">
        <v>-42</v>
      </c>
      <c r="AB27" s="368">
        <v>74</v>
      </c>
      <c r="AC27" s="193">
        <v>1000</v>
      </c>
      <c r="AD27" s="131">
        <f t="shared" si="31"/>
        <v>74</v>
      </c>
      <c r="AE27" s="132">
        <f t="shared" si="61"/>
        <v>144</v>
      </c>
      <c r="AF27" s="142" t="s">
        <v>92</v>
      </c>
      <c r="AG27" s="143"/>
      <c r="AH27" s="143"/>
      <c r="AI27" s="143"/>
      <c r="AJ27" s="143"/>
      <c r="AK27" s="143"/>
      <c r="AL27" s="122"/>
      <c r="AM27" s="125" t="s">
        <v>261</v>
      </c>
      <c r="AN27" s="367"/>
      <c r="AO27" s="367">
        <v>87</v>
      </c>
      <c r="AP27" s="367">
        <v>-11</v>
      </c>
      <c r="AQ27" s="368">
        <v>76</v>
      </c>
      <c r="AR27" s="193">
        <v>1000</v>
      </c>
      <c r="AS27" s="131">
        <f t="shared" si="32"/>
        <v>76</v>
      </c>
      <c r="AT27" s="132">
        <f t="shared" si="2"/>
        <v>404</v>
      </c>
      <c r="AU27" s="142" t="s">
        <v>92</v>
      </c>
      <c r="AV27" s="143"/>
      <c r="AW27" s="143"/>
      <c r="AX27" s="143"/>
      <c r="AY27" s="143"/>
      <c r="AZ27" s="143"/>
      <c r="BA27" s="122"/>
      <c r="BB27" s="125" t="s">
        <v>261</v>
      </c>
      <c r="BC27" s="367"/>
      <c r="BD27" s="367">
        <v>87</v>
      </c>
      <c r="BE27" s="367">
        <v>-11</v>
      </c>
      <c r="BF27" s="368">
        <v>76</v>
      </c>
      <c r="BG27" s="193">
        <v>1000</v>
      </c>
      <c r="BH27" s="131">
        <f t="shared" si="33"/>
        <v>76</v>
      </c>
      <c r="BI27" s="132">
        <f t="shared" si="3"/>
        <v>289</v>
      </c>
      <c r="BJ27" s="400"/>
      <c r="BK27" s="142" t="s">
        <v>92</v>
      </c>
      <c r="BL27" s="143"/>
      <c r="BM27" s="143"/>
      <c r="BN27" s="143"/>
      <c r="BO27" s="143"/>
      <c r="BP27" s="143"/>
      <c r="BQ27" s="122"/>
      <c r="BR27" s="125" t="s">
        <v>261</v>
      </c>
      <c r="BS27" s="367">
        <v>14</v>
      </c>
      <c r="BT27" s="262">
        <v>137</v>
      </c>
      <c r="BU27" s="262">
        <v>-15</v>
      </c>
      <c r="BV27" s="263">
        <v>106</v>
      </c>
      <c r="BW27" s="193">
        <v>1000</v>
      </c>
      <c r="BX27" s="131">
        <f t="shared" si="62"/>
        <v>106</v>
      </c>
      <c r="BY27" s="132">
        <f t="shared" si="63"/>
        <v>168</v>
      </c>
      <c r="BZ27" s="400"/>
      <c r="CA27" s="142" t="s">
        <v>92</v>
      </c>
      <c r="CB27" s="143"/>
      <c r="CC27" s="143"/>
      <c r="CD27" s="143"/>
      <c r="CE27" s="143"/>
      <c r="CF27" s="143"/>
      <c r="CG27" s="122"/>
      <c r="CH27" s="125" t="s">
        <v>261</v>
      </c>
      <c r="CI27" s="367">
        <v>2</v>
      </c>
      <c r="CJ27" s="262">
        <v>15</v>
      </c>
      <c r="CK27" s="262">
        <v>-20</v>
      </c>
      <c r="CL27" s="263">
        <v>10</v>
      </c>
      <c r="CM27" s="193">
        <v>1000</v>
      </c>
      <c r="CN27" s="131">
        <f t="shared" si="35"/>
        <v>10</v>
      </c>
      <c r="CO27" s="132">
        <f t="shared" si="64"/>
        <v>61</v>
      </c>
      <c r="CP27" s="373" t="s">
        <v>92</v>
      </c>
      <c r="CQ27" s="383"/>
      <c r="CR27" s="383"/>
      <c r="CS27" s="383"/>
      <c r="CT27" s="383"/>
      <c r="CU27" s="383"/>
      <c r="CV27" s="358"/>
      <c r="CW27" s="366" t="s">
        <v>261</v>
      </c>
      <c r="CX27" s="367">
        <v>2</v>
      </c>
      <c r="CY27" s="367">
        <v>52</v>
      </c>
      <c r="CZ27" s="367">
        <v>-17</v>
      </c>
      <c r="DA27" s="368">
        <v>43</v>
      </c>
      <c r="DB27" s="369">
        <v>1000</v>
      </c>
      <c r="DC27" s="370">
        <f t="shared" si="36"/>
        <v>43</v>
      </c>
      <c r="DD27" s="371">
        <f t="shared" si="6"/>
        <v>98</v>
      </c>
      <c r="DE27" s="142" t="s">
        <v>92</v>
      </c>
      <c r="DF27" s="143"/>
      <c r="DG27" s="143"/>
      <c r="DH27" s="143"/>
      <c r="DI27" s="143"/>
      <c r="DJ27" s="143"/>
      <c r="DK27" s="122"/>
      <c r="DL27" s="125" t="s">
        <v>261</v>
      </c>
      <c r="DM27" s="262">
        <v>1</v>
      </c>
      <c r="DN27" s="262"/>
      <c r="DO27" s="262"/>
      <c r="DP27" s="263"/>
      <c r="DQ27" s="193">
        <v>1000</v>
      </c>
      <c r="DR27" s="131">
        <f t="shared" si="37"/>
        <v>0</v>
      </c>
      <c r="DS27" s="132">
        <f t="shared" si="65"/>
        <v>0</v>
      </c>
      <c r="DT27" s="142" t="s">
        <v>92</v>
      </c>
      <c r="DU27" s="143"/>
      <c r="DV27" s="143"/>
      <c r="DW27" s="143"/>
      <c r="DX27" s="143"/>
      <c r="DY27" s="143"/>
      <c r="DZ27" s="122"/>
      <c r="EA27" s="125" t="s">
        <v>261</v>
      </c>
      <c r="EB27" s="262">
        <v>1</v>
      </c>
      <c r="EC27" s="262"/>
      <c r="ED27" s="262"/>
      <c r="EE27" s="263"/>
      <c r="EF27" s="193">
        <v>1000</v>
      </c>
      <c r="EG27" s="131">
        <f t="shared" si="38"/>
        <v>0</v>
      </c>
      <c r="EH27" s="132">
        <f t="shared" si="66"/>
        <v>0</v>
      </c>
      <c r="EI27" s="142" t="s">
        <v>92</v>
      </c>
      <c r="EJ27" s="143"/>
      <c r="EK27" s="143"/>
      <c r="EL27" s="143"/>
      <c r="EM27" s="143"/>
      <c r="EN27" s="143"/>
      <c r="EO27" s="122"/>
      <c r="EP27" s="125" t="s">
        <v>261</v>
      </c>
      <c r="EQ27" s="262">
        <v>1</v>
      </c>
      <c r="ER27" s="262"/>
      <c r="ES27" s="262"/>
      <c r="ET27" s="263"/>
      <c r="EU27" s="193">
        <v>1000</v>
      </c>
      <c r="EV27" s="131">
        <f t="shared" si="39"/>
        <v>0</v>
      </c>
      <c r="EW27" s="132">
        <f t="shared" si="67"/>
        <v>0</v>
      </c>
      <c r="EX27" s="142" t="s">
        <v>92</v>
      </c>
      <c r="EY27" s="143"/>
      <c r="EZ27" s="143"/>
      <c r="FA27" s="143"/>
      <c r="FB27" s="143"/>
      <c r="FC27" s="143"/>
      <c r="FD27" s="122"/>
      <c r="FE27" s="125" t="s">
        <v>261</v>
      </c>
      <c r="FF27" s="262">
        <v>1</v>
      </c>
      <c r="FG27" s="262"/>
      <c r="FH27" s="262"/>
      <c r="FI27" s="263"/>
      <c r="FJ27" s="193">
        <v>1000</v>
      </c>
      <c r="FK27" s="131">
        <f t="shared" si="40"/>
        <v>0</v>
      </c>
      <c r="FL27" s="132">
        <f t="shared" si="68"/>
        <v>0</v>
      </c>
      <c r="FM27" s="142" t="s">
        <v>92</v>
      </c>
      <c r="FN27" s="143"/>
      <c r="FO27" s="143"/>
      <c r="FP27" s="143"/>
      <c r="FQ27" s="143"/>
      <c r="FR27" s="143"/>
      <c r="FS27" s="122"/>
      <c r="FT27" s="125" t="s">
        <v>261</v>
      </c>
      <c r="FU27" s="262">
        <v>1</v>
      </c>
      <c r="FV27" s="262">
        <v>9</v>
      </c>
      <c r="FW27" s="262">
        <v>-10</v>
      </c>
      <c r="FX27" s="263">
        <v>5</v>
      </c>
      <c r="FY27" s="193">
        <v>1000</v>
      </c>
      <c r="FZ27" s="131">
        <f t="shared" si="41"/>
        <v>5</v>
      </c>
      <c r="GA27" s="132">
        <f t="shared" si="69"/>
        <v>-20</v>
      </c>
      <c r="GB27" s="142" t="s">
        <v>92</v>
      </c>
      <c r="GC27" s="143"/>
      <c r="GD27" s="143"/>
      <c r="GE27" s="143"/>
      <c r="GF27" s="143"/>
      <c r="GG27" s="143"/>
      <c r="GH27" s="122"/>
      <c r="GI27" s="125" t="s">
        <v>261</v>
      </c>
      <c r="GJ27" s="262">
        <v>1</v>
      </c>
      <c r="GK27" s="262">
        <v>10</v>
      </c>
      <c r="GL27" s="262">
        <v>-13</v>
      </c>
      <c r="GM27" s="263">
        <v>-3</v>
      </c>
      <c r="GN27" s="193">
        <v>10000</v>
      </c>
      <c r="GO27" s="131">
        <f t="shared" si="42"/>
        <v>-3</v>
      </c>
      <c r="GP27" s="132">
        <f t="shared" si="70"/>
        <v>-13</v>
      </c>
      <c r="GQ27" s="142" t="s">
        <v>92</v>
      </c>
      <c r="GR27" s="143"/>
      <c r="GS27" s="143"/>
      <c r="GT27" s="143"/>
      <c r="GU27" s="143"/>
      <c r="GV27" s="143"/>
      <c r="GW27" s="122"/>
      <c r="GX27" s="125" t="s">
        <v>251</v>
      </c>
      <c r="GY27" s="262">
        <v>40</v>
      </c>
      <c r="GZ27" s="262">
        <v>536</v>
      </c>
      <c r="HA27" s="262">
        <v>-196</v>
      </c>
      <c r="HB27" s="263">
        <v>536</v>
      </c>
      <c r="HC27" s="193">
        <v>10000</v>
      </c>
      <c r="HD27" s="131">
        <f t="shared" si="43"/>
        <v>536</v>
      </c>
      <c r="HE27" s="132">
        <f t="shared" si="13"/>
        <v>3142</v>
      </c>
      <c r="HF27" s="142" t="s">
        <v>92</v>
      </c>
      <c r="HG27" s="143"/>
      <c r="HH27" s="143"/>
      <c r="HI27" s="143"/>
      <c r="HJ27" s="143"/>
      <c r="HK27" s="143"/>
      <c r="HL27" s="122"/>
      <c r="HM27" s="125" t="s">
        <v>238</v>
      </c>
      <c r="HN27" s="262"/>
      <c r="HO27" s="262"/>
      <c r="HP27" s="262"/>
      <c r="HQ27" s="263"/>
      <c r="HR27" s="193"/>
      <c r="HS27" s="131">
        <f t="shared" si="44"/>
        <v>0</v>
      </c>
      <c r="HT27" s="132">
        <f t="shared" si="14"/>
        <v>1341</v>
      </c>
      <c r="HU27" s="142" t="s">
        <v>92</v>
      </c>
      <c r="HV27" s="143"/>
      <c r="HW27" s="143"/>
      <c r="HX27" s="143"/>
      <c r="HY27" s="143"/>
      <c r="HZ27" s="143"/>
      <c r="IA27" s="122"/>
      <c r="IB27" s="125" t="s">
        <v>238</v>
      </c>
      <c r="IC27" s="262"/>
      <c r="ID27" s="262"/>
      <c r="IE27" s="262"/>
      <c r="IF27" s="263"/>
      <c r="IG27" s="193"/>
      <c r="IH27" s="131">
        <f t="shared" si="45"/>
        <v>0</v>
      </c>
      <c r="II27" s="132">
        <f t="shared" si="15"/>
        <v>6499</v>
      </c>
      <c r="IJ27" s="142" t="s">
        <v>92</v>
      </c>
      <c r="IK27" s="143"/>
      <c r="IL27" s="143"/>
      <c r="IM27" s="143"/>
      <c r="IN27" s="143"/>
      <c r="IO27" s="143"/>
      <c r="IP27" s="122"/>
      <c r="IQ27" s="125" t="s">
        <v>238</v>
      </c>
      <c r="IR27" s="262"/>
      <c r="IS27" s="262"/>
      <c r="IT27" s="262"/>
      <c r="IU27" s="263"/>
      <c r="IV27" s="193"/>
      <c r="IW27" s="131">
        <f t="shared" si="46"/>
        <v>0</v>
      </c>
      <c r="IX27" s="132">
        <f t="shared" si="16"/>
        <v>1508</v>
      </c>
      <c r="IY27" s="142" t="s">
        <v>92</v>
      </c>
      <c r="IZ27" s="143"/>
      <c r="JA27" s="143"/>
      <c r="JB27" s="143"/>
      <c r="JC27" s="143"/>
      <c r="JD27" s="143"/>
      <c r="JE27" s="122"/>
      <c r="JF27" s="125" t="s">
        <v>238</v>
      </c>
      <c r="JG27" s="262">
        <v>20</v>
      </c>
      <c r="JH27" s="262">
        <v>359</v>
      </c>
      <c r="JI27" s="262">
        <v>-100</v>
      </c>
      <c r="JJ27" s="263">
        <v>358</v>
      </c>
      <c r="JK27" s="193">
        <v>10000</v>
      </c>
      <c r="JL27" s="131">
        <f t="shared" si="47"/>
        <v>358</v>
      </c>
      <c r="JM27" s="132">
        <f t="shared" si="71"/>
        <v>613</v>
      </c>
      <c r="JN27" s="142" t="s">
        <v>92</v>
      </c>
      <c r="JO27" s="143"/>
      <c r="JP27" s="143"/>
      <c r="JQ27" s="143"/>
      <c r="JR27" s="143"/>
      <c r="JS27" s="143"/>
      <c r="JT27" s="122"/>
      <c r="JU27" s="122"/>
      <c r="JV27" s="262">
        <v>1</v>
      </c>
      <c r="JW27" s="262">
        <v>17</v>
      </c>
      <c r="JX27" s="262">
        <v>-12</v>
      </c>
      <c r="JY27" s="263">
        <v>1</v>
      </c>
      <c r="JZ27" s="193">
        <v>1000</v>
      </c>
      <c r="KA27" s="131">
        <f t="shared" si="48"/>
        <v>1</v>
      </c>
      <c r="KB27" s="132">
        <f t="shared" si="18"/>
        <v>247</v>
      </c>
      <c r="KC27" s="142" t="s">
        <v>92</v>
      </c>
      <c r="KD27" s="143"/>
      <c r="KE27" s="143"/>
      <c r="KF27" s="143"/>
      <c r="KG27" s="143"/>
      <c r="KH27" s="143"/>
      <c r="KI27" s="122"/>
      <c r="KJ27" s="122"/>
      <c r="KK27" s="262"/>
      <c r="KL27" s="262"/>
      <c r="KM27" s="262"/>
      <c r="KN27" s="263"/>
      <c r="KO27" s="193">
        <v>1000</v>
      </c>
      <c r="KP27" s="131">
        <f t="shared" si="49"/>
        <v>0</v>
      </c>
      <c r="KQ27" s="132">
        <f t="shared" si="19"/>
        <v>-230</v>
      </c>
      <c r="KR27" s="142" t="s">
        <v>92</v>
      </c>
      <c r="KS27" s="143"/>
      <c r="KT27" s="143"/>
      <c r="KU27" s="143"/>
      <c r="KV27" s="143"/>
      <c r="KW27" s="143"/>
      <c r="KX27" s="122"/>
      <c r="KY27" s="122"/>
      <c r="KZ27" s="262">
        <v>10</v>
      </c>
      <c r="LA27" s="262">
        <v>63</v>
      </c>
      <c r="LB27" s="262">
        <v>-3</v>
      </c>
      <c r="LC27" s="263">
        <v>63</v>
      </c>
      <c r="LD27" s="193">
        <v>1000</v>
      </c>
      <c r="LE27" s="131">
        <f t="shared" si="50"/>
        <v>63</v>
      </c>
      <c r="LF27" s="132">
        <f t="shared" si="20"/>
        <v>971</v>
      </c>
      <c r="LG27" s="271"/>
      <c r="LH27" s="142" t="s">
        <v>92</v>
      </c>
      <c r="LI27" s="143"/>
      <c r="LJ27" s="143"/>
      <c r="LK27" s="143"/>
      <c r="LL27" s="143"/>
      <c r="LM27" s="144"/>
      <c r="LN27" s="143"/>
      <c r="LO27" s="143"/>
      <c r="LP27" s="121"/>
      <c r="LQ27" s="122"/>
      <c r="LR27" s="135"/>
      <c r="LS27" s="604"/>
      <c r="LT27" s="605"/>
      <c r="LU27" s="129">
        <v>1</v>
      </c>
      <c r="LV27" s="129">
        <v>22</v>
      </c>
      <c r="LW27" s="129">
        <v>-12</v>
      </c>
      <c r="LX27" s="130">
        <v>-1</v>
      </c>
      <c r="LY27" s="193">
        <v>1000</v>
      </c>
      <c r="LZ27" s="131">
        <f t="shared" si="51"/>
        <v>-1</v>
      </c>
      <c r="MA27" s="132">
        <f t="shared" si="21"/>
        <v>154</v>
      </c>
      <c r="MB27" s="229"/>
      <c r="MC27" s="142" t="s">
        <v>92</v>
      </c>
      <c r="MD27" s="143"/>
      <c r="ME27" s="143"/>
      <c r="MF27" s="143"/>
      <c r="MG27" s="143"/>
      <c r="MH27" s="144"/>
      <c r="MI27" s="143"/>
      <c r="MJ27" s="143"/>
      <c r="MK27" s="121"/>
      <c r="ML27" s="122"/>
      <c r="MM27" s="135"/>
      <c r="MN27" s="617" t="s">
        <v>202</v>
      </c>
      <c r="MO27" s="593"/>
      <c r="MP27" s="129">
        <v>1</v>
      </c>
      <c r="MQ27" s="129"/>
      <c r="MR27" s="129"/>
      <c r="MS27" s="130">
        <v>7</v>
      </c>
      <c r="MT27" s="193">
        <v>520</v>
      </c>
      <c r="MU27" s="131">
        <f t="shared" si="52"/>
        <v>7</v>
      </c>
      <c r="MV27" s="132">
        <f t="shared" si="22"/>
        <v>13</v>
      </c>
      <c r="MX27" s="142" t="s">
        <v>92</v>
      </c>
      <c r="MY27" s="143"/>
      <c r="MZ27" s="143"/>
      <c r="NA27" s="143"/>
      <c r="NB27" s="143"/>
      <c r="NC27" s="144"/>
      <c r="ND27" s="143"/>
      <c r="NE27" s="143"/>
      <c r="NF27" s="121"/>
      <c r="NG27" s="122"/>
      <c r="NH27" s="135"/>
      <c r="NI27" s="617" t="s">
        <v>201</v>
      </c>
      <c r="NJ27" s="593"/>
      <c r="NK27" s="129">
        <v>1</v>
      </c>
      <c r="NL27" s="129"/>
      <c r="NM27" s="129"/>
      <c r="NN27" s="130">
        <v>6</v>
      </c>
      <c r="NO27" s="193">
        <v>195</v>
      </c>
      <c r="NP27" s="131">
        <f t="shared" si="53"/>
        <v>6</v>
      </c>
      <c r="NQ27" s="132">
        <f t="shared" si="23"/>
        <v>134</v>
      </c>
      <c r="NS27" s="142" t="s">
        <v>92</v>
      </c>
      <c r="NT27" s="143"/>
      <c r="NU27" s="143"/>
      <c r="NV27" s="143"/>
      <c r="NW27" s="143"/>
      <c r="NX27" s="144"/>
      <c r="NY27" s="143"/>
      <c r="NZ27" s="143"/>
      <c r="OA27" s="121"/>
      <c r="OB27" s="122"/>
      <c r="OC27" s="135"/>
      <c r="OD27" s="617" t="s">
        <v>205</v>
      </c>
      <c r="OE27" s="593"/>
      <c r="OF27" s="129">
        <v>64</v>
      </c>
      <c r="OG27" s="129">
        <v>88</v>
      </c>
      <c r="OH27" s="129">
        <v>-52</v>
      </c>
      <c r="OI27" s="130">
        <v>87</v>
      </c>
      <c r="OJ27" s="193">
        <v>1000</v>
      </c>
      <c r="OK27" s="131">
        <f t="shared" si="54"/>
        <v>87</v>
      </c>
      <c r="OL27" s="132">
        <f t="shared" si="24"/>
        <v>170</v>
      </c>
      <c r="OQ27" s="373" t="s">
        <v>92</v>
      </c>
      <c r="OR27" s="485"/>
      <c r="OS27" s="485"/>
      <c r="OT27" s="485"/>
      <c r="OU27" s="485"/>
      <c r="OV27" s="485"/>
      <c r="OW27" s="358"/>
      <c r="OX27" s="475" t="s">
        <v>261</v>
      </c>
      <c r="OY27" s="367">
        <v>1</v>
      </c>
      <c r="OZ27" s="367">
        <v>48</v>
      </c>
      <c r="PA27" s="367">
        <v>-3</v>
      </c>
      <c r="PB27" s="368">
        <v>40</v>
      </c>
      <c r="PC27" s="476">
        <v>1000</v>
      </c>
      <c r="PD27" s="370">
        <f t="shared" si="55"/>
        <v>40</v>
      </c>
      <c r="PE27" s="477">
        <f t="shared" si="72"/>
        <v>51</v>
      </c>
      <c r="PF27" s="142" t="s">
        <v>92</v>
      </c>
      <c r="PG27" s="143"/>
      <c r="PH27" s="143"/>
      <c r="PI27" s="143"/>
      <c r="PJ27" s="143"/>
      <c r="PK27" s="143"/>
      <c r="PL27" s="122"/>
      <c r="PM27" s="125" t="s">
        <v>261</v>
      </c>
      <c r="PN27" s="367">
        <v>32</v>
      </c>
      <c r="PO27" s="367">
        <v>217</v>
      </c>
      <c r="PP27" s="367">
        <v>0</v>
      </c>
      <c r="PQ27" s="368">
        <v>83</v>
      </c>
      <c r="PR27" s="193">
        <v>654</v>
      </c>
      <c r="PS27" s="131">
        <f t="shared" si="56"/>
        <v>83</v>
      </c>
      <c r="PT27" s="132">
        <f t="shared" si="73"/>
        <v>-367</v>
      </c>
      <c r="PU27" s="142" t="s">
        <v>92</v>
      </c>
      <c r="PV27" s="143"/>
      <c r="PW27" s="143"/>
      <c r="PX27" s="143"/>
      <c r="PY27" s="143"/>
      <c r="PZ27" s="143"/>
      <c r="QA27" s="122"/>
      <c r="QB27" s="125" t="s">
        <v>261</v>
      </c>
      <c r="QC27" s="367"/>
      <c r="QD27" s="367"/>
      <c r="QE27" s="367"/>
      <c r="QF27" s="368"/>
      <c r="QG27" s="193">
        <v>1000</v>
      </c>
      <c r="QH27" s="131">
        <f t="shared" si="57"/>
        <v>0</v>
      </c>
      <c r="QI27" s="132">
        <f t="shared" si="74"/>
        <v>0</v>
      </c>
      <c r="QJ27" s="142" t="s">
        <v>92</v>
      </c>
      <c r="QK27" s="143"/>
      <c r="QL27" s="143"/>
      <c r="QM27" s="143"/>
      <c r="QN27" s="143"/>
      <c r="QO27" s="143"/>
      <c r="QP27" s="122"/>
      <c r="QQ27" s="125" t="s">
        <v>261</v>
      </c>
      <c r="QR27" s="367"/>
      <c r="QS27" s="367"/>
      <c r="QT27" s="367"/>
      <c r="QU27" s="368"/>
      <c r="QV27" s="193">
        <v>1000</v>
      </c>
      <c r="QW27" s="131">
        <f t="shared" si="58"/>
        <v>0</v>
      </c>
      <c r="QX27" s="132">
        <f t="shared" si="75"/>
        <v>0</v>
      </c>
      <c r="QY27" s="142" t="s">
        <v>92</v>
      </c>
      <c r="QZ27" s="143"/>
      <c r="RA27" s="143"/>
      <c r="RB27" s="143"/>
      <c r="RC27" s="143"/>
      <c r="RD27" s="143"/>
      <c r="RE27" s="122"/>
      <c r="RF27" s="125" t="s">
        <v>261</v>
      </c>
      <c r="RG27" s="367">
        <v>6</v>
      </c>
      <c r="RH27" s="367">
        <v>7</v>
      </c>
      <c r="RI27" s="367">
        <v>-42</v>
      </c>
      <c r="RJ27" s="368">
        <v>-9</v>
      </c>
      <c r="RK27" s="193">
        <v>1000</v>
      </c>
      <c r="RL27" s="131">
        <f t="shared" si="59"/>
        <v>-9</v>
      </c>
      <c r="RM27" s="132">
        <f t="shared" si="76"/>
        <v>43</v>
      </c>
    </row>
    <row r="28" spans="1:481" ht="14.4">
      <c r="A28" s="142" t="s">
        <v>93</v>
      </c>
      <c r="B28" s="143"/>
      <c r="C28" s="143"/>
      <c r="D28" s="143"/>
      <c r="E28" s="143"/>
      <c r="F28" s="143"/>
      <c r="G28" s="122"/>
      <c r="H28" s="125" t="s">
        <v>262</v>
      </c>
      <c r="I28" s="367">
        <v>1</v>
      </c>
      <c r="J28" s="367"/>
      <c r="K28" s="367"/>
      <c r="L28" s="368"/>
      <c r="M28" s="193">
        <v>1000</v>
      </c>
      <c r="N28" s="131">
        <f t="shared" si="30"/>
        <v>0</v>
      </c>
      <c r="O28" s="132">
        <f t="shared" si="0"/>
        <v>0</v>
      </c>
      <c r="Q28" s="142" t="s">
        <v>93</v>
      </c>
      <c r="R28" s="143"/>
      <c r="S28" s="143"/>
      <c r="T28" s="143"/>
      <c r="U28" s="143"/>
      <c r="V28" s="143"/>
      <c r="W28" s="122"/>
      <c r="X28" s="125" t="s">
        <v>289</v>
      </c>
      <c r="Y28" s="367">
        <v>16</v>
      </c>
      <c r="Z28" s="367">
        <v>118</v>
      </c>
      <c r="AA28" s="367">
        <v>-17</v>
      </c>
      <c r="AB28" s="368">
        <v>107</v>
      </c>
      <c r="AC28" s="193">
        <v>1000</v>
      </c>
      <c r="AD28" s="131">
        <f t="shared" si="31"/>
        <v>107</v>
      </c>
      <c r="AE28" s="132">
        <f t="shared" si="61"/>
        <v>251</v>
      </c>
      <c r="AF28" s="142" t="s">
        <v>93</v>
      </c>
      <c r="AG28" s="143"/>
      <c r="AH28" s="143"/>
      <c r="AI28" s="143"/>
      <c r="AJ28" s="143"/>
      <c r="AK28" s="143"/>
      <c r="AL28" s="122"/>
      <c r="AM28" s="125" t="s">
        <v>277</v>
      </c>
      <c r="AN28" s="367"/>
      <c r="AO28" s="367">
        <v>39</v>
      </c>
      <c r="AP28" s="367">
        <v>-24</v>
      </c>
      <c r="AQ28" s="368">
        <v>6</v>
      </c>
      <c r="AR28" s="193">
        <v>1000</v>
      </c>
      <c r="AS28" s="131">
        <f t="shared" si="32"/>
        <v>6</v>
      </c>
      <c r="AT28" s="132">
        <f t="shared" si="2"/>
        <v>410</v>
      </c>
      <c r="AU28" s="142" t="s">
        <v>93</v>
      </c>
      <c r="AV28" s="143"/>
      <c r="AW28" s="143"/>
      <c r="AX28" s="143"/>
      <c r="AY28" s="143"/>
      <c r="AZ28" s="143"/>
      <c r="BA28" s="122"/>
      <c r="BB28" s="125" t="s">
        <v>277</v>
      </c>
      <c r="BC28" s="367"/>
      <c r="BD28" s="367">
        <v>39</v>
      </c>
      <c r="BE28" s="367">
        <v>-24</v>
      </c>
      <c r="BF28" s="368">
        <v>6</v>
      </c>
      <c r="BG28" s="193">
        <v>1000</v>
      </c>
      <c r="BH28" s="131">
        <f t="shared" si="33"/>
        <v>6</v>
      </c>
      <c r="BI28" s="132">
        <f t="shared" si="3"/>
        <v>295</v>
      </c>
      <c r="BJ28" s="400"/>
      <c r="BK28" s="142" t="s">
        <v>93</v>
      </c>
      <c r="BL28" s="143"/>
      <c r="BM28" s="143"/>
      <c r="BN28" s="143"/>
      <c r="BO28" s="143"/>
      <c r="BP28" s="143"/>
      <c r="BQ28" s="122"/>
      <c r="BR28" s="125" t="s">
        <v>286</v>
      </c>
      <c r="BS28" s="367">
        <v>12</v>
      </c>
      <c r="BT28" s="262">
        <v>103</v>
      </c>
      <c r="BU28" s="262">
        <v>-15</v>
      </c>
      <c r="BV28" s="263">
        <v>89</v>
      </c>
      <c r="BW28" s="193">
        <v>1000</v>
      </c>
      <c r="BX28" s="131">
        <f t="shared" si="62"/>
        <v>89</v>
      </c>
      <c r="BY28" s="132">
        <f t="shared" si="63"/>
        <v>257</v>
      </c>
      <c r="BZ28" s="400"/>
      <c r="CA28" s="142" t="s">
        <v>93</v>
      </c>
      <c r="CB28" s="143"/>
      <c r="CC28" s="143"/>
      <c r="CD28" s="143"/>
      <c r="CE28" s="143"/>
      <c r="CF28" s="143"/>
      <c r="CG28" s="122"/>
      <c r="CH28" s="125" t="s">
        <v>262</v>
      </c>
      <c r="CI28" s="367">
        <v>2</v>
      </c>
      <c r="CJ28" s="262">
        <v>22</v>
      </c>
      <c r="CK28" s="262">
        <v>-17</v>
      </c>
      <c r="CL28" s="263">
        <v>22</v>
      </c>
      <c r="CM28" s="193">
        <v>1000</v>
      </c>
      <c r="CN28" s="131">
        <f t="shared" si="35"/>
        <v>22</v>
      </c>
      <c r="CO28" s="132">
        <f t="shared" si="64"/>
        <v>83</v>
      </c>
      <c r="CP28" s="373" t="s">
        <v>93</v>
      </c>
      <c r="CQ28" s="383"/>
      <c r="CR28" s="383"/>
      <c r="CS28" s="383"/>
      <c r="CT28" s="383"/>
      <c r="CU28" s="383"/>
      <c r="CV28" s="358"/>
      <c r="CW28" s="366" t="s">
        <v>262</v>
      </c>
      <c r="CX28" s="367">
        <v>2</v>
      </c>
      <c r="CY28" s="367">
        <v>8</v>
      </c>
      <c r="CZ28" s="367">
        <v>-41</v>
      </c>
      <c r="DA28" s="368">
        <v>-4</v>
      </c>
      <c r="DB28" s="369">
        <v>1000</v>
      </c>
      <c r="DC28" s="370">
        <f t="shared" si="36"/>
        <v>-4</v>
      </c>
      <c r="DD28" s="371">
        <f t="shared" si="6"/>
        <v>94</v>
      </c>
      <c r="DE28" s="142" t="s">
        <v>93</v>
      </c>
      <c r="DF28" s="143"/>
      <c r="DG28" s="143"/>
      <c r="DH28" s="143"/>
      <c r="DI28" s="143"/>
      <c r="DJ28" s="143"/>
      <c r="DK28" s="122"/>
      <c r="DL28" s="125" t="s">
        <v>262</v>
      </c>
      <c r="DM28" s="262">
        <v>1</v>
      </c>
      <c r="DN28" s="262"/>
      <c r="DO28" s="262"/>
      <c r="DP28" s="263"/>
      <c r="DQ28" s="193">
        <v>1000</v>
      </c>
      <c r="DR28" s="131">
        <f t="shared" si="37"/>
        <v>0</v>
      </c>
      <c r="DS28" s="132">
        <f t="shared" si="65"/>
        <v>0</v>
      </c>
      <c r="DT28" s="142" t="s">
        <v>93</v>
      </c>
      <c r="DU28" s="143"/>
      <c r="DV28" s="143"/>
      <c r="DW28" s="143"/>
      <c r="DX28" s="143"/>
      <c r="DY28" s="143"/>
      <c r="DZ28" s="122"/>
      <c r="EA28" s="125" t="s">
        <v>262</v>
      </c>
      <c r="EB28" s="262">
        <v>1</v>
      </c>
      <c r="EC28" s="262"/>
      <c r="ED28" s="262"/>
      <c r="EE28" s="263"/>
      <c r="EF28" s="193">
        <v>1000</v>
      </c>
      <c r="EG28" s="131">
        <f t="shared" si="38"/>
        <v>0</v>
      </c>
      <c r="EH28" s="132">
        <f t="shared" si="66"/>
        <v>0</v>
      </c>
      <c r="EI28" s="142" t="s">
        <v>93</v>
      </c>
      <c r="EJ28" s="143"/>
      <c r="EK28" s="143"/>
      <c r="EL28" s="143"/>
      <c r="EM28" s="143"/>
      <c r="EN28" s="143"/>
      <c r="EO28" s="122"/>
      <c r="EP28" s="125" t="s">
        <v>262</v>
      </c>
      <c r="EQ28" s="262">
        <v>1</v>
      </c>
      <c r="ER28" s="262"/>
      <c r="ES28" s="262"/>
      <c r="ET28" s="263"/>
      <c r="EU28" s="193">
        <v>1000</v>
      </c>
      <c r="EV28" s="131">
        <f t="shared" si="39"/>
        <v>0</v>
      </c>
      <c r="EW28" s="132">
        <f t="shared" si="67"/>
        <v>0</v>
      </c>
      <c r="EX28" s="142" t="s">
        <v>93</v>
      </c>
      <c r="EY28" s="143"/>
      <c r="EZ28" s="143"/>
      <c r="FA28" s="143"/>
      <c r="FB28" s="143"/>
      <c r="FC28" s="143"/>
      <c r="FD28" s="122"/>
      <c r="FE28" s="125" t="s">
        <v>262</v>
      </c>
      <c r="FF28" s="262">
        <v>1</v>
      </c>
      <c r="FG28" s="262"/>
      <c r="FH28" s="262"/>
      <c r="FI28" s="263"/>
      <c r="FJ28" s="193">
        <v>1000</v>
      </c>
      <c r="FK28" s="131">
        <f t="shared" si="40"/>
        <v>0</v>
      </c>
      <c r="FL28" s="132">
        <f t="shared" si="68"/>
        <v>0</v>
      </c>
      <c r="FM28" s="142" t="s">
        <v>93</v>
      </c>
      <c r="FN28" s="143"/>
      <c r="FO28" s="143"/>
      <c r="FP28" s="143"/>
      <c r="FQ28" s="143"/>
      <c r="FR28" s="143"/>
      <c r="FS28" s="122"/>
      <c r="FT28" s="125" t="s">
        <v>262</v>
      </c>
      <c r="FU28" s="262">
        <v>1</v>
      </c>
      <c r="FV28" s="262">
        <v>44</v>
      </c>
      <c r="FW28" s="262">
        <v>-3</v>
      </c>
      <c r="FX28" s="263">
        <v>40</v>
      </c>
      <c r="FY28" s="193">
        <v>1000</v>
      </c>
      <c r="FZ28" s="131">
        <f t="shared" si="41"/>
        <v>40</v>
      </c>
      <c r="GA28" s="132">
        <f t="shared" si="69"/>
        <v>20</v>
      </c>
      <c r="GB28" s="142" t="s">
        <v>93</v>
      </c>
      <c r="GC28" s="143"/>
      <c r="GD28" s="143"/>
      <c r="GE28" s="143"/>
      <c r="GF28" s="143"/>
      <c r="GG28" s="143"/>
      <c r="GH28" s="122"/>
      <c r="GI28" s="125" t="s">
        <v>262</v>
      </c>
      <c r="GJ28" s="262">
        <v>1</v>
      </c>
      <c r="GK28" s="262">
        <v>35</v>
      </c>
      <c r="GL28" s="262">
        <v>-7</v>
      </c>
      <c r="GM28" s="263">
        <v>25</v>
      </c>
      <c r="GN28" s="193">
        <v>10000</v>
      </c>
      <c r="GO28" s="131">
        <f t="shared" si="42"/>
        <v>25</v>
      </c>
      <c r="GP28" s="132">
        <f t="shared" si="70"/>
        <v>12</v>
      </c>
      <c r="GQ28" s="142" t="s">
        <v>93</v>
      </c>
      <c r="GR28" s="143"/>
      <c r="GS28" s="143"/>
      <c r="GT28" s="143"/>
      <c r="GU28" s="143"/>
      <c r="GV28" s="143"/>
      <c r="GW28" s="122"/>
      <c r="GX28" s="125" t="s">
        <v>247</v>
      </c>
      <c r="GY28" s="262">
        <v>12</v>
      </c>
      <c r="GZ28" s="262">
        <v>425</v>
      </c>
      <c r="HA28" s="262">
        <v>-27</v>
      </c>
      <c r="HB28" s="263">
        <v>414</v>
      </c>
      <c r="HC28" s="193">
        <v>10000</v>
      </c>
      <c r="HD28" s="131">
        <f t="shared" si="43"/>
        <v>414</v>
      </c>
      <c r="HE28" s="132">
        <f t="shared" si="13"/>
        <v>3556</v>
      </c>
      <c r="HF28" s="142" t="s">
        <v>93</v>
      </c>
      <c r="HG28" s="143"/>
      <c r="HH28" s="143"/>
      <c r="HI28" s="143"/>
      <c r="HJ28" s="143"/>
      <c r="HK28" s="143"/>
      <c r="HL28" s="122"/>
      <c r="HM28" s="122" t="s">
        <v>242</v>
      </c>
      <c r="HN28" s="262"/>
      <c r="HO28" s="262"/>
      <c r="HP28" s="262"/>
      <c r="HQ28" s="263"/>
      <c r="HR28" s="193"/>
      <c r="HS28" s="131">
        <f t="shared" si="44"/>
        <v>0</v>
      </c>
      <c r="HT28" s="132">
        <f t="shared" si="14"/>
        <v>1341</v>
      </c>
      <c r="HU28" s="142" t="s">
        <v>93</v>
      </c>
      <c r="HV28" s="143"/>
      <c r="HW28" s="143"/>
      <c r="HX28" s="143"/>
      <c r="HY28" s="143"/>
      <c r="HZ28" s="143"/>
      <c r="IA28" s="122"/>
      <c r="IB28" s="122" t="s">
        <v>242</v>
      </c>
      <c r="IC28" s="262"/>
      <c r="ID28" s="262"/>
      <c r="IE28" s="262"/>
      <c r="IF28" s="263"/>
      <c r="IG28" s="193"/>
      <c r="IH28" s="131">
        <f t="shared" si="45"/>
        <v>0</v>
      </c>
      <c r="II28" s="132">
        <f t="shared" si="15"/>
        <v>6499</v>
      </c>
      <c r="IJ28" s="142" t="s">
        <v>93</v>
      </c>
      <c r="IK28" s="143"/>
      <c r="IL28" s="143"/>
      <c r="IM28" s="143"/>
      <c r="IN28" s="143"/>
      <c r="IO28" s="143"/>
      <c r="IP28" s="122"/>
      <c r="IQ28" s="122" t="s">
        <v>242</v>
      </c>
      <c r="IR28" s="262"/>
      <c r="IS28" s="262"/>
      <c r="IT28" s="262"/>
      <c r="IU28" s="263"/>
      <c r="IV28" s="193"/>
      <c r="IW28" s="131">
        <f t="shared" si="46"/>
        <v>0</v>
      </c>
      <c r="IX28" s="132">
        <f t="shared" si="16"/>
        <v>1508</v>
      </c>
      <c r="IY28" s="142" t="s">
        <v>93</v>
      </c>
      <c r="IZ28" s="143"/>
      <c r="JA28" s="143"/>
      <c r="JB28" s="143"/>
      <c r="JC28" s="143"/>
      <c r="JD28" s="143"/>
      <c r="JE28" s="122"/>
      <c r="JF28" s="122"/>
      <c r="JG28" s="262">
        <v>29</v>
      </c>
      <c r="JH28" s="262">
        <v>288</v>
      </c>
      <c r="JI28" s="262">
        <v>0</v>
      </c>
      <c r="JJ28" s="263">
        <v>287</v>
      </c>
      <c r="JK28" s="193">
        <v>10000</v>
      </c>
      <c r="JL28" s="131">
        <f t="shared" si="47"/>
        <v>287</v>
      </c>
      <c r="JM28" s="132">
        <f t="shared" si="71"/>
        <v>900</v>
      </c>
      <c r="JN28" s="142" t="s">
        <v>93</v>
      </c>
      <c r="JO28" s="143"/>
      <c r="JP28" s="143"/>
      <c r="JQ28" s="143"/>
      <c r="JR28" s="143"/>
      <c r="JS28" s="143"/>
      <c r="JT28" s="122"/>
      <c r="JU28" s="122"/>
      <c r="JV28" s="262">
        <v>1</v>
      </c>
      <c r="JW28" s="262">
        <v>4</v>
      </c>
      <c r="JX28" s="262">
        <v>-18</v>
      </c>
      <c r="JY28" s="263">
        <v>-4</v>
      </c>
      <c r="JZ28" s="193">
        <v>1000</v>
      </c>
      <c r="KA28" s="131">
        <f t="shared" si="48"/>
        <v>-4</v>
      </c>
      <c r="KB28" s="132">
        <f t="shared" si="18"/>
        <v>243</v>
      </c>
      <c r="KC28" s="142" t="s">
        <v>93</v>
      </c>
      <c r="KD28" s="143"/>
      <c r="KE28" s="143"/>
      <c r="KF28" s="143"/>
      <c r="KG28" s="143"/>
      <c r="KH28" s="143"/>
      <c r="KI28" s="122"/>
      <c r="KJ28" s="122"/>
      <c r="KK28" s="262"/>
      <c r="KL28" s="262"/>
      <c r="KM28" s="262"/>
      <c r="KN28" s="263"/>
      <c r="KO28" s="193">
        <v>1000</v>
      </c>
      <c r="KP28" s="131">
        <f t="shared" si="49"/>
        <v>0</v>
      </c>
      <c r="KQ28" s="132">
        <f t="shared" si="19"/>
        <v>-230</v>
      </c>
      <c r="KR28" s="142" t="s">
        <v>93</v>
      </c>
      <c r="KS28" s="143"/>
      <c r="KT28" s="143"/>
      <c r="KU28" s="143"/>
      <c r="KV28" s="143"/>
      <c r="KW28" s="143"/>
      <c r="KX28" s="122"/>
      <c r="KY28" s="122"/>
      <c r="KZ28" s="262">
        <v>5</v>
      </c>
      <c r="LA28" s="262">
        <v>57</v>
      </c>
      <c r="LB28" s="262">
        <v>-2</v>
      </c>
      <c r="LC28" s="263">
        <v>57</v>
      </c>
      <c r="LD28" s="193">
        <v>1000</v>
      </c>
      <c r="LE28" s="131">
        <f t="shared" si="50"/>
        <v>57</v>
      </c>
      <c r="LF28" s="132">
        <f t="shared" si="20"/>
        <v>1028</v>
      </c>
      <c r="LG28" s="271"/>
      <c r="LH28" s="142" t="s">
        <v>93</v>
      </c>
      <c r="LI28" s="143"/>
      <c r="LJ28" s="143"/>
      <c r="LK28" s="143"/>
      <c r="LL28" s="143"/>
      <c r="LM28" s="144"/>
      <c r="LN28" s="143"/>
      <c r="LO28" s="143"/>
      <c r="LP28" s="121"/>
      <c r="LQ28" s="122"/>
      <c r="LR28" s="122"/>
      <c r="LS28" s="128"/>
      <c r="LT28" s="71"/>
      <c r="LU28" s="129">
        <v>1</v>
      </c>
      <c r="LV28" s="129">
        <v>51</v>
      </c>
      <c r="LW28" s="129">
        <v>-4</v>
      </c>
      <c r="LX28" s="130">
        <v>43</v>
      </c>
      <c r="LY28" s="193">
        <v>1000</v>
      </c>
      <c r="LZ28" s="131">
        <f t="shared" si="51"/>
        <v>43</v>
      </c>
      <c r="MA28" s="132">
        <f t="shared" si="21"/>
        <v>197</v>
      </c>
      <c r="MB28" s="229"/>
      <c r="MC28" s="142" t="s">
        <v>93</v>
      </c>
      <c r="MD28" s="143"/>
      <c r="ME28" s="143"/>
      <c r="MF28" s="143"/>
      <c r="MG28" s="143"/>
      <c r="MH28" s="144"/>
      <c r="MI28" s="143"/>
      <c r="MJ28" s="143"/>
      <c r="MK28" s="121"/>
      <c r="ML28" s="122"/>
      <c r="MM28" s="122"/>
      <c r="MN28" s="128"/>
      <c r="MO28" s="71"/>
      <c r="MP28" s="129">
        <v>1</v>
      </c>
      <c r="MQ28" s="129"/>
      <c r="MR28" s="129"/>
      <c r="MS28" s="130">
        <v>5</v>
      </c>
      <c r="MT28" s="193">
        <v>252</v>
      </c>
      <c r="MU28" s="131">
        <f t="shared" si="52"/>
        <v>5</v>
      </c>
      <c r="MV28" s="132">
        <f t="shared" si="22"/>
        <v>18</v>
      </c>
      <c r="MX28" s="142" t="s">
        <v>93</v>
      </c>
      <c r="MY28" s="143"/>
      <c r="MZ28" s="143"/>
      <c r="NA28" s="143"/>
      <c r="NB28" s="143"/>
      <c r="NC28" s="144"/>
      <c r="ND28" s="143"/>
      <c r="NE28" s="143"/>
      <c r="NF28" s="121"/>
      <c r="NG28" s="122"/>
      <c r="NH28" s="122"/>
      <c r="NI28" s="128"/>
      <c r="NJ28" s="71"/>
      <c r="NK28" s="129">
        <v>1</v>
      </c>
      <c r="NL28" s="129"/>
      <c r="NM28" s="129"/>
      <c r="NN28" s="130">
        <v>8</v>
      </c>
      <c r="NO28" s="193">
        <v>293</v>
      </c>
      <c r="NP28" s="131">
        <f t="shared" si="53"/>
        <v>8</v>
      </c>
      <c r="NQ28" s="132">
        <f t="shared" si="23"/>
        <v>142</v>
      </c>
      <c r="NS28" s="142" t="s">
        <v>93</v>
      </c>
      <c r="NT28" s="143"/>
      <c r="NU28" s="143"/>
      <c r="NV28" s="143"/>
      <c r="NW28" s="143"/>
      <c r="NX28" s="144"/>
      <c r="NY28" s="143"/>
      <c r="NZ28" s="143"/>
      <c r="OA28" s="121"/>
      <c r="OB28" s="122"/>
      <c r="OC28" s="122"/>
      <c r="OD28" s="128"/>
      <c r="OE28" s="71"/>
      <c r="OF28" s="129">
        <v>64</v>
      </c>
      <c r="OG28" s="129">
        <v>91</v>
      </c>
      <c r="OH28" s="129">
        <v>-2</v>
      </c>
      <c r="OI28" s="130">
        <v>91</v>
      </c>
      <c r="OJ28" s="193">
        <v>1000</v>
      </c>
      <c r="OK28" s="131">
        <f t="shared" si="54"/>
        <v>91</v>
      </c>
      <c r="OL28" s="132">
        <f t="shared" si="24"/>
        <v>261</v>
      </c>
      <c r="OQ28" s="373" t="s">
        <v>93</v>
      </c>
      <c r="OR28" s="485"/>
      <c r="OS28" s="485"/>
      <c r="OT28" s="485"/>
      <c r="OU28" s="485"/>
      <c r="OV28" s="485"/>
      <c r="OW28" s="358"/>
      <c r="OX28" s="475"/>
      <c r="OY28" s="367">
        <v>1</v>
      </c>
      <c r="OZ28" s="367">
        <v>37</v>
      </c>
      <c r="PA28" s="367">
        <v>-23</v>
      </c>
      <c r="PB28" s="368">
        <v>30</v>
      </c>
      <c r="PC28" s="476">
        <v>1000</v>
      </c>
      <c r="PD28" s="370">
        <f t="shared" si="55"/>
        <v>30</v>
      </c>
      <c r="PE28" s="477">
        <f t="shared" si="72"/>
        <v>81</v>
      </c>
      <c r="PF28" s="142" t="s">
        <v>93</v>
      </c>
      <c r="PG28" s="143"/>
      <c r="PH28" s="143"/>
      <c r="PI28" s="143"/>
      <c r="PJ28" s="143"/>
      <c r="PK28" s="143"/>
      <c r="PL28" s="122"/>
      <c r="PM28" s="125" t="s">
        <v>297</v>
      </c>
      <c r="PN28" s="367">
        <v>40</v>
      </c>
      <c r="PO28" s="367">
        <v>233</v>
      </c>
      <c r="PP28" s="367">
        <v>-137</v>
      </c>
      <c r="PQ28" s="368">
        <v>95</v>
      </c>
      <c r="PR28" s="193">
        <v>804</v>
      </c>
      <c r="PS28" s="131">
        <f t="shared" si="56"/>
        <v>95</v>
      </c>
      <c r="PT28" s="132">
        <f t="shared" si="73"/>
        <v>-272</v>
      </c>
      <c r="PU28" s="142" t="s">
        <v>93</v>
      </c>
      <c r="PV28" s="143"/>
      <c r="PW28" s="143"/>
      <c r="PX28" s="143"/>
      <c r="PY28" s="143"/>
      <c r="PZ28" s="143"/>
      <c r="QA28" s="122"/>
      <c r="QB28" s="125" t="s">
        <v>297</v>
      </c>
      <c r="QC28" s="367"/>
      <c r="QD28" s="367"/>
      <c r="QE28" s="367"/>
      <c r="QF28" s="368"/>
      <c r="QG28" s="193">
        <v>1000</v>
      </c>
      <c r="QH28" s="131">
        <f t="shared" si="57"/>
        <v>0</v>
      </c>
      <c r="QI28" s="132">
        <f t="shared" si="74"/>
        <v>0</v>
      </c>
      <c r="QJ28" s="142" t="s">
        <v>93</v>
      </c>
      <c r="QK28" s="143"/>
      <c r="QL28" s="143"/>
      <c r="QM28" s="143"/>
      <c r="QN28" s="143"/>
      <c r="QO28" s="143"/>
      <c r="QP28" s="122"/>
      <c r="QQ28" s="125" t="s">
        <v>297</v>
      </c>
      <c r="QR28" s="367"/>
      <c r="QS28" s="367"/>
      <c r="QT28" s="367"/>
      <c r="QU28" s="368"/>
      <c r="QV28" s="193">
        <v>1000</v>
      </c>
      <c r="QW28" s="131">
        <f t="shared" si="58"/>
        <v>0</v>
      </c>
      <c r="QX28" s="132">
        <f t="shared" si="75"/>
        <v>0</v>
      </c>
      <c r="QY28" s="142" t="s">
        <v>93</v>
      </c>
      <c r="QZ28" s="143"/>
      <c r="RA28" s="143"/>
      <c r="RB28" s="143"/>
      <c r="RC28" s="143"/>
      <c r="RD28" s="143"/>
      <c r="RE28" s="122"/>
      <c r="RF28" s="125" t="s">
        <v>297</v>
      </c>
      <c r="RG28" s="367">
        <v>6</v>
      </c>
      <c r="RH28" s="367">
        <v>38</v>
      </c>
      <c r="RI28" s="367">
        <v>-1</v>
      </c>
      <c r="RJ28" s="368">
        <v>38</v>
      </c>
      <c r="RK28" s="193">
        <v>1000</v>
      </c>
      <c r="RL28" s="131">
        <f t="shared" si="59"/>
        <v>38</v>
      </c>
      <c r="RM28" s="132">
        <f t="shared" si="76"/>
        <v>81</v>
      </c>
    </row>
    <row r="29" spans="1:481" ht="14.4">
      <c r="A29" s="142" t="s">
        <v>94</v>
      </c>
      <c r="B29" s="143"/>
      <c r="C29" s="143"/>
      <c r="D29" s="143"/>
      <c r="E29" s="143"/>
      <c r="F29" s="143"/>
      <c r="G29" s="122"/>
      <c r="H29" s="125" t="s">
        <v>310</v>
      </c>
      <c r="I29" s="367">
        <v>1</v>
      </c>
      <c r="J29" s="367"/>
      <c r="K29" s="367"/>
      <c r="L29" s="368"/>
      <c r="M29" s="193">
        <v>1000</v>
      </c>
      <c r="N29" s="131">
        <f t="shared" si="30"/>
        <v>0</v>
      </c>
      <c r="O29" s="132">
        <f t="shared" si="0"/>
        <v>0</v>
      </c>
      <c r="Q29" s="142" t="s">
        <v>94</v>
      </c>
      <c r="R29" s="143"/>
      <c r="S29" s="143"/>
      <c r="T29" s="143"/>
      <c r="U29" s="143"/>
      <c r="V29" s="143"/>
      <c r="W29" s="122"/>
      <c r="X29" s="125" t="s">
        <v>292</v>
      </c>
      <c r="Y29" s="367">
        <v>16</v>
      </c>
      <c r="Z29" s="367">
        <v>26</v>
      </c>
      <c r="AA29" s="367">
        <v>-74</v>
      </c>
      <c r="AB29" s="368">
        <v>12</v>
      </c>
      <c r="AC29" s="193">
        <v>1000</v>
      </c>
      <c r="AD29" s="131">
        <f t="shared" si="31"/>
        <v>12</v>
      </c>
      <c r="AE29" s="132">
        <f t="shared" si="61"/>
        <v>263</v>
      </c>
      <c r="AF29" s="142" t="s">
        <v>94</v>
      </c>
      <c r="AG29" s="143"/>
      <c r="AH29" s="143"/>
      <c r="AI29" s="143"/>
      <c r="AJ29" s="143"/>
      <c r="AK29" s="143"/>
      <c r="AL29" s="122"/>
      <c r="AM29" s="125"/>
      <c r="AN29" s="367"/>
      <c r="AO29" s="367">
        <v>17</v>
      </c>
      <c r="AP29" s="367">
        <v>-30</v>
      </c>
      <c r="AQ29" s="368">
        <v>9</v>
      </c>
      <c r="AR29" s="193">
        <v>1000</v>
      </c>
      <c r="AS29" s="131">
        <f t="shared" si="32"/>
        <v>9</v>
      </c>
      <c r="AT29" s="132">
        <f t="shared" si="2"/>
        <v>419</v>
      </c>
      <c r="AU29" s="142" t="s">
        <v>94</v>
      </c>
      <c r="AV29" s="143"/>
      <c r="AW29" s="143"/>
      <c r="AX29" s="143"/>
      <c r="AY29" s="143"/>
      <c r="AZ29" s="143"/>
      <c r="BA29" s="122"/>
      <c r="BB29" s="125"/>
      <c r="BC29" s="367"/>
      <c r="BD29" s="367">
        <v>17</v>
      </c>
      <c r="BE29" s="367">
        <v>-30</v>
      </c>
      <c r="BF29" s="368">
        <v>9</v>
      </c>
      <c r="BG29" s="193">
        <v>1000</v>
      </c>
      <c r="BH29" s="131">
        <f t="shared" si="33"/>
        <v>9</v>
      </c>
      <c r="BI29" s="132">
        <f t="shared" si="3"/>
        <v>304</v>
      </c>
      <c r="BJ29" s="400"/>
      <c r="BK29" s="142" t="s">
        <v>94</v>
      </c>
      <c r="BL29" s="143"/>
      <c r="BM29" s="143"/>
      <c r="BN29" s="143"/>
      <c r="BO29" s="143"/>
      <c r="BP29" s="143"/>
      <c r="BQ29" s="122"/>
      <c r="BR29" s="124"/>
      <c r="BS29" s="367">
        <v>18</v>
      </c>
      <c r="BT29" s="262">
        <v>48</v>
      </c>
      <c r="BU29" s="262">
        <v>-60</v>
      </c>
      <c r="BV29" s="263">
        <v>-9</v>
      </c>
      <c r="BW29" s="193">
        <v>1000</v>
      </c>
      <c r="BX29" s="131">
        <f t="shared" si="62"/>
        <v>-9</v>
      </c>
      <c r="BY29" s="132">
        <f t="shared" si="63"/>
        <v>248</v>
      </c>
      <c r="BZ29" s="400"/>
      <c r="CA29" s="142" t="s">
        <v>94</v>
      </c>
      <c r="CB29" s="143"/>
      <c r="CC29" s="143"/>
      <c r="CD29" s="143"/>
      <c r="CE29" s="143"/>
      <c r="CF29" s="143"/>
      <c r="CG29" s="122"/>
      <c r="CH29" s="125"/>
      <c r="CI29" s="367">
        <v>2</v>
      </c>
      <c r="CJ29" s="262">
        <v>71</v>
      </c>
      <c r="CK29" s="262">
        <v>-3</v>
      </c>
      <c r="CL29" s="263">
        <v>52</v>
      </c>
      <c r="CM29" s="193">
        <v>1000</v>
      </c>
      <c r="CN29" s="131">
        <f t="shared" si="35"/>
        <v>52</v>
      </c>
      <c r="CO29" s="132">
        <f t="shared" si="64"/>
        <v>135</v>
      </c>
      <c r="CP29" s="373" t="s">
        <v>94</v>
      </c>
      <c r="CQ29" s="383"/>
      <c r="CR29" s="383"/>
      <c r="CS29" s="383"/>
      <c r="CT29" s="383"/>
      <c r="CU29" s="383"/>
      <c r="CV29" s="358"/>
      <c r="CW29" s="366"/>
      <c r="CX29" s="367">
        <v>2</v>
      </c>
      <c r="CY29" s="367">
        <v>62</v>
      </c>
      <c r="CZ29" s="367">
        <v>-2</v>
      </c>
      <c r="DA29" s="368">
        <v>37</v>
      </c>
      <c r="DB29" s="369">
        <v>1000</v>
      </c>
      <c r="DC29" s="370">
        <f t="shared" si="36"/>
        <v>37</v>
      </c>
      <c r="DD29" s="371">
        <f t="shared" si="6"/>
        <v>131</v>
      </c>
      <c r="DE29" s="142" t="s">
        <v>94</v>
      </c>
      <c r="DF29" s="143"/>
      <c r="DG29" s="143"/>
      <c r="DH29" s="143"/>
      <c r="DI29" s="143"/>
      <c r="DJ29" s="143"/>
      <c r="DK29" s="122"/>
      <c r="DL29" s="125"/>
      <c r="DM29" s="262">
        <v>1</v>
      </c>
      <c r="DN29" s="262"/>
      <c r="DO29" s="262"/>
      <c r="DP29" s="263"/>
      <c r="DQ29" s="193">
        <v>1000</v>
      </c>
      <c r="DR29" s="131">
        <f t="shared" si="37"/>
        <v>0</v>
      </c>
      <c r="DS29" s="132">
        <f t="shared" si="65"/>
        <v>0</v>
      </c>
      <c r="DT29" s="142" t="s">
        <v>94</v>
      </c>
      <c r="DU29" s="143"/>
      <c r="DV29" s="143"/>
      <c r="DW29" s="143"/>
      <c r="DX29" s="143"/>
      <c r="DY29" s="143"/>
      <c r="DZ29" s="122"/>
      <c r="EA29" s="125"/>
      <c r="EB29" s="262">
        <v>1</v>
      </c>
      <c r="EC29" s="262"/>
      <c r="ED29" s="262"/>
      <c r="EE29" s="263"/>
      <c r="EF29" s="193">
        <v>1000</v>
      </c>
      <c r="EG29" s="131">
        <f t="shared" si="38"/>
        <v>0</v>
      </c>
      <c r="EH29" s="132">
        <f t="shared" si="66"/>
        <v>0</v>
      </c>
      <c r="EI29" s="142" t="s">
        <v>94</v>
      </c>
      <c r="EJ29" s="143"/>
      <c r="EK29" s="143"/>
      <c r="EL29" s="143"/>
      <c r="EM29" s="143"/>
      <c r="EN29" s="143"/>
      <c r="EO29" s="122"/>
      <c r="EP29" s="125"/>
      <c r="EQ29" s="262">
        <v>1</v>
      </c>
      <c r="ER29" s="262"/>
      <c r="ES29" s="262"/>
      <c r="ET29" s="263"/>
      <c r="EU29" s="193">
        <v>1000</v>
      </c>
      <c r="EV29" s="131">
        <f t="shared" si="39"/>
        <v>0</v>
      </c>
      <c r="EW29" s="132">
        <f t="shared" si="67"/>
        <v>0</v>
      </c>
      <c r="EX29" s="142" t="s">
        <v>94</v>
      </c>
      <c r="EY29" s="143"/>
      <c r="EZ29" s="143"/>
      <c r="FA29" s="143"/>
      <c r="FB29" s="143"/>
      <c r="FC29" s="143"/>
      <c r="FD29" s="122"/>
      <c r="FE29" s="125"/>
      <c r="FF29" s="262">
        <v>1</v>
      </c>
      <c r="FG29" s="262"/>
      <c r="FH29" s="262"/>
      <c r="FI29" s="263"/>
      <c r="FJ29" s="193">
        <v>1000</v>
      </c>
      <c r="FK29" s="131">
        <f t="shared" si="40"/>
        <v>0</v>
      </c>
      <c r="FL29" s="132">
        <f t="shared" si="68"/>
        <v>0</v>
      </c>
      <c r="FM29" s="142" t="s">
        <v>94</v>
      </c>
      <c r="FN29" s="143"/>
      <c r="FO29" s="143"/>
      <c r="FP29" s="143"/>
      <c r="FQ29" s="143"/>
      <c r="FR29" s="143"/>
      <c r="FS29" s="122"/>
      <c r="FT29" s="125"/>
      <c r="FU29" s="262">
        <v>1</v>
      </c>
      <c r="FV29" s="262">
        <v>27</v>
      </c>
      <c r="FW29" s="262">
        <v>0</v>
      </c>
      <c r="FX29" s="263">
        <v>25</v>
      </c>
      <c r="FY29" s="193">
        <v>1000</v>
      </c>
      <c r="FZ29" s="131">
        <f t="shared" si="41"/>
        <v>25</v>
      </c>
      <c r="GA29" s="132">
        <f t="shared" si="69"/>
        <v>45</v>
      </c>
      <c r="GB29" s="142" t="s">
        <v>94</v>
      </c>
      <c r="GC29" s="143"/>
      <c r="GD29" s="143"/>
      <c r="GE29" s="143"/>
      <c r="GF29" s="143"/>
      <c r="GG29" s="143"/>
      <c r="GH29" s="122"/>
      <c r="GI29" s="125"/>
      <c r="GJ29" s="262">
        <v>1</v>
      </c>
      <c r="GK29" s="262">
        <v>3</v>
      </c>
      <c r="GL29" s="262">
        <v>-32</v>
      </c>
      <c r="GM29" s="263">
        <v>-9</v>
      </c>
      <c r="GN29" s="193">
        <v>10000</v>
      </c>
      <c r="GO29" s="131">
        <f t="shared" si="42"/>
        <v>-9</v>
      </c>
      <c r="GP29" s="132">
        <f t="shared" si="70"/>
        <v>3</v>
      </c>
      <c r="GQ29" s="142" t="s">
        <v>94</v>
      </c>
      <c r="GR29" s="143"/>
      <c r="GS29" s="143"/>
      <c r="GT29" s="143"/>
      <c r="GU29" s="143"/>
      <c r="GV29" s="143"/>
      <c r="GW29" s="122"/>
      <c r="GX29" s="125" t="s">
        <v>252</v>
      </c>
      <c r="GY29" s="262">
        <v>24</v>
      </c>
      <c r="GZ29" s="262">
        <v>377</v>
      </c>
      <c r="HA29" s="262">
        <v>-9</v>
      </c>
      <c r="HB29" s="263">
        <v>375</v>
      </c>
      <c r="HC29" s="193">
        <v>10000</v>
      </c>
      <c r="HD29" s="131">
        <f t="shared" si="43"/>
        <v>375</v>
      </c>
      <c r="HE29" s="132">
        <f t="shared" si="13"/>
        <v>3931</v>
      </c>
      <c r="HF29" s="142" t="s">
        <v>94</v>
      </c>
      <c r="HG29" s="143"/>
      <c r="HH29" s="143"/>
      <c r="HI29" s="143"/>
      <c r="HJ29" s="143"/>
      <c r="HK29" s="143"/>
      <c r="HL29" s="122"/>
      <c r="HM29" s="122" t="s">
        <v>243</v>
      </c>
      <c r="HN29" s="262"/>
      <c r="HO29" s="262"/>
      <c r="HP29" s="262"/>
      <c r="HQ29" s="263"/>
      <c r="HR29" s="193"/>
      <c r="HS29" s="131">
        <f t="shared" si="44"/>
        <v>0</v>
      </c>
      <c r="HT29" s="132">
        <f t="shared" si="14"/>
        <v>1341</v>
      </c>
      <c r="HU29" s="142" t="s">
        <v>94</v>
      </c>
      <c r="HV29" s="143"/>
      <c r="HW29" s="143"/>
      <c r="HX29" s="143"/>
      <c r="HY29" s="143"/>
      <c r="HZ29" s="143"/>
      <c r="IA29" s="122"/>
      <c r="IB29" s="122" t="s">
        <v>243</v>
      </c>
      <c r="IC29" s="262"/>
      <c r="ID29" s="262"/>
      <c r="IE29" s="262"/>
      <c r="IF29" s="263"/>
      <c r="IG29" s="193"/>
      <c r="IH29" s="131">
        <f t="shared" si="45"/>
        <v>0</v>
      </c>
      <c r="II29" s="132">
        <f t="shared" si="15"/>
        <v>6499</v>
      </c>
      <c r="IJ29" s="142" t="s">
        <v>94</v>
      </c>
      <c r="IK29" s="143"/>
      <c r="IL29" s="143"/>
      <c r="IM29" s="143"/>
      <c r="IN29" s="143"/>
      <c r="IO29" s="143"/>
      <c r="IP29" s="122"/>
      <c r="IQ29" s="122" t="s">
        <v>243</v>
      </c>
      <c r="IR29" s="262"/>
      <c r="IS29" s="262"/>
      <c r="IT29" s="262"/>
      <c r="IU29" s="263"/>
      <c r="IV29" s="193"/>
      <c r="IW29" s="131">
        <f t="shared" si="46"/>
        <v>0</v>
      </c>
      <c r="IX29" s="132">
        <f t="shared" si="16"/>
        <v>1508</v>
      </c>
      <c r="IY29" s="142" t="s">
        <v>94</v>
      </c>
      <c r="IZ29" s="143"/>
      <c r="JA29" s="143"/>
      <c r="JB29" s="143"/>
      <c r="JC29" s="143"/>
      <c r="JD29" s="143"/>
      <c r="JE29" s="122"/>
      <c r="JF29" s="122"/>
      <c r="JG29" s="262">
        <v>13</v>
      </c>
      <c r="JH29" s="262">
        <v>261</v>
      </c>
      <c r="JI29" s="262">
        <v>-6</v>
      </c>
      <c r="JJ29" s="263">
        <v>260</v>
      </c>
      <c r="JK29" s="193">
        <v>10000</v>
      </c>
      <c r="JL29" s="131">
        <f t="shared" si="47"/>
        <v>260</v>
      </c>
      <c r="JM29" s="132">
        <f t="shared" si="71"/>
        <v>1160</v>
      </c>
      <c r="JN29" s="142" t="s">
        <v>94</v>
      </c>
      <c r="JO29" s="143"/>
      <c r="JP29" s="143"/>
      <c r="JQ29" s="143"/>
      <c r="JR29" s="143"/>
      <c r="JS29" s="143"/>
      <c r="JT29" s="122"/>
      <c r="JU29" s="122"/>
      <c r="JV29" s="262">
        <v>1</v>
      </c>
      <c r="JW29" s="262">
        <v>20</v>
      </c>
      <c r="JX29" s="262">
        <v>-27</v>
      </c>
      <c r="JY29" s="263">
        <v>-23</v>
      </c>
      <c r="JZ29" s="193">
        <v>1000</v>
      </c>
      <c r="KA29" s="131">
        <f t="shared" si="48"/>
        <v>-23</v>
      </c>
      <c r="KB29" s="132">
        <f t="shared" si="18"/>
        <v>220</v>
      </c>
      <c r="KC29" s="142" t="s">
        <v>94</v>
      </c>
      <c r="KD29" s="143"/>
      <c r="KE29" s="143"/>
      <c r="KF29" s="143"/>
      <c r="KG29" s="143"/>
      <c r="KH29" s="143"/>
      <c r="KI29" s="122"/>
      <c r="KJ29" s="122"/>
      <c r="KK29" s="262"/>
      <c r="KL29" s="262"/>
      <c r="KM29" s="262"/>
      <c r="KN29" s="263"/>
      <c r="KO29" s="193">
        <v>1000</v>
      </c>
      <c r="KP29" s="131">
        <f t="shared" si="49"/>
        <v>0</v>
      </c>
      <c r="KQ29" s="132">
        <f t="shared" si="19"/>
        <v>-230</v>
      </c>
      <c r="KR29" s="142" t="s">
        <v>94</v>
      </c>
      <c r="KS29" s="143"/>
      <c r="KT29" s="143"/>
      <c r="KU29" s="143"/>
      <c r="KV29" s="143"/>
      <c r="KW29" s="143"/>
      <c r="KX29" s="122"/>
      <c r="KY29" s="122"/>
      <c r="KZ29" s="262">
        <v>26</v>
      </c>
      <c r="LA29" s="262">
        <v>41</v>
      </c>
      <c r="LB29" s="262">
        <v>-98</v>
      </c>
      <c r="LC29" s="263">
        <v>40</v>
      </c>
      <c r="LD29" s="193">
        <v>1000</v>
      </c>
      <c r="LE29" s="131">
        <f t="shared" si="50"/>
        <v>40</v>
      </c>
      <c r="LF29" s="132">
        <f t="shared" si="20"/>
        <v>1068</v>
      </c>
      <c r="LG29" s="271"/>
      <c r="LH29" s="142" t="s">
        <v>94</v>
      </c>
      <c r="LI29" s="143"/>
      <c r="LJ29" s="143"/>
      <c r="LK29" s="143"/>
      <c r="LL29" s="143"/>
      <c r="LM29" s="144"/>
      <c r="LN29" s="143"/>
      <c r="LO29" s="143"/>
      <c r="LP29" s="121"/>
      <c r="LQ29" s="122"/>
      <c r="LR29" s="124"/>
      <c r="LS29" s="128"/>
      <c r="LT29" s="71"/>
      <c r="LU29" s="129">
        <v>1</v>
      </c>
      <c r="LV29" s="129">
        <v>7</v>
      </c>
      <c r="LW29" s="129">
        <v>-24</v>
      </c>
      <c r="LX29" s="130">
        <v>-6</v>
      </c>
      <c r="LY29" s="193">
        <v>1000</v>
      </c>
      <c r="LZ29" s="131">
        <f t="shared" si="51"/>
        <v>-6</v>
      </c>
      <c r="MA29" s="132">
        <f t="shared" si="21"/>
        <v>191</v>
      </c>
      <c r="MB29" s="229"/>
      <c r="MC29" s="142" t="s">
        <v>94</v>
      </c>
      <c r="MD29" s="143"/>
      <c r="ME29" s="143"/>
      <c r="MF29" s="143"/>
      <c r="MG29" s="143"/>
      <c r="MH29" s="144"/>
      <c r="MI29" s="143"/>
      <c r="MJ29" s="143"/>
      <c r="MK29" s="121"/>
      <c r="ML29" s="122"/>
      <c r="MM29" s="124"/>
      <c r="MN29" s="128"/>
      <c r="MO29" s="71"/>
      <c r="MP29" s="129">
        <v>1</v>
      </c>
      <c r="MQ29" s="129"/>
      <c r="MR29" s="129"/>
      <c r="MS29" s="130">
        <v>-11</v>
      </c>
      <c r="MT29" s="193">
        <v>1000</v>
      </c>
      <c r="MU29" s="131">
        <f t="shared" si="52"/>
        <v>-11</v>
      </c>
      <c r="MV29" s="132">
        <f t="shared" si="22"/>
        <v>7</v>
      </c>
      <c r="MX29" s="142" t="s">
        <v>94</v>
      </c>
      <c r="MY29" s="143"/>
      <c r="MZ29" s="143"/>
      <c r="NA29" s="143"/>
      <c r="NB29" s="143"/>
      <c r="NC29" s="144"/>
      <c r="ND29" s="143"/>
      <c r="NE29" s="143"/>
      <c r="NF29" s="121"/>
      <c r="NG29" s="122"/>
      <c r="NH29" s="124"/>
      <c r="NI29" s="128"/>
      <c r="NJ29" s="71"/>
      <c r="NK29" s="129">
        <v>1</v>
      </c>
      <c r="NL29" s="129"/>
      <c r="NM29" s="129"/>
      <c r="NN29" s="130">
        <v>24</v>
      </c>
      <c r="NO29" s="193">
        <v>1000</v>
      </c>
      <c r="NP29" s="131">
        <f t="shared" si="53"/>
        <v>24</v>
      </c>
      <c r="NQ29" s="132">
        <f t="shared" si="23"/>
        <v>166</v>
      </c>
      <c r="NS29" s="142" t="s">
        <v>94</v>
      </c>
      <c r="NT29" s="143"/>
      <c r="NU29" s="143"/>
      <c r="NV29" s="143"/>
      <c r="NW29" s="143"/>
      <c r="NX29" s="144"/>
      <c r="NY29" s="143"/>
      <c r="NZ29" s="143"/>
      <c r="OA29" s="121"/>
      <c r="OB29" s="122"/>
      <c r="OC29" s="124"/>
      <c r="OD29" s="128"/>
      <c r="OE29" s="71"/>
      <c r="OF29" s="129">
        <v>16</v>
      </c>
      <c r="OG29" s="129">
        <v>89</v>
      </c>
      <c r="OH29" s="129">
        <v>-2</v>
      </c>
      <c r="OI29" s="130">
        <v>89</v>
      </c>
      <c r="OJ29" s="193">
        <v>1000</v>
      </c>
      <c r="OK29" s="131">
        <f t="shared" si="54"/>
        <v>89</v>
      </c>
      <c r="OL29" s="132">
        <f t="shared" si="24"/>
        <v>350</v>
      </c>
      <c r="OQ29" s="373" t="s">
        <v>94</v>
      </c>
      <c r="OR29" s="485"/>
      <c r="OS29" s="485"/>
      <c r="OT29" s="485"/>
      <c r="OU29" s="485"/>
      <c r="OV29" s="485"/>
      <c r="OW29" s="358"/>
      <c r="OX29" s="475"/>
      <c r="OY29" s="367">
        <v>1</v>
      </c>
      <c r="OZ29" s="367">
        <v>72</v>
      </c>
      <c r="PA29" s="367">
        <v>-1</v>
      </c>
      <c r="PB29" s="368">
        <v>59</v>
      </c>
      <c r="PC29" s="476">
        <v>1000</v>
      </c>
      <c r="PD29" s="370">
        <f t="shared" si="55"/>
        <v>59</v>
      </c>
      <c r="PE29" s="477">
        <f t="shared" si="72"/>
        <v>140</v>
      </c>
      <c r="PF29" s="142" t="s">
        <v>94</v>
      </c>
      <c r="PG29" s="143"/>
      <c r="PH29" s="143"/>
      <c r="PI29" s="143"/>
      <c r="PJ29" s="143"/>
      <c r="PK29" s="143"/>
      <c r="PL29" s="122"/>
      <c r="PM29" s="125" t="s">
        <v>303</v>
      </c>
      <c r="PN29" s="367">
        <v>32</v>
      </c>
      <c r="PO29" s="367">
        <v>184</v>
      </c>
      <c r="PP29" s="367">
        <v>-53</v>
      </c>
      <c r="PQ29" s="368">
        <v>64</v>
      </c>
      <c r="PR29" s="193">
        <v>1000</v>
      </c>
      <c r="PS29" s="131">
        <f t="shared" si="56"/>
        <v>64</v>
      </c>
      <c r="PT29" s="132">
        <f t="shared" si="73"/>
        <v>-208</v>
      </c>
      <c r="PU29" s="142" t="s">
        <v>94</v>
      </c>
      <c r="PV29" s="143"/>
      <c r="PW29" s="143"/>
      <c r="PX29" s="143"/>
      <c r="PY29" s="143"/>
      <c r="PZ29" s="143"/>
      <c r="QA29" s="122"/>
      <c r="QB29" s="125" t="s">
        <v>298</v>
      </c>
      <c r="QC29" s="367"/>
      <c r="QD29" s="367"/>
      <c r="QE29" s="367"/>
      <c r="QF29" s="368"/>
      <c r="QG29" s="193">
        <v>1000</v>
      </c>
      <c r="QH29" s="131">
        <f t="shared" si="57"/>
        <v>0</v>
      </c>
      <c r="QI29" s="132">
        <f t="shared" si="74"/>
        <v>0</v>
      </c>
      <c r="QJ29" s="142" t="s">
        <v>94</v>
      </c>
      <c r="QK29" s="143"/>
      <c r="QL29" s="143"/>
      <c r="QM29" s="143"/>
      <c r="QN29" s="143"/>
      <c r="QO29" s="143"/>
      <c r="QP29" s="122"/>
      <c r="QQ29" s="125" t="s">
        <v>298</v>
      </c>
      <c r="QR29" s="367"/>
      <c r="QS29" s="367"/>
      <c r="QT29" s="367"/>
      <c r="QU29" s="368"/>
      <c r="QV29" s="193">
        <v>1000</v>
      </c>
      <c r="QW29" s="131">
        <f t="shared" si="58"/>
        <v>0</v>
      </c>
      <c r="QX29" s="132">
        <f t="shared" si="75"/>
        <v>0</v>
      </c>
      <c r="QY29" s="142" t="s">
        <v>94</v>
      </c>
      <c r="QZ29" s="143"/>
      <c r="RA29" s="143"/>
      <c r="RB29" s="143"/>
      <c r="RC29" s="143"/>
      <c r="RD29" s="143"/>
      <c r="RE29" s="122"/>
      <c r="RF29" s="125" t="s">
        <v>298</v>
      </c>
      <c r="RG29" s="367">
        <v>10</v>
      </c>
      <c r="RH29" s="367">
        <v>2</v>
      </c>
      <c r="RI29" s="367">
        <v>-65</v>
      </c>
      <c r="RJ29" s="368">
        <v>-28</v>
      </c>
      <c r="RK29" s="193">
        <v>1000</v>
      </c>
      <c r="RL29" s="131">
        <f t="shared" si="59"/>
        <v>-28</v>
      </c>
      <c r="RM29" s="132">
        <f t="shared" si="76"/>
        <v>53</v>
      </c>
    </row>
    <row r="30" spans="1:481" ht="14.4">
      <c r="A30" s="142" t="s">
        <v>95</v>
      </c>
      <c r="B30" s="143"/>
      <c r="C30" s="143"/>
      <c r="D30" s="143"/>
      <c r="E30" s="143"/>
      <c r="F30" s="143"/>
      <c r="G30" s="122"/>
      <c r="H30" s="124"/>
      <c r="I30" s="367">
        <v>1</v>
      </c>
      <c r="J30" s="367"/>
      <c r="K30" s="367"/>
      <c r="L30" s="368"/>
      <c r="M30" s="193">
        <v>1000</v>
      </c>
      <c r="N30" s="131">
        <f t="shared" si="30"/>
        <v>0</v>
      </c>
      <c r="O30" s="132">
        <f t="shared" si="0"/>
        <v>0</v>
      </c>
      <c r="Q30" s="142" t="s">
        <v>95</v>
      </c>
      <c r="R30" s="143"/>
      <c r="S30" s="143"/>
      <c r="T30" s="143"/>
      <c r="U30" s="143"/>
      <c r="V30" s="143"/>
      <c r="W30" s="122"/>
      <c r="X30" s="124" t="s">
        <v>291</v>
      </c>
      <c r="Y30" s="367">
        <v>16</v>
      </c>
      <c r="Z30" s="367">
        <v>39</v>
      </c>
      <c r="AA30" s="367">
        <v>-124</v>
      </c>
      <c r="AB30" s="368">
        <v>39</v>
      </c>
      <c r="AC30" s="193">
        <v>1000</v>
      </c>
      <c r="AD30" s="131">
        <f t="shared" si="31"/>
        <v>39</v>
      </c>
      <c r="AE30" s="132">
        <f t="shared" si="61"/>
        <v>302</v>
      </c>
      <c r="AF30" s="142" t="s">
        <v>95</v>
      </c>
      <c r="AG30" s="143"/>
      <c r="AH30" s="143"/>
      <c r="AI30" s="143"/>
      <c r="AJ30" s="143"/>
      <c r="AK30" s="143"/>
      <c r="AL30" s="122"/>
      <c r="AM30" s="122"/>
      <c r="AN30" s="367"/>
      <c r="AO30" s="367">
        <v>33</v>
      </c>
      <c r="AP30" s="367">
        <v>-82</v>
      </c>
      <c r="AQ30" s="368">
        <v>33</v>
      </c>
      <c r="AR30" s="193">
        <v>1000</v>
      </c>
      <c r="AS30" s="131">
        <f t="shared" si="32"/>
        <v>33</v>
      </c>
      <c r="AT30" s="132">
        <f t="shared" si="2"/>
        <v>452</v>
      </c>
      <c r="AU30" s="142" t="s">
        <v>95</v>
      </c>
      <c r="AV30" s="143"/>
      <c r="AW30" s="143"/>
      <c r="AX30" s="143"/>
      <c r="AY30" s="143"/>
      <c r="AZ30" s="143"/>
      <c r="BA30" s="122"/>
      <c r="BB30" s="122"/>
      <c r="BC30" s="367"/>
      <c r="BD30" s="367">
        <v>33</v>
      </c>
      <c r="BE30" s="367">
        <v>-82</v>
      </c>
      <c r="BF30" s="368">
        <v>33</v>
      </c>
      <c r="BG30" s="193">
        <v>1000</v>
      </c>
      <c r="BH30" s="131">
        <f t="shared" si="33"/>
        <v>33</v>
      </c>
      <c r="BI30" s="132">
        <f t="shared" si="3"/>
        <v>337</v>
      </c>
      <c r="BJ30" s="400"/>
      <c r="BK30" s="142" t="s">
        <v>95</v>
      </c>
      <c r="BL30" s="143"/>
      <c r="BM30" s="143"/>
      <c r="BN30" s="143"/>
      <c r="BO30" s="143"/>
      <c r="BP30" s="143"/>
      <c r="BQ30" s="122"/>
      <c r="BR30" s="124"/>
      <c r="BS30" s="367">
        <v>18</v>
      </c>
      <c r="BT30" s="262">
        <v>75</v>
      </c>
      <c r="BU30" s="262">
        <v>-32</v>
      </c>
      <c r="BV30" s="263">
        <v>73</v>
      </c>
      <c r="BW30" s="193">
        <v>1000</v>
      </c>
      <c r="BX30" s="131">
        <f t="shared" si="62"/>
        <v>73</v>
      </c>
      <c r="BY30" s="132">
        <f t="shared" si="63"/>
        <v>321</v>
      </c>
      <c r="BZ30" s="400"/>
      <c r="CA30" s="142" t="s">
        <v>95</v>
      </c>
      <c r="CB30" s="143"/>
      <c r="CC30" s="143"/>
      <c r="CD30" s="143"/>
      <c r="CE30" s="143"/>
      <c r="CF30" s="143"/>
      <c r="CG30" s="122"/>
      <c r="CH30" s="122"/>
      <c r="CI30" s="367">
        <v>2</v>
      </c>
      <c r="CJ30" s="262">
        <v>1</v>
      </c>
      <c r="CK30" s="262">
        <v>-49</v>
      </c>
      <c r="CL30" s="263">
        <v>-48</v>
      </c>
      <c r="CM30" s="193">
        <v>1000</v>
      </c>
      <c r="CN30" s="131">
        <f t="shared" si="35"/>
        <v>-48</v>
      </c>
      <c r="CO30" s="132">
        <f t="shared" si="64"/>
        <v>87</v>
      </c>
      <c r="CP30" s="373" t="s">
        <v>95</v>
      </c>
      <c r="CQ30" s="383"/>
      <c r="CR30" s="383"/>
      <c r="CS30" s="383"/>
      <c r="CT30" s="383"/>
      <c r="CU30" s="383"/>
      <c r="CV30" s="358"/>
      <c r="CW30" s="358"/>
      <c r="CX30" s="367">
        <v>2</v>
      </c>
      <c r="CY30" s="367">
        <v>41</v>
      </c>
      <c r="CZ30" s="367">
        <v>-3</v>
      </c>
      <c r="DA30" s="368">
        <v>35</v>
      </c>
      <c r="DB30" s="369">
        <v>1000</v>
      </c>
      <c r="DC30" s="370">
        <f t="shared" si="36"/>
        <v>35</v>
      </c>
      <c r="DD30" s="371">
        <f t="shared" si="6"/>
        <v>166</v>
      </c>
      <c r="DE30" s="142" t="s">
        <v>95</v>
      </c>
      <c r="DF30" s="143"/>
      <c r="DG30" s="143"/>
      <c r="DH30" s="143"/>
      <c r="DI30" s="143"/>
      <c r="DJ30" s="143"/>
      <c r="DK30" s="122"/>
      <c r="DL30" s="122"/>
      <c r="DM30" s="262">
        <v>1</v>
      </c>
      <c r="DN30" s="262"/>
      <c r="DO30" s="262"/>
      <c r="DP30" s="263"/>
      <c r="DQ30" s="193">
        <v>1000</v>
      </c>
      <c r="DR30" s="131">
        <f t="shared" si="37"/>
        <v>0</v>
      </c>
      <c r="DS30" s="132">
        <f t="shared" si="65"/>
        <v>0</v>
      </c>
      <c r="DT30" s="142" t="s">
        <v>95</v>
      </c>
      <c r="DU30" s="143"/>
      <c r="DV30" s="143"/>
      <c r="DW30" s="143"/>
      <c r="DX30" s="143"/>
      <c r="DY30" s="143"/>
      <c r="DZ30" s="122"/>
      <c r="EA30" s="122"/>
      <c r="EB30" s="262">
        <v>1</v>
      </c>
      <c r="EC30" s="262"/>
      <c r="ED30" s="262"/>
      <c r="EE30" s="263"/>
      <c r="EF30" s="193">
        <v>1000</v>
      </c>
      <c r="EG30" s="131">
        <f t="shared" si="38"/>
        <v>0</v>
      </c>
      <c r="EH30" s="132">
        <f t="shared" si="66"/>
        <v>0</v>
      </c>
      <c r="EI30" s="142" t="s">
        <v>95</v>
      </c>
      <c r="EJ30" s="143"/>
      <c r="EK30" s="143"/>
      <c r="EL30" s="143"/>
      <c r="EM30" s="143"/>
      <c r="EN30" s="143"/>
      <c r="EO30" s="122"/>
      <c r="EP30" s="122"/>
      <c r="EQ30" s="262">
        <v>1</v>
      </c>
      <c r="ER30" s="262"/>
      <c r="ES30" s="262"/>
      <c r="ET30" s="263"/>
      <c r="EU30" s="193">
        <v>1000</v>
      </c>
      <c r="EV30" s="131">
        <f t="shared" si="39"/>
        <v>0</v>
      </c>
      <c r="EW30" s="132">
        <f t="shared" si="67"/>
        <v>0</v>
      </c>
      <c r="EX30" s="142" t="s">
        <v>95</v>
      </c>
      <c r="EY30" s="143"/>
      <c r="EZ30" s="143"/>
      <c r="FA30" s="143"/>
      <c r="FB30" s="143"/>
      <c r="FC30" s="143"/>
      <c r="FD30" s="122"/>
      <c r="FE30" s="122"/>
      <c r="FF30" s="262">
        <v>1</v>
      </c>
      <c r="FG30" s="262"/>
      <c r="FH30" s="262"/>
      <c r="FI30" s="263"/>
      <c r="FJ30" s="193">
        <v>1000</v>
      </c>
      <c r="FK30" s="131">
        <f t="shared" si="40"/>
        <v>0</v>
      </c>
      <c r="FL30" s="132">
        <f t="shared" si="68"/>
        <v>0</v>
      </c>
      <c r="FM30" s="142" t="s">
        <v>95</v>
      </c>
      <c r="FN30" s="143"/>
      <c r="FO30" s="143"/>
      <c r="FP30" s="143"/>
      <c r="FQ30" s="143"/>
      <c r="FR30" s="143"/>
      <c r="FS30" s="122"/>
      <c r="FT30" s="122"/>
      <c r="FU30" s="262">
        <v>1</v>
      </c>
      <c r="FV30" s="262">
        <v>47</v>
      </c>
      <c r="FW30" s="262">
        <v>-1</v>
      </c>
      <c r="FX30" s="263">
        <v>44</v>
      </c>
      <c r="FY30" s="193">
        <v>1000</v>
      </c>
      <c r="FZ30" s="131">
        <f t="shared" si="41"/>
        <v>44</v>
      </c>
      <c r="GA30" s="132">
        <f t="shared" si="69"/>
        <v>89</v>
      </c>
      <c r="GB30" s="142" t="s">
        <v>95</v>
      </c>
      <c r="GC30" s="143"/>
      <c r="GD30" s="143"/>
      <c r="GE30" s="143"/>
      <c r="GF30" s="143"/>
      <c r="GG30" s="143"/>
      <c r="GH30" s="122"/>
      <c r="GI30" s="122"/>
      <c r="GJ30" s="262">
        <v>1</v>
      </c>
      <c r="GK30" s="262">
        <v>38</v>
      </c>
      <c r="GL30" s="262">
        <v>-6</v>
      </c>
      <c r="GM30" s="263">
        <v>-3</v>
      </c>
      <c r="GN30" s="193">
        <v>10000</v>
      </c>
      <c r="GO30" s="131">
        <f t="shared" si="42"/>
        <v>-3</v>
      </c>
      <c r="GP30" s="132">
        <f t="shared" si="70"/>
        <v>0</v>
      </c>
      <c r="GQ30" s="142" t="s">
        <v>95</v>
      </c>
      <c r="GR30" s="143"/>
      <c r="GS30" s="143"/>
      <c r="GT30" s="143"/>
      <c r="GU30" s="143"/>
      <c r="GV30" s="143"/>
      <c r="GW30" s="122"/>
      <c r="GX30" s="122"/>
      <c r="GY30" s="262">
        <v>9</v>
      </c>
      <c r="GZ30" s="262">
        <v>445</v>
      </c>
      <c r="HA30" s="262">
        <v>-13</v>
      </c>
      <c r="HB30" s="263">
        <v>445</v>
      </c>
      <c r="HC30" s="193">
        <v>10000</v>
      </c>
      <c r="HD30" s="131">
        <f t="shared" si="43"/>
        <v>445</v>
      </c>
      <c r="HE30" s="132">
        <f t="shared" si="13"/>
        <v>4376</v>
      </c>
      <c r="HF30" s="142" t="s">
        <v>95</v>
      </c>
      <c r="HG30" s="143"/>
      <c r="HH30" s="143"/>
      <c r="HI30" s="143"/>
      <c r="HJ30" s="143"/>
      <c r="HK30" s="143"/>
      <c r="HL30" s="122"/>
      <c r="HM30" s="122"/>
      <c r="HN30" s="262"/>
      <c r="HO30" s="262"/>
      <c r="HP30" s="262"/>
      <c r="HQ30" s="263"/>
      <c r="HR30" s="193"/>
      <c r="HS30" s="131">
        <f t="shared" si="44"/>
        <v>0</v>
      </c>
      <c r="HT30" s="132">
        <f t="shared" si="14"/>
        <v>1341</v>
      </c>
      <c r="HU30" s="142" t="s">
        <v>95</v>
      </c>
      <c r="HV30" s="143"/>
      <c r="HW30" s="143"/>
      <c r="HX30" s="143"/>
      <c r="HY30" s="143"/>
      <c r="HZ30" s="143"/>
      <c r="IA30" s="122"/>
      <c r="IB30" s="122"/>
      <c r="IC30" s="262"/>
      <c r="ID30" s="262"/>
      <c r="IE30" s="262"/>
      <c r="IF30" s="263"/>
      <c r="IG30" s="193"/>
      <c r="IH30" s="131">
        <f t="shared" si="45"/>
        <v>0</v>
      </c>
      <c r="II30" s="132">
        <f t="shared" si="15"/>
        <v>6499</v>
      </c>
      <c r="IJ30" s="142" t="s">
        <v>95</v>
      </c>
      <c r="IK30" s="143"/>
      <c r="IL30" s="143"/>
      <c r="IM30" s="143"/>
      <c r="IN30" s="143"/>
      <c r="IO30" s="143"/>
      <c r="IP30" s="122"/>
      <c r="IQ30" s="122"/>
      <c r="IR30" s="262"/>
      <c r="IS30" s="262"/>
      <c r="IT30" s="262"/>
      <c r="IU30" s="263"/>
      <c r="IV30" s="193"/>
      <c r="IW30" s="131">
        <f t="shared" si="46"/>
        <v>0</v>
      </c>
      <c r="IX30" s="132">
        <f t="shared" si="16"/>
        <v>1508</v>
      </c>
      <c r="IY30" s="142" t="s">
        <v>95</v>
      </c>
      <c r="IZ30" s="143"/>
      <c r="JA30" s="143"/>
      <c r="JB30" s="143"/>
      <c r="JC30" s="143"/>
      <c r="JD30" s="143"/>
      <c r="JE30" s="122"/>
      <c r="JF30" s="122"/>
      <c r="JG30" s="262">
        <v>14</v>
      </c>
      <c r="JH30" s="262">
        <v>358</v>
      </c>
      <c r="JI30" s="262">
        <v>-15</v>
      </c>
      <c r="JJ30" s="263">
        <v>353</v>
      </c>
      <c r="JK30" s="193">
        <v>10000</v>
      </c>
      <c r="JL30" s="131">
        <f t="shared" si="47"/>
        <v>353</v>
      </c>
      <c r="JM30" s="132">
        <f t="shared" si="71"/>
        <v>1513</v>
      </c>
      <c r="JN30" s="142" t="s">
        <v>95</v>
      </c>
      <c r="JO30" s="143"/>
      <c r="JP30" s="143"/>
      <c r="JQ30" s="143"/>
      <c r="JR30" s="143"/>
      <c r="JS30" s="143"/>
      <c r="JT30" s="122"/>
      <c r="JU30" s="122"/>
      <c r="JV30" s="262">
        <v>1</v>
      </c>
      <c r="JW30" s="262">
        <v>31</v>
      </c>
      <c r="JX30" s="262">
        <v>-7</v>
      </c>
      <c r="JY30" s="263">
        <v>24</v>
      </c>
      <c r="JZ30" s="193">
        <v>1000</v>
      </c>
      <c r="KA30" s="131">
        <f t="shared" si="48"/>
        <v>24</v>
      </c>
      <c r="KB30" s="132">
        <f t="shared" si="18"/>
        <v>244</v>
      </c>
      <c r="KC30" s="142" t="s">
        <v>95</v>
      </c>
      <c r="KD30" s="143"/>
      <c r="KE30" s="143"/>
      <c r="KF30" s="143"/>
      <c r="KG30" s="143"/>
      <c r="KH30" s="143"/>
      <c r="KI30" s="122"/>
      <c r="KJ30" s="122"/>
      <c r="KK30" s="262"/>
      <c r="KL30" s="262"/>
      <c r="KM30" s="262"/>
      <c r="KN30" s="263"/>
      <c r="KO30" s="193">
        <v>1000</v>
      </c>
      <c r="KP30" s="131">
        <f t="shared" si="49"/>
        <v>0</v>
      </c>
      <c r="KQ30" s="132">
        <f t="shared" si="19"/>
        <v>-230</v>
      </c>
      <c r="KR30" s="142" t="s">
        <v>95</v>
      </c>
      <c r="KS30" s="143"/>
      <c r="KT30" s="143"/>
      <c r="KU30" s="143"/>
      <c r="KV30" s="143"/>
      <c r="KW30" s="143"/>
      <c r="KX30" s="122"/>
      <c r="KY30" s="122"/>
      <c r="KZ30" s="262">
        <v>8</v>
      </c>
      <c r="LA30" s="262">
        <v>40</v>
      </c>
      <c r="LB30" s="262">
        <v>-15</v>
      </c>
      <c r="LC30" s="263">
        <v>39</v>
      </c>
      <c r="LD30" s="193">
        <v>1000</v>
      </c>
      <c r="LE30" s="131">
        <f t="shared" si="50"/>
        <v>39</v>
      </c>
      <c r="LF30" s="132">
        <f t="shared" si="20"/>
        <v>1107</v>
      </c>
      <c r="LG30" s="271"/>
      <c r="LH30" s="142" t="s">
        <v>95</v>
      </c>
      <c r="LI30" s="143"/>
      <c r="LJ30" s="143"/>
      <c r="LK30" s="143"/>
      <c r="LL30" s="143"/>
      <c r="LM30" s="144"/>
      <c r="LN30" s="143"/>
      <c r="LO30" s="143"/>
      <c r="LP30" s="121"/>
      <c r="LQ30" s="122"/>
      <c r="LR30" s="124"/>
      <c r="LS30" s="124"/>
      <c r="LT30" s="71"/>
      <c r="LU30" s="129">
        <v>1</v>
      </c>
      <c r="LV30" s="129">
        <v>26</v>
      </c>
      <c r="LW30" s="129">
        <v>-6</v>
      </c>
      <c r="LX30" s="130">
        <v>22</v>
      </c>
      <c r="LY30" s="193">
        <v>1000</v>
      </c>
      <c r="LZ30" s="131">
        <f t="shared" si="51"/>
        <v>22</v>
      </c>
      <c r="MA30" s="132">
        <f t="shared" si="21"/>
        <v>213</v>
      </c>
      <c r="MB30" s="229"/>
      <c r="MC30" s="142" t="s">
        <v>95</v>
      </c>
      <c r="MD30" s="143"/>
      <c r="ME30" s="143"/>
      <c r="MF30" s="143"/>
      <c r="MG30" s="143"/>
      <c r="MH30" s="144"/>
      <c r="MI30" s="143"/>
      <c r="MJ30" s="143"/>
      <c r="MK30" s="121"/>
      <c r="ML30" s="122"/>
      <c r="MM30" s="124"/>
      <c r="MN30" s="124"/>
      <c r="MO30" s="71"/>
      <c r="MP30" s="129">
        <v>1</v>
      </c>
      <c r="MQ30" s="129"/>
      <c r="MR30" s="129"/>
      <c r="MS30" s="130">
        <v>4</v>
      </c>
      <c r="MT30" s="193">
        <v>164</v>
      </c>
      <c r="MU30" s="131">
        <f t="shared" si="52"/>
        <v>4</v>
      </c>
      <c r="MV30" s="132">
        <f t="shared" si="22"/>
        <v>11</v>
      </c>
      <c r="MX30" s="142" t="s">
        <v>95</v>
      </c>
      <c r="MY30" s="143"/>
      <c r="MZ30" s="143"/>
      <c r="NA30" s="143"/>
      <c r="NB30" s="143"/>
      <c r="NC30" s="144"/>
      <c r="ND30" s="143"/>
      <c r="NE30" s="143"/>
      <c r="NF30" s="121"/>
      <c r="NG30" s="122"/>
      <c r="NH30" s="124"/>
      <c r="NI30" s="124"/>
      <c r="NJ30" s="71"/>
      <c r="NK30" s="129">
        <v>1</v>
      </c>
      <c r="NL30" s="129"/>
      <c r="NM30" s="129"/>
      <c r="NN30" s="130">
        <v>-34</v>
      </c>
      <c r="NO30" s="193">
        <v>1000</v>
      </c>
      <c r="NP30" s="131">
        <f t="shared" si="53"/>
        <v>-34</v>
      </c>
      <c r="NQ30" s="132">
        <f t="shared" si="23"/>
        <v>132</v>
      </c>
      <c r="NS30" s="142" t="s">
        <v>95</v>
      </c>
      <c r="NT30" s="143"/>
      <c r="NU30" s="143"/>
      <c r="NV30" s="143"/>
      <c r="NW30" s="143"/>
      <c r="NX30" s="144"/>
      <c r="NY30" s="143"/>
      <c r="NZ30" s="143"/>
      <c r="OA30" s="121"/>
      <c r="OB30" s="122"/>
      <c r="OC30" s="124"/>
      <c r="OD30" s="124"/>
      <c r="OE30" s="71"/>
      <c r="OF30" s="129">
        <v>16</v>
      </c>
      <c r="OG30" s="129">
        <v>82</v>
      </c>
      <c r="OH30" s="129">
        <v>-3</v>
      </c>
      <c r="OI30" s="130">
        <v>82</v>
      </c>
      <c r="OJ30" s="193">
        <v>1000</v>
      </c>
      <c r="OK30" s="131">
        <f t="shared" si="54"/>
        <v>82</v>
      </c>
      <c r="OL30" s="132">
        <f t="shared" si="24"/>
        <v>432</v>
      </c>
      <c r="OQ30" s="373" t="s">
        <v>95</v>
      </c>
      <c r="OR30" s="485"/>
      <c r="OS30" s="485"/>
      <c r="OT30" s="485"/>
      <c r="OU30" s="485"/>
      <c r="OV30" s="485"/>
      <c r="OW30" s="358"/>
      <c r="OX30" s="474"/>
      <c r="OY30" s="367">
        <v>1</v>
      </c>
      <c r="OZ30" s="367">
        <v>24</v>
      </c>
      <c r="PA30" s="367">
        <v>-3</v>
      </c>
      <c r="PB30" s="368">
        <v>17</v>
      </c>
      <c r="PC30" s="476">
        <v>1000</v>
      </c>
      <c r="PD30" s="370">
        <f t="shared" si="55"/>
        <v>17</v>
      </c>
      <c r="PE30" s="477">
        <f t="shared" si="72"/>
        <v>157</v>
      </c>
      <c r="PF30" s="142" t="s">
        <v>95</v>
      </c>
      <c r="PG30" s="143"/>
      <c r="PH30" s="143"/>
      <c r="PI30" s="143"/>
      <c r="PJ30" s="143"/>
      <c r="PK30" s="143"/>
      <c r="PL30" s="122"/>
      <c r="PM30" s="124"/>
      <c r="PN30" s="367">
        <v>72</v>
      </c>
      <c r="PO30" s="367">
        <v>372</v>
      </c>
      <c r="PP30" s="367">
        <v>-92</v>
      </c>
      <c r="PQ30" s="368">
        <v>316</v>
      </c>
      <c r="PR30" s="193">
        <v>1000</v>
      </c>
      <c r="PS30" s="131">
        <f t="shared" si="56"/>
        <v>316</v>
      </c>
      <c r="PT30" s="132">
        <f t="shared" si="73"/>
        <v>108</v>
      </c>
      <c r="PU30" s="142" t="s">
        <v>95</v>
      </c>
      <c r="PV30" s="143"/>
      <c r="PW30" s="143"/>
      <c r="PX30" s="143"/>
      <c r="PY30" s="143"/>
      <c r="PZ30" s="143"/>
      <c r="QA30" s="122"/>
      <c r="QB30" s="124"/>
      <c r="QC30" s="367"/>
      <c r="QD30" s="367"/>
      <c r="QE30" s="367"/>
      <c r="QF30" s="368"/>
      <c r="QG30" s="193">
        <v>1000</v>
      </c>
      <c r="QH30" s="131">
        <f t="shared" si="57"/>
        <v>0</v>
      </c>
      <c r="QI30" s="132">
        <f t="shared" si="74"/>
        <v>0</v>
      </c>
      <c r="QJ30" s="142" t="s">
        <v>95</v>
      </c>
      <c r="QK30" s="143"/>
      <c r="QL30" s="143"/>
      <c r="QM30" s="143"/>
      <c r="QN30" s="143"/>
      <c r="QO30" s="143"/>
      <c r="QP30" s="122"/>
      <c r="QQ30" s="124"/>
      <c r="QR30" s="367"/>
      <c r="QS30" s="367"/>
      <c r="QT30" s="367"/>
      <c r="QU30" s="368"/>
      <c r="QV30" s="193">
        <v>1000</v>
      </c>
      <c r="QW30" s="131">
        <f t="shared" si="58"/>
        <v>0</v>
      </c>
      <c r="QX30" s="132">
        <f t="shared" si="75"/>
        <v>0</v>
      </c>
      <c r="QY30" s="142" t="s">
        <v>95</v>
      </c>
      <c r="QZ30" s="143"/>
      <c r="RA30" s="143"/>
      <c r="RB30" s="143"/>
      <c r="RC30" s="143"/>
      <c r="RD30" s="143"/>
      <c r="RE30" s="122"/>
      <c r="RF30" s="124"/>
      <c r="RG30" s="367">
        <v>6</v>
      </c>
      <c r="RH30" s="367">
        <v>6</v>
      </c>
      <c r="RI30" s="367">
        <v>-27</v>
      </c>
      <c r="RJ30" s="368">
        <v>-2</v>
      </c>
      <c r="RK30" s="193">
        <v>1000</v>
      </c>
      <c r="RL30" s="131">
        <f t="shared" si="59"/>
        <v>-2</v>
      </c>
      <c r="RM30" s="132">
        <f t="shared" si="76"/>
        <v>51</v>
      </c>
    </row>
    <row r="31" spans="1:481" ht="14.4">
      <c r="A31" s="142" t="s">
        <v>96</v>
      </c>
      <c r="B31" s="143"/>
      <c r="C31" s="143"/>
      <c r="D31" s="143"/>
      <c r="E31" s="143"/>
      <c r="F31" s="143"/>
      <c r="G31" s="544"/>
      <c r="H31" s="545"/>
      <c r="I31" s="367">
        <v>1</v>
      </c>
      <c r="J31" s="367"/>
      <c r="K31" s="367"/>
      <c r="L31" s="368"/>
      <c r="M31" s="193">
        <v>1000</v>
      </c>
      <c r="N31" s="131">
        <f t="shared" si="30"/>
        <v>0</v>
      </c>
      <c r="O31" s="132">
        <f t="shared" si="0"/>
        <v>0</v>
      </c>
      <c r="Q31" s="142" t="s">
        <v>96</v>
      </c>
      <c r="R31" s="143"/>
      <c r="S31" s="143"/>
      <c r="T31" s="143"/>
      <c r="U31" s="143"/>
      <c r="V31" s="143"/>
      <c r="W31" s="544" t="s">
        <v>293</v>
      </c>
      <c r="X31" s="545"/>
      <c r="Y31" s="367">
        <v>16</v>
      </c>
      <c r="Z31" s="367">
        <v>67</v>
      </c>
      <c r="AA31" s="367">
        <v>-41</v>
      </c>
      <c r="AB31" s="368">
        <v>-28</v>
      </c>
      <c r="AC31" s="193">
        <v>1000</v>
      </c>
      <c r="AD31" s="131">
        <f t="shared" si="31"/>
        <v>-28</v>
      </c>
      <c r="AE31" s="132">
        <f t="shared" si="61"/>
        <v>274</v>
      </c>
      <c r="AF31" s="142" t="s">
        <v>96</v>
      </c>
      <c r="AG31" s="143"/>
      <c r="AH31" s="143"/>
      <c r="AI31" s="143"/>
      <c r="AJ31" s="143"/>
      <c r="AK31" s="143"/>
      <c r="AL31" s="122"/>
      <c r="AM31" s="122"/>
      <c r="AN31" s="367"/>
      <c r="AO31" s="367">
        <v>40</v>
      </c>
      <c r="AP31" s="367">
        <v>-14</v>
      </c>
      <c r="AQ31" s="368">
        <v>22</v>
      </c>
      <c r="AR31" s="193">
        <v>1000</v>
      </c>
      <c r="AS31" s="131">
        <f t="shared" si="32"/>
        <v>22</v>
      </c>
      <c r="AT31" s="132">
        <f t="shared" si="2"/>
        <v>474</v>
      </c>
      <c r="AU31" s="142" t="s">
        <v>96</v>
      </c>
      <c r="AV31" s="143"/>
      <c r="AW31" s="143"/>
      <c r="AX31" s="143"/>
      <c r="AY31" s="143"/>
      <c r="AZ31" s="143"/>
      <c r="BA31" s="122"/>
      <c r="BB31" s="122"/>
      <c r="BC31" s="367"/>
      <c r="BD31" s="367">
        <v>40</v>
      </c>
      <c r="BE31" s="367">
        <v>-14</v>
      </c>
      <c r="BF31" s="368">
        <v>22</v>
      </c>
      <c r="BG31" s="193">
        <v>1000</v>
      </c>
      <c r="BH31" s="131">
        <f t="shared" si="33"/>
        <v>22</v>
      </c>
      <c r="BI31" s="132">
        <f t="shared" si="3"/>
        <v>359</v>
      </c>
      <c r="BJ31" s="400"/>
      <c r="BK31" s="142" t="s">
        <v>96</v>
      </c>
      <c r="BL31" s="143"/>
      <c r="BM31" s="143"/>
      <c r="BN31" s="143"/>
      <c r="BO31" s="143"/>
      <c r="BP31" s="143"/>
      <c r="BQ31" s="122"/>
      <c r="BR31" s="124"/>
      <c r="BS31" s="367"/>
      <c r="BT31" s="262"/>
      <c r="BU31" s="262"/>
      <c r="BV31" s="263"/>
      <c r="BW31" s="193">
        <v>1000</v>
      </c>
      <c r="BX31" s="131">
        <f t="shared" si="62"/>
        <v>0</v>
      </c>
      <c r="BY31" s="132">
        <v>0</v>
      </c>
      <c r="BZ31" s="400"/>
      <c r="CA31" s="142" t="s">
        <v>96</v>
      </c>
      <c r="CB31" s="143"/>
      <c r="CC31" s="143"/>
      <c r="CD31" s="143"/>
      <c r="CE31" s="143"/>
      <c r="CF31" s="143"/>
      <c r="CG31" s="122"/>
      <c r="CH31" s="122"/>
      <c r="CI31" s="367">
        <v>2</v>
      </c>
      <c r="CJ31" s="262">
        <v>24</v>
      </c>
      <c r="CK31" s="262">
        <v>-11</v>
      </c>
      <c r="CL31" s="263">
        <v>23</v>
      </c>
      <c r="CM31" s="193">
        <v>1000</v>
      </c>
      <c r="CN31" s="131">
        <f t="shared" si="35"/>
        <v>23</v>
      </c>
      <c r="CO31" s="132">
        <f t="shared" si="64"/>
        <v>110</v>
      </c>
      <c r="CP31" s="373" t="s">
        <v>96</v>
      </c>
      <c r="CQ31" s="383"/>
      <c r="CR31" s="383"/>
      <c r="CS31" s="383"/>
      <c r="CT31" s="383"/>
      <c r="CU31" s="383"/>
      <c r="CV31" s="358"/>
      <c r="CW31" s="358"/>
      <c r="CX31" s="367">
        <v>2</v>
      </c>
      <c r="CY31" s="367">
        <v>51</v>
      </c>
      <c r="CZ31" s="367">
        <v>-3</v>
      </c>
      <c r="DA31" s="368">
        <v>49</v>
      </c>
      <c r="DB31" s="369">
        <v>1000</v>
      </c>
      <c r="DC31" s="370">
        <f t="shared" si="36"/>
        <v>49</v>
      </c>
      <c r="DD31" s="371">
        <f t="shared" si="6"/>
        <v>215</v>
      </c>
      <c r="DE31" s="142" t="s">
        <v>96</v>
      </c>
      <c r="DF31" s="143"/>
      <c r="DG31" s="143"/>
      <c r="DH31" s="143"/>
      <c r="DI31" s="143"/>
      <c r="DJ31" s="143"/>
      <c r="DK31" s="122"/>
      <c r="DL31" s="122"/>
      <c r="DM31" s="262">
        <v>1</v>
      </c>
      <c r="DN31" s="262"/>
      <c r="DO31" s="262"/>
      <c r="DP31" s="263"/>
      <c r="DQ31" s="193">
        <v>1000</v>
      </c>
      <c r="DR31" s="131">
        <f t="shared" si="37"/>
        <v>0</v>
      </c>
      <c r="DS31" s="132">
        <f t="shared" si="65"/>
        <v>0</v>
      </c>
      <c r="DT31" s="142" t="s">
        <v>96</v>
      </c>
      <c r="DU31" s="143"/>
      <c r="DV31" s="143"/>
      <c r="DW31" s="143"/>
      <c r="DX31" s="143"/>
      <c r="DY31" s="143"/>
      <c r="DZ31" s="122"/>
      <c r="EA31" s="122"/>
      <c r="EB31" s="262">
        <v>1</v>
      </c>
      <c r="EC31" s="262"/>
      <c r="ED31" s="262"/>
      <c r="EE31" s="263"/>
      <c r="EF31" s="193">
        <v>1000</v>
      </c>
      <c r="EG31" s="131">
        <f t="shared" si="38"/>
        <v>0</v>
      </c>
      <c r="EH31" s="132">
        <f t="shared" si="66"/>
        <v>0</v>
      </c>
      <c r="EI31" s="142" t="s">
        <v>96</v>
      </c>
      <c r="EJ31" s="143"/>
      <c r="EK31" s="143"/>
      <c r="EL31" s="143"/>
      <c r="EM31" s="143"/>
      <c r="EN31" s="143"/>
      <c r="EO31" s="122"/>
      <c r="EP31" s="122"/>
      <c r="EQ31" s="262">
        <v>1</v>
      </c>
      <c r="ER31" s="262"/>
      <c r="ES31" s="262"/>
      <c r="ET31" s="263"/>
      <c r="EU31" s="193">
        <v>1000</v>
      </c>
      <c r="EV31" s="131">
        <f t="shared" si="39"/>
        <v>0</v>
      </c>
      <c r="EW31" s="132">
        <f t="shared" si="67"/>
        <v>0</v>
      </c>
      <c r="EX31" s="142" t="s">
        <v>96</v>
      </c>
      <c r="EY31" s="143"/>
      <c r="EZ31" s="143"/>
      <c r="FA31" s="143"/>
      <c r="FB31" s="143"/>
      <c r="FC31" s="143"/>
      <c r="FD31" s="122"/>
      <c r="FE31" s="122"/>
      <c r="FF31" s="262">
        <v>1</v>
      </c>
      <c r="FG31" s="262"/>
      <c r="FH31" s="262"/>
      <c r="FI31" s="263"/>
      <c r="FJ31" s="193">
        <v>1000</v>
      </c>
      <c r="FK31" s="131">
        <f t="shared" si="40"/>
        <v>0</v>
      </c>
      <c r="FL31" s="132">
        <f t="shared" si="68"/>
        <v>0</v>
      </c>
      <c r="FM31" s="142" t="s">
        <v>96</v>
      </c>
      <c r="FN31" s="143"/>
      <c r="FO31" s="143"/>
      <c r="FP31" s="143"/>
      <c r="FQ31" s="143"/>
      <c r="FR31" s="143"/>
      <c r="FS31" s="122"/>
      <c r="FT31" s="122"/>
      <c r="FU31" s="262">
        <v>1</v>
      </c>
      <c r="FV31" s="262">
        <v>18</v>
      </c>
      <c r="FW31" s="262">
        <v>-5</v>
      </c>
      <c r="FX31" s="263">
        <v>12</v>
      </c>
      <c r="FY31" s="193">
        <v>1000</v>
      </c>
      <c r="FZ31" s="131">
        <f t="shared" si="41"/>
        <v>12</v>
      </c>
      <c r="GA31" s="132">
        <f t="shared" si="69"/>
        <v>101</v>
      </c>
      <c r="GB31" s="142" t="s">
        <v>96</v>
      </c>
      <c r="GC31" s="143"/>
      <c r="GD31" s="143"/>
      <c r="GE31" s="143"/>
      <c r="GF31" s="143"/>
      <c r="GG31" s="143"/>
      <c r="GH31" s="122"/>
      <c r="GI31" s="122"/>
      <c r="GJ31" s="262">
        <v>1</v>
      </c>
      <c r="GK31" s="262">
        <v>13</v>
      </c>
      <c r="GL31" s="262">
        <v>-11</v>
      </c>
      <c r="GM31" s="263">
        <v>2</v>
      </c>
      <c r="GN31" s="193">
        <v>10000</v>
      </c>
      <c r="GO31" s="131">
        <f t="shared" si="42"/>
        <v>2</v>
      </c>
      <c r="GP31" s="132">
        <f t="shared" si="70"/>
        <v>2</v>
      </c>
      <c r="GQ31" s="142" t="s">
        <v>96</v>
      </c>
      <c r="GR31" s="143"/>
      <c r="GS31" s="143"/>
      <c r="GT31" s="143"/>
      <c r="GU31" s="143"/>
      <c r="GV31" s="143"/>
      <c r="GW31" s="122"/>
      <c r="GX31" s="122"/>
      <c r="GY31" s="262">
        <v>9</v>
      </c>
      <c r="GZ31" s="262">
        <v>541</v>
      </c>
      <c r="HA31" s="262">
        <v>-41</v>
      </c>
      <c r="HB31" s="263">
        <v>540</v>
      </c>
      <c r="HC31" s="193">
        <v>10000</v>
      </c>
      <c r="HD31" s="131">
        <f t="shared" si="43"/>
        <v>540</v>
      </c>
      <c r="HE31" s="132">
        <f t="shared" si="13"/>
        <v>4916</v>
      </c>
      <c r="HF31" s="142" t="s">
        <v>96</v>
      </c>
      <c r="HG31" s="143"/>
      <c r="HH31" s="143"/>
      <c r="HI31" s="143"/>
      <c r="HJ31" s="143"/>
      <c r="HK31" s="143"/>
      <c r="HL31" s="122"/>
      <c r="HM31" s="122"/>
      <c r="HN31" s="262"/>
      <c r="HO31" s="262"/>
      <c r="HP31" s="262"/>
      <c r="HQ31" s="263"/>
      <c r="HR31" s="193"/>
      <c r="HS31" s="131">
        <f t="shared" si="44"/>
        <v>0</v>
      </c>
      <c r="HT31" s="132">
        <f t="shared" si="14"/>
        <v>1341</v>
      </c>
      <c r="HU31" s="142" t="s">
        <v>96</v>
      </c>
      <c r="HV31" s="143"/>
      <c r="HW31" s="143"/>
      <c r="HX31" s="143"/>
      <c r="HY31" s="143"/>
      <c r="HZ31" s="143"/>
      <c r="IA31" s="122"/>
      <c r="IB31" s="122"/>
      <c r="IC31" s="262"/>
      <c r="ID31" s="262"/>
      <c r="IE31" s="262"/>
      <c r="IF31" s="263"/>
      <c r="IG31" s="193"/>
      <c r="IH31" s="131">
        <f t="shared" si="45"/>
        <v>0</v>
      </c>
      <c r="II31" s="132">
        <f t="shared" si="15"/>
        <v>6499</v>
      </c>
      <c r="IJ31" s="142" t="s">
        <v>96</v>
      </c>
      <c r="IK31" s="143"/>
      <c r="IL31" s="143"/>
      <c r="IM31" s="143"/>
      <c r="IN31" s="143"/>
      <c r="IO31" s="143"/>
      <c r="IP31" s="122"/>
      <c r="IQ31" s="122"/>
      <c r="IR31" s="262"/>
      <c r="IS31" s="262"/>
      <c r="IT31" s="262"/>
      <c r="IU31" s="263"/>
      <c r="IV31" s="193"/>
      <c r="IW31" s="131">
        <f t="shared" si="46"/>
        <v>0</v>
      </c>
      <c r="IX31" s="132">
        <f t="shared" si="16"/>
        <v>1508</v>
      </c>
      <c r="IY31" s="142" t="s">
        <v>96</v>
      </c>
      <c r="IZ31" s="143"/>
      <c r="JA31" s="143"/>
      <c r="JB31" s="143"/>
      <c r="JC31" s="143"/>
      <c r="JD31" s="143"/>
      <c r="JE31" s="122"/>
      <c r="JF31" s="122"/>
      <c r="JG31" s="262">
        <v>15</v>
      </c>
      <c r="JH31" s="262">
        <v>143</v>
      </c>
      <c r="JI31" s="262">
        <f>-50</f>
        <v>-50</v>
      </c>
      <c r="JJ31" s="263">
        <v>140</v>
      </c>
      <c r="JK31" s="193">
        <v>10000</v>
      </c>
      <c r="JL31" s="131">
        <f t="shared" si="47"/>
        <v>140</v>
      </c>
      <c r="JM31" s="132">
        <f t="shared" si="71"/>
        <v>1653</v>
      </c>
      <c r="JN31" s="142" t="s">
        <v>96</v>
      </c>
      <c r="JO31" s="143"/>
      <c r="JP31" s="143"/>
      <c r="JQ31" s="143"/>
      <c r="JR31" s="143"/>
      <c r="JS31" s="143"/>
      <c r="JT31" s="122"/>
      <c r="JU31" s="122"/>
      <c r="JV31" s="262">
        <v>1</v>
      </c>
      <c r="JW31" s="262"/>
      <c r="JX31" s="262"/>
      <c r="JY31" s="263">
        <v>12</v>
      </c>
      <c r="JZ31" s="193">
        <v>-16</v>
      </c>
      <c r="KA31" s="131">
        <v>8</v>
      </c>
      <c r="KB31" s="132">
        <f t="shared" si="18"/>
        <v>252</v>
      </c>
      <c r="KC31" s="142" t="s">
        <v>96</v>
      </c>
      <c r="KD31" s="143"/>
      <c r="KE31" s="143"/>
      <c r="KF31" s="143"/>
      <c r="KG31" s="143"/>
      <c r="KH31" s="143"/>
      <c r="KI31" s="122"/>
      <c r="KJ31" s="122"/>
      <c r="KK31" s="262"/>
      <c r="KL31" s="262"/>
      <c r="KM31" s="262"/>
      <c r="KN31" s="263"/>
      <c r="KO31" s="193">
        <v>1000</v>
      </c>
      <c r="KP31" s="131">
        <f t="shared" si="49"/>
        <v>0</v>
      </c>
      <c r="KQ31" s="132">
        <f t="shared" si="19"/>
        <v>-230</v>
      </c>
      <c r="KR31" s="142" t="s">
        <v>96</v>
      </c>
      <c r="KS31" s="143"/>
      <c r="KT31" s="143"/>
      <c r="KU31" s="143"/>
      <c r="KV31" s="143"/>
      <c r="KW31" s="143"/>
      <c r="KX31" s="122"/>
      <c r="KY31" s="122"/>
      <c r="KZ31" s="262">
        <v>18</v>
      </c>
      <c r="LA31" s="262">
        <v>32</v>
      </c>
      <c r="LB31" s="262">
        <v>-45</v>
      </c>
      <c r="LC31" s="263">
        <v>28</v>
      </c>
      <c r="LD31" s="193">
        <v>1000</v>
      </c>
      <c r="LE31" s="131">
        <f t="shared" si="50"/>
        <v>28</v>
      </c>
      <c r="LF31" s="132">
        <f t="shared" si="20"/>
        <v>1135</v>
      </c>
      <c r="LG31" s="271"/>
      <c r="LH31" s="142" t="s">
        <v>96</v>
      </c>
      <c r="LI31" s="143"/>
      <c r="LJ31" s="143"/>
      <c r="LK31" s="143"/>
      <c r="LL31" s="143"/>
      <c r="LM31" s="144"/>
      <c r="LN31" s="143"/>
      <c r="LO31" s="143"/>
      <c r="LP31" s="121"/>
      <c r="LQ31" s="122"/>
      <c r="LR31" s="124"/>
      <c r="LS31" s="124"/>
      <c r="LT31" s="71"/>
      <c r="LU31" s="129">
        <v>1</v>
      </c>
      <c r="LV31" s="129">
        <v>29</v>
      </c>
      <c r="LW31" s="129">
        <v>-6</v>
      </c>
      <c r="LX31" s="130">
        <v>28</v>
      </c>
      <c r="LY31" s="193">
        <v>1000</v>
      </c>
      <c r="LZ31" s="131">
        <f t="shared" si="51"/>
        <v>28</v>
      </c>
      <c r="MA31" s="132">
        <f t="shared" si="21"/>
        <v>241</v>
      </c>
      <c r="MB31" s="229"/>
      <c r="MC31" s="142" t="s">
        <v>96</v>
      </c>
      <c r="MD31" s="143"/>
      <c r="ME31" s="143"/>
      <c r="MF31" s="143"/>
      <c r="MG31" s="143"/>
      <c r="MH31" s="144"/>
      <c r="MI31" s="143"/>
      <c r="MJ31" s="143"/>
      <c r="MK31" s="121"/>
      <c r="ML31" s="122"/>
      <c r="MM31" s="124"/>
      <c r="MN31" s="124"/>
      <c r="MO31" s="71"/>
      <c r="MP31" s="129">
        <v>1</v>
      </c>
      <c r="MQ31" s="129"/>
      <c r="MR31" s="129"/>
      <c r="MS31" s="130">
        <v>5</v>
      </c>
      <c r="MT31" s="193">
        <v>322</v>
      </c>
      <c r="MU31" s="131">
        <f t="shared" si="52"/>
        <v>5</v>
      </c>
      <c r="MV31" s="132">
        <f t="shared" si="22"/>
        <v>16</v>
      </c>
      <c r="MX31" s="142" t="s">
        <v>96</v>
      </c>
      <c r="MY31" s="143"/>
      <c r="MZ31" s="143"/>
      <c r="NA31" s="143"/>
      <c r="NB31" s="143"/>
      <c r="NC31" s="144"/>
      <c r="ND31" s="143"/>
      <c r="NE31" s="143"/>
      <c r="NF31" s="121"/>
      <c r="NG31" s="122"/>
      <c r="NH31" s="124"/>
      <c r="NI31" s="124"/>
      <c r="NJ31" s="71"/>
      <c r="NK31" s="129">
        <v>1</v>
      </c>
      <c r="NL31" s="129"/>
      <c r="NM31" s="129"/>
      <c r="NN31" s="130">
        <v>-23</v>
      </c>
      <c r="NO31" s="193">
        <v>1000</v>
      </c>
      <c r="NP31" s="131">
        <f t="shared" si="53"/>
        <v>-23</v>
      </c>
      <c r="NQ31" s="132">
        <f t="shared" si="23"/>
        <v>109</v>
      </c>
      <c r="NS31" s="142" t="s">
        <v>96</v>
      </c>
      <c r="NT31" s="143"/>
      <c r="NU31" s="143"/>
      <c r="NV31" s="143"/>
      <c r="NW31" s="143"/>
      <c r="NX31" s="144"/>
      <c r="NY31" s="143"/>
      <c r="NZ31" s="143"/>
      <c r="OA31" s="121"/>
      <c r="OB31" s="122"/>
      <c r="OC31" s="124"/>
      <c r="OD31" s="124"/>
      <c r="OE31" s="71"/>
      <c r="OF31" s="129">
        <v>64</v>
      </c>
      <c r="OG31" s="129">
        <v>93</v>
      </c>
      <c r="OH31" s="129">
        <v>-34</v>
      </c>
      <c r="OI31" s="130">
        <v>93</v>
      </c>
      <c r="OJ31" s="193">
        <v>1000</v>
      </c>
      <c r="OK31" s="131">
        <f t="shared" si="54"/>
        <v>93</v>
      </c>
      <c r="OL31" s="132">
        <f t="shared" si="24"/>
        <v>525</v>
      </c>
      <c r="OQ31" s="373" t="s">
        <v>96</v>
      </c>
      <c r="OR31" s="485"/>
      <c r="OS31" s="485"/>
      <c r="OT31" s="485"/>
      <c r="OU31" s="485"/>
      <c r="OV31" s="485"/>
      <c r="OW31" s="532"/>
      <c r="OX31" s="533"/>
      <c r="OY31" s="367">
        <v>1</v>
      </c>
      <c r="OZ31" s="367">
        <v>13</v>
      </c>
      <c r="PA31" s="367">
        <v>-18</v>
      </c>
      <c r="PB31" s="368">
        <v>9</v>
      </c>
      <c r="PC31" s="476">
        <v>1000</v>
      </c>
      <c r="PD31" s="370">
        <f t="shared" si="55"/>
        <v>9</v>
      </c>
      <c r="PE31" s="477">
        <f t="shared" si="72"/>
        <v>166</v>
      </c>
      <c r="PF31" s="142" t="s">
        <v>96</v>
      </c>
      <c r="PG31" s="143"/>
      <c r="PH31" s="143"/>
      <c r="PI31" s="143"/>
      <c r="PJ31" s="143"/>
      <c r="PK31" s="143"/>
      <c r="PL31" s="544"/>
      <c r="PM31" s="545"/>
      <c r="PN31" s="367">
        <v>40</v>
      </c>
      <c r="PO31" s="367">
        <v>208</v>
      </c>
      <c r="PP31" s="367">
        <v>-102</v>
      </c>
      <c r="PQ31" s="368">
        <v>79</v>
      </c>
      <c r="PR31" s="193">
        <v>410</v>
      </c>
      <c r="PS31" s="131">
        <f t="shared" si="56"/>
        <v>79</v>
      </c>
      <c r="PT31" s="132">
        <f t="shared" si="73"/>
        <v>187</v>
      </c>
      <c r="PU31" s="142" t="s">
        <v>96</v>
      </c>
      <c r="PV31" s="143"/>
      <c r="PW31" s="143"/>
      <c r="PX31" s="143"/>
      <c r="PY31" s="143"/>
      <c r="PZ31" s="143"/>
      <c r="QA31" s="544"/>
      <c r="QB31" s="545"/>
      <c r="QC31" s="367"/>
      <c r="QD31" s="367"/>
      <c r="QE31" s="367"/>
      <c r="QF31" s="368"/>
      <c r="QG31" s="193">
        <v>1000</v>
      </c>
      <c r="QH31" s="131">
        <f t="shared" si="57"/>
        <v>0</v>
      </c>
      <c r="QI31" s="132">
        <f t="shared" si="74"/>
        <v>0</v>
      </c>
      <c r="QJ31" s="142" t="s">
        <v>96</v>
      </c>
      <c r="QK31" s="143"/>
      <c r="QL31" s="143"/>
      <c r="QM31" s="143"/>
      <c r="QN31" s="143"/>
      <c r="QO31" s="143"/>
      <c r="QP31" s="544"/>
      <c r="QQ31" s="545"/>
      <c r="QR31" s="367"/>
      <c r="QS31" s="367"/>
      <c r="QT31" s="367"/>
      <c r="QU31" s="368"/>
      <c r="QV31" s="193">
        <v>1000</v>
      </c>
      <c r="QW31" s="131">
        <f t="shared" si="58"/>
        <v>0</v>
      </c>
      <c r="QX31" s="132">
        <f t="shared" si="75"/>
        <v>0</v>
      </c>
      <c r="QY31" s="142" t="s">
        <v>96</v>
      </c>
      <c r="QZ31" s="143"/>
      <c r="RA31" s="143"/>
      <c r="RB31" s="143"/>
      <c r="RC31" s="143"/>
      <c r="RD31" s="143"/>
      <c r="RE31" s="544"/>
      <c r="RF31" s="545"/>
      <c r="RG31" s="367">
        <v>6</v>
      </c>
      <c r="RH31" s="367">
        <v>26</v>
      </c>
      <c r="RI31" s="367">
        <v>-22</v>
      </c>
      <c r="RJ31" s="368">
        <v>23</v>
      </c>
      <c r="RK31" s="193">
        <v>1000</v>
      </c>
      <c r="RL31" s="131">
        <f t="shared" si="59"/>
        <v>23</v>
      </c>
      <c r="RM31" s="132">
        <f t="shared" si="76"/>
        <v>74</v>
      </c>
    </row>
    <row r="32" spans="1:481" ht="14.4">
      <c r="A32" s="142" t="s">
        <v>97</v>
      </c>
      <c r="B32" s="143"/>
      <c r="C32" s="143"/>
      <c r="D32" s="143"/>
      <c r="E32" s="143"/>
      <c r="F32" s="143"/>
      <c r="G32" s="544"/>
      <c r="H32" s="545"/>
      <c r="I32" s="367">
        <v>1</v>
      </c>
      <c r="J32" s="367"/>
      <c r="K32" s="367"/>
      <c r="L32" s="368"/>
      <c r="M32" s="193">
        <v>1000</v>
      </c>
      <c r="N32" s="131">
        <f t="shared" si="30"/>
        <v>0</v>
      </c>
      <c r="O32" s="132">
        <f t="shared" si="0"/>
        <v>0</v>
      </c>
      <c r="Q32" s="142" t="s">
        <v>97</v>
      </c>
      <c r="R32" s="143"/>
      <c r="S32" s="143"/>
      <c r="T32" s="143"/>
      <c r="U32" s="143"/>
      <c r="V32" s="143"/>
      <c r="W32" s="544" t="s">
        <v>294</v>
      </c>
      <c r="X32" s="545"/>
      <c r="Y32" s="367">
        <v>16</v>
      </c>
      <c r="Z32" s="367">
        <v>73</v>
      </c>
      <c r="AA32" s="367">
        <v>-6</v>
      </c>
      <c r="AB32" s="368">
        <v>60</v>
      </c>
      <c r="AC32" s="193">
        <v>1000</v>
      </c>
      <c r="AD32" s="131">
        <f t="shared" si="31"/>
        <v>60</v>
      </c>
      <c r="AE32" s="132">
        <f t="shared" si="61"/>
        <v>334</v>
      </c>
      <c r="AF32" s="142" t="s">
        <v>97</v>
      </c>
      <c r="AG32" s="143"/>
      <c r="AH32" s="143"/>
      <c r="AI32" s="143"/>
      <c r="AJ32" s="143"/>
      <c r="AK32" s="143"/>
      <c r="AL32" s="122"/>
      <c r="AM32" s="122"/>
      <c r="AN32" s="367"/>
      <c r="AO32" s="367">
        <v>72</v>
      </c>
      <c r="AP32" s="367">
        <v>-2</v>
      </c>
      <c r="AQ32" s="368">
        <v>55</v>
      </c>
      <c r="AR32" s="193">
        <v>1000</v>
      </c>
      <c r="AS32" s="131">
        <f t="shared" si="32"/>
        <v>55</v>
      </c>
      <c r="AT32" s="132">
        <f t="shared" si="2"/>
        <v>529</v>
      </c>
      <c r="AU32" s="142" t="s">
        <v>97</v>
      </c>
      <c r="AV32" s="143"/>
      <c r="AW32" s="143"/>
      <c r="AX32" s="143"/>
      <c r="AY32" s="143"/>
      <c r="AZ32" s="143"/>
      <c r="BA32" s="122"/>
      <c r="BB32" s="122"/>
      <c r="BC32" s="367"/>
      <c r="BD32" s="367">
        <v>72</v>
      </c>
      <c r="BE32" s="367">
        <v>-2</v>
      </c>
      <c r="BF32" s="368">
        <v>55</v>
      </c>
      <c r="BG32" s="193">
        <v>1000</v>
      </c>
      <c r="BH32" s="131">
        <f t="shared" si="33"/>
        <v>55</v>
      </c>
      <c r="BI32" s="132">
        <f t="shared" si="3"/>
        <v>414</v>
      </c>
      <c r="BJ32" s="400"/>
      <c r="BK32" s="142" t="s">
        <v>97</v>
      </c>
      <c r="BL32" s="143"/>
      <c r="BM32" s="143"/>
      <c r="BN32" s="143"/>
      <c r="BO32" s="143"/>
      <c r="BP32" s="143"/>
      <c r="BQ32" s="122"/>
      <c r="BR32" s="124"/>
      <c r="BS32" s="367"/>
      <c r="BT32" s="262"/>
      <c r="BU32" s="262"/>
      <c r="BV32" s="263"/>
      <c r="BW32" s="193">
        <v>1000</v>
      </c>
      <c r="BX32" s="131">
        <f t="shared" si="62"/>
        <v>0</v>
      </c>
      <c r="BY32" s="132">
        <f t="shared" si="63"/>
        <v>0</v>
      </c>
      <c r="BZ32" s="400"/>
      <c r="CA32" s="142" t="s">
        <v>97</v>
      </c>
      <c r="CB32" s="143"/>
      <c r="CC32" s="143"/>
      <c r="CD32" s="143"/>
      <c r="CE32" s="143"/>
      <c r="CF32" s="143"/>
      <c r="CG32" s="122"/>
      <c r="CH32" s="122"/>
      <c r="CI32" s="367">
        <v>2</v>
      </c>
      <c r="CJ32" s="262">
        <v>33</v>
      </c>
      <c r="CK32" s="262">
        <v>-3</v>
      </c>
      <c r="CL32" s="263">
        <v>-2</v>
      </c>
      <c r="CM32" s="193">
        <v>1000</v>
      </c>
      <c r="CN32" s="131">
        <f t="shared" si="35"/>
        <v>-2</v>
      </c>
      <c r="CO32" s="132">
        <f t="shared" si="64"/>
        <v>108</v>
      </c>
      <c r="CP32" s="373" t="s">
        <v>97</v>
      </c>
      <c r="CQ32" s="383"/>
      <c r="CR32" s="383"/>
      <c r="CS32" s="383"/>
      <c r="CT32" s="383"/>
      <c r="CU32" s="383"/>
      <c r="CV32" s="358"/>
      <c r="CW32" s="358"/>
      <c r="CX32" s="367">
        <v>2</v>
      </c>
      <c r="CY32" s="367">
        <v>19</v>
      </c>
      <c r="CZ32" s="367">
        <v>-20</v>
      </c>
      <c r="DA32" s="368">
        <v>14</v>
      </c>
      <c r="DB32" s="369">
        <v>1000</v>
      </c>
      <c r="DC32" s="370">
        <f t="shared" si="36"/>
        <v>14</v>
      </c>
      <c r="DD32" s="371">
        <f t="shared" si="6"/>
        <v>229</v>
      </c>
      <c r="DE32" s="142" t="s">
        <v>97</v>
      </c>
      <c r="DF32" s="143"/>
      <c r="DG32" s="143"/>
      <c r="DH32" s="143"/>
      <c r="DI32" s="143"/>
      <c r="DJ32" s="143"/>
      <c r="DK32" s="122"/>
      <c r="DL32" s="122"/>
      <c r="DM32" s="262">
        <v>1</v>
      </c>
      <c r="DN32" s="262"/>
      <c r="DO32" s="262"/>
      <c r="DP32" s="263"/>
      <c r="DQ32" s="193">
        <v>1000</v>
      </c>
      <c r="DR32" s="131">
        <f t="shared" si="37"/>
        <v>0</v>
      </c>
      <c r="DS32" s="132">
        <f t="shared" si="65"/>
        <v>0</v>
      </c>
      <c r="DT32" s="142" t="s">
        <v>97</v>
      </c>
      <c r="DU32" s="143"/>
      <c r="DV32" s="143"/>
      <c r="DW32" s="143"/>
      <c r="DX32" s="143"/>
      <c r="DY32" s="143"/>
      <c r="DZ32" s="122"/>
      <c r="EA32" s="122"/>
      <c r="EB32" s="262">
        <v>1</v>
      </c>
      <c r="EC32" s="262"/>
      <c r="ED32" s="262"/>
      <c r="EE32" s="263"/>
      <c r="EF32" s="193">
        <v>1000</v>
      </c>
      <c r="EG32" s="131">
        <f t="shared" si="38"/>
        <v>0</v>
      </c>
      <c r="EH32" s="132">
        <f t="shared" si="66"/>
        <v>0</v>
      </c>
      <c r="EI32" s="142" t="s">
        <v>97</v>
      </c>
      <c r="EJ32" s="143"/>
      <c r="EK32" s="143"/>
      <c r="EL32" s="143"/>
      <c r="EM32" s="143"/>
      <c r="EN32" s="143"/>
      <c r="EO32" s="122"/>
      <c r="EP32" s="122"/>
      <c r="EQ32" s="262">
        <v>1</v>
      </c>
      <c r="ER32" s="262"/>
      <c r="ES32" s="262"/>
      <c r="ET32" s="263"/>
      <c r="EU32" s="193">
        <v>1000</v>
      </c>
      <c r="EV32" s="131">
        <f t="shared" si="39"/>
        <v>0</v>
      </c>
      <c r="EW32" s="132">
        <f t="shared" si="67"/>
        <v>0</v>
      </c>
      <c r="EX32" s="142" t="s">
        <v>97</v>
      </c>
      <c r="EY32" s="143"/>
      <c r="EZ32" s="143"/>
      <c r="FA32" s="143"/>
      <c r="FB32" s="143"/>
      <c r="FC32" s="143"/>
      <c r="FD32" s="122"/>
      <c r="FE32" s="122"/>
      <c r="FF32" s="262">
        <v>1</v>
      </c>
      <c r="FG32" s="262"/>
      <c r="FH32" s="262"/>
      <c r="FI32" s="263"/>
      <c r="FJ32" s="193">
        <v>1000</v>
      </c>
      <c r="FK32" s="131">
        <f t="shared" si="40"/>
        <v>0</v>
      </c>
      <c r="FL32" s="132">
        <f t="shared" si="68"/>
        <v>0</v>
      </c>
      <c r="FM32" s="142" t="s">
        <v>97</v>
      </c>
      <c r="FN32" s="143"/>
      <c r="FO32" s="143"/>
      <c r="FP32" s="143"/>
      <c r="FQ32" s="143"/>
      <c r="FR32" s="143"/>
      <c r="FS32" s="122"/>
      <c r="FT32" s="122"/>
      <c r="FU32" s="262">
        <v>1</v>
      </c>
      <c r="FV32" s="262">
        <v>23</v>
      </c>
      <c r="FW32" s="262">
        <v>-13</v>
      </c>
      <c r="FX32" s="263">
        <v>23</v>
      </c>
      <c r="FY32" s="193">
        <v>1000</v>
      </c>
      <c r="FZ32" s="131">
        <f t="shared" si="41"/>
        <v>23</v>
      </c>
      <c r="GA32" s="132">
        <f t="shared" si="69"/>
        <v>124</v>
      </c>
      <c r="GB32" s="142" t="s">
        <v>97</v>
      </c>
      <c r="GC32" s="143"/>
      <c r="GD32" s="143"/>
      <c r="GE32" s="143"/>
      <c r="GF32" s="143"/>
      <c r="GG32" s="143"/>
      <c r="GH32" s="122"/>
      <c r="GI32" s="122"/>
      <c r="GJ32" s="262">
        <v>1</v>
      </c>
      <c r="GK32" s="262">
        <v>42</v>
      </c>
      <c r="GL32" s="262">
        <v>-4</v>
      </c>
      <c r="GM32" s="263">
        <v>35</v>
      </c>
      <c r="GN32" s="193">
        <v>10000</v>
      </c>
      <c r="GO32" s="131">
        <f t="shared" si="42"/>
        <v>35</v>
      </c>
      <c r="GP32" s="132">
        <f t="shared" si="70"/>
        <v>37</v>
      </c>
      <c r="GQ32" s="142" t="s">
        <v>97</v>
      </c>
      <c r="GR32" s="143"/>
      <c r="GS32" s="143"/>
      <c r="GT32" s="143"/>
      <c r="GU32" s="143"/>
      <c r="GV32" s="143"/>
      <c r="GW32" s="122"/>
      <c r="GX32" s="122"/>
      <c r="GY32" s="262">
        <v>21</v>
      </c>
      <c r="GZ32" s="262">
        <v>398</v>
      </c>
      <c r="HA32" s="262">
        <v>-3</v>
      </c>
      <c r="HB32" s="263">
        <v>395</v>
      </c>
      <c r="HC32" s="193">
        <v>10000</v>
      </c>
      <c r="HD32" s="131">
        <f t="shared" si="43"/>
        <v>395</v>
      </c>
      <c r="HE32" s="132">
        <f t="shared" si="13"/>
        <v>5311</v>
      </c>
      <c r="HF32" s="142" t="s">
        <v>97</v>
      </c>
      <c r="HG32" s="143"/>
      <c r="HH32" s="143"/>
      <c r="HI32" s="143"/>
      <c r="HJ32" s="143"/>
      <c r="HK32" s="143"/>
      <c r="HL32" s="122"/>
      <c r="HM32" s="122"/>
      <c r="HN32" s="262"/>
      <c r="HO32" s="262"/>
      <c r="HP32" s="262"/>
      <c r="HQ32" s="263"/>
      <c r="HR32" s="193"/>
      <c r="HS32" s="131">
        <f t="shared" si="44"/>
        <v>0</v>
      </c>
      <c r="HT32" s="132">
        <f t="shared" si="14"/>
        <v>1341</v>
      </c>
      <c r="HU32" s="142" t="s">
        <v>97</v>
      </c>
      <c r="HV32" s="143"/>
      <c r="HW32" s="143"/>
      <c r="HX32" s="143"/>
      <c r="HY32" s="143"/>
      <c r="HZ32" s="143"/>
      <c r="IA32" s="122"/>
      <c r="IB32" s="122"/>
      <c r="IC32" s="262"/>
      <c r="ID32" s="262"/>
      <c r="IE32" s="262"/>
      <c r="IF32" s="263"/>
      <c r="IG32" s="193"/>
      <c r="IH32" s="131">
        <f t="shared" si="45"/>
        <v>0</v>
      </c>
      <c r="II32" s="132">
        <f t="shared" si="15"/>
        <v>6499</v>
      </c>
      <c r="IJ32" s="142" t="s">
        <v>97</v>
      </c>
      <c r="IK32" s="143"/>
      <c r="IL32" s="143"/>
      <c r="IM32" s="143"/>
      <c r="IN32" s="143"/>
      <c r="IO32" s="143"/>
      <c r="IP32" s="122"/>
      <c r="IQ32" s="122"/>
      <c r="IR32" s="262"/>
      <c r="IS32" s="262"/>
      <c r="IT32" s="262"/>
      <c r="IU32" s="263"/>
      <c r="IV32" s="193"/>
      <c r="IW32" s="131">
        <f t="shared" si="46"/>
        <v>0</v>
      </c>
      <c r="IX32" s="132">
        <f t="shared" si="16"/>
        <v>1508</v>
      </c>
      <c r="IY32" s="142" t="s">
        <v>97</v>
      </c>
      <c r="IZ32" s="143"/>
      <c r="JA32" s="143"/>
      <c r="JB32" s="143"/>
      <c r="JC32" s="143"/>
      <c r="JD32" s="143"/>
      <c r="JE32" s="122"/>
      <c r="JF32" s="122"/>
      <c r="JG32" s="262">
        <v>71</v>
      </c>
      <c r="JH32" s="262">
        <v>242</v>
      </c>
      <c r="JI32" s="262">
        <v>-118</v>
      </c>
      <c r="JJ32" s="263">
        <v>12</v>
      </c>
      <c r="JK32" s="193">
        <v>10000</v>
      </c>
      <c r="JL32" s="131">
        <f t="shared" si="47"/>
        <v>12</v>
      </c>
      <c r="JM32" s="132">
        <f t="shared" si="71"/>
        <v>1665</v>
      </c>
      <c r="JN32" s="142" t="s">
        <v>97</v>
      </c>
      <c r="JO32" s="143"/>
      <c r="JP32" s="143"/>
      <c r="JQ32" s="143"/>
      <c r="JR32" s="143"/>
      <c r="JS32" s="143"/>
      <c r="JT32" s="122"/>
      <c r="JU32" s="122"/>
      <c r="JV32" s="262">
        <v>1</v>
      </c>
      <c r="JW32" s="262"/>
      <c r="JX32" s="262"/>
      <c r="JY32" s="263"/>
      <c r="JZ32" s="193">
        <v>1000</v>
      </c>
      <c r="KA32" s="131">
        <f t="shared" ref="KA32:KA95" si="77">JY32</f>
        <v>0</v>
      </c>
      <c r="KB32" s="132">
        <f t="shared" si="18"/>
        <v>252</v>
      </c>
      <c r="KC32" s="142" t="s">
        <v>97</v>
      </c>
      <c r="KD32" s="143"/>
      <c r="KE32" s="143"/>
      <c r="KF32" s="143"/>
      <c r="KG32" s="143"/>
      <c r="KH32" s="143"/>
      <c r="KI32" s="122"/>
      <c r="KJ32" s="122"/>
      <c r="KK32" s="262"/>
      <c r="KL32" s="262"/>
      <c r="KM32" s="262"/>
      <c r="KN32" s="263"/>
      <c r="KO32" s="193">
        <v>1000</v>
      </c>
      <c r="KP32" s="131">
        <f t="shared" si="49"/>
        <v>0</v>
      </c>
      <c r="KQ32" s="132">
        <f t="shared" si="19"/>
        <v>-230</v>
      </c>
      <c r="KR32" s="142" t="s">
        <v>97</v>
      </c>
      <c r="KS32" s="143"/>
      <c r="KT32" s="143"/>
      <c r="KU32" s="143"/>
      <c r="KV32" s="143"/>
      <c r="KW32" s="143"/>
      <c r="KX32" s="122"/>
      <c r="KY32" s="122"/>
      <c r="KZ32" s="262">
        <v>8</v>
      </c>
      <c r="LA32" s="262">
        <v>47</v>
      </c>
      <c r="LB32" s="262">
        <v>-5</v>
      </c>
      <c r="LC32" s="263">
        <v>45</v>
      </c>
      <c r="LD32" s="193">
        <v>1000</v>
      </c>
      <c r="LE32" s="131">
        <f t="shared" si="50"/>
        <v>45</v>
      </c>
      <c r="LF32" s="132">
        <f t="shared" si="20"/>
        <v>1180</v>
      </c>
      <c r="LG32" s="271"/>
      <c r="LH32" s="142" t="s">
        <v>97</v>
      </c>
      <c r="LI32" s="143"/>
      <c r="LJ32" s="143"/>
      <c r="LK32" s="143"/>
      <c r="LL32" s="143"/>
      <c r="LM32" s="144"/>
      <c r="LN32" s="143"/>
      <c r="LO32" s="143"/>
      <c r="LP32" s="121"/>
      <c r="LQ32" s="122"/>
      <c r="LR32" s="124"/>
      <c r="LS32" s="124"/>
      <c r="LT32" s="71"/>
      <c r="LU32" s="129">
        <v>1</v>
      </c>
      <c r="LV32" s="129">
        <v>41</v>
      </c>
      <c r="LW32" s="129">
        <v>0</v>
      </c>
      <c r="LX32" s="130">
        <v>34</v>
      </c>
      <c r="LY32" s="193">
        <v>1000</v>
      </c>
      <c r="LZ32" s="131">
        <f t="shared" si="51"/>
        <v>34</v>
      </c>
      <c r="MA32" s="132">
        <f t="shared" si="21"/>
        <v>275</v>
      </c>
      <c r="MB32" s="229"/>
      <c r="MC32" s="142" t="s">
        <v>97</v>
      </c>
      <c r="MD32" s="143"/>
      <c r="ME32" s="143"/>
      <c r="MF32" s="143"/>
      <c r="MG32" s="143"/>
      <c r="MH32" s="144"/>
      <c r="MI32" s="143"/>
      <c r="MJ32" s="143"/>
      <c r="MK32" s="121"/>
      <c r="ML32" s="122"/>
      <c r="MM32" s="124"/>
      <c r="MN32" s="124"/>
      <c r="MO32" s="71"/>
      <c r="MP32" s="129">
        <v>1</v>
      </c>
      <c r="MQ32" s="129"/>
      <c r="MR32" s="129"/>
      <c r="MS32" s="130">
        <v>13</v>
      </c>
      <c r="MT32" s="193">
        <v>1000</v>
      </c>
      <c r="MU32" s="131">
        <f t="shared" si="52"/>
        <v>13</v>
      </c>
      <c r="MV32" s="132">
        <f t="shared" si="22"/>
        <v>29</v>
      </c>
      <c r="MX32" s="142" t="s">
        <v>97</v>
      </c>
      <c r="MY32" s="143"/>
      <c r="MZ32" s="143"/>
      <c r="NA32" s="143"/>
      <c r="NB32" s="143"/>
      <c r="NC32" s="144"/>
      <c r="ND32" s="143"/>
      <c r="NE32" s="143"/>
      <c r="NF32" s="121"/>
      <c r="NG32" s="122"/>
      <c r="NH32" s="124"/>
      <c r="NI32" s="124"/>
      <c r="NJ32" s="71"/>
      <c r="NK32" s="129">
        <v>1</v>
      </c>
      <c r="NL32" s="129"/>
      <c r="NM32" s="129"/>
      <c r="NN32" s="130">
        <v>6</v>
      </c>
      <c r="NO32" s="193">
        <v>185</v>
      </c>
      <c r="NP32" s="131">
        <f t="shared" si="53"/>
        <v>6</v>
      </c>
      <c r="NQ32" s="132">
        <f t="shared" si="23"/>
        <v>115</v>
      </c>
      <c r="NS32" s="142" t="s">
        <v>97</v>
      </c>
      <c r="NT32" s="143"/>
      <c r="NU32" s="143"/>
      <c r="NV32" s="143"/>
      <c r="NW32" s="143"/>
      <c r="NX32" s="144"/>
      <c r="NY32" s="143"/>
      <c r="NZ32" s="143"/>
      <c r="OA32" s="121"/>
      <c r="OB32" s="122"/>
      <c r="OC32" s="124"/>
      <c r="OD32" s="124"/>
      <c r="OE32" s="71"/>
      <c r="OF32" s="129">
        <v>256</v>
      </c>
      <c r="OG32" s="129">
        <v>82</v>
      </c>
      <c r="OH32" s="129">
        <v>-205</v>
      </c>
      <c r="OI32" s="130">
        <v>82</v>
      </c>
      <c r="OJ32" s="193">
        <v>1000</v>
      </c>
      <c r="OK32" s="131">
        <f t="shared" si="54"/>
        <v>82</v>
      </c>
      <c r="OL32" s="132">
        <f t="shared" si="24"/>
        <v>607</v>
      </c>
      <c r="OQ32" s="373" t="s">
        <v>97</v>
      </c>
      <c r="OR32" s="485"/>
      <c r="OS32" s="485"/>
      <c r="OT32" s="485"/>
      <c r="OU32" s="485"/>
      <c r="OV32" s="485"/>
      <c r="OW32" s="532"/>
      <c r="OX32" s="533"/>
      <c r="OY32" s="367">
        <v>1</v>
      </c>
      <c r="OZ32" s="367">
        <v>29</v>
      </c>
      <c r="PA32" s="367">
        <v>-12</v>
      </c>
      <c r="PB32" s="368">
        <v>25</v>
      </c>
      <c r="PC32" s="476">
        <v>1000</v>
      </c>
      <c r="PD32" s="370">
        <f t="shared" si="55"/>
        <v>25</v>
      </c>
      <c r="PE32" s="477">
        <f t="shared" si="72"/>
        <v>191</v>
      </c>
      <c r="PF32" s="142" t="s">
        <v>97</v>
      </c>
      <c r="PG32" s="143"/>
      <c r="PH32" s="143"/>
      <c r="PI32" s="143"/>
      <c r="PJ32" s="143"/>
      <c r="PK32" s="143"/>
      <c r="PL32" s="544"/>
      <c r="PM32" s="545"/>
      <c r="PN32" s="367">
        <v>32</v>
      </c>
      <c r="PO32" s="367">
        <v>18</v>
      </c>
      <c r="PP32" s="367">
        <v>-211</v>
      </c>
      <c r="PQ32" s="368">
        <v>-87</v>
      </c>
      <c r="PR32" s="193">
        <v>1000</v>
      </c>
      <c r="PS32" s="131">
        <f t="shared" si="56"/>
        <v>-87</v>
      </c>
      <c r="PT32" s="132">
        <f t="shared" si="73"/>
        <v>100</v>
      </c>
      <c r="PU32" s="142" t="s">
        <v>97</v>
      </c>
      <c r="PV32" s="143"/>
      <c r="PW32" s="143"/>
      <c r="PX32" s="143"/>
      <c r="PY32" s="143"/>
      <c r="PZ32" s="143"/>
      <c r="QA32" s="544"/>
      <c r="QB32" s="545"/>
      <c r="QC32" s="367"/>
      <c r="QD32" s="367"/>
      <c r="QE32" s="367"/>
      <c r="QF32" s="368"/>
      <c r="QG32" s="193">
        <v>1000</v>
      </c>
      <c r="QH32" s="131">
        <f t="shared" si="57"/>
        <v>0</v>
      </c>
      <c r="QI32" s="132">
        <f t="shared" si="74"/>
        <v>0</v>
      </c>
      <c r="QJ32" s="142" t="s">
        <v>97</v>
      </c>
      <c r="QK32" s="143"/>
      <c r="QL32" s="143"/>
      <c r="QM32" s="143"/>
      <c r="QN32" s="143"/>
      <c r="QO32" s="143"/>
      <c r="QP32" s="544"/>
      <c r="QQ32" s="545"/>
      <c r="QR32" s="367"/>
      <c r="QS32" s="367"/>
      <c r="QT32" s="367"/>
      <c r="QU32" s="368"/>
      <c r="QV32" s="193">
        <v>1000</v>
      </c>
      <c r="QW32" s="131">
        <f t="shared" si="58"/>
        <v>0</v>
      </c>
      <c r="QX32" s="132">
        <f t="shared" si="75"/>
        <v>0</v>
      </c>
      <c r="QY32" s="142" t="s">
        <v>97</v>
      </c>
      <c r="QZ32" s="143"/>
      <c r="RA32" s="143"/>
      <c r="RB32" s="143"/>
      <c r="RC32" s="143"/>
      <c r="RD32" s="143"/>
      <c r="RE32" s="544"/>
      <c r="RF32" s="545"/>
      <c r="RG32" s="367">
        <v>8</v>
      </c>
      <c r="RH32" s="367">
        <v>40</v>
      </c>
      <c r="RI32" s="367">
        <v>-19</v>
      </c>
      <c r="RJ32" s="368">
        <v>39</v>
      </c>
      <c r="RK32" s="193">
        <v>1000</v>
      </c>
      <c r="RL32" s="131">
        <f t="shared" si="59"/>
        <v>39</v>
      </c>
      <c r="RM32" s="132">
        <f t="shared" si="76"/>
        <v>113</v>
      </c>
    </row>
    <row r="33" spans="1:481" ht="14.4">
      <c r="A33" s="142" t="s">
        <v>98</v>
      </c>
      <c r="B33" s="143"/>
      <c r="C33" s="143"/>
      <c r="D33" s="143"/>
      <c r="E33" s="143"/>
      <c r="F33" s="143"/>
      <c r="G33" s="122"/>
      <c r="H33" s="122"/>
      <c r="I33" s="367">
        <v>1</v>
      </c>
      <c r="J33" s="367"/>
      <c r="K33" s="367"/>
      <c r="L33" s="368"/>
      <c r="M33" s="193">
        <v>1000</v>
      </c>
      <c r="N33" s="131">
        <f t="shared" si="30"/>
        <v>0</v>
      </c>
      <c r="O33" s="132">
        <f t="shared" si="0"/>
        <v>0</v>
      </c>
      <c r="Q33" s="142" t="s">
        <v>98</v>
      </c>
      <c r="R33" s="143"/>
      <c r="S33" s="143"/>
      <c r="T33" s="143"/>
      <c r="U33" s="143"/>
      <c r="V33" s="143"/>
      <c r="W33" s="122"/>
      <c r="X33" s="122"/>
      <c r="Y33" s="367">
        <v>16</v>
      </c>
      <c r="Z33" s="367">
        <v>77</v>
      </c>
      <c r="AA33" s="367">
        <v>-1</v>
      </c>
      <c r="AB33" s="368">
        <v>76</v>
      </c>
      <c r="AC33" s="193">
        <v>1000</v>
      </c>
      <c r="AD33" s="131">
        <f t="shared" si="31"/>
        <v>76</v>
      </c>
      <c r="AE33" s="132">
        <f t="shared" si="61"/>
        <v>410</v>
      </c>
      <c r="AF33" s="142" t="s">
        <v>98</v>
      </c>
      <c r="AG33" s="143"/>
      <c r="AH33" s="143"/>
      <c r="AI33" s="143"/>
      <c r="AJ33" s="143"/>
      <c r="AK33" s="143"/>
      <c r="AL33" s="122"/>
      <c r="AM33" s="122"/>
      <c r="AN33" s="367"/>
      <c r="AO33" s="367">
        <v>36</v>
      </c>
      <c r="AP33" s="367">
        <v>-41</v>
      </c>
      <c r="AQ33" s="368">
        <v>31</v>
      </c>
      <c r="AR33" s="193">
        <v>1000</v>
      </c>
      <c r="AS33" s="131">
        <f t="shared" si="32"/>
        <v>31</v>
      </c>
      <c r="AT33" s="132">
        <f t="shared" si="2"/>
        <v>560</v>
      </c>
      <c r="AU33" s="142" t="s">
        <v>98</v>
      </c>
      <c r="AV33" s="143"/>
      <c r="AW33" s="143"/>
      <c r="AX33" s="143"/>
      <c r="AY33" s="143"/>
      <c r="AZ33" s="143"/>
      <c r="BA33" s="122"/>
      <c r="BB33" s="122"/>
      <c r="BC33" s="367"/>
      <c r="BD33" s="367">
        <v>36</v>
      </c>
      <c r="BE33" s="367">
        <v>-41</v>
      </c>
      <c r="BF33" s="368">
        <v>31</v>
      </c>
      <c r="BG33" s="193">
        <v>1000</v>
      </c>
      <c r="BH33" s="131">
        <f t="shared" si="33"/>
        <v>31</v>
      </c>
      <c r="BI33" s="132">
        <f t="shared" si="3"/>
        <v>445</v>
      </c>
      <c r="BJ33" s="400"/>
      <c r="BK33" s="142" t="s">
        <v>98</v>
      </c>
      <c r="BL33" s="143"/>
      <c r="BM33" s="143"/>
      <c r="BN33" s="143"/>
      <c r="BO33" s="143"/>
      <c r="BP33" s="143"/>
      <c r="BQ33" s="122"/>
      <c r="BR33" s="280"/>
      <c r="BS33" s="367"/>
      <c r="BT33" s="262"/>
      <c r="BU33" s="262"/>
      <c r="BV33" s="263"/>
      <c r="BW33" s="193">
        <v>1000</v>
      </c>
      <c r="BX33" s="131">
        <f t="shared" si="62"/>
        <v>0</v>
      </c>
      <c r="BY33" s="132">
        <f t="shared" si="63"/>
        <v>0</v>
      </c>
      <c r="BZ33" s="400"/>
      <c r="CA33" s="142" t="s">
        <v>98</v>
      </c>
      <c r="CB33" s="143"/>
      <c r="CC33" s="143"/>
      <c r="CD33" s="143"/>
      <c r="CE33" s="143"/>
      <c r="CF33" s="143"/>
      <c r="CG33" s="122"/>
      <c r="CH33" s="122"/>
      <c r="CI33" s="367">
        <v>2</v>
      </c>
      <c r="CJ33" s="262">
        <v>36</v>
      </c>
      <c r="CK33" s="262">
        <v>-11</v>
      </c>
      <c r="CL33" s="263">
        <v>20</v>
      </c>
      <c r="CM33" s="193">
        <v>1000</v>
      </c>
      <c r="CN33" s="131">
        <f t="shared" si="35"/>
        <v>20</v>
      </c>
      <c r="CO33" s="132">
        <f t="shared" si="64"/>
        <v>128</v>
      </c>
      <c r="CP33" s="373" t="s">
        <v>98</v>
      </c>
      <c r="CQ33" s="383"/>
      <c r="CR33" s="383"/>
      <c r="CS33" s="383"/>
      <c r="CT33" s="383"/>
      <c r="CU33" s="383"/>
      <c r="CV33" s="358"/>
      <c r="CW33" s="358"/>
      <c r="CX33" s="367">
        <v>2</v>
      </c>
      <c r="CY33" s="367">
        <v>41</v>
      </c>
      <c r="CZ33" s="367">
        <v>-5</v>
      </c>
      <c r="DA33" s="368">
        <v>32</v>
      </c>
      <c r="DB33" s="369">
        <v>1000</v>
      </c>
      <c r="DC33" s="370">
        <f t="shared" si="36"/>
        <v>32</v>
      </c>
      <c r="DD33" s="371">
        <f t="shared" si="6"/>
        <v>261</v>
      </c>
      <c r="DE33" s="142" t="s">
        <v>98</v>
      </c>
      <c r="DF33" s="143"/>
      <c r="DG33" s="143"/>
      <c r="DH33" s="143"/>
      <c r="DI33" s="143"/>
      <c r="DJ33" s="143"/>
      <c r="DK33" s="122"/>
      <c r="DL33" s="122"/>
      <c r="DM33" s="262">
        <v>1</v>
      </c>
      <c r="DN33" s="262"/>
      <c r="DO33" s="262"/>
      <c r="DP33" s="263"/>
      <c r="DQ33" s="193">
        <v>1000</v>
      </c>
      <c r="DR33" s="131">
        <f t="shared" si="37"/>
        <v>0</v>
      </c>
      <c r="DS33" s="132">
        <f t="shared" si="65"/>
        <v>0</v>
      </c>
      <c r="DT33" s="142" t="s">
        <v>98</v>
      </c>
      <c r="DU33" s="143"/>
      <c r="DV33" s="143"/>
      <c r="DW33" s="143"/>
      <c r="DX33" s="143"/>
      <c r="DY33" s="143"/>
      <c r="DZ33" s="122"/>
      <c r="EA33" s="122"/>
      <c r="EB33" s="262">
        <v>1</v>
      </c>
      <c r="EC33" s="262"/>
      <c r="ED33" s="262"/>
      <c r="EE33" s="263"/>
      <c r="EF33" s="193">
        <v>1000</v>
      </c>
      <c r="EG33" s="131">
        <f t="shared" si="38"/>
        <v>0</v>
      </c>
      <c r="EH33" s="132">
        <f t="shared" si="66"/>
        <v>0</v>
      </c>
      <c r="EI33" s="142" t="s">
        <v>98</v>
      </c>
      <c r="EJ33" s="143"/>
      <c r="EK33" s="143"/>
      <c r="EL33" s="143"/>
      <c r="EM33" s="143"/>
      <c r="EN33" s="143"/>
      <c r="EO33" s="122"/>
      <c r="EP33" s="122"/>
      <c r="EQ33" s="262">
        <v>1</v>
      </c>
      <c r="ER33" s="262"/>
      <c r="ES33" s="262"/>
      <c r="ET33" s="263"/>
      <c r="EU33" s="193">
        <v>1000</v>
      </c>
      <c r="EV33" s="131">
        <f t="shared" si="39"/>
        <v>0</v>
      </c>
      <c r="EW33" s="132">
        <f t="shared" si="67"/>
        <v>0</v>
      </c>
      <c r="EX33" s="142" t="s">
        <v>98</v>
      </c>
      <c r="EY33" s="143"/>
      <c r="EZ33" s="143"/>
      <c r="FA33" s="143"/>
      <c r="FB33" s="143"/>
      <c r="FC33" s="143"/>
      <c r="FD33" s="122"/>
      <c r="FE33" s="122"/>
      <c r="FF33" s="262">
        <v>1</v>
      </c>
      <c r="FG33" s="262"/>
      <c r="FH33" s="262"/>
      <c r="FI33" s="263"/>
      <c r="FJ33" s="193">
        <v>1000</v>
      </c>
      <c r="FK33" s="131">
        <f t="shared" si="40"/>
        <v>0</v>
      </c>
      <c r="FL33" s="132">
        <f t="shared" si="68"/>
        <v>0</v>
      </c>
      <c r="FM33" s="142" t="s">
        <v>98</v>
      </c>
      <c r="FN33" s="143"/>
      <c r="FO33" s="143"/>
      <c r="FP33" s="143"/>
      <c r="FQ33" s="143"/>
      <c r="FR33" s="143"/>
      <c r="FS33" s="122"/>
      <c r="FT33" s="122"/>
      <c r="FU33" s="262">
        <v>1</v>
      </c>
      <c r="FV33" s="262">
        <v>48</v>
      </c>
      <c r="FW33" s="262">
        <v>-1</v>
      </c>
      <c r="FX33" s="263">
        <v>14</v>
      </c>
      <c r="FY33" s="193">
        <v>1000</v>
      </c>
      <c r="FZ33" s="131">
        <f t="shared" si="41"/>
        <v>14</v>
      </c>
      <c r="GA33" s="132">
        <f t="shared" si="69"/>
        <v>138</v>
      </c>
      <c r="GB33" s="142" t="s">
        <v>98</v>
      </c>
      <c r="GC33" s="143"/>
      <c r="GD33" s="143"/>
      <c r="GE33" s="143"/>
      <c r="GF33" s="143"/>
      <c r="GG33" s="143"/>
      <c r="GH33" s="122"/>
      <c r="GI33" s="122"/>
      <c r="GJ33" s="262">
        <v>1</v>
      </c>
      <c r="GK33" s="262">
        <v>10</v>
      </c>
      <c r="GL33" s="262">
        <v>-13</v>
      </c>
      <c r="GM33" s="263">
        <v>-12</v>
      </c>
      <c r="GN33" s="193">
        <v>10000</v>
      </c>
      <c r="GO33" s="131">
        <f t="shared" si="42"/>
        <v>-12</v>
      </c>
      <c r="GP33" s="132">
        <f t="shared" si="70"/>
        <v>25</v>
      </c>
      <c r="GQ33" s="142" t="s">
        <v>98</v>
      </c>
      <c r="GR33" s="143"/>
      <c r="GS33" s="143"/>
      <c r="GT33" s="143"/>
      <c r="GU33" s="143"/>
      <c r="GV33" s="143"/>
      <c r="GW33" s="122"/>
      <c r="GX33" s="122"/>
      <c r="GY33" s="262">
        <v>14</v>
      </c>
      <c r="GZ33" s="262">
        <v>415</v>
      </c>
      <c r="HA33" s="262">
        <v>-75</v>
      </c>
      <c r="HB33" s="263">
        <v>414</v>
      </c>
      <c r="HC33" s="193">
        <v>10000</v>
      </c>
      <c r="HD33" s="131">
        <f t="shared" si="43"/>
        <v>414</v>
      </c>
      <c r="HE33" s="132">
        <f t="shared" si="13"/>
        <v>5725</v>
      </c>
      <c r="HF33" s="142" t="s">
        <v>98</v>
      </c>
      <c r="HG33" s="143"/>
      <c r="HH33" s="143"/>
      <c r="HI33" s="143"/>
      <c r="HJ33" s="143"/>
      <c r="HK33" s="143"/>
      <c r="HL33" s="122"/>
      <c r="HM33" s="122"/>
      <c r="HN33" s="262"/>
      <c r="HO33" s="262"/>
      <c r="HP33" s="262"/>
      <c r="HQ33" s="263"/>
      <c r="HR33" s="193"/>
      <c r="HS33" s="131">
        <f t="shared" si="44"/>
        <v>0</v>
      </c>
      <c r="HT33" s="132">
        <f t="shared" si="14"/>
        <v>1341</v>
      </c>
      <c r="HU33" s="142" t="s">
        <v>98</v>
      </c>
      <c r="HV33" s="143"/>
      <c r="HW33" s="143"/>
      <c r="HX33" s="143"/>
      <c r="HY33" s="143"/>
      <c r="HZ33" s="143"/>
      <c r="IA33" s="122"/>
      <c r="IB33" s="122"/>
      <c r="IC33" s="262"/>
      <c r="ID33" s="262"/>
      <c r="IE33" s="262"/>
      <c r="IF33" s="263"/>
      <c r="IG33" s="193"/>
      <c r="IH33" s="131">
        <f t="shared" si="45"/>
        <v>0</v>
      </c>
      <c r="II33" s="132">
        <f t="shared" si="15"/>
        <v>6499</v>
      </c>
      <c r="IJ33" s="142" t="s">
        <v>98</v>
      </c>
      <c r="IK33" s="143"/>
      <c r="IL33" s="143"/>
      <c r="IM33" s="143"/>
      <c r="IN33" s="143"/>
      <c r="IO33" s="143"/>
      <c r="IP33" s="122"/>
      <c r="IQ33" s="122"/>
      <c r="IR33" s="262"/>
      <c r="IS33" s="262"/>
      <c r="IT33" s="262"/>
      <c r="IU33" s="263"/>
      <c r="IV33" s="193"/>
      <c r="IW33" s="131">
        <f t="shared" si="46"/>
        <v>0</v>
      </c>
      <c r="IX33" s="132">
        <f t="shared" si="16"/>
        <v>1508</v>
      </c>
      <c r="IY33" s="142" t="s">
        <v>98</v>
      </c>
      <c r="IZ33" s="143"/>
      <c r="JA33" s="143"/>
      <c r="JB33" s="143"/>
      <c r="JC33" s="143"/>
      <c r="JD33" s="143"/>
      <c r="JE33" s="122"/>
      <c r="JF33" s="122"/>
      <c r="JG33" s="262">
        <v>12</v>
      </c>
      <c r="JH33" s="262">
        <v>349</v>
      </c>
      <c r="JI33" s="262">
        <v>-35</v>
      </c>
      <c r="JJ33" s="263">
        <v>337</v>
      </c>
      <c r="JK33" s="193">
        <v>10000</v>
      </c>
      <c r="JL33" s="131">
        <f t="shared" si="47"/>
        <v>337</v>
      </c>
      <c r="JM33" s="132">
        <f t="shared" si="71"/>
        <v>2002</v>
      </c>
      <c r="JN33" s="142" t="s">
        <v>98</v>
      </c>
      <c r="JO33" s="143"/>
      <c r="JP33" s="143"/>
      <c r="JQ33" s="143"/>
      <c r="JR33" s="143"/>
      <c r="JS33" s="143"/>
      <c r="JT33" s="122"/>
      <c r="JU33" s="122"/>
      <c r="JV33" s="262">
        <v>1</v>
      </c>
      <c r="JW33" s="262"/>
      <c r="JX33" s="262"/>
      <c r="JY33" s="263"/>
      <c r="JZ33" s="193">
        <v>1000</v>
      </c>
      <c r="KA33" s="131">
        <f t="shared" si="77"/>
        <v>0</v>
      </c>
      <c r="KB33" s="132">
        <f t="shared" si="18"/>
        <v>252</v>
      </c>
      <c r="KC33" s="142" t="s">
        <v>98</v>
      </c>
      <c r="KD33" s="143"/>
      <c r="KE33" s="143"/>
      <c r="KF33" s="143"/>
      <c r="KG33" s="143"/>
      <c r="KH33" s="143"/>
      <c r="KI33" s="122"/>
      <c r="KJ33" s="122"/>
      <c r="KK33" s="262"/>
      <c r="KL33" s="262"/>
      <c r="KM33" s="262"/>
      <c r="KN33" s="263"/>
      <c r="KO33" s="193">
        <v>1000</v>
      </c>
      <c r="KP33" s="131">
        <f t="shared" si="49"/>
        <v>0</v>
      </c>
      <c r="KQ33" s="132">
        <f t="shared" si="19"/>
        <v>-230</v>
      </c>
      <c r="KR33" s="142" t="s">
        <v>98</v>
      </c>
      <c r="KS33" s="143"/>
      <c r="KT33" s="143"/>
      <c r="KU33" s="143"/>
      <c r="KV33" s="143"/>
      <c r="KW33" s="143"/>
      <c r="KX33" s="122"/>
      <c r="KY33" s="122"/>
      <c r="KZ33" s="262">
        <v>10</v>
      </c>
      <c r="LA33" s="262">
        <v>39</v>
      </c>
      <c r="LB33" s="262">
        <v>-34</v>
      </c>
      <c r="LC33" s="263">
        <v>38</v>
      </c>
      <c r="LD33" s="193">
        <v>1000</v>
      </c>
      <c r="LE33" s="131">
        <f t="shared" si="50"/>
        <v>38</v>
      </c>
      <c r="LF33" s="132">
        <f t="shared" si="20"/>
        <v>1218</v>
      </c>
      <c r="LG33" s="271"/>
      <c r="LH33" s="142" t="s">
        <v>98</v>
      </c>
      <c r="LI33" s="143"/>
      <c r="LJ33" s="143"/>
      <c r="LK33" s="143"/>
      <c r="LL33" s="143"/>
      <c r="LM33" s="144"/>
      <c r="LN33" s="143"/>
      <c r="LO33" s="143"/>
      <c r="LP33" s="121"/>
      <c r="LQ33" s="122"/>
      <c r="LR33" s="124"/>
      <c r="LS33" s="124"/>
      <c r="LT33" s="122"/>
      <c r="LU33" s="129">
        <v>1</v>
      </c>
      <c r="LV33" s="129">
        <v>12</v>
      </c>
      <c r="LW33" s="129">
        <v>-14</v>
      </c>
      <c r="LX33" s="130">
        <v>1</v>
      </c>
      <c r="LY33" s="193">
        <v>1000</v>
      </c>
      <c r="LZ33" s="131">
        <f t="shared" si="51"/>
        <v>1</v>
      </c>
      <c r="MA33" s="132">
        <f t="shared" si="21"/>
        <v>276</v>
      </c>
      <c r="MB33" s="229"/>
      <c r="MC33" s="142" t="s">
        <v>98</v>
      </c>
      <c r="MD33" s="143"/>
      <c r="ME33" s="143"/>
      <c r="MF33" s="143"/>
      <c r="MG33" s="143"/>
      <c r="MH33" s="144"/>
      <c r="MI33" s="143"/>
      <c r="MJ33" s="143"/>
      <c r="MK33" s="121"/>
      <c r="ML33" s="122"/>
      <c r="MM33" s="124"/>
      <c r="MN33" s="124"/>
      <c r="MO33" s="122"/>
      <c r="MP33" s="129">
        <v>1</v>
      </c>
      <c r="MQ33" s="129"/>
      <c r="MR33" s="129"/>
      <c r="MS33" s="130">
        <v>11</v>
      </c>
      <c r="MT33" s="193">
        <v>1000</v>
      </c>
      <c r="MU33" s="131">
        <f t="shared" si="52"/>
        <v>11</v>
      </c>
      <c r="MV33" s="132">
        <f t="shared" si="22"/>
        <v>40</v>
      </c>
      <c r="MX33" s="142" t="s">
        <v>98</v>
      </c>
      <c r="MY33" s="143"/>
      <c r="MZ33" s="143"/>
      <c r="NA33" s="143"/>
      <c r="NB33" s="143"/>
      <c r="NC33" s="144"/>
      <c r="ND33" s="143"/>
      <c r="NE33" s="143"/>
      <c r="NF33" s="121"/>
      <c r="NG33" s="122"/>
      <c r="NH33" s="124"/>
      <c r="NI33" s="124"/>
      <c r="NJ33" s="122"/>
      <c r="NK33" s="129">
        <v>1</v>
      </c>
      <c r="NL33" s="129"/>
      <c r="NM33" s="129"/>
      <c r="NN33" s="130">
        <v>10</v>
      </c>
      <c r="NO33" s="193">
        <v>837</v>
      </c>
      <c r="NP33" s="131">
        <f t="shared" si="53"/>
        <v>10</v>
      </c>
      <c r="NQ33" s="132">
        <f t="shared" si="23"/>
        <v>125</v>
      </c>
      <c r="NS33" s="142" t="s">
        <v>98</v>
      </c>
      <c r="NT33" s="143"/>
      <c r="NU33" s="143"/>
      <c r="NV33" s="143"/>
      <c r="NW33" s="143"/>
      <c r="NX33" s="144"/>
      <c r="NY33" s="143"/>
      <c r="NZ33" s="143"/>
      <c r="OA33" s="121"/>
      <c r="OB33" s="122"/>
      <c r="OC33" s="124"/>
      <c r="OD33" s="124"/>
      <c r="OE33" s="122"/>
      <c r="OF33" s="129">
        <v>512</v>
      </c>
      <c r="OG33" s="129">
        <v>84</v>
      </c>
      <c r="OH33" s="129">
        <v>-483</v>
      </c>
      <c r="OI33" s="130">
        <v>84</v>
      </c>
      <c r="OJ33" s="193">
        <v>1000</v>
      </c>
      <c r="OK33" s="131">
        <f t="shared" si="54"/>
        <v>84</v>
      </c>
      <c r="OL33" s="132">
        <f t="shared" si="24"/>
        <v>691</v>
      </c>
      <c r="OQ33" s="373" t="s">
        <v>98</v>
      </c>
      <c r="OR33" s="485"/>
      <c r="OS33" s="485"/>
      <c r="OT33" s="485"/>
      <c r="OU33" s="485"/>
      <c r="OV33" s="485"/>
      <c r="OW33" s="358"/>
      <c r="OX33" s="358"/>
      <c r="OY33" s="367">
        <v>1</v>
      </c>
      <c r="OZ33" s="367">
        <v>23</v>
      </c>
      <c r="PA33" s="367">
        <v>-11</v>
      </c>
      <c r="PB33" s="368">
        <v>19</v>
      </c>
      <c r="PC33" s="476">
        <v>1000</v>
      </c>
      <c r="PD33" s="370">
        <f t="shared" si="55"/>
        <v>19</v>
      </c>
      <c r="PE33" s="477">
        <f t="shared" si="72"/>
        <v>210</v>
      </c>
      <c r="PF33" s="142" t="s">
        <v>98</v>
      </c>
      <c r="PG33" s="143"/>
      <c r="PH33" s="143"/>
      <c r="PI33" s="143"/>
      <c r="PJ33" s="143"/>
      <c r="PK33" s="143"/>
      <c r="PL33" s="122"/>
      <c r="PM33" s="122"/>
      <c r="PN33" s="367">
        <v>40</v>
      </c>
      <c r="PO33" s="367">
        <v>110</v>
      </c>
      <c r="PP33" s="367">
        <v>-34</v>
      </c>
      <c r="PQ33" s="368">
        <v>31</v>
      </c>
      <c r="PR33" s="193">
        <v>198</v>
      </c>
      <c r="PS33" s="131">
        <f t="shared" si="56"/>
        <v>31</v>
      </c>
      <c r="PT33" s="132">
        <f t="shared" si="73"/>
        <v>131</v>
      </c>
      <c r="PU33" s="142" t="s">
        <v>98</v>
      </c>
      <c r="PV33" s="143"/>
      <c r="PW33" s="143"/>
      <c r="PX33" s="143"/>
      <c r="PY33" s="143"/>
      <c r="PZ33" s="143"/>
      <c r="QA33" s="122"/>
      <c r="QB33" s="122"/>
      <c r="QC33" s="367"/>
      <c r="QD33" s="367"/>
      <c r="QE33" s="367"/>
      <c r="QF33" s="368"/>
      <c r="QG33" s="193">
        <v>1000</v>
      </c>
      <c r="QH33" s="131">
        <f t="shared" si="57"/>
        <v>0</v>
      </c>
      <c r="QI33" s="132">
        <f t="shared" si="74"/>
        <v>0</v>
      </c>
      <c r="QJ33" s="142" t="s">
        <v>98</v>
      </c>
      <c r="QK33" s="143"/>
      <c r="QL33" s="143"/>
      <c r="QM33" s="143"/>
      <c r="QN33" s="143"/>
      <c r="QO33" s="143"/>
      <c r="QP33" s="122"/>
      <c r="QQ33" s="122"/>
      <c r="QR33" s="367"/>
      <c r="QS33" s="367"/>
      <c r="QT33" s="367"/>
      <c r="QU33" s="368"/>
      <c r="QV33" s="193">
        <v>1000</v>
      </c>
      <c r="QW33" s="131">
        <f t="shared" si="58"/>
        <v>0</v>
      </c>
      <c r="QX33" s="132">
        <f t="shared" si="75"/>
        <v>0</v>
      </c>
      <c r="QY33" s="142" t="s">
        <v>98</v>
      </c>
      <c r="QZ33" s="143"/>
      <c r="RA33" s="143"/>
      <c r="RB33" s="143"/>
      <c r="RC33" s="143"/>
      <c r="RD33" s="143"/>
      <c r="RE33" s="122"/>
      <c r="RF33" s="122"/>
      <c r="RG33" s="367">
        <v>8</v>
      </c>
      <c r="RH33" s="367">
        <v>56</v>
      </c>
      <c r="RI33" s="367">
        <v>-5</v>
      </c>
      <c r="RJ33" s="368">
        <v>45</v>
      </c>
      <c r="RK33" s="193">
        <v>1000</v>
      </c>
      <c r="RL33" s="131">
        <f t="shared" si="59"/>
        <v>45</v>
      </c>
      <c r="RM33" s="132">
        <f t="shared" si="76"/>
        <v>158</v>
      </c>
    </row>
    <row r="34" spans="1:481" ht="14.4">
      <c r="A34" s="142" t="s">
        <v>99</v>
      </c>
      <c r="B34" s="143"/>
      <c r="C34" s="143"/>
      <c r="D34" s="143"/>
      <c r="E34" s="143"/>
      <c r="F34" s="143"/>
      <c r="G34" s="122"/>
      <c r="H34" s="122"/>
      <c r="I34" s="367">
        <v>1</v>
      </c>
      <c r="J34" s="367"/>
      <c r="K34" s="367"/>
      <c r="L34" s="368"/>
      <c r="M34" s="193">
        <v>1000</v>
      </c>
      <c r="N34" s="131">
        <f t="shared" si="30"/>
        <v>0</v>
      </c>
      <c r="O34" s="132">
        <f t="shared" si="0"/>
        <v>0</v>
      </c>
      <c r="Q34" s="142" t="s">
        <v>99</v>
      </c>
      <c r="R34" s="143"/>
      <c r="S34" s="143"/>
      <c r="T34" s="143"/>
      <c r="U34" s="143"/>
      <c r="V34" s="143"/>
      <c r="W34" s="122"/>
      <c r="X34" s="122"/>
      <c r="Y34" s="367">
        <v>16</v>
      </c>
      <c r="Z34" s="367">
        <v>46</v>
      </c>
      <c r="AA34" s="367">
        <v>-59</v>
      </c>
      <c r="AB34" s="368">
        <v>-48</v>
      </c>
      <c r="AC34" s="193">
        <v>1000</v>
      </c>
      <c r="AD34" s="131">
        <f t="shared" si="31"/>
        <v>-48</v>
      </c>
      <c r="AE34" s="132">
        <f t="shared" si="61"/>
        <v>362</v>
      </c>
      <c r="AF34" s="142" t="s">
        <v>99</v>
      </c>
      <c r="AG34" s="143"/>
      <c r="AH34" s="143"/>
      <c r="AI34" s="143"/>
      <c r="AJ34" s="143"/>
      <c r="AK34" s="143"/>
      <c r="AL34" s="122"/>
      <c r="AM34" s="122"/>
      <c r="AN34" s="367"/>
      <c r="AO34" s="367">
        <v>29</v>
      </c>
      <c r="AP34" s="367">
        <v>-41</v>
      </c>
      <c r="AQ34" s="368">
        <v>7</v>
      </c>
      <c r="AR34" s="193">
        <v>1000</v>
      </c>
      <c r="AS34" s="131">
        <f t="shared" si="32"/>
        <v>7</v>
      </c>
      <c r="AT34" s="132">
        <f t="shared" si="2"/>
        <v>567</v>
      </c>
      <c r="AU34" s="142" t="s">
        <v>99</v>
      </c>
      <c r="AV34" s="143"/>
      <c r="AW34" s="143"/>
      <c r="AX34" s="143"/>
      <c r="AY34" s="143"/>
      <c r="AZ34" s="143"/>
      <c r="BA34" s="122"/>
      <c r="BB34" s="122"/>
      <c r="BC34" s="367"/>
      <c r="BD34" s="367">
        <v>29</v>
      </c>
      <c r="BE34" s="367">
        <v>-41</v>
      </c>
      <c r="BF34" s="368">
        <v>7</v>
      </c>
      <c r="BG34" s="193">
        <v>1000</v>
      </c>
      <c r="BH34" s="131">
        <f t="shared" si="33"/>
        <v>7</v>
      </c>
      <c r="BI34" s="132">
        <f t="shared" si="3"/>
        <v>452</v>
      </c>
      <c r="BJ34" s="400"/>
      <c r="BK34" s="142" t="s">
        <v>99</v>
      </c>
      <c r="BL34" s="143"/>
      <c r="BM34" s="143"/>
      <c r="BN34" s="143"/>
      <c r="BO34" s="143"/>
      <c r="BP34" s="143"/>
      <c r="BQ34" s="122"/>
      <c r="BW34" s="193">
        <v>1000</v>
      </c>
      <c r="BX34" s="131">
        <f t="shared" si="62"/>
        <v>0</v>
      </c>
      <c r="BY34" s="132">
        <f t="shared" si="63"/>
        <v>0</v>
      </c>
      <c r="BZ34" s="400"/>
      <c r="CA34" s="142" t="s">
        <v>99</v>
      </c>
      <c r="CB34" s="143"/>
      <c r="CC34" s="143"/>
      <c r="CD34" s="143"/>
      <c r="CE34" s="143"/>
      <c r="CF34" s="143"/>
      <c r="CG34" s="122"/>
      <c r="CH34" s="122"/>
      <c r="CI34" s="367">
        <v>2</v>
      </c>
      <c r="CJ34" s="262">
        <v>32</v>
      </c>
      <c r="CK34" s="262">
        <v>-12</v>
      </c>
      <c r="CL34" s="262">
        <v>31</v>
      </c>
      <c r="CM34" s="193">
        <v>1000</v>
      </c>
      <c r="CN34" s="131">
        <f t="shared" si="35"/>
        <v>31</v>
      </c>
      <c r="CO34" s="132">
        <f t="shared" si="64"/>
        <v>159</v>
      </c>
      <c r="CP34" s="373" t="s">
        <v>99</v>
      </c>
      <c r="CQ34" s="383"/>
      <c r="CR34" s="383"/>
      <c r="CS34" s="383"/>
      <c r="CT34" s="383"/>
      <c r="CU34" s="383"/>
      <c r="CV34" s="358"/>
      <c r="CW34" s="358"/>
      <c r="CX34" s="367">
        <v>2</v>
      </c>
      <c r="CY34" s="367">
        <v>30</v>
      </c>
      <c r="CZ34" s="367">
        <v>-24</v>
      </c>
      <c r="DA34" s="367">
        <v>27</v>
      </c>
      <c r="DB34" s="369">
        <v>1000</v>
      </c>
      <c r="DC34" s="370">
        <f t="shared" si="36"/>
        <v>27</v>
      </c>
      <c r="DD34" s="371">
        <f t="shared" si="6"/>
        <v>288</v>
      </c>
      <c r="DE34" s="142" t="s">
        <v>99</v>
      </c>
      <c r="DF34" s="143"/>
      <c r="DG34" s="143"/>
      <c r="DH34" s="143"/>
      <c r="DI34" s="143"/>
      <c r="DJ34" s="143"/>
      <c r="DK34" s="122"/>
      <c r="DL34" s="122"/>
      <c r="DM34" s="262">
        <v>1</v>
      </c>
      <c r="DN34" s="262"/>
      <c r="DO34" s="262"/>
      <c r="DP34" s="262"/>
      <c r="DQ34" s="193">
        <v>1000</v>
      </c>
      <c r="DR34" s="131">
        <f t="shared" si="37"/>
        <v>0</v>
      </c>
      <c r="DS34" s="132">
        <f t="shared" si="65"/>
        <v>0</v>
      </c>
      <c r="DT34" s="142" t="s">
        <v>99</v>
      </c>
      <c r="DU34" s="143"/>
      <c r="DV34" s="143"/>
      <c r="DW34" s="143"/>
      <c r="DX34" s="143"/>
      <c r="DY34" s="143"/>
      <c r="DZ34" s="122"/>
      <c r="EA34" s="122"/>
      <c r="EB34" s="262">
        <v>1</v>
      </c>
      <c r="EC34" s="262"/>
      <c r="ED34" s="262"/>
      <c r="EE34" s="262"/>
      <c r="EF34" s="193">
        <v>1000</v>
      </c>
      <c r="EG34" s="131">
        <f t="shared" si="38"/>
        <v>0</v>
      </c>
      <c r="EH34" s="132">
        <f t="shared" si="66"/>
        <v>0</v>
      </c>
      <c r="EI34" s="142" t="s">
        <v>99</v>
      </c>
      <c r="EJ34" s="143"/>
      <c r="EK34" s="143"/>
      <c r="EL34" s="143"/>
      <c r="EM34" s="143"/>
      <c r="EN34" s="143"/>
      <c r="EO34" s="122"/>
      <c r="EP34" s="122"/>
      <c r="EQ34" s="262">
        <v>1</v>
      </c>
      <c r="ER34" s="262"/>
      <c r="ES34" s="262"/>
      <c r="ET34" s="262"/>
      <c r="EU34" s="193">
        <v>1000</v>
      </c>
      <c r="EV34" s="131">
        <f t="shared" si="39"/>
        <v>0</v>
      </c>
      <c r="EW34" s="132">
        <f t="shared" si="67"/>
        <v>0</v>
      </c>
      <c r="EX34" s="142" t="s">
        <v>99</v>
      </c>
      <c r="EY34" s="143"/>
      <c r="EZ34" s="143"/>
      <c r="FA34" s="143"/>
      <c r="FB34" s="143"/>
      <c r="FC34" s="143"/>
      <c r="FD34" s="122"/>
      <c r="FE34" s="122"/>
      <c r="FF34" s="262">
        <v>1</v>
      </c>
      <c r="FG34" s="262"/>
      <c r="FH34" s="262"/>
      <c r="FI34" s="262"/>
      <c r="FJ34" s="193">
        <v>1000</v>
      </c>
      <c r="FK34" s="131">
        <f t="shared" si="40"/>
        <v>0</v>
      </c>
      <c r="FL34" s="132">
        <f t="shared" si="68"/>
        <v>0</v>
      </c>
      <c r="FM34" s="142" t="s">
        <v>99</v>
      </c>
      <c r="FN34" s="143"/>
      <c r="FO34" s="143"/>
      <c r="FP34" s="143"/>
      <c r="FQ34" s="143"/>
      <c r="FR34" s="143"/>
      <c r="FS34" s="122"/>
      <c r="FT34" s="122"/>
      <c r="FU34" s="262">
        <v>1</v>
      </c>
      <c r="FV34" s="262">
        <v>34</v>
      </c>
      <c r="FW34" s="262">
        <v>-6</v>
      </c>
      <c r="FX34" s="262">
        <v>31</v>
      </c>
      <c r="FY34" s="193">
        <v>1000</v>
      </c>
      <c r="FZ34" s="131">
        <f t="shared" si="41"/>
        <v>31</v>
      </c>
      <c r="GA34" s="132">
        <f t="shared" si="69"/>
        <v>169</v>
      </c>
      <c r="GB34" s="142" t="s">
        <v>99</v>
      </c>
      <c r="GC34" s="143"/>
      <c r="GD34" s="143"/>
      <c r="GE34" s="143"/>
      <c r="GF34" s="143"/>
      <c r="GG34" s="143"/>
      <c r="GH34" s="122"/>
      <c r="GI34" s="122"/>
      <c r="GJ34" s="262">
        <v>1</v>
      </c>
      <c r="GK34" s="262">
        <v>37</v>
      </c>
      <c r="GL34" s="262">
        <v>-2</v>
      </c>
      <c r="GM34" s="262">
        <v>36</v>
      </c>
      <c r="GN34" s="193">
        <v>10000</v>
      </c>
      <c r="GO34" s="131">
        <f t="shared" si="42"/>
        <v>36</v>
      </c>
      <c r="GP34" s="132">
        <f t="shared" si="70"/>
        <v>61</v>
      </c>
      <c r="GQ34" s="142" t="s">
        <v>99</v>
      </c>
      <c r="GR34" s="143"/>
      <c r="GS34" s="143"/>
      <c r="GT34" s="143"/>
      <c r="GU34" s="143"/>
      <c r="GV34" s="143"/>
      <c r="GW34" s="122"/>
      <c r="GX34" s="122"/>
      <c r="GY34" s="262">
        <v>7</v>
      </c>
      <c r="GZ34" s="262">
        <v>661</v>
      </c>
      <c r="HA34" s="262">
        <v>-7</v>
      </c>
      <c r="HB34" s="262">
        <v>660</v>
      </c>
      <c r="HC34" s="193">
        <v>10000</v>
      </c>
      <c r="HD34" s="131">
        <f t="shared" si="43"/>
        <v>660</v>
      </c>
      <c r="HE34" s="132">
        <f t="shared" si="13"/>
        <v>6385</v>
      </c>
      <c r="HF34" s="142" t="s">
        <v>99</v>
      </c>
      <c r="HG34" s="143"/>
      <c r="HH34" s="143"/>
      <c r="HI34" s="143"/>
      <c r="HJ34" s="143"/>
      <c r="HK34" s="143"/>
      <c r="HL34" s="122"/>
      <c r="HM34" s="122"/>
      <c r="HN34" s="262"/>
      <c r="HO34" s="262"/>
      <c r="HP34" s="262"/>
      <c r="HQ34" s="262"/>
      <c r="HR34" s="193"/>
      <c r="HS34" s="131">
        <f t="shared" si="44"/>
        <v>0</v>
      </c>
      <c r="HT34" s="132">
        <f t="shared" si="14"/>
        <v>1341</v>
      </c>
      <c r="HU34" s="142" t="s">
        <v>99</v>
      </c>
      <c r="HV34" s="143"/>
      <c r="HW34" s="143"/>
      <c r="HX34" s="143"/>
      <c r="HY34" s="143"/>
      <c r="HZ34" s="143"/>
      <c r="IA34" s="122"/>
      <c r="IB34" s="122"/>
      <c r="IC34" s="262"/>
      <c r="ID34" s="262"/>
      <c r="IE34" s="262"/>
      <c r="IF34" s="262"/>
      <c r="IG34" s="193"/>
      <c r="IH34" s="131">
        <f t="shared" si="45"/>
        <v>0</v>
      </c>
      <c r="II34" s="132">
        <f t="shared" si="15"/>
        <v>6499</v>
      </c>
      <c r="IJ34" s="142" t="s">
        <v>99</v>
      </c>
      <c r="IK34" s="143"/>
      <c r="IL34" s="143"/>
      <c r="IM34" s="143"/>
      <c r="IN34" s="143"/>
      <c r="IO34" s="143"/>
      <c r="IP34" s="122"/>
      <c r="IQ34" s="122"/>
      <c r="IR34" s="262"/>
      <c r="IS34" s="262"/>
      <c r="IT34" s="262"/>
      <c r="IU34" s="262"/>
      <c r="IV34" s="193"/>
      <c r="IW34" s="131">
        <f t="shared" si="46"/>
        <v>0</v>
      </c>
      <c r="IX34" s="132">
        <f t="shared" si="16"/>
        <v>1508</v>
      </c>
      <c r="IY34" s="142" t="s">
        <v>99</v>
      </c>
      <c r="IZ34" s="143"/>
      <c r="JA34" s="143"/>
      <c r="JB34" s="143"/>
      <c r="JC34" s="143"/>
      <c r="JD34" s="143"/>
      <c r="JE34" s="122"/>
      <c r="JF34" s="122"/>
      <c r="JG34" s="262">
        <v>62</v>
      </c>
      <c r="JH34" s="262">
        <v>173</v>
      </c>
      <c r="JI34" s="262">
        <v>-348</v>
      </c>
      <c r="JJ34" s="262">
        <v>167</v>
      </c>
      <c r="JK34" s="193">
        <v>10000</v>
      </c>
      <c r="JL34" s="131">
        <f t="shared" si="47"/>
        <v>167</v>
      </c>
      <c r="JM34" s="132">
        <f t="shared" si="71"/>
        <v>2169</v>
      </c>
      <c r="JN34" s="142" t="s">
        <v>99</v>
      </c>
      <c r="JO34" s="143"/>
      <c r="JP34" s="143"/>
      <c r="JQ34" s="143"/>
      <c r="JR34" s="143"/>
      <c r="JS34" s="143"/>
      <c r="JT34" s="122"/>
      <c r="JU34" s="122"/>
      <c r="JV34" s="262">
        <v>1</v>
      </c>
      <c r="JW34" s="262"/>
      <c r="JX34" s="262"/>
      <c r="JY34" s="262"/>
      <c r="JZ34" s="193">
        <v>1000</v>
      </c>
      <c r="KA34" s="131">
        <f t="shared" si="77"/>
        <v>0</v>
      </c>
      <c r="KB34" s="132">
        <f t="shared" si="18"/>
        <v>252</v>
      </c>
      <c r="KC34" s="142" t="s">
        <v>99</v>
      </c>
      <c r="KD34" s="143"/>
      <c r="KE34" s="143"/>
      <c r="KF34" s="143"/>
      <c r="KG34" s="143"/>
      <c r="KH34" s="143"/>
      <c r="KI34" s="122"/>
      <c r="KJ34" s="122"/>
      <c r="KK34" s="262"/>
      <c r="KL34" s="262"/>
      <c r="KM34" s="262"/>
      <c r="KN34" s="262"/>
      <c r="KO34" s="193">
        <v>1000</v>
      </c>
      <c r="KP34" s="131">
        <f t="shared" si="49"/>
        <v>0</v>
      </c>
      <c r="KQ34" s="132">
        <f t="shared" si="19"/>
        <v>-230</v>
      </c>
      <c r="KR34" s="142" t="s">
        <v>99</v>
      </c>
      <c r="KS34" s="143"/>
      <c r="KT34" s="143"/>
      <c r="KU34" s="143"/>
      <c r="KV34" s="143"/>
      <c r="KW34" s="143"/>
      <c r="KX34" s="122"/>
      <c r="KY34" s="122"/>
      <c r="KZ34" s="262">
        <v>10</v>
      </c>
      <c r="LA34" s="262">
        <v>38</v>
      </c>
      <c r="LB34" s="262">
        <v>-18</v>
      </c>
      <c r="LC34" s="262">
        <v>36</v>
      </c>
      <c r="LD34" s="193">
        <v>1000</v>
      </c>
      <c r="LE34" s="131">
        <f t="shared" si="50"/>
        <v>36</v>
      </c>
      <c r="LF34" s="132">
        <f t="shared" si="20"/>
        <v>1254</v>
      </c>
      <c r="LG34" s="271"/>
      <c r="LH34" s="142" t="s">
        <v>99</v>
      </c>
      <c r="LI34" s="143"/>
      <c r="LJ34" s="143"/>
      <c r="LK34" s="143"/>
      <c r="LL34" s="143"/>
      <c r="LM34" s="144"/>
      <c r="LN34" s="143"/>
      <c r="LO34" s="143"/>
      <c r="LP34" s="121"/>
      <c r="LQ34" s="122"/>
      <c r="LR34" s="122"/>
      <c r="LS34" s="122"/>
      <c r="LT34" s="71"/>
      <c r="LU34" s="129">
        <v>1</v>
      </c>
      <c r="LV34" s="129">
        <v>44</v>
      </c>
      <c r="LW34" s="129">
        <v>-5</v>
      </c>
      <c r="LX34" s="129">
        <v>36</v>
      </c>
      <c r="LY34" s="193">
        <v>1000</v>
      </c>
      <c r="LZ34" s="131">
        <f t="shared" si="51"/>
        <v>36</v>
      </c>
      <c r="MA34" s="132">
        <f t="shared" si="21"/>
        <v>312</v>
      </c>
      <c r="MB34" s="229"/>
      <c r="MC34" s="142" t="s">
        <v>99</v>
      </c>
      <c r="MD34" s="143"/>
      <c r="ME34" s="143"/>
      <c r="MF34" s="143"/>
      <c r="MG34" s="143"/>
      <c r="MH34" s="144"/>
      <c r="MI34" s="143"/>
      <c r="MJ34" s="143"/>
      <c r="MK34" s="121"/>
      <c r="ML34" s="122"/>
      <c r="MM34" s="122"/>
      <c r="MN34" s="122"/>
      <c r="MO34" s="71"/>
      <c r="MP34" s="129">
        <v>1</v>
      </c>
      <c r="MQ34" s="129"/>
      <c r="MR34" s="129"/>
      <c r="MS34" s="129">
        <v>-28</v>
      </c>
      <c r="MT34" s="193">
        <v>1000</v>
      </c>
      <c r="MU34" s="131">
        <f t="shared" si="52"/>
        <v>-28</v>
      </c>
      <c r="MV34" s="132">
        <f t="shared" si="22"/>
        <v>12</v>
      </c>
      <c r="MX34" s="142" t="s">
        <v>99</v>
      </c>
      <c r="MY34" s="143"/>
      <c r="MZ34" s="143"/>
      <c r="NA34" s="143"/>
      <c r="NB34" s="143"/>
      <c r="NC34" s="144"/>
      <c r="ND34" s="143"/>
      <c r="NE34" s="143"/>
      <c r="NF34" s="121"/>
      <c r="NG34" s="122"/>
      <c r="NH34" s="122"/>
      <c r="NI34" s="122"/>
      <c r="NJ34" s="71"/>
      <c r="NK34" s="129">
        <v>1</v>
      </c>
      <c r="NL34" s="129"/>
      <c r="NM34" s="129"/>
      <c r="NN34" s="129">
        <v>8</v>
      </c>
      <c r="NO34" s="193">
        <v>608</v>
      </c>
      <c r="NP34" s="131">
        <f t="shared" si="53"/>
        <v>8</v>
      </c>
      <c r="NQ34" s="132">
        <f t="shared" si="23"/>
        <v>133</v>
      </c>
      <c r="NS34" s="142" t="s">
        <v>99</v>
      </c>
      <c r="NT34" s="143"/>
      <c r="NU34" s="143"/>
      <c r="NV34" s="143"/>
      <c r="NW34" s="143"/>
      <c r="NX34" s="144"/>
      <c r="NY34" s="143"/>
      <c r="NZ34" s="143"/>
      <c r="OA34" s="121"/>
      <c r="OB34" s="122"/>
      <c r="OC34" s="122"/>
      <c r="OD34" s="122"/>
      <c r="OE34" s="71"/>
      <c r="OF34" s="129">
        <v>16</v>
      </c>
      <c r="OG34" s="129">
        <v>98</v>
      </c>
      <c r="OH34" s="129">
        <v>0</v>
      </c>
      <c r="OI34" s="129">
        <v>97</v>
      </c>
      <c r="OJ34" s="193">
        <v>1000</v>
      </c>
      <c r="OK34" s="131">
        <f t="shared" si="54"/>
        <v>97</v>
      </c>
      <c r="OL34" s="132">
        <f t="shared" si="24"/>
        <v>788</v>
      </c>
      <c r="OQ34" s="373" t="s">
        <v>99</v>
      </c>
      <c r="OR34" s="485"/>
      <c r="OS34" s="485"/>
      <c r="OT34" s="485"/>
      <c r="OU34" s="485"/>
      <c r="OV34" s="485"/>
      <c r="OW34" s="358"/>
      <c r="OX34" s="358"/>
      <c r="OY34" s="367">
        <v>1</v>
      </c>
      <c r="OZ34" s="367">
        <v>4</v>
      </c>
      <c r="PA34" s="367">
        <v>-27</v>
      </c>
      <c r="PB34" s="368">
        <v>-20</v>
      </c>
      <c r="PC34" s="476">
        <v>1000</v>
      </c>
      <c r="PD34" s="370">
        <f t="shared" si="55"/>
        <v>-20</v>
      </c>
      <c r="PE34" s="477">
        <f t="shared" si="72"/>
        <v>190</v>
      </c>
      <c r="PF34" s="142" t="s">
        <v>99</v>
      </c>
      <c r="PG34" s="143"/>
      <c r="PH34" s="143"/>
      <c r="PI34" s="143"/>
      <c r="PJ34" s="143"/>
      <c r="PK34" s="143"/>
      <c r="PL34" s="122"/>
      <c r="PM34" s="122"/>
      <c r="PN34" s="367">
        <v>32</v>
      </c>
      <c r="PO34" s="367">
        <v>118</v>
      </c>
      <c r="PP34" s="367">
        <v>-154</v>
      </c>
      <c r="PQ34" s="368">
        <v>87</v>
      </c>
      <c r="PR34" s="193">
        <v>1000</v>
      </c>
      <c r="PS34" s="131">
        <f t="shared" si="56"/>
        <v>87</v>
      </c>
      <c r="PT34" s="132">
        <f t="shared" si="73"/>
        <v>218</v>
      </c>
      <c r="PU34" s="142" t="s">
        <v>99</v>
      </c>
      <c r="PV34" s="143"/>
      <c r="PW34" s="143"/>
      <c r="PX34" s="143"/>
      <c r="PY34" s="143"/>
      <c r="PZ34" s="143"/>
      <c r="QA34" s="122"/>
      <c r="QB34" s="122"/>
      <c r="QC34" s="367"/>
      <c r="QD34" s="367"/>
      <c r="QE34" s="367"/>
      <c r="QF34" s="368"/>
      <c r="QG34" s="193">
        <v>1000</v>
      </c>
      <c r="QH34" s="131">
        <f t="shared" si="57"/>
        <v>0</v>
      </c>
      <c r="QI34" s="132">
        <f t="shared" si="74"/>
        <v>0</v>
      </c>
      <c r="QJ34" s="142" t="s">
        <v>99</v>
      </c>
      <c r="QK34" s="143"/>
      <c r="QL34" s="143"/>
      <c r="QM34" s="143"/>
      <c r="QN34" s="143"/>
      <c r="QO34" s="143"/>
      <c r="QP34" s="122"/>
      <c r="QQ34" s="122"/>
      <c r="QR34" s="367"/>
      <c r="QS34" s="367"/>
      <c r="QT34" s="367"/>
      <c r="QU34" s="368"/>
      <c r="QV34" s="193">
        <v>1000</v>
      </c>
      <c r="QW34" s="131">
        <f t="shared" si="58"/>
        <v>0</v>
      </c>
      <c r="QX34" s="132">
        <f t="shared" si="75"/>
        <v>0</v>
      </c>
      <c r="QY34" s="142" t="s">
        <v>99</v>
      </c>
      <c r="QZ34" s="143"/>
      <c r="RA34" s="143"/>
      <c r="RB34" s="143"/>
      <c r="RC34" s="143"/>
      <c r="RD34" s="143"/>
      <c r="RE34" s="122"/>
      <c r="RF34" s="122"/>
      <c r="RG34" s="367">
        <v>8</v>
      </c>
      <c r="RH34" s="367">
        <v>70</v>
      </c>
      <c r="RI34" s="367">
        <v>-34</v>
      </c>
      <c r="RJ34" s="368">
        <v>66</v>
      </c>
      <c r="RK34" s="193">
        <v>1000</v>
      </c>
      <c r="RL34" s="131">
        <f t="shared" si="59"/>
        <v>66</v>
      </c>
      <c r="RM34" s="132">
        <f t="shared" si="76"/>
        <v>224</v>
      </c>
    </row>
    <row r="35" spans="1:481" ht="14.4">
      <c r="A35" s="142" t="s">
        <v>100</v>
      </c>
      <c r="B35" s="143"/>
      <c r="C35" s="143"/>
      <c r="D35" s="143"/>
      <c r="E35" s="143"/>
      <c r="F35" s="143"/>
      <c r="G35" s="122"/>
      <c r="H35" s="122"/>
      <c r="I35" s="367">
        <v>1</v>
      </c>
      <c r="J35" s="367"/>
      <c r="K35" s="367"/>
      <c r="L35" s="368"/>
      <c r="M35" s="193">
        <v>531</v>
      </c>
      <c r="N35" s="131">
        <f t="shared" si="30"/>
        <v>0</v>
      </c>
      <c r="O35" s="132">
        <f t="shared" si="0"/>
        <v>0</v>
      </c>
      <c r="Q35" s="142" t="s">
        <v>100</v>
      </c>
      <c r="R35" s="143"/>
      <c r="S35" s="143"/>
      <c r="T35" s="143"/>
      <c r="U35" s="143"/>
      <c r="V35" s="143"/>
      <c r="W35" s="122"/>
      <c r="X35" s="122"/>
      <c r="Y35" s="367">
        <v>16</v>
      </c>
      <c r="Z35" s="367">
        <v>60</v>
      </c>
      <c r="AA35" s="367">
        <v>-45</v>
      </c>
      <c r="AB35" s="368">
        <v>51</v>
      </c>
      <c r="AC35" s="193">
        <v>1000</v>
      </c>
      <c r="AD35" s="131">
        <f t="shared" si="31"/>
        <v>51</v>
      </c>
      <c r="AE35" s="132">
        <f t="shared" si="61"/>
        <v>413</v>
      </c>
      <c r="AF35" s="142" t="s">
        <v>100</v>
      </c>
      <c r="AG35" s="143"/>
      <c r="AH35" s="143"/>
      <c r="AI35" s="143"/>
      <c r="AJ35" s="143"/>
      <c r="AK35" s="143"/>
      <c r="AL35" s="122"/>
      <c r="AM35" s="122"/>
      <c r="AN35" s="367"/>
      <c r="AO35" s="367">
        <v>12</v>
      </c>
      <c r="AP35" s="367">
        <v>-77</v>
      </c>
      <c r="AQ35" s="368">
        <v>-66</v>
      </c>
      <c r="AR35" s="193">
        <v>1000</v>
      </c>
      <c r="AS35" s="131">
        <f t="shared" si="32"/>
        <v>-66</v>
      </c>
      <c r="AT35" s="132">
        <f t="shared" si="2"/>
        <v>501</v>
      </c>
      <c r="AU35" s="142" t="s">
        <v>100</v>
      </c>
      <c r="AV35" s="143"/>
      <c r="AW35" s="143"/>
      <c r="AX35" s="143"/>
      <c r="AY35" s="143"/>
      <c r="AZ35" s="143"/>
      <c r="BA35" s="122"/>
      <c r="BB35" s="122"/>
      <c r="BC35" s="367"/>
      <c r="BD35" s="367">
        <v>12</v>
      </c>
      <c r="BE35" s="367">
        <v>-77</v>
      </c>
      <c r="BF35" s="368">
        <v>-66</v>
      </c>
      <c r="BG35" s="193">
        <v>1000</v>
      </c>
      <c r="BH35" s="131">
        <f t="shared" si="33"/>
        <v>-66</v>
      </c>
      <c r="BI35" s="132">
        <f t="shared" si="3"/>
        <v>386</v>
      </c>
      <c r="BJ35" s="400"/>
      <c r="BK35" s="142" t="s">
        <v>100</v>
      </c>
      <c r="BL35" s="143"/>
      <c r="BM35" s="143"/>
      <c r="BN35" s="143"/>
      <c r="BO35" s="143"/>
      <c r="BP35" s="143"/>
      <c r="BQ35" s="122"/>
      <c r="BW35" s="193">
        <v>1000</v>
      </c>
      <c r="BX35" s="131">
        <f t="shared" si="62"/>
        <v>0</v>
      </c>
      <c r="BY35" s="132">
        <f t="shared" si="63"/>
        <v>0</v>
      </c>
      <c r="BZ35" s="400"/>
      <c r="CA35" s="142" t="s">
        <v>100</v>
      </c>
      <c r="CB35" s="143"/>
      <c r="CC35" s="143"/>
      <c r="CD35" s="143"/>
      <c r="CE35" s="143"/>
      <c r="CF35" s="143"/>
      <c r="CG35" s="122"/>
      <c r="CH35" s="122"/>
      <c r="CI35" s="367">
        <v>2</v>
      </c>
      <c r="CJ35" s="262">
        <v>41</v>
      </c>
      <c r="CK35" s="262">
        <v>-8</v>
      </c>
      <c r="CL35" s="263">
        <v>18</v>
      </c>
      <c r="CM35" s="193">
        <v>1000</v>
      </c>
      <c r="CN35" s="131">
        <f t="shared" si="35"/>
        <v>18</v>
      </c>
      <c r="CO35" s="132">
        <f t="shared" si="64"/>
        <v>177</v>
      </c>
      <c r="CP35" s="373" t="s">
        <v>100</v>
      </c>
      <c r="CQ35" s="383"/>
      <c r="CR35" s="383"/>
      <c r="CS35" s="383"/>
      <c r="CT35" s="383"/>
      <c r="CU35" s="383"/>
      <c r="CV35" s="358"/>
      <c r="CW35" s="358"/>
      <c r="CX35" s="367">
        <v>2</v>
      </c>
      <c r="CY35" s="367">
        <v>22</v>
      </c>
      <c r="CZ35" s="367">
        <v>-18</v>
      </c>
      <c r="DA35" s="368">
        <v>-18</v>
      </c>
      <c r="DB35" s="369">
        <v>1000</v>
      </c>
      <c r="DC35" s="370">
        <f t="shared" si="36"/>
        <v>-18</v>
      </c>
      <c r="DD35" s="371">
        <f t="shared" si="6"/>
        <v>270</v>
      </c>
      <c r="DE35" s="142" t="s">
        <v>100</v>
      </c>
      <c r="DF35" s="143"/>
      <c r="DG35" s="143"/>
      <c r="DH35" s="143"/>
      <c r="DI35" s="143"/>
      <c r="DJ35" s="143"/>
      <c r="DK35" s="122"/>
      <c r="DL35" s="122"/>
      <c r="DM35" s="262">
        <v>1</v>
      </c>
      <c r="DN35" s="262"/>
      <c r="DO35" s="262"/>
      <c r="DP35" s="263"/>
      <c r="DQ35" s="193">
        <v>1000</v>
      </c>
      <c r="DR35" s="131">
        <f t="shared" si="37"/>
        <v>0</v>
      </c>
      <c r="DS35" s="132">
        <f t="shared" si="65"/>
        <v>0</v>
      </c>
      <c r="DT35" s="142" t="s">
        <v>100</v>
      </c>
      <c r="DU35" s="143"/>
      <c r="DV35" s="143"/>
      <c r="DW35" s="143"/>
      <c r="DX35" s="143"/>
      <c r="DY35" s="143"/>
      <c r="DZ35" s="122"/>
      <c r="EA35" s="122"/>
      <c r="EB35" s="262">
        <v>1</v>
      </c>
      <c r="EC35" s="262"/>
      <c r="ED35" s="262"/>
      <c r="EE35" s="263"/>
      <c r="EF35" s="193">
        <v>1000</v>
      </c>
      <c r="EG35" s="131">
        <f t="shared" si="38"/>
        <v>0</v>
      </c>
      <c r="EH35" s="132">
        <f t="shared" si="66"/>
        <v>0</v>
      </c>
      <c r="EI35" s="142" t="s">
        <v>100</v>
      </c>
      <c r="EJ35" s="143"/>
      <c r="EK35" s="143"/>
      <c r="EL35" s="143"/>
      <c r="EM35" s="143"/>
      <c r="EN35" s="143"/>
      <c r="EO35" s="122"/>
      <c r="EP35" s="122"/>
      <c r="EQ35" s="262">
        <v>1</v>
      </c>
      <c r="ER35" s="262"/>
      <c r="ES35" s="262"/>
      <c r="ET35" s="263"/>
      <c r="EU35" s="193">
        <v>1000</v>
      </c>
      <c r="EV35" s="131">
        <f t="shared" si="39"/>
        <v>0</v>
      </c>
      <c r="EW35" s="132">
        <f t="shared" si="67"/>
        <v>0</v>
      </c>
      <c r="EX35" s="142" t="s">
        <v>100</v>
      </c>
      <c r="EY35" s="143"/>
      <c r="EZ35" s="143"/>
      <c r="FA35" s="143"/>
      <c r="FB35" s="143"/>
      <c r="FC35" s="143"/>
      <c r="FD35" s="122"/>
      <c r="FE35" s="122"/>
      <c r="FF35" s="262">
        <v>1</v>
      </c>
      <c r="FG35" s="262"/>
      <c r="FH35" s="262"/>
      <c r="FI35" s="263"/>
      <c r="FJ35" s="193">
        <v>1000</v>
      </c>
      <c r="FK35" s="131">
        <f t="shared" si="40"/>
        <v>0</v>
      </c>
      <c r="FL35" s="132">
        <f t="shared" si="68"/>
        <v>0</v>
      </c>
      <c r="FM35" s="142" t="s">
        <v>100</v>
      </c>
      <c r="FN35" s="143"/>
      <c r="FO35" s="143"/>
      <c r="FP35" s="143"/>
      <c r="FQ35" s="143"/>
      <c r="FR35" s="143"/>
      <c r="FS35" s="122"/>
      <c r="FT35" s="122"/>
      <c r="FU35" s="262">
        <v>1</v>
      </c>
      <c r="FV35" s="262">
        <v>5</v>
      </c>
      <c r="FW35" s="262">
        <v>-23</v>
      </c>
      <c r="FX35" s="263">
        <v>-22</v>
      </c>
      <c r="FY35" s="193">
        <v>1000</v>
      </c>
      <c r="FZ35" s="131">
        <f t="shared" si="41"/>
        <v>-22</v>
      </c>
      <c r="GA35" s="132">
        <f t="shared" si="69"/>
        <v>147</v>
      </c>
      <c r="GB35" s="142" t="s">
        <v>100</v>
      </c>
      <c r="GC35" s="143"/>
      <c r="GD35" s="143"/>
      <c r="GE35" s="143"/>
      <c r="GF35" s="143"/>
      <c r="GG35" s="143"/>
      <c r="GH35" s="122"/>
      <c r="GI35" s="122"/>
      <c r="GJ35" s="262">
        <v>1</v>
      </c>
      <c r="GK35" s="262">
        <v>22</v>
      </c>
      <c r="GL35" s="262">
        <v>0</v>
      </c>
      <c r="GM35" s="263">
        <v>15</v>
      </c>
      <c r="GN35" s="193">
        <v>10000</v>
      </c>
      <c r="GO35" s="131">
        <f t="shared" si="42"/>
        <v>15</v>
      </c>
      <c r="GP35" s="132">
        <f t="shared" si="70"/>
        <v>76</v>
      </c>
      <c r="GQ35" s="142" t="s">
        <v>100</v>
      </c>
      <c r="GR35" s="143"/>
      <c r="GS35" s="143"/>
      <c r="GT35" s="143"/>
      <c r="GU35" s="143"/>
      <c r="GV35" s="143"/>
      <c r="GW35" s="122"/>
      <c r="GX35" s="122"/>
      <c r="GY35" s="262">
        <v>4</v>
      </c>
      <c r="GZ35" s="262">
        <v>432</v>
      </c>
      <c r="HA35" s="262">
        <v>-3</v>
      </c>
      <c r="HB35" s="263">
        <v>424</v>
      </c>
      <c r="HC35" s="193">
        <v>10000</v>
      </c>
      <c r="HD35" s="131">
        <f t="shared" si="43"/>
        <v>424</v>
      </c>
      <c r="HE35" s="132">
        <f t="shared" si="13"/>
        <v>6809</v>
      </c>
      <c r="HF35" s="142" t="s">
        <v>100</v>
      </c>
      <c r="HG35" s="143"/>
      <c r="HH35" s="143"/>
      <c r="HI35" s="143"/>
      <c r="HJ35" s="143"/>
      <c r="HK35" s="143"/>
      <c r="HL35" s="122"/>
      <c r="HM35" s="122"/>
      <c r="HN35" s="262"/>
      <c r="HO35" s="262"/>
      <c r="HP35" s="262"/>
      <c r="HQ35" s="263"/>
      <c r="HR35" s="193"/>
      <c r="HS35" s="131">
        <f t="shared" si="44"/>
        <v>0</v>
      </c>
      <c r="HT35" s="132">
        <f t="shared" si="14"/>
        <v>1341</v>
      </c>
      <c r="HU35" s="142" t="s">
        <v>100</v>
      </c>
      <c r="HV35" s="143"/>
      <c r="HW35" s="143"/>
      <c r="HX35" s="143"/>
      <c r="HY35" s="143"/>
      <c r="HZ35" s="143"/>
      <c r="IA35" s="122"/>
      <c r="IB35" s="122"/>
      <c r="IC35" s="262"/>
      <c r="ID35" s="262"/>
      <c r="IE35" s="262"/>
      <c r="IF35" s="263"/>
      <c r="IG35" s="193"/>
      <c r="IH35" s="131">
        <f t="shared" si="45"/>
        <v>0</v>
      </c>
      <c r="II35" s="132">
        <f t="shared" si="15"/>
        <v>6499</v>
      </c>
      <c r="IJ35" s="142" t="s">
        <v>100</v>
      </c>
      <c r="IK35" s="143"/>
      <c r="IL35" s="143"/>
      <c r="IM35" s="143"/>
      <c r="IN35" s="143"/>
      <c r="IO35" s="143"/>
      <c r="IP35" s="122"/>
      <c r="IQ35" s="122"/>
      <c r="IR35" s="262"/>
      <c r="IS35" s="262"/>
      <c r="IT35" s="262"/>
      <c r="IU35" s="263"/>
      <c r="IV35" s="193"/>
      <c r="IW35" s="131">
        <f t="shared" si="46"/>
        <v>0</v>
      </c>
      <c r="IX35" s="132">
        <f t="shared" si="16"/>
        <v>1508</v>
      </c>
      <c r="IY35" s="142" t="s">
        <v>100</v>
      </c>
      <c r="IZ35" s="143"/>
      <c r="JA35" s="143"/>
      <c r="JB35" s="143"/>
      <c r="JC35" s="143"/>
      <c r="JD35" s="143"/>
      <c r="JE35" s="122"/>
      <c r="JF35" s="122"/>
      <c r="JG35" s="262">
        <v>21</v>
      </c>
      <c r="JH35" s="262">
        <v>312</v>
      </c>
      <c r="JI35" s="262">
        <v>-13</v>
      </c>
      <c r="JJ35" s="263">
        <v>299</v>
      </c>
      <c r="JK35" s="193">
        <v>10000</v>
      </c>
      <c r="JL35" s="131">
        <f t="shared" si="47"/>
        <v>299</v>
      </c>
      <c r="JM35" s="132">
        <f t="shared" si="71"/>
        <v>2468</v>
      </c>
      <c r="JN35" s="142" t="s">
        <v>100</v>
      </c>
      <c r="JO35" s="143"/>
      <c r="JP35" s="143"/>
      <c r="JQ35" s="143"/>
      <c r="JR35" s="143"/>
      <c r="JS35" s="143"/>
      <c r="JT35" s="122"/>
      <c r="JU35" s="122"/>
      <c r="JV35" s="262">
        <v>1</v>
      </c>
      <c r="JW35" s="262"/>
      <c r="JX35" s="262"/>
      <c r="JY35" s="263"/>
      <c r="JZ35" s="193">
        <v>1000</v>
      </c>
      <c r="KA35" s="131">
        <f t="shared" si="77"/>
        <v>0</v>
      </c>
      <c r="KB35" s="132">
        <f t="shared" si="18"/>
        <v>252</v>
      </c>
      <c r="KC35" s="142" t="s">
        <v>100</v>
      </c>
      <c r="KD35" s="143"/>
      <c r="KE35" s="143"/>
      <c r="KF35" s="143"/>
      <c r="KG35" s="143"/>
      <c r="KH35" s="143"/>
      <c r="KI35" s="122"/>
      <c r="KJ35" s="122"/>
      <c r="KK35" s="262"/>
      <c r="KL35" s="262"/>
      <c r="KM35" s="262"/>
      <c r="KN35" s="263"/>
      <c r="KO35" s="193">
        <v>1000</v>
      </c>
      <c r="KP35" s="131">
        <f t="shared" si="49"/>
        <v>0</v>
      </c>
      <c r="KQ35" s="132">
        <f t="shared" si="19"/>
        <v>-230</v>
      </c>
      <c r="KR35" s="142" t="s">
        <v>100</v>
      </c>
      <c r="KS35" s="143"/>
      <c r="KT35" s="143"/>
      <c r="KU35" s="143"/>
      <c r="KV35" s="143"/>
      <c r="KW35" s="143"/>
      <c r="KX35" s="122"/>
      <c r="KY35" s="122"/>
      <c r="KZ35" s="262">
        <v>8</v>
      </c>
      <c r="LA35" s="262">
        <v>37</v>
      </c>
      <c r="LB35" s="262">
        <v>0</v>
      </c>
      <c r="LC35" s="263">
        <v>33</v>
      </c>
      <c r="LD35" s="193">
        <v>1000</v>
      </c>
      <c r="LE35" s="131">
        <f t="shared" si="50"/>
        <v>33</v>
      </c>
      <c r="LF35" s="132">
        <f t="shared" si="20"/>
        <v>1287</v>
      </c>
      <c r="LG35" s="271"/>
      <c r="LH35" s="142" t="s">
        <v>100</v>
      </c>
      <c r="LI35" s="143"/>
      <c r="LJ35" s="143"/>
      <c r="LK35" s="143"/>
      <c r="LL35" s="143"/>
      <c r="LM35" s="144"/>
      <c r="LN35" s="143"/>
      <c r="LO35" s="143"/>
      <c r="LP35" s="121"/>
      <c r="LQ35" s="122"/>
      <c r="LR35" s="122"/>
      <c r="LS35" s="122"/>
      <c r="LT35" s="71"/>
      <c r="LU35" s="129">
        <v>1</v>
      </c>
      <c r="LV35" s="129">
        <v>15</v>
      </c>
      <c r="LW35" s="129">
        <v>-24</v>
      </c>
      <c r="LX35" s="130">
        <v>8</v>
      </c>
      <c r="LY35" s="193">
        <v>1000</v>
      </c>
      <c r="LZ35" s="131">
        <f t="shared" si="51"/>
        <v>8</v>
      </c>
      <c r="MA35" s="132">
        <f t="shared" si="21"/>
        <v>320</v>
      </c>
      <c r="MB35" s="229"/>
      <c r="MC35" s="142" t="s">
        <v>100</v>
      </c>
      <c r="MD35" s="143"/>
      <c r="ME35" s="143"/>
      <c r="MF35" s="143"/>
      <c r="MG35" s="143"/>
      <c r="MH35" s="144"/>
      <c r="MI35" s="143"/>
      <c r="MJ35" s="143"/>
      <c r="MK35" s="121"/>
      <c r="ML35" s="122"/>
      <c r="MM35" s="122"/>
      <c r="MN35" s="122"/>
      <c r="MO35" s="71"/>
      <c r="MP35" s="129">
        <v>1</v>
      </c>
      <c r="MQ35" s="129"/>
      <c r="MR35" s="129"/>
      <c r="MS35" s="130">
        <v>5</v>
      </c>
      <c r="MT35" s="193">
        <v>323</v>
      </c>
      <c r="MU35" s="131">
        <f t="shared" si="52"/>
        <v>5</v>
      </c>
      <c r="MV35" s="132">
        <f t="shared" si="22"/>
        <v>17</v>
      </c>
      <c r="MX35" s="142" t="s">
        <v>100</v>
      </c>
      <c r="MY35" s="143"/>
      <c r="MZ35" s="143"/>
      <c r="NA35" s="143"/>
      <c r="NB35" s="143"/>
      <c r="NC35" s="144"/>
      <c r="ND35" s="143"/>
      <c r="NE35" s="143"/>
      <c r="NF35" s="121"/>
      <c r="NG35" s="122"/>
      <c r="NH35" s="122"/>
      <c r="NI35" s="122"/>
      <c r="NJ35" s="71"/>
      <c r="NK35" s="129">
        <v>1</v>
      </c>
      <c r="NL35" s="129"/>
      <c r="NM35" s="129"/>
      <c r="NN35" s="130">
        <v>8</v>
      </c>
      <c r="NO35" s="193">
        <v>451</v>
      </c>
      <c r="NP35" s="131">
        <f t="shared" si="53"/>
        <v>8</v>
      </c>
      <c r="NQ35" s="132">
        <f t="shared" si="23"/>
        <v>141</v>
      </c>
      <c r="NS35" s="142" t="s">
        <v>100</v>
      </c>
      <c r="NT35" s="143"/>
      <c r="NU35" s="143"/>
      <c r="NV35" s="143"/>
      <c r="NW35" s="143"/>
      <c r="NX35" s="144"/>
      <c r="NY35" s="143"/>
      <c r="NZ35" s="143"/>
      <c r="OA35" s="121"/>
      <c r="OB35" s="122"/>
      <c r="OC35" s="122"/>
      <c r="OD35" s="122"/>
      <c r="OE35" s="71"/>
      <c r="OF35" s="129">
        <v>16</v>
      </c>
      <c r="OG35" s="129">
        <v>79</v>
      </c>
      <c r="OH35" s="129">
        <v>-4</v>
      </c>
      <c r="OI35" s="130">
        <v>79</v>
      </c>
      <c r="OJ35" s="193">
        <v>1000</v>
      </c>
      <c r="OK35" s="131">
        <f t="shared" si="54"/>
        <v>79</v>
      </c>
      <c r="OL35" s="132">
        <f t="shared" si="24"/>
        <v>867</v>
      </c>
      <c r="OQ35" s="373" t="s">
        <v>100</v>
      </c>
      <c r="OR35" s="485"/>
      <c r="OS35" s="485"/>
      <c r="OT35" s="485"/>
      <c r="OU35" s="485"/>
      <c r="OV35" s="485"/>
      <c r="OW35" s="358"/>
      <c r="OX35" s="358"/>
      <c r="OY35" s="367">
        <v>1</v>
      </c>
      <c r="OZ35" s="367">
        <v>34</v>
      </c>
      <c r="PA35" s="367">
        <v>-8</v>
      </c>
      <c r="PB35" s="368">
        <v>15</v>
      </c>
      <c r="PC35" s="476">
        <v>1000</v>
      </c>
      <c r="PD35" s="370">
        <f t="shared" si="55"/>
        <v>15</v>
      </c>
      <c r="PE35" s="477">
        <f t="shared" si="72"/>
        <v>205</v>
      </c>
      <c r="PF35" s="142" t="s">
        <v>100</v>
      </c>
      <c r="PG35" s="143"/>
      <c r="PH35" s="143"/>
      <c r="PI35" s="143"/>
      <c r="PJ35" s="143"/>
      <c r="PK35" s="143"/>
      <c r="PL35" s="122"/>
      <c r="PM35" s="122"/>
      <c r="PN35" s="367">
        <v>40</v>
      </c>
      <c r="PO35" s="367">
        <v>381</v>
      </c>
      <c r="PP35" s="367">
        <v>-50</v>
      </c>
      <c r="PQ35" s="368">
        <v>315</v>
      </c>
      <c r="PR35" s="193">
        <v>1000</v>
      </c>
      <c r="PS35" s="131">
        <f t="shared" si="56"/>
        <v>315</v>
      </c>
      <c r="PT35" s="132">
        <f t="shared" si="73"/>
        <v>533</v>
      </c>
      <c r="PU35" s="142" t="s">
        <v>100</v>
      </c>
      <c r="PV35" s="143"/>
      <c r="PW35" s="143"/>
      <c r="PX35" s="143"/>
      <c r="PY35" s="143"/>
      <c r="PZ35" s="143"/>
      <c r="QA35" s="122"/>
      <c r="QB35" s="122"/>
      <c r="QC35" s="367"/>
      <c r="QD35" s="367"/>
      <c r="QE35" s="367"/>
      <c r="QF35" s="368"/>
      <c r="QG35" s="193">
        <v>1000</v>
      </c>
      <c r="QH35" s="131">
        <f t="shared" si="57"/>
        <v>0</v>
      </c>
      <c r="QI35" s="132">
        <f t="shared" si="74"/>
        <v>0</v>
      </c>
      <c r="QJ35" s="142" t="s">
        <v>100</v>
      </c>
      <c r="QK35" s="143"/>
      <c r="QL35" s="143"/>
      <c r="QM35" s="143"/>
      <c r="QN35" s="143"/>
      <c r="QO35" s="143"/>
      <c r="QP35" s="122"/>
      <c r="QQ35" s="122"/>
      <c r="QR35" s="367"/>
      <c r="QS35" s="367"/>
      <c r="QT35" s="367"/>
      <c r="QU35" s="368"/>
      <c r="QV35" s="193">
        <v>1000</v>
      </c>
      <c r="QW35" s="131">
        <f t="shared" si="58"/>
        <v>0</v>
      </c>
      <c r="QX35" s="132">
        <f t="shared" si="75"/>
        <v>0</v>
      </c>
      <c r="QY35" s="142" t="s">
        <v>100</v>
      </c>
      <c r="QZ35" s="143"/>
      <c r="RA35" s="143"/>
      <c r="RB35" s="143"/>
      <c r="RC35" s="143"/>
      <c r="RD35" s="143"/>
      <c r="RE35" s="122"/>
      <c r="RF35" s="122"/>
      <c r="RG35" s="367">
        <v>6</v>
      </c>
      <c r="RH35" s="367">
        <v>1</v>
      </c>
      <c r="RI35" s="367">
        <v>-70</v>
      </c>
      <c r="RJ35" s="368">
        <v>-3</v>
      </c>
      <c r="RK35" s="193">
        <v>1000</v>
      </c>
      <c r="RL35" s="131">
        <f t="shared" si="59"/>
        <v>-3</v>
      </c>
      <c r="RM35" s="132">
        <f t="shared" si="76"/>
        <v>221</v>
      </c>
    </row>
    <row r="36" spans="1:481" ht="14.4">
      <c r="A36" s="142" t="s">
        <v>101</v>
      </c>
      <c r="B36" s="143"/>
      <c r="C36" s="143"/>
      <c r="D36" s="143"/>
      <c r="E36" s="143"/>
      <c r="F36" s="143"/>
      <c r="G36" s="122"/>
      <c r="H36" s="122"/>
      <c r="I36" s="367">
        <v>1</v>
      </c>
      <c r="J36" s="367"/>
      <c r="K36" s="367"/>
      <c r="L36" s="368"/>
      <c r="M36" s="193">
        <v>747</v>
      </c>
      <c r="N36" s="131">
        <f t="shared" si="30"/>
        <v>0</v>
      </c>
      <c r="O36" s="132">
        <f t="shared" si="0"/>
        <v>0</v>
      </c>
      <c r="Q36" s="142" t="s">
        <v>101</v>
      </c>
      <c r="R36" s="143"/>
      <c r="S36" s="143"/>
      <c r="T36" s="143"/>
      <c r="U36" s="143"/>
      <c r="V36" s="143"/>
      <c r="W36" s="122"/>
      <c r="X36" s="122"/>
      <c r="Y36" s="367">
        <v>16</v>
      </c>
      <c r="Z36" s="367">
        <v>83</v>
      </c>
      <c r="AA36" s="367">
        <v>-7</v>
      </c>
      <c r="AB36" s="368">
        <v>70</v>
      </c>
      <c r="AC36" s="193">
        <v>1000</v>
      </c>
      <c r="AD36" s="131">
        <f t="shared" si="31"/>
        <v>70</v>
      </c>
      <c r="AE36" s="132">
        <f t="shared" si="61"/>
        <v>483</v>
      </c>
      <c r="AF36" s="142" t="s">
        <v>101</v>
      </c>
      <c r="AG36" s="143"/>
      <c r="AH36" s="143"/>
      <c r="AI36" s="143"/>
      <c r="AJ36" s="143"/>
      <c r="AK36" s="143"/>
      <c r="AL36" s="122"/>
      <c r="AM36" s="122"/>
      <c r="AN36" s="367"/>
      <c r="AO36" s="367">
        <v>72</v>
      </c>
      <c r="AP36" s="367">
        <v>-3</v>
      </c>
      <c r="AQ36" s="368">
        <v>61</v>
      </c>
      <c r="AR36" s="193">
        <v>1000</v>
      </c>
      <c r="AS36" s="131">
        <f t="shared" si="32"/>
        <v>61</v>
      </c>
      <c r="AT36" s="132">
        <f t="shared" si="2"/>
        <v>562</v>
      </c>
      <c r="AU36" s="142" t="s">
        <v>101</v>
      </c>
      <c r="AV36" s="143"/>
      <c r="AW36" s="143"/>
      <c r="AX36" s="143"/>
      <c r="AY36" s="143"/>
      <c r="AZ36" s="143"/>
      <c r="BA36" s="122"/>
      <c r="BB36" s="122"/>
      <c r="BC36" s="367"/>
      <c r="BD36" s="367">
        <v>72</v>
      </c>
      <c r="BE36" s="367">
        <v>-3</v>
      </c>
      <c r="BF36" s="368">
        <v>61</v>
      </c>
      <c r="BG36" s="193">
        <v>1000</v>
      </c>
      <c r="BH36" s="131">
        <f t="shared" si="33"/>
        <v>61</v>
      </c>
      <c r="BI36" s="132">
        <f t="shared" si="3"/>
        <v>447</v>
      </c>
      <c r="BJ36" s="400"/>
      <c r="BK36" s="142" t="s">
        <v>101</v>
      </c>
      <c r="BL36" s="143"/>
      <c r="BM36" s="143"/>
      <c r="BN36" s="143"/>
      <c r="BO36" s="143"/>
      <c r="BP36" s="143"/>
      <c r="BQ36" s="122"/>
      <c r="BW36" s="193">
        <v>1000</v>
      </c>
      <c r="BX36" s="131">
        <f t="shared" si="62"/>
        <v>0</v>
      </c>
      <c r="BY36" s="132">
        <f t="shared" si="63"/>
        <v>0</v>
      </c>
      <c r="BZ36" s="400"/>
      <c r="CA36" s="142" t="s">
        <v>101</v>
      </c>
      <c r="CB36" s="143"/>
      <c r="CC36" s="143"/>
      <c r="CD36" s="143"/>
      <c r="CE36" s="143"/>
      <c r="CF36" s="143"/>
      <c r="CG36" s="122"/>
      <c r="CH36" s="122"/>
      <c r="CI36" s="367">
        <v>2</v>
      </c>
      <c r="CJ36" s="262"/>
      <c r="CK36" s="262"/>
      <c r="CL36" s="263"/>
      <c r="CM36" s="193">
        <v>1000</v>
      </c>
      <c r="CN36" s="131">
        <f t="shared" si="35"/>
        <v>0</v>
      </c>
      <c r="CO36" s="132">
        <f t="shared" si="64"/>
        <v>177</v>
      </c>
      <c r="CP36" s="373" t="s">
        <v>101</v>
      </c>
      <c r="CQ36" s="383"/>
      <c r="CR36" s="383"/>
      <c r="CS36" s="383"/>
      <c r="CT36" s="383"/>
      <c r="CU36" s="383"/>
      <c r="CV36" s="358"/>
      <c r="CW36" s="358"/>
      <c r="CX36" s="367">
        <v>2</v>
      </c>
      <c r="CY36" s="367">
        <v>20</v>
      </c>
      <c r="CZ36" s="367">
        <v>-25</v>
      </c>
      <c r="DA36" s="368">
        <v>17</v>
      </c>
      <c r="DB36" s="369">
        <v>1000</v>
      </c>
      <c r="DC36" s="370">
        <f t="shared" si="36"/>
        <v>17</v>
      </c>
      <c r="DD36" s="371">
        <f t="shared" si="6"/>
        <v>287</v>
      </c>
      <c r="DE36" s="142" t="s">
        <v>101</v>
      </c>
      <c r="DF36" s="143"/>
      <c r="DG36" s="143"/>
      <c r="DH36" s="143"/>
      <c r="DI36" s="143"/>
      <c r="DJ36" s="143"/>
      <c r="DK36" s="122"/>
      <c r="DL36" s="122"/>
      <c r="DM36" s="262">
        <v>1</v>
      </c>
      <c r="DN36" s="262"/>
      <c r="DO36" s="262"/>
      <c r="DP36" s="263"/>
      <c r="DQ36" s="193">
        <v>1000</v>
      </c>
      <c r="DR36" s="131">
        <f t="shared" si="37"/>
        <v>0</v>
      </c>
      <c r="DS36" s="132">
        <f t="shared" si="65"/>
        <v>0</v>
      </c>
      <c r="DT36" s="142" t="s">
        <v>101</v>
      </c>
      <c r="DU36" s="143"/>
      <c r="DV36" s="143"/>
      <c r="DW36" s="143"/>
      <c r="DX36" s="143"/>
      <c r="DY36" s="143"/>
      <c r="DZ36" s="122"/>
      <c r="EA36" s="122"/>
      <c r="EB36" s="262">
        <v>1</v>
      </c>
      <c r="EC36" s="262"/>
      <c r="ED36" s="262"/>
      <c r="EE36" s="263"/>
      <c r="EF36" s="193">
        <v>1000</v>
      </c>
      <c r="EG36" s="131">
        <f t="shared" si="38"/>
        <v>0</v>
      </c>
      <c r="EH36" s="132">
        <f t="shared" si="66"/>
        <v>0</v>
      </c>
      <c r="EI36" s="142" t="s">
        <v>101</v>
      </c>
      <c r="EJ36" s="143"/>
      <c r="EK36" s="143"/>
      <c r="EL36" s="143"/>
      <c r="EM36" s="143"/>
      <c r="EN36" s="143"/>
      <c r="EO36" s="122"/>
      <c r="EP36" s="122"/>
      <c r="EQ36" s="262">
        <v>1</v>
      </c>
      <c r="ER36" s="262"/>
      <c r="ES36" s="262"/>
      <c r="ET36" s="263"/>
      <c r="EU36" s="193">
        <v>1000</v>
      </c>
      <c r="EV36" s="131">
        <f t="shared" si="39"/>
        <v>0</v>
      </c>
      <c r="EW36" s="132">
        <f t="shared" si="67"/>
        <v>0</v>
      </c>
      <c r="EX36" s="142" t="s">
        <v>101</v>
      </c>
      <c r="EY36" s="143"/>
      <c r="EZ36" s="143"/>
      <c r="FA36" s="143"/>
      <c r="FB36" s="143"/>
      <c r="FC36" s="143"/>
      <c r="FD36" s="122"/>
      <c r="FE36" s="122"/>
      <c r="FF36" s="262">
        <v>1</v>
      </c>
      <c r="FG36" s="262"/>
      <c r="FH36" s="262"/>
      <c r="FI36" s="263"/>
      <c r="FJ36" s="193">
        <v>1000</v>
      </c>
      <c r="FK36" s="131">
        <f t="shared" si="40"/>
        <v>0</v>
      </c>
      <c r="FL36" s="132">
        <f t="shared" si="68"/>
        <v>0</v>
      </c>
      <c r="FM36" s="142" t="s">
        <v>101</v>
      </c>
      <c r="FN36" s="143"/>
      <c r="FO36" s="143"/>
      <c r="FP36" s="143"/>
      <c r="FQ36" s="143"/>
      <c r="FR36" s="143"/>
      <c r="FS36" s="122"/>
      <c r="FT36" s="122"/>
      <c r="FU36" s="262">
        <v>1</v>
      </c>
      <c r="FV36" s="262">
        <v>10</v>
      </c>
      <c r="FW36" s="262">
        <v>-21</v>
      </c>
      <c r="FX36" s="263">
        <v>-14</v>
      </c>
      <c r="FY36" s="193">
        <v>1000</v>
      </c>
      <c r="FZ36" s="131">
        <f t="shared" si="41"/>
        <v>-14</v>
      </c>
      <c r="GA36" s="132">
        <f t="shared" si="69"/>
        <v>133</v>
      </c>
      <c r="GB36" s="142" t="s">
        <v>101</v>
      </c>
      <c r="GC36" s="143"/>
      <c r="GD36" s="143"/>
      <c r="GE36" s="143"/>
      <c r="GF36" s="143"/>
      <c r="GG36" s="143"/>
      <c r="GH36" s="122"/>
      <c r="GI36" s="122"/>
      <c r="GJ36" s="262">
        <v>1</v>
      </c>
      <c r="GK36" s="262">
        <v>24</v>
      </c>
      <c r="GL36" s="262">
        <v>-3</v>
      </c>
      <c r="GM36" s="263">
        <v>9</v>
      </c>
      <c r="GN36" s="193">
        <v>10000</v>
      </c>
      <c r="GO36" s="131">
        <f t="shared" si="42"/>
        <v>9</v>
      </c>
      <c r="GP36" s="132">
        <f t="shared" si="70"/>
        <v>85</v>
      </c>
      <c r="GQ36" s="142" t="s">
        <v>101</v>
      </c>
      <c r="GR36" s="143"/>
      <c r="GS36" s="143"/>
      <c r="GT36" s="143"/>
      <c r="GU36" s="143"/>
      <c r="GV36" s="143"/>
      <c r="GW36" s="122"/>
      <c r="GX36" s="122"/>
      <c r="GY36" s="262"/>
      <c r="GZ36" s="262"/>
      <c r="HA36" s="262"/>
      <c r="HB36" s="263"/>
      <c r="HC36" s="193">
        <v>10000</v>
      </c>
      <c r="HD36" s="131">
        <f t="shared" si="43"/>
        <v>0</v>
      </c>
      <c r="HE36" s="132">
        <f t="shared" si="13"/>
        <v>6809</v>
      </c>
      <c r="HF36" s="142" t="s">
        <v>101</v>
      </c>
      <c r="HG36" s="143"/>
      <c r="HH36" s="143"/>
      <c r="HI36" s="143"/>
      <c r="HJ36" s="143"/>
      <c r="HK36" s="143"/>
      <c r="HL36" s="122"/>
      <c r="HM36" s="122"/>
      <c r="HN36" s="262"/>
      <c r="HO36" s="262"/>
      <c r="HP36" s="262"/>
      <c r="HQ36" s="263"/>
      <c r="HR36" s="193"/>
      <c r="HS36" s="131">
        <f t="shared" si="44"/>
        <v>0</v>
      </c>
      <c r="HT36" s="132">
        <f t="shared" si="14"/>
        <v>1341</v>
      </c>
      <c r="HU36" s="142" t="s">
        <v>101</v>
      </c>
      <c r="HV36" s="143"/>
      <c r="HW36" s="143"/>
      <c r="HX36" s="143"/>
      <c r="HY36" s="143"/>
      <c r="HZ36" s="143"/>
      <c r="IA36" s="122"/>
      <c r="IB36" s="122"/>
      <c r="IC36" s="262"/>
      <c r="ID36" s="262"/>
      <c r="IE36" s="262"/>
      <c r="IF36" s="263"/>
      <c r="IG36" s="193"/>
      <c r="IH36" s="131">
        <f t="shared" si="45"/>
        <v>0</v>
      </c>
      <c r="II36" s="132">
        <f t="shared" si="15"/>
        <v>6499</v>
      </c>
      <c r="IJ36" s="142" t="s">
        <v>101</v>
      </c>
      <c r="IK36" s="143"/>
      <c r="IL36" s="143"/>
      <c r="IM36" s="143"/>
      <c r="IN36" s="143"/>
      <c r="IO36" s="143"/>
      <c r="IP36" s="122"/>
      <c r="IQ36" s="122"/>
      <c r="IR36" s="262"/>
      <c r="IS36" s="262"/>
      <c r="IT36" s="262"/>
      <c r="IU36" s="263"/>
      <c r="IV36" s="193"/>
      <c r="IW36" s="131">
        <f t="shared" si="46"/>
        <v>0</v>
      </c>
      <c r="IX36" s="132">
        <f t="shared" si="16"/>
        <v>1508</v>
      </c>
      <c r="IY36" s="142" t="s">
        <v>101</v>
      </c>
      <c r="IZ36" s="143"/>
      <c r="JA36" s="143"/>
      <c r="JB36" s="143"/>
      <c r="JC36" s="143"/>
      <c r="JD36" s="143"/>
      <c r="JE36" s="122"/>
      <c r="JF36" s="122"/>
      <c r="JG36" s="262"/>
      <c r="JH36" s="262"/>
      <c r="JI36" s="262"/>
      <c r="JJ36" s="263"/>
      <c r="JK36" s="193">
        <v>1000</v>
      </c>
      <c r="JL36" s="131">
        <f t="shared" si="47"/>
        <v>0</v>
      </c>
      <c r="JM36" s="132">
        <f t="shared" si="71"/>
        <v>2468</v>
      </c>
      <c r="JN36" s="142" t="s">
        <v>101</v>
      </c>
      <c r="JO36" s="143"/>
      <c r="JP36" s="143"/>
      <c r="JQ36" s="143"/>
      <c r="JR36" s="143"/>
      <c r="JS36" s="143"/>
      <c r="JT36" s="122"/>
      <c r="JU36" s="122"/>
      <c r="JV36" s="262">
        <v>1</v>
      </c>
      <c r="JW36" s="262"/>
      <c r="JX36" s="262"/>
      <c r="JY36" s="263"/>
      <c r="JZ36" s="193">
        <v>1000</v>
      </c>
      <c r="KA36" s="131">
        <f t="shared" si="77"/>
        <v>0</v>
      </c>
      <c r="KB36" s="132">
        <f t="shared" si="18"/>
        <v>252</v>
      </c>
      <c r="KC36" s="142" t="s">
        <v>101</v>
      </c>
      <c r="KD36" s="143"/>
      <c r="KE36" s="143"/>
      <c r="KF36" s="143"/>
      <c r="KG36" s="143"/>
      <c r="KH36" s="143"/>
      <c r="KI36" s="122"/>
      <c r="KJ36" s="122"/>
      <c r="KK36" s="262"/>
      <c r="KL36" s="262"/>
      <c r="KM36" s="262"/>
      <c r="KN36" s="263"/>
      <c r="KO36" s="193">
        <v>1000</v>
      </c>
      <c r="KP36" s="131">
        <f t="shared" si="49"/>
        <v>0</v>
      </c>
      <c r="KQ36" s="132">
        <f t="shared" si="19"/>
        <v>-230</v>
      </c>
      <c r="KR36" s="142" t="s">
        <v>101</v>
      </c>
      <c r="KS36" s="143"/>
      <c r="KT36" s="143"/>
      <c r="KU36" s="143"/>
      <c r="KV36" s="143"/>
      <c r="KW36" s="143"/>
      <c r="KX36" s="122"/>
      <c r="KY36" s="122"/>
      <c r="KZ36" s="262">
        <v>15</v>
      </c>
      <c r="LA36" s="262">
        <v>51</v>
      </c>
      <c r="LB36" s="262">
        <v>-57</v>
      </c>
      <c r="LC36" s="263">
        <v>51</v>
      </c>
      <c r="LD36" s="193">
        <v>1000</v>
      </c>
      <c r="LE36" s="131">
        <f t="shared" si="50"/>
        <v>51</v>
      </c>
      <c r="LF36" s="132">
        <f t="shared" si="20"/>
        <v>1338</v>
      </c>
      <c r="LG36" s="271"/>
      <c r="LH36" s="142" t="s">
        <v>101</v>
      </c>
      <c r="LI36" s="143"/>
      <c r="LJ36" s="143"/>
      <c r="LK36" s="143"/>
      <c r="LL36" s="143"/>
      <c r="LM36" s="144"/>
      <c r="LN36" s="143"/>
      <c r="LO36" s="143"/>
      <c r="LP36" s="121"/>
      <c r="LQ36" s="122"/>
      <c r="LR36" s="122"/>
      <c r="LS36" s="122"/>
      <c r="LT36" s="71"/>
      <c r="LU36" s="129">
        <v>1</v>
      </c>
      <c r="LV36" s="129">
        <v>1</v>
      </c>
      <c r="LW36" s="129">
        <v>-14</v>
      </c>
      <c r="LX36" s="130">
        <v>-7</v>
      </c>
      <c r="LY36" s="193">
        <v>1000</v>
      </c>
      <c r="LZ36" s="131">
        <f t="shared" si="51"/>
        <v>-7</v>
      </c>
      <c r="MA36" s="132">
        <f t="shared" si="21"/>
        <v>313</v>
      </c>
      <c r="MB36" s="229"/>
      <c r="MC36" s="142" t="s">
        <v>101</v>
      </c>
      <c r="MD36" s="143"/>
      <c r="ME36" s="143"/>
      <c r="MF36" s="143"/>
      <c r="MG36" s="143"/>
      <c r="MH36" s="144"/>
      <c r="MI36" s="143"/>
      <c r="MJ36" s="143"/>
      <c r="MK36" s="121"/>
      <c r="ML36" s="122"/>
      <c r="MM36" s="122"/>
      <c r="MN36" s="122"/>
      <c r="MO36" s="71"/>
      <c r="MP36" s="129">
        <v>1</v>
      </c>
      <c r="MQ36" s="129"/>
      <c r="MR36" s="129"/>
      <c r="MS36" s="130">
        <v>4</v>
      </c>
      <c r="MT36" s="193">
        <v>180</v>
      </c>
      <c r="MU36" s="131">
        <f t="shared" si="52"/>
        <v>4</v>
      </c>
      <c r="MV36" s="132">
        <f t="shared" si="22"/>
        <v>21</v>
      </c>
      <c r="MX36" s="142" t="s">
        <v>101</v>
      </c>
      <c r="MY36" s="143"/>
      <c r="MZ36" s="143"/>
      <c r="NA36" s="143"/>
      <c r="NB36" s="143"/>
      <c r="NC36" s="144"/>
      <c r="ND36" s="143"/>
      <c r="NE36" s="143"/>
      <c r="NF36" s="121"/>
      <c r="NG36" s="122"/>
      <c r="NH36" s="122"/>
      <c r="NI36" s="122"/>
      <c r="NJ36" s="71"/>
      <c r="NK36" s="129">
        <v>1</v>
      </c>
      <c r="NL36" s="129"/>
      <c r="NM36" s="129"/>
      <c r="NN36" s="130">
        <v>6</v>
      </c>
      <c r="NO36" s="193">
        <v>567</v>
      </c>
      <c r="NP36" s="131">
        <f t="shared" si="53"/>
        <v>6</v>
      </c>
      <c r="NQ36" s="132">
        <f t="shared" si="23"/>
        <v>147</v>
      </c>
      <c r="NS36" s="142" t="s">
        <v>101</v>
      </c>
      <c r="NT36" s="143"/>
      <c r="NU36" s="143"/>
      <c r="NV36" s="143"/>
      <c r="NW36" s="143"/>
      <c r="NX36" s="144"/>
      <c r="NY36" s="143"/>
      <c r="NZ36" s="143"/>
      <c r="OA36" s="121"/>
      <c r="OB36" s="122"/>
      <c r="OC36" s="122"/>
      <c r="OD36" s="122"/>
      <c r="OE36" s="71"/>
      <c r="OF36" s="129">
        <v>64</v>
      </c>
      <c r="OG36" s="129">
        <v>86</v>
      </c>
      <c r="OH36" s="129">
        <v>-43</v>
      </c>
      <c r="OI36" s="130">
        <v>86</v>
      </c>
      <c r="OJ36" s="193">
        <v>1000</v>
      </c>
      <c r="OK36" s="131">
        <f t="shared" si="54"/>
        <v>86</v>
      </c>
      <c r="OL36" s="132">
        <f t="shared" si="24"/>
        <v>953</v>
      </c>
      <c r="OQ36" s="373" t="s">
        <v>101</v>
      </c>
      <c r="OR36" s="485"/>
      <c r="OS36" s="485"/>
      <c r="OT36" s="485"/>
      <c r="OU36" s="485"/>
      <c r="OV36" s="485"/>
      <c r="OW36" s="358"/>
      <c r="OX36" s="358"/>
      <c r="OY36" s="367">
        <v>1</v>
      </c>
      <c r="OZ36" s="367">
        <v>60</v>
      </c>
      <c r="PA36" s="367">
        <v>0</v>
      </c>
      <c r="PB36" s="368">
        <v>60</v>
      </c>
      <c r="PC36" s="476">
        <v>1000</v>
      </c>
      <c r="PD36" s="370">
        <f t="shared" si="55"/>
        <v>60</v>
      </c>
      <c r="PE36" s="477">
        <f t="shared" si="72"/>
        <v>265</v>
      </c>
      <c r="PF36" s="142" t="s">
        <v>101</v>
      </c>
      <c r="PG36" s="143"/>
      <c r="PH36" s="143"/>
      <c r="PI36" s="143"/>
      <c r="PJ36" s="143"/>
      <c r="PK36" s="143"/>
      <c r="PL36" s="122"/>
      <c r="PM36" s="122"/>
      <c r="PN36" s="367">
        <v>32</v>
      </c>
      <c r="PO36" s="367">
        <v>100</v>
      </c>
      <c r="PP36" s="367">
        <v>-116</v>
      </c>
      <c r="PQ36" s="368">
        <v>26</v>
      </c>
      <c r="PR36" s="193">
        <v>641</v>
      </c>
      <c r="PS36" s="131">
        <f t="shared" si="56"/>
        <v>26</v>
      </c>
      <c r="PT36" s="132">
        <f t="shared" si="73"/>
        <v>559</v>
      </c>
      <c r="PU36" s="142" t="s">
        <v>101</v>
      </c>
      <c r="PV36" s="143"/>
      <c r="PW36" s="143"/>
      <c r="PX36" s="143"/>
      <c r="PY36" s="143"/>
      <c r="PZ36" s="143"/>
      <c r="QA36" s="122"/>
      <c r="QB36" s="122"/>
      <c r="QC36" s="367"/>
      <c r="QD36" s="367"/>
      <c r="QE36" s="367"/>
      <c r="QF36" s="368"/>
      <c r="QG36" s="193">
        <v>1000</v>
      </c>
      <c r="QH36" s="131">
        <f t="shared" si="57"/>
        <v>0</v>
      </c>
      <c r="QI36" s="132">
        <f t="shared" si="74"/>
        <v>0</v>
      </c>
      <c r="QJ36" s="142" t="s">
        <v>101</v>
      </c>
      <c r="QK36" s="143"/>
      <c r="QL36" s="143"/>
      <c r="QM36" s="143"/>
      <c r="QN36" s="143"/>
      <c r="QO36" s="143"/>
      <c r="QP36" s="122"/>
      <c r="QQ36" s="122"/>
      <c r="QR36" s="367"/>
      <c r="QS36" s="367"/>
      <c r="QT36" s="367"/>
      <c r="QU36" s="368"/>
      <c r="QV36" s="193">
        <v>1000</v>
      </c>
      <c r="QW36" s="131">
        <f t="shared" si="58"/>
        <v>0</v>
      </c>
      <c r="QX36" s="132">
        <f t="shared" si="75"/>
        <v>0</v>
      </c>
      <c r="QY36" s="142" t="s">
        <v>101</v>
      </c>
      <c r="QZ36" s="143"/>
      <c r="RA36" s="143"/>
      <c r="RB36" s="143"/>
      <c r="RC36" s="143"/>
      <c r="RD36" s="143"/>
      <c r="RE36" s="122"/>
      <c r="RF36" s="122"/>
      <c r="RG36" s="367">
        <v>8</v>
      </c>
      <c r="RH36" s="367">
        <v>20</v>
      </c>
      <c r="RI36" s="367">
        <v>-48</v>
      </c>
      <c r="RJ36" s="368">
        <v>-23</v>
      </c>
      <c r="RK36" s="193">
        <v>1000</v>
      </c>
      <c r="RL36" s="131">
        <f t="shared" si="59"/>
        <v>-23</v>
      </c>
      <c r="RM36" s="132">
        <f t="shared" si="76"/>
        <v>198</v>
      </c>
    </row>
    <row r="37" spans="1:481" ht="14.4">
      <c r="A37" s="142" t="s">
        <v>102</v>
      </c>
      <c r="B37" s="143"/>
      <c r="C37" s="143"/>
      <c r="D37" s="143"/>
      <c r="E37" s="143"/>
      <c r="F37" s="143"/>
      <c r="G37" s="122"/>
      <c r="H37" s="122"/>
      <c r="I37" s="367">
        <v>1</v>
      </c>
      <c r="J37" s="367"/>
      <c r="K37" s="367"/>
      <c r="L37" s="368"/>
      <c r="M37" s="193">
        <v>1000</v>
      </c>
      <c r="N37" s="131">
        <f t="shared" si="30"/>
        <v>0</v>
      </c>
      <c r="O37" s="132">
        <f t="shared" si="0"/>
        <v>0</v>
      </c>
      <c r="Q37" s="142" t="s">
        <v>102</v>
      </c>
      <c r="R37" s="143"/>
      <c r="S37" s="143"/>
      <c r="T37" s="143"/>
      <c r="U37" s="143"/>
      <c r="V37" s="143"/>
      <c r="W37" s="122"/>
      <c r="X37" s="122"/>
      <c r="Y37" s="367">
        <v>16</v>
      </c>
      <c r="Z37" s="367">
        <v>92</v>
      </c>
      <c r="AA37" s="367">
        <v>-14</v>
      </c>
      <c r="AB37" s="368">
        <v>74</v>
      </c>
      <c r="AC37" s="193">
        <v>1000</v>
      </c>
      <c r="AD37" s="131">
        <f t="shared" si="31"/>
        <v>74</v>
      </c>
      <c r="AE37" s="132">
        <f t="shared" si="61"/>
        <v>557</v>
      </c>
      <c r="AF37" s="142" t="s">
        <v>102</v>
      </c>
      <c r="AG37" s="143"/>
      <c r="AH37" s="143"/>
      <c r="AI37" s="143"/>
      <c r="AJ37" s="143"/>
      <c r="AK37" s="143"/>
      <c r="AL37" s="122"/>
      <c r="AM37" s="122"/>
      <c r="AN37" s="367"/>
      <c r="AO37" s="367">
        <v>14</v>
      </c>
      <c r="AP37" s="367">
        <v>-100</v>
      </c>
      <c r="AQ37" s="368">
        <v>-42</v>
      </c>
      <c r="AR37" s="193">
        <v>1000</v>
      </c>
      <c r="AS37" s="131">
        <f t="shared" si="32"/>
        <v>-42</v>
      </c>
      <c r="AT37" s="132">
        <f t="shared" si="2"/>
        <v>520</v>
      </c>
      <c r="AU37" s="142" t="s">
        <v>102</v>
      </c>
      <c r="AV37" s="143"/>
      <c r="AW37" s="143"/>
      <c r="AX37" s="143"/>
      <c r="AY37" s="143"/>
      <c r="AZ37" s="143"/>
      <c r="BA37" s="122"/>
      <c r="BB37" s="122"/>
      <c r="BC37" s="367"/>
      <c r="BD37" s="367">
        <v>14</v>
      </c>
      <c r="BE37" s="367">
        <v>-100</v>
      </c>
      <c r="BF37" s="368">
        <v>-42</v>
      </c>
      <c r="BG37" s="193">
        <v>1000</v>
      </c>
      <c r="BH37" s="131">
        <f t="shared" si="33"/>
        <v>-42</v>
      </c>
      <c r="BI37" s="132">
        <f t="shared" si="3"/>
        <v>405</v>
      </c>
      <c r="BJ37" s="400"/>
      <c r="BK37" s="142" t="s">
        <v>102</v>
      </c>
      <c r="BL37" s="143"/>
      <c r="BM37" s="143"/>
      <c r="BN37" s="143"/>
      <c r="BO37" s="143"/>
      <c r="BP37" s="143"/>
      <c r="BQ37" s="122"/>
      <c r="BR37" s="122"/>
      <c r="BS37" s="367"/>
      <c r="BT37" s="262"/>
      <c r="BU37" s="262"/>
      <c r="BV37" s="263"/>
      <c r="BW37" s="193">
        <v>1000</v>
      </c>
      <c r="BX37" s="131">
        <f t="shared" si="62"/>
        <v>0</v>
      </c>
      <c r="BY37" s="132">
        <f t="shared" si="63"/>
        <v>0</v>
      </c>
      <c r="BZ37" s="400"/>
      <c r="CA37" s="142" t="s">
        <v>102</v>
      </c>
      <c r="CB37" s="143"/>
      <c r="CC37" s="143"/>
      <c r="CD37" s="143"/>
      <c r="CE37" s="143"/>
      <c r="CF37" s="143"/>
      <c r="CG37" s="122"/>
      <c r="CH37" s="122"/>
      <c r="CI37" s="367">
        <v>2</v>
      </c>
      <c r="CJ37" s="262"/>
      <c r="CK37" s="262"/>
      <c r="CL37" s="263"/>
      <c r="CM37" s="193">
        <v>1000</v>
      </c>
      <c r="CN37" s="131">
        <f t="shared" si="35"/>
        <v>0</v>
      </c>
      <c r="CO37" s="132">
        <f t="shared" si="64"/>
        <v>177</v>
      </c>
      <c r="CP37" s="373" t="s">
        <v>102</v>
      </c>
      <c r="CQ37" s="383"/>
      <c r="CR37" s="383"/>
      <c r="CS37" s="383"/>
      <c r="CT37" s="383"/>
      <c r="CU37" s="383"/>
      <c r="CV37" s="358"/>
      <c r="CW37" s="358"/>
      <c r="CX37" s="367">
        <v>2</v>
      </c>
      <c r="CY37" s="367">
        <v>46</v>
      </c>
      <c r="CZ37" s="367">
        <v>-5</v>
      </c>
      <c r="DA37" s="368">
        <v>46</v>
      </c>
      <c r="DB37" s="369">
        <v>1000</v>
      </c>
      <c r="DC37" s="370">
        <f t="shared" si="36"/>
        <v>46</v>
      </c>
      <c r="DD37" s="371">
        <f t="shared" si="6"/>
        <v>333</v>
      </c>
      <c r="DE37" s="142" t="s">
        <v>102</v>
      </c>
      <c r="DF37" s="143"/>
      <c r="DG37" s="143"/>
      <c r="DH37" s="143"/>
      <c r="DI37" s="143"/>
      <c r="DJ37" s="143"/>
      <c r="DK37" s="122"/>
      <c r="DL37" s="122"/>
      <c r="DM37" s="262">
        <v>1</v>
      </c>
      <c r="DN37" s="262"/>
      <c r="DO37" s="262"/>
      <c r="DP37" s="263"/>
      <c r="DQ37" s="193">
        <v>1000</v>
      </c>
      <c r="DR37" s="131">
        <f t="shared" si="37"/>
        <v>0</v>
      </c>
      <c r="DS37" s="132">
        <f t="shared" si="65"/>
        <v>0</v>
      </c>
      <c r="DT37" s="142" t="s">
        <v>102</v>
      </c>
      <c r="DU37" s="143"/>
      <c r="DV37" s="143"/>
      <c r="DW37" s="143"/>
      <c r="DX37" s="143"/>
      <c r="DY37" s="143"/>
      <c r="DZ37" s="122"/>
      <c r="EA37" s="122"/>
      <c r="EB37" s="262">
        <v>1</v>
      </c>
      <c r="EC37" s="262"/>
      <c r="ED37" s="262"/>
      <c r="EE37" s="263"/>
      <c r="EF37" s="193">
        <v>1000</v>
      </c>
      <c r="EG37" s="131">
        <f t="shared" si="38"/>
        <v>0</v>
      </c>
      <c r="EH37" s="132">
        <f t="shared" si="66"/>
        <v>0</v>
      </c>
      <c r="EI37" s="142" t="s">
        <v>102</v>
      </c>
      <c r="EJ37" s="143"/>
      <c r="EK37" s="143"/>
      <c r="EL37" s="143"/>
      <c r="EM37" s="143"/>
      <c r="EN37" s="143"/>
      <c r="EO37" s="122"/>
      <c r="EP37" s="122"/>
      <c r="EQ37" s="262">
        <v>1</v>
      </c>
      <c r="ER37" s="262"/>
      <c r="ES37" s="262"/>
      <c r="ET37" s="263"/>
      <c r="EU37" s="193">
        <v>1000</v>
      </c>
      <c r="EV37" s="131">
        <f t="shared" si="39"/>
        <v>0</v>
      </c>
      <c r="EW37" s="132">
        <f t="shared" si="67"/>
        <v>0</v>
      </c>
      <c r="EX37" s="142" t="s">
        <v>102</v>
      </c>
      <c r="EY37" s="143"/>
      <c r="EZ37" s="143"/>
      <c r="FA37" s="143"/>
      <c r="FB37" s="143"/>
      <c r="FC37" s="143"/>
      <c r="FD37" s="122"/>
      <c r="FE37" s="122"/>
      <c r="FF37" s="262">
        <v>1</v>
      </c>
      <c r="FG37" s="262"/>
      <c r="FH37" s="262"/>
      <c r="FI37" s="263"/>
      <c r="FJ37" s="193">
        <v>1000</v>
      </c>
      <c r="FK37" s="131">
        <f t="shared" si="40"/>
        <v>0</v>
      </c>
      <c r="FL37" s="132">
        <f t="shared" si="68"/>
        <v>0</v>
      </c>
      <c r="FM37" s="142" t="s">
        <v>102</v>
      </c>
      <c r="FN37" s="143"/>
      <c r="FO37" s="143"/>
      <c r="FP37" s="143"/>
      <c r="FQ37" s="143"/>
      <c r="FR37" s="143"/>
      <c r="FS37" s="122"/>
      <c r="FT37" s="122"/>
      <c r="FU37" s="262">
        <v>1</v>
      </c>
      <c r="FV37" s="262">
        <v>23</v>
      </c>
      <c r="FW37" s="262">
        <v>-7</v>
      </c>
      <c r="FX37" s="263">
        <v>18</v>
      </c>
      <c r="FY37" s="193">
        <v>1000</v>
      </c>
      <c r="FZ37" s="131">
        <f t="shared" si="41"/>
        <v>18</v>
      </c>
      <c r="GA37" s="132">
        <f t="shared" si="69"/>
        <v>151</v>
      </c>
      <c r="GB37" s="142" t="s">
        <v>102</v>
      </c>
      <c r="GC37" s="143"/>
      <c r="GD37" s="143"/>
      <c r="GE37" s="143"/>
      <c r="GF37" s="143"/>
      <c r="GG37" s="143"/>
      <c r="GH37" s="122"/>
      <c r="GI37" s="122"/>
      <c r="GJ37" s="262">
        <v>1</v>
      </c>
      <c r="GK37" s="262">
        <v>9</v>
      </c>
      <c r="GL37" s="262">
        <v>-8</v>
      </c>
      <c r="GM37" s="263">
        <v>-7</v>
      </c>
      <c r="GN37" s="193">
        <v>10000</v>
      </c>
      <c r="GO37" s="131">
        <f t="shared" si="42"/>
        <v>-7</v>
      </c>
      <c r="GP37" s="132">
        <f t="shared" si="70"/>
        <v>78</v>
      </c>
      <c r="GQ37" s="142" t="s">
        <v>102</v>
      </c>
      <c r="GR37" s="143"/>
      <c r="GS37" s="143"/>
      <c r="GT37" s="143"/>
      <c r="GU37" s="143"/>
      <c r="GV37" s="143"/>
      <c r="GW37" s="122"/>
      <c r="GX37" s="122"/>
      <c r="GY37" s="262"/>
      <c r="GZ37" s="262"/>
      <c r="HA37" s="262"/>
      <c r="HB37" s="263"/>
      <c r="HC37" s="193">
        <v>10000</v>
      </c>
      <c r="HD37" s="131">
        <f t="shared" si="43"/>
        <v>0</v>
      </c>
      <c r="HE37" s="132">
        <f t="shared" si="13"/>
        <v>6809</v>
      </c>
      <c r="HF37" s="142" t="s">
        <v>102</v>
      </c>
      <c r="HG37" s="143"/>
      <c r="HH37" s="143"/>
      <c r="HI37" s="143"/>
      <c r="HJ37" s="143"/>
      <c r="HK37" s="143"/>
      <c r="HL37" s="122"/>
      <c r="HM37" s="122"/>
      <c r="HN37" s="262"/>
      <c r="HO37" s="262"/>
      <c r="HP37" s="262"/>
      <c r="HQ37" s="263"/>
      <c r="HR37" s="193"/>
      <c r="HS37" s="131">
        <f t="shared" si="44"/>
        <v>0</v>
      </c>
      <c r="HT37" s="132">
        <f t="shared" si="14"/>
        <v>1341</v>
      </c>
      <c r="HU37" s="142" t="s">
        <v>102</v>
      </c>
      <c r="HV37" s="143"/>
      <c r="HW37" s="143"/>
      <c r="HX37" s="143"/>
      <c r="HY37" s="143"/>
      <c r="HZ37" s="143"/>
      <c r="IA37" s="122"/>
      <c r="IB37" s="122"/>
      <c r="IC37" s="262"/>
      <c r="ID37" s="262"/>
      <c r="IE37" s="262"/>
      <c r="IF37" s="263"/>
      <c r="IG37" s="193"/>
      <c r="IH37" s="131">
        <f t="shared" si="45"/>
        <v>0</v>
      </c>
      <c r="II37" s="132">
        <f t="shared" si="15"/>
        <v>6499</v>
      </c>
      <c r="IJ37" s="142" t="s">
        <v>102</v>
      </c>
      <c r="IK37" s="143"/>
      <c r="IL37" s="143"/>
      <c r="IM37" s="143"/>
      <c r="IN37" s="143"/>
      <c r="IO37" s="143"/>
      <c r="IP37" s="122"/>
      <c r="IQ37" s="122"/>
      <c r="IR37" s="262"/>
      <c r="IS37" s="262"/>
      <c r="IT37" s="262"/>
      <c r="IU37" s="263"/>
      <c r="IV37" s="193"/>
      <c r="IW37" s="131">
        <f t="shared" si="46"/>
        <v>0</v>
      </c>
      <c r="IX37" s="132">
        <f t="shared" si="16"/>
        <v>1508</v>
      </c>
      <c r="IY37" s="142" t="s">
        <v>102</v>
      </c>
      <c r="IZ37" s="143"/>
      <c r="JA37" s="143"/>
      <c r="JB37" s="143"/>
      <c r="JC37" s="143"/>
      <c r="JD37" s="143"/>
      <c r="JE37" s="122"/>
      <c r="JF37" s="122"/>
      <c r="JG37" s="262"/>
      <c r="JH37" s="262"/>
      <c r="JI37" s="262"/>
      <c r="JJ37" s="263"/>
      <c r="JK37" s="193">
        <v>1000</v>
      </c>
      <c r="JL37" s="131">
        <f t="shared" si="47"/>
        <v>0</v>
      </c>
      <c r="JM37" s="132">
        <f t="shared" si="71"/>
        <v>2468</v>
      </c>
      <c r="JN37" s="142" t="s">
        <v>102</v>
      </c>
      <c r="JO37" s="143"/>
      <c r="JP37" s="143"/>
      <c r="JQ37" s="143"/>
      <c r="JR37" s="143"/>
      <c r="JS37" s="143"/>
      <c r="JT37" s="122"/>
      <c r="JU37" s="122"/>
      <c r="JV37" s="262">
        <v>1</v>
      </c>
      <c r="JW37" s="262"/>
      <c r="JX37" s="262"/>
      <c r="JY37" s="263"/>
      <c r="JZ37" s="193">
        <v>1000</v>
      </c>
      <c r="KA37" s="131">
        <f t="shared" si="77"/>
        <v>0</v>
      </c>
      <c r="KB37" s="132">
        <f t="shared" si="18"/>
        <v>252</v>
      </c>
      <c r="KC37" s="142" t="s">
        <v>102</v>
      </c>
      <c r="KD37" s="143"/>
      <c r="KE37" s="143"/>
      <c r="KF37" s="143"/>
      <c r="KG37" s="143"/>
      <c r="KH37" s="143"/>
      <c r="KI37" s="122"/>
      <c r="KJ37" s="122"/>
      <c r="KK37" s="262"/>
      <c r="KL37" s="262"/>
      <c r="KM37" s="262"/>
      <c r="KN37" s="263"/>
      <c r="KO37" s="193">
        <v>1000</v>
      </c>
      <c r="KP37" s="131">
        <f t="shared" si="49"/>
        <v>0</v>
      </c>
      <c r="KQ37" s="132">
        <f t="shared" si="19"/>
        <v>-230</v>
      </c>
      <c r="KR37" s="142" t="s">
        <v>102</v>
      </c>
      <c r="KS37" s="143"/>
      <c r="KT37" s="143"/>
      <c r="KU37" s="143"/>
      <c r="KV37" s="143"/>
      <c r="KW37" s="143"/>
      <c r="KX37" s="122"/>
      <c r="KY37" s="122"/>
      <c r="KZ37" s="262">
        <v>31</v>
      </c>
      <c r="LA37" s="262">
        <v>60</v>
      </c>
      <c r="LB37" s="262">
        <v>-70</v>
      </c>
      <c r="LC37" s="263">
        <v>60</v>
      </c>
      <c r="LD37" s="193">
        <v>1000</v>
      </c>
      <c r="LE37" s="131">
        <f t="shared" si="50"/>
        <v>60</v>
      </c>
      <c r="LF37" s="132">
        <f t="shared" si="20"/>
        <v>1398</v>
      </c>
      <c r="LG37" s="271"/>
      <c r="LH37" s="142" t="s">
        <v>102</v>
      </c>
      <c r="LI37" s="143"/>
      <c r="LJ37" s="143"/>
      <c r="LK37" s="143"/>
      <c r="LL37" s="143"/>
      <c r="LM37" s="144"/>
      <c r="LN37" s="143"/>
      <c r="LO37" s="143"/>
      <c r="LP37" s="121"/>
      <c r="LQ37" s="122"/>
      <c r="LR37" s="122"/>
      <c r="LS37" s="122"/>
      <c r="LT37" s="122"/>
      <c r="LU37" s="129">
        <v>1</v>
      </c>
      <c r="LV37" s="129">
        <v>12</v>
      </c>
      <c r="LW37" s="129">
        <v>-19</v>
      </c>
      <c r="LX37" s="130">
        <v>6</v>
      </c>
      <c r="LY37" s="193">
        <v>1000</v>
      </c>
      <c r="LZ37" s="131">
        <f t="shared" si="51"/>
        <v>6</v>
      </c>
      <c r="MA37" s="132">
        <f t="shared" si="21"/>
        <v>319</v>
      </c>
      <c r="MB37" s="229"/>
      <c r="MC37" s="142" t="s">
        <v>102</v>
      </c>
      <c r="MD37" s="143"/>
      <c r="ME37" s="143"/>
      <c r="MF37" s="143"/>
      <c r="MG37" s="143"/>
      <c r="MH37" s="144"/>
      <c r="MI37" s="143"/>
      <c r="MJ37" s="143"/>
      <c r="MK37" s="121"/>
      <c r="ML37" s="122"/>
      <c r="MM37" s="122"/>
      <c r="MN37" s="122"/>
      <c r="MO37" s="122"/>
      <c r="MP37" s="129">
        <v>1</v>
      </c>
      <c r="MQ37" s="129"/>
      <c r="MR37" s="129"/>
      <c r="MS37" s="130">
        <v>8</v>
      </c>
      <c r="MT37" s="193">
        <v>604</v>
      </c>
      <c r="MU37" s="131">
        <f t="shared" si="52"/>
        <v>8</v>
      </c>
      <c r="MV37" s="132">
        <f t="shared" si="22"/>
        <v>29</v>
      </c>
      <c r="MX37" s="142" t="s">
        <v>102</v>
      </c>
      <c r="MY37" s="143"/>
      <c r="MZ37" s="143"/>
      <c r="NA37" s="143"/>
      <c r="NB37" s="143"/>
      <c r="NC37" s="144"/>
      <c r="ND37" s="143"/>
      <c r="NE37" s="143"/>
      <c r="NF37" s="121"/>
      <c r="NG37" s="122"/>
      <c r="NH37" s="122"/>
      <c r="NI37" s="122"/>
      <c r="NJ37" s="122"/>
      <c r="NK37" s="129">
        <v>1</v>
      </c>
      <c r="NL37" s="129"/>
      <c r="NM37" s="129"/>
      <c r="NN37" s="130">
        <v>6</v>
      </c>
      <c r="NO37" s="193">
        <v>303</v>
      </c>
      <c r="NP37" s="131">
        <f t="shared" si="53"/>
        <v>6</v>
      </c>
      <c r="NQ37" s="132">
        <f t="shared" si="23"/>
        <v>153</v>
      </c>
      <c r="NS37" s="142" t="s">
        <v>102</v>
      </c>
      <c r="NT37" s="143"/>
      <c r="NU37" s="143"/>
      <c r="NV37" s="143"/>
      <c r="NW37" s="143"/>
      <c r="NX37" s="144"/>
      <c r="NY37" s="143"/>
      <c r="NZ37" s="143"/>
      <c r="OA37" s="121"/>
      <c r="OB37" s="122"/>
      <c r="OC37" s="122"/>
      <c r="OD37" s="122"/>
      <c r="OE37" s="122"/>
      <c r="OF37" s="129">
        <v>32</v>
      </c>
      <c r="OG37" s="129">
        <v>86</v>
      </c>
      <c r="OH37" s="129">
        <v>-14</v>
      </c>
      <c r="OI37" s="130">
        <v>86</v>
      </c>
      <c r="OJ37" s="193">
        <v>1000</v>
      </c>
      <c r="OK37" s="131">
        <f t="shared" si="54"/>
        <v>86</v>
      </c>
      <c r="OL37" s="132">
        <f t="shared" si="24"/>
        <v>1039</v>
      </c>
      <c r="OQ37" s="373" t="s">
        <v>102</v>
      </c>
      <c r="OR37" s="485"/>
      <c r="OS37" s="485"/>
      <c r="OT37" s="485"/>
      <c r="OU37" s="485"/>
      <c r="OV37" s="485"/>
      <c r="OW37" s="358"/>
      <c r="OX37" s="358"/>
      <c r="OY37" s="367">
        <v>1</v>
      </c>
      <c r="OZ37" s="367">
        <v>18</v>
      </c>
      <c r="PA37" s="367">
        <v>-15</v>
      </c>
      <c r="PB37" s="368">
        <v>2</v>
      </c>
      <c r="PC37" s="476">
        <v>1000</v>
      </c>
      <c r="PD37" s="370">
        <f t="shared" si="55"/>
        <v>2</v>
      </c>
      <c r="PE37" s="477">
        <f t="shared" si="72"/>
        <v>267</v>
      </c>
      <c r="PF37" s="142" t="s">
        <v>102</v>
      </c>
      <c r="PG37" s="143"/>
      <c r="PH37" s="143"/>
      <c r="PI37" s="143"/>
      <c r="PJ37" s="143"/>
      <c r="PK37" s="143"/>
      <c r="PL37" s="122"/>
      <c r="PM37" s="122"/>
      <c r="PN37" s="367">
        <v>32</v>
      </c>
      <c r="PO37" s="367">
        <v>617</v>
      </c>
      <c r="PP37" s="367">
        <v>-16</v>
      </c>
      <c r="PQ37" s="368">
        <v>574</v>
      </c>
      <c r="PR37" s="193">
        <v>1000</v>
      </c>
      <c r="PS37" s="131">
        <f t="shared" si="56"/>
        <v>574</v>
      </c>
      <c r="PT37" s="132">
        <f t="shared" si="73"/>
        <v>1133</v>
      </c>
      <c r="PU37" s="142" t="s">
        <v>102</v>
      </c>
      <c r="PV37" s="143"/>
      <c r="PW37" s="143"/>
      <c r="PX37" s="143"/>
      <c r="PY37" s="143"/>
      <c r="PZ37" s="143"/>
      <c r="QA37" s="122"/>
      <c r="QB37" s="122"/>
      <c r="QC37" s="367"/>
      <c r="QD37" s="367"/>
      <c r="QE37" s="367"/>
      <c r="QF37" s="368"/>
      <c r="QG37" s="193">
        <v>1000</v>
      </c>
      <c r="QH37" s="131">
        <f t="shared" si="57"/>
        <v>0</v>
      </c>
      <c r="QI37" s="132">
        <f t="shared" si="74"/>
        <v>0</v>
      </c>
      <c r="QJ37" s="142" t="s">
        <v>102</v>
      </c>
      <c r="QK37" s="143"/>
      <c r="QL37" s="143"/>
      <c r="QM37" s="143"/>
      <c r="QN37" s="143"/>
      <c r="QO37" s="143"/>
      <c r="QP37" s="122"/>
      <c r="QQ37" s="122"/>
      <c r="QR37" s="367"/>
      <c r="QS37" s="367"/>
      <c r="QT37" s="367"/>
      <c r="QU37" s="368"/>
      <c r="QV37" s="193">
        <v>1000</v>
      </c>
      <c r="QW37" s="131">
        <f t="shared" si="58"/>
        <v>0</v>
      </c>
      <c r="QX37" s="132">
        <f t="shared" si="75"/>
        <v>0</v>
      </c>
      <c r="QY37" s="142" t="s">
        <v>102</v>
      </c>
      <c r="QZ37" s="143"/>
      <c r="RA37" s="143"/>
      <c r="RB37" s="143"/>
      <c r="RC37" s="143"/>
      <c r="RD37" s="143"/>
      <c r="RE37" s="122"/>
      <c r="RF37" s="122"/>
      <c r="RG37" s="367">
        <v>10</v>
      </c>
      <c r="RH37" s="367">
        <v>13</v>
      </c>
      <c r="RI37" s="367">
        <v>-46</v>
      </c>
      <c r="RJ37" s="368">
        <v>5</v>
      </c>
      <c r="RK37" s="193">
        <v>1000</v>
      </c>
      <c r="RL37" s="131">
        <f t="shared" si="59"/>
        <v>5</v>
      </c>
      <c r="RM37" s="132">
        <f t="shared" si="76"/>
        <v>203</v>
      </c>
    </row>
    <row r="38" spans="1:481" ht="14.4">
      <c r="A38" s="142" t="s">
        <v>103</v>
      </c>
      <c r="B38" s="143"/>
      <c r="C38" s="143"/>
      <c r="D38" s="143"/>
      <c r="E38" s="143"/>
      <c r="F38" s="143"/>
      <c r="G38" s="122"/>
      <c r="H38" s="122"/>
      <c r="I38" s="367">
        <v>1</v>
      </c>
      <c r="J38" s="367"/>
      <c r="K38" s="367"/>
      <c r="L38" s="368"/>
      <c r="M38" s="193">
        <v>1000</v>
      </c>
      <c r="N38" s="131">
        <f t="shared" si="30"/>
        <v>0</v>
      </c>
      <c r="O38" s="132">
        <f t="shared" si="0"/>
        <v>0</v>
      </c>
      <c r="Q38" s="142" t="s">
        <v>103</v>
      </c>
      <c r="R38" s="143"/>
      <c r="S38" s="143"/>
      <c r="T38" s="143"/>
      <c r="U38" s="143"/>
      <c r="V38" s="143"/>
      <c r="W38" s="122"/>
      <c r="X38" s="122"/>
      <c r="Y38" s="367">
        <v>16</v>
      </c>
      <c r="Z38" s="367">
        <v>118</v>
      </c>
      <c r="AA38" s="367">
        <v>-12</v>
      </c>
      <c r="AB38" s="368">
        <v>117</v>
      </c>
      <c r="AC38" s="193">
        <v>1000</v>
      </c>
      <c r="AD38" s="131">
        <f t="shared" si="31"/>
        <v>117</v>
      </c>
      <c r="AE38" s="132">
        <f t="shared" si="61"/>
        <v>674</v>
      </c>
      <c r="AF38" s="142" t="s">
        <v>103</v>
      </c>
      <c r="AG38" s="143"/>
      <c r="AH38" s="143"/>
      <c r="AI38" s="143"/>
      <c r="AJ38" s="143"/>
      <c r="AK38" s="143"/>
      <c r="AL38" s="122"/>
      <c r="AM38" s="122"/>
      <c r="AN38" s="367">
        <v>24</v>
      </c>
      <c r="AO38" s="367">
        <v>19</v>
      </c>
      <c r="AP38" s="367">
        <v>-138</v>
      </c>
      <c r="AQ38" s="368">
        <v>-122</v>
      </c>
      <c r="AR38" s="193">
        <v>1000</v>
      </c>
      <c r="AS38" s="131">
        <f t="shared" si="32"/>
        <v>-122</v>
      </c>
      <c r="AT38" s="132">
        <f t="shared" si="2"/>
        <v>398</v>
      </c>
      <c r="AU38" s="142" t="s">
        <v>103</v>
      </c>
      <c r="AV38" s="143"/>
      <c r="AW38" s="143"/>
      <c r="AX38" s="143"/>
      <c r="AY38" s="143"/>
      <c r="AZ38" s="143"/>
      <c r="BA38" s="122"/>
      <c r="BB38" s="122"/>
      <c r="BC38" s="367">
        <v>24</v>
      </c>
      <c r="BD38" s="367">
        <v>19</v>
      </c>
      <c r="BE38" s="367">
        <v>-138</v>
      </c>
      <c r="BF38" s="368">
        <v>-122</v>
      </c>
      <c r="BG38" s="193">
        <v>1000</v>
      </c>
      <c r="BH38" s="131">
        <f t="shared" si="33"/>
        <v>-122</v>
      </c>
      <c r="BI38" s="132">
        <f t="shared" si="3"/>
        <v>283</v>
      </c>
      <c r="BJ38" s="400"/>
      <c r="BK38" s="142" t="s">
        <v>103</v>
      </c>
      <c r="BL38" s="143"/>
      <c r="BM38" s="143"/>
      <c r="BN38" s="143"/>
      <c r="BO38" s="143"/>
      <c r="BP38" s="143"/>
      <c r="BQ38" s="122"/>
      <c r="BR38" s="125" t="s">
        <v>233</v>
      </c>
      <c r="BS38" s="367">
        <v>14</v>
      </c>
      <c r="BT38" s="262">
        <v>119</v>
      </c>
      <c r="BU38" s="262">
        <v>0</v>
      </c>
      <c r="BV38" s="263">
        <v>119</v>
      </c>
      <c r="BW38" s="193">
        <v>1000</v>
      </c>
      <c r="BX38" s="131">
        <f t="shared" si="62"/>
        <v>119</v>
      </c>
      <c r="BY38" s="132">
        <f t="shared" si="63"/>
        <v>119</v>
      </c>
      <c r="BZ38" s="400"/>
      <c r="CA38" s="142" t="s">
        <v>103</v>
      </c>
      <c r="CB38" s="143"/>
      <c r="CC38" s="143"/>
      <c r="CD38" s="143"/>
      <c r="CE38" s="143"/>
      <c r="CF38" s="143"/>
      <c r="CG38" s="122"/>
      <c r="CH38" s="122"/>
      <c r="CI38" s="367">
        <v>2</v>
      </c>
      <c r="CJ38" s="262"/>
      <c r="CK38" s="262"/>
      <c r="CL38" s="263"/>
      <c r="CM38" s="193">
        <v>1000</v>
      </c>
      <c r="CN38" s="131">
        <f t="shared" si="35"/>
        <v>0</v>
      </c>
      <c r="CO38" s="132">
        <f t="shared" si="64"/>
        <v>177</v>
      </c>
      <c r="CP38" s="373" t="s">
        <v>103</v>
      </c>
      <c r="CQ38" s="383"/>
      <c r="CR38" s="383"/>
      <c r="CS38" s="383"/>
      <c r="CT38" s="383"/>
      <c r="CU38" s="383"/>
      <c r="CV38" s="358"/>
      <c r="CW38" s="358"/>
      <c r="CX38" s="367">
        <v>2</v>
      </c>
      <c r="CY38" s="367">
        <v>31</v>
      </c>
      <c r="CZ38" s="367">
        <v>-8</v>
      </c>
      <c r="DA38" s="368">
        <v>26</v>
      </c>
      <c r="DB38" s="369">
        <v>1000</v>
      </c>
      <c r="DC38" s="370">
        <f t="shared" si="36"/>
        <v>26</v>
      </c>
      <c r="DD38" s="371">
        <f t="shared" si="6"/>
        <v>359</v>
      </c>
      <c r="DE38" s="142" t="s">
        <v>103</v>
      </c>
      <c r="DF38" s="143"/>
      <c r="DG38" s="143"/>
      <c r="DH38" s="143"/>
      <c r="DI38" s="143"/>
      <c r="DJ38" s="143"/>
      <c r="DK38" s="122"/>
      <c r="DL38" s="122"/>
      <c r="DM38" s="262">
        <v>1</v>
      </c>
      <c r="DN38" s="262"/>
      <c r="DO38" s="262"/>
      <c r="DP38" s="263"/>
      <c r="DQ38" s="193">
        <v>1000</v>
      </c>
      <c r="DR38" s="131">
        <f t="shared" si="37"/>
        <v>0</v>
      </c>
      <c r="DS38" s="132">
        <f t="shared" si="65"/>
        <v>0</v>
      </c>
      <c r="DT38" s="142" t="s">
        <v>103</v>
      </c>
      <c r="DU38" s="143"/>
      <c r="DV38" s="143"/>
      <c r="DW38" s="143"/>
      <c r="DX38" s="143"/>
      <c r="DY38" s="143"/>
      <c r="DZ38" s="122"/>
      <c r="EA38" s="122"/>
      <c r="EB38" s="262">
        <v>1</v>
      </c>
      <c r="EC38" s="262"/>
      <c r="ED38" s="262"/>
      <c r="EE38" s="263"/>
      <c r="EF38" s="193">
        <v>1000</v>
      </c>
      <c r="EG38" s="131">
        <f t="shared" si="38"/>
        <v>0</v>
      </c>
      <c r="EH38" s="132">
        <f t="shared" si="66"/>
        <v>0</v>
      </c>
      <c r="EI38" s="142" t="s">
        <v>103</v>
      </c>
      <c r="EJ38" s="143"/>
      <c r="EK38" s="143"/>
      <c r="EL38" s="143"/>
      <c r="EM38" s="143"/>
      <c r="EN38" s="143"/>
      <c r="EO38" s="122"/>
      <c r="EP38" s="122"/>
      <c r="EQ38" s="262">
        <v>1</v>
      </c>
      <c r="ER38" s="262"/>
      <c r="ES38" s="262"/>
      <c r="ET38" s="263"/>
      <c r="EU38" s="193">
        <v>1000</v>
      </c>
      <c r="EV38" s="131">
        <f t="shared" si="39"/>
        <v>0</v>
      </c>
      <c r="EW38" s="132">
        <f t="shared" si="67"/>
        <v>0</v>
      </c>
      <c r="EX38" s="142" t="s">
        <v>103</v>
      </c>
      <c r="EY38" s="143"/>
      <c r="EZ38" s="143"/>
      <c r="FA38" s="143"/>
      <c r="FB38" s="143"/>
      <c r="FC38" s="143"/>
      <c r="FD38" s="122"/>
      <c r="FE38" s="122"/>
      <c r="FF38" s="262">
        <v>1</v>
      </c>
      <c r="FG38" s="262"/>
      <c r="FH38" s="262"/>
      <c r="FI38" s="263"/>
      <c r="FJ38" s="193">
        <v>1000</v>
      </c>
      <c r="FK38" s="131">
        <f t="shared" si="40"/>
        <v>0</v>
      </c>
      <c r="FL38" s="132">
        <f t="shared" si="68"/>
        <v>0</v>
      </c>
      <c r="FM38" s="142" t="s">
        <v>103</v>
      </c>
      <c r="FN38" s="143"/>
      <c r="FO38" s="143"/>
      <c r="FP38" s="143"/>
      <c r="FQ38" s="143"/>
      <c r="FR38" s="143"/>
      <c r="FS38" s="122"/>
      <c r="FT38" s="122"/>
      <c r="FU38" s="262">
        <v>1</v>
      </c>
      <c r="FV38" s="262">
        <v>6</v>
      </c>
      <c r="FW38" s="262">
        <v>-28</v>
      </c>
      <c r="FX38" s="263">
        <v>-19</v>
      </c>
      <c r="FY38" s="193">
        <v>1000</v>
      </c>
      <c r="FZ38" s="131">
        <f t="shared" si="41"/>
        <v>-19</v>
      </c>
      <c r="GA38" s="132">
        <f t="shared" si="69"/>
        <v>132</v>
      </c>
      <c r="GB38" s="142" t="s">
        <v>103</v>
      </c>
      <c r="GC38" s="143"/>
      <c r="GD38" s="143"/>
      <c r="GE38" s="143"/>
      <c r="GF38" s="143"/>
      <c r="GG38" s="143"/>
      <c r="GH38" s="122"/>
      <c r="GI38" s="122"/>
      <c r="GJ38" s="262">
        <v>1</v>
      </c>
      <c r="GK38" s="262">
        <v>25</v>
      </c>
      <c r="GL38" s="262">
        <v>-16</v>
      </c>
      <c r="GM38" s="263">
        <v>19</v>
      </c>
      <c r="GN38" s="193">
        <v>10000</v>
      </c>
      <c r="GO38" s="131">
        <f t="shared" si="42"/>
        <v>19</v>
      </c>
      <c r="GP38" s="132">
        <f t="shared" si="70"/>
        <v>97</v>
      </c>
      <c r="GQ38" s="142" t="s">
        <v>103</v>
      </c>
      <c r="GR38" s="143"/>
      <c r="GS38" s="143"/>
      <c r="GT38" s="143"/>
      <c r="GU38" s="143"/>
      <c r="GV38" s="143"/>
      <c r="GW38" s="122"/>
      <c r="GX38" s="122"/>
      <c r="GY38" s="262"/>
      <c r="GZ38" s="262"/>
      <c r="HA38" s="262"/>
      <c r="HB38" s="263"/>
      <c r="HC38" s="193">
        <v>10000</v>
      </c>
      <c r="HD38" s="131">
        <f t="shared" si="43"/>
        <v>0</v>
      </c>
      <c r="HE38" s="132">
        <f t="shared" si="13"/>
        <v>6809</v>
      </c>
      <c r="HF38" s="142" t="s">
        <v>103</v>
      </c>
      <c r="HG38" s="143"/>
      <c r="HH38" s="143"/>
      <c r="HI38" s="143"/>
      <c r="HJ38" s="143"/>
      <c r="HK38" s="143"/>
      <c r="HL38" s="122"/>
      <c r="HM38" s="122"/>
      <c r="HN38" s="262"/>
      <c r="HO38" s="262"/>
      <c r="HP38" s="262"/>
      <c r="HQ38" s="263"/>
      <c r="HR38" s="193"/>
      <c r="HS38" s="131">
        <f t="shared" si="44"/>
        <v>0</v>
      </c>
      <c r="HT38" s="132">
        <f t="shared" si="14"/>
        <v>1341</v>
      </c>
      <c r="HU38" s="142" t="s">
        <v>103</v>
      </c>
      <c r="HV38" s="143"/>
      <c r="HW38" s="143"/>
      <c r="HX38" s="143"/>
      <c r="HY38" s="143"/>
      <c r="HZ38" s="143"/>
      <c r="IA38" s="122"/>
      <c r="IB38" s="122"/>
      <c r="IC38" s="262"/>
      <c r="ID38" s="262"/>
      <c r="IE38" s="262"/>
      <c r="IF38" s="263"/>
      <c r="IG38" s="193"/>
      <c r="IH38" s="131">
        <f t="shared" si="45"/>
        <v>0</v>
      </c>
      <c r="II38" s="132">
        <f t="shared" si="15"/>
        <v>6499</v>
      </c>
      <c r="IJ38" s="142" t="s">
        <v>103</v>
      </c>
      <c r="IK38" s="143"/>
      <c r="IL38" s="143"/>
      <c r="IM38" s="143"/>
      <c r="IN38" s="143"/>
      <c r="IO38" s="143"/>
      <c r="IP38" s="122"/>
      <c r="IQ38" s="122"/>
      <c r="IR38" s="262"/>
      <c r="IS38" s="262"/>
      <c r="IT38" s="262"/>
      <c r="IU38" s="263"/>
      <c r="IV38" s="193"/>
      <c r="IW38" s="131">
        <f t="shared" si="46"/>
        <v>0</v>
      </c>
      <c r="IX38" s="132">
        <f t="shared" si="16"/>
        <v>1508</v>
      </c>
      <c r="IY38" s="142" t="s">
        <v>103</v>
      </c>
      <c r="IZ38" s="143"/>
      <c r="JA38" s="143"/>
      <c r="JB38" s="143"/>
      <c r="JC38" s="143"/>
      <c r="JD38" s="143"/>
      <c r="JE38" s="122"/>
      <c r="JF38" s="122"/>
      <c r="JG38" s="262"/>
      <c r="JH38" s="262"/>
      <c r="JI38" s="262"/>
      <c r="JJ38" s="263"/>
      <c r="JK38" s="193">
        <v>1000</v>
      </c>
      <c r="JL38" s="131">
        <f t="shared" si="47"/>
        <v>0</v>
      </c>
      <c r="JM38" s="132">
        <f t="shared" si="71"/>
        <v>2468</v>
      </c>
      <c r="JN38" s="142" t="s">
        <v>103</v>
      </c>
      <c r="JO38" s="143"/>
      <c r="JP38" s="143"/>
      <c r="JQ38" s="143"/>
      <c r="JR38" s="143"/>
      <c r="JS38" s="143"/>
      <c r="JT38" s="122"/>
      <c r="JU38" s="122"/>
      <c r="JV38" s="262">
        <v>1</v>
      </c>
      <c r="JW38" s="262"/>
      <c r="JX38" s="262"/>
      <c r="JY38" s="263"/>
      <c r="JZ38" s="193">
        <v>1000</v>
      </c>
      <c r="KA38" s="131">
        <f t="shared" si="77"/>
        <v>0</v>
      </c>
      <c r="KB38" s="132">
        <f t="shared" si="18"/>
        <v>252</v>
      </c>
      <c r="KC38" s="142" t="s">
        <v>103</v>
      </c>
      <c r="KD38" s="143"/>
      <c r="KE38" s="143"/>
      <c r="KF38" s="143"/>
      <c r="KG38" s="143"/>
      <c r="KH38" s="143"/>
      <c r="KI38" s="122"/>
      <c r="KJ38" s="122"/>
      <c r="KK38" s="262"/>
      <c r="KL38" s="262"/>
      <c r="KM38" s="262"/>
      <c r="KN38" s="263"/>
      <c r="KO38" s="193">
        <v>1000</v>
      </c>
      <c r="KP38" s="131">
        <f t="shared" si="49"/>
        <v>0</v>
      </c>
      <c r="KQ38" s="132">
        <f t="shared" si="19"/>
        <v>-230</v>
      </c>
      <c r="KR38" s="142" t="s">
        <v>103</v>
      </c>
      <c r="KS38" s="143"/>
      <c r="KT38" s="143"/>
      <c r="KU38" s="143"/>
      <c r="KV38" s="143"/>
      <c r="KW38" s="143"/>
      <c r="KX38" s="122"/>
      <c r="KY38" s="122"/>
      <c r="KZ38" s="262">
        <v>4</v>
      </c>
      <c r="LA38" s="262">
        <v>54</v>
      </c>
      <c r="LB38" s="262">
        <v>-9</v>
      </c>
      <c r="LC38" s="263">
        <v>47</v>
      </c>
      <c r="LD38" s="193">
        <v>1000</v>
      </c>
      <c r="LE38" s="131">
        <f t="shared" si="50"/>
        <v>47</v>
      </c>
      <c r="LF38" s="132">
        <f t="shared" si="20"/>
        <v>1445</v>
      </c>
      <c r="LG38" s="271"/>
      <c r="LH38" s="142" t="s">
        <v>103</v>
      </c>
      <c r="LI38" s="143"/>
      <c r="LJ38" s="143"/>
      <c r="LK38" s="143"/>
      <c r="LL38" s="143"/>
      <c r="LM38" s="144"/>
      <c r="LN38" s="143"/>
      <c r="LO38" s="143"/>
      <c r="LP38" s="121"/>
      <c r="LQ38" s="122"/>
      <c r="LR38" s="122"/>
      <c r="LS38" s="122"/>
      <c r="LT38" s="71"/>
      <c r="LU38" s="129">
        <v>1</v>
      </c>
      <c r="LV38" s="129">
        <v>14</v>
      </c>
      <c r="LW38" s="129">
        <v>-9</v>
      </c>
      <c r="LX38" s="130">
        <v>8</v>
      </c>
      <c r="LY38" s="193">
        <v>1000</v>
      </c>
      <c r="LZ38" s="131">
        <f t="shared" si="51"/>
        <v>8</v>
      </c>
      <c r="MA38" s="132">
        <f t="shared" si="21"/>
        <v>327</v>
      </c>
      <c r="MB38" s="229"/>
      <c r="MC38" s="142" t="s">
        <v>103</v>
      </c>
      <c r="MD38" s="143"/>
      <c r="ME38" s="143"/>
      <c r="MF38" s="143"/>
      <c r="MG38" s="143"/>
      <c r="MH38" s="144"/>
      <c r="MI38" s="143"/>
      <c r="MJ38" s="143"/>
      <c r="MK38" s="121"/>
      <c r="ML38" s="122"/>
      <c r="MM38" s="122"/>
      <c r="MN38" s="122"/>
      <c r="MO38" s="71"/>
      <c r="MP38" s="129">
        <v>1</v>
      </c>
      <c r="MQ38" s="129"/>
      <c r="MR38" s="129"/>
      <c r="MS38" s="130">
        <v>5</v>
      </c>
      <c r="MT38" s="193">
        <v>451</v>
      </c>
      <c r="MU38" s="131">
        <f t="shared" si="52"/>
        <v>5</v>
      </c>
      <c r="MV38" s="132">
        <f t="shared" si="22"/>
        <v>34</v>
      </c>
      <c r="MX38" s="142" t="s">
        <v>103</v>
      </c>
      <c r="MY38" s="143"/>
      <c r="MZ38" s="143"/>
      <c r="NA38" s="143"/>
      <c r="NB38" s="143"/>
      <c r="NC38" s="144"/>
      <c r="ND38" s="143"/>
      <c r="NE38" s="143"/>
      <c r="NF38" s="121"/>
      <c r="NG38" s="122"/>
      <c r="NH38" s="122"/>
      <c r="NI38" s="122"/>
      <c r="NJ38" s="71"/>
      <c r="NK38" s="129">
        <v>1</v>
      </c>
      <c r="NL38" s="129"/>
      <c r="NM38" s="129"/>
      <c r="NN38" s="130">
        <v>-1</v>
      </c>
      <c r="NO38" s="193">
        <v>1000</v>
      </c>
      <c r="NP38" s="131">
        <f t="shared" si="53"/>
        <v>-1</v>
      </c>
      <c r="NQ38" s="132">
        <f t="shared" si="23"/>
        <v>152</v>
      </c>
      <c r="NS38" s="142" t="s">
        <v>103</v>
      </c>
      <c r="NT38" s="143"/>
      <c r="NU38" s="143"/>
      <c r="NV38" s="143"/>
      <c r="NW38" s="143"/>
      <c r="NX38" s="144"/>
      <c r="NY38" s="143"/>
      <c r="NZ38" s="143"/>
      <c r="OA38" s="121"/>
      <c r="OB38" s="122"/>
      <c r="OC38" s="122"/>
      <c r="OD38" s="122"/>
      <c r="OE38" s="71"/>
      <c r="OF38" s="129">
        <v>32</v>
      </c>
      <c r="OG38" s="129">
        <v>100</v>
      </c>
      <c r="OH38" s="129">
        <v>-1</v>
      </c>
      <c r="OI38" s="130">
        <v>100</v>
      </c>
      <c r="OJ38" s="193">
        <v>1000</v>
      </c>
      <c r="OK38" s="131">
        <f t="shared" si="54"/>
        <v>100</v>
      </c>
      <c r="OL38" s="132">
        <f t="shared" si="24"/>
        <v>1139</v>
      </c>
      <c r="OQ38" s="373" t="s">
        <v>103</v>
      </c>
      <c r="OR38" s="485"/>
      <c r="OS38" s="485"/>
      <c r="OT38" s="485"/>
      <c r="OU38" s="485"/>
      <c r="OV38" s="485"/>
      <c r="OW38" s="358"/>
      <c r="OX38" s="358"/>
      <c r="OY38" s="367">
        <v>1</v>
      </c>
      <c r="OZ38" s="367">
        <v>31</v>
      </c>
      <c r="PA38" s="367">
        <v>-5</v>
      </c>
      <c r="PB38" s="368">
        <v>14</v>
      </c>
      <c r="PC38" s="476">
        <v>1000</v>
      </c>
      <c r="PD38" s="370">
        <f t="shared" si="55"/>
        <v>14</v>
      </c>
      <c r="PE38" s="477">
        <f t="shared" si="72"/>
        <v>281</v>
      </c>
      <c r="PF38" s="142" t="s">
        <v>103</v>
      </c>
      <c r="PG38" s="143"/>
      <c r="PH38" s="143"/>
      <c r="PI38" s="143"/>
      <c r="PJ38" s="143"/>
      <c r="PK38" s="143"/>
      <c r="PL38" s="122"/>
      <c r="PM38" s="122"/>
      <c r="PN38" s="367">
        <v>32</v>
      </c>
      <c r="PO38" s="367">
        <v>340</v>
      </c>
      <c r="PP38" s="367">
        <v>-54</v>
      </c>
      <c r="PQ38" s="368">
        <v>168</v>
      </c>
      <c r="PR38" s="193">
        <v>501</v>
      </c>
      <c r="PS38" s="131">
        <f t="shared" si="56"/>
        <v>168</v>
      </c>
      <c r="PT38" s="132">
        <f t="shared" si="73"/>
        <v>1301</v>
      </c>
      <c r="PU38" s="142" t="s">
        <v>103</v>
      </c>
      <c r="PV38" s="143"/>
      <c r="PW38" s="143"/>
      <c r="PX38" s="143"/>
      <c r="PY38" s="143"/>
      <c r="PZ38" s="143"/>
      <c r="QA38" s="122"/>
      <c r="QB38" s="122"/>
      <c r="QC38" s="367"/>
      <c r="QD38" s="367"/>
      <c r="QE38" s="367"/>
      <c r="QF38" s="368"/>
      <c r="QG38" s="193">
        <v>1000</v>
      </c>
      <c r="QH38" s="131">
        <f t="shared" si="57"/>
        <v>0</v>
      </c>
      <c r="QI38" s="132">
        <f t="shared" si="74"/>
        <v>0</v>
      </c>
      <c r="QJ38" s="142" t="s">
        <v>103</v>
      </c>
      <c r="QK38" s="143"/>
      <c r="QL38" s="143"/>
      <c r="QM38" s="143"/>
      <c r="QN38" s="143"/>
      <c r="QO38" s="143"/>
      <c r="QP38" s="122"/>
      <c r="QQ38" s="122"/>
      <c r="QR38" s="367"/>
      <c r="QS38" s="367"/>
      <c r="QT38" s="367"/>
      <c r="QU38" s="368"/>
      <c r="QV38" s="193">
        <v>1000</v>
      </c>
      <c r="QW38" s="131">
        <f t="shared" si="58"/>
        <v>0</v>
      </c>
      <c r="QX38" s="132">
        <f t="shared" si="75"/>
        <v>0</v>
      </c>
      <c r="QY38" s="142" t="s">
        <v>103</v>
      </c>
      <c r="QZ38" s="143"/>
      <c r="RA38" s="143"/>
      <c r="RB38" s="143"/>
      <c r="RC38" s="143"/>
      <c r="RD38" s="143"/>
      <c r="RE38" s="122"/>
      <c r="RF38" s="122"/>
      <c r="RG38" s="367">
        <v>8</v>
      </c>
      <c r="RH38" s="367">
        <v>49</v>
      </c>
      <c r="RI38" s="367">
        <v>-27</v>
      </c>
      <c r="RJ38" s="368">
        <v>48</v>
      </c>
      <c r="RK38" s="193">
        <v>1000</v>
      </c>
      <c r="RL38" s="131">
        <f t="shared" si="59"/>
        <v>48</v>
      </c>
      <c r="RM38" s="132">
        <f t="shared" si="76"/>
        <v>251</v>
      </c>
    </row>
    <row r="39" spans="1:481" ht="14.4">
      <c r="A39" s="142" t="s">
        <v>104</v>
      </c>
      <c r="B39" s="143"/>
      <c r="C39" s="143"/>
      <c r="D39" s="143"/>
      <c r="E39" s="143"/>
      <c r="F39" s="143"/>
      <c r="G39" s="122"/>
      <c r="H39" s="122"/>
      <c r="I39" s="367">
        <v>1</v>
      </c>
      <c r="J39" s="367"/>
      <c r="K39" s="367"/>
      <c r="L39" s="368"/>
      <c r="M39" s="193">
        <v>1000</v>
      </c>
      <c r="N39" s="131">
        <f t="shared" si="30"/>
        <v>0</v>
      </c>
      <c r="O39" s="132">
        <f t="shared" si="0"/>
        <v>0</v>
      </c>
      <c r="Q39" s="142" t="s">
        <v>104</v>
      </c>
      <c r="R39" s="143"/>
      <c r="S39" s="143"/>
      <c r="T39" s="143"/>
      <c r="U39" s="143"/>
      <c r="V39" s="143"/>
      <c r="W39" s="122"/>
      <c r="X39" s="122"/>
      <c r="Y39" s="367">
        <v>16</v>
      </c>
      <c r="Z39" s="367">
        <v>116</v>
      </c>
      <c r="AA39" s="367">
        <v>-2</v>
      </c>
      <c r="AB39" s="368">
        <v>116</v>
      </c>
      <c r="AC39" s="193">
        <v>1000</v>
      </c>
      <c r="AD39" s="131">
        <f t="shared" si="31"/>
        <v>116</v>
      </c>
      <c r="AE39" s="132">
        <f t="shared" si="61"/>
        <v>790</v>
      </c>
      <c r="AF39" s="142" t="s">
        <v>104</v>
      </c>
      <c r="AG39" s="143"/>
      <c r="AH39" s="143"/>
      <c r="AI39" s="143"/>
      <c r="AJ39" s="143"/>
      <c r="AK39" s="143"/>
      <c r="AL39" s="122"/>
      <c r="AM39" s="122"/>
      <c r="AN39" s="367"/>
      <c r="AO39" s="367">
        <v>103</v>
      </c>
      <c r="AP39" s="367">
        <v>-1</v>
      </c>
      <c r="AQ39" s="368">
        <v>98</v>
      </c>
      <c r="AR39" s="193">
        <v>1000</v>
      </c>
      <c r="AS39" s="131">
        <f t="shared" si="32"/>
        <v>98</v>
      </c>
      <c r="AT39" s="132">
        <f t="shared" si="2"/>
        <v>496</v>
      </c>
      <c r="AU39" s="142" t="s">
        <v>104</v>
      </c>
      <c r="AV39" s="143"/>
      <c r="AW39" s="143"/>
      <c r="AX39" s="143"/>
      <c r="AY39" s="143"/>
      <c r="AZ39" s="143"/>
      <c r="BA39" s="122"/>
      <c r="BB39" s="122"/>
      <c r="BC39" s="367"/>
      <c r="BD39" s="367">
        <v>103</v>
      </c>
      <c r="BE39" s="367">
        <v>-1</v>
      </c>
      <c r="BF39" s="368">
        <v>98</v>
      </c>
      <c r="BG39" s="193">
        <v>1000</v>
      </c>
      <c r="BH39" s="131">
        <f t="shared" si="33"/>
        <v>98</v>
      </c>
      <c r="BI39" s="132">
        <f t="shared" si="3"/>
        <v>381</v>
      </c>
      <c r="BJ39" s="400"/>
      <c r="BK39" s="142" t="s">
        <v>104</v>
      </c>
      <c r="BL39" s="143"/>
      <c r="BM39" s="143"/>
      <c r="BN39" s="143"/>
      <c r="BO39" s="143"/>
      <c r="BP39" s="143"/>
      <c r="BQ39" s="122"/>
      <c r="BR39" s="125" t="s">
        <v>261</v>
      </c>
      <c r="BS39" s="367">
        <v>14</v>
      </c>
      <c r="BT39" s="262">
        <v>46</v>
      </c>
      <c r="BU39" s="262">
        <v>-13</v>
      </c>
      <c r="BV39" s="263">
        <v>21</v>
      </c>
      <c r="BW39" s="193">
        <v>1000</v>
      </c>
      <c r="BX39" s="131">
        <f t="shared" si="62"/>
        <v>21</v>
      </c>
      <c r="BY39" s="132">
        <f t="shared" si="63"/>
        <v>140</v>
      </c>
      <c r="BZ39" s="400"/>
      <c r="CA39" s="142" t="s">
        <v>104</v>
      </c>
      <c r="CB39" s="143"/>
      <c r="CC39" s="143"/>
      <c r="CD39" s="143"/>
      <c r="CE39" s="143"/>
      <c r="CF39" s="143"/>
      <c r="CG39" s="122"/>
      <c r="CH39" s="122"/>
      <c r="CI39" s="367">
        <v>2</v>
      </c>
      <c r="CJ39" s="262"/>
      <c r="CK39" s="262"/>
      <c r="CL39" s="263"/>
      <c r="CM39" s="193">
        <v>1000</v>
      </c>
      <c r="CN39" s="131">
        <f t="shared" si="35"/>
        <v>0</v>
      </c>
      <c r="CO39" s="132">
        <f t="shared" si="64"/>
        <v>177</v>
      </c>
      <c r="CP39" s="373" t="s">
        <v>104</v>
      </c>
      <c r="CQ39" s="383"/>
      <c r="CR39" s="383"/>
      <c r="CS39" s="383"/>
      <c r="CT39" s="383"/>
      <c r="CU39" s="383"/>
      <c r="CV39" s="358"/>
      <c r="CW39" s="358"/>
      <c r="CX39" s="367">
        <v>2</v>
      </c>
      <c r="CY39" s="367">
        <v>29</v>
      </c>
      <c r="CZ39" s="367">
        <v>-5</v>
      </c>
      <c r="DA39" s="368">
        <v>5</v>
      </c>
      <c r="DB39" s="369">
        <v>1000</v>
      </c>
      <c r="DC39" s="370">
        <f t="shared" si="36"/>
        <v>5</v>
      </c>
      <c r="DD39" s="371">
        <f t="shared" si="6"/>
        <v>364</v>
      </c>
      <c r="DE39" s="142" t="s">
        <v>104</v>
      </c>
      <c r="DF39" s="143"/>
      <c r="DG39" s="143"/>
      <c r="DH39" s="143"/>
      <c r="DI39" s="143"/>
      <c r="DJ39" s="143"/>
      <c r="DK39" s="122"/>
      <c r="DL39" s="122"/>
      <c r="DM39" s="262">
        <v>1</v>
      </c>
      <c r="DN39" s="262"/>
      <c r="DO39" s="262"/>
      <c r="DP39" s="263"/>
      <c r="DQ39" s="193">
        <v>1000</v>
      </c>
      <c r="DR39" s="131">
        <f t="shared" si="37"/>
        <v>0</v>
      </c>
      <c r="DS39" s="132">
        <f t="shared" si="65"/>
        <v>0</v>
      </c>
      <c r="DT39" s="142" t="s">
        <v>104</v>
      </c>
      <c r="DU39" s="143"/>
      <c r="DV39" s="143"/>
      <c r="DW39" s="143"/>
      <c r="DX39" s="143"/>
      <c r="DY39" s="143"/>
      <c r="DZ39" s="122"/>
      <c r="EA39" s="122"/>
      <c r="EB39" s="262">
        <v>1</v>
      </c>
      <c r="EC39" s="262"/>
      <c r="ED39" s="262"/>
      <c r="EE39" s="263"/>
      <c r="EF39" s="193">
        <v>1000</v>
      </c>
      <c r="EG39" s="131">
        <f t="shared" si="38"/>
        <v>0</v>
      </c>
      <c r="EH39" s="132">
        <f t="shared" si="66"/>
        <v>0</v>
      </c>
      <c r="EI39" s="142" t="s">
        <v>104</v>
      </c>
      <c r="EJ39" s="143"/>
      <c r="EK39" s="143"/>
      <c r="EL39" s="143"/>
      <c r="EM39" s="143"/>
      <c r="EN39" s="143"/>
      <c r="EO39" s="122"/>
      <c r="EP39" s="122"/>
      <c r="EQ39" s="262">
        <v>1</v>
      </c>
      <c r="ER39" s="262"/>
      <c r="ES39" s="262"/>
      <c r="ET39" s="263"/>
      <c r="EU39" s="193">
        <v>1000</v>
      </c>
      <c r="EV39" s="131">
        <f t="shared" si="39"/>
        <v>0</v>
      </c>
      <c r="EW39" s="132">
        <f t="shared" si="67"/>
        <v>0</v>
      </c>
      <c r="EX39" s="142" t="s">
        <v>104</v>
      </c>
      <c r="EY39" s="143"/>
      <c r="EZ39" s="143"/>
      <c r="FA39" s="143"/>
      <c r="FB39" s="143"/>
      <c r="FC39" s="143"/>
      <c r="FD39" s="122"/>
      <c r="FE39" s="122"/>
      <c r="FF39" s="262">
        <v>1</v>
      </c>
      <c r="FG39" s="262"/>
      <c r="FH39" s="262"/>
      <c r="FI39" s="263"/>
      <c r="FJ39" s="193">
        <v>1000</v>
      </c>
      <c r="FK39" s="131">
        <f t="shared" si="40"/>
        <v>0</v>
      </c>
      <c r="FL39" s="132">
        <f t="shared" si="68"/>
        <v>0</v>
      </c>
      <c r="FM39" s="142" t="s">
        <v>104</v>
      </c>
      <c r="FN39" s="143"/>
      <c r="FO39" s="143"/>
      <c r="FP39" s="143"/>
      <c r="FQ39" s="143"/>
      <c r="FR39" s="143"/>
      <c r="FS39" s="122"/>
      <c r="FT39" s="122"/>
      <c r="FU39" s="262">
        <v>1</v>
      </c>
      <c r="FV39" s="262">
        <v>8</v>
      </c>
      <c r="FW39" s="262">
        <v>-12</v>
      </c>
      <c r="FX39" s="263">
        <v>-1</v>
      </c>
      <c r="FY39" s="193">
        <v>1000</v>
      </c>
      <c r="FZ39" s="131">
        <f t="shared" si="41"/>
        <v>-1</v>
      </c>
      <c r="GA39" s="132">
        <f t="shared" si="69"/>
        <v>131</v>
      </c>
      <c r="GB39" s="142" t="s">
        <v>104</v>
      </c>
      <c r="GC39" s="143"/>
      <c r="GD39" s="143"/>
      <c r="GE39" s="143"/>
      <c r="GF39" s="143"/>
      <c r="GG39" s="143"/>
      <c r="GH39" s="122"/>
      <c r="GI39" s="122"/>
      <c r="GJ39" s="262">
        <v>1</v>
      </c>
      <c r="GK39" s="262">
        <v>20</v>
      </c>
      <c r="GL39" s="262">
        <v>-9</v>
      </c>
      <c r="GM39" s="263">
        <v>11</v>
      </c>
      <c r="GN39" s="193">
        <v>10000</v>
      </c>
      <c r="GO39" s="131">
        <f t="shared" si="42"/>
        <v>11</v>
      </c>
      <c r="GP39" s="132">
        <f t="shared" si="70"/>
        <v>108</v>
      </c>
      <c r="GQ39" s="142" t="s">
        <v>104</v>
      </c>
      <c r="GR39" s="143"/>
      <c r="GS39" s="143"/>
      <c r="GT39" s="143"/>
      <c r="GU39" s="143"/>
      <c r="GV39" s="143"/>
      <c r="GW39" s="122"/>
      <c r="GX39" s="122"/>
      <c r="GY39" s="262"/>
      <c r="GZ39" s="262"/>
      <c r="HA39" s="262"/>
      <c r="HB39" s="263"/>
      <c r="HC39" s="193">
        <v>10000</v>
      </c>
      <c r="HD39" s="131">
        <f t="shared" si="43"/>
        <v>0</v>
      </c>
      <c r="HE39" s="132">
        <f t="shared" si="13"/>
        <v>6809</v>
      </c>
      <c r="HF39" s="142" t="s">
        <v>104</v>
      </c>
      <c r="HG39" s="143"/>
      <c r="HH39" s="143"/>
      <c r="HI39" s="143"/>
      <c r="HJ39" s="143"/>
      <c r="HK39" s="143"/>
      <c r="HL39" s="122"/>
      <c r="HM39" s="122"/>
      <c r="HN39" s="262"/>
      <c r="HO39" s="262"/>
      <c r="HP39" s="262"/>
      <c r="HQ39" s="263"/>
      <c r="HR39" s="193"/>
      <c r="HS39" s="131">
        <f t="shared" si="44"/>
        <v>0</v>
      </c>
      <c r="HT39" s="132">
        <f t="shared" si="14"/>
        <v>1341</v>
      </c>
      <c r="HU39" s="142" t="s">
        <v>104</v>
      </c>
      <c r="HV39" s="143"/>
      <c r="HW39" s="143"/>
      <c r="HX39" s="143"/>
      <c r="HY39" s="143"/>
      <c r="HZ39" s="143"/>
      <c r="IA39" s="122"/>
      <c r="IB39" s="122"/>
      <c r="IC39" s="262"/>
      <c r="ID39" s="262"/>
      <c r="IE39" s="262"/>
      <c r="IF39" s="263"/>
      <c r="IG39" s="193"/>
      <c r="IH39" s="131">
        <f t="shared" si="45"/>
        <v>0</v>
      </c>
      <c r="II39" s="132">
        <f t="shared" si="15"/>
        <v>6499</v>
      </c>
      <c r="IJ39" s="142" t="s">
        <v>104</v>
      </c>
      <c r="IK39" s="143"/>
      <c r="IL39" s="143"/>
      <c r="IM39" s="143"/>
      <c r="IN39" s="143"/>
      <c r="IO39" s="143"/>
      <c r="IP39" s="122"/>
      <c r="IQ39" s="122"/>
      <c r="IR39" s="262"/>
      <c r="IS39" s="262"/>
      <c r="IT39" s="262"/>
      <c r="IU39" s="263"/>
      <c r="IV39" s="193"/>
      <c r="IW39" s="131">
        <f t="shared" si="46"/>
        <v>0</v>
      </c>
      <c r="IX39" s="132">
        <f t="shared" si="16"/>
        <v>1508</v>
      </c>
      <c r="IY39" s="142" t="s">
        <v>104</v>
      </c>
      <c r="IZ39" s="143"/>
      <c r="JA39" s="143"/>
      <c r="JB39" s="143"/>
      <c r="JC39" s="143"/>
      <c r="JD39" s="143"/>
      <c r="JE39" s="122"/>
      <c r="JF39" s="122"/>
      <c r="JG39" s="262"/>
      <c r="JH39" s="262"/>
      <c r="JI39" s="262"/>
      <c r="JJ39" s="263"/>
      <c r="JK39" s="193">
        <v>1000</v>
      </c>
      <c r="JL39" s="131">
        <f t="shared" si="47"/>
        <v>0</v>
      </c>
      <c r="JM39" s="132">
        <f t="shared" si="71"/>
        <v>2468</v>
      </c>
      <c r="JN39" s="142" t="s">
        <v>104</v>
      </c>
      <c r="JO39" s="143"/>
      <c r="JP39" s="143"/>
      <c r="JQ39" s="143"/>
      <c r="JR39" s="143"/>
      <c r="JS39" s="143"/>
      <c r="JT39" s="122"/>
      <c r="JU39" s="122"/>
      <c r="JV39" s="262">
        <v>1</v>
      </c>
      <c r="JW39" s="262"/>
      <c r="JX39" s="262"/>
      <c r="JY39" s="263"/>
      <c r="JZ39" s="193">
        <v>1000</v>
      </c>
      <c r="KA39" s="131">
        <f t="shared" si="77"/>
        <v>0</v>
      </c>
      <c r="KB39" s="132">
        <f t="shared" si="18"/>
        <v>252</v>
      </c>
      <c r="KC39" s="142" t="s">
        <v>104</v>
      </c>
      <c r="KD39" s="143"/>
      <c r="KE39" s="143"/>
      <c r="KF39" s="143"/>
      <c r="KG39" s="143"/>
      <c r="KH39" s="143"/>
      <c r="KI39" s="122"/>
      <c r="KJ39" s="122"/>
      <c r="KK39" s="262"/>
      <c r="KL39" s="262"/>
      <c r="KM39" s="262"/>
      <c r="KN39" s="263"/>
      <c r="KO39" s="193">
        <v>1000</v>
      </c>
      <c r="KP39" s="131">
        <f t="shared" si="49"/>
        <v>0</v>
      </c>
      <c r="KQ39" s="132">
        <f t="shared" si="19"/>
        <v>-230</v>
      </c>
      <c r="KR39" s="142" t="s">
        <v>104</v>
      </c>
      <c r="KS39" s="143"/>
      <c r="KT39" s="143"/>
      <c r="KU39" s="143"/>
      <c r="KV39" s="143"/>
      <c r="KW39" s="143"/>
      <c r="KX39" s="122"/>
      <c r="KY39" s="122"/>
      <c r="KZ39" s="262">
        <v>14</v>
      </c>
      <c r="LA39" s="262">
        <v>54</v>
      </c>
      <c r="LB39" s="262">
        <v>-41</v>
      </c>
      <c r="LC39" s="263">
        <v>53</v>
      </c>
      <c r="LD39" s="193">
        <v>1000</v>
      </c>
      <c r="LE39" s="131">
        <f t="shared" si="50"/>
        <v>53</v>
      </c>
      <c r="LF39" s="132">
        <f t="shared" si="20"/>
        <v>1498</v>
      </c>
      <c r="LG39" s="271"/>
      <c r="LH39" s="142" t="s">
        <v>104</v>
      </c>
      <c r="LI39" s="143"/>
      <c r="LJ39" s="143"/>
      <c r="LK39" s="143"/>
      <c r="LL39" s="143"/>
      <c r="LM39" s="144"/>
      <c r="LN39" s="143"/>
      <c r="LO39" s="143"/>
      <c r="LP39" s="121"/>
      <c r="LQ39" s="122"/>
      <c r="LR39" s="122"/>
      <c r="LS39" s="122"/>
      <c r="LT39" s="71"/>
      <c r="LU39" s="129">
        <v>1</v>
      </c>
      <c r="LV39" s="129">
        <v>28</v>
      </c>
      <c r="LW39" s="129">
        <v>-14</v>
      </c>
      <c r="LX39" s="130">
        <v>27</v>
      </c>
      <c r="LY39" s="193">
        <v>1000</v>
      </c>
      <c r="LZ39" s="131">
        <f t="shared" si="51"/>
        <v>27</v>
      </c>
      <c r="MA39" s="132">
        <f t="shared" si="21"/>
        <v>354</v>
      </c>
      <c r="MB39" s="229"/>
      <c r="MC39" s="142" t="s">
        <v>104</v>
      </c>
      <c r="MD39" s="143"/>
      <c r="ME39" s="143"/>
      <c r="MF39" s="143"/>
      <c r="MG39" s="143"/>
      <c r="MH39" s="144"/>
      <c r="MI39" s="143"/>
      <c r="MJ39" s="143"/>
      <c r="MK39" s="121"/>
      <c r="ML39" s="122"/>
      <c r="MM39" s="122"/>
      <c r="MN39" s="122"/>
      <c r="MO39" s="71"/>
      <c r="MP39" s="129">
        <v>1</v>
      </c>
      <c r="MQ39" s="129"/>
      <c r="MR39" s="129"/>
      <c r="MS39" s="130">
        <v>38</v>
      </c>
      <c r="MT39" s="193">
        <v>1000</v>
      </c>
      <c r="MU39" s="131">
        <f t="shared" si="52"/>
        <v>38</v>
      </c>
      <c r="MV39" s="132">
        <f t="shared" si="22"/>
        <v>72</v>
      </c>
      <c r="MX39" s="142" t="s">
        <v>104</v>
      </c>
      <c r="MY39" s="143"/>
      <c r="MZ39" s="143"/>
      <c r="NA39" s="143"/>
      <c r="NB39" s="143"/>
      <c r="NC39" s="144"/>
      <c r="ND39" s="143"/>
      <c r="NE39" s="143"/>
      <c r="NF39" s="121"/>
      <c r="NG39" s="122"/>
      <c r="NH39" s="122"/>
      <c r="NI39" s="122"/>
      <c r="NJ39" s="71"/>
      <c r="NK39" s="129">
        <v>1</v>
      </c>
      <c r="NL39" s="129"/>
      <c r="NM39" s="129"/>
      <c r="NN39" s="130">
        <v>-6</v>
      </c>
      <c r="NO39" s="193">
        <v>1000</v>
      </c>
      <c r="NP39" s="131">
        <f t="shared" si="53"/>
        <v>-6</v>
      </c>
      <c r="NQ39" s="132">
        <f t="shared" si="23"/>
        <v>146</v>
      </c>
      <c r="NS39" s="142" t="s">
        <v>104</v>
      </c>
      <c r="NT39" s="143"/>
      <c r="NU39" s="143"/>
      <c r="NV39" s="143"/>
      <c r="NW39" s="143"/>
      <c r="NX39" s="144"/>
      <c r="NY39" s="143"/>
      <c r="NZ39" s="143"/>
      <c r="OA39" s="121"/>
      <c r="OB39" s="122"/>
      <c r="OC39" s="122"/>
      <c r="OD39" s="122"/>
      <c r="OE39" s="71"/>
      <c r="OF39" s="129">
        <v>128</v>
      </c>
      <c r="OG39" s="129">
        <v>80</v>
      </c>
      <c r="OH39" s="129">
        <v>-120</v>
      </c>
      <c r="OI39" s="130">
        <v>76</v>
      </c>
      <c r="OJ39" s="193">
        <v>1000</v>
      </c>
      <c r="OK39" s="131">
        <f t="shared" si="54"/>
        <v>76</v>
      </c>
      <c r="OL39" s="132">
        <f t="shared" si="24"/>
        <v>1215</v>
      </c>
      <c r="OQ39" s="373" t="s">
        <v>104</v>
      </c>
      <c r="OR39" s="485"/>
      <c r="OS39" s="485"/>
      <c r="OT39" s="485"/>
      <c r="OU39" s="485"/>
      <c r="OV39" s="485"/>
      <c r="OW39" s="358"/>
      <c r="OX39" s="358"/>
      <c r="OY39" s="367">
        <v>1</v>
      </c>
      <c r="OZ39" s="367">
        <v>1</v>
      </c>
      <c r="PA39" s="367">
        <v>-28</v>
      </c>
      <c r="PB39" s="368">
        <v>-6</v>
      </c>
      <c r="PC39" s="476">
        <v>1000</v>
      </c>
      <c r="PD39" s="370">
        <f t="shared" si="55"/>
        <v>-6</v>
      </c>
      <c r="PE39" s="477">
        <f t="shared" si="72"/>
        <v>275</v>
      </c>
      <c r="PF39" s="142" t="s">
        <v>104</v>
      </c>
      <c r="PG39" s="143"/>
      <c r="PH39" s="143"/>
      <c r="PI39" s="143"/>
      <c r="PJ39" s="143"/>
      <c r="PK39" s="143"/>
      <c r="PL39" s="122"/>
      <c r="PM39" s="122"/>
      <c r="PN39" s="367">
        <v>32</v>
      </c>
      <c r="PO39" s="367">
        <v>109</v>
      </c>
      <c r="PP39" s="367">
        <v>-49</v>
      </c>
      <c r="PQ39" s="368">
        <v>31</v>
      </c>
      <c r="PR39" s="193">
        <v>290</v>
      </c>
      <c r="PS39" s="131">
        <f t="shared" si="56"/>
        <v>31</v>
      </c>
      <c r="PT39" s="132">
        <f t="shared" si="73"/>
        <v>1332</v>
      </c>
      <c r="PU39" s="142" t="s">
        <v>104</v>
      </c>
      <c r="PV39" s="143"/>
      <c r="PW39" s="143"/>
      <c r="PX39" s="143"/>
      <c r="PY39" s="143"/>
      <c r="PZ39" s="143"/>
      <c r="QA39" s="122"/>
      <c r="QB39" s="122"/>
      <c r="QC39" s="367"/>
      <c r="QD39" s="367"/>
      <c r="QE39" s="367"/>
      <c r="QF39" s="368"/>
      <c r="QG39" s="193">
        <v>1000</v>
      </c>
      <c r="QH39" s="131">
        <f t="shared" si="57"/>
        <v>0</v>
      </c>
      <c r="QI39" s="132">
        <f t="shared" si="74"/>
        <v>0</v>
      </c>
      <c r="QJ39" s="142" t="s">
        <v>104</v>
      </c>
      <c r="QK39" s="143"/>
      <c r="QL39" s="143"/>
      <c r="QM39" s="143"/>
      <c r="QN39" s="143"/>
      <c r="QO39" s="143"/>
      <c r="QP39" s="122"/>
      <c r="QQ39" s="122"/>
      <c r="QR39" s="367"/>
      <c r="QS39" s="367"/>
      <c r="QT39" s="367"/>
      <c r="QU39" s="368"/>
      <c r="QV39" s="193">
        <v>1000</v>
      </c>
      <c r="QW39" s="131">
        <f t="shared" si="58"/>
        <v>0</v>
      </c>
      <c r="QX39" s="132">
        <f t="shared" si="75"/>
        <v>0</v>
      </c>
      <c r="QY39" s="142" t="s">
        <v>104</v>
      </c>
      <c r="QZ39" s="143"/>
      <c r="RA39" s="143"/>
      <c r="RB39" s="143"/>
      <c r="RC39" s="143"/>
      <c r="RD39" s="143"/>
      <c r="RE39" s="122"/>
      <c r="RF39" s="122"/>
      <c r="RG39" s="367">
        <v>14</v>
      </c>
      <c r="RH39" s="367">
        <v>6</v>
      </c>
      <c r="RI39" s="367">
        <v>-110</v>
      </c>
      <c r="RJ39" s="368">
        <v>-44</v>
      </c>
      <c r="RK39" s="193">
        <v>1000</v>
      </c>
      <c r="RL39" s="131">
        <f t="shared" si="59"/>
        <v>-44</v>
      </c>
      <c r="RM39" s="132">
        <f t="shared" si="76"/>
        <v>207</v>
      </c>
    </row>
    <row r="40" spans="1:481" ht="14.4">
      <c r="A40" s="142" t="s">
        <v>105</v>
      </c>
      <c r="B40" s="143"/>
      <c r="C40" s="143"/>
      <c r="D40" s="143"/>
      <c r="E40" s="143"/>
      <c r="F40" s="143"/>
      <c r="G40" s="122"/>
      <c r="H40" s="122"/>
      <c r="I40" s="367">
        <v>1</v>
      </c>
      <c r="J40" s="367"/>
      <c r="K40" s="367"/>
      <c r="L40" s="368"/>
      <c r="M40" s="193">
        <v>601</v>
      </c>
      <c r="N40" s="131">
        <f t="shared" si="30"/>
        <v>0</v>
      </c>
      <c r="O40" s="132">
        <f t="shared" si="0"/>
        <v>0</v>
      </c>
      <c r="Q40" s="142" t="s">
        <v>105</v>
      </c>
      <c r="R40" s="143"/>
      <c r="S40" s="143"/>
      <c r="T40" s="143"/>
      <c r="U40" s="143"/>
      <c r="V40" s="143"/>
      <c r="W40" s="122"/>
      <c r="X40" s="122"/>
      <c r="Y40" s="367">
        <v>16</v>
      </c>
      <c r="Z40" s="367">
        <v>101</v>
      </c>
      <c r="AA40" s="367">
        <v>-11</v>
      </c>
      <c r="AB40" s="368">
        <v>91</v>
      </c>
      <c r="AC40" s="193">
        <v>1000</v>
      </c>
      <c r="AD40" s="131">
        <f t="shared" si="31"/>
        <v>91</v>
      </c>
      <c r="AE40" s="132">
        <f t="shared" si="61"/>
        <v>881</v>
      </c>
      <c r="AF40" s="142" t="s">
        <v>105</v>
      </c>
      <c r="AG40" s="143"/>
      <c r="AH40" s="143"/>
      <c r="AI40" s="143"/>
      <c r="AJ40" s="143"/>
      <c r="AK40" s="143"/>
      <c r="AL40" s="122"/>
      <c r="AM40" s="122"/>
      <c r="AN40" s="367"/>
      <c r="AO40" s="367">
        <v>43</v>
      </c>
      <c r="AP40" s="367">
        <v>-12</v>
      </c>
      <c r="AQ40" s="368">
        <v>35</v>
      </c>
      <c r="AR40" s="193">
        <v>1000</v>
      </c>
      <c r="AS40" s="131">
        <f t="shared" si="32"/>
        <v>35</v>
      </c>
      <c r="AT40" s="132">
        <f t="shared" si="2"/>
        <v>531</v>
      </c>
      <c r="AU40" s="142" t="s">
        <v>105</v>
      </c>
      <c r="AV40" s="143"/>
      <c r="AW40" s="143"/>
      <c r="AX40" s="143"/>
      <c r="AY40" s="143"/>
      <c r="AZ40" s="143"/>
      <c r="BA40" s="122"/>
      <c r="BB40" s="122"/>
      <c r="BC40" s="367"/>
      <c r="BD40" s="367">
        <v>43</v>
      </c>
      <c r="BE40" s="367">
        <v>-12</v>
      </c>
      <c r="BF40" s="368">
        <v>35</v>
      </c>
      <c r="BG40" s="193">
        <v>1000</v>
      </c>
      <c r="BH40" s="131">
        <f t="shared" si="33"/>
        <v>35</v>
      </c>
      <c r="BI40" s="132">
        <f t="shared" si="3"/>
        <v>416</v>
      </c>
      <c r="BJ40" s="400"/>
      <c r="BK40" s="142" t="s">
        <v>105</v>
      </c>
      <c r="BL40" s="143"/>
      <c r="BM40" s="143"/>
      <c r="BN40" s="143"/>
      <c r="BO40" s="143"/>
      <c r="BP40" s="143"/>
      <c r="BQ40" s="122"/>
      <c r="BR40" s="125" t="s">
        <v>284</v>
      </c>
      <c r="BS40" s="367">
        <v>12</v>
      </c>
      <c r="BT40" s="262">
        <v>125</v>
      </c>
      <c r="BU40" s="262">
        <v>-2</v>
      </c>
      <c r="BV40" s="263">
        <v>101</v>
      </c>
      <c r="BW40" s="193">
        <v>1000</v>
      </c>
      <c r="BX40" s="131">
        <f t="shared" si="62"/>
        <v>101</v>
      </c>
      <c r="BY40" s="132">
        <f t="shared" si="63"/>
        <v>241</v>
      </c>
      <c r="BZ40" s="400"/>
      <c r="CA40" s="142" t="s">
        <v>105</v>
      </c>
      <c r="CB40" s="143"/>
      <c r="CC40" s="143"/>
      <c r="CD40" s="143"/>
      <c r="CE40" s="143"/>
      <c r="CF40" s="143"/>
      <c r="CG40" s="122"/>
      <c r="CH40" s="122"/>
      <c r="CI40" s="367">
        <v>2</v>
      </c>
      <c r="CJ40" s="262"/>
      <c r="CK40" s="262"/>
      <c r="CL40" s="263"/>
      <c r="CM40" s="193">
        <v>1000</v>
      </c>
      <c r="CN40" s="131">
        <f t="shared" si="35"/>
        <v>0</v>
      </c>
      <c r="CO40" s="132">
        <f t="shared" si="64"/>
        <v>177</v>
      </c>
      <c r="CP40" s="373" t="s">
        <v>105</v>
      </c>
      <c r="CQ40" s="383"/>
      <c r="CR40" s="383"/>
      <c r="CS40" s="383"/>
      <c r="CT40" s="383"/>
      <c r="CU40" s="383"/>
      <c r="CV40" s="358"/>
      <c r="CW40" s="358"/>
      <c r="CX40" s="367">
        <v>2</v>
      </c>
      <c r="CY40" s="367">
        <v>54</v>
      </c>
      <c r="CZ40" s="367">
        <v>-10</v>
      </c>
      <c r="DA40" s="368">
        <v>51</v>
      </c>
      <c r="DB40" s="369">
        <v>1000</v>
      </c>
      <c r="DC40" s="370">
        <f t="shared" si="36"/>
        <v>51</v>
      </c>
      <c r="DD40" s="371">
        <f t="shared" si="6"/>
        <v>415</v>
      </c>
      <c r="DE40" s="142" t="s">
        <v>105</v>
      </c>
      <c r="DF40" s="143"/>
      <c r="DG40" s="143"/>
      <c r="DH40" s="143"/>
      <c r="DI40" s="143"/>
      <c r="DJ40" s="143"/>
      <c r="DK40" s="122"/>
      <c r="DL40" s="122"/>
      <c r="DM40" s="262">
        <v>1</v>
      </c>
      <c r="DN40" s="262"/>
      <c r="DO40" s="262"/>
      <c r="DP40" s="263"/>
      <c r="DQ40" s="193">
        <v>1000</v>
      </c>
      <c r="DR40" s="131">
        <f t="shared" si="37"/>
        <v>0</v>
      </c>
      <c r="DS40" s="132">
        <f t="shared" si="65"/>
        <v>0</v>
      </c>
      <c r="DT40" s="142" t="s">
        <v>105</v>
      </c>
      <c r="DU40" s="143"/>
      <c r="DV40" s="143"/>
      <c r="DW40" s="143"/>
      <c r="DX40" s="143"/>
      <c r="DY40" s="143"/>
      <c r="DZ40" s="122"/>
      <c r="EA40" s="122"/>
      <c r="EB40" s="262">
        <v>1</v>
      </c>
      <c r="EC40" s="262"/>
      <c r="ED40" s="262"/>
      <c r="EE40" s="263"/>
      <c r="EF40" s="193">
        <v>1000</v>
      </c>
      <c r="EG40" s="131">
        <f t="shared" si="38"/>
        <v>0</v>
      </c>
      <c r="EH40" s="132">
        <f t="shared" si="66"/>
        <v>0</v>
      </c>
      <c r="EI40" s="142" t="s">
        <v>105</v>
      </c>
      <c r="EJ40" s="143"/>
      <c r="EK40" s="143"/>
      <c r="EL40" s="143"/>
      <c r="EM40" s="143"/>
      <c r="EN40" s="143"/>
      <c r="EO40" s="122"/>
      <c r="EP40" s="122"/>
      <c r="EQ40" s="262">
        <v>1</v>
      </c>
      <c r="ER40" s="262"/>
      <c r="ES40" s="262"/>
      <c r="ET40" s="263"/>
      <c r="EU40" s="193">
        <v>1000</v>
      </c>
      <c r="EV40" s="131">
        <f t="shared" si="39"/>
        <v>0</v>
      </c>
      <c r="EW40" s="132">
        <f t="shared" si="67"/>
        <v>0</v>
      </c>
      <c r="EX40" s="142" t="s">
        <v>105</v>
      </c>
      <c r="EY40" s="143"/>
      <c r="EZ40" s="143"/>
      <c r="FA40" s="143"/>
      <c r="FB40" s="143"/>
      <c r="FC40" s="143"/>
      <c r="FD40" s="122"/>
      <c r="FE40" s="122"/>
      <c r="FF40" s="262">
        <v>1</v>
      </c>
      <c r="FG40" s="262"/>
      <c r="FH40" s="262"/>
      <c r="FI40" s="263"/>
      <c r="FJ40" s="193">
        <v>1000</v>
      </c>
      <c r="FK40" s="131">
        <f t="shared" si="40"/>
        <v>0</v>
      </c>
      <c r="FL40" s="132">
        <f t="shared" si="68"/>
        <v>0</v>
      </c>
      <c r="FM40" s="142" t="s">
        <v>105</v>
      </c>
      <c r="FN40" s="143"/>
      <c r="FO40" s="143"/>
      <c r="FP40" s="143"/>
      <c r="FQ40" s="143"/>
      <c r="FR40" s="143"/>
      <c r="FS40" s="122"/>
      <c r="FT40" s="122"/>
      <c r="FU40" s="262">
        <v>1</v>
      </c>
      <c r="FV40" s="262">
        <v>10</v>
      </c>
      <c r="FW40" s="262">
        <v>-11</v>
      </c>
      <c r="FX40" s="263">
        <v>-5</v>
      </c>
      <c r="FY40" s="193">
        <v>1000</v>
      </c>
      <c r="FZ40" s="131">
        <f t="shared" si="41"/>
        <v>-5</v>
      </c>
      <c r="GA40" s="132">
        <f t="shared" si="69"/>
        <v>126</v>
      </c>
      <c r="GB40" s="142" t="s">
        <v>105</v>
      </c>
      <c r="GC40" s="143"/>
      <c r="GD40" s="143"/>
      <c r="GE40" s="143"/>
      <c r="GF40" s="143"/>
      <c r="GG40" s="143"/>
      <c r="GH40" s="122"/>
      <c r="GI40" s="122"/>
      <c r="GJ40" s="262">
        <v>1</v>
      </c>
      <c r="GK40" s="262">
        <v>31</v>
      </c>
      <c r="GL40" s="262">
        <v>0</v>
      </c>
      <c r="GM40" s="263">
        <v>21</v>
      </c>
      <c r="GN40" s="193">
        <v>10000</v>
      </c>
      <c r="GO40" s="131">
        <f t="shared" si="42"/>
        <v>21</v>
      </c>
      <c r="GP40" s="132">
        <f t="shared" si="70"/>
        <v>129</v>
      </c>
      <c r="GQ40" s="142" t="s">
        <v>105</v>
      </c>
      <c r="GR40" s="143"/>
      <c r="GS40" s="143"/>
      <c r="GT40" s="143"/>
      <c r="GU40" s="143"/>
      <c r="GV40" s="143"/>
      <c r="GW40" s="122"/>
      <c r="GX40" s="122"/>
      <c r="GY40" s="262"/>
      <c r="GZ40" s="262"/>
      <c r="HA40" s="262"/>
      <c r="HB40" s="263"/>
      <c r="HC40" s="193">
        <v>10000</v>
      </c>
      <c r="HD40" s="131">
        <f t="shared" si="43"/>
        <v>0</v>
      </c>
      <c r="HE40" s="132">
        <f t="shared" si="13"/>
        <v>6809</v>
      </c>
      <c r="HF40" s="142" t="s">
        <v>105</v>
      </c>
      <c r="HG40" s="143"/>
      <c r="HH40" s="143"/>
      <c r="HI40" s="143"/>
      <c r="HJ40" s="143"/>
      <c r="HK40" s="143"/>
      <c r="HL40" s="122"/>
      <c r="HM40" s="122"/>
      <c r="HN40" s="262"/>
      <c r="HO40" s="262"/>
      <c r="HP40" s="262"/>
      <c r="HQ40" s="263"/>
      <c r="HR40" s="193"/>
      <c r="HS40" s="131">
        <f t="shared" si="44"/>
        <v>0</v>
      </c>
      <c r="HT40" s="132">
        <f t="shared" si="14"/>
        <v>1341</v>
      </c>
      <c r="HU40" s="142" t="s">
        <v>105</v>
      </c>
      <c r="HV40" s="143"/>
      <c r="HW40" s="143"/>
      <c r="HX40" s="143"/>
      <c r="HY40" s="143"/>
      <c r="HZ40" s="143"/>
      <c r="IA40" s="122"/>
      <c r="IB40" s="122"/>
      <c r="IC40" s="262"/>
      <c r="ID40" s="262"/>
      <c r="IE40" s="262"/>
      <c r="IF40" s="263"/>
      <c r="IG40" s="193"/>
      <c r="IH40" s="131">
        <f t="shared" si="45"/>
        <v>0</v>
      </c>
      <c r="II40" s="132">
        <f t="shared" si="15"/>
        <v>6499</v>
      </c>
      <c r="IJ40" s="142" t="s">
        <v>105</v>
      </c>
      <c r="IK40" s="143"/>
      <c r="IL40" s="143"/>
      <c r="IM40" s="143"/>
      <c r="IN40" s="143"/>
      <c r="IO40" s="143"/>
      <c r="IP40" s="122"/>
      <c r="IQ40" s="122"/>
      <c r="IR40" s="262"/>
      <c r="IS40" s="262"/>
      <c r="IT40" s="262"/>
      <c r="IU40" s="263"/>
      <c r="IV40" s="193"/>
      <c r="IW40" s="131">
        <f t="shared" si="46"/>
        <v>0</v>
      </c>
      <c r="IX40" s="132">
        <f t="shared" si="16"/>
        <v>1508</v>
      </c>
      <c r="IY40" s="142" t="s">
        <v>105</v>
      </c>
      <c r="IZ40" s="143"/>
      <c r="JA40" s="143"/>
      <c r="JB40" s="143"/>
      <c r="JC40" s="143"/>
      <c r="JD40" s="143"/>
      <c r="JE40" s="122"/>
      <c r="JF40" s="122"/>
      <c r="JG40" s="262"/>
      <c r="JH40" s="262"/>
      <c r="JI40" s="262"/>
      <c r="JJ40" s="263"/>
      <c r="JK40" s="193">
        <v>1000</v>
      </c>
      <c r="JL40" s="131">
        <f t="shared" si="47"/>
        <v>0</v>
      </c>
      <c r="JM40" s="132">
        <f t="shared" si="71"/>
        <v>2468</v>
      </c>
      <c r="JN40" s="142" t="s">
        <v>105</v>
      </c>
      <c r="JO40" s="143"/>
      <c r="JP40" s="143"/>
      <c r="JQ40" s="143"/>
      <c r="JR40" s="143"/>
      <c r="JS40" s="143"/>
      <c r="JT40" s="122"/>
      <c r="JU40" s="122"/>
      <c r="JV40" s="262">
        <v>1</v>
      </c>
      <c r="JW40" s="262"/>
      <c r="JX40" s="262"/>
      <c r="JY40" s="263"/>
      <c r="JZ40" s="193">
        <v>1000</v>
      </c>
      <c r="KA40" s="131">
        <f t="shared" si="77"/>
        <v>0</v>
      </c>
      <c r="KB40" s="132">
        <f t="shared" si="18"/>
        <v>252</v>
      </c>
      <c r="KC40" s="142" t="s">
        <v>105</v>
      </c>
      <c r="KD40" s="143"/>
      <c r="KE40" s="143"/>
      <c r="KF40" s="143"/>
      <c r="KG40" s="143"/>
      <c r="KH40" s="143"/>
      <c r="KI40" s="122"/>
      <c r="KJ40" s="122"/>
      <c r="KK40" s="262"/>
      <c r="KL40" s="262"/>
      <c r="KM40" s="262"/>
      <c r="KN40" s="263"/>
      <c r="KO40" s="193">
        <v>1000</v>
      </c>
      <c r="KP40" s="131">
        <f t="shared" si="49"/>
        <v>0</v>
      </c>
      <c r="KQ40" s="132">
        <f t="shared" si="19"/>
        <v>-230</v>
      </c>
      <c r="KR40" s="142" t="s">
        <v>105</v>
      </c>
      <c r="KS40" s="143"/>
      <c r="KT40" s="143"/>
      <c r="KU40" s="143"/>
      <c r="KV40" s="143"/>
      <c r="KW40" s="143"/>
      <c r="KX40" s="122"/>
      <c r="KY40" s="122"/>
      <c r="KZ40" s="262">
        <v>3</v>
      </c>
      <c r="LA40" s="262">
        <v>64</v>
      </c>
      <c r="LB40" s="262">
        <v>-6</v>
      </c>
      <c r="LC40" s="263">
        <v>64</v>
      </c>
      <c r="LD40" s="193">
        <v>1000</v>
      </c>
      <c r="LE40" s="131">
        <f t="shared" si="50"/>
        <v>64</v>
      </c>
      <c r="LF40" s="132">
        <f t="shared" si="20"/>
        <v>1562</v>
      </c>
      <c r="LG40" s="271"/>
      <c r="LH40" s="142" t="s">
        <v>105</v>
      </c>
      <c r="LI40" s="143"/>
      <c r="LJ40" s="143"/>
      <c r="LK40" s="143"/>
      <c r="LL40" s="143"/>
      <c r="LM40" s="144"/>
      <c r="LN40" s="143"/>
      <c r="LO40" s="143"/>
      <c r="LP40" s="121"/>
      <c r="LQ40" s="122"/>
      <c r="LR40" s="122"/>
      <c r="LS40" s="122"/>
      <c r="LT40" s="71"/>
      <c r="LU40" s="129">
        <v>1</v>
      </c>
      <c r="LV40" s="129">
        <v>56</v>
      </c>
      <c r="LW40" s="129">
        <v>-3</v>
      </c>
      <c r="LX40" s="130">
        <v>55</v>
      </c>
      <c r="LY40" s="193">
        <v>1000</v>
      </c>
      <c r="LZ40" s="131">
        <f t="shared" si="51"/>
        <v>55</v>
      </c>
      <c r="MA40" s="132">
        <f t="shared" si="21"/>
        <v>409</v>
      </c>
      <c r="MB40" s="229"/>
      <c r="MC40" s="142" t="s">
        <v>105</v>
      </c>
      <c r="MD40" s="143"/>
      <c r="ME40" s="143"/>
      <c r="MF40" s="143"/>
      <c r="MG40" s="143"/>
      <c r="MH40" s="144"/>
      <c r="MI40" s="143"/>
      <c r="MJ40" s="143"/>
      <c r="MK40" s="121"/>
      <c r="ML40" s="122"/>
      <c r="MM40" s="122"/>
      <c r="MN40" s="122"/>
      <c r="MO40" s="71"/>
      <c r="MP40" s="129">
        <v>1</v>
      </c>
      <c r="MQ40" s="129"/>
      <c r="MR40" s="129"/>
      <c r="MS40" s="130">
        <v>35</v>
      </c>
      <c r="MT40" s="193">
        <v>1000</v>
      </c>
      <c r="MU40" s="131">
        <f t="shared" si="52"/>
        <v>35</v>
      </c>
      <c r="MV40" s="132">
        <f t="shared" si="22"/>
        <v>107</v>
      </c>
      <c r="MX40" s="142" t="s">
        <v>105</v>
      </c>
      <c r="MY40" s="143"/>
      <c r="MZ40" s="143"/>
      <c r="NA40" s="143"/>
      <c r="NB40" s="143"/>
      <c r="NC40" s="144"/>
      <c r="ND40" s="143"/>
      <c r="NE40" s="143"/>
      <c r="NF40" s="121"/>
      <c r="NG40" s="122"/>
      <c r="NH40" s="122"/>
      <c r="NI40" s="122"/>
      <c r="NJ40" s="71"/>
      <c r="NK40" s="129">
        <v>1</v>
      </c>
      <c r="NL40" s="129"/>
      <c r="NM40" s="129"/>
      <c r="NN40" s="130">
        <v>12</v>
      </c>
      <c r="NO40" s="193">
        <v>629</v>
      </c>
      <c r="NP40" s="131">
        <f t="shared" si="53"/>
        <v>12</v>
      </c>
      <c r="NQ40" s="132">
        <f t="shared" si="23"/>
        <v>158</v>
      </c>
      <c r="NS40" s="142" t="s">
        <v>105</v>
      </c>
      <c r="NT40" s="143"/>
      <c r="NU40" s="143"/>
      <c r="NV40" s="143"/>
      <c r="NW40" s="143"/>
      <c r="NX40" s="144"/>
      <c r="NY40" s="143"/>
      <c r="NZ40" s="143"/>
      <c r="OA40" s="121"/>
      <c r="OB40" s="122"/>
      <c r="OC40" s="122"/>
      <c r="OD40" s="122"/>
      <c r="OE40" s="71"/>
      <c r="OF40" s="129">
        <v>128</v>
      </c>
      <c r="OG40" s="129">
        <v>84</v>
      </c>
      <c r="OH40" s="129">
        <v>-75</v>
      </c>
      <c r="OI40" s="130">
        <v>83</v>
      </c>
      <c r="OJ40" s="193">
        <v>1000</v>
      </c>
      <c r="OK40" s="131">
        <f t="shared" si="54"/>
        <v>83</v>
      </c>
      <c r="OL40" s="132">
        <f t="shared" si="24"/>
        <v>1298</v>
      </c>
      <c r="OQ40" s="373" t="s">
        <v>105</v>
      </c>
      <c r="OR40" s="485"/>
      <c r="OS40" s="485"/>
      <c r="OT40" s="485"/>
      <c r="OU40" s="485"/>
      <c r="OV40" s="485"/>
      <c r="OW40" s="358"/>
      <c r="OX40" s="358"/>
      <c r="OY40" s="367">
        <v>1</v>
      </c>
      <c r="OZ40" s="367">
        <v>15</v>
      </c>
      <c r="PA40" s="367">
        <v>-7</v>
      </c>
      <c r="PB40" s="368">
        <v>7</v>
      </c>
      <c r="PC40" s="476">
        <v>1000</v>
      </c>
      <c r="PD40" s="370">
        <f t="shared" si="55"/>
        <v>7</v>
      </c>
      <c r="PE40" s="477">
        <f t="shared" si="72"/>
        <v>282</v>
      </c>
      <c r="PF40" s="142" t="s">
        <v>105</v>
      </c>
      <c r="PG40" s="143"/>
      <c r="PH40" s="143"/>
      <c r="PI40" s="143"/>
      <c r="PJ40" s="143"/>
      <c r="PK40" s="143"/>
      <c r="PL40" s="122"/>
      <c r="PM40" s="122"/>
      <c r="PN40" s="367">
        <v>65</v>
      </c>
      <c r="PO40" s="367">
        <v>102</v>
      </c>
      <c r="PP40" s="367">
        <v>-17</v>
      </c>
      <c r="PQ40" s="368">
        <v>27</v>
      </c>
      <c r="PR40" s="193">
        <v>98</v>
      </c>
      <c r="PS40" s="131">
        <f t="shared" si="56"/>
        <v>27</v>
      </c>
      <c r="PT40" s="132">
        <f t="shared" si="73"/>
        <v>1359</v>
      </c>
      <c r="PU40" s="142" t="s">
        <v>105</v>
      </c>
      <c r="PV40" s="143"/>
      <c r="PW40" s="143"/>
      <c r="PX40" s="143"/>
      <c r="PY40" s="143"/>
      <c r="PZ40" s="143"/>
      <c r="QA40" s="122"/>
      <c r="QB40" s="122"/>
      <c r="QC40" s="367"/>
      <c r="QD40" s="367"/>
      <c r="QE40" s="367"/>
      <c r="QF40" s="368"/>
      <c r="QG40" s="193">
        <v>1000</v>
      </c>
      <c r="QH40" s="131">
        <f t="shared" si="57"/>
        <v>0</v>
      </c>
      <c r="QI40" s="132">
        <f t="shared" si="74"/>
        <v>0</v>
      </c>
      <c r="QJ40" s="142" t="s">
        <v>105</v>
      </c>
      <c r="QK40" s="143"/>
      <c r="QL40" s="143"/>
      <c r="QM40" s="143"/>
      <c r="QN40" s="143"/>
      <c r="QO40" s="143"/>
      <c r="QP40" s="122"/>
      <c r="QQ40" s="122"/>
      <c r="QR40" s="367"/>
      <c r="QS40" s="367"/>
      <c r="QT40" s="367"/>
      <c r="QU40" s="368"/>
      <c r="QV40" s="193">
        <v>1000</v>
      </c>
      <c r="QW40" s="131">
        <f t="shared" si="58"/>
        <v>0</v>
      </c>
      <c r="QX40" s="132">
        <f t="shared" si="75"/>
        <v>0</v>
      </c>
      <c r="QY40" s="142" t="s">
        <v>105</v>
      </c>
      <c r="QZ40" s="143"/>
      <c r="RA40" s="143"/>
      <c r="RB40" s="143"/>
      <c r="RC40" s="143"/>
      <c r="RD40" s="143"/>
      <c r="RE40" s="122"/>
      <c r="RF40" s="122"/>
      <c r="RG40" s="367">
        <v>6</v>
      </c>
      <c r="RH40" s="367">
        <v>65</v>
      </c>
      <c r="RI40" s="367">
        <v>-18</v>
      </c>
      <c r="RJ40" s="368">
        <v>65</v>
      </c>
      <c r="RK40" s="193">
        <v>1000</v>
      </c>
      <c r="RL40" s="131">
        <f t="shared" si="59"/>
        <v>65</v>
      </c>
      <c r="RM40" s="132">
        <f t="shared" si="76"/>
        <v>272</v>
      </c>
    </row>
    <row r="41" spans="1:481" ht="14.4">
      <c r="A41" s="142" t="s">
        <v>106</v>
      </c>
      <c r="B41" s="143"/>
      <c r="C41" s="143"/>
      <c r="D41" s="143"/>
      <c r="E41" s="143"/>
      <c r="F41" s="143"/>
      <c r="G41" s="122"/>
      <c r="H41" s="122"/>
      <c r="I41" s="367">
        <v>1</v>
      </c>
      <c r="J41" s="367"/>
      <c r="K41" s="367"/>
      <c r="L41" s="368"/>
      <c r="M41" s="193">
        <v>1000</v>
      </c>
      <c r="N41" s="131">
        <f t="shared" si="30"/>
        <v>0</v>
      </c>
      <c r="O41" s="132">
        <f t="shared" si="0"/>
        <v>0</v>
      </c>
      <c r="Q41" s="142" t="s">
        <v>106</v>
      </c>
      <c r="R41" s="143"/>
      <c r="S41" s="143"/>
      <c r="T41" s="143"/>
      <c r="U41" s="143"/>
      <c r="V41" s="143"/>
      <c r="W41" s="122"/>
      <c r="X41" s="122"/>
      <c r="Y41" s="367">
        <v>16</v>
      </c>
      <c r="Z41" s="367">
        <v>91</v>
      </c>
      <c r="AA41" s="367">
        <v>-2</v>
      </c>
      <c r="AB41" s="368">
        <v>27</v>
      </c>
      <c r="AC41" s="193">
        <v>1000</v>
      </c>
      <c r="AD41" s="131">
        <f t="shared" si="31"/>
        <v>27</v>
      </c>
      <c r="AE41" s="132">
        <f t="shared" si="61"/>
        <v>908</v>
      </c>
      <c r="AF41" s="142" t="s">
        <v>106</v>
      </c>
      <c r="AG41" s="143"/>
      <c r="AH41" s="143"/>
      <c r="AI41" s="143"/>
      <c r="AJ41" s="143"/>
      <c r="AK41" s="143"/>
      <c r="AL41" s="122"/>
      <c r="AM41" s="122"/>
      <c r="AN41" s="367"/>
      <c r="AO41" s="367">
        <v>29</v>
      </c>
      <c r="AP41" s="367">
        <v>-1</v>
      </c>
      <c r="AQ41" s="368">
        <v>2</v>
      </c>
      <c r="AR41" s="193">
        <v>1000</v>
      </c>
      <c r="AS41" s="131">
        <f t="shared" si="32"/>
        <v>2</v>
      </c>
      <c r="AT41" s="132">
        <f t="shared" si="2"/>
        <v>533</v>
      </c>
      <c r="AU41" s="142" t="s">
        <v>106</v>
      </c>
      <c r="AV41" s="143"/>
      <c r="AW41" s="143"/>
      <c r="AX41" s="143"/>
      <c r="AY41" s="143"/>
      <c r="AZ41" s="143"/>
      <c r="BA41" s="122"/>
      <c r="BB41" s="122"/>
      <c r="BC41" s="367"/>
      <c r="BD41" s="367">
        <v>29</v>
      </c>
      <c r="BE41" s="367">
        <v>-1</v>
      </c>
      <c r="BF41" s="368">
        <v>2</v>
      </c>
      <c r="BG41" s="193">
        <v>1000</v>
      </c>
      <c r="BH41" s="131">
        <f t="shared" si="33"/>
        <v>2</v>
      </c>
      <c r="BI41" s="132">
        <f t="shared" si="3"/>
        <v>418</v>
      </c>
      <c r="BJ41" s="400"/>
      <c r="BK41" s="142" t="s">
        <v>106</v>
      </c>
      <c r="BL41" s="143"/>
      <c r="BM41" s="143"/>
      <c r="BN41" s="143"/>
      <c r="BO41" s="143"/>
      <c r="BP41" s="143"/>
      <c r="BQ41" s="122"/>
      <c r="BR41" s="125"/>
      <c r="BS41" s="367">
        <v>10</v>
      </c>
      <c r="BT41" s="262">
        <v>71</v>
      </c>
      <c r="BU41" s="262">
        <v>-20</v>
      </c>
      <c r="BV41" s="263">
        <v>-10</v>
      </c>
      <c r="BW41" s="193">
        <v>1000</v>
      </c>
      <c r="BX41" s="131">
        <f t="shared" si="62"/>
        <v>-10</v>
      </c>
      <c r="BY41" s="132">
        <f t="shared" si="63"/>
        <v>231</v>
      </c>
      <c r="BZ41" s="400"/>
      <c r="CA41" s="142" t="s">
        <v>106</v>
      </c>
      <c r="CB41" s="143"/>
      <c r="CC41" s="143"/>
      <c r="CD41" s="143"/>
      <c r="CE41" s="143"/>
      <c r="CF41" s="143"/>
      <c r="CG41" s="122"/>
      <c r="CH41" s="122"/>
      <c r="CI41" s="367">
        <v>2</v>
      </c>
      <c r="CJ41" s="262"/>
      <c r="CK41" s="262"/>
      <c r="CL41" s="263"/>
      <c r="CM41" s="193">
        <v>1000</v>
      </c>
      <c r="CN41" s="131">
        <f t="shared" si="35"/>
        <v>0</v>
      </c>
      <c r="CO41" s="132">
        <f t="shared" si="64"/>
        <v>177</v>
      </c>
      <c r="CP41" s="373" t="s">
        <v>106</v>
      </c>
      <c r="CQ41" s="383"/>
      <c r="CR41" s="383"/>
      <c r="CS41" s="383"/>
      <c r="CT41" s="383"/>
      <c r="CU41" s="383"/>
      <c r="CV41" s="358"/>
      <c r="CW41" s="358"/>
      <c r="CX41" s="367">
        <v>2</v>
      </c>
      <c r="CY41" s="367">
        <v>39</v>
      </c>
      <c r="CZ41" s="367">
        <v>-4</v>
      </c>
      <c r="DA41" s="368">
        <v>39</v>
      </c>
      <c r="DB41" s="369">
        <v>1000</v>
      </c>
      <c r="DC41" s="370">
        <f t="shared" si="36"/>
        <v>39</v>
      </c>
      <c r="DD41" s="371">
        <f t="shared" si="6"/>
        <v>454</v>
      </c>
      <c r="DE41" s="142" t="s">
        <v>106</v>
      </c>
      <c r="DF41" s="143"/>
      <c r="DG41" s="143"/>
      <c r="DH41" s="143"/>
      <c r="DI41" s="143"/>
      <c r="DJ41" s="143"/>
      <c r="DK41" s="122"/>
      <c r="DL41" s="122"/>
      <c r="DM41" s="262">
        <v>1</v>
      </c>
      <c r="DN41" s="262"/>
      <c r="DO41" s="262"/>
      <c r="DP41" s="263"/>
      <c r="DQ41" s="193">
        <v>1000</v>
      </c>
      <c r="DR41" s="131">
        <f t="shared" si="37"/>
        <v>0</v>
      </c>
      <c r="DS41" s="132">
        <f t="shared" si="65"/>
        <v>0</v>
      </c>
      <c r="DT41" s="142" t="s">
        <v>106</v>
      </c>
      <c r="DU41" s="143"/>
      <c r="DV41" s="143"/>
      <c r="DW41" s="143"/>
      <c r="DX41" s="143"/>
      <c r="DY41" s="143"/>
      <c r="DZ41" s="122"/>
      <c r="EA41" s="122"/>
      <c r="EB41" s="262">
        <v>1</v>
      </c>
      <c r="EC41" s="262"/>
      <c r="ED41" s="262"/>
      <c r="EE41" s="263"/>
      <c r="EF41" s="193">
        <v>1000</v>
      </c>
      <c r="EG41" s="131">
        <f t="shared" si="38"/>
        <v>0</v>
      </c>
      <c r="EH41" s="132">
        <f t="shared" si="66"/>
        <v>0</v>
      </c>
      <c r="EI41" s="142" t="s">
        <v>106</v>
      </c>
      <c r="EJ41" s="143"/>
      <c r="EK41" s="143"/>
      <c r="EL41" s="143"/>
      <c r="EM41" s="143"/>
      <c r="EN41" s="143"/>
      <c r="EO41" s="122"/>
      <c r="EP41" s="122"/>
      <c r="EQ41" s="262">
        <v>1</v>
      </c>
      <c r="ER41" s="262"/>
      <c r="ES41" s="262"/>
      <c r="ET41" s="263"/>
      <c r="EU41" s="193">
        <v>1000</v>
      </c>
      <c r="EV41" s="131">
        <f t="shared" si="39"/>
        <v>0</v>
      </c>
      <c r="EW41" s="132">
        <f t="shared" si="67"/>
        <v>0</v>
      </c>
      <c r="EX41" s="142" t="s">
        <v>106</v>
      </c>
      <c r="EY41" s="143"/>
      <c r="EZ41" s="143"/>
      <c r="FA41" s="143"/>
      <c r="FB41" s="143"/>
      <c r="FC41" s="143"/>
      <c r="FD41" s="122"/>
      <c r="FE41" s="122"/>
      <c r="FF41" s="262">
        <v>1</v>
      </c>
      <c r="FG41" s="262"/>
      <c r="FH41" s="262"/>
      <c r="FI41" s="263"/>
      <c r="FJ41" s="193">
        <v>1000</v>
      </c>
      <c r="FK41" s="131">
        <f t="shared" si="40"/>
        <v>0</v>
      </c>
      <c r="FL41" s="132">
        <f t="shared" si="68"/>
        <v>0</v>
      </c>
      <c r="FM41" s="142" t="s">
        <v>106</v>
      </c>
      <c r="FN41" s="143"/>
      <c r="FO41" s="143"/>
      <c r="FP41" s="143"/>
      <c r="FQ41" s="143"/>
      <c r="FR41" s="143"/>
      <c r="FS41" s="122"/>
      <c r="FT41" s="122"/>
      <c r="FU41" s="262">
        <v>1</v>
      </c>
      <c r="FV41" s="262">
        <v>3</v>
      </c>
      <c r="FW41" s="262">
        <v>-24</v>
      </c>
      <c r="FX41" s="263">
        <v>-14</v>
      </c>
      <c r="FY41" s="193">
        <v>1000</v>
      </c>
      <c r="FZ41" s="131">
        <f t="shared" si="41"/>
        <v>-14</v>
      </c>
      <c r="GA41" s="132">
        <f t="shared" si="69"/>
        <v>112</v>
      </c>
      <c r="GB41" s="142" t="s">
        <v>106</v>
      </c>
      <c r="GC41" s="143"/>
      <c r="GD41" s="143"/>
      <c r="GE41" s="143"/>
      <c r="GF41" s="143"/>
      <c r="GG41" s="143"/>
      <c r="GH41" s="122"/>
      <c r="GI41" s="122"/>
      <c r="GJ41" s="262">
        <v>1</v>
      </c>
      <c r="GK41" s="262">
        <v>11</v>
      </c>
      <c r="GL41" s="262">
        <v>-13</v>
      </c>
      <c r="GM41" s="263">
        <v>-6</v>
      </c>
      <c r="GN41" s="193">
        <v>10000</v>
      </c>
      <c r="GO41" s="131">
        <f t="shared" si="42"/>
        <v>-6</v>
      </c>
      <c r="GP41" s="132">
        <f t="shared" si="70"/>
        <v>123</v>
      </c>
      <c r="GQ41" s="142" t="s">
        <v>106</v>
      </c>
      <c r="GR41" s="143"/>
      <c r="GS41" s="143"/>
      <c r="GT41" s="143"/>
      <c r="GU41" s="143"/>
      <c r="GV41" s="143"/>
      <c r="GW41" s="122"/>
      <c r="GX41" s="122"/>
      <c r="GY41" s="262"/>
      <c r="GZ41" s="262"/>
      <c r="HA41" s="262"/>
      <c r="HB41" s="263"/>
      <c r="HC41" s="193">
        <v>10000</v>
      </c>
      <c r="HD41" s="131">
        <f t="shared" si="43"/>
        <v>0</v>
      </c>
      <c r="HE41" s="132">
        <f t="shared" si="13"/>
        <v>6809</v>
      </c>
      <c r="HF41" s="142" t="s">
        <v>106</v>
      </c>
      <c r="HG41" s="143"/>
      <c r="HH41" s="143"/>
      <c r="HI41" s="143"/>
      <c r="HJ41" s="143"/>
      <c r="HK41" s="143"/>
      <c r="HL41" s="122"/>
      <c r="HM41" s="122"/>
      <c r="HN41" s="262"/>
      <c r="HO41" s="262"/>
      <c r="HP41" s="262"/>
      <c r="HQ41" s="263"/>
      <c r="HR41" s="193"/>
      <c r="HS41" s="131">
        <f t="shared" si="44"/>
        <v>0</v>
      </c>
      <c r="HT41" s="132">
        <f t="shared" si="14"/>
        <v>1341</v>
      </c>
      <c r="HU41" s="142" t="s">
        <v>106</v>
      </c>
      <c r="HV41" s="143"/>
      <c r="HW41" s="143"/>
      <c r="HX41" s="143"/>
      <c r="HY41" s="143"/>
      <c r="HZ41" s="143"/>
      <c r="IA41" s="122"/>
      <c r="IB41" s="122"/>
      <c r="IC41" s="262"/>
      <c r="ID41" s="262"/>
      <c r="IE41" s="262"/>
      <c r="IF41" s="263"/>
      <c r="IG41" s="193"/>
      <c r="IH41" s="131">
        <f t="shared" si="45"/>
        <v>0</v>
      </c>
      <c r="II41" s="132">
        <f t="shared" si="15"/>
        <v>6499</v>
      </c>
      <c r="IJ41" s="142" t="s">
        <v>106</v>
      </c>
      <c r="IK41" s="143"/>
      <c r="IL41" s="143"/>
      <c r="IM41" s="143"/>
      <c r="IN41" s="143"/>
      <c r="IO41" s="143"/>
      <c r="IP41" s="122"/>
      <c r="IQ41" s="122"/>
      <c r="IR41" s="262"/>
      <c r="IS41" s="262"/>
      <c r="IT41" s="262"/>
      <c r="IU41" s="263"/>
      <c r="IV41" s="193"/>
      <c r="IW41" s="131">
        <f t="shared" si="46"/>
        <v>0</v>
      </c>
      <c r="IX41" s="132">
        <f t="shared" si="16"/>
        <v>1508</v>
      </c>
      <c r="IY41" s="142" t="s">
        <v>106</v>
      </c>
      <c r="IZ41" s="143"/>
      <c r="JA41" s="143"/>
      <c r="JB41" s="143"/>
      <c r="JC41" s="143"/>
      <c r="JD41" s="143"/>
      <c r="JE41" s="122"/>
      <c r="JF41" s="122"/>
      <c r="JG41" s="262"/>
      <c r="JH41" s="262"/>
      <c r="JI41" s="262"/>
      <c r="JJ41" s="263"/>
      <c r="JK41" s="193">
        <v>1000</v>
      </c>
      <c r="JL41" s="131">
        <f t="shared" si="47"/>
        <v>0</v>
      </c>
      <c r="JM41" s="132">
        <f t="shared" si="71"/>
        <v>2468</v>
      </c>
      <c r="JN41" s="142" t="s">
        <v>106</v>
      </c>
      <c r="JO41" s="143"/>
      <c r="JP41" s="143"/>
      <c r="JQ41" s="143"/>
      <c r="JR41" s="143"/>
      <c r="JS41" s="143"/>
      <c r="JT41" s="122"/>
      <c r="JU41" s="122"/>
      <c r="JV41" s="262">
        <v>1</v>
      </c>
      <c r="JW41" s="262"/>
      <c r="JX41" s="262"/>
      <c r="JY41" s="263"/>
      <c r="JZ41" s="193">
        <v>1000</v>
      </c>
      <c r="KA41" s="131">
        <f t="shared" si="77"/>
        <v>0</v>
      </c>
      <c r="KB41" s="132">
        <f t="shared" si="18"/>
        <v>252</v>
      </c>
      <c r="KC41" s="142" t="s">
        <v>106</v>
      </c>
      <c r="KD41" s="143"/>
      <c r="KE41" s="143"/>
      <c r="KF41" s="143"/>
      <c r="KG41" s="143"/>
      <c r="KH41" s="143"/>
      <c r="KI41" s="122"/>
      <c r="KJ41" s="122"/>
      <c r="KK41" s="262"/>
      <c r="KL41" s="262"/>
      <c r="KM41" s="262"/>
      <c r="KN41" s="263"/>
      <c r="KO41" s="193">
        <v>1000</v>
      </c>
      <c r="KP41" s="131">
        <f t="shared" si="49"/>
        <v>0</v>
      </c>
      <c r="KQ41" s="132">
        <f t="shared" si="19"/>
        <v>-230</v>
      </c>
      <c r="KR41" s="142" t="s">
        <v>106</v>
      </c>
      <c r="KS41" s="143"/>
      <c r="KT41" s="143"/>
      <c r="KU41" s="143"/>
      <c r="KV41" s="143"/>
      <c r="KW41" s="143"/>
      <c r="KX41" s="122"/>
      <c r="KY41" s="122"/>
      <c r="KZ41" s="262">
        <v>35</v>
      </c>
      <c r="LA41" s="262">
        <v>25</v>
      </c>
      <c r="LB41" s="262">
        <v>-112</v>
      </c>
      <c r="LC41" s="263">
        <v>24</v>
      </c>
      <c r="LD41" s="193">
        <v>1000</v>
      </c>
      <c r="LE41" s="131">
        <f t="shared" si="50"/>
        <v>24</v>
      </c>
      <c r="LF41" s="132">
        <f t="shared" si="20"/>
        <v>1586</v>
      </c>
      <c r="LG41" s="271"/>
      <c r="LH41" s="142" t="s">
        <v>106</v>
      </c>
      <c r="LI41" s="143"/>
      <c r="LJ41" s="143"/>
      <c r="LK41" s="143"/>
      <c r="LL41" s="143"/>
      <c r="LM41" s="144"/>
      <c r="LN41" s="143"/>
      <c r="LO41" s="143"/>
      <c r="LP41" s="121"/>
      <c r="LQ41" s="122"/>
      <c r="LR41" s="122"/>
      <c r="LS41" s="122"/>
      <c r="LT41" s="122"/>
      <c r="LU41" s="129">
        <v>1</v>
      </c>
      <c r="LV41" s="129">
        <v>52</v>
      </c>
      <c r="LW41" s="129">
        <v>-5</v>
      </c>
      <c r="LX41" s="130">
        <v>41</v>
      </c>
      <c r="LY41" s="193">
        <v>1000</v>
      </c>
      <c r="LZ41" s="131">
        <f t="shared" si="51"/>
        <v>41</v>
      </c>
      <c r="MA41" s="132">
        <f t="shared" si="21"/>
        <v>450</v>
      </c>
      <c r="MB41" s="229"/>
      <c r="MC41" s="142" t="s">
        <v>106</v>
      </c>
      <c r="MD41" s="143"/>
      <c r="ME41" s="143"/>
      <c r="MF41" s="143"/>
      <c r="MG41" s="143"/>
      <c r="MH41" s="144"/>
      <c r="MI41" s="143"/>
      <c r="MJ41" s="143"/>
      <c r="MK41" s="121"/>
      <c r="ML41" s="122"/>
      <c r="MM41" s="122"/>
      <c r="MN41" s="122"/>
      <c r="MO41" s="122"/>
      <c r="MP41" s="129">
        <v>1</v>
      </c>
      <c r="MQ41" s="129"/>
      <c r="MR41" s="129"/>
      <c r="MS41" s="130">
        <v>6</v>
      </c>
      <c r="MT41" s="193">
        <v>590</v>
      </c>
      <c r="MU41" s="131">
        <f t="shared" si="52"/>
        <v>6</v>
      </c>
      <c r="MV41" s="132">
        <f t="shared" si="22"/>
        <v>113</v>
      </c>
      <c r="MX41" s="142" t="s">
        <v>106</v>
      </c>
      <c r="MY41" s="143"/>
      <c r="MZ41" s="143"/>
      <c r="NA41" s="143"/>
      <c r="NB41" s="143"/>
      <c r="NC41" s="144"/>
      <c r="ND41" s="143"/>
      <c r="NE41" s="143"/>
      <c r="NF41" s="121"/>
      <c r="NG41" s="122"/>
      <c r="NH41" s="122"/>
      <c r="NI41" s="122"/>
      <c r="NJ41" s="122"/>
      <c r="NK41" s="129">
        <v>1</v>
      </c>
      <c r="NL41" s="129"/>
      <c r="NM41" s="129"/>
      <c r="NN41" s="130">
        <v>16</v>
      </c>
      <c r="NO41" s="193">
        <v>597</v>
      </c>
      <c r="NP41" s="131">
        <f t="shared" si="53"/>
        <v>16</v>
      </c>
      <c r="NQ41" s="132">
        <f t="shared" si="23"/>
        <v>174</v>
      </c>
      <c r="NS41" s="142" t="s">
        <v>106</v>
      </c>
      <c r="NT41" s="143"/>
      <c r="NU41" s="143"/>
      <c r="NV41" s="143"/>
      <c r="NW41" s="143"/>
      <c r="NX41" s="144"/>
      <c r="NY41" s="143"/>
      <c r="NZ41" s="143"/>
      <c r="OA41" s="121"/>
      <c r="OB41" s="122"/>
      <c r="OC41" s="122"/>
      <c r="OD41" s="122"/>
      <c r="OE41" s="122"/>
      <c r="OF41" s="129">
        <v>64</v>
      </c>
      <c r="OG41" s="129">
        <v>87</v>
      </c>
      <c r="OH41" s="129">
        <v>-40</v>
      </c>
      <c r="OI41" s="130">
        <v>87</v>
      </c>
      <c r="OJ41" s="193">
        <v>1000</v>
      </c>
      <c r="OK41" s="131">
        <f t="shared" si="54"/>
        <v>87</v>
      </c>
      <c r="OL41" s="132">
        <f t="shared" si="24"/>
        <v>1385</v>
      </c>
      <c r="OQ41" s="373" t="s">
        <v>106</v>
      </c>
      <c r="OR41" s="485"/>
      <c r="OS41" s="485"/>
      <c r="OT41" s="485"/>
      <c r="OU41" s="485"/>
      <c r="OV41" s="485"/>
      <c r="OW41" s="358"/>
      <c r="OX41" s="358"/>
      <c r="OY41" s="367">
        <v>1</v>
      </c>
      <c r="OZ41" s="367">
        <v>35</v>
      </c>
      <c r="PA41" s="367">
        <v>-3</v>
      </c>
      <c r="PB41" s="368">
        <v>29</v>
      </c>
      <c r="PC41" s="476">
        <v>1000</v>
      </c>
      <c r="PD41" s="370">
        <f t="shared" si="55"/>
        <v>29</v>
      </c>
      <c r="PE41" s="477">
        <f t="shared" si="72"/>
        <v>311</v>
      </c>
      <c r="PF41" s="142" t="s">
        <v>106</v>
      </c>
      <c r="PG41" s="143"/>
      <c r="PH41" s="143"/>
      <c r="PI41" s="143"/>
      <c r="PJ41" s="143"/>
      <c r="PK41" s="143"/>
      <c r="PL41" s="122"/>
      <c r="PM41" s="122"/>
      <c r="PN41" s="367">
        <v>48</v>
      </c>
      <c r="PO41" s="367">
        <v>485</v>
      </c>
      <c r="PP41" s="367">
        <v>-60</v>
      </c>
      <c r="PQ41" s="368">
        <v>309</v>
      </c>
      <c r="PR41" s="193">
        <v>667</v>
      </c>
      <c r="PS41" s="131">
        <f t="shared" si="56"/>
        <v>309</v>
      </c>
      <c r="PT41" s="132">
        <f t="shared" si="73"/>
        <v>1668</v>
      </c>
      <c r="PU41" s="142" t="s">
        <v>106</v>
      </c>
      <c r="PV41" s="143"/>
      <c r="PW41" s="143"/>
      <c r="PX41" s="143"/>
      <c r="PY41" s="143"/>
      <c r="PZ41" s="143"/>
      <c r="QA41" s="122"/>
      <c r="QB41" s="122"/>
      <c r="QC41" s="367"/>
      <c r="QD41" s="367"/>
      <c r="QE41" s="367"/>
      <c r="QF41" s="368"/>
      <c r="QG41" s="193">
        <v>1000</v>
      </c>
      <c r="QH41" s="131">
        <f t="shared" si="57"/>
        <v>0</v>
      </c>
      <c r="QI41" s="132">
        <f t="shared" si="74"/>
        <v>0</v>
      </c>
      <c r="QJ41" s="142" t="s">
        <v>106</v>
      </c>
      <c r="QK41" s="143"/>
      <c r="QL41" s="143"/>
      <c r="QM41" s="143"/>
      <c r="QN41" s="143"/>
      <c r="QO41" s="143"/>
      <c r="QP41" s="122"/>
      <c r="QQ41" s="122"/>
      <c r="QR41" s="367"/>
      <c r="QS41" s="367"/>
      <c r="QT41" s="367"/>
      <c r="QU41" s="368"/>
      <c r="QV41" s="193">
        <v>1000</v>
      </c>
      <c r="QW41" s="131">
        <f t="shared" si="58"/>
        <v>0</v>
      </c>
      <c r="QX41" s="132">
        <f t="shared" si="75"/>
        <v>0</v>
      </c>
      <c r="QY41" s="142" t="s">
        <v>106</v>
      </c>
      <c r="QZ41" s="143"/>
      <c r="RA41" s="143"/>
      <c r="RB41" s="143"/>
      <c r="RC41" s="143"/>
      <c r="RD41" s="143"/>
      <c r="RE41" s="122"/>
      <c r="RF41" s="122"/>
      <c r="RG41" s="367">
        <v>6</v>
      </c>
      <c r="RH41" s="367">
        <v>77</v>
      </c>
      <c r="RI41" s="367">
        <v>0</v>
      </c>
      <c r="RJ41" s="368">
        <v>69</v>
      </c>
      <c r="RK41" s="193">
        <v>1000</v>
      </c>
      <c r="RL41" s="131">
        <f t="shared" si="59"/>
        <v>69</v>
      </c>
      <c r="RM41" s="132">
        <f t="shared" si="76"/>
        <v>341</v>
      </c>
    </row>
    <row r="42" spans="1:481" ht="14.4">
      <c r="A42" s="142" t="s">
        <v>107</v>
      </c>
      <c r="B42" s="143"/>
      <c r="C42" s="143"/>
      <c r="D42" s="143"/>
      <c r="E42" s="143"/>
      <c r="F42" s="143"/>
      <c r="G42" s="122"/>
      <c r="H42" s="122"/>
      <c r="I42" s="367">
        <v>1</v>
      </c>
      <c r="J42" s="367"/>
      <c r="K42" s="367"/>
      <c r="L42" s="368"/>
      <c r="M42" s="193">
        <v>1000</v>
      </c>
      <c r="N42" s="131">
        <f t="shared" si="30"/>
        <v>0</v>
      </c>
      <c r="O42" s="132">
        <f t="shared" si="0"/>
        <v>0</v>
      </c>
      <c r="Q42" s="142" t="s">
        <v>107</v>
      </c>
      <c r="R42" s="143"/>
      <c r="S42" s="143"/>
      <c r="T42" s="143"/>
      <c r="U42" s="143"/>
      <c r="V42" s="143"/>
      <c r="W42" s="122"/>
      <c r="X42" s="122"/>
      <c r="Y42" s="367">
        <v>16</v>
      </c>
      <c r="Z42" s="367">
        <v>156</v>
      </c>
      <c r="AA42" s="367">
        <v>-5</v>
      </c>
      <c r="AB42" s="368">
        <v>154</v>
      </c>
      <c r="AC42" s="193">
        <v>1000</v>
      </c>
      <c r="AD42" s="131">
        <f t="shared" si="31"/>
        <v>154</v>
      </c>
      <c r="AE42" s="132">
        <f t="shared" si="61"/>
        <v>1062</v>
      </c>
      <c r="AF42" s="142" t="s">
        <v>107</v>
      </c>
      <c r="AG42" s="143"/>
      <c r="AH42" s="143"/>
      <c r="AI42" s="143"/>
      <c r="AJ42" s="143"/>
      <c r="AK42" s="143"/>
      <c r="AL42" s="122"/>
      <c r="AM42" s="122"/>
      <c r="AN42" s="367"/>
      <c r="AO42" s="367">
        <v>65</v>
      </c>
      <c r="AP42" s="367">
        <v>-31</v>
      </c>
      <c r="AQ42" s="368">
        <v>64</v>
      </c>
      <c r="AR42" s="193">
        <v>1000</v>
      </c>
      <c r="AS42" s="131">
        <f t="shared" si="32"/>
        <v>64</v>
      </c>
      <c r="AT42" s="132">
        <f t="shared" si="2"/>
        <v>597</v>
      </c>
      <c r="AU42" s="142" t="s">
        <v>107</v>
      </c>
      <c r="AV42" s="143"/>
      <c r="AW42" s="143"/>
      <c r="AX42" s="143"/>
      <c r="AY42" s="143"/>
      <c r="AZ42" s="143"/>
      <c r="BA42" s="122"/>
      <c r="BB42" s="122"/>
      <c r="BC42" s="367"/>
      <c r="BD42" s="367">
        <v>65</v>
      </c>
      <c r="BE42" s="367">
        <v>-31</v>
      </c>
      <c r="BF42" s="368">
        <v>64</v>
      </c>
      <c r="BG42" s="193">
        <v>1000</v>
      </c>
      <c r="BH42" s="131">
        <f t="shared" si="33"/>
        <v>64</v>
      </c>
      <c r="BI42" s="132">
        <f t="shared" si="3"/>
        <v>482</v>
      </c>
      <c r="BJ42" s="400"/>
      <c r="BK42" s="142" t="s">
        <v>107</v>
      </c>
      <c r="BL42" s="143"/>
      <c r="BM42" s="143"/>
      <c r="BN42" s="143"/>
      <c r="BO42" s="143"/>
      <c r="BP42" s="143"/>
      <c r="BQ42" s="122"/>
      <c r="BR42" s="122"/>
      <c r="BS42" s="367">
        <v>14</v>
      </c>
      <c r="BT42" s="262">
        <v>117</v>
      </c>
      <c r="BU42" s="262">
        <v>-1</v>
      </c>
      <c r="BV42" s="263">
        <v>105</v>
      </c>
      <c r="BW42" s="193">
        <v>1000</v>
      </c>
      <c r="BX42" s="131">
        <f t="shared" si="62"/>
        <v>105</v>
      </c>
      <c r="BY42" s="132">
        <f t="shared" si="63"/>
        <v>336</v>
      </c>
      <c r="BZ42" s="400"/>
      <c r="CA42" s="142" t="s">
        <v>107</v>
      </c>
      <c r="CB42" s="143"/>
      <c r="CC42" s="143"/>
      <c r="CD42" s="143"/>
      <c r="CE42" s="143"/>
      <c r="CF42" s="143"/>
      <c r="CG42" s="122"/>
      <c r="CH42" s="122"/>
      <c r="CI42" s="367">
        <v>2</v>
      </c>
      <c r="CJ42" s="262"/>
      <c r="CK42" s="262"/>
      <c r="CL42" s="263"/>
      <c r="CM42" s="193">
        <v>1000</v>
      </c>
      <c r="CN42" s="131">
        <f t="shared" si="35"/>
        <v>0</v>
      </c>
      <c r="CO42" s="132">
        <f t="shared" si="64"/>
        <v>177</v>
      </c>
      <c r="CP42" s="373" t="s">
        <v>107</v>
      </c>
      <c r="CQ42" s="383"/>
      <c r="CR42" s="383"/>
      <c r="CS42" s="383"/>
      <c r="CT42" s="383"/>
      <c r="CU42" s="383"/>
      <c r="CV42" s="358"/>
      <c r="CW42" s="358"/>
      <c r="CX42" s="367">
        <v>2</v>
      </c>
      <c r="CY42" s="367">
        <v>11</v>
      </c>
      <c r="CZ42" s="367">
        <v>-43</v>
      </c>
      <c r="DA42" s="368">
        <v>-15</v>
      </c>
      <c r="DB42" s="369">
        <v>1000</v>
      </c>
      <c r="DC42" s="370">
        <f t="shared" si="36"/>
        <v>-15</v>
      </c>
      <c r="DD42" s="371">
        <f t="shared" si="6"/>
        <v>439</v>
      </c>
      <c r="DE42" s="142" t="s">
        <v>107</v>
      </c>
      <c r="DF42" s="143"/>
      <c r="DG42" s="143"/>
      <c r="DH42" s="143"/>
      <c r="DI42" s="143"/>
      <c r="DJ42" s="143"/>
      <c r="DK42" s="122"/>
      <c r="DL42" s="122"/>
      <c r="DM42" s="262">
        <v>1</v>
      </c>
      <c r="DN42" s="262"/>
      <c r="DO42" s="262"/>
      <c r="DP42" s="263"/>
      <c r="DQ42" s="193">
        <v>1000</v>
      </c>
      <c r="DR42" s="131">
        <f t="shared" si="37"/>
        <v>0</v>
      </c>
      <c r="DS42" s="132">
        <f t="shared" si="65"/>
        <v>0</v>
      </c>
      <c r="DT42" s="142" t="s">
        <v>107</v>
      </c>
      <c r="DU42" s="143"/>
      <c r="DV42" s="143"/>
      <c r="DW42" s="143"/>
      <c r="DX42" s="143"/>
      <c r="DY42" s="143"/>
      <c r="DZ42" s="122"/>
      <c r="EA42" s="122"/>
      <c r="EB42" s="262">
        <v>1</v>
      </c>
      <c r="EC42" s="262"/>
      <c r="ED42" s="262"/>
      <c r="EE42" s="263"/>
      <c r="EF42" s="193">
        <v>1000</v>
      </c>
      <c r="EG42" s="131">
        <f t="shared" si="38"/>
        <v>0</v>
      </c>
      <c r="EH42" s="132">
        <f t="shared" si="66"/>
        <v>0</v>
      </c>
      <c r="EI42" s="142" t="s">
        <v>107</v>
      </c>
      <c r="EJ42" s="143"/>
      <c r="EK42" s="143"/>
      <c r="EL42" s="143"/>
      <c r="EM42" s="143"/>
      <c r="EN42" s="143"/>
      <c r="EO42" s="122"/>
      <c r="EP42" s="122"/>
      <c r="EQ42" s="262">
        <v>1</v>
      </c>
      <c r="ER42" s="262"/>
      <c r="ES42" s="262"/>
      <c r="ET42" s="263"/>
      <c r="EU42" s="193">
        <v>1000</v>
      </c>
      <c r="EV42" s="131">
        <f t="shared" si="39"/>
        <v>0</v>
      </c>
      <c r="EW42" s="132">
        <f t="shared" si="67"/>
        <v>0</v>
      </c>
      <c r="EX42" s="142" t="s">
        <v>107</v>
      </c>
      <c r="EY42" s="143"/>
      <c r="EZ42" s="143"/>
      <c r="FA42" s="143"/>
      <c r="FB42" s="143"/>
      <c r="FC42" s="143"/>
      <c r="FD42" s="122"/>
      <c r="FE42" s="122"/>
      <c r="FF42" s="262">
        <v>1</v>
      </c>
      <c r="FG42" s="262"/>
      <c r="FH42" s="262"/>
      <c r="FI42" s="263"/>
      <c r="FJ42" s="193">
        <v>1000</v>
      </c>
      <c r="FK42" s="131">
        <f t="shared" si="40"/>
        <v>0</v>
      </c>
      <c r="FL42" s="132">
        <f t="shared" si="68"/>
        <v>0</v>
      </c>
      <c r="FM42" s="142" t="s">
        <v>107</v>
      </c>
      <c r="FN42" s="143"/>
      <c r="FO42" s="143"/>
      <c r="FP42" s="143"/>
      <c r="FQ42" s="143"/>
      <c r="FR42" s="143"/>
      <c r="FS42" s="122"/>
      <c r="FT42" s="122"/>
      <c r="FU42" s="262">
        <v>1</v>
      </c>
      <c r="FV42" s="262">
        <v>7</v>
      </c>
      <c r="FW42" s="262">
        <v>-14</v>
      </c>
      <c r="FX42" s="263">
        <v>7</v>
      </c>
      <c r="FY42" s="193">
        <v>1000</v>
      </c>
      <c r="FZ42" s="131">
        <f t="shared" si="41"/>
        <v>7</v>
      </c>
      <c r="GA42" s="132">
        <f t="shared" si="69"/>
        <v>119</v>
      </c>
      <c r="GB42" s="142" t="s">
        <v>107</v>
      </c>
      <c r="GC42" s="143"/>
      <c r="GD42" s="143"/>
      <c r="GE42" s="143"/>
      <c r="GF42" s="143"/>
      <c r="GG42" s="143"/>
      <c r="GH42" s="122"/>
      <c r="GI42" s="122"/>
      <c r="GJ42" s="262">
        <v>1</v>
      </c>
      <c r="GK42" s="262">
        <v>7</v>
      </c>
      <c r="GL42" s="262">
        <v>-29</v>
      </c>
      <c r="GM42" s="263">
        <v>-25</v>
      </c>
      <c r="GN42" s="193">
        <v>10000</v>
      </c>
      <c r="GO42" s="131">
        <f t="shared" si="42"/>
        <v>-25</v>
      </c>
      <c r="GP42" s="132">
        <f t="shared" si="70"/>
        <v>98</v>
      </c>
      <c r="GQ42" s="142" t="s">
        <v>107</v>
      </c>
      <c r="GR42" s="143"/>
      <c r="GS42" s="143"/>
      <c r="GT42" s="143"/>
      <c r="GU42" s="143"/>
      <c r="GV42" s="143"/>
      <c r="GW42" s="122"/>
      <c r="GX42" s="122"/>
      <c r="GY42" s="262"/>
      <c r="GZ42" s="262"/>
      <c r="HA42" s="262"/>
      <c r="HB42" s="263"/>
      <c r="HC42" s="193">
        <v>10000</v>
      </c>
      <c r="HD42" s="131">
        <f t="shared" si="43"/>
        <v>0</v>
      </c>
      <c r="HE42" s="132">
        <f t="shared" si="13"/>
        <v>6809</v>
      </c>
      <c r="HF42" s="142" t="s">
        <v>107</v>
      </c>
      <c r="HG42" s="143"/>
      <c r="HH42" s="143"/>
      <c r="HI42" s="143"/>
      <c r="HJ42" s="143"/>
      <c r="HK42" s="143"/>
      <c r="HL42" s="122"/>
      <c r="HM42" s="122"/>
      <c r="HN42" s="262"/>
      <c r="HO42" s="262"/>
      <c r="HP42" s="262"/>
      <c r="HQ42" s="263"/>
      <c r="HR42" s="193"/>
      <c r="HS42" s="131">
        <f t="shared" si="44"/>
        <v>0</v>
      </c>
      <c r="HT42" s="132">
        <f t="shared" si="14"/>
        <v>1341</v>
      </c>
      <c r="HU42" s="142" t="s">
        <v>107</v>
      </c>
      <c r="HV42" s="143"/>
      <c r="HW42" s="143"/>
      <c r="HX42" s="143"/>
      <c r="HY42" s="143"/>
      <c r="HZ42" s="143"/>
      <c r="IA42" s="122"/>
      <c r="IB42" s="122"/>
      <c r="IC42" s="262"/>
      <c r="ID42" s="262"/>
      <c r="IE42" s="262"/>
      <c r="IF42" s="263"/>
      <c r="IG42" s="193"/>
      <c r="IH42" s="131">
        <f t="shared" si="45"/>
        <v>0</v>
      </c>
      <c r="II42" s="132">
        <f t="shared" si="15"/>
        <v>6499</v>
      </c>
      <c r="IJ42" s="142" t="s">
        <v>107</v>
      </c>
      <c r="IK42" s="143"/>
      <c r="IL42" s="143"/>
      <c r="IM42" s="143"/>
      <c r="IN42" s="143"/>
      <c r="IO42" s="143"/>
      <c r="IP42" s="122"/>
      <c r="IQ42" s="122"/>
      <c r="IR42" s="262"/>
      <c r="IS42" s="262"/>
      <c r="IT42" s="262"/>
      <c r="IU42" s="263"/>
      <c r="IV42" s="193"/>
      <c r="IW42" s="131">
        <f t="shared" si="46"/>
        <v>0</v>
      </c>
      <c r="IX42" s="132">
        <f t="shared" si="16"/>
        <v>1508</v>
      </c>
      <c r="IY42" s="142" t="s">
        <v>107</v>
      </c>
      <c r="IZ42" s="143"/>
      <c r="JA42" s="143"/>
      <c r="JB42" s="143"/>
      <c r="JC42" s="143"/>
      <c r="JD42" s="143"/>
      <c r="JE42" s="122"/>
      <c r="JF42" s="122"/>
      <c r="JG42" s="262"/>
      <c r="JH42" s="262"/>
      <c r="JI42" s="262"/>
      <c r="JJ42" s="263"/>
      <c r="JK42" s="193">
        <v>1000</v>
      </c>
      <c r="JL42" s="131">
        <f t="shared" si="47"/>
        <v>0</v>
      </c>
      <c r="JM42" s="132">
        <f t="shared" si="71"/>
        <v>2468</v>
      </c>
      <c r="JN42" s="142" t="s">
        <v>107</v>
      </c>
      <c r="JO42" s="143"/>
      <c r="JP42" s="143"/>
      <c r="JQ42" s="143"/>
      <c r="JR42" s="143"/>
      <c r="JS42" s="143"/>
      <c r="JT42" s="122"/>
      <c r="JU42" s="122"/>
      <c r="JV42" s="262">
        <v>1</v>
      </c>
      <c r="JW42" s="262"/>
      <c r="JX42" s="262"/>
      <c r="JY42" s="263"/>
      <c r="JZ42" s="193">
        <v>1000</v>
      </c>
      <c r="KA42" s="131">
        <f t="shared" si="77"/>
        <v>0</v>
      </c>
      <c r="KB42" s="132">
        <f t="shared" si="18"/>
        <v>252</v>
      </c>
      <c r="KC42" s="142" t="s">
        <v>107</v>
      </c>
      <c r="KD42" s="143"/>
      <c r="KE42" s="143"/>
      <c r="KF42" s="143"/>
      <c r="KG42" s="143"/>
      <c r="KH42" s="143"/>
      <c r="KI42" s="122"/>
      <c r="KJ42" s="122"/>
      <c r="KK42" s="262"/>
      <c r="KL42" s="262"/>
      <c r="KM42" s="262"/>
      <c r="KN42" s="263"/>
      <c r="KO42" s="193">
        <v>1000</v>
      </c>
      <c r="KP42" s="131">
        <f t="shared" si="49"/>
        <v>0</v>
      </c>
      <c r="KQ42" s="132">
        <f t="shared" si="19"/>
        <v>-230</v>
      </c>
      <c r="KR42" s="142" t="s">
        <v>107</v>
      </c>
      <c r="KS42" s="143"/>
      <c r="KT42" s="143"/>
      <c r="KU42" s="143"/>
      <c r="KV42" s="143"/>
      <c r="KW42" s="143"/>
      <c r="KX42" s="122"/>
      <c r="KY42" s="122"/>
      <c r="KZ42" s="262">
        <v>5</v>
      </c>
      <c r="LA42" s="262">
        <v>51</v>
      </c>
      <c r="LB42" s="262">
        <v>-11</v>
      </c>
      <c r="LC42" s="263">
        <v>49</v>
      </c>
      <c r="LD42" s="193">
        <v>1000</v>
      </c>
      <c r="LE42" s="131">
        <f t="shared" si="50"/>
        <v>49</v>
      </c>
      <c r="LF42" s="132">
        <f t="shared" si="20"/>
        <v>1635</v>
      </c>
      <c r="LG42" s="271"/>
      <c r="LH42" s="142" t="s">
        <v>107</v>
      </c>
      <c r="LI42" s="143"/>
      <c r="LJ42" s="143"/>
      <c r="LK42" s="143"/>
      <c r="LL42" s="143"/>
      <c r="LM42" s="144"/>
      <c r="LN42" s="143"/>
      <c r="LO42" s="143"/>
      <c r="LP42" s="121"/>
      <c r="LQ42" s="122"/>
      <c r="LR42" s="122"/>
      <c r="LS42" s="122"/>
      <c r="LT42" s="71"/>
      <c r="LU42" s="129">
        <v>1</v>
      </c>
      <c r="LV42" s="129">
        <v>23</v>
      </c>
      <c r="LW42" s="129">
        <v>-11</v>
      </c>
      <c r="LX42" s="130">
        <v>18</v>
      </c>
      <c r="LY42" s="193">
        <v>1000</v>
      </c>
      <c r="LZ42" s="131">
        <f t="shared" si="51"/>
        <v>18</v>
      </c>
      <c r="MA42" s="132">
        <f t="shared" si="21"/>
        <v>468</v>
      </c>
      <c r="MB42" s="229"/>
      <c r="MC42" s="142" t="s">
        <v>107</v>
      </c>
      <c r="MD42" s="143"/>
      <c r="ME42" s="143"/>
      <c r="MF42" s="143"/>
      <c r="MG42" s="143"/>
      <c r="MH42" s="144"/>
      <c r="MI42" s="143"/>
      <c r="MJ42" s="143"/>
      <c r="MK42" s="121"/>
      <c r="ML42" s="122"/>
      <c r="MM42" s="122"/>
      <c r="MN42" s="122"/>
      <c r="MO42" s="71"/>
      <c r="MP42" s="129">
        <v>1</v>
      </c>
      <c r="MQ42" s="129"/>
      <c r="MR42" s="129"/>
      <c r="MS42" s="130">
        <v>30</v>
      </c>
      <c r="MT42" s="193">
        <v>1000</v>
      </c>
      <c r="MU42" s="131">
        <f t="shared" si="52"/>
        <v>30</v>
      </c>
      <c r="MV42" s="132">
        <f t="shared" si="22"/>
        <v>143</v>
      </c>
      <c r="MX42" s="142" t="s">
        <v>107</v>
      </c>
      <c r="MY42" s="143"/>
      <c r="MZ42" s="143"/>
      <c r="NA42" s="143"/>
      <c r="NB42" s="143"/>
      <c r="NC42" s="144"/>
      <c r="ND42" s="143"/>
      <c r="NE42" s="143"/>
      <c r="NF42" s="121"/>
      <c r="NG42" s="122"/>
      <c r="NH42" s="122"/>
      <c r="NI42" s="122"/>
      <c r="NJ42" s="71"/>
      <c r="NK42" s="129">
        <v>1</v>
      </c>
      <c r="NL42" s="129"/>
      <c r="NM42" s="129"/>
      <c r="NN42" s="130">
        <v>-16</v>
      </c>
      <c r="NO42" s="193">
        <v>1000</v>
      </c>
      <c r="NP42" s="131">
        <f t="shared" si="53"/>
        <v>-16</v>
      </c>
      <c r="NQ42" s="132">
        <f t="shared" si="23"/>
        <v>158</v>
      </c>
      <c r="NS42" s="142" t="s">
        <v>107</v>
      </c>
      <c r="NT42" s="143"/>
      <c r="NU42" s="143"/>
      <c r="NV42" s="143"/>
      <c r="NW42" s="143"/>
      <c r="NX42" s="144"/>
      <c r="NY42" s="143"/>
      <c r="NZ42" s="143"/>
      <c r="OA42" s="121"/>
      <c r="OB42" s="122"/>
      <c r="OC42" s="122"/>
      <c r="OD42" s="122"/>
      <c r="OE42" s="71"/>
      <c r="OF42" s="129">
        <v>64</v>
      </c>
      <c r="OG42" s="129">
        <v>91</v>
      </c>
      <c r="OH42" s="129">
        <v>-46</v>
      </c>
      <c r="OI42" s="130">
        <v>91</v>
      </c>
      <c r="OJ42" s="193">
        <v>1000</v>
      </c>
      <c r="OK42" s="131">
        <f t="shared" si="54"/>
        <v>91</v>
      </c>
      <c r="OL42" s="132">
        <f t="shared" si="24"/>
        <v>1476</v>
      </c>
      <c r="OQ42" s="373" t="s">
        <v>107</v>
      </c>
      <c r="OR42" s="485"/>
      <c r="OS42" s="485"/>
      <c r="OT42" s="485"/>
      <c r="OU42" s="485"/>
      <c r="OV42" s="485"/>
      <c r="OW42" s="358"/>
      <c r="OX42" s="358"/>
      <c r="OY42" s="367">
        <v>1</v>
      </c>
      <c r="OZ42" s="367">
        <v>46</v>
      </c>
      <c r="PA42" s="367">
        <v>-10</v>
      </c>
      <c r="PB42" s="368">
        <v>41</v>
      </c>
      <c r="PC42" s="476">
        <v>1000</v>
      </c>
      <c r="PD42" s="370">
        <f t="shared" si="55"/>
        <v>41</v>
      </c>
      <c r="PE42" s="477">
        <f t="shared" si="72"/>
        <v>352</v>
      </c>
      <c r="PF42" s="142" t="s">
        <v>107</v>
      </c>
      <c r="PG42" s="143"/>
      <c r="PH42" s="143"/>
      <c r="PI42" s="143"/>
      <c r="PJ42" s="143"/>
      <c r="PK42" s="143"/>
      <c r="PL42" s="122"/>
      <c r="PM42" s="122"/>
      <c r="PN42" s="367">
        <v>32</v>
      </c>
      <c r="PO42" s="367">
        <v>178</v>
      </c>
      <c r="PP42" s="367">
        <v>-22</v>
      </c>
      <c r="PQ42" s="368">
        <v>61</v>
      </c>
      <c r="PR42" s="193">
        <v>1000</v>
      </c>
      <c r="PS42" s="131">
        <f t="shared" si="56"/>
        <v>61</v>
      </c>
      <c r="PT42" s="132">
        <f t="shared" si="73"/>
        <v>1729</v>
      </c>
      <c r="PU42" s="142" t="s">
        <v>107</v>
      </c>
      <c r="PV42" s="143"/>
      <c r="PW42" s="143"/>
      <c r="PX42" s="143"/>
      <c r="PY42" s="143"/>
      <c r="PZ42" s="143"/>
      <c r="QA42" s="122"/>
      <c r="QB42" s="122"/>
      <c r="QC42" s="367"/>
      <c r="QD42" s="367"/>
      <c r="QE42" s="367"/>
      <c r="QF42" s="368"/>
      <c r="QG42" s="193">
        <v>1000</v>
      </c>
      <c r="QH42" s="131">
        <f t="shared" si="57"/>
        <v>0</v>
      </c>
      <c r="QI42" s="132">
        <f t="shared" si="74"/>
        <v>0</v>
      </c>
      <c r="QJ42" s="142" t="s">
        <v>107</v>
      </c>
      <c r="QK42" s="143"/>
      <c r="QL42" s="143"/>
      <c r="QM42" s="143"/>
      <c r="QN42" s="143"/>
      <c r="QO42" s="143"/>
      <c r="QP42" s="122"/>
      <c r="QQ42" s="122"/>
      <c r="QR42" s="367"/>
      <c r="QS42" s="367"/>
      <c r="QT42" s="367"/>
      <c r="QU42" s="368"/>
      <c r="QV42" s="193">
        <v>1000</v>
      </c>
      <c r="QW42" s="131">
        <f t="shared" si="58"/>
        <v>0</v>
      </c>
      <c r="QX42" s="132">
        <f t="shared" si="75"/>
        <v>0</v>
      </c>
      <c r="QY42" s="142" t="s">
        <v>107</v>
      </c>
      <c r="QZ42" s="143"/>
      <c r="RA42" s="143"/>
      <c r="RB42" s="143"/>
      <c r="RC42" s="143"/>
      <c r="RD42" s="143"/>
      <c r="RE42" s="122"/>
      <c r="RF42" s="122"/>
      <c r="RG42" s="367">
        <v>6</v>
      </c>
      <c r="RH42" s="367">
        <v>66</v>
      </c>
      <c r="RI42" s="367">
        <v>-22</v>
      </c>
      <c r="RJ42" s="368">
        <v>59</v>
      </c>
      <c r="RK42" s="193">
        <v>1000</v>
      </c>
      <c r="RL42" s="131">
        <f t="shared" si="59"/>
        <v>59</v>
      </c>
      <c r="RM42" s="132">
        <f t="shared" si="76"/>
        <v>400</v>
      </c>
    </row>
    <row r="43" spans="1:481" ht="14.4">
      <c r="A43" s="142" t="s">
        <v>108</v>
      </c>
      <c r="B43" s="143"/>
      <c r="C43" s="143"/>
      <c r="D43" s="143"/>
      <c r="E43" s="143"/>
      <c r="F43" s="143"/>
      <c r="G43" s="122"/>
      <c r="H43" s="122"/>
      <c r="I43" s="367">
        <v>1</v>
      </c>
      <c r="J43" s="367"/>
      <c r="K43" s="367"/>
      <c r="L43" s="368"/>
      <c r="M43" s="193">
        <v>1000</v>
      </c>
      <c r="N43" s="131">
        <f t="shared" si="30"/>
        <v>0</v>
      </c>
      <c r="O43" s="132">
        <f t="shared" si="0"/>
        <v>0</v>
      </c>
      <c r="Q43" s="142" t="s">
        <v>108</v>
      </c>
      <c r="R43" s="143"/>
      <c r="S43" s="143"/>
      <c r="T43" s="143"/>
      <c r="U43" s="143"/>
      <c r="V43" s="143"/>
      <c r="W43" s="122"/>
      <c r="X43" s="122"/>
      <c r="Y43" s="367">
        <v>16</v>
      </c>
      <c r="Z43" s="367">
        <v>9</v>
      </c>
      <c r="AA43" s="367">
        <v>-128</v>
      </c>
      <c r="AB43" s="368">
        <v>9</v>
      </c>
      <c r="AC43" s="193">
        <v>1000</v>
      </c>
      <c r="AD43" s="131">
        <f t="shared" si="31"/>
        <v>9</v>
      </c>
      <c r="AE43" s="132">
        <f t="shared" si="61"/>
        <v>1071</v>
      </c>
      <c r="AF43" s="142" t="s">
        <v>108</v>
      </c>
      <c r="AG43" s="143"/>
      <c r="AH43" s="143"/>
      <c r="AI43" s="143"/>
      <c r="AJ43" s="143"/>
      <c r="AK43" s="143"/>
      <c r="AL43" s="122"/>
      <c r="AM43" s="122"/>
      <c r="AN43" s="367"/>
      <c r="AO43" s="367">
        <v>28</v>
      </c>
      <c r="AP43" s="367">
        <v>-29</v>
      </c>
      <c r="AQ43" s="368">
        <v>18</v>
      </c>
      <c r="AR43" s="193">
        <v>1000</v>
      </c>
      <c r="AS43" s="131">
        <f t="shared" si="32"/>
        <v>18</v>
      </c>
      <c r="AT43" s="132">
        <f t="shared" si="2"/>
        <v>615</v>
      </c>
      <c r="AU43" s="142" t="s">
        <v>108</v>
      </c>
      <c r="AV43" s="143"/>
      <c r="AW43" s="143"/>
      <c r="AX43" s="143"/>
      <c r="AY43" s="143"/>
      <c r="AZ43" s="143"/>
      <c r="BA43" s="122"/>
      <c r="BB43" s="122"/>
      <c r="BC43" s="367"/>
      <c r="BD43" s="367">
        <v>28</v>
      </c>
      <c r="BE43" s="367">
        <v>-29</v>
      </c>
      <c r="BF43" s="368">
        <v>18</v>
      </c>
      <c r="BG43" s="193">
        <v>1000</v>
      </c>
      <c r="BH43" s="131">
        <f t="shared" si="33"/>
        <v>18</v>
      </c>
      <c r="BI43" s="132">
        <f t="shared" si="3"/>
        <v>500</v>
      </c>
      <c r="BJ43" s="400"/>
      <c r="BK43" s="142" t="s">
        <v>108</v>
      </c>
      <c r="BL43" s="143"/>
      <c r="BM43" s="143"/>
      <c r="BN43" s="143"/>
      <c r="BO43" s="143"/>
      <c r="BP43" s="143"/>
      <c r="BQ43" s="122"/>
      <c r="BR43" s="122"/>
      <c r="BS43" s="367"/>
      <c r="BT43" s="262"/>
      <c r="BU43" s="262"/>
      <c r="BV43" s="263"/>
      <c r="BW43" s="193">
        <v>1000</v>
      </c>
      <c r="BX43" s="131">
        <f t="shared" si="62"/>
        <v>0</v>
      </c>
      <c r="BY43" s="132">
        <v>0</v>
      </c>
      <c r="BZ43" s="400"/>
      <c r="CA43" s="142" t="s">
        <v>108</v>
      </c>
      <c r="CB43" s="143"/>
      <c r="CC43" s="143"/>
      <c r="CD43" s="143"/>
      <c r="CE43" s="143"/>
      <c r="CF43" s="143"/>
      <c r="CG43" s="122"/>
      <c r="CH43" s="122"/>
      <c r="CI43" s="367">
        <v>2</v>
      </c>
      <c r="CJ43" s="262"/>
      <c r="CK43" s="262"/>
      <c r="CL43" s="263"/>
      <c r="CM43" s="193">
        <v>1000</v>
      </c>
      <c r="CN43" s="131">
        <f t="shared" si="35"/>
        <v>0</v>
      </c>
      <c r="CO43" s="132">
        <f t="shared" si="64"/>
        <v>177</v>
      </c>
      <c r="CP43" s="373" t="s">
        <v>108</v>
      </c>
      <c r="CQ43" s="383"/>
      <c r="CR43" s="383"/>
      <c r="CS43" s="383"/>
      <c r="CT43" s="383"/>
      <c r="CU43" s="383"/>
      <c r="CV43" s="358"/>
      <c r="CW43" s="358"/>
      <c r="CX43" s="367">
        <v>2</v>
      </c>
      <c r="CY43" s="367">
        <v>36</v>
      </c>
      <c r="CZ43" s="367">
        <v>-35</v>
      </c>
      <c r="DA43" s="368">
        <v>10</v>
      </c>
      <c r="DB43" s="369">
        <v>1000</v>
      </c>
      <c r="DC43" s="370">
        <f t="shared" si="36"/>
        <v>10</v>
      </c>
      <c r="DD43" s="371">
        <f t="shared" si="6"/>
        <v>449</v>
      </c>
      <c r="DE43" s="142" t="s">
        <v>108</v>
      </c>
      <c r="DF43" s="143"/>
      <c r="DG43" s="143"/>
      <c r="DH43" s="143"/>
      <c r="DI43" s="143"/>
      <c r="DJ43" s="143"/>
      <c r="DK43" s="122"/>
      <c r="DL43" s="122"/>
      <c r="DM43" s="262">
        <v>1</v>
      </c>
      <c r="DN43" s="262"/>
      <c r="DO43" s="262"/>
      <c r="DP43" s="263"/>
      <c r="DQ43" s="193">
        <v>1000</v>
      </c>
      <c r="DR43" s="131">
        <f t="shared" si="37"/>
        <v>0</v>
      </c>
      <c r="DS43" s="132">
        <f t="shared" si="65"/>
        <v>0</v>
      </c>
      <c r="DT43" s="142" t="s">
        <v>108</v>
      </c>
      <c r="DU43" s="143"/>
      <c r="DV43" s="143"/>
      <c r="DW43" s="143"/>
      <c r="DX43" s="143"/>
      <c r="DY43" s="143"/>
      <c r="DZ43" s="122"/>
      <c r="EA43" s="122"/>
      <c r="EB43" s="262">
        <v>1</v>
      </c>
      <c r="EC43" s="262"/>
      <c r="ED43" s="262"/>
      <c r="EE43" s="263"/>
      <c r="EF43" s="193">
        <v>1000</v>
      </c>
      <c r="EG43" s="131">
        <f t="shared" si="38"/>
        <v>0</v>
      </c>
      <c r="EH43" s="132">
        <f t="shared" si="66"/>
        <v>0</v>
      </c>
      <c r="EI43" s="142" t="s">
        <v>108</v>
      </c>
      <c r="EJ43" s="143"/>
      <c r="EK43" s="143"/>
      <c r="EL43" s="143"/>
      <c r="EM43" s="143"/>
      <c r="EN43" s="143"/>
      <c r="EO43" s="122"/>
      <c r="EP43" s="122"/>
      <c r="EQ43" s="262">
        <v>1</v>
      </c>
      <c r="ER43" s="262"/>
      <c r="ES43" s="262"/>
      <c r="ET43" s="263"/>
      <c r="EU43" s="193">
        <v>1000</v>
      </c>
      <c r="EV43" s="131">
        <f t="shared" si="39"/>
        <v>0</v>
      </c>
      <c r="EW43" s="132">
        <f t="shared" si="67"/>
        <v>0</v>
      </c>
      <c r="EX43" s="142" t="s">
        <v>108</v>
      </c>
      <c r="EY43" s="143"/>
      <c r="EZ43" s="143"/>
      <c r="FA43" s="143"/>
      <c r="FB43" s="143"/>
      <c r="FC43" s="143"/>
      <c r="FD43" s="122"/>
      <c r="FE43" s="122"/>
      <c r="FF43" s="262">
        <v>1</v>
      </c>
      <c r="FG43" s="262"/>
      <c r="FH43" s="262"/>
      <c r="FI43" s="263"/>
      <c r="FJ43" s="193">
        <v>1000</v>
      </c>
      <c r="FK43" s="131">
        <f t="shared" si="40"/>
        <v>0</v>
      </c>
      <c r="FL43" s="132">
        <f t="shared" si="68"/>
        <v>0</v>
      </c>
      <c r="FM43" s="142" t="s">
        <v>108</v>
      </c>
      <c r="FN43" s="143"/>
      <c r="FO43" s="143"/>
      <c r="FP43" s="143"/>
      <c r="FQ43" s="143"/>
      <c r="FR43" s="143"/>
      <c r="FS43" s="122"/>
      <c r="FT43" s="122"/>
      <c r="FU43" s="262">
        <v>1</v>
      </c>
      <c r="FV43" s="262">
        <v>19</v>
      </c>
      <c r="FW43" s="262">
        <v>-8</v>
      </c>
      <c r="FX43" s="263">
        <v>-2</v>
      </c>
      <c r="FY43" s="193">
        <v>1000</v>
      </c>
      <c r="FZ43" s="131">
        <f t="shared" si="41"/>
        <v>-2</v>
      </c>
      <c r="GA43" s="132">
        <f t="shared" si="69"/>
        <v>117</v>
      </c>
      <c r="GB43" s="142" t="s">
        <v>108</v>
      </c>
      <c r="GC43" s="143"/>
      <c r="GD43" s="143"/>
      <c r="GE43" s="143"/>
      <c r="GF43" s="143"/>
      <c r="GG43" s="143"/>
      <c r="GH43" s="122"/>
      <c r="GI43" s="122"/>
      <c r="GJ43" s="262">
        <v>1</v>
      </c>
      <c r="GK43" s="262">
        <v>6</v>
      </c>
      <c r="GL43" s="262">
        <v>-18</v>
      </c>
      <c r="GM43" s="263">
        <v>-11</v>
      </c>
      <c r="GN43" s="193">
        <v>10000</v>
      </c>
      <c r="GO43" s="131">
        <f t="shared" si="42"/>
        <v>-11</v>
      </c>
      <c r="GP43" s="132">
        <f t="shared" si="70"/>
        <v>87</v>
      </c>
      <c r="GQ43" s="142" t="s">
        <v>108</v>
      </c>
      <c r="GR43" s="143"/>
      <c r="GS43" s="143"/>
      <c r="GT43" s="143"/>
      <c r="GU43" s="143"/>
      <c r="GV43" s="143"/>
      <c r="GW43" s="122"/>
      <c r="GX43" s="122"/>
      <c r="GY43" s="262"/>
      <c r="GZ43" s="262"/>
      <c r="HA43" s="262"/>
      <c r="HB43" s="263"/>
      <c r="HC43" s="193">
        <v>10000</v>
      </c>
      <c r="HD43" s="131">
        <f t="shared" si="43"/>
        <v>0</v>
      </c>
      <c r="HE43" s="132">
        <f t="shared" si="13"/>
        <v>6809</v>
      </c>
      <c r="HF43" s="142" t="s">
        <v>108</v>
      </c>
      <c r="HG43" s="143"/>
      <c r="HH43" s="143"/>
      <c r="HI43" s="143"/>
      <c r="HJ43" s="143"/>
      <c r="HK43" s="143"/>
      <c r="HL43" s="122"/>
      <c r="HM43" s="122"/>
      <c r="HN43" s="262"/>
      <c r="HO43" s="262"/>
      <c r="HP43" s="262"/>
      <c r="HQ43" s="263"/>
      <c r="HR43" s="193"/>
      <c r="HS43" s="131">
        <f t="shared" si="44"/>
        <v>0</v>
      </c>
      <c r="HT43" s="132">
        <f t="shared" si="14"/>
        <v>1341</v>
      </c>
      <c r="HU43" s="142" t="s">
        <v>108</v>
      </c>
      <c r="HV43" s="143"/>
      <c r="HW43" s="143"/>
      <c r="HX43" s="143"/>
      <c r="HY43" s="143"/>
      <c r="HZ43" s="143"/>
      <c r="IA43" s="122"/>
      <c r="IB43" s="122"/>
      <c r="IC43" s="262"/>
      <c r="ID43" s="262"/>
      <c r="IE43" s="262"/>
      <c r="IF43" s="263"/>
      <c r="IG43" s="193"/>
      <c r="IH43" s="131">
        <f t="shared" si="45"/>
        <v>0</v>
      </c>
      <c r="II43" s="132">
        <f t="shared" si="15"/>
        <v>6499</v>
      </c>
      <c r="IJ43" s="142" t="s">
        <v>108</v>
      </c>
      <c r="IK43" s="143"/>
      <c r="IL43" s="143"/>
      <c r="IM43" s="143"/>
      <c r="IN43" s="143"/>
      <c r="IO43" s="143"/>
      <c r="IP43" s="122"/>
      <c r="IQ43" s="122"/>
      <c r="IR43" s="262"/>
      <c r="IS43" s="262"/>
      <c r="IT43" s="262"/>
      <c r="IU43" s="263"/>
      <c r="IV43" s="193"/>
      <c r="IW43" s="131">
        <f t="shared" si="46"/>
        <v>0</v>
      </c>
      <c r="IX43" s="132">
        <f t="shared" si="16"/>
        <v>1508</v>
      </c>
      <c r="IY43" s="142" t="s">
        <v>108</v>
      </c>
      <c r="IZ43" s="143"/>
      <c r="JA43" s="143"/>
      <c r="JB43" s="143"/>
      <c r="JC43" s="143"/>
      <c r="JD43" s="143"/>
      <c r="JE43" s="122"/>
      <c r="JF43" s="122"/>
      <c r="JG43" s="262"/>
      <c r="JH43" s="262"/>
      <c r="JI43" s="262"/>
      <c r="JJ43" s="263"/>
      <c r="JK43" s="193">
        <v>1000</v>
      </c>
      <c r="JL43" s="131">
        <f t="shared" si="47"/>
        <v>0</v>
      </c>
      <c r="JM43" s="132">
        <f t="shared" si="71"/>
        <v>2468</v>
      </c>
      <c r="JN43" s="142" t="s">
        <v>108</v>
      </c>
      <c r="JO43" s="143"/>
      <c r="JP43" s="143"/>
      <c r="JQ43" s="143"/>
      <c r="JR43" s="143"/>
      <c r="JS43" s="143"/>
      <c r="JT43" s="122"/>
      <c r="JU43" s="122"/>
      <c r="JV43" s="262">
        <v>1</v>
      </c>
      <c r="JW43" s="262"/>
      <c r="JX43" s="262"/>
      <c r="JY43" s="263"/>
      <c r="JZ43" s="193">
        <v>1000</v>
      </c>
      <c r="KA43" s="131">
        <f t="shared" si="77"/>
        <v>0</v>
      </c>
      <c r="KB43" s="132">
        <f t="shared" si="18"/>
        <v>252</v>
      </c>
      <c r="KC43" s="142" t="s">
        <v>108</v>
      </c>
      <c r="KD43" s="143"/>
      <c r="KE43" s="143"/>
      <c r="KF43" s="143"/>
      <c r="KG43" s="143"/>
      <c r="KH43" s="143"/>
      <c r="KI43" s="122"/>
      <c r="KJ43" s="122"/>
      <c r="KK43" s="262"/>
      <c r="KL43" s="262"/>
      <c r="KM43" s="262"/>
      <c r="KN43" s="263"/>
      <c r="KO43" s="193">
        <v>1000</v>
      </c>
      <c r="KP43" s="131">
        <f t="shared" si="49"/>
        <v>0</v>
      </c>
      <c r="KQ43" s="132">
        <f t="shared" si="19"/>
        <v>-230</v>
      </c>
      <c r="KR43" s="142" t="s">
        <v>108</v>
      </c>
      <c r="KS43" s="143"/>
      <c r="KT43" s="143"/>
      <c r="KU43" s="143"/>
      <c r="KV43" s="143"/>
      <c r="KW43" s="143"/>
      <c r="KX43" s="122"/>
      <c r="KY43" s="122"/>
      <c r="KZ43" s="262">
        <v>40</v>
      </c>
      <c r="LA43" s="262">
        <v>33</v>
      </c>
      <c r="LB43" s="262">
        <v>-151</v>
      </c>
      <c r="LC43" s="263">
        <v>29</v>
      </c>
      <c r="LD43" s="193">
        <v>1000</v>
      </c>
      <c r="LE43" s="131">
        <f t="shared" si="50"/>
        <v>29</v>
      </c>
      <c r="LF43" s="132">
        <f t="shared" si="20"/>
        <v>1664</v>
      </c>
      <c r="LG43" s="271"/>
      <c r="LH43" s="142" t="s">
        <v>108</v>
      </c>
      <c r="LI43" s="143"/>
      <c r="LJ43" s="143"/>
      <c r="LK43" s="143"/>
      <c r="LL43" s="143"/>
      <c r="LM43" s="144"/>
      <c r="LN43" s="143"/>
      <c r="LO43" s="143"/>
      <c r="LP43" s="121"/>
      <c r="LQ43" s="122"/>
      <c r="LR43" s="122"/>
      <c r="LS43" s="122"/>
      <c r="LT43" s="71"/>
      <c r="LU43" s="129">
        <v>1</v>
      </c>
      <c r="LV43" s="129">
        <v>26</v>
      </c>
      <c r="LW43" s="129">
        <v>-4</v>
      </c>
      <c r="LX43" s="130">
        <v>8</v>
      </c>
      <c r="LY43" s="193">
        <v>1000</v>
      </c>
      <c r="LZ43" s="131">
        <f t="shared" si="51"/>
        <v>8</v>
      </c>
      <c r="MA43" s="132">
        <f t="shared" si="21"/>
        <v>476</v>
      </c>
      <c r="MB43" s="229"/>
      <c r="MC43" s="142" t="s">
        <v>108</v>
      </c>
      <c r="MD43" s="143"/>
      <c r="ME43" s="143"/>
      <c r="MF43" s="143"/>
      <c r="MG43" s="143"/>
      <c r="MH43" s="144"/>
      <c r="MI43" s="143"/>
      <c r="MJ43" s="143"/>
      <c r="MK43" s="121"/>
      <c r="ML43" s="122"/>
      <c r="MM43" s="122"/>
      <c r="MN43" s="122"/>
      <c r="MO43" s="71"/>
      <c r="MP43" s="129">
        <v>1</v>
      </c>
      <c r="MQ43" s="129"/>
      <c r="MR43" s="129"/>
      <c r="MS43" s="130">
        <v>5</v>
      </c>
      <c r="MT43" s="193">
        <v>280</v>
      </c>
      <c r="MU43" s="131">
        <f t="shared" si="52"/>
        <v>5</v>
      </c>
      <c r="MV43" s="132">
        <f t="shared" si="22"/>
        <v>148</v>
      </c>
      <c r="MX43" s="142" t="s">
        <v>108</v>
      </c>
      <c r="MY43" s="143"/>
      <c r="MZ43" s="143"/>
      <c r="NA43" s="143"/>
      <c r="NB43" s="143"/>
      <c r="NC43" s="144"/>
      <c r="ND43" s="143"/>
      <c r="NE43" s="143"/>
      <c r="NF43" s="121"/>
      <c r="NG43" s="122"/>
      <c r="NH43" s="122"/>
      <c r="NI43" s="122"/>
      <c r="NJ43" s="71"/>
      <c r="NK43" s="129">
        <v>1</v>
      </c>
      <c r="NL43" s="129"/>
      <c r="NM43" s="129"/>
      <c r="NN43" s="130">
        <v>6</v>
      </c>
      <c r="NO43" s="193">
        <v>670</v>
      </c>
      <c r="NP43" s="131">
        <f t="shared" si="53"/>
        <v>6</v>
      </c>
      <c r="NQ43" s="132">
        <f t="shared" si="23"/>
        <v>164</v>
      </c>
      <c r="NS43" s="142" t="s">
        <v>108</v>
      </c>
      <c r="NT43" s="143"/>
      <c r="NU43" s="143"/>
      <c r="NV43" s="143"/>
      <c r="NW43" s="143"/>
      <c r="NX43" s="144"/>
      <c r="NY43" s="143"/>
      <c r="NZ43" s="143"/>
      <c r="OA43" s="121"/>
      <c r="OB43" s="122"/>
      <c r="OC43" s="122"/>
      <c r="OD43" s="122"/>
      <c r="OE43" s="71"/>
      <c r="OF43" s="129">
        <v>256</v>
      </c>
      <c r="OG43" s="129">
        <v>92</v>
      </c>
      <c r="OH43" s="129">
        <v>-170</v>
      </c>
      <c r="OI43" s="130">
        <v>91</v>
      </c>
      <c r="OJ43" s="193">
        <v>1000</v>
      </c>
      <c r="OK43" s="131">
        <f t="shared" si="54"/>
        <v>91</v>
      </c>
      <c r="OL43" s="132">
        <f t="shared" si="24"/>
        <v>1567</v>
      </c>
      <c r="OQ43" s="373" t="s">
        <v>108</v>
      </c>
      <c r="OR43" s="485"/>
      <c r="OS43" s="485"/>
      <c r="OT43" s="485"/>
      <c r="OU43" s="485"/>
      <c r="OV43" s="485"/>
      <c r="OW43" s="358"/>
      <c r="OX43" s="358"/>
      <c r="OY43" s="367">
        <v>1</v>
      </c>
      <c r="OZ43" s="367">
        <v>14</v>
      </c>
      <c r="PA43" s="367">
        <v>-21</v>
      </c>
      <c r="PB43" s="368">
        <v>-5</v>
      </c>
      <c r="PC43" s="476">
        <v>1000</v>
      </c>
      <c r="PD43" s="370">
        <f t="shared" si="55"/>
        <v>-5</v>
      </c>
      <c r="PE43" s="477">
        <f t="shared" si="72"/>
        <v>347</v>
      </c>
      <c r="PF43" s="142" t="s">
        <v>108</v>
      </c>
      <c r="PG43" s="143"/>
      <c r="PH43" s="143"/>
      <c r="PI43" s="143"/>
      <c r="PJ43" s="143"/>
      <c r="PK43" s="143"/>
      <c r="PL43" s="122"/>
      <c r="PM43" s="122"/>
      <c r="PN43" s="367">
        <v>48</v>
      </c>
      <c r="PO43" s="367">
        <v>188</v>
      </c>
      <c r="PP43" s="367">
        <v>-19</v>
      </c>
      <c r="PQ43" s="368">
        <v>68</v>
      </c>
      <c r="PR43" s="193">
        <v>1000</v>
      </c>
      <c r="PS43" s="131">
        <f t="shared" si="56"/>
        <v>68</v>
      </c>
      <c r="PT43" s="132">
        <f t="shared" si="73"/>
        <v>1797</v>
      </c>
      <c r="PU43" s="142" t="s">
        <v>108</v>
      </c>
      <c r="PV43" s="143"/>
      <c r="PW43" s="143"/>
      <c r="PX43" s="143"/>
      <c r="PY43" s="143"/>
      <c r="PZ43" s="143"/>
      <c r="QA43" s="122"/>
      <c r="QB43" s="122"/>
      <c r="QC43" s="367"/>
      <c r="QD43" s="367"/>
      <c r="QE43" s="367"/>
      <c r="QF43" s="368"/>
      <c r="QG43" s="193">
        <v>1000</v>
      </c>
      <c r="QH43" s="131">
        <f t="shared" si="57"/>
        <v>0</v>
      </c>
      <c r="QI43" s="132">
        <f t="shared" si="74"/>
        <v>0</v>
      </c>
      <c r="QJ43" s="142" t="s">
        <v>108</v>
      </c>
      <c r="QK43" s="143"/>
      <c r="QL43" s="143"/>
      <c r="QM43" s="143"/>
      <c r="QN43" s="143"/>
      <c r="QO43" s="143"/>
      <c r="QP43" s="122"/>
      <c r="QQ43" s="122"/>
      <c r="QR43" s="367"/>
      <c r="QS43" s="367"/>
      <c r="QT43" s="367"/>
      <c r="QU43" s="368"/>
      <c r="QV43" s="193">
        <v>1000</v>
      </c>
      <c r="QW43" s="131">
        <f t="shared" si="58"/>
        <v>0</v>
      </c>
      <c r="QX43" s="132">
        <f t="shared" si="75"/>
        <v>0</v>
      </c>
      <c r="QY43" s="142" t="s">
        <v>108</v>
      </c>
      <c r="QZ43" s="143"/>
      <c r="RA43" s="143"/>
      <c r="RB43" s="143"/>
      <c r="RC43" s="143"/>
      <c r="RD43" s="143"/>
      <c r="RE43" s="122"/>
      <c r="RF43" s="122"/>
      <c r="RG43" s="367">
        <v>6</v>
      </c>
      <c r="RH43" s="367">
        <v>69</v>
      </c>
      <c r="RI43" s="367">
        <v>-11</v>
      </c>
      <c r="RJ43" s="368">
        <v>69</v>
      </c>
      <c r="RK43" s="193">
        <v>1000</v>
      </c>
      <c r="RL43" s="131">
        <f t="shared" si="59"/>
        <v>69</v>
      </c>
      <c r="RM43" s="132">
        <f t="shared" si="76"/>
        <v>469</v>
      </c>
    </row>
    <row r="44" spans="1:481" ht="14.4">
      <c r="A44" s="142" t="s">
        <v>109</v>
      </c>
      <c r="B44" s="143"/>
      <c r="C44" s="143"/>
      <c r="D44" s="143"/>
      <c r="E44" s="143"/>
      <c r="F44" s="143"/>
      <c r="G44" s="122"/>
      <c r="H44" s="122"/>
      <c r="I44" s="367">
        <v>1</v>
      </c>
      <c r="J44" s="367"/>
      <c r="K44" s="367"/>
      <c r="L44" s="368"/>
      <c r="M44" s="193">
        <v>841</v>
      </c>
      <c r="N44" s="131">
        <f t="shared" si="30"/>
        <v>0</v>
      </c>
      <c r="O44" s="132">
        <f t="shared" si="0"/>
        <v>0</v>
      </c>
      <c r="Q44" s="142" t="s">
        <v>109</v>
      </c>
      <c r="R44" s="143"/>
      <c r="S44" s="143"/>
      <c r="T44" s="143"/>
      <c r="U44" s="143"/>
      <c r="V44" s="143"/>
      <c r="W44" s="122"/>
      <c r="X44" s="122"/>
      <c r="Y44" s="367">
        <v>16</v>
      </c>
      <c r="Z44" s="367">
        <v>52</v>
      </c>
      <c r="AA44" s="367">
        <v>-114</v>
      </c>
      <c r="AB44" s="368">
        <v>-114</v>
      </c>
      <c r="AC44" s="193">
        <v>1000</v>
      </c>
      <c r="AD44" s="131">
        <f t="shared" si="31"/>
        <v>-114</v>
      </c>
      <c r="AE44" s="132">
        <f t="shared" si="61"/>
        <v>957</v>
      </c>
      <c r="AF44" s="142" t="s">
        <v>109</v>
      </c>
      <c r="AG44" s="143"/>
      <c r="AH44" s="143"/>
      <c r="AI44" s="143"/>
      <c r="AJ44" s="143"/>
      <c r="AK44" s="143"/>
      <c r="AL44" s="122"/>
      <c r="AM44" s="122"/>
      <c r="AN44" s="367"/>
      <c r="AO44" s="367">
        <v>76</v>
      </c>
      <c r="AP44" s="367">
        <v>0</v>
      </c>
      <c r="AQ44" s="368">
        <v>71</v>
      </c>
      <c r="AR44" s="193">
        <v>1000</v>
      </c>
      <c r="AS44" s="131">
        <f t="shared" si="32"/>
        <v>71</v>
      </c>
      <c r="AT44" s="132">
        <f t="shared" si="2"/>
        <v>686</v>
      </c>
      <c r="AU44" s="142" t="s">
        <v>109</v>
      </c>
      <c r="AV44" s="143"/>
      <c r="AW44" s="143"/>
      <c r="AX44" s="143"/>
      <c r="AY44" s="143"/>
      <c r="AZ44" s="143"/>
      <c r="BA44" s="122"/>
      <c r="BB44" s="122"/>
      <c r="BC44" s="367"/>
      <c r="BD44" s="367">
        <v>76</v>
      </c>
      <c r="BE44" s="367">
        <v>0</v>
      </c>
      <c r="BF44" s="368">
        <v>71</v>
      </c>
      <c r="BG44" s="193">
        <v>1000</v>
      </c>
      <c r="BH44" s="131">
        <f t="shared" si="33"/>
        <v>71</v>
      </c>
      <c r="BI44" s="132">
        <f t="shared" si="3"/>
        <v>571</v>
      </c>
      <c r="BJ44" s="400"/>
      <c r="BK44" s="142" t="s">
        <v>109</v>
      </c>
      <c r="BL44" s="143"/>
      <c r="BM44" s="143"/>
      <c r="BN44" s="143"/>
      <c r="BO44" s="143"/>
      <c r="BP44" s="143"/>
      <c r="BQ44" s="122"/>
      <c r="BR44" s="125" t="s">
        <v>233</v>
      </c>
      <c r="BS44" s="367">
        <v>16</v>
      </c>
      <c r="BT44" s="262">
        <v>0</v>
      </c>
      <c r="BU44" s="262">
        <v>-108</v>
      </c>
      <c r="BV44" s="263">
        <v>-51</v>
      </c>
      <c r="BW44" s="193">
        <v>1000</v>
      </c>
      <c r="BX44" s="131">
        <f t="shared" si="62"/>
        <v>-51</v>
      </c>
      <c r="BY44" s="132">
        <f t="shared" si="63"/>
        <v>-51</v>
      </c>
      <c r="BZ44" s="400"/>
      <c r="CA44" s="142" t="s">
        <v>109</v>
      </c>
      <c r="CB44" s="143"/>
      <c r="CC44" s="143"/>
      <c r="CD44" s="143"/>
      <c r="CE44" s="143"/>
      <c r="CF44" s="143"/>
      <c r="CG44" s="122"/>
      <c r="CH44" s="122"/>
      <c r="CI44" s="367">
        <v>2</v>
      </c>
      <c r="CJ44" s="262"/>
      <c r="CK44" s="262"/>
      <c r="CL44" s="263"/>
      <c r="CM44" s="193">
        <v>1000</v>
      </c>
      <c r="CN44" s="131">
        <f t="shared" si="35"/>
        <v>0</v>
      </c>
      <c r="CO44" s="132">
        <f t="shared" si="64"/>
        <v>177</v>
      </c>
      <c r="CP44" s="373" t="s">
        <v>109</v>
      </c>
      <c r="CQ44" s="383"/>
      <c r="CR44" s="383"/>
      <c r="CS44" s="383"/>
      <c r="CT44" s="383"/>
      <c r="CU44" s="383"/>
      <c r="CV44" s="358"/>
      <c r="CW44" s="358"/>
      <c r="CX44" s="367">
        <v>2</v>
      </c>
      <c r="CY44" s="367">
        <v>60</v>
      </c>
      <c r="CZ44" s="367">
        <v>-4</v>
      </c>
      <c r="DA44" s="368">
        <v>47</v>
      </c>
      <c r="DB44" s="369">
        <v>1000</v>
      </c>
      <c r="DC44" s="370">
        <f t="shared" si="36"/>
        <v>47</v>
      </c>
      <c r="DD44" s="371">
        <f t="shared" si="6"/>
        <v>496</v>
      </c>
      <c r="DE44" s="142" t="s">
        <v>109</v>
      </c>
      <c r="DF44" s="143"/>
      <c r="DG44" s="143"/>
      <c r="DH44" s="143"/>
      <c r="DI44" s="143"/>
      <c r="DJ44" s="143"/>
      <c r="DK44" s="122"/>
      <c r="DL44" s="122"/>
      <c r="DM44" s="262">
        <v>1</v>
      </c>
      <c r="DN44" s="262"/>
      <c r="DO44" s="262"/>
      <c r="DP44" s="263"/>
      <c r="DQ44" s="193">
        <v>1000</v>
      </c>
      <c r="DR44" s="131">
        <f t="shared" si="37"/>
        <v>0</v>
      </c>
      <c r="DS44" s="132">
        <f t="shared" si="65"/>
        <v>0</v>
      </c>
      <c r="DT44" s="142" t="s">
        <v>109</v>
      </c>
      <c r="DU44" s="143"/>
      <c r="DV44" s="143"/>
      <c r="DW44" s="143"/>
      <c r="DX44" s="143"/>
      <c r="DY44" s="143"/>
      <c r="DZ44" s="122"/>
      <c r="EA44" s="122"/>
      <c r="EB44" s="262">
        <v>1</v>
      </c>
      <c r="EC44" s="262"/>
      <c r="ED44" s="262"/>
      <c r="EE44" s="263"/>
      <c r="EF44" s="193">
        <v>1000</v>
      </c>
      <c r="EG44" s="131">
        <f t="shared" si="38"/>
        <v>0</v>
      </c>
      <c r="EH44" s="132">
        <f t="shared" si="66"/>
        <v>0</v>
      </c>
      <c r="EI44" s="142" t="s">
        <v>109</v>
      </c>
      <c r="EJ44" s="143"/>
      <c r="EK44" s="143"/>
      <c r="EL44" s="143"/>
      <c r="EM44" s="143"/>
      <c r="EN44" s="143"/>
      <c r="EO44" s="122"/>
      <c r="EP44" s="122"/>
      <c r="EQ44" s="262">
        <v>1</v>
      </c>
      <c r="ER44" s="262"/>
      <c r="ES44" s="262"/>
      <c r="ET44" s="263"/>
      <c r="EU44" s="193">
        <v>1000</v>
      </c>
      <c r="EV44" s="131">
        <f t="shared" si="39"/>
        <v>0</v>
      </c>
      <c r="EW44" s="132">
        <f t="shared" si="67"/>
        <v>0</v>
      </c>
      <c r="EX44" s="142" t="s">
        <v>109</v>
      </c>
      <c r="EY44" s="143"/>
      <c r="EZ44" s="143"/>
      <c r="FA44" s="143"/>
      <c r="FB44" s="143"/>
      <c r="FC44" s="143"/>
      <c r="FD44" s="122"/>
      <c r="FE44" s="122"/>
      <c r="FF44" s="262">
        <v>1</v>
      </c>
      <c r="FG44" s="262"/>
      <c r="FH44" s="262"/>
      <c r="FI44" s="263"/>
      <c r="FJ44" s="193">
        <v>1000</v>
      </c>
      <c r="FK44" s="131">
        <f t="shared" si="40"/>
        <v>0</v>
      </c>
      <c r="FL44" s="132">
        <f t="shared" si="68"/>
        <v>0</v>
      </c>
      <c r="FM44" s="142" t="s">
        <v>109</v>
      </c>
      <c r="FN44" s="143"/>
      <c r="FO44" s="143"/>
      <c r="FP44" s="143"/>
      <c r="FQ44" s="143"/>
      <c r="FR44" s="143"/>
      <c r="FS44" s="122"/>
      <c r="FT44" s="122"/>
      <c r="FU44" s="262">
        <v>1</v>
      </c>
      <c r="FV44" s="262">
        <v>9</v>
      </c>
      <c r="FW44" s="262">
        <v>-21</v>
      </c>
      <c r="FX44" s="263">
        <v>-16</v>
      </c>
      <c r="FY44" s="193">
        <v>1000</v>
      </c>
      <c r="FZ44" s="131">
        <f t="shared" si="41"/>
        <v>-16</v>
      </c>
      <c r="GA44" s="132">
        <f t="shared" si="69"/>
        <v>101</v>
      </c>
      <c r="GB44" s="142" t="s">
        <v>109</v>
      </c>
      <c r="GC44" s="143"/>
      <c r="GD44" s="143"/>
      <c r="GE44" s="143"/>
      <c r="GF44" s="143"/>
      <c r="GG44" s="143"/>
      <c r="GH44" s="122"/>
      <c r="GI44" s="122"/>
      <c r="GJ44" s="262">
        <v>1</v>
      </c>
      <c r="GK44" s="262">
        <v>2</v>
      </c>
      <c r="GL44" s="262">
        <v>-36</v>
      </c>
      <c r="GM44" s="263">
        <v>-34</v>
      </c>
      <c r="GN44" s="193">
        <v>10000</v>
      </c>
      <c r="GO44" s="131">
        <f t="shared" si="42"/>
        <v>-34</v>
      </c>
      <c r="GP44" s="132">
        <f t="shared" si="70"/>
        <v>53</v>
      </c>
      <c r="GQ44" s="142" t="s">
        <v>109</v>
      </c>
      <c r="GR44" s="143"/>
      <c r="GS44" s="143"/>
      <c r="GT44" s="143"/>
      <c r="GU44" s="143"/>
      <c r="GV44" s="143"/>
      <c r="GW44" s="122"/>
      <c r="GX44" s="122"/>
      <c r="GY44" s="262"/>
      <c r="GZ44" s="262"/>
      <c r="HA44" s="262"/>
      <c r="HB44" s="263"/>
      <c r="HC44" s="193">
        <v>10000</v>
      </c>
      <c r="HD44" s="131">
        <f t="shared" si="43"/>
        <v>0</v>
      </c>
      <c r="HE44" s="132">
        <f t="shared" si="13"/>
        <v>6809</v>
      </c>
      <c r="HF44" s="142" t="s">
        <v>109</v>
      </c>
      <c r="HG44" s="143"/>
      <c r="HH44" s="143"/>
      <c r="HI44" s="143"/>
      <c r="HJ44" s="143"/>
      <c r="HK44" s="143"/>
      <c r="HL44" s="122"/>
      <c r="HM44" s="122"/>
      <c r="HN44" s="262"/>
      <c r="HO44" s="262"/>
      <c r="HP44" s="262"/>
      <c r="HQ44" s="263"/>
      <c r="HR44" s="193"/>
      <c r="HS44" s="131">
        <f t="shared" si="44"/>
        <v>0</v>
      </c>
      <c r="HT44" s="132">
        <f t="shared" si="14"/>
        <v>1341</v>
      </c>
      <c r="HU44" s="142" t="s">
        <v>109</v>
      </c>
      <c r="HV44" s="143"/>
      <c r="HW44" s="143"/>
      <c r="HX44" s="143"/>
      <c r="HY44" s="143"/>
      <c r="HZ44" s="143"/>
      <c r="IA44" s="122"/>
      <c r="IB44" s="122"/>
      <c r="IC44" s="262"/>
      <c r="ID44" s="262"/>
      <c r="IE44" s="262"/>
      <c r="IF44" s="263"/>
      <c r="IG44" s="193"/>
      <c r="IH44" s="131">
        <f t="shared" si="45"/>
        <v>0</v>
      </c>
      <c r="II44" s="132">
        <f t="shared" si="15"/>
        <v>6499</v>
      </c>
      <c r="IJ44" s="142" t="s">
        <v>109</v>
      </c>
      <c r="IK44" s="143"/>
      <c r="IL44" s="143"/>
      <c r="IM44" s="143"/>
      <c r="IN44" s="143"/>
      <c r="IO44" s="143"/>
      <c r="IP44" s="122"/>
      <c r="IQ44" s="122"/>
      <c r="IR44" s="262"/>
      <c r="IS44" s="262"/>
      <c r="IT44" s="262"/>
      <c r="IU44" s="263"/>
      <c r="IV44" s="193"/>
      <c r="IW44" s="131">
        <f t="shared" si="46"/>
        <v>0</v>
      </c>
      <c r="IX44" s="132">
        <f t="shared" si="16"/>
        <v>1508</v>
      </c>
      <c r="IY44" s="142" t="s">
        <v>109</v>
      </c>
      <c r="IZ44" s="143"/>
      <c r="JA44" s="143"/>
      <c r="JB44" s="143"/>
      <c r="JC44" s="143"/>
      <c r="JD44" s="143"/>
      <c r="JE44" s="122"/>
      <c r="JF44" s="122"/>
      <c r="JG44" s="262"/>
      <c r="JH44" s="262"/>
      <c r="JI44" s="262"/>
      <c r="JJ44" s="263"/>
      <c r="JK44" s="193">
        <v>1000</v>
      </c>
      <c r="JL44" s="131">
        <f t="shared" si="47"/>
        <v>0</v>
      </c>
      <c r="JM44" s="132">
        <f t="shared" si="71"/>
        <v>2468</v>
      </c>
      <c r="JN44" s="142" t="s">
        <v>109</v>
      </c>
      <c r="JO44" s="143"/>
      <c r="JP44" s="143"/>
      <c r="JQ44" s="143"/>
      <c r="JR44" s="143"/>
      <c r="JS44" s="143"/>
      <c r="JT44" s="122"/>
      <c r="JU44" s="122"/>
      <c r="JV44" s="262">
        <v>1</v>
      </c>
      <c r="JW44" s="262"/>
      <c r="JX44" s="262"/>
      <c r="JY44" s="263"/>
      <c r="JZ44" s="193">
        <v>1000</v>
      </c>
      <c r="KA44" s="131">
        <f t="shared" si="77"/>
        <v>0</v>
      </c>
      <c r="KB44" s="132">
        <f t="shared" si="18"/>
        <v>252</v>
      </c>
      <c r="KC44" s="142" t="s">
        <v>109</v>
      </c>
      <c r="KD44" s="143"/>
      <c r="KE44" s="143"/>
      <c r="KF44" s="143"/>
      <c r="KG44" s="143"/>
      <c r="KH44" s="143"/>
      <c r="KI44" s="122"/>
      <c r="KJ44" s="122"/>
      <c r="KK44" s="262"/>
      <c r="KL44" s="262"/>
      <c r="KM44" s="262"/>
      <c r="KN44" s="263"/>
      <c r="KO44" s="193">
        <v>1000</v>
      </c>
      <c r="KP44" s="131">
        <f t="shared" si="49"/>
        <v>0</v>
      </c>
      <c r="KQ44" s="132">
        <f t="shared" si="19"/>
        <v>-230</v>
      </c>
      <c r="KR44" s="142" t="s">
        <v>109</v>
      </c>
      <c r="KS44" s="143"/>
      <c r="KT44" s="143"/>
      <c r="KU44" s="143"/>
      <c r="KV44" s="143"/>
      <c r="KW44" s="143"/>
      <c r="KX44" s="122"/>
      <c r="KY44" s="122"/>
      <c r="KZ44" s="262">
        <v>8</v>
      </c>
      <c r="LA44" s="262">
        <v>46</v>
      </c>
      <c r="LB44" s="262">
        <v>-25</v>
      </c>
      <c r="LC44" s="263">
        <v>46</v>
      </c>
      <c r="LD44" s="193">
        <v>1000</v>
      </c>
      <c r="LE44" s="131">
        <f t="shared" si="50"/>
        <v>46</v>
      </c>
      <c r="LF44" s="132">
        <f t="shared" si="20"/>
        <v>1710</v>
      </c>
      <c r="LG44" s="271"/>
      <c r="LH44" s="142" t="s">
        <v>109</v>
      </c>
      <c r="LI44" s="143"/>
      <c r="LJ44" s="143"/>
      <c r="LK44" s="143"/>
      <c r="LL44" s="143"/>
      <c r="LM44" s="144"/>
      <c r="LN44" s="143"/>
      <c r="LO44" s="143"/>
      <c r="LP44" s="121"/>
      <c r="LQ44" s="122"/>
      <c r="LR44" s="122"/>
      <c r="LS44" s="122"/>
      <c r="LT44" s="71"/>
      <c r="LU44" s="129">
        <v>1</v>
      </c>
      <c r="LV44" s="129">
        <v>19</v>
      </c>
      <c r="LW44" s="129">
        <v>-13</v>
      </c>
      <c r="LX44" s="130">
        <v>16</v>
      </c>
      <c r="LY44" s="193">
        <v>1000</v>
      </c>
      <c r="LZ44" s="131">
        <f t="shared" si="51"/>
        <v>16</v>
      </c>
      <c r="MA44" s="132">
        <f t="shared" si="21"/>
        <v>492</v>
      </c>
      <c r="MB44" s="229"/>
      <c r="MC44" s="142" t="s">
        <v>109</v>
      </c>
      <c r="MD44" s="143"/>
      <c r="ME44" s="143"/>
      <c r="MF44" s="143"/>
      <c r="MG44" s="143"/>
      <c r="MH44" s="144"/>
      <c r="MI44" s="143"/>
      <c r="MJ44" s="143"/>
      <c r="MK44" s="121"/>
      <c r="ML44" s="122"/>
      <c r="MM44" s="122"/>
      <c r="MN44" s="122"/>
      <c r="MO44" s="71"/>
      <c r="MP44" s="129">
        <v>1</v>
      </c>
      <c r="MQ44" s="129"/>
      <c r="MR44" s="129"/>
      <c r="MS44" s="130">
        <v>6</v>
      </c>
      <c r="MT44" s="193">
        <v>555</v>
      </c>
      <c r="MU44" s="131">
        <f t="shared" si="52"/>
        <v>6</v>
      </c>
      <c r="MV44" s="132">
        <f t="shared" si="22"/>
        <v>154</v>
      </c>
      <c r="MX44" s="142" t="s">
        <v>109</v>
      </c>
      <c r="MY44" s="143"/>
      <c r="MZ44" s="143"/>
      <c r="NA44" s="143"/>
      <c r="NB44" s="143"/>
      <c r="NC44" s="144"/>
      <c r="ND44" s="143"/>
      <c r="NE44" s="143"/>
      <c r="NF44" s="121"/>
      <c r="NG44" s="122"/>
      <c r="NH44" s="122"/>
      <c r="NI44" s="122"/>
      <c r="NJ44" s="71"/>
      <c r="NK44" s="129">
        <v>1</v>
      </c>
      <c r="NL44" s="129"/>
      <c r="NM44" s="129"/>
      <c r="NN44" s="130">
        <v>11</v>
      </c>
      <c r="NO44" s="193">
        <v>339</v>
      </c>
      <c r="NP44" s="131">
        <f t="shared" si="53"/>
        <v>11</v>
      </c>
      <c r="NQ44" s="132">
        <f t="shared" si="23"/>
        <v>175</v>
      </c>
      <c r="NS44" s="142" t="s">
        <v>109</v>
      </c>
      <c r="NT44" s="143"/>
      <c r="NU44" s="143"/>
      <c r="NV44" s="143"/>
      <c r="NW44" s="143"/>
      <c r="NX44" s="144"/>
      <c r="NY44" s="143"/>
      <c r="NZ44" s="143"/>
      <c r="OA44" s="121"/>
      <c r="OB44" s="122"/>
      <c r="OC44" s="122"/>
      <c r="OD44" s="122"/>
      <c r="OE44" s="71"/>
      <c r="OF44" s="129">
        <v>32</v>
      </c>
      <c r="OG44" s="129">
        <v>79</v>
      </c>
      <c r="OH44" s="129">
        <v>-16</v>
      </c>
      <c r="OI44" s="130">
        <v>79</v>
      </c>
      <c r="OJ44" s="193">
        <v>1000</v>
      </c>
      <c r="OK44" s="131">
        <f t="shared" si="54"/>
        <v>79</v>
      </c>
      <c r="OL44" s="132">
        <f t="shared" si="24"/>
        <v>1646</v>
      </c>
      <c r="OQ44" s="373" t="s">
        <v>109</v>
      </c>
      <c r="OR44" s="485"/>
      <c r="OS44" s="485"/>
      <c r="OT44" s="485"/>
      <c r="OU44" s="485"/>
      <c r="OV44" s="485"/>
      <c r="OW44" s="358"/>
      <c r="OX44" s="358"/>
      <c r="OY44" s="367">
        <v>1</v>
      </c>
      <c r="OZ44" s="367">
        <v>61</v>
      </c>
      <c r="PA44" s="367">
        <v>-25</v>
      </c>
      <c r="PB44" s="368">
        <v>11</v>
      </c>
      <c r="PC44" s="476">
        <v>1000</v>
      </c>
      <c r="PD44" s="370">
        <f t="shared" si="55"/>
        <v>11</v>
      </c>
      <c r="PE44" s="477">
        <f t="shared" si="72"/>
        <v>358</v>
      </c>
      <c r="PF44" s="142" t="s">
        <v>109</v>
      </c>
      <c r="PG44" s="143"/>
      <c r="PH44" s="143"/>
      <c r="PI44" s="143"/>
      <c r="PJ44" s="143"/>
      <c r="PK44" s="143"/>
      <c r="PL44" s="122"/>
      <c r="PM44" s="122"/>
      <c r="PN44" s="367">
        <v>36</v>
      </c>
      <c r="PO44" s="367">
        <v>219</v>
      </c>
      <c r="PP44" s="367">
        <v>-36</v>
      </c>
      <c r="PQ44" s="368">
        <v>82</v>
      </c>
      <c r="PR44" s="193">
        <v>816</v>
      </c>
      <c r="PS44" s="131">
        <f t="shared" si="56"/>
        <v>82</v>
      </c>
      <c r="PT44" s="132">
        <f t="shared" si="73"/>
        <v>1879</v>
      </c>
      <c r="PU44" s="142" t="s">
        <v>109</v>
      </c>
      <c r="PV44" s="143"/>
      <c r="PW44" s="143"/>
      <c r="PX44" s="143"/>
      <c r="PY44" s="143"/>
      <c r="PZ44" s="143"/>
      <c r="QA44" s="122"/>
      <c r="QB44" s="122"/>
      <c r="QC44" s="367"/>
      <c r="QD44" s="367"/>
      <c r="QE44" s="367"/>
      <c r="QF44" s="368"/>
      <c r="QG44" s="193">
        <v>1000</v>
      </c>
      <c r="QH44" s="131">
        <f t="shared" si="57"/>
        <v>0</v>
      </c>
      <c r="QI44" s="132">
        <f t="shared" si="74"/>
        <v>0</v>
      </c>
      <c r="QJ44" s="142" t="s">
        <v>109</v>
      </c>
      <c r="QK44" s="143"/>
      <c r="QL44" s="143"/>
      <c r="QM44" s="143"/>
      <c r="QN44" s="143"/>
      <c r="QO44" s="143"/>
      <c r="QP44" s="122"/>
      <c r="QQ44" s="122"/>
      <c r="QR44" s="367"/>
      <c r="QS44" s="367"/>
      <c r="QT44" s="367"/>
      <c r="QU44" s="368"/>
      <c r="QV44" s="193">
        <v>1000</v>
      </c>
      <c r="QW44" s="131">
        <f t="shared" si="58"/>
        <v>0</v>
      </c>
      <c r="QX44" s="132">
        <f t="shared" si="75"/>
        <v>0</v>
      </c>
      <c r="QY44" s="142" t="s">
        <v>109</v>
      </c>
      <c r="QZ44" s="143"/>
      <c r="RA44" s="143"/>
      <c r="RB44" s="143"/>
      <c r="RC44" s="143"/>
      <c r="RD44" s="143"/>
      <c r="RE44" s="122"/>
      <c r="RF44" s="122"/>
      <c r="RG44" s="367">
        <v>6</v>
      </c>
      <c r="RH44" s="367">
        <v>75</v>
      </c>
      <c r="RI44" s="367">
        <v>0</v>
      </c>
      <c r="RJ44" s="368">
        <v>75</v>
      </c>
      <c r="RK44" s="193">
        <v>1000</v>
      </c>
      <c r="RL44" s="131">
        <f t="shared" si="59"/>
        <v>75</v>
      </c>
      <c r="RM44" s="132">
        <f t="shared" si="76"/>
        <v>544</v>
      </c>
    </row>
    <row r="45" spans="1:481" ht="14.4">
      <c r="A45" s="142" t="s">
        <v>110</v>
      </c>
      <c r="B45" s="143"/>
      <c r="C45" s="143"/>
      <c r="D45" s="143"/>
      <c r="E45" s="143"/>
      <c r="F45" s="143"/>
      <c r="G45" s="122"/>
      <c r="H45" s="122"/>
      <c r="I45" s="367">
        <v>1</v>
      </c>
      <c r="J45" s="367"/>
      <c r="K45" s="367"/>
      <c r="L45" s="368"/>
      <c r="M45" s="193">
        <v>1000</v>
      </c>
      <c r="N45" s="131">
        <f t="shared" si="30"/>
        <v>0</v>
      </c>
      <c r="O45" s="132">
        <f t="shared" si="0"/>
        <v>0</v>
      </c>
      <c r="Q45" s="142" t="s">
        <v>110</v>
      </c>
      <c r="R45" s="143"/>
      <c r="S45" s="143"/>
      <c r="T45" s="143"/>
      <c r="U45" s="143"/>
      <c r="V45" s="143"/>
      <c r="W45" s="122"/>
      <c r="X45" s="122"/>
      <c r="Y45" s="367">
        <v>16</v>
      </c>
      <c r="Z45" s="367">
        <v>171</v>
      </c>
      <c r="AA45" s="367">
        <v>-10</v>
      </c>
      <c r="AB45" s="368">
        <v>148</v>
      </c>
      <c r="AC45" s="193">
        <v>1000</v>
      </c>
      <c r="AD45" s="131">
        <f t="shared" si="31"/>
        <v>148</v>
      </c>
      <c r="AE45" s="132">
        <f t="shared" si="61"/>
        <v>1105</v>
      </c>
      <c r="AF45" s="142" t="s">
        <v>110</v>
      </c>
      <c r="AG45" s="143"/>
      <c r="AH45" s="143"/>
      <c r="AI45" s="143"/>
      <c r="AJ45" s="143"/>
      <c r="AK45" s="143"/>
      <c r="AL45" s="122"/>
      <c r="AM45" s="122"/>
      <c r="AN45" s="367"/>
      <c r="AO45" s="367"/>
      <c r="AP45" s="367"/>
      <c r="AQ45" s="368"/>
      <c r="AR45" s="193">
        <v>1000</v>
      </c>
      <c r="AS45" s="131">
        <f t="shared" si="32"/>
        <v>0</v>
      </c>
      <c r="AT45" s="132">
        <f t="shared" si="2"/>
        <v>686</v>
      </c>
      <c r="AU45" s="142" t="s">
        <v>110</v>
      </c>
      <c r="AV45" s="143"/>
      <c r="AW45" s="143"/>
      <c r="AX45" s="143"/>
      <c r="AY45" s="143"/>
      <c r="AZ45" s="143"/>
      <c r="BA45" s="122"/>
      <c r="BB45" s="122"/>
      <c r="BC45" s="367"/>
      <c r="BD45" s="367"/>
      <c r="BE45" s="367"/>
      <c r="BF45" s="368"/>
      <c r="BG45" s="193">
        <v>1000</v>
      </c>
      <c r="BH45" s="131">
        <f t="shared" si="33"/>
        <v>0</v>
      </c>
      <c r="BI45" s="132">
        <f t="shared" si="3"/>
        <v>571</v>
      </c>
      <c r="BJ45" s="400"/>
      <c r="BK45" s="142" t="s">
        <v>110</v>
      </c>
      <c r="BL45" s="143"/>
      <c r="BM45" s="143"/>
      <c r="BN45" s="143"/>
      <c r="BO45" s="143"/>
      <c r="BP45" s="143"/>
      <c r="BQ45" s="122"/>
      <c r="BR45" s="125" t="s">
        <v>261</v>
      </c>
      <c r="BS45" s="367">
        <v>10</v>
      </c>
      <c r="BT45" s="262">
        <v>156</v>
      </c>
      <c r="BU45" s="262">
        <v>-1</v>
      </c>
      <c r="BV45" s="263">
        <v>145</v>
      </c>
      <c r="BW45" s="193">
        <v>1000</v>
      </c>
      <c r="BX45" s="131">
        <f t="shared" si="62"/>
        <v>145</v>
      </c>
      <c r="BY45" s="132">
        <f t="shared" si="63"/>
        <v>94</v>
      </c>
      <c r="BZ45" s="400"/>
      <c r="CA45" s="142" t="s">
        <v>110</v>
      </c>
      <c r="CB45" s="143"/>
      <c r="CC45" s="143"/>
      <c r="CD45" s="143"/>
      <c r="CE45" s="143"/>
      <c r="CF45" s="143"/>
      <c r="CG45" s="122"/>
      <c r="CH45" s="122"/>
      <c r="CI45" s="367">
        <v>2</v>
      </c>
      <c r="CJ45" s="262"/>
      <c r="CK45" s="262"/>
      <c r="CL45" s="263"/>
      <c r="CM45" s="193">
        <v>1000</v>
      </c>
      <c r="CN45" s="131">
        <f t="shared" si="35"/>
        <v>0</v>
      </c>
      <c r="CO45" s="132">
        <f t="shared" si="64"/>
        <v>177</v>
      </c>
      <c r="CP45" s="373" t="s">
        <v>110</v>
      </c>
      <c r="CQ45" s="383"/>
      <c r="CR45" s="383"/>
      <c r="CS45" s="383"/>
      <c r="CT45" s="383"/>
      <c r="CU45" s="383"/>
      <c r="CV45" s="358"/>
      <c r="CW45" s="358"/>
      <c r="CX45" s="367">
        <v>2</v>
      </c>
      <c r="CY45" s="367">
        <v>63</v>
      </c>
      <c r="CZ45" s="367">
        <v>0</v>
      </c>
      <c r="DA45" s="368">
        <v>44</v>
      </c>
      <c r="DB45" s="369">
        <v>1000</v>
      </c>
      <c r="DC45" s="370">
        <f t="shared" si="36"/>
        <v>44</v>
      </c>
      <c r="DD45" s="371">
        <f t="shared" si="6"/>
        <v>540</v>
      </c>
      <c r="DE45" s="142" t="s">
        <v>110</v>
      </c>
      <c r="DF45" s="143"/>
      <c r="DG45" s="143"/>
      <c r="DH45" s="143"/>
      <c r="DI45" s="143"/>
      <c r="DJ45" s="143"/>
      <c r="DK45" s="122"/>
      <c r="DL45" s="122"/>
      <c r="DM45" s="262">
        <v>1</v>
      </c>
      <c r="DN45" s="262"/>
      <c r="DO45" s="262"/>
      <c r="DP45" s="263"/>
      <c r="DQ45" s="193">
        <v>1000</v>
      </c>
      <c r="DR45" s="131">
        <f t="shared" si="37"/>
        <v>0</v>
      </c>
      <c r="DS45" s="132">
        <f t="shared" si="65"/>
        <v>0</v>
      </c>
      <c r="DT45" s="142" t="s">
        <v>110</v>
      </c>
      <c r="DU45" s="143"/>
      <c r="DV45" s="143"/>
      <c r="DW45" s="143"/>
      <c r="DX45" s="143"/>
      <c r="DY45" s="143"/>
      <c r="DZ45" s="122"/>
      <c r="EA45" s="122"/>
      <c r="EB45" s="262">
        <v>1</v>
      </c>
      <c r="EC45" s="262"/>
      <c r="ED45" s="262"/>
      <c r="EE45" s="263"/>
      <c r="EF45" s="193">
        <v>1000</v>
      </c>
      <c r="EG45" s="131">
        <f t="shared" si="38"/>
        <v>0</v>
      </c>
      <c r="EH45" s="132">
        <f t="shared" si="66"/>
        <v>0</v>
      </c>
      <c r="EI45" s="142" t="s">
        <v>110</v>
      </c>
      <c r="EJ45" s="143"/>
      <c r="EK45" s="143"/>
      <c r="EL45" s="143"/>
      <c r="EM45" s="143"/>
      <c r="EN45" s="143"/>
      <c r="EO45" s="122"/>
      <c r="EP45" s="122"/>
      <c r="EQ45" s="262">
        <v>1</v>
      </c>
      <c r="ER45" s="262"/>
      <c r="ES45" s="262"/>
      <c r="ET45" s="263"/>
      <c r="EU45" s="193">
        <v>1000</v>
      </c>
      <c r="EV45" s="131">
        <f t="shared" si="39"/>
        <v>0</v>
      </c>
      <c r="EW45" s="132">
        <f t="shared" si="67"/>
        <v>0</v>
      </c>
      <c r="EX45" s="142" t="s">
        <v>110</v>
      </c>
      <c r="EY45" s="143"/>
      <c r="EZ45" s="143"/>
      <c r="FA45" s="143"/>
      <c r="FB45" s="143"/>
      <c r="FC45" s="143"/>
      <c r="FD45" s="122"/>
      <c r="FE45" s="122"/>
      <c r="FF45" s="262">
        <v>1</v>
      </c>
      <c r="FG45" s="262"/>
      <c r="FH45" s="262"/>
      <c r="FI45" s="263"/>
      <c r="FJ45" s="193">
        <v>1000</v>
      </c>
      <c r="FK45" s="131">
        <f t="shared" si="40"/>
        <v>0</v>
      </c>
      <c r="FL45" s="132">
        <f t="shared" si="68"/>
        <v>0</v>
      </c>
      <c r="FM45" s="142" t="s">
        <v>110</v>
      </c>
      <c r="FN45" s="143"/>
      <c r="FO45" s="143"/>
      <c r="FP45" s="143"/>
      <c r="FQ45" s="143"/>
      <c r="FR45" s="143"/>
      <c r="FS45" s="122"/>
      <c r="FT45" s="122"/>
      <c r="FU45" s="262">
        <v>1</v>
      </c>
      <c r="FV45" s="262">
        <v>9</v>
      </c>
      <c r="FW45" s="262">
        <v>-21</v>
      </c>
      <c r="FX45" s="263">
        <v>-18</v>
      </c>
      <c r="FY45" s="193">
        <v>1000</v>
      </c>
      <c r="FZ45" s="131">
        <f t="shared" si="41"/>
        <v>-18</v>
      </c>
      <c r="GA45" s="132">
        <f t="shared" si="69"/>
        <v>83</v>
      </c>
      <c r="GB45" s="142" t="s">
        <v>110</v>
      </c>
      <c r="GC45" s="143"/>
      <c r="GD45" s="143"/>
      <c r="GE45" s="143"/>
      <c r="GF45" s="143"/>
      <c r="GG45" s="143"/>
      <c r="GH45" s="122"/>
      <c r="GI45" s="122"/>
      <c r="GJ45" s="262">
        <v>1</v>
      </c>
      <c r="GK45" s="262">
        <v>1</v>
      </c>
      <c r="GL45" s="262">
        <v>-28</v>
      </c>
      <c r="GM45" s="263">
        <v>-15</v>
      </c>
      <c r="GN45" s="193">
        <v>10000</v>
      </c>
      <c r="GO45" s="131">
        <f t="shared" si="42"/>
        <v>-15</v>
      </c>
      <c r="GP45" s="132">
        <f t="shared" si="70"/>
        <v>38</v>
      </c>
      <c r="GQ45" s="142" t="s">
        <v>110</v>
      </c>
      <c r="GR45" s="143"/>
      <c r="GS45" s="143"/>
      <c r="GT45" s="143"/>
      <c r="GU45" s="143"/>
      <c r="GV45" s="143"/>
      <c r="GW45" s="122"/>
      <c r="GX45" s="122"/>
      <c r="GY45" s="262"/>
      <c r="GZ45" s="262"/>
      <c r="HA45" s="262"/>
      <c r="HB45" s="263"/>
      <c r="HC45" s="193">
        <v>10000</v>
      </c>
      <c r="HD45" s="131">
        <f t="shared" si="43"/>
        <v>0</v>
      </c>
      <c r="HE45" s="132">
        <f t="shared" si="13"/>
        <v>6809</v>
      </c>
      <c r="HF45" s="142" t="s">
        <v>110</v>
      </c>
      <c r="HG45" s="143"/>
      <c r="HH45" s="143"/>
      <c r="HI45" s="143"/>
      <c r="HJ45" s="143"/>
      <c r="HK45" s="143"/>
      <c r="HL45" s="122"/>
      <c r="HM45" s="122"/>
      <c r="HN45" s="262"/>
      <c r="HO45" s="262"/>
      <c r="HP45" s="262"/>
      <c r="HQ45" s="263"/>
      <c r="HR45" s="193"/>
      <c r="HS45" s="131">
        <f t="shared" si="44"/>
        <v>0</v>
      </c>
      <c r="HT45" s="132">
        <f t="shared" si="14"/>
        <v>1341</v>
      </c>
      <c r="HU45" s="142" t="s">
        <v>110</v>
      </c>
      <c r="HV45" s="143"/>
      <c r="HW45" s="143"/>
      <c r="HX45" s="143"/>
      <c r="HY45" s="143"/>
      <c r="HZ45" s="143"/>
      <c r="IA45" s="122"/>
      <c r="IB45" s="122"/>
      <c r="IC45" s="262"/>
      <c r="ID45" s="262"/>
      <c r="IE45" s="262"/>
      <c r="IF45" s="263"/>
      <c r="IG45" s="193"/>
      <c r="IH45" s="131">
        <f t="shared" si="45"/>
        <v>0</v>
      </c>
      <c r="II45" s="132">
        <f t="shared" si="15"/>
        <v>6499</v>
      </c>
      <c r="IJ45" s="142" t="s">
        <v>110</v>
      </c>
      <c r="IK45" s="143"/>
      <c r="IL45" s="143"/>
      <c r="IM45" s="143"/>
      <c r="IN45" s="143"/>
      <c r="IO45" s="143"/>
      <c r="IP45" s="122"/>
      <c r="IQ45" s="122"/>
      <c r="IR45" s="262"/>
      <c r="IS45" s="262"/>
      <c r="IT45" s="262"/>
      <c r="IU45" s="263"/>
      <c r="IV45" s="193"/>
      <c r="IW45" s="131">
        <f t="shared" si="46"/>
        <v>0</v>
      </c>
      <c r="IX45" s="132">
        <f t="shared" si="16"/>
        <v>1508</v>
      </c>
      <c r="IY45" s="142" t="s">
        <v>110</v>
      </c>
      <c r="IZ45" s="143"/>
      <c r="JA45" s="143"/>
      <c r="JB45" s="143"/>
      <c r="JC45" s="143"/>
      <c r="JD45" s="143"/>
      <c r="JE45" s="122"/>
      <c r="JF45" s="122"/>
      <c r="JG45" s="262"/>
      <c r="JH45" s="262"/>
      <c r="JI45" s="262"/>
      <c r="JJ45" s="263"/>
      <c r="JK45" s="193">
        <v>1000</v>
      </c>
      <c r="JL45" s="131">
        <f t="shared" si="47"/>
        <v>0</v>
      </c>
      <c r="JM45" s="132">
        <f t="shared" si="71"/>
        <v>2468</v>
      </c>
      <c r="JN45" s="142" t="s">
        <v>110</v>
      </c>
      <c r="JO45" s="143"/>
      <c r="JP45" s="143"/>
      <c r="JQ45" s="143"/>
      <c r="JR45" s="143"/>
      <c r="JS45" s="143"/>
      <c r="JT45" s="122"/>
      <c r="JU45" s="122"/>
      <c r="JV45" s="262">
        <v>1</v>
      </c>
      <c r="JW45" s="262"/>
      <c r="JX45" s="262"/>
      <c r="JY45" s="263"/>
      <c r="JZ45" s="193">
        <v>1000</v>
      </c>
      <c r="KA45" s="131">
        <f t="shared" si="77"/>
        <v>0</v>
      </c>
      <c r="KB45" s="132">
        <f t="shared" si="18"/>
        <v>252</v>
      </c>
      <c r="KC45" s="142" t="s">
        <v>110</v>
      </c>
      <c r="KD45" s="143"/>
      <c r="KE45" s="143"/>
      <c r="KF45" s="143"/>
      <c r="KG45" s="143"/>
      <c r="KH45" s="143"/>
      <c r="KI45" s="122"/>
      <c r="KJ45" s="122"/>
      <c r="KK45" s="262"/>
      <c r="KL45" s="262"/>
      <c r="KM45" s="262"/>
      <c r="KN45" s="263"/>
      <c r="KO45" s="193">
        <v>1000</v>
      </c>
      <c r="KP45" s="131">
        <f t="shared" si="49"/>
        <v>0</v>
      </c>
      <c r="KQ45" s="132">
        <f t="shared" si="19"/>
        <v>-230</v>
      </c>
      <c r="KR45" s="142" t="s">
        <v>110</v>
      </c>
      <c r="KS45" s="143"/>
      <c r="KT45" s="143"/>
      <c r="KU45" s="143"/>
      <c r="KV45" s="143"/>
      <c r="KW45" s="143"/>
      <c r="KX45" s="122"/>
      <c r="KY45" s="122"/>
      <c r="KZ45" s="262">
        <v>11</v>
      </c>
      <c r="LA45" s="262">
        <v>45</v>
      </c>
      <c r="LB45" s="262">
        <v>-39</v>
      </c>
      <c r="LC45" s="263">
        <v>43</v>
      </c>
      <c r="LD45" s="193">
        <v>1000</v>
      </c>
      <c r="LE45" s="131">
        <f t="shared" si="50"/>
        <v>43</v>
      </c>
      <c r="LF45" s="132">
        <f t="shared" si="20"/>
        <v>1753</v>
      </c>
      <c r="LG45" s="271"/>
      <c r="LH45" s="142" t="s">
        <v>110</v>
      </c>
      <c r="LI45" s="143"/>
      <c r="LJ45" s="143"/>
      <c r="LK45" s="143"/>
      <c r="LL45" s="143"/>
      <c r="LM45" s="144"/>
      <c r="LN45" s="143"/>
      <c r="LO45" s="143"/>
      <c r="LP45" s="121"/>
      <c r="LQ45" s="122"/>
      <c r="LR45" s="122"/>
      <c r="LS45" s="122"/>
      <c r="LT45" s="122"/>
      <c r="LU45" s="129">
        <v>1</v>
      </c>
      <c r="LV45" s="129">
        <v>22</v>
      </c>
      <c r="LW45" s="129">
        <v>-7</v>
      </c>
      <c r="LX45" s="130">
        <v>21</v>
      </c>
      <c r="LY45" s="193">
        <v>1000</v>
      </c>
      <c r="LZ45" s="131">
        <f t="shared" si="51"/>
        <v>21</v>
      </c>
      <c r="MA45" s="132">
        <f t="shared" si="21"/>
        <v>513</v>
      </c>
      <c r="MB45" s="229"/>
      <c r="MC45" s="142" t="s">
        <v>110</v>
      </c>
      <c r="MD45" s="143"/>
      <c r="ME45" s="143"/>
      <c r="MF45" s="143"/>
      <c r="MG45" s="143"/>
      <c r="MH45" s="144"/>
      <c r="MI45" s="143"/>
      <c r="MJ45" s="143"/>
      <c r="MK45" s="121"/>
      <c r="ML45" s="122"/>
      <c r="MM45" s="122"/>
      <c r="MN45" s="122"/>
      <c r="MO45" s="122"/>
      <c r="MP45" s="129">
        <v>1</v>
      </c>
      <c r="MQ45" s="129"/>
      <c r="MR45" s="129"/>
      <c r="MS45" s="130">
        <v>4</v>
      </c>
      <c r="MT45" s="193">
        <v>986</v>
      </c>
      <c r="MU45" s="131">
        <f t="shared" si="52"/>
        <v>4</v>
      </c>
      <c r="MV45" s="132">
        <f t="shared" si="22"/>
        <v>158</v>
      </c>
      <c r="MX45" s="142" t="s">
        <v>110</v>
      </c>
      <c r="MY45" s="143"/>
      <c r="MZ45" s="143"/>
      <c r="NA45" s="143"/>
      <c r="NB45" s="143"/>
      <c r="NC45" s="144"/>
      <c r="ND45" s="143"/>
      <c r="NE45" s="143"/>
      <c r="NF45" s="121"/>
      <c r="NG45" s="122"/>
      <c r="NH45" s="122"/>
      <c r="NI45" s="122"/>
      <c r="NJ45" s="122"/>
      <c r="NK45" s="129">
        <v>1</v>
      </c>
      <c r="NL45" s="129"/>
      <c r="NM45" s="129"/>
      <c r="NN45" s="130">
        <v>-39</v>
      </c>
      <c r="NO45" s="193">
        <v>1000</v>
      </c>
      <c r="NP45" s="131">
        <f t="shared" si="53"/>
        <v>-39</v>
      </c>
      <c r="NQ45" s="132">
        <f t="shared" si="23"/>
        <v>136</v>
      </c>
      <c r="NS45" s="142" t="s">
        <v>110</v>
      </c>
      <c r="NT45" s="143"/>
      <c r="NU45" s="143"/>
      <c r="NV45" s="143"/>
      <c r="NW45" s="143"/>
      <c r="NX45" s="144"/>
      <c r="NY45" s="143"/>
      <c r="NZ45" s="143"/>
      <c r="OA45" s="121"/>
      <c r="OB45" s="122"/>
      <c r="OC45" s="122"/>
      <c r="OD45" s="122"/>
      <c r="OE45" s="122"/>
      <c r="OF45" s="129">
        <v>256</v>
      </c>
      <c r="OG45" s="129">
        <v>81</v>
      </c>
      <c r="OH45" s="129">
        <v>-219</v>
      </c>
      <c r="OI45" s="130">
        <v>81</v>
      </c>
      <c r="OJ45" s="193">
        <v>1000</v>
      </c>
      <c r="OK45" s="131">
        <f t="shared" si="54"/>
        <v>81</v>
      </c>
      <c r="OL45" s="132">
        <f t="shared" si="24"/>
        <v>1727</v>
      </c>
      <c r="OQ45" s="373" t="s">
        <v>110</v>
      </c>
      <c r="OR45" s="485"/>
      <c r="OS45" s="485"/>
      <c r="OT45" s="485"/>
      <c r="OU45" s="485"/>
      <c r="OV45" s="485"/>
      <c r="OW45" s="358"/>
      <c r="OX45" s="358"/>
      <c r="OY45" s="367">
        <v>1</v>
      </c>
      <c r="OZ45" s="367">
        <v>62</v>
      </c>
      <c r="PA45" s="367">
        <v>-30</v>
      </c>
      <c r="PB45" s="368">
        <v>13</v>
      </c>
      <c r="PC45" s="476">
        <v>1000</v>
      </c>
      <c r="PD45" s="370">
        <f t="shared" si="55"/>
        <v>13</v>
      </c>
      <c r="PE45" s="477">
        <f t="shared" si="72"/>
        <v>371</v>
      </c>
      <c r="PF45" s="142" t="s">
        <v>110</v>
      </c>
      <c r="PG45" s="143"/>
      <c r="PH45" s="143"/>
      <c r="PI45" s="143"/>
      <c r="PJ45" s="143"/>
      <c r="PK45" s="143"/>
      <c r="PL45" s="122"/>
      <c r="PM45" s="122"/>
      <c r="PN45" s="367">
        <v>32</v>
      </c>
      <c r="PO45" s="367">
        <v>10</v>
      </c>
      <c r="PP45" s="367">
        <v>-408</v>
      </c>
      <c r="PQ45" s="368">
        <v>-268</v>
      </c>
      <c r="PR45" s="193">
        <v>1000</v>
      </c>
      <c r="PS45" s="131">
        <f t="shared" si="56"/>
        <v>-268</v>
      </c>
      <c r="PT45" s="132">
        <f t="shared" si="73"/>
        <v>1611</v>
      </c>
      <c r="PU45" s="142" t="s">
        <v>110</v>
      </c>
      <c r="PV45" s="143"/>
      <c r="PW45" s="143"/>
      <c r="PX45" s="143"/>
      <c r="PY45" s="143"/>
      <c r="PZ45" s="143"/>
      <c r="QA45" s="122"/>
      <c r="QB45" s="122"/>
      <c r="QC45" s="367"/>
      <c r="QD45" s="367"/>
      <c r="QE45" s="367"/>
      <c r="QF45" s="368"/>
      <c r="QG45" s="193">
        <v>1000</v>
      </c>
      <c r="QH45" s="131">
        <f t="shared" si="57"/>
        <v>0</v>
      </c>
      <c r="QI45" s="132">
        <f t="shared" si="74"/>
        <v>0</v>
      </c>
      <c r="QJ45" s="142" t="s">
        <v>110</v>
      </c>
      <c r="QK45" s="143"/>
      <c r="QL45" s="143"/>
      <c r="QM45" s="143"/>
      <c r="QN45" s="143"/>
      <c r="QO45" s="143"/>
      <c r="QP45" s="122"/>
      <c r="QQ45" s="122"/>
      <c r="QR45" s="367"/>
      <c r="QS45" s="367"/>
      <c r="QT45" s="367"/>
      <c r="QU45" s="368"/>
      <c r="QV45" s="193">
        <v>1000</v>
      </c>
      <c r="QW45" s="131">
        <f t="shared" si="58"/>
        <v>0</v>
      </c>
      <c r="QX45" s="132">
        <f t="shared" si="75"/>
        <v>0</v>
      </c>
      <c r="QY45" s="142" t="s">
        <v>110</v>
      </c>
      <c r="QZ45" s="143"/>
      <c r="RA45" s="143"/>
      <c r="RB45" s="143"/>
      <c r="RC45" s="143"/>
      <c r="RD45" s="143"/>
      <c r="RE45" s="122"/>
      <c r="RF45" s="122"/>
      <c r="RG45" s="367">
        <v>6</v>
      </c>
      <c r="RH45" s="367">
        <v>23</v>
      </c>
      <c r="RI45" s="367">
        <v>-31</v>
      </c>
      <c r="RJ45" s="368">
        <v>7</v>
      </c>
      <c r="RK45" s="193">
        <v>1000</v>
      </c>
      <c r="RL45" s="131">
        <f t="shared" si="59"/>
        <v>7</v>
      </c>
      <c r="RM45" s="132">
        <f t="shared" si="76"/>
        <v>551</v>
      </c>
    </row>
    <row r="46" spans="1:481" ht="14.4">
      <c r="A46" s="142"/>
      <c r="B46" s="143"/>
      <c r="C46" s="143"/>
      <c r="D46" s="143"/>
      <c r="E46" s="143"/>
      <c r="F46" s="143"/>
      <c r="G46" s="197"/>
      <c r="H46" s="197"/>
      <c r="I46" s="264"/>
      <c r="J46" s="265"/>
      <c r="K46" s="265"/>
      <c r="L46" s="266"/>
      <c r="M46" s="193"/>
      <c r="N46" s="131">
        <f t="shared" si="30"/>
        <v>0</v>
      </c>
      <c r="O46" s="132">
        <v>0</v>
      </c>
      <c r="Q46" s="142"/>
      <c r="R46" s="143"/>
      <c r="S46" s="143"/>
      <c r="T46" s="143"/>
      <c r="U46" s="143"/>
      <c r="V46" s="143"/>
      <c r="W46" s="197"/>
      <c r="X46" s="197"/>
      <c r="Y46" s="264"/>
      <c r="Z46" s="265"/>
      <c r="AA46" s="265"/>
      <c r="AB46" s="266"/>
      <c r="AC46" s="193"/>
      <c r="AD46" s="131">
        <f t="shared" si="31"/>
        <v>0</v>
      </c>
      <c r="AE46" s="132">
        <v>0</v>
      </c>
      <c r="AF46" s="142"/>
      <c r="AG46" s="143"/>
      <c r="AH46" s="143"/>
      <c r="AI46" s="143"/>
      <c r="AJ46" s="143"/>
      <c r="AK46" s="143"/>
      <c r="AL46" s="197"/>
      <c r="AM46" s="197"/>
      <c r="AN46" s="264"/>
      <c r="AO46" s="265"/>
      <c r="AP46" s="265"/>
      <c r="AQ46" s="266"/>
      <c r="AR46" s="193"/>
      <c r="AS46" s="131">
        <f t="shared" si="32"/>
        <v>0</v>
      </c>
      <c r="AT46" s="132">
        <v>0</v>
      </c>
      <c r="AU46" s="142"/>
      <c r="AV46" s="143"/>
      <c r="AW46" s="143"/>
      <c r="AX46" s="143"/>
      <c r="AY46" s="143"/>
      <c r="AZ46" s="143"/>
      <c r="BA46" s="197"/>
      <c r="BB46" s="197"/>
      <c r="BC46" s="264"/>
      <c r="BD46" s="265"/>
      <c r="BE46" s="265"/>
      <c r="BF46" s="266"/>
      <c r="BG46" s="193"/>
      <c r="BH46" s="131">
        <f t="shared" si="33"/>
        <v>0</v>
      </c>
      <c r="BI46" s="132">
        <v>0</v>
      </c>
      <c r="BJ46" s="400"/>
      <c r="BK46" s="142"/>
      <c r="BL46" s="143"/>
      <c r="BM46" s="143"/>
      <c r="BN46" s="143"/>
      <c r="BO46" s="143"/>
      <c r="BP46" s="143"/>
      <c r="BQ46" s="197"/>
      <c r="BR46" s="125" t="s">
        <v>285</v>
      </c>
      <c r="BS46" s="367">
        <v>14</v>
      </c>
      <c r="BT46" s="262">
        <v>4</v>
      </c>
      <c r="BU46" s="262">
        <v>-154</v>
      </c>
      <c r="BV46" s="262">
        <v>-47</v>
      </c>
      <c r="BW46" s="193"/>
      <c r="BX46" s="131">
        <f t="shared" si="62"/>
        <v>-47</v>
      </c>
      <c r="BY46" s="132">
        <f t="shared" si="63"/>
        <v>47</v>
      </c>
      <c r="BZ46" s="400"/>
      <c r="CA46" s="142"/>
      <c r="CB46" s="143"/>
      <c r="CC46" s="143"/>
      <c r="CD46" s="143"/>
      <c r="CE46" s="143"/>
      <c r="CF46" s="143"/>
      <c r="CG46" s="197"/>
      <c r="CH46" s="197"/>
      <c r="CI46" s="264"/>
      <c r="CJ46" s="265"/>
      <c r="CK46" s="265"/>
      <c r="CL46" s="266"/>
      <c r="CM46" s="193"/>
      <c r="CN46" s="131">
        <f t="shared" si="35"/>
        <v>0</v>
      </c>
      <c r="CO46" s="132">
        <v>0</v>
      </c>
      <c r="CP46" s="373"/>
      <c r="CQ46" s="383"/>
      <c r="CR46" s="383"/>
      <c r="CS46" s="383"/>
      <c r="CT46" s="383"/>
      <c r="CU46" s="383"/>
      <c r="CV46" s="378"/>
      <c r="CW46" s="378"/>
      <c r="CX46" s="380"/>
      <c r="CY46" s="381"/>
      <c r="CZ46" s="381"/>
      <c r="DA46" s="382"/>
      <c r="DB46" s="369"/>
      <c r="DC46" s="370">
        <f t="shared" si="36"/>
        <v>0</v>
      </c>
      <c r="DD46" s="371">
        <v>0</v>
      </c>
      <c r="DE46" s="142"/>
      <c r="DF46" s="143"/>
      <c r="DG46" s="143"/>
      <c r="DH46" s="143"/>
      <c r="DI46" s="143"/>
      <c r="DJ46" s="143"/>
      <c r="DK46" s="197"/>
      <c r="DL46" s="197"/>
      <c r="DM46" s="264"/>
      <c r="DN46" s="265"/>
      <c r="DO46" s="265"/>
      <c r="DP46" s="266"/>
      <c r="DQ46" s="193"/>
      <c r="DR46" s="131">
        <f t="shared" si="37"/>
        <v>0</v>
      </c>
      <c r="DS46" s="132">
        <v>0</v>
      </c>
      <c r="DT46" s="142"/>
      <c r="DU46" s="143"/>
      <c r="DV46" s="143"/>
      <c r="DW46" s="143"/>
      <c r="DX46" s="143"/>
      <c r="DY46" s="143"/>
      <c r="DZ46" s="197"/>
      <c r="EA46" s="197"/>
      <c r="EB46" s="264"/>
      <c r="EC46" s="265"/>
      <c r="ED46" s="265"/>
      <c r="EE46" s="266"/>
      <c r="EF46" s="193"/>
      <c r="EG46" s="131">
        <f t="shared" si="38"/>
        <v>0</v>
      </c>
      <c r="EH46" s="132">
        <v>0</v>
      </c>
      <c r="EI46" s="142"/>
      <c r="EJ46" s="143"/>
      <c r="EK46" s="143"/>
      <c r="EL46" s="143"/>
      <c r="EM46" s="143"/>
      <c r="EN46" s="143"/>
      <c r="EO46" s="197"/>
      <c r="EP46" s="197"/>
      <c r="EQ46" s="264"/>
      <c r="ER46" s="265"/>
      <c r="ES46" s="265"/>
      <c r="ET46" s="266"/>
      <c r="EU46" s="193"/>
      <c r="EV46" s="131">
        <f t="shared" si="39"/>
        <v>0</v>
      </c>
      <c r="EW46" s="132">
        <v>0</v>
      </c>
      <c r="EX46" s="142"/>
      <c r="EY46" s="143"/>
      <c r="EZ46" s="143"/>
      <c r="FA46" s="143"/>
      <c r="FB46" s="143"/>
      <c r="FC46" s="143"/>
      <c r="FD46" s="197"/>
      <c r="FE46" s="197"/>
      <c r="FF46" s="264"/>
      <c r="FG46" s="265"/>
      <c r="FH46" s="265"/>
      <c r="FI46" s="266"/>
      <c r="FJ46" s="193"/>
      <c r="FK46" s="131">
        <f t="shared" si="40"/>
        <v>0</v>
      </c>
      <c r="FL46" s="132">
        <v>0</v>
      </c>
      <c r="FM46" s="142"/>
      <c r="FN46" s="143"/>
      <c r="FO46" s="143"/>
      <c r="FP46" s="143"/>
      <c r="FQ46" s="143"/>
      <c r="FR46" s="143"/>
      <c r="FS46" s="197"/>
      <c r="FT46" s="197"/>
      <c r="FU46" s="264"/>
      <c r="FV46" s="265"/>
      <c r="FW46" s="265"/>
      <c r="FX46" s="266"/>
      <c r="FY46" s="193"/>
      <c r="FZ46" s="131">
        <f t="shared" si="41"/>
        <v>0</v>
      </c>
      <c r="GA46" s="132">
        <v>0</v>
      </c>
      <c r="GB46" s="142"/>
      <c r="GC46" s="143"/>
      <c r="GD46" s="143"/>
      <c r="GE46" s="143"/>
      <c r="GF46" s="143"/>
      <c r="GG46" s="143"/>
      <c r="GH46" s="197"/>
      <c r="GI46" s="197"/>
      <c r="GJ46" s="264"/>
      <c r="GK46" s="265"/>
      <c r="GL46" s="265"/>
      <c r="GM46" s="266"/>
      <c r="GN46" s="193"/>
      <c r="GO46" s="131">
        <f t="shared" si="42"/>
        <v>0</v>
      </c>
      <c r="GP46" s="132">
        <v>0</v>
      </c>
      <c r="GQ46" s="142"/>
      <c r="GR46" s="143"/>
      <c r="GS46" s="143"/>
      <c r="GT46" s="143"/>
      <c r="GU46" s="143"/>
      <c r="GV46" s="143"/>
      <c r="GW46" s="197"/>
      <c r="GX46" s="197"/>
      <c r="GY46" s="264"/>
      <c r="GZ46" s="265"/>
      <c r="HA46" s="265"/>
      <c r="HB46" s="266"/>
      <c r="HC46" s="193"/>
      <c r="HD46" s="131">
        <f t="shared" si="43"/>
        <v>0</v>
      </c>
      <c r="HE46" s="132">
        <v>0</v>
      </c>
      <c r="HF46" s="142"/>
      <c r="HG46" s="143"/>
      <c r="HH46" s="143"/>
      <c r="HI46" s="143"/>
      <c r="HJ46" s="143"/>
      <c r="HK46" s="143"/>
      <c r="HL46" s="197"/>
      <c r="HM46" s="197"/>
      <c r="HN46" s="264"/>
      <c r="HO46" s="265"/>
      <c r="HP46" s="265"/>
      <c r="HQ46" s="266"/>
      <c r="HR46" s="193"/>
      <c r="HS46" s="131">
        <f t="shared" si="44"/>
        <v>0</v>
      </c>
      <c r="HT46" s="132">
        <f t="shared" si="14"/>
        <v>1341</v>
      </c>
      <c r="HU46" s="142"/>
      <c r="HV46" s="143"/>
      <c r="HW46" s="143"/>
      <c r="HX46" s="143"/>
      <c r="HY46" s="143"/>
      <c r="HZ46" s="143"/>
      <c r="IA46" s="197"/>
      <c r="IB46" s="197"/>
      <c r="IC46" s="264"/>
      <c r="ID46" s="265"/>
      <c r="IE46" s="265"/>
      <c r="IF46" s="266"/>
      <c r="IG46" s="193"/>
      <c r="IH46" s="131">
        <f t="shared" si="45"/>
        <v>0</v>
      </c>
      <c r="II46" s="132">
        <f t="shared" si="15"/>
        <v>6499</v>
      </c>
      <c r="IJ46" s="142"/>
      <c r="IK46" s="143"/>
      <c r="IL46" s="143"/>
      <c r="IM46" s="143"/>
      <c r="IN46" s="143"/>
      <c r="IO46" s="143"/>
      <c r="IP46" s="197"/>
      <c r="IQ46" s="197"/>
      <c r="IR46" s="264"/>
      <c r="IS46" s="265"/>
      <c r="IT46" s="265"/>
      <c r="IU46" s="266"/>
      <c r="IV46" s="193"/>
      <c r="IW46" s="131">
        <f t="shared" si="46"/>
        <v>0</v>
      </c>
      <c r="IX46" s="132">
        <f t="shared" si="16"/>
        <v>1508</v>
      </c>
      <c r="IY46" s="142"/>
      <c r="IZ46" s="143"/>
      <c r="JA46" s="143"/>
      <c r="JB46" s="143"/>
      <c r="JC46" s="143"/>
      <c r="JD46" s="143"/>
      <c r="JE46" s="197"/>
      <c r="JF46" s="197"/>
      <c r="JG46" s="264"/>
      <c r="JH46" s="265"/>
      <c r="JI46" s="265"/>
      <c r="JJ46" s="266"/>
      <c r="JK46" s="193"/>
      <c r="JL46" s="131">
        <f t="shared" si="47"/>
        <v>0</v>
      </c>
      <c r="JM46" s="132">
        <f t="shared" si="71"/>
        <v>2468</v>
      </c>
      <c r="JN46" s="142"/>
      <c r="JO46" s="143"/>
      <c r="JP46" s="143"/>
      <c r="JQ46" s="143"/>
      <c r="JR46" s="143"/>
      <c r="JS46" s="143"/>
      <c r="JT46" s="197"/>
      <c r="JU46" s="197"/>
      <c r="JV46" s="264"/>
      <c r="JW46" s="265"/>
      <c r="JX46" s="265"/>
      <c r="JY46" s="266"/>
      <c r="JZ46" s="193"/>
      <c r="KA46" s="131">
        <f t="shared" si="77"/>
        <v>0</v>
      </c>
      <c r="KB46" s="132">
        <f t="shared" si="18"/>
        <v>252</v>
      </c>
      <c r="KC46" s="142"/>
      <c r="KD46" s="143"/>
      <c r="KE46" s="143"/>
      <c r="KF46" s="143"/>
      <c r="KG46" s="143"/>
      <c r="KH46" s="143"/>
      <c r="KI46" s="197"/>
      <c r="KJ46" s="197"/>
      <c r="KK46" s="264"/>
      <c r="KL46" s="265"/>
      <c r="KM46" s="265"/>
      <c r="KN46" s="266"/>
      <c r="KO46" s="193"/>
      <c r="KP46" s="131">
        <f t="shared" si="49"/>
        <v>0</v>
      </c>
      <c r="KQ46" s="132">
        <f t="shared" si="19"/>
        <v>-230</v>
      </c>
      <c r="KR46" s="142"/>
      <c r="KS46" s="143"/>
      <c r="KT46" s="143"/>
      <c r="KU46" s="143"/>
      <c r="KV46" s="143"/>
      <c r="KW46" s="143"/>
      <c r="KX46" s="197"/>
      <c r="KY46" s="197"/>
      <c r="KZ46" s="264"/>
      <c r="LA46" s="265"/>
      <c r="LB46" s="265"/>
      <c r="LC46" s="266"/>
      <c r="LD46" s="193"/>
      <c r="LE46" s="131">
        <f t="shared" si="50"/>
        <v>0</v>
      </c>
      <c r="LF46" s="132">
        <f t="shared" si="20"/>
        <v>1753</v>
      </c>
      <c r="LG46" s="271"/>
      <c r="LH46" s="142"/>
      <c r="LI46" s="143"/>
      <c r="LJ46" s="143"/>
      <c r="LK46" s="143"/>
      <c r="LL46" s="143"/>
      <c r="LM46" s="144"/>
      <c r="LN46" s="143"/>
      <c r="LO46" s="143"/>
      <c r="LP46" s="198"/>
      <c r="LQ46" s="122"/>
      <c r="LR46" s="122"/>
      <c r="LS46" s="606"/>
      <c r="LT46" s="607"/>
      <c r="LU46" s="200"/>
      <c r="LV46" s="201"/>
      <c r="LW46" s="201"/>
      <c r="LX46" s="141"/>
      <c r="LY46" s="193"/>
      <c r="LZ46" s="131">
        <f t="shared" si="51"/>
        <v>0</v>
      </c>
      <c r="MA46" s="132">
        <f t="shared" si="21"/>
        <v>513</v>
      </c>
      <c r="MB46" s="229"/>
      <c r="MC46" s="142"/>
      <c r="MD46" s="143"/>
      <c r="ME46" s="143"/>
      <c r="MF46" s="143"/>
      <c r="MG46" s="143"/>
      <c r="MH46" s="144"/>
      <c r="MI46" s="143"/>
      <c r="MJ46" s="143"/>
      <c r="MK46" s="198"/>
      <c r="ML46" s="122"/>
      <c r="MM46" s="122"/>
      <c r="MN46" s="606"/>
      <c r="MO46" s="607"/>
      <c r="MP46" s="200"/>
      <c r="MQ46" s="201"/>
      <c r="MR46" s="201"/>
      <c r="MS46" s="141"/>
      <c r="MT46" s="193"/>
      <c r="MU46" s="131">
        <f t="shared" si="52"/>
        <v>0</v>
      </c>
      <c r="MV46" s="132">
        <f t="shared" si="22"/>
        <v>158</v>
      </c>
      <c r="MX46" s="142"/>
      <c r="MY46" s="143"/>
      <c r="MZ46" s="143"/>
      <c r="NA46" s="143"/>
      <c r="NB46" s="143"/>
      <c r="NC46" s="144"/>
      <c r="ND46" s="143"/>
      <c r="NE46" s="143"/>
      <c r="NF46" s="198"/>
      <c r="NG46" s="122"/>
      <c r="NH46" s="122"/>
      <c r="NI46" s="606"/>
      <c r="NJ46" s="607"/>
      <c r="NK46" s="200"/>
      <c r="NL46" s="201"/>
      <c r="NM46" s="201"/>
      <c r="NN46" s="141"/>
      <c r="NO46" s="193"/>
      <c r="NP46" s="131">
        <f t="shared" si="53"/>
        <v>0</v>
      </c>
      <c r="NQ46" s="132">
        <f t="shared" si="23"/>
        <v>136</v>
      </c>
      <c r="NS46" s="142"/>
      <c r="NT46" s="143"/>
      <c r="NU46" s="143"/>
      <c r="NV46" s="143"/>
      <c r="NW46" s="143"/>
      <c r="NX46" s="144"/>
      <c r="NY46" s="143"/>
      <c r="NZ46" s="143"/>
      <c r="OA46" s="198"/>
      <c r="OB46" s="122"/>
      <c r="OC46" s="122"/>
      <c r="OD46" s="606"/>
      <c r="OE46" s="607"/>
      <c r="OF46" s="200"/>
      <c r="OG46" s="201"/>
      <c r="OH46" s="201"/>
      <c r="OI46" s="141"/>
      <c r="OJ46" s="193"/>
      <c r="OK46" s="131">
        <f t="shared" si="54"/>
        <v>0</v>
      </c>
      <c r="OL46" s="132">
        <f t="shared" si="24"/>
        <v>1727</v>
      </c>
      <c r="OQ46" s="373"/>
      <c r="OR46" s="485"/>
      <c r="OS46" s="485"/>
      <c r="OT46" s="485"/>
      <c r="OU46" s="485"/>
      <c r="OV46" s="485"/>
      <c r="OW46" s="481"/>
      <c r="OX46" s="481"/>
      <c r="OY46" s="483"/>
      <c r="OZ46" s="484"/>
      <c r="PA46" s="484"/>
      <c r="PB46" s="382"/>
      <c r="PC46" s="476"/>
      <c r="PD46" s="370">
        <f t="shared" si="55"/>
        <v>0</v>
      </c>
      <c r="PE46" s="477">
        <v>0</v>
      </c>
      <c r="PF46" s="142"/>
      <c r="PG46" s="143"/>
      <c r="PH46" s="143"/>
      <c r="PI46" s="143"/>
      <c r="PJ46" s="143"/>
      <c r="PK46" s="143"/>
      <c r="PL46" s="197"/>
      <c r="PM46" s="197"/>
      <c r="PN46" s="264"/>
      <c r="PO46" s="265"/>
      <c r="PP46" s="265"/>
      <c r="PQ46" s="266"/>
      <c r="PR46" s="193"/>
      <c r="PS46" s="131">
        <f t="shared" si="56"/>
        <v>0</v>
      </c>
      <c r="PT46" s="132">
        <v>0</v>
      </c>
      <c r="PU46" s="142"/>
      <c r="PV46" s="143"/>
      <c r="PW46" s="143"/>
      <c r="PX46" s="143"/>
      <c r="PY46" s="143"/>
      <c r="PZ46" s="143"/>
      <c r="QA46" s="197"/>
      <c r="QB46" s="197"/>
      <c r="QC46" s="264"/>
      <c r="QD46" s="265"/>
      <c r="QE46" s="265"/>
      <c r="QF46" s="266"/>
      <c r="QG46" s="193"/>
      <c r="QH46" s="131">
        <f t="shared" si="57"/>
        <v>0</v>
      </c>
      <c r="QI46" s="132">
        <v>0</v>
      </c>
      <c r="QJ46" s="142"/>
      <c r="QK46" s="143"/>
      <c r="QL46" s="143"/>
      <c r="QM46" s="143"/>
      <c r="QN46" s="143"/>
      <c r="QO46" s="143"/>
      <c r="QP46" s="197"/>
      <c r="QQ46" s="197"/>
      <c r="QR46" s="264"/>
      <c r="QS46" s="265"/>
      <c r="QT46" s="265"/>
      <c r="QU46" s="266"/>
      <c r="QV46" s="193"/>
      <c r="QW46" s="131">
        <f t="shared" si="58"/>
        <v>0</v>
      </c>
      <c r="QX46" s="132">
        <v>0</v>
      </c>
      <c r="QY46" s="142"/>
      <c r="QZ46" s="143"/>
      <c r="RA46" s="143"/>
      <c r="RB46" s="143"/>
      <c r="RC46" s="143"/>
      <c r="RD46" s="143"/>
      <c r="RE46" s="197"/>
      <c r="RF46" s="197"/>
      <c r="RG46" s="264"/>
      <c r="RH46" s="265"/>
      <c r="RI46" s="265"/>
      <c r="RJ46" s="266"/>
      <c r="RK46" s="193"/>
      <c r="RL46" s="131">
        <f t="shared" si="59"/>
        <v>0</v>
      </c>
      <c r="RM46" s="132">
        <v>0</v>
      </c>
    </row>
    <row r="47" spans="1:481" ht="14.4">
      <c r="A47" s="199"/>
      <c r="B47" s="181"/>
      <c r="C47" s="181"/>
      <c r="D47" s="197"/>
      <c r="E47" s="197"/>
      <c r="F47" s="197"/>
      <c r="G47" s="122"/>
      <c r="H47" s="125" t="s">
        <v>233</v>
      </c>
      <c r="I47" s="367">
        <v>1</v>
      </c>
      <c r="J47" s="262">
        <v>4</v>
      </c>
      <c r="K47" s="262">
        <v>-77</v>
      </c>
      <c r="L47" s="263">
        <v>-72</v>
      </c>
      <c r="M47" s="193">
        <v>1000</v>
      </c>
      <c r="N47" s="131">
        <f t="shared" si="30"/>
        <v>-72</v>
      </c>
      <c r="O47" s="132">
        <f t="shared" si="0"/>
        <v>-72</v>
      </c>
      <c r="Q47" s="199"/>
      <c r="R47" s="181"/>
      <c r="S47" s="181"/>
      <c r="T47" s="197"/>
      <c r="U47" s="197"/>
      <c r="V47" s="197"/>
      <c r="W47" s="122"/>
      <c r="X47" s="125" t="s">
        <v>233</v>
      </c>
      <c r="Y47" s="367">
        <v>12</v>
      </c>
      <c r="Z47" s="262">
        <v>11</v>
      </c>
      <c r="AA47" s="262">
        <v>-122</v>
      </c>
      <c r="AB47" s="263">
        <v>-56</v>
      </c>
      <c r="AC47" s="193">
        <v>10000</v>
      </c>
      <c r="AD47" s="131">
        <f t="shared" si="31"/>
        <v>-56</v>
      </c>
      <c r="AE47" s="132">
        <f t="shared" ref="AE47:AE109" si="78">AD47+AE46</f>
        <v>-56</v>
      </c>
      <c r="AF47" s="199"/>
      <c r="AG47" s="181"/>
      <c r="AH47" s="181"/>
      <c r="AI47" s="197"/>
      <c r="AJ47" s="197"/>
      <c r="AK47" s="197"/>
      <c r="AL47" s="122"/>
      <c r="AM47" s="125" t="s">
        <v>233</v>
      </c>
      <c r="AN47" s="367">
        <v>16</v>
      </c>
      <c r="AO47" s="262">
        <v>22</v>
      </c>
      <c r="AP47" s="262">
        <v>-119</v>
      </c>
      <c r="AQ47" s="263">
        <v>-92</v>
      </c>
      <c r="AR47" s="193">
        <v>10000</v>
      </c>
      <c r="AS47" s="131">
        <f t="shared" si="32"/>
        <v>-92</v>
      </c>
      <c r="AT47" s="132">
        <f t="shared" ref="AT47:AT109" si="79">AS47+AT46</f>
        <v>-92</v>
      </c>
      <c r="AU47" s="199"/>
      <c r="AV47" s="181"/>
      <c r="AW47" s="181"/>
      <c r="AX47" s="197"/>
      <c r="AY47" s="197"/>
      <c r="AZ47" s="197"/>
      <c r="BA47" s="122"/>
      <c r="BB47" s="125" t="s">
        <v>233</v>
      </c>
      <c r="BC47" s="367">
        <v>16</v>
      </c>
      <c r="BD47" s="262">
        <v>22</v>
      </c>
      <c r="BE47" s="262">
        <v>-119</v>
      </c>
      <c r="BF47" s="263">
        <v>-92</v>
      </c>
      <c r="BG47" s="193">
        <v>10000</v>
      </c>
      <c r="BH47" s="131">
        <f t="shared" si="33"/>
        <v>-92</v>
      </c>
      <c r="BI47" s="132">
        <f t="shared" ref="BI47:BI109" si="80">BH47+BI46</f>
        <v>-92</v>
      </c>
      <c r="BJ47" s="160"/>
      <c r="BK47" s="199"/>
      <c r="BL47" s="181"/>
      <c r="BM47" s="181"/>
      <c r="BN47" s="197"/>
      <c r="BO47" s="197"/>
      <c r="BP47" s="197"/>
      <c r="BQ47" s="122"/>
      <c r="BR47" s="125"/>
      <c r="BS47" s="367">
        <v>14</v>
      </c>
      <c r="BT47" s="262">
        <v>116</v>
      </c>
      <c r="BU47" s="262">
        <v>-6</v>
      </c>
      <c r="BV47" s="263">
        <v>105</v>
      </c>
      <c r="BW47" s="193">
        <v>10000</v>
      </c>
      <c r="BX47" s="131">
        <f t="shared" si="62"/>
        <v>105</v>
      </c>
      <c r="BY47" s="132">
        <f t="shared" si="63"/>
        <v>152</v>
      </c>
      <c r="BZ47" s="160"/>
      <c r="CA47" s="199"/>
      <c r="CB47" s="181"/>
      <c r="CC47" s="181"/>
      <c r="CD47" s="197"/>
      <c r="CE47" s="197"/>
      <c r="CF47" s="197"/>
      <c r="CG47" s="122"/>
      <c r="CH47" s="125" t="s">
        <v>233</v>
      </c>
      <c r="CI47" s="262"/>
      <c r="CJ47" s="262"/>
      <c r="CK47" s="262"/>
      <c r="CL47" s="263"/>
      <c r="CM47" s="193">
        <v>10000</v>
      </c>
      <c r="CN47" s="131">
        <f t="shared" si="35"/>
        <v>0</v>
      </c>
      <c r="CO47" s="132">
        <f t="shared" ref="CO47:CO66" si="81">CN47+CO46</f>
        <v>0</v>
      </c>
      <c r="CP47" s="379"/>
      <c r="CQ47" s="349"/>
      <c r="CR47" s="349"/>
      <c r="CS47" s="378"/>
      <c r="CT47" s="378"/>
      <c r="CU47" s="378"/>
      <c r="CV47" s="358"/>
      <c r="CW47" s="366" t="s">
        <v>233</v>
      </c>
      <c r="CX47" s="367"/>
      <c r="CY47" s="367"/>
      <c r="CZ47" s="367"/>
      <c r="DA47" s="368"/>
      <c r="DB47" s="369">
        <v>10000</v>
      </c>
      <c r="DC47" s="370">
        <f t="shared" si="36"/>
        <v>0</v>
      </c>
      <c r="DD47" s="371">
        <f t="shared" si="6"/>
        <v>0</v>
      </c>
      <c r="DE47" s="199"/>
      <c r="DF47" s="181"/>
      <c r="DG47" s="181"/>
      <c r="DH47" s="197"/>
      <c r="DI47" s="197"/>
      <c r="DJ47" s="197"/>
      <c r="DK47" s="122"/>
      <c r="DL47" s="125" t="s">
        <v>233</v>
      </c>
      <c r="DM47" s="262"/>
      <c r="DN47" s="262"/>
      <c r="DO47" s="262"/>
      <c r="DP47" s="263"/>
      <c r="DQ47" s="193">
        <v>10000</v>
      </c>
      <c r="DR47" s="131">
        <f t="shared" si="37"/>
        <v>0</v>
      </c>
      <c r="DS47" s="132">
        <f t="shared" ref="DS47:DS66" si="82">DR47+DS46</f>
        <v>0</v>
      </c>
      <c r="DT47" s="199"/>
      <c r="DU47" s="181"/>
      <c r="DV47" s="181"/>
      <c r="DW47" s="197"/>
      <c r="DX47" s="197"/>
      <c r="DY47" s="197"/>
      <c r="DZ47" s="122"/>
      <c r="EA47" s="125" t="s">
        <v>233</v>
      </c>
      <c r="EB47" s="262"/>
      <c r="EC47" s="262"/>
      <c r="ED47" s="262"/>
      <c r="EE47" s="263"/>
      <c r="EF47" s="193">
        <v>10000</v>
      </c>
      <c r="EG47" s="131">
        <f t="shared" si="38"/>
        <v>0</v>
      </c>
      <c r="EH47" s="132">
        <f t="shared" ref="EH47:EH66" si="83">EG47+EH46</f>
        <v>0</v>
      </c>
      <c r="EI47" s="199"/>
      <c r="EJ47" s="181"/>
      <c r="EK47" s="181"/>
      <c r="EL47" s="197"/>
      <c r="EM47" s="197"/>
      <c r="EN47" s="197"/>
      <c r="EO47" s="122"/>
      <c r="EP47" s="125" t="s">
        <v>233</v>
      </c>
      <c r="EQ47" s="262"/>
      <c r="ER47" s="262"/>
      <c r="ES47" s="262"/>
      <c r="ET47" s="263"/>
      <c r="EU47" s="193">
        <v>10000</v>
      </c>
      <c r="EV47" s="131">
        <f t="shared" si="39"/>
        <v>0</v>
      </c>
      <c r="EW47" s="132">
        <f t="shared" ref="EW47:EW66" si="84">EV47+EW46</f>
        <v>0</v>
      </c>
      <c r="EX47" s="199"/>
      <c r="EY47" s="181"/>
      <c r="EZ47" s="181"/>
      <c r="FA47" s="197"/>
      <c r="FB47" s="197"/>
      <c r="FC47" s="197"/>
      <c r="FD47" s="122"/>
      <c r="FE47" s="125" t="s">
        <v>233</v>
      </c>
      <c r="FF47" s="262"/>
      <c r="FG47" s="262"/>
      <c r="FH47" s="262"/>
      <c r="FI47" s="263"/>
      <c r="FJ47" s="193">
        <v>10000</v>
      </c>
      <c r="FK47" s="131">
        <f t="shared" si="40"/>
        <v>0</v>
      </c>
      <c r="FL47" s="132">
        <f t="shared" ref="FL47:FL66" si="85">FK47+FL46</f>
        <v>0</v>
      </c>
      <c r="FM47" s="199"/>
      <c r="FN47" s="181"/>
      <c r="FO47" s="181"/>
      <c r="FP47" s="197"/>
      <c r="FQ47" s="197"/>
      <c r="FR47" s="197"/>
      <c r="FS47" s="122"/>
      <c r="FT47" s="125" t="s">
        <v>233</v>
      </c>
      <c r="FU47" s="262"/>
      <c r="FV47" s="262"/>
      <c r="FW47" s="262"/>
      <c r="FX47" s="263"/>
      <c r="FY47" s="193">
        <v>10000</v>
      </c>
      <c r="FZ47" s="131">
        <f t="shared" si="41"/>
        <v>0</v>
      </c>
      <c r="GA47" s="132">
        <f t="shared" ref="GA47:GA66" si="86">FZ47+GA46</f>
        <v>0</v>
      </c>
      <c r="GB47" s="199"/>
      <c r="GC47" s="181"/>
      <c r="GD47" s="181"/>
      <c r="GE47" s="197"/>
      <c r="GF47" s="197"/>
      <c r="GG47" s="197"/>
      <c r="GH47" s="122"/>
      <c r="GI47" s="125" t="s">
        <v>233</v>
      </c>
      <c r="GJ47" s="262"/>
      <c r="GK47" s="262"/>
      <c r="GL47" s="262"/>
      <c r="GM47" s="263"/>
      <c r="GN47" s="193">
        <v>10000</v>
      </c>
      <c r="GO47" s="131">
        <f t="shared" si="42"/>
        <v>0</v>
      </c>
      <c r="GP47" s="132">
        <f t="shared" ref="GP47:GP66" si="87">GO47+GP46</f>
        <v>0</v>
      </c>
      <c r="GQ47" s="199"/>
      <c r="GR47" s="181"/>
      <c r="GS47" s="181"/>
      <c r="GT47" s="197"/>
      <c r="GU47" s="197"/>
      <c r="GV47" s="197"/>
      <c r="GW47" s="122"/>
      <c r="GX47" s="125" t="s">
        <v>233</v>
      </c>
      <c r="GY47" s="262">
        <v>5</v>
      </c>
      <c r="GZ47" s="262">
        <v>539</v>
      </c>
      <c r="HA47" s="262">
        <v>-31</v>
      </c>
      <c r="HB47" s="263">
        <v>521</v>
      </c>
      <c r="HC47" s="193">
        <v>10000</v>
      </c>
      <c r="HD47" s="131">
        <f t="shared" si="43"/>
        <v>521</v>
      </c>
      <c r="HE47" s="132">
        <f t="shared" ref="HE47:HE66" si="88">HD47+HE46</f>
        <v>521</v>
      </c>
      <c r="HF47" s="199"/>
      <c r="HG47" s="181"/>
      <c r="HH47" s="181"/>
      <c r="HI47" s="197"/>
      <c r="HJ47" s="197"/>
      <c r="HK47" s="197"/>
      <c r="HL47" s="122"/>
      <c r="HM47" s="125" t="s">
        <v>233</v>
      </c>
      <c r="HN47" s="262"/>
      <c r="HO47" s="262"/>
      <c r="HP47" s="262"/>
      <c r="HQ47" s="263"/>
      <c r="HR47" s="193"/>
      <c r="HS47" s="131">
        <f t="shared" si="44"/>
        <v>0</v>
      </c>
      <c r="HT47" s="132">
        <f t="shared" si="14"/>
        <v>1341</v>
      </c>
      <c r="HU47" s="199"/>
      <c r="HV47" s="181"/>
      <c r="HW47" s="181"/>
      <c r="HX47" s="197"/>
      <c r="HY47" s="197"/>
      <c r="HZ47" s="197"/>
      <c r="IA47" s="122"/>
      <c r="IB47" s="125" t="s">
        <v>233</v>
      </c>
      <c r="IC47" s="262"/>
      <c r="ID47" s="262"/>
      <c r="IE47" s="262"/>
      <c r="IF47" s="263"/>
      <c r="IG47" s="193"/>
      <c r="IH47" s="131">
        <f t="shared" si="45"/>
        <v>0</v>
      </c>
      <c r="II47" s="132">
        <f t="shared" si="15"/>
        <v>6499</v>
      </c>
      <c r="IJ47" s="199"/>
      <c r="IK47" s="181"/>
      <c r="IL47" s="181"/>
      <c r="IM47" s="197"/>
      <c r="IN47" s="197"/>
      <c r="IO47" s="197"/>
      <c r="IP47" s="122"/>
      <c r="IQ47" s="125" t="s">
        <v>233</v>
      </c>
      <c r="IR47" s="262"/>
      <c r="IS47" s="262"/>
      <c r="IT47" s="262"/>
      <c r="IU47" s="263"/>
      <c r="IV47" s="193"/>
      <c r="IW47" s="131">
        <f t="shared" si="46"/>
        <v>0</v>
      </c>
      <c r="IX47" s="132">
        <f t="shared" si="16"/>
        <v>1508</v>
      </c>
      <c r="IY47" s="199"/>
      <c r="IZ47" s="181"/>
      <c r="JA47" s="181"/>
      <c r="JB47" s="197"/>
      <c r="JC47" s="197"/>
      <c r="JD47" s="197"/>
      <c r="JE47" s="122"/>
      <c r="JF47" s="125" t="s">
        <v>233</v>
      </c>
      <c r="JG47" s="262">
        <v>6</v>
      </c>
      <c r="JH47" s="262">
        <v>63</v>
      </c>
      <c r="JI47" s="262">
        <v>-1</v>
      </c>
      <c r="JJ47" s="263">
        <v>63</v>
      </c>
      <c r="JK47" s="193">
        <v>1000</v>
      </c>
      <c r="JL47" s="131">
        <f t="shared" si="47"/>
        <v>63</v>
      </c>
      <c r="JM47" s="132">
        <f t="shared" si="71"/>
        <v>2531</v>
      </c>
      <c r="JN47" s="199"/>
      <c r="JO47" s="181"/>
      <c r="JP47" s="181"/>
      <c r="JQ47" s="197"/>
      <c r="JR47" s="197"/>
      <c r="JS47" s="197"/>
      <c r="JT47" s="122"/>
      <c r="JU47" s="122"/>
      <c r="JV47" s="262"/>
      <c r="JW47" s="262"/>
      <c r="JX47" s="262"/>
      <c r="JY47" s="263"/>
      <c r="JZ47" s="193">
        <v>1000</v>
      </c>
      <c r="KA47" s="131">
        <f t="shared" si="77"/>
        <v>0</v>
      </c>
      <c r="KB47" s="132">
        <f t="shared" si="18"/>
        <v>252</v>
      </c>
      <c r="KC47" s="199"/>
      <c r="KD47" s="181"/>
      <c r="KE47" s="181"/>
      <c r="KF47" s="197"/>
      <c r="KG47" s="197"/>
      <c r="KH47" s="197"/>
      <c r="KI47" s="122"/>
      <c r="KJ47" s="122"/>
      <c r="KK47" s="262"/>
      <c r="KL47" s="262"/>
      <c r="KM47" s="262"/>
      <c r="KN47" s="263"/>
      <c r="KO47" s="193">
        <v>1000</v>
      </c>
      <c r="KP47" s="131">
        <f t="shared" si="49"/>
        <v>0</v>
      </c>
      <c r="KQ47" s="132">
        <f t="shared" si="19"/>
        <v>-230</v>
      </c>
      <c r="KR47" s="199"/>
      <c r="KS47" s="181"/>
      <c r="KT47" s="199"/>
      <c r="KU47" s="197"/>
      <c r="KV47" s="197"/>
      <c r="KW47" s="197"/>
      <c r="KX47" s="122"/>
      <c r="KY47" s="122"/>
      <c r="KZ47" s="262">
        <v>19</v>
      </c>
      <c r="LA47" s="262">
        <v>19</v>
      </c>
      <c r="LB47" s="262">
        <v>-74</v>
      </c>
      <c r="LC47" s="263">
        <v>18</v>
      </c>
      <c r="LD47" s="193">
        <v>1000</v>
      </c>
      <c r="LE47" s="131">
        <f t="shared" si="50"/>
        <v>18</v>
      </c>
      <c r="LF47" s="132">
        <f t="shared" si="20"/>
        <v>1771</v>
      </c>
      <c r="LG47" s="160"/>
      <c r="LH47" s="199"/>
      <c r="LI47" s="199"/>
      <c r="LJ47" s="199"/>
      <c r="LK47" s="199"/>
      <c r="LL47" s="199"/>
      <c r="LM47" s="198"/>
      <c r="LN47" s="197"/>
      <c r="LO47" s="197"/>
      <c r="LP47" s="121"/>
      <c r="LQ47" s="202"/>
      <c r="LR47" s="124"/>
      <c r="LS47" s="592" t="s">
        <v>196</v>
      </c>
      <c r="LT47" s="593"/>
      <c r="LU47" s="129">
        <v>1</v>
      </c>
      <c r="LV47" s="129"/>
      <c r="LW47" s="129"/>
      <c r="LX47" s="130"/>
      <c r="LY47" s="193">
        <v>1000</v>
      </c>
      <c r="LZ47" s="131">
        <f t="shared" si="51"/>
        <v>0</v>
      </c>
      <c r="MA47" s="132">
        <f t="shared" si="21"/>
        <v>513</v>
      </c>
      <c r="MB47" s="160"/>
      <c r="MC47" s="199"/>
      <c r="MD47" s="199"/>
      <c r="ME47" s="199"/>
      <c r="MF47" s="199"/>
      <c r="MG47" s="199"/>
      <c r="MH47" s="198"/>
      <c r="MI47" s="197"/>
      <c r="MJ47" s="197"/>
      <c r="MK47" s="121"/>
      <c r="ML47" s="202"/>
      <c r="MM47" s="124"/>
      <c r="MN47" s="592"/>
      <c r="MO47" s="593"/>
      <c r="MP47" s="129">
        <v>1</v>
      </c>
      <c r="MQ47" s="129"/>
      <c r="MR47" s="129"/>
      <c r="MS47" s="130"/>
      <c r="MT47" s="193">
        <v>1000</v>
      </c>
      <c r="MU47" s="131">
        <f t="shared" si="52"/>
        <v>0</v>
      </c>
      <c r="MV47" s="132">
        <f t="shared" si="22"/>
        <v>158</v>
      </c>
      <c r="MX47" s="199"/>
      <c r="MY47" s="199"/>
      <c r="MZ47" s="199"/>
      <c r="NA47" s="199"/>
      <c r="NB47" s="199"/>
      <c r="NC47" s="198"/>
      <c r="ND47" s="197"/>
      <c r="NE47" s="197"/>
      <c r="NF47" s="121"/>
      <c r="NG47" s="202"/>
      <c r="NH47" s="124"/>
      <c r="NI47" s="592" t="s">
        <v>197</v>
      </c>
      <c r="NJ47" s="593"/>
      <c r="NK47" s="129">
        <v>1</v>
      </c>
      <c r="NL47" s="129"/>
      <c r="NM47" s="129"/>
      <c r="NN47" s="130">
        <v>20</v>
      </c>
      <c r="NO47" s="193">
        <v>508</v>
      </c>
      <c r="NP47" s="131">
        <f t="shared" si="53"/>
        <v>20</v>
      </c>
      <c r="NQ47" s="132">
        <f t="shared" si="23"/>
        <v>156</v>
      </c>
      <c r="NS47" s="199"/>
      <c r="NT47" s="199"/>
      <c r="NU47" s="199"/>
      <c r="NV47" s="199"/>
      <c r="NW47" s="199"/>
      <c r="NX47" s="198"/>
      <c r="NY47" s="197"/>
      <c r="NZ47" s="197"/>
      <c r="OA47" s="121"/>
      <c r="OB47" s="202"/>
      <c r="OC47" s="124"/>
      <c r="OD47" s="617" t="s">
        <v>206</v>
      </c>
      <c r="OE47" s="593"/>
      <c r="OF47" s="129">
        <v>32</v>
      </c>
      <c r="OG47" s="129">
        <v>92</v>
      </c>
      <c r="OH47" s="129">
        <v>0</v>
      </c>
      <c r="OI47" s="130">
        <v>92</v>
      </c>
      <c r="OJ47" s="193">
        <v>1000</v>
      </c>
      <c r="OK47" s="131">
        <f t="shared" si="54"/>
        <v>92</v>
      </c>
      <c r="OL47" s="132">
        <f t="shared" si="24"/>
        <v>1819</v>
      </c>
      <c r="OQ47" s="482"/>
      <c r="OR47" s="465"/>
      <c r="OS47" s="465"/>
      <c r="OT47" s="481"/>
      <c r="OU47" s="481"/>
      <c r="OV47" s="481"/>
      <c r="OW47" s="358"/>
      <c r="OX47" s="475" t="s">
        <v>233</v>
      </c>
      <c r="OY47" s="367"/>
      <c r="OZ47" s="367"/>
      <c r="PA47" s="367"/>
      <c r="PB47" s="368"/>
      <c r="PC47" s="476">
        <v>1000</v>
      </c>
      <c r="PD47" s="370">
        <f t="shared" si="55"/>
        <v>0</v>
      </c>
      <c r="PE47" s="477">
        <f t="shared" ref="PE47:PE109" si="89">PD47+PE46</f>
        <v>0</v>
      </c>
      <c r="PF47" s="199"/>
      <c r="PG47" s="181"/>
      <c r="PH47" s="181"/>
      <c r="PI47" s="197"/>
      <c r="PJ47" s="197"/>
      <c r="PK47" s="197"/>
      <c r="PL47" s="122"/>
      <c r="PM47" s="125" t="s">
        <v>233</v>
      </c>
      <c r="PN47" s="367"/>
      <c r="PO47" s="262"/>
      <c r="PP47" s="262"/>
      <c r="PQ47" s="263"/>
      <c r="PR47" s="193">
        <v>1000</v>
      </c>
      <c r="PS47" s="131">
        <f t="shared" si="56"/>
        <v>0</v>
      </c>
      <c r="PT47" s="132">
        <f t="shared" ref="PT47:PT109" si="90">PS47+PT46</f>
        <v>0</v>
      </c>
      <c r="PU47" s="199"/>
      <c r="PV47" s="181"/>
      <c r="PW47" s="181"/>
      <c r="PX47" s="197"/>
      <c r="PY47" s="197"/>
      <c r="PZ47" s="197"/>
      <c r="QA47" s="122"/>
      <c r="QB47" s="125" t="s">
        <v>233</v>
      </c>
      <c r="QC47" s="367"/>
      <c r="QD47" s="262"/>
      <c r="QE47" s="262"/>
      <c r="QF47" s="263"/>
      <c r="QG47" s="193">
        <v>1000</v>
      </c>
      <c r="QH47" s="131">
        <f t="shared" si="57"/>
        <v>0</v>
      </c>
      <c r="QI47" s="132">
        <f t="shared" ref="QI47:QI109" si="91">QH47+QI46</f>
        <v>0</v>
      </c>
      <c r="QJ47" s="199"/>
      <c r="QK47" s="181"/>
      <c r="QL47" s="181"/>
      <c r="QM47" s="197"/>
      <c r="QN47" s="197"/>
      <c r="QO47" s="197"/>
      <c r="QP47" s="122"/>
      <c r="QQ47" s="125" t="s">
        <v>233</v>
      </c>
      <c r="QR47" s="367"/>
      <c r="QS47" s="262"/>
      <c r="QT47" s="262"/>
      <c r="QU47" s="263"/>
      <c r="QV47" s="193">
        <v>1000</v>
      </c>
      <c r="QW47" s="131">
        <f t="shared" si="58"/>
        <v>0</v>
      </c>
      <c r="QX47" s="132">
        <f t="shared" ref="QX47:QX109" si="92">QW47+QX46</f>
        <v>0</v>
      </c>
      <c r="QY47" s="199"/>
      <c r="QZ47" s="181"/>
      <c r="RA47" s="181"/>
      <c r="RB47" s="197"/>
      <c r="RC47" s="197"/>
      <c r="RD47" s="197"/>
      <c r="RE47" s="122"/>
      <c r="RF47" s="125" t="s">
        <v>233</v>
      </c>
      <c r="RG47" s="367">
        <v>8</v>
      </c>
      <c r="RH47" s="262">
        <v>0</v>
      </c>
      <c r="RI47" s="262">
        <v>-107</v>
      </c>
      <c r="RJ47" s="263">
        <v>-91</v>
      </c>
      <c r="RK47" s="193">
        <v>1000</v>
      </c>
      <c r="RL47" s="131">
        <f t="shared" si="59"/>
        <v>-91</v>
      </c>
      <c r="RM47" s="132">
        <f t="shared" ref="RM47:RM109" si="93">RL47+RM46</f>
        <v>-91</v>
      </c>
    </row>
    <row r="48" spans="1:481" ht="14.4">
      <c r="A48" s="133" t="s">
        <v>111</v>
      </c>
      <c r="B48" s="194"/>
      <c r="C48" s="194"/>
      <c r="D48" s="194"/>
      <c r="E48" s="194"/>
      <c r="F48" s="194"/>
      <c r="G48" s="122"/>
      <c r="H48" s="125" t="s">
        <v>261</v>
      </c>
      <c r="I48" s="367">
        <v>1</v>
      </c>
      <c r="J48" s="262">
        <v>35</v>
      </c>
      <c r="K48" s="262">
        <v>-6</v>
      </c>
      <c r="L48" s="263">
        <v>34</v>
      </c>
      <c r="M48" s="193">
        <v>1000</v>
      </c>
      <c r="N48" s="131">
        <f t="shared" si="30"/>
        <v>34</v>
      </c>
      <c r="O48" s="132">
        <f t="shared" si="0"/>
        <v>-38</v>
      </c>
      <c r="Q48" s="133" t="s">
        <v>111</v>
      </c>
      <c r="R48" s="194"/>
      <c r="S48" s="194"/>
      <c r="T48" s="194"/>
      <c r="U48" s="194"/>
      <c r="V48" s="194"/>
      <c r="W48" s="122"/>
      <c r="X48" s="125" t="s">
        <v>261</v>
      </c>
      <c r="Y48" s="367">
        <v>8</v>
      </c>
      <c r="Z48" s="262">
        <v>24</v>
      </c>
      <c r="AA48" s="262">
        <v>-35</v>
      </c>
      <c r="AB48" s="263">
        <v>-5</v>
      </c>
      <c r="AC48" s="193">
        <v>10000</v>
      </c>
      <c r="AD48" s="131">
        <f t="shared" si="31"/>
        <v>-5</v>
      </c>
      <c r="AE48" s="132">
        <f t="shared" si="78"/>
        <v>-61</v>
      </c>
      <c r="AF48" s="133" t="s">
        <v>111</v>
      </c>
      <c r="AG48" s="194"/>
      <c r="AH48" s="194"/>
      <c r="AI48" s="194"/>
      <c r="AJ48" s="194"/>
      <c r="AK48" s="194"/>
      <c r="AL48" s="122"/>
      <c r="AM48" s="125" t="s">
        <v>261</v>
      </c>
      <c r="AN48" s="367">
        <v>14</v>
      </c>
      <c r="AO48" s="262">
        <v>52</v>
      </c>
      <c r="AP48" s="262">
        <v>-56</v>
      </c>
      <c r="AQ48" s="263">
        <v>22</v>
      </c>
      <c r="AR48" s="193">
        <v>10000</v>
      </c>
      <c r="AS48" s="131">
        <f t="shared" si="32"/>
        <v>22</v>
      </c>
      <c r="AT48" s="132">
        <f t="shared" si="79"/>
        <v>-70</v>
      </c>
      <c r="AU48" s="133" t="s">
        <v>111</v>
      </c>
      <c r="AV48" s="194"/>
      <c r="AW48" s="194"/>
      <c r="AX48" s="194"/>
      <c r="AY48" s="194"/>
      <c r="AZ48" s="194"/>
      <c r="BA48" s="122"/>
      <c r="BB48" s="125" t="s">
        <v>261</v>
      </c>
      <c r="BC48" s="367">
        <v>14</v>
      </c>
      <c r="BD48" s="262">
        <v>52</v>
      </c>
      <c r="BE48" s="262">
        <v>-56</v>
      </c>
      <c r="BF48" s="263">
        <v>22</v>
      </c>
      <c r="BG48" s="193">
        <v>10000</v>
      </c>
      <c r="BH48" s="131">
        <f t="shared" si="33"/>
        <v>22</v>
      </c>
      <c r="BI48" s="132">
        <f t="shared" si="80"/>
        <v>-70</v>
      </c>
      <c r="BJ48" s="400"/>
      <c r="BK48" s="133" t="s">
        <v>111</v>
      </c>
      <c r="BL48" s="194"/>
      <c r="BM48" s="194"/>
      <c r="BN48" s="194"/>
      <c r="BO48" s="194"/>
      <c r="BP48" s="194"/>
      <c r="BQ48" s="122"/>
      <c r="BR48" s="122"/>
      <c r="BS48" s="367">
        <v>12</v>
      </c>
      <c r="BT48" s="262">
        <v>77</v>
      </c>
      <c r="BU48" s="262">
        <v>0</v>
      </c>
      <c r="BV48" s="263">
        <v>77</v>
      </c>
      <c r="BW48" s="193">
        <v>10000</v>
      </c>
      <c r="BX48" s="131">
        <f t="shared" si="62"/>
        <v>77</v>
      </c>
      <c r="BY48" s="132">
        <f t="shared" si="63"/>
        <v>229</v>
      </c>
      <c r="BZ48" s="400"/>
      <c r="CA48" s="133" t="s">
        <v>111</v>
      </c>
      <c r="CB48" s="194"/>
      <c r="CC48" s="194"/>
      <c r="CD48" s="194"/>
      <c r="CE48" s="194"/>
      <c r="CF48" s="194"/>
      <c r="CG48" s="122"/>
      <c r="CH48" s="125" t="s">
        <v>253</v>
      </c>
      <c r="CI48" s="262"/>
      <c r="CJ48" s="262"/>
      <c r="CK48" s="262"/>
      <c r="CL48" s="263"/>
      <c r="CM48" s="193">
        <v>10000</v>
      </c>
      <c r="CN48" s="131">
        <f t="shared" si="35"/>
        <v>0</v>
      </c>
      <c r="CO48" s="132">
        <f t="shared" si="81"/>
        <v>0</v>
      </c>
      <c r="CP48" s="363" t="s">
        <v>111</v>
      </c>
      <c r="CQ48" s="364"/>
      <c r="CR48" s="364"/>
      <c r="CS48" s="364"/>
      <c r="CT48" s="364"/>
      <c r="CU48" s="364"/>
      <c r="CV48" s="358"/>
      <c r="CW48" s="366" t="s">
        <v>253</v>
      </c>
      <c r="CX48" s="367"/>
      <c r="CY48" s="367"/>
      <c r="CZ48" s="367"/>
      <c r="DA48" s="368"/>
      <c r="DB48" s="369">
        <v>10000</v>
      </c>
      <c r="DC48" s="370">
        <f t="shared" si="36"/>
        <v>0</v>
      </c>
      <c r="DD48" s="371">
        <f t="shared" si="6"/>
        <v>0</v>
      </c>
      <c r="DE48" s="133" t="s">
        <v>111</v>
      </c>
      <c r="DF48" s="194"/>
      <c r="DG48" s="194"/>
      <c r="DH48" s="194"/>
      <c r="DI48" s="194"/>
      <c r="DJ48" s="194"/>
      <c r="DK48" s="122"/>
      <c r="DL48" s="125" t="s">
        <v>253</v>
      </c>
      <c r="DM48" s="262"/>
      <c r="DN48" s="262"/>
      <c r="DO48" s="262"/>
      <c r="DP48" s="263"/>
      <c r="DQ48" s="193">
        <v>10000</v>
      </c>
      <c r="DR48" s="131">
        <f t="shared" si="37"/>
        <v>0</v>
      </c>
      <c r="DS48" s="132">
        <f t="shared" si="82"/>
        <v>0</v>
      </c>
      <c r="DT48" s="133" t="s">
        <v>111</v>
      </c>
      <c r="DU48" s="194"/>
      <c r="DV48" s="194"/>
      <c r="DW48" s="194"/>
      <c r="DX48" s="194"/>
      <c r="DY48" s="194"/>
      <c r="DZ48" s="122"/>
      <c r="EA48" s="125" t="s">
        <v>253</v>
      </c>
      <c r="EB48" s="262"/>
      <c r="EC48" s="262"/>
      <c r="ED48" s="262"/>
      <c r="EE48" s="263"/>
      <c r="EF48" s="193">
        <v>10000</v>
      </c>
      <c r="EG48" s="131">
        <f t="shared" si="38"/>
        <v>0</v>
      </c>
      <c r="EH48" s="132">
        <f t="shared" si="83"/>
        <v>0</v>
      </c>
      <c r="EI48" s="133" t="s">
        <v>111</v>
      </c>
      <c r="EJ48" s="194"/>
      <c r="EK48" s="194"/>
      <c r="EL48" s="194"/>
      <c r="EM48" s="194"/>
      <c r="EN48" s="194"/>
      <c r="EO48" s="122"/>
      <c r="EP48" s="125" t="s">
        <v>253</v>
      </c>
      <c r="EQ48" s="262"/>
      <c r="ER48" s="262"/>
      <c r="ES48" s="262"/>
      <c r="ET48" s="263"/>
      <c r="EU48" s="193">
        <v>10000</v>
      </c>
      <c r="EV48" s="131">
        <f t="shared" si="39"/>
        <v>0</v>
      </c>
      <c r="EW48" s="132">
        <f t="shared" si="84"/>
        <v>0</v>
      </c>
      <c r="EX48" s="133" t="s">
        <v>111</v>
      </c>
      <c r="EY48" s="194"/>
      <c r="EZ48" s="194"/>
      <c r="FA48" s="194"/>
      <c r="FB48" s="194"/>
      <c r="FC48" s="194"/>
      <c r="FD48" s="122"/>
      <c r="FE48" s="125" t="s">
        <v>253</v>
      </c>
      <c r="FF48" s="262"/>
      <c r="FG48" s="262"/>
      <c r="FH48" s="262"/>
      <c r="FI48" s="263"/>
      <c r="FJ48" s="193">
        <v>10000</v>
      </c>
      <c r="FK48" s="131">
        <f t="shared" si="40"/>
        <v>0</v>
      </c>
      <c r="FL48" s="132">
        <f t="shared" si="85"/>
        <v>0</v>
      </c>
      <c r="FM48" s="133" t="s">
        <v>111</v>
      </c>
      <c r="FN48" s="194"/>
      <c r="FO48" s="194"/>
      <c r="FP48" s="194"/>
      <c r="FQ48" s="194"/>
      <c r="FR48" s="194"/>
      <c r="FS48" s="122"/>
      <c r="FT48" s="125" t="s">
        <v>253</v>
      </c>
      <c r="FU48" s="262"/>
      <c r="FV48" s="262"/>
      <c r="FW48" s="262"/>
      <c r="FX48" s="263"/>
      <c r="FY48" s="193">
        <v>10000</v>
      </c>
      <c r="FZ48" s="131">
        <f t="shared" si="41"/>
        <v>0</v>
      </c>
      <c r="GA48" s="132">
        <f t="shared" si="86"/>
        <v>0</v>
      </c>
      <c r="GB48" s="133" t="s">
        <v>111</v>
      </c>
      <c r="GC48" s="194"/>
      <c r="GD48" s="194"/>
      <c r="GE48" s="194"/>
      <c r="GF48" s="194"/>
      <c r="GG48" s="194"/>
      <c r="GH48" s="122"/>
      <c r="GI48" s="125" t="s">
        <v>253</v>
      </c>
      <c r="GJ48" s="262"/>
      <c r="GK48" s="262"/>
      <c r="GL48" s="262"/>
      <c r="GM48" s="263"/>
      <c r="GN48" s="193">
        <v>10000</v>
      </c>
      <c r="GO48" s="131">
        <f t="shared" si="42"/>
        <v>0</v>
      </c>
      <c r="GP48" s="132">
        <f t="shared" si="87"/>
        <v>0</v>
      </c>
      <c r="GQ48" s="133" t="s">
        <v>111</v>
      </c>
      <c r="GR48" s="194"/>
      <c r="GS48" s="194"/>
      <c r="GT48" s="194"/>
      <c r="GU48" s="194"/>
      <c r="GV48" s="194"/>
      <c r="GW48" s="122"/>
      <c r="GX48" s="125" t="s">
        <v>253</v>
      </c>
      <c r="GY48" s="262">
        <v>11</v>
      </c>
      <c r="GZ48" s="262">
        <v>340</v>
      </c>
      <c r="HA48" s="262">
        <v>-21</v>
      </c>
      <c r="HB48" s="263">
        <v>331</v>
      </c>
      <c r="HC48" s="193">
        <v>10000</v>
      </c>
      <c r="HD48" s="131">
        <f t="shared" si="43"/>
        <v>331</v>
      </c>
      <c r="HE48" s="132">
        <f t="shared" si="88"/>
        <v>852</v>
      </c>
      <c r="HF48" s="133" t="s">
        <v>111</v>
      </c>
      <c r="HG48" s="194"/>
      <c r="HH48" s="194"/>
      <c r="HI48" s="194"/>
      <c r="HJ48" s="194"/>
      <c r="HK48" s="194"/>
      <c r="HL48" s="122"/>
      <c r="HM48" s="125" t="s">
        <v>238</v>
      </c>
      <c r="HN48" s="262"/>
      <c r="HO48" s="262"/>
      <c r="HP48" s="262"/>
      <c r="HQ48" s="263"/>
      <c r="HR48" s="193"/>
      <c r="HS48" s="131">
        <f t="shared" si="44"/>
        <v>0</v>
      </c>
      <c r="HT48" s="132">
        <f t="shared" si="14"/>
        <v>1341</v>
      </c>
      <c r="HU48" s="133" t="s">
        <v>111</v>
      </c>
      <c r="HV48" s="194"/>
      <c r="HW48" s="194"/>
      <c r="HX48" s="194"/>
      <c r="HY48" s="194"/>
      <c r="HZ48" s="194"/>
      <c r="IA48" s="122"/>
      <c r="IB48" s="125" t="s">
        <v>238</v>
      </c>
      <c r="IC48" s="262"/>
      <c r="ID48" s="262"/>
      <c r="IE48" s="262"/>
      <c r="IF48" s="263"/>
      <c r="IG48" s="193"/>
      <c r="IH48" s="131">
        <f t="shared" si="45"/>
        <v>0</v>
      </c>
      <c r="II48" s="132">
        <f t="shared" si="15"/>
        <v>6499</v>
      </c>
      <c r="IJ48" s="133" t="s">
        <v>111</v>
      </c>
      <c r="IK48" s="194"/>
      <c r="IL48" s="194"/>
      <c r="IM48" s="194"/>
      <c r="IN48" s="194"/>
      <c r="IO48" s="194"/>
      <c r="IP48" s="122"/>
      <c r="IQ48" s="125" t="s">
        <v>238</v>
      </c>
      <c r="IR48" s="262"/>
      <c r="IS48" s="262"/>
      <c r="IT48" s="262"/>
      <c r="IU48" s="263"/>
      <c r="IV48" s="193"/>
      <c r="IW48" s="131">
        <f t="shared" si="46"/>
        <v>0</v>
      </c>
      <c r="IX48" s="132">
        <f t="shared" si="16"/>
        <v>1508</v>
      </c>
      <c r="IY48" s="133" t="s">
        <v>111</v>
      </c>
      <c r="IZ48" s="194"/>
      <c r="JA48" s="194"/>
      <c r="JB48" s="194"/>
      <c r="JC48" s="194"/>
      <c r="JD48" s="194"/>
      <c r="JE48" s="122"/>
      <c r="JF48" s="125" t="s">
        <v>238</v>
      </c>
      <c r="JG48" s="262">
        <v>8</v>
      </c>
      <c r="JH48" s="262">
        <v>41</v>
      </c>
      <c r="JI48" s="262">
        <v>-20</v>
      </c>
      <c r="JJ48" s="263">
        <v>41</v>
      </c>
      <c r="JK48" s="193">
        <v>1000</v>
      </c>
      <c r="JL48" s="131">
        <f t="shared" si="47"/>
        <v>41</v>
      </c>
      <c r="JM48" s="132">
        <f t="shared" si="71"/>
        <v>2572</v>
      </c>
      <c r="JN48" s="133" t="s">
        <v>111</v>
      </c>
      <c r="JO48" s="194"/>
      <c r="JP48" s="194"/>
      <c r="JQ48" s="194"/>
      <c r="JR48" s="194"/>
      <c r="JS48" s="194"/>
      <c r="JT48" s="122"/>
      <c r="JU48" s="122"/>
      <c r="JV48" s="262"/>
      <c r="JW48" s="262"/>
      <c r="JX48" s="262"/>
      <c r="JY48" s="263"/>
      <c r="JZ48" s="193">
        <v>1000</v>
      </c>
      <c r="KA48" s="131">
        <f t="shared" si="77"/>
        <v>0</v>
      </c>
      <c r="KB48" s="132">
        <f t="shared" si="18"/>
        <v>252</v>
      </c>
      <c r="KC48" s="133" t="s">
        <v>111</v>
      </c>
      <c r="KD48" s="194"/>
      <c r="KE48" s="194"/>
      <c r="KF48" s="194"/>
      <c r="KG48" s="194"/>
      <c r="KH48" s="194"/>
      <c r="KI48" s="122"/>
      <c r="KJ48" s="122"/>
      <c r="KK48" s="262"/>
      <c r="KL48" s="262"/>
      <c r="KM48" s="262"/>
      <c r="KN48" s="263"/>
      <c r="KO48" s="193">
        <v>1000</v>
      </c>
      <c r="KP48" s="131">
        <f t="shared" si="49"/>
        <v>0</v>
      </c>
      <c r="KQ48" s="132">
        <f t="shared" si="19"/>
        <v>-230</v>
      </c>
      <c r="KR48" s="133" t="s">
        <v>111</v>
      </c>
      <c r="KS48" s="194"/>
      <c r="KT48" s="194"/>
      <c r="KU48" s="194"/>
      <c r="KV48" s="194"/>
      <c r="KW48" s="194"/>
      <c r="KX48" s="122"/>
      <c r="KY48" s="122"/>
      <c r="KZ48" s="262">
        <v>9</v>
      </c>
      <c r="LA48" s="262">
        <v>64</v>
      </c>
      <c r="LB48" s="262">
        <v>-29</v>
      </c>
      <c r="LC48" s="263">
        <v>63</v>
      </c>
      <c r="LD48" s="193">
        <v>1000</v>
      </c>
      <c r="LE48" s="131">
        <f t="shared" si="50"/>
        <v>63</v>
      </c>
      <c r="LF48" s="132">
        <f t="shared" si="20"/>
        <v>1834</v>
      </c>
      <c r="LG48" s="271"/>
      <c r="LH48" s="133" t="s">
        <v>111</v>
      </c>
      <c r="LI48" s="194"/>
      <c r="LJ48" s="194"/>
      <c r="LK48" s="194"/>
      <c r="LL48" s="194"/>
      <c r="LM48" s="192"/>
      <c r="LN48" s="194"/>
      <c r="LO48" s="194"/>
      <c r="LP48" s="121"/>
      <c r="LQ48" s="122"/>
      <c r="LR48" s="135"/>
      <c r="LS48" s="128"/>
      <c r="LT48" s="71"/>
      <c r="LU48" s="129">
        <v>1</v>
      </c>
      <c r="LV48" s="129"/>
      <c r="LW48" s="129"/>
      <c r="LX48" s="130"/>
      <c r="LY48" s="193">
        <v>1000</v>
      </c>
      <c r="LZ48" s="131">
        <f t="shared" si="51"/>
        <v>0</v>
      </c>
      <c r="MA48" s="132">
        <f t="shared" si="21"/>
        <v>513</v>
      </c>
      <c r="MB48" s="229"/>
      <c r="MC48" s="133" t="s">
        <v>111</v>
      </c>
      <c r="MD48" s="194"/>
      <c r="ME48" s="194"/>
      <c r="MF48" s="194"/>
      <c r="MG48" s="194"/>
      <c r="MH48" s="192"/>
      <c r="MI48" s="194"/>
      <c r="MJ48" s="194"/>
      <c r="MK48" s="121"/>
      <c r="ML48" s="122"/>
      <c r="MM48" s="135"/>
      <c r="MN48" s="128"/>
      <c r="MO48" s="71"/>
      <c r="MP48" s="129">
        <v>1</v>
      </c>
      <c r="MQ48" s="129"/>
      <c r="MR48" s="129"/>
      <c r="MS48" s="130"/>
      <c r="MT48" s="193">
        <v>1000</v>
      </c>
      <c r="MU48" s="131">
        <f t="shared" si="52"/>
        <v>0</v>
      </c>
      <c r="MV48" s="132">
        <f t="shared" si="22"/>
        <v>158</v>
      </c>
      <c r="MX48" s="133" t="s">
        <v>111</v>
      </c>
      <c r="MY48" s="194"/>
      <c r="MZ48" s="194"/>
      <c r="NA48" s="194"/>
      <c r="NB48" s="194"/>
      <c r="NC48" s="192"/>
      <c r="ND48" s="194"/>
      <c r="NE48" s="194"/>
      <c r="NF48" s="121"/>
      <c r="NG48" s="122"/>
      <c r="NH48" s="135"/>
      <c r="NI48" s="617" t="s">
        <v>201</v>
      </c>
      <c r="NJ48" s="593"/>
      <c r="NK48" s="129">
        <v>1</v>
      </c>
      <c r="NL48" s="129"/>
      <c r="NM48" s="129"/>
      <c r="NN48" s="130">
        <v>11</v>
      </c>
      <c r="NO48" s="193">
        <v>803</v>
      </c>
      <c r="NP48" s="131">
        <f t="shared" si="53"/>
        <v>11</v>
      </c>
      <c r="NQ48" s="132">
        <f t="shared" si="23"/>
        <v>167</v>
      </c>
      <c r="NS48" s="133" t="s">
        <v>111</v>
      </c>
      <c r="NT48" s="194"/>
      <c r="NU48" s="194"/>
      <c r="NV48" s="194"/>
      <c r="NW48" s="194"/>
      <c r="NX48" s="192"/>
      <c r="NY48" s="194"/>
      <c r="NZ48" s="194"/>
      <c r="OA48" s="121"/>
      <c r="OB48" s="122"/>
      <c r="OC48" s="135"/>
      <c r="OD48" s="617" t="s">
        <v>205</v>
      </c>
      <c r="OE48" s="593"/>
      <c r="OF48" s="129">
        <v>16</v>
      </c>
      <c r="OG48" s="129">
        <v>91</v>
      </c>
      <c r="OH48" s="129">
        <v>-12</v>
      </c>
      <c r="OI48" s="130">
        <v>90</v>
      </c>
      <c r="OJ48" s="193">
        <v>1000</v>
      </c>
      <c r="OK48" s="131">
        <f t="shared" si="54"/>
        <v>90</v>
      </c>
      <c r="OL48" s="132">
        <f t="shared" si="24"/>
        <v>1909</v>
      </c>
      <c r="OQ48" s="363" t="s">
        <v>111</v>
      </c>
      <c r="OR48" s="473"/>
      <c r="OS48" s="473"/>
      <c r="OT48" s="473"/>
      <c r="OU48" s="473"/>
      <c r="OV48" s="473"/>
      <c r="OW48" s="358"/>
      <c r="OX48" s="475" t="s">
        <v>261</v>
      </c>
      <c r="OY48" s="367"/>
      <c r="OZ48" s="367"/>
      <c r="PA48" s="367"/>
      <c r="PB48" s="368"/>
      <c r="PC48" s="476">
        <v>1000</v>
      </c>
      <c r="PD48" s="370">
        <f t="shared" si="55"/>
        <v>0</v>
      </c>
      <c r="PE48" s="477">
        <f t="shared" si="89"/>
        <v>0</v>
      </c>
      <c r="PF48" s="133" t="s">
        <v>111</v>
      </c>
      <c r="PG48" s="194"/>
      <c r="PH48" s="194"/>
      <c r="PI48" s="194"/>
      <c r="PJ48" s="194"/>
      <c r="PK48" s="194"/>
      <c r="PL48" s="122"/>
      <c r="PM48" s="125" t="s">
        <v>261</v>
      </c>
      <c r="PN48" s="367"/>
      <c r="PO48" s="262"/>
      <c r="PP48" s="262"/>
      <c r="PQ48" s="263"/>
      <c r="PR48" s="193">
        <v>1000</v>
      </c>
      <c r="PS48" s="131">
        <f t="shared" si="56"/>
        <v>0</v>
      </c>
      <c r="PT48" s="132">
        <f t="shared" si="90"/>
        <v>0</v>
      </c>
      <c r="PU48" s="133" t="s">
        <v>111</v>
      </c>
      <c r="PV48" s="194"/>
      <c r="PW48" s="194"/>
      <c r="PX48" s="194"/>
      <c r="PY48" s="194"/>
      <c r="PZ48" s="194"/>
      <c r="QA48" s="122"/>
      <c r="QB48" s="125" t="s">
        <v>261</v>
      </c>
      <c r="QC48" s="367"/>
      <c r="QD48" s="262"/>
      <c r="QE48" s="262"/>
      <c r="QF48" s="263"/>
      <c r="QG48" s="193">
        <v>1000</v>
      </c>
      <c r="QH48" s="131">
        <f t="shared" si="57"/>
        <v>0</v>
      </c>
      <c r="QI48" s="132">
        <f t="shared" si="91"/>
        <v>0</v>
      </c>
      <c r="QJ48" s="133" t="s">
        <v>111</v>
      </c>
      <c r="QK48" s="194"/>
      <c r="QL48" s="194"/>
      <c r="QM48" s="194"/>
      <c r="QN48" s="194"/>
      <c r="QO48" s="194"/>
      <c r="QP48" s="122"/>
      <c r="QQ48" s="125" t="s">
        <v>261</v>
      </c>
      <c r="QR48" s="367"/>
      <c r="QS48" s="262"/>
      <c r="QT48" s="262"/>
      <c r="QU48" s="263"/>
      <c r="QV48" s="193">
        <v>1000</v>
      </c>
      <c r="QW48" s="131">
        <f t="shared" si="58"/>
        <v>0</v>
      </c>
      <c r="QX48" s="132">
        <f t="shared" si="92"/>
        <v>0</v>
      </c>
      <c r="QY48" s="133" t="s">
        <v>111</v>
      </c>
      <c r="QZ48" s="194"/>
      <c r="RA48" s="194"/>
      <c r="RB48" s="194"/>
      <c r="RC48" s="194"/>
      <c r="RD48" s="194"/>
      <c r="RE48" s="122"/>
      <c r="RF48" s="125" t="s">
        <v>261</v>
      </c>
      <c r="RG48" s="367">
        <v>6</v>
      </c>
      <c r="RH48" s="262">
        <v>57</v>
      </c>
      <c r="RI48" s="262">
        <v>-9</v>
      </c>
      <c r="RJ48" s="263">
        <v>-4</v>
      </c>
      <c r="RK48" s="193">
        <v>1000</v>
      </c>
      <c r="RL48" s="131">
        <f t="shared" si="59"/>
        <v>-4</v>
      </c>
      <c r="RM48" s="132">
        <f t="shared" si="93"/>
        <v>-95</v>
      </c>
    </row>
    <row r="49" spans="1:481" ht="14.4">
      <c r="A49" s="133" t="s">
        <v>112</v>
      </c>
      <c r="B49" s="194"/>
      <c r="C49" s="194"/>
      <c r="D49" s="194"/>
      <c r="E49" s="194"/>
      <c r="F49" s="194"/>
      <c r="G49" s="122"/>
      <c r="H49" s="125" t="s">
        <v>262</v>
      </c>
      <c r="I49" s="367">
        <v>1</v>
      </c>
      <c r="J49" s="262">
        <v>41</v>
      </c>
      <c r="K49" s="262">
        <v>-1</v>
      </c>
      <c r="L49" s="263">
        <v>0</v>
      </c>
      <c r="M49" s="193">
        <v>1000</v>
      </c>
      <c r="N49" s="131">
        <f t="shared" si="30"/>
        <v>0</v>
      </c>
      <c r="O49" s="132">
        <f t="shared" si="0"/>
        <v>-38</v>
      </c>
      <c r="Q49" s="133" t="s">
        <v>112</v>
      </c>
      <c r="R49" s="194"/>
      <c r="S49" s="194"/>
      <c r="T49" s="194"/>
      <c r="U49" s="194"/>
      <c r="V49" s="194"/>
      <c r="W49" s="122"/>
      <c r="X49" s="125" t="s">
        <v>290</v>
      </c>
      <c r="Y49" s="367">
        <v>8</v>
      </c>
      <c r="Z49" s="262">
        <v>18</v>
      </c>
      <c r="AA49" s="262">
        <v>-59</v>
      </c>
      <c r="AB49" s="263">
        <v>-3</v>
      </c>
      <c r="AC49" s="193">
        <v>10000</v>
      </c>
      <c r="AD49" s="131">
        <f t="shared" si="31"/>
        <v>-3</v>
      </c>
      <c r="AE49" s="132">
        <f t="shared" si="78"/>
        <v>-64</v>
      </c>
      <c r="AF49" s="133" t="s">
        <v>112</v>
      </c>
      <c r="AG49" s="194"/>
      <c r="AH49" s="194"/>
      <c r="AI49" s="194"/>
      <c r="AJ49" s="194"/>
      <c r="AK49" s="194"/>
      <c r="AL49" s="122"/>
      <c r="AM49" s="125" t="s">
        <v>277</v>
      </c>
      <c r="AN49" s="367">
        <v>12</v>
      </c>
      <c r="AO49" s="262">
        <v>99</v>
      </c>
      <c r="AP49" s="262">
        <v>-12</v>
      </c>
      <c r="AQ49" s="263">
        <v>82</v>
      </c>
      <c r="AR49" s="193">
        <v>10000</v>
      </c>
      <c r="AS49" s="131">
        <f t="shared" si="32"/>
        <v>82</v>
      </c>
      <c r="AT49" s="132">
        <f t="shared" si="79"/>
        <v>12</v>
      </c>
      <c r="AU49" s="133" t="s">
        <v>112</v>
      </c>
      <c r="AV49" s="194"/>
      <c r="AW49" s="194"/>
      <c r="AX49" s="194"/>
      <c r="AY49" s="194"/>
      <c r="AZ49" s="194"/>
      <c r="BA49" s="122"/>
      <c r="BB49" s="125" t="s">
        <v>277</v>
      </c>
      <c r="BC49" s="367">
        <v>12</v>
      </c>
      <c r="BD49" s="262">
        <v>99</v>
      </c>
      <c r="BE49" s="262">
        <v>-12</v>
      </c>
      <c r="BF49" s="263">
        <v>82</v>
      </c>
      <c r="BG49" s="193">
        <v>10000</v>
      </c>
      <c r="BH49" s="131">
        <f t="shared" si="33"/>
        <v>82</v>
      </c>
      <c r="BI49" s="132">
        <f t="shared" si="80"/>
        <v>12</v>
      </c>
      <c r="BJ49" s="400"/>
      <c r="BK49" s="133" t="s">
        <v>112</v>
      </c>
      <c r="BL49" s="194"/>
      <c r="BM49" s="194"/>
      <c r="BN49" s="194"/>
      <c r="BO49" s="194"/>
      <c r="BP49" s="194"/>
      <c r="BQ49" s="122"/>
      <c r="BR49" s="125"/>
      <c r="BS49" s="262"/>
      <c r="BT49" s="262"/>
      <c r="BU49" s="262"/>
      <c r="BV49" s="263"/>
      <c r="BW49" s="193">
        <v>10000</v>
      </c>
      <c r="BX49" s="131">
        <f t="shared" si="62"/>
        <v>0</v>
      </c>
      <c r="BY49" s="132">
        <f t="shared" si="63"/>
        <v>229</v>
      </c>
      <c r="BZ49" s="400"/>
      <c r="CA49" s="133" t="s">
        <v>112</v>
      </c>
      <c r="CB49" s="194"/>
      <c r="CC49" s="194"/>
      <c r="CD49" s="194"/>
      <c r="CE49" s="194"/>
      <c r="CF49" s="194"/>
      <c r="CG49" s="122"/>
      <c r="CH49" s="125" t="s">
        <v>254</v>
      </c>
      <c r="CI49" s="262"/>
      <c r="CJ49" s="262"/>
      <c r="CK49" s="262"/>
      <c r="CL49" s="263"/>
      <c r="CM49" s="193">
        <v>10000</v>
      </c>
      <c r="CN49" s="131">
        <f t="shared" si="35"/>
        <v>0</v>
      </c>
      <c r="CO49" s="132">
        <f t="shared" si="81"/>
        <v>0</v>
      </c>
      <c r="CP49" s="363" t="s">
        <v>112</v>
      </c>
      <c r="CQ49" s="364"/>
      <c r="CR49" s="364"/>
      <c r="CS49" s="364"/>
      <c r="CT49" s="364"/>
      <c r="CU49" s="364"/>
      <c r="CV49" s="358"/>
      <c r="CW49" s="366" t="s">
        <v>254</v>
      </c>
      <c r="CX49" s="367"/>
      <c r="CY49" s="367"/>
      <c r="CZ49" s="367"/>
      <c r="DA49" s="368"/>
      <c r="DB49" s="369">
        <v>10000</v>
      </c>
      <c r="DC49" s="370">
        <f t="shared" si="36"/>
        <v>0</v>
      </c>
      <c r="DD49" s="371">
        <f t="shared" si="6"/>
        <v>0</v>
      </c>
      <c r="DE49" s="133" t="s">
        <v>112</v>
      </c>
      <c r="DF49" s="194"/>
      <c r="DG49" s="194"/>
      <c r="DH49" s="194"/>
      <c r="DI49" s="194"/>
      <c r="DJ49" s="194"/>
      <c r="DK49" s="122"/>
      <c r="DL49" s="125" t="s">
        <v>254</v>
      </c>
      <c r="DM49" s="262"/>
      <c r="DN49" s="262"/>
      <c r="DO49" s="262"/>
      <c r="DP49" s="263"/>
      <c r="DQ49" s="193">
        <v>10000</v>
      </c>
      <c r="DR49" s="131">
        <f t="shared" si="37"/>
        <v>0</v>
      </c>
      <c r="DS49" s="132">
        <f t="shared" si="82"/>
        <v>0</v>
      </c>
      <c r="DT49" s="133" t="s">
        <v>112</v>
      </c>
      <c r="DU49" s="194"/>
      <c r="DV49" s="194"/>
      <c r="DW49" s="194"/>
      <c r="DX49" s="194"/>
      <c r="DY49" s="194"/>
      <c r="DZ49" s="122"/>
      <c r="EA49" s="125" t="s">
        <v>254</v>
      </c>
      <c r="EB49" s="262"/>
      <c r="EC49" s="262"/>
      <c r="ED49" s="262"/>
      <c r="EE49" s="263"/>
      <c r="EF49" s="193">
        <v>10000</v>
      </c>
      <c r="EG49" s="131">
        <f t="shared" si="38"/>
        <v>0</v>
      </c>
      <c r="EH49" s="132">
        <f t="shared" si="83"/>
        <v>0</v>
      </c>
      <c r="EI49" s="133" t="s">
        <v>112</v>
      </c>
      <c r="EJ49" s="194"/>
      <c r="EK49" s="194"/>
      <c r="EL49" s="194"/>
      <c r="EM49" s="194"/>
      <c r="EN49" s="194"/>
      <c r="EO49" s="122"/>
      <c r="EP49" s="125" t="s">
        <v>254</v>
      </c>
      <c r="EQ49" s="262"/>
      <c r="ER49" s="262"/>
      <c r="ES49" s="262"/>
      <c r="ET49" s="263"/>
      <c r="EU49" s="193">
        <v>10000</v>
      </c>
      <c r="EV49" s="131">
        <f t="shared" si="39"/>
        <v>0</v>
      </c>
      <c r="EW49" s="132">
        <f t="shared" si="84"/>
        <v>0</v>
      </c>
      <c r="EX49" s="133" t="s">
        <v>112</v>
      </c>
      <c r="EY49" s="194"/>
      <c r="EZ49" s="194"/>
      <c r="FA49" s="194"/>
      <c r="FB49" s="194"/>
      <c r="FC49" s="194"/>
      <c r="FD49" s="122"/>
      <c r="FE49" s="125" t="s">
        <v>254</v>
      </c>
      <c r="FF49" s="262"/>
      <c r="FG49" s="262"/>
      <c r="FH49" s="262"/>
      <c r="FI49" s="263"/>
      <c r="FJ49" s="193">
        <v>10000</v>
      </c>
      <c r="FK49" s="131">
        <f t="shared" si="40"/>
        <v>0</v>
      </c>
      <c r="FL49" s="132">
        <f t="shared" si="85"/>
        <v>0</v>
      </c>
      <c r="FM49" s="133" t="s">
        <v>112</v>
      </c>
      <c r="FN49" s="194"/>
      <c r="FO49" s="194"/>
      <c r="FP49" s="194"/>
      <c r="FQ49" s="194"/>
      <c r="FR49" s="194"/>
      <c r="FS49" s="122"/>
      <c r="FT49" s="125" t="s">
        <v>254</v>
      </c>
      <c r="FU49" s="262"/>
      <c r="FV49" s="262"/>
      <c r="FW49" s="262"/>
      <c r="FX49" s="263"/>
      <c r="FY49" s="193">
        <v>10000</v>
      </c>
      <c r="FZ49" s="131">
        <f t="shared" si="41"/>
        <v>0</v>
      </c>
      <c r="GA49" s="132">
        <f t="shared" si="86"/>
        <v>0</v>
      </c>
      <c r="GB49" s="133" t="s">
        <v>112</v>
      </c>
      <c r="GC49" s="194"/>
      <c r="GD49" s="194"/>
      <c r="GE49" s="194"/>
      <c r="GF49" s="194"/>
      <c r="GG49" s="194"/>
      <c r="GH49" s="122"/>
      <c r="GI49" s="125" t="s">
        <v>254</v>
      </c>
      <c r="GJ49" s="262"/>
      <c r="GK49" s="262"/>
      <c r="GL49" s="262"/>
      <c r="GM49" s="263"/>
      <c r="GN49" s="193">
        <v>10000</v>
      </c>
      <c r="GO49" s="131">
        <f t="shared" si="42"/>
        <v>0</v>
      </c>
      <c r="GP49" s="132">
        <f t="shared" si="87"/>
        <v>0</v>
      </c>
      <c r="GQ49" s="133" t="s">
        <v>112</v>
      </c>
      <c r="GR49" s="194"/>
      <c r="GS49" s="194"/>
      <c r="GT49" s="194"/>
      <c r="GU49" s="194"/>
      <c r="GV49" s="194"/>
      <c r="GW49" s="122"/>
      <c r="GX49" s="125" t="s">
        <v>254</v>
      </c>
      <c r="GY49" s="262">
        <v>47</v>
      </c>
      <c r="GZ49" s="262">
        <v>480</v>
      </c>
      <c r="HA49" s="262">
        <v>0</v>
      </c>
      <c r="HB49" s="263">
        <v>466</v>
      </c>
      <c r="HC49" s="193">
        <v>10000</v>
      </c>
      <c r="HD49" s="131">
        <f t="shared" si="43"/>
        <v>466</v>
      </c>
      <c r="HE49" s="132">
        <f t="shared" si="88"/>
        <v>1318</v>
      </c>
      <c r="HF49" s="133" t="s">
        <v>112</v>
      </c>
      <c r="HG49" s="194"/>
      <c r="HH49" s="194"/>
      <c r="HI49" s="194"/>
      <c r="HJ49" s="194"/>
      <c r="HK49" s="194"/>
      <c r="HL49" s="122"/>
      <c r="HM49" s="122"/>
      <c r="HN49" s="262"/>
      <c r="HO49" s="262"/>
      <c r="HP49" s="262"/>
      <c r="HQ49" s="263"/>
      <c r="HR49" s="193"/>
      <c r="HS49" s="131">
        <f t="shared" si="44"/>
        <v>0</v>
      </c>
      <c r="HT49" s="132">
        <f t="shared" si="14"/>
        <v>1341</v>
      </c>
      <c r="HU49" s="133" t="s">
        <v>112</v>
      </c>
      <c r="HV49" s="194"/>
      <c r="HW49" s="194"/>
      <c r="HX49" s="194"/>
      <c r="HY49" s="194"/>
      <c r="HZ49" s="194"/>
      <c r="IA49" s="122"/>
      <c r="IB49" s="122"/>
      <c r="IC49" s="262"/>
      <c r="ID49" s="262"/>
      <c r="IE49" s="262"/>
      <c r="IF49" s="263"/>
      <c r="IG49" s="193"/>
      <c r="IH49" s="131">
        <f t="shared" si="45"/>
        <v>0</v>
      </c>
      <c r="II49" s="132">
        <f t="shared" si="15"/>
        <v>6499</v>
      </c>
      <c r="IJ49" s="133" t="s">
        <v>112</v>
      </c>
      <c r="IK49" s="194"/>
      <c r="IL49" s="194"/>
      <c r="IM49" s="194"/>
      <c r="IN49" s="194"/>
      <c r="IO49" s="194"/>
      <c r="IP49" s="122"/>
      <c r="IQ49" s="122"/>
      <c r="IR49" s="262"/>
      <c r="IS49" s="262"/>
      <c r="IT49" s="262"/>
      <c r="IU49" s="263"/>
      <c r="IV49" s="193"/>
      <c r="IW49" s="131">
        <f t="shared" si="46"/>
        <v>0</v>
      </c>
      <c r="IX49" s="132">
        <f t="shared" si="16"/>
        <v>1508</v>
      </c>
      <c r="IY49" s="133" t="s">
        <v>112</v>
      </c>
      <c r="IZ49" s="194"/>
      <c r="JA49" s="194"/>
      <c r="JB49" s="194"/>
      <c r="JC49" s="194"/>
      <c r="JD49" s="194"/>
      <c r="JE49" s="122"/>
      <c r="JF49" s="122"/>
      <c r="JG49" s="262">
        <v>4</v>
      </c>
      <c r="JH49" s="262">
        <v>50</v>
      </c>
      <c r="JI49" s="262">
        <v>-1</v>
      </c>
      <c r="JJ49" s="263">
        <v>49</v>
      </c>
      <c r="JK49" s="193">
        <v>1000</v>
      </c>
      <c r="JL49" s="131">
        <f t="shared" si="47"/>
        <v>49</v>
      </c>
      <c r="JM49" s="132">
        <f t="shared" si="71"/>
        <v>2621</v>
      </c>
      <c r="JN49" s="133" t="s">
        <v>112</v>
      </c>
      <c r="JO49" s="194"/>
      <c r="JP49" s="194"/>
      <c r="JQ49" s="194"/>
      <c r="JR49" s="194"/>
      <c r="JS49" s="194"/>
      <c r="JT49" s="122"/>
      <c r="JU49" s="122"/>
      <c r="JV49" s="262"/>
      <c r="JW49" s="262"/>
      <c r="JX49" s="262"/>
      <c r="JY49" s="263"/>
      <c r="JZ49" s="193">
        <v>1000</v>
      </c>
      <c r="KA49" s="131">
        <f t="shared" si="77"/>
        <v>0</v>
      </c>
      <c r="KB49" s="132">
        <f t="shared" si="18"/>
        <v>252</v>
      </c>
      <c r="KC49" s="133" t="s">
        <v>112</v>
      </c>
      <c r="KD49" s="194"/>
      <c r="KE49" s="194"/>
      <c r="KF49" s="194"/>
      <c r="KG49" s="194"/>
      <c r="KH49" s="194"/>
      <c r="KI49" s="122"/>
      <c r="KJ49" s="122"/>
      <c r="KK49" s="262"/>
      <c r="KL49" s="262"/>
      <c r="KM49" s="262"/>
      <c r="KN49" s="263"/>
      <c r="KO49" s="193">
        <v>1000</v>
      </c>
      <c r="KP49" s="131">
        <f t="shared" si="49"/>
        <v>0</v>
      </c>
      <c r="KQ49" s="132">
        <f t="shared" si="19"/>
        <v>-230</v>
      </c>
      <c r="KR49" s="133" t="s">
        <v>112</v>
      </c>
      <c r="KS49" s="194"/>
      <c r="KT49" s="194"/>
      <c r="KU49" s="194"/>
      <c r="KV49" s="194"/>
      <c r="KW49" s="194"/>
      <c r="KX49" s="122"/>
      <c r="KY49" s="122"/>
      <c r="KZ49" s="262">
        <v>10</v>
      </c>
      <c r="LA49" s="262">
        <v>44</v>
      </c>
      <c r="LB49" s="262">
        <v>-29</v>
      </c>
      <c r="LC49" s="263">
        <v>42</v>
      </c>
      <c r="LD49" s="193">
        <v>1000</v>
      </c>
      <c r="LE49" s="131">
        <f t="shared" si="50"/>
        <v>42</v>
      </c>
      <c r="LF49" s="132">
        <f t="shared" si="20"/>
        <v>1876</v>
      </c>
      <c r="LG49" s="271"/>
      <c r="LH49" s="133" t="s">
        <v>112</v>
      </c>
      <c r="LI49" s="194"/>
      <c r="LJ49" s="194"/>
      <c r="LK49" s="194"/>
      <c r="LL49" s="194"/>
      <c r="LM49" s="192"/>
      <c r="LN49" s="194"/>
      <c r="LO49" s="194"/>
      <c r="LP49" s="121"/>
      <c r="LQ49" s="122"/>
      <c r="LR49" s="122"/>
      <c r="LS49" s="128"/>
      <c r="LT49" s="71"/>
      <c r="LU49" s="129">
        <v>1</v>
      </c>
      <c r="LV49" s="129"/>
      <c r="LW49" s="129"/>
      <c r="LX49" s="130"/>
      <c r="LY49" s="193">
        <v>1000</v>
      </c>
      <c r="LZ49" s="131">
        <f t="shared" si="51"/>
        <v>0</v>
      </c>
      <c r="MA49" s="132">
        <f t="shared" si="21"/>
        <v>513</v>
      </c>
      <c r="MB49" s="229"/>
      <c r="MC49" s="133" t="s">
        <v>112</v>
      </c>
      <c r="MD49" s="194"/>
      <c r="ME49" s="194"/>
      <c r="MF49" s="194"/>
      <c r="MG49" s="194"/>
      <c r="MH49" s="192"/>
      <c r="MI49" s="194"/>
      <c r="MJ49" s="194"/>
      <c r="MK49" s="121"/>
      <c r="ML49" s="122"/>
      <c r="MM49" s="122"/>
      <c r="MN49" s="128"/>
      <c r="MO49" s="71"/>
      <c r="MP49" s="129">
        <v>1</v>
      </c>
      <c r="MQ49" s="129"/>
      <c r="MR49" s="129"/>
      <c r="MS49" s="130"/>
      <c r="MT49" s="193">
        <v>1000</v>
      </c>
      <c r="MU49" s="131">
        <f t="shared" si="52"/>
        <v>0</v>
      </c>
      <c r="MV49" s="132">
        <f t="shared" si="22"/>
        <v>158</v>
      </c>
      <c r="MX49" s="133" t="s">
        <v>112</v>
      </c>
      <c r="MY49" s="194"/>
      <c r="MZ49" s="194"/>
      <c r="NA49" s="194"/>
      <c r="NB49" s="194"/>
      <c r="NC49" s="192"/>
      <c r="ND49" s="194"/>
      <c r="NE49" s="194"/>
      <c r="NF49" s="121"/>
      <c r="NG49" s="122"/>
      <c r="NH49" s="122"/>
      <c r="NI49" s="128"/>
      <c r="NJ49" s="71"/>
      <c r="NK49" s="129">
        <v>1</v>
      </c>
      <c r="NL49" s="129"/>
      <c r="NM49" s="129"/>
      <c r="NN49" s="130">
        <v>6</v>
      </c>
      <c r="NO49" s="193">
        <v>336</v>
      </c>
      <c r="NP49" s="131">
        <f t="shared" si="53"/>
        <v>6</v>
      </c>
      <c r="NQ49" s="132">
        <f t="shared" si="23"/>
        <v>173</v>
      </c>
      <c r="NS49" s="133" t="s">
        <v>112</v>
      </c>
      <c r="NT49" s="194"/>
      <c r="NU49" s="194"/>
      <c r="NV49" s="194"/>
      <c r="NW49" s="194"/>
      <c r="NX49" s="192"/>
      <c r="NY49" s="194"/>
      <c r="NZ49" s="194"/>
      <c r="OA49" s="121"/>
      <c r="OB49" s="122"/>
      <c r="OC49" s="122"/>
      <c r="OD49" s="128"/>
      <c r="OE49" s="71"/>
      <c r="OF49" s="129">
        <v>128</v>
      </c>
      <c r="OG49" s="129">
        <v>92</v>
      </c>
      <c r="OH49" s="129">
        <v>-65</v>
      </c>
      <c r="OI49" s="130">
        <v>92</v>
      </c>
      <c r="OJ49" s="193">
        <v>1000</v>
      </c>
      <c r="OK49" s="131">
        <f t="shared" si="54"/>
        <v>92</v>
      </c>
      <c r="OL49" s="132">
        <f t="shared" si="24"/>
        <v>2001</v>
      </c>
      <c r="OQ49" s="363" t="s">
        <v>112</v>
      </c>
      <c r="OR49" s="473"/>
      <c r="OS49" s="473"/>
      <c r="OT49" s="473"/>
      <c r="OU49" s="473"/>
      <c r="OV49" s="473"/>
      <c r="OW49" s="358"/>
      <c r="OX49" s="475" t="s">
        <v>297</v>
      </c>
      <c r="OY49" s="367"/>
      <c r="OZ49" s="367"/>
      <c r="PA49" s="367"/>
      <c r="PB49" s="368"/>
      <c r="PC49" s="476">
        <v>1000</v>
      </c>
      <c r="PD49" s="370">
        <f t="shared" si="55"/>
        <v>0</v>
      </c>
      <c r="PE49" s="477">
        <f t="shared" si="89"/>
        <v>0</v>
      </c>
      <c r="PF49" s="133" t="s">
        <v>112</v>
      </c>
      <c r="PG49" s="194"/>
      <c r="PH49" s="194"/>
      <c r="PI49" s="194"/>
      <c r="PJ49" s="194"/>
      <c r="PK49" s="194"/>
      <c r="PL49" s="122"/>
      <c r="PM49" s="125" t="s">
        <v>297</v>
      </c>
      <c r="PN49" s="367"/>
      <c r="PO49" s="262"/>
      <c r="PP49" s="262"/>
      <c r="PQ49" s="263"/>
      <c r="PR49" s="193">
        <v>1000</v>
      </c>
      <c r="PS49" s="131">
        <f t="shared" si="56"/>
        <v>0</v>
      </c>
      <c r="PT49" s="132">
        <f t="shared" si="90"/>
        <v>0</v>
      </c>
      <c r="PU49" s="133" t="s">
        <v>112</v>
      </c>
      <c r="PV49" s="194"/>
      <c r="PW49" s="194"/>
      <c r="PX49" s="194"/>
      <c r="PY49" s="194"/>
      <c r="PZ49" s="194"/>
      <c r="QA49" s="122"/>
      <c r="QB49" s="125" t="s">
        <v>297</v>
      </c>
      <c r="QC49" s="367"/>
      <c r="QD49" s="262"/>
      <c r="QE49" s="262"/>
      <c r="QF49" s="263"/>
      <c r="QG49" s="193">
        <v>1000</v>
      </c>
      <c r="QH49" s="131">
        <f t="shared" si="57"/>
        <v>0</v>
      </c>
      <c r="QI49" s="132">
        <f t="shared" si="91"/>
        <v>0</v>
      </c>
      <c r="QJ49" s="133" t="s">
        <v>112</v>
      </c>
      <c r="QK49" s="194"/>
      <c r="QL49" s="194"/>
      <c r="QM49" s="194"/>
      <c r="QN49" s="194"/>
      <c r="QO49" s="194"/>
      <c r="QP49" s="122"/>
      <c r="QQ49" s="125" t="s">
        <v>297</v>
      </c>
      <c r="QR49" s="367"/>
      <c r="QS49" s="262"/>
      <c r="QT49" s="262"/>
      <c r="QU49" s="263"/>
      <c r="QV49" s="193">
        <v>1000</v>
      </c>
      <c r="QW49" s="131">
        <f t="shared" si="58"/>
        <v>0</v>
      </c>
      <c r="QX49" s="132">
        <f t="shared" si="92"/>
        <v>0</v>
      </c>
      <c r="QY49" s="133" t="s">
        <v>112</v>
      </c>
      <c r="QZ49" s="194"/>
      <c r="RA49" s="194"/>
      <c r="RB49" s="194"/>
      <c r="RC49" s="194"/>
      <c r="RD49" s="194"/>
      <c r="RE49" s="122"/>
      <c r="RF49" s="125" t="s">
        <v>297</v>
      </c>
      <c r="RG49" s="367">
        <v>8</v>
      </c>
      <c r="RH49" s="262">
        <v>56</v>
      </c>
      <c r="RI49" s="262">
        <v>-29</v>
      </c>
      <c r="RJ49" s="263">
        <v>56</v>
      </c>
      <c r="RK49" s="193">
        <v>1000</v>
      </c>
      <c r="RL49" s="131">
        <f t="shared" si="59"/>
        <v>56</v>
      </c>
      <c r="RM49" s="132">
        <f t="shared" si="93"/>
        <v>-39</v>
      </c>
    </row>
    <row r="50" spans="1:481" ht="14.4">
      <c r="A50" s="133" t="s">
        <v>113</v>
      </c>
      <c r="B50" s="194"/>
      <c r="C50" s="194"/>
      <c r="D50" s="194"/>
      <c r="E50" s="194"/>
      <c r="F50" s="194"/>
      <c r="G50" s="122"/>
      <c r="H50" s="125" t="s">
        <v>310</v>
      </c>
      <c r="I50" s="367">
        <v>1</v>
      </c>
      <c r="J50" s="262">
        <v>2</v>
      </c>
      <c r="K50" s="262">
        <v>-38</v>
      </c>
      <c r="L50" s="263">
        <v>-25</v>
      </c>
      <c r="M50" s="193">
        <v>519</v>
      </c>
      <c r="N50" s="131">
        <f t="shared" si="30"/>
        <v>-25</v>
      </c>
      <c r="O50" s="132">
        <f t="shared" si="0"/>
        <v>-63</v>
      </c>
      <c r="Q50" s="133" t="s">
        <v>113</v>
      </c>
      <c r="R50" s="194"/>
      <c r="S50" s="194"/>
      <c r="T50" s="194"/>
      <c r="U50" s="194"/>
      <c r="V50" s="194"/>
      <c r="W50" s="122"/>
      <c r="X50" s="124" t="s">
        <v>291</v>
      </c>
      <c r="Y50" s="367">
        <v>8</v>
      </c>
      <c r="Z50" s="262">
        <v>70</v>
      </c>
      <c r="AA50" s="262">
        <v>-59</v>
      </c>
      <c r="AB50" s="263">
        <v>32</v>
      </c>
      <c r="AC50" s="193">
        <v>10000</v>
      </c>
      <c r="AD50" s="131">
        <f t="shared" si="31"/>
        <v>32</v>
      </c>
      <c r="AE50" s="132">
        <f t="shared" si="78"/>
        <v>-32</v>
      </c>
      <c r="AF50" s="133" t="s">
        <v>113</v>
      </c>
      <c r="AG50" s="194"/>
      <c r="AH50" s="194"/>
      <c r="AI50" s="194"/>
      <c r="AJ50" s="194"/>
      <c r="AK50" s="194"/>
      <c r="AL50" s="122"/>
      <c r="AM50" s="125"/>
      <c r="AN50" s="367">
        <v>22</v>
      </c>
      <c r="AO50" s="262">
        <v>7</v>
      </c>
      <c r="AP50" s="262">
        <v>-87</v>
      </c>
      <c r="AQ50" s="263">
        <v>-11</v>
      </c>
      <c r="AR50" s="193">
        <v>10000</v>
      </c>
      <c r="AS50" s="131">
        <f t="shared" si="32"/>
        <v>-11</v>
      </c>
      <c r="AT50" s="132">
        <f t="shared" si="79"/>
        <v>1</v>
      </c>
      <c r="AU50" s="133" t="s">
        <v>113</v>
      </c>
      <c r="AV50" s="194"/>
      <c r="AW50" s="194"/>
      <c r="AX50" s="194"/>
      <c r="AY50" s="194"/>
      <c r="AZ50" s="194"/>
      <c r="BA50" s="122"/>
      <c r="BB50" s="125"/>
      <c r="BC50" s="367">
        <v>22</v>
      </c>
      <c r="BD50" s="262">
        <v>7</v>
      </c>
      <c r="BE50" s="262">
        <v>-87</v>
      </c>
      <c r="BF50" s="263">
        <v>-11</v>
      </c>
      <c r="BG50" s="193">
        <v>10000</v>
      </c>
      <c r="BH50" s="131">
        <f t="shared" si="33"/>
        <v>-11</v>
      </c>
      <c r="BI50" s="132">
        <f t="shared" si="80"/>
        <v>1</v>
      </c>
      <c r="BJ50" s="400"/>
      <c r="BK50" s="133" t="s">
        <v>113</v>
      </c>
      <c r="BL50" s="194"/>
      <c r="BM50" s="194"/>
      <c r="BN50" s="194"/>
      <c r="BO50" s="194"/>
      <c r="BP50" s="194"/>
      <c r="BQ50" s="122"/>
      <c r="BR50" s="125"/>
      <c r="BS50" s="262"/>
      <c r="BT50" s="262"/>
      <c r="BU50" s="262"/>
      <c r="BV50" s="263"/>
      <c r="BW50" s="193">
        <v>10000</v>
      </c>
      <c r="BX50" s="131">
        <f t="shared" si="62"/>
        <v>0</v>
      </c>
      <c r="BY50" s="132">
        <f t="shared" si="63"/>
        <v>229</v>
      </c>
      <c r="BZ50" s="400"/>
      <c r="CA50" s="133" t="s">
        <v>113</v>
      </c>
      <c r="CB50" s="194"/>
      <c r="CC50" s="194"/>
      <c r="CD50" s="194"/>
      <c r="CE50" s="194"/>
      <c r="CF50" s="194"/>
      <c r="CG50" s="122"/>
      <c r="CH50" s="125" t="s">
        <v>255</v>
      </c>
      <c r="CI50" s="262"/>
      <c r="CJ50" s="262"/>
      <c r="CK50" s="262"/>
      <c r="CL50" s="263"/>
      <c r="CM50" s="193">
        <v>10000</v>
      </c>
      <c r="CN50" s="131">
        <f t="shared" si="35"/>
        <v>0</v>
      </c>
      <c r="CO50" s="132">
        <f t="shared" si="81"/>
        <v>0</v>
      </c>
      <c r="CP50" s="363" t="s">
        <v>113</v>
      </c>
      <c r="CQ50" s="364"/>
      <c r="CR50" s="364"/>
      <c r="CS50" s="364"/>
      <c r="CT50" s="364"/>
      <c r="CU50" s="364"/>
      <c r="CV50" s="358"/>
      <c r="CW50" s="366" t="s">
        <v>255</v>
      </c>
      <c r="CX50" s="367"/>
      <c r="CY50" s="367"/>
      <c r="CZ50" s="367"/>
      <c r="DA50" s="368"/>
      <c r="DB50" s="369">
        <v>10000</v>
      </c>
      <c r="DC50" s="370">
        <f t="shared" si="36"/>
        <v>0</v>
      </c>
      <c r="DD50" s="371">
        <f t="shared" si="6"/>
        <v>0</v>
      </c>
      <c r="DE50" s="133" t="s">
        <v>113</v>
      </c>
      <c r="DF50" s="194"/>
      <c r="DG50" s="194"/>
      <c r="DH50" s="194"/>
      <c r="DI50" s="194"/>
      <c r="DJ50" s="194"/>
      <c r="DK50" s="122"/>
      <c r="DL50" s="125" t="s">
        <v>255</v>
      </c>
      <c r="DM50" s="262"/>
      <c r="DN50" s="262"/>
      <c r="DO50" s="262"/>
      <c r="DP50" s="263"/>
      <c r="DQ50" s="193">
        <v>10000</v>
      </c>
      <c r="DR50" s="131">
        <f t="shared" si="37"/>
        <v>0</v>
      </c>
      <c r="DS50" s="132">
        <f t="shared" si="82"/>
        <v>0</v>
      </c>
      <c r="DT50" s="133" t="s">
        <v>113</v>
      </c>
      <c r="DU50" s="194"/>
      <c r="DV50" s="194"/>
      <c r="DW50" s="194"/>
      <c r="DX50" s="194"/>
      <c r="DY50" s="194"/>
      <c r="DZ50" s="122"/>
      <c r="EA50" s="125" t="s">
        <v>255</v>
      </c>
      <c r="EB50" s="262"/>
      <c r="EC50" s="262"/>
      <c r="ED50" s="262"/>
      <c r="EE50" s="263"/>
      <c r="EF50" s="193">
        <v>10000</v>
      </c>
      <c r="EG50" s="131">
        <f t="shared" si="38"/>
        <v>0</v>
      </c>
      <c r="EH50" s="132">
        <f t="shared" si="83"/>
        <v>0</v>
      </c>
      <c r="EI50" s="133" t="s">
        <v>113</v>
      </c>
      <c r="EJ50" s="194"/>
      <c r="EK50" s="194"/>
      <c r="EL50" s="194"/>
      <c r="EM50" s="194"/>
      <c r="EN50" s="194"/>
      <c r="EO50" s="122"/>
      <c r="EP50" s="125" t="s">
        <v>255</v>
      </c>
      <c r="EQ50" s="262"/>
      <c r="ER50" s="262"/>
      <c r="ES50" s="262"/>
      <c r="ET50" s="263"/>
      <c r="EU50" s="193">
        <v>10000</v>
      </c>
      <c r="EV50" s="131">
        <f t="shared" si="39"/>
        <v>0</v>
      </c>
      <c r="EW50" s="132">
        <f t="shared" si="84"/>
        <v>0</v>
      </c>
      <c r="EX50" s="133" t="s">
        <v>113</v>
      </c>
      <c r="EY50" s="194"/>
      <c r="EZ50" s="194"/>
      <c r="FA50" s="194"/>
      <c r="FB50" s="194"/>
      <c r="FC50" s="194"/>
      <c r="FD50" s="122"/>
      <c r="FE50" s="125" t="s">
        <v>255</v>
      </c>
      <c r="FF50" s="262"/>
      <c r="FG50" s="262"/>
      <c r="FH50" s="262"/>
      <c r="FI50" s="263"/>
      <c r="FJ50" s="193">
        <v>10000</v>
      </c>
      <c r="FK50" s="131">
        <f t="shared" si="40"/>
        <v>0</v>
      </c>
      <c r="FL50" s="132">
        <f t="shared" si="85"/>
        <v>0</v>
      </c>
      <c r="FM50" s="133" t="s">
        <v>113</v>
      </c>
      <c r="FN50" s="194"/>
      <c r="FO50" s="194"/>
      <c r="FP50" s="194"/>
      <c r="FQ50" s="194"/>
      <c r="FR50" s="194"/>
      <c r="FS50" s="122"/>
      <c r="FT50" s="125" t="s">
        <v>255</v>
      </c>
      <c r="FU50" s="262"/>
      <c r="FV50" s="262"/>
      <c r="FW50" s="262"/>
      <c r="FX50" s="263"/>
      <c r="FY50" s="193">
        <v>10000</v>
      </c>
      <c r="FZ50" s="131">
        <f t="shared" si="41"/>
        <v>0</v>
      </c>
      <c r="GA50" s="132">
        <f t="shared" si="86"/>
        <v>0</v>
      </c>
      <c r="GB50" s="133" t="s">
        <v>113</v>
      </c>
      <c r="GC50" s="194"/>
      <c r="GD50" s="194"/>
      <c r="GE50" s="194"/>
      <c r="GF50" s="194"/>
      <c r="GG50" s="194"/>
      <c r="GH50" s="122"/>
      <c r="GI50" s="125" t="s">
        <v>255</v>
      </c>
      <c r="GJ50" s="262"/>
      <c r="GK50" s="262"/>
      <c r="GL50" s="262"/>
      <c r="GM50" s="263"/>
      <c r="GN50" s="193">
        <v>10000</v>
      </c>
      <c r="GO50" s="131">
        <f t="shared" si="42"/>
        <v>0</v>
      </c>
      <c r="GP50" s="132">
        <f t="shared" si="87"/>
        <v>0</v>
      </c>
      <c r="GQ50" s="133" t="s">
        <v>113</v>
      </c>
      <c r="GR50" s="194"/>
      <c r="GS50" s="194"/>
      <c r="GT50" s="194"/>
      <c r="GU50" s="194"/>
      <c r="GV50" s="194"/>
      <c r="GW50" s="122"/>
      <c r="GX50" s="125" t="s">
        <v>255</v>
      </c>
      <c r="GY50" s="262">
        <v>8</v>
      </c>
      <c r="GZ50" s="262">
        <v>414</v>
      </c>
      <c r="HA50" s="262">
        <v>0</v>
      </c>
      <c r="HB50" s="263">
        <v>387</v>
      </c>
      <c r="HC50" s="193">
        <v>10000</v>
      </c>
      <c r="HD50" s="131">
        <f t="shared" si="43"/>
        <v>387</v>
      </c>
      <c r="HE50" s="132">
        <f t="shared" si="88"/>
        <v>1705</v>
      </c>
      <c r="HF50" s="133" t="s">
        <v>113</v>
      </c>
      <c r="HG50" s="194"/>
      <c r="HH50" s="194"/>
      <c r="HI50" s="194"/>
      <c r="HJ50" s="194"/>
      <c r="HK50" s="194"/>
      <c r="HL50" s="122"/>
      <c r="HM50" s="122"/>
      <c r="HN50" s="262"/>
      <c r="HO50" s="262"/>
      <c r="HP50" s="262"/>
      <c r="HQ50" s="263"/>
      <c r="HR50" s="193"/>
      <c r="HS50" s="131">
        <f t="shared" si="44"/>
        <v>0</v>
      </c>
      <c r="HT50" s="132">
        <f t="shared" si="14"/>
        <v>1341</v>
      </c>
      <c r="HU50" s="133" t="s">
        <v>113</v>
      </c>
      <c r="HV50" s="194"/>
      <c r="HW50" s="194"/>
      <c r="HX50" s="194"/>
      <c r="HY50" s="194"/>
      <c r="HZ50" s="194"/>
      <c r="IA50" s="122"/>
      <c r="IB50" s="122"/>
      <c r="IC50" s="262"/>
      <c r="ID50" s="262"/>
      <c r="IE50" s="262"/>
      <c r="IF50" s="263"/>
      <c r="IG50" s="193"/>
      <c r="IH50" s="131">
        <f t="shared" si="45"/>
        <v>0</v>
      </c>
      <c r="II50" s="132">
        <f t="shared" si="15"/>
        <v>6499</v>
      </c>
      <c r="IJ50" s="133" t="s">
        <v>113</v>
      </c>
      <c r="IK50" s="194"/>
      <c r="IL50" s="194"/>
      <c r="IM50" s="194"/>
      <c r="IN50" s="194"/>
      <c r="IO50" s="194"/>
      <c r="IP50" s="122"/>
      <c r="IQ50" s="122"/>
      <c r="IR50" s="262"/>
      <c r="IS50" s="262"/>
      <c r="IT50" s="262"/>
      <c r="IU50" s="263"/>
      <c r="IV50" s="193"/>
      <c r="IW50" s="131">
        <f t="shared" si="46"/>
        <v>0</v>
      </c>
      <c r="IX50" s="132">
        <f t="shared" si="16"/>
        <v>1508</v>
      </c>
      <c r="IY50" s="133" t="s">
        <v>113</v>
      </c>
      <c r="IZ50" s="194"/>
      <c r="JA50" s="194"/>
      <c r="JB50" s="194"/>
      <c r="JC50" s="194"/>
      <c r="JD50" s="194"/>
      <c r="JE50" s="122"/>
      <c r="JF50" s="122"/>
      <c r="JG50" s="262">
        <v>8</v>
      </c>
      <c r="JH50" s="262">
        <v>29</v>
      </c>
      <c r="JI50" s="262">
        <v>-40</v>
      </c>
      <c r="JJ50" s="263">
        <v>26</v>
      </c>
      <c r="JK50" s="193">
        <v>1000</v>
      </c>
      <c r="JL50" s="131">
        <f t="shared" si="47"/>
        <v>26</v>
      </c>
      <c r="JM50" s="132">
        <f t="shared" si="71"/>
        <v>2647</v>
      </c>
      <c r="JN50" s="133" t="s">
        <v>113</v>
      </c>
      <c r="JO50" s="194"/>
      <c r="JP50" s="194"/>
      <c r="JQ50" s="194"/>
      <c r="JR50" s="194"/>
      <c r="JS50" s="194"/>
      <c r="JT50" s="122"/>
      <c r="JU50" s="122"/>
      <c r="JV50" s="262"/>
      <c r="JW50" s="262"/>
      <c r="JX50" s="262"/>
      <c r="JY50" s="263"/>
      <c r="JZ50" s="193">
        <v>1000</v>
      </c>
      <c r="KA50" s="131">
        <f t="shared" si="77"/>
        <v>0</v>
      </c>
      <c r="KB50" s="132">
        <f t="shared" si="18"/>
        <v>252</v>
      </c>
      <c r="KC50" s="133" t="s">
        <v>113</v>
      </c>
      <c r="KD50" s="194"/>
      <c r="KE50" s="194"/>
      <c r="KF50" s="194"/>
      <c r="KG50" s="194"/>
      <c r="KH50" s="194"/>
      <c r="KI50" s="122"/>
      <c r="KJ50" s="122"/>
      <c r="KK50" s="262"/>
      <c r="KL50" s="262"/>
      <c r="KM50" s="262"/>
      <c r="KN50" s="263"/>
      <c r="KO50" s="193">
        <v>1000</v>
      </c>
      <c r="KP50" s="131">
        <f t="shared" si="49"/>
        <v>0</v>
      </c>
      <c r="KQ50" s="132">
        <f t="shared" si="19"/>
        <v>-230</v>
      </c>
      <c r="KR50" s="133" t="s">
        <v>113</v>
      </c>
      <c r="KS50" s="194"/>
      <c r="KT50" s="194"/>
      <c r="KU50" s="194"/>
      <c r="KV50" s="194"/>
      <c r="KW50" s="194"/>
      <c r="KX50" s="122"/>
      <c r="KY50" s="122"/>
      <c r="KZ50" s="262">
        <v>7</v>
      </c>
      <c r="LA50" s="262">
        <v>51</v>
      </c>
      <c r="LB50" s="262">
        <v>-12</v>
      </c>
      <c r="LC50" s="263">
        <v>50</v>
      </c>
      <c r="LD50" s="193">
        <v>1000</v>
      </c>
      <c r="LE50" s="131">
        <f t="shared" si="50"/>
        <v>50</v>
      </c>
      <c r="LF50" s="132">
        <f t="shared" si="20"/>
        <v>1926</v>
      </c>
      <c r="LG50" s="271"/>
      <c r="LH50" s="133" t="s">
        <v>113</v>
      </c>
      <c r="LI50" s="194"/>
      <c r="LJ50" s="194"/>
      <c r="LK50" s="194"/>
      <c r="LL50" s="194"/>
      <c r="LM50" s="192"/>
      <c r="LN50" s="194"/>
      <c r="LO50" s="194"/>
      <c r="LP50" s="121"/>
      <c r="LQ50" s="122"/>
      <c r="LR50" s="122"/>
      <c r="LS50" s="128"/>
      <c r="LT50" s="71"/>
      <c r="LU50" s="129">
        <v>1</v>
      </c>
      <c r="LV50" s="129"/>
      <c r="LW50" s="129"/>
      <c r="LX50" s="130"/>
      <c r="LY50" s="193">
        <v>1000</v>
      </c>
      <c r="LZ50" s="131">
        <f t="shared" si="51"/>
        <v>0</v>
      </c>
      <c r="MA50" s="132">
        <f t="shared" si="21"/>
        <v>513</v>
      </c>
      <c r="MB50" s="229"/>
      <c r="MC50" s="133" t="s">
        <v>113</v>
      </c>
      <c r="MD50" s="194"/>
      <c r="ME50" s="194"/>
      <c r="MF50" s="194"/>
      <c r="MG50" s="194"/>
      <c r="MH50" s="192"/>
      <c r="MI50" s="194"/>
      <c r="MJ50" s="194"/>
      <c r="MK50" s="121"/>
      <c r="ML50" s="122"/>
      <c r="MM50" s="122"/>
      <c r="MN50" s="128"/>
      <c r="MO50" s="71"/>
      <c r="MP50" s="129">
        <v>1</v>
      </c>
      <c r="MQ50" s="129"/>
      <c r="MR50" s="129"/>
      <c r="MS50" s="130"/>
      <c r="MT50" s="193">
        <v>1000</v>
      </c>
      <c r="MU50" s="131">
        <f t="shared" si="52"/>
        <v>0</v>
      </c>
      <c r="MV50" s="132">
        <f t="shared" si="22"/>
        <v>158</v>
      </c>
      <c r="MX50" s="133" t="s">
        <v>113</v>
      </c>
      <c r="MY50" s="194"/>
      <c r="MZ50" s="194"/>
      <c r="NA50" s="194"/>
      <c r="NB50" s="194"/>
      <c r="NC50" s="192"/>
      <c r="ND50" s="194"/>
      <c r="NE50" s="194"/>
      <c r="NF50" s="121"/>
      <c r="NG50" s="122"/>
      <c r="NH50" s="122"/>
      <c r="NI50" s="128"/>
      <c r="NJ50" s="71"/>
      <c r="NK50" s="129">
        <v>1</v>
      </c>
      <c r="NL50" s="129"/>
      <c r="NM50" s="129"/>
      <c r="NN50" s="130">
        <v>6</v>
      </c>
      <c r="NO50" s="193">
        <v>175</v>
      </c>
      <c r="NP50" s="131">
        <f t="shared" si="53"/>
        <v>6</v>
      </c>
      <c r="NQ50" s="132">
        <f t="shared" si="23"/>
        <v>179</v>
      </c>
      <c r="NS50" s="133" t="s">
        <v>113</v>
      </c>
      <c r="NT50" s="194"/>
      <c r="NU50" s="194"/>
      <c r="NV50" s="194"/>
      <c r="NW50" s="194"/>
      <c r="NX50" s="192"/>
      <c r="NY50" s="194"/>
      <c r="NZ50" s="194"/>
      <c r="OA50" s="121"/>
      <c r="OB50" s="122"/>
      <c r="OC50" s="122"/>
      <c r="OD50" s="128"/>
      <c r="OE50" s="71"/>
      <c r="OF50" s="129">
        <v>16</v>
      </c>
      <c r="OG50" s="129">
        <v>101</v>
      </c>
      <c r="OH50" s="129">
        <v>0</v>
      </c>
      <c r="OI50" s="130">
        <v>101</v>
      </c>
      <c r="OJ50" s="193">
        <v>1000</v>
      </c>
      <c r="OK50" s="131">
        <f t="shared" si="54"/>
        <v>101</v>
      </c>
      <c r="OL50" s="132">
        <f t="shared" si="24"/>
        <v>2102</v>
      </c>
      <c r="OQ50" s="363" t="s">
        <v>113</v>
      </c>
      <c r="OR50" s="473"/>
      <c r="OS50" s="473"/>
      <c r="OT50" s="473"/>
      <c r="OU50" s="473"/>
      <c r="OV50" s="473"/>
      <c r="OW50" s="358"/>
      <c r="OX50" s="475" t="s">
        <v>298</v>
      </c>
      <c r="OY50" s="367"/>
      <c r="OZ50" s="367"/>
      <c r="PA50" s="367"/>
      <c r="PB50" s="368"/>
      <c r="PC50" s="476">
        <v>1000</v>
      </c>
      <c r="PD50" s="370">
        <f t="shared" si="55"/>
        <v>0</v>
      </c>
      <c r="PE50" s="477">
        <f t="shared" si="89"/>
        <v>0</v>
      </c>
      <c r="PF50" s="133" t="s">
        <v>113</v>
      </c>
      <c r="PG50" s="194"/>
      <c r="PH50" s="194"/>
      <c r="PI50" s="194"/>
      <c r="PJ50" s="194"/>
      <c r="PK50" s="194"/>
      <c r="PL50" s="122"/>
      <c r="PM50" s="125" t="s">
        <v>298</v>
      </c>
      <c r="PN50" s="367"/>
      <c r="PO50" s="262"/>
      <c r="PP50" s="262"/>
      <c r="PQ50" s="263"/>
      <c r="PR50" s="193">
        <v>1000</v>
      </c>
      <c r="PS50" s="131">
        <f t="shared" si="56"/>
        <v>0</v>
      </c>
      <c r="PT50" s="132">
        <f t="shared" si="90"/>
        <v>0</v>
      </c>
      <c r="PU50" s="133" t="s">
        <v>113</v>
      </c>
      <c r="PV50" s="194"/>
      <c r="PW50" s="194"/>
      <c r="PX50" s="194"/>
      <c r="PY50" s="194"/>
      <c r="PZ50" s="194"/>
      <c r="QA50" s="122"/>
      <c r="QB50" s="125" t="s">
        <v>298</v>
      </c>
      <c r="QC50" s="367"/>
      <c r="QD50" s="262"/>
      <c r="QE50" s="262"/>
      <c r="QF50" s="263"/>
      <c r="QG50" s="193">
        <v>1000</v>
      </c>
      <c r="QH50" s="131">
        <f t="shared" si="57"/>
        <v>0</v>
      </c>
      <c r="QI50" s="132">
        <f t="shared" si="91"/>
        <v>0</v>
      </c>
      <c r="QJ50" s="133" t="s">
        <v>113</v>
      </c>
      <c r="QK50" s="194"/>
      <c r="QL50" s="194"/>
      <c r="QM50" s="194"/>
      <c r="QN50" s="194"/>
      <c r="QO50" s="194"/>
      <c r="QP50" s="122"/>
      <c r="QQ50" s="125" t="s">
        <v>298</v>
      </c>
      <c r="QR50" s="367"/>
      <c r="QS50" s="262"/>
      <c r="QT50" s="262"/>
      <c r="QU50" s="263"/>
      <c r="QV50" s="193">
        <v>1000</v>
      </c>
      <c r="QW50" s="131">
        <f t="shared" si="58"/>
        <v>0</v>
      </c>
      <c r="QX50" s="132">
        <f t="shared" si="92"/>
        <v>0</v>
      </c>
      <c r="QY50" s="133" t="s">
        <v>113</v>
      </c>
      <c r="QZ50" s="194"/>
      <c r="RA50" s="194"/>
      <c r="RB50" s="194"/>
      <c r="RC50" s="194"/>
      <c r="RD50" s="194"/>
      <c r="RE50" s="122"/>
      <c r="RF50" s="125" t="s">
        <v>298</v>
      </c>
      <c r="RG50" s="367">
        <v>6</v>
      </c>
      <c r="RH50" s="262">
        <v>57</v>
      </c>
      <c r="RI50" s="262">
        <v>-2</v>
      </c>
      <c r="RJ50" s="263">
        <v>19</v>
      </c>
      <c r="RK50" s="193">
        <v>1000</v>
      </c>
      <c r="RL50" s="131">
        <f t="shared" si="59"/>
        <v>19</v>
      </c>
      <c r="RM50" s="132">
        <f t="shared" si="93"/>
        <v>-20</v>
      </c>
    </row>
    <row r="51" spans="1:481" ht="14.4">
      <c r="A51" s="133" t="s">
        <v>114</v>
      </c>
      <c r="B51" s="194"/>
      <c r="C51" s="194"/>
      <c r="D51" s="194"/>
      <c r="E51" s="194"/>
      <c r="F51" s="194"/>
      <c r="G51" s="122"/>
      <c r="H51" s="124"/>
      <c r="I51" s="367">
        <v>1</v>
      </c>
      <c r="J51" s="262">
        <v>0</v>
      </c>
      <c r="K51" s="262">
        <v>-49</v>
      </c>
      <c r="L51" s="263">
        <v>-26</v>
      </c>
      <c r="M51" s="193">
        <v>680</v>
      </c>
      <c r="N51" s="131">
        <f t="shared" si="30"/>
        <v>-26</v>
      </c>
      <c r="O51" s="132">
        <f t="shared" si="0"/>
        <v>-89</v>
      </c>
      <c r="Q51" s="133" t="s">
        <v>114</v>
      </c>
      <c r="R51" s="194"/>
      <c r="S51" s="194"/>
      <c r="T51" s="194"/>
      <c r="U51" s="194"/>
      <c r="V51" s="194"/>
      <c r="W51" s="544" t="s">
        <v>293</v>
      </c>
      <c r="X51" s="545"/>
      <c r="Y51" s="367">
        <v>10</v>
      </c>
      <c r="Z51" s="262">
        <v>77</v>
      </c>
      <c r="AA51" s="262">
        <v>-29</v>
      </c>
      <c r="AB51" s="263">
        <v>44</v>
      </c>
      <c r="AC51" s="193">
        <v>10000</v>
      </c>
      <c r="AD51" s="131">
        <f t="shared" si="31"/>
        <v>44</v>
      </c>
      <c r="AE51" s="132">
        <f t="shared" si="78"/>
        <v>12</v>
      </c>
      <c r="AF51" s="133" t="s">
        <v>114</v>
      </c>
      <c r="AG51" s="194"/>
      <c r="AH51" s="194"/>
      <c r="AI51" s="194"/>
      <c r="AJ51" s="194"/>
      <c r="AK51" s="194"/>
      <c r="AL51" s="122"/>
      <c r="AM51" s="122"/>
      <c r="AN51" s="367">
        <v>12</v>
      </c>
      <c r="AO51" s="262">
        <v>85</v>
      </c>
      <c r="AP51" s="262">
        <v>-15</v>
      </c>
      <c r="AQ51" s="263">
        <v>80</v>
      </c>
      <c r="AR51" s="193">
        <v>10000</v>
      </c>
      <c r="AS51" s="131">
        <f t="shared" si="32"/>
        <v>80</v>
      </c>
      <c r="AT51" s="132">
        <f t="shared" si="79"/>
        <v>81</v>
      </c>
      <c r="AU51" s="133" t="s">
        <v>114</v>
      </c>
      <c r="AV51" s="194"/>
      <c r="AW51" s="194"/>
      <c r="AX51" s="194"/>
      <c r="AY51" s="194"/>
      <c r="AZ51" s="194"/>
      <c r="BA51" s="122"/>
      <c r="BB51" s="122"/>
      <c r="BC51" s="367">
        <v>12</v>
      </c>
      <c r="BD51" s="262">
        <v>85</v>
      </c>
      <c r="BE51" s="262">
        <v>-15</v>
      </c>
      <c r="BF51" s="263">
        <v>80</v>
      </c>
      <c r="BG51" s="193">
        <v>10000</v>
      </c>
      <c r="BH51" s="131">
        <f t="shared" si="33"/>
        <v>80</v>
      </c>
      <c r="BI51" s="132">
        <f t="shared" si="80"/>
        <v>81</v>
      </c>
      <c r="BJ51" s="400"/>
      <c r="BK51" s="133" t="s">
        <v>114</v>
      </c>
      <c r="BL51" s="194"/>
      <c r="BM51" s="194"/>
      <c r="BN51" s="194"/>
      <c r="BO51" s="194"/>
      <c r="BP51" s="194"/>
      <c r="BQ51" s="122"/>
      <c r="BR51" s="122"/>
      <c r="BS51" s="262"/>
      <c r="BT51" s="262"/>
      <c r="BU51" s="262"/>
      <c r="BV51" s="263"/>
      <c r="BW51" s="193">
        <v>10000</v>
      </c>
      <c r="BX51" s="131">
        <f t="shared" si="62"/>
        <v>0</v>
      </c>
      <c r="BY51" s="132">
        <f t="shared" si="63"/>
        <v>229</v>
      </c>
      <c r="BZ51" s="400"/>
      <c r="CA51" s="133" t="s">
        <v>114</v>
      </c>
      <c r="CB51" s="194"/>
      <c r="CC51" s="194"/>
      <c r="CD51" s="194"/>
      <c r="CE51" s="194"/>
      <c r="CF51" s="194"/>
      <c r="CG51" s="122"/>
      <c r="CH51" s="122"/>
      <c r="CI51" s="262"/>
      <c r="CJ51" s="262"/>
      <c r="CK51" s="262"/>
      <c r="CL51" s="263"/>
      <c r="CM51" s="193">
        <v>10000</v>
      </c>
      <c r="CN51" s="131">
        <f t="shared" si="35"/>
        <v>0</v>
      </c>
      <c r="CO51" s="132">
        <f t="shared" si="81"/>
        <v>0</v>
      </c>
      <c r="CP51" s="363" t="s">
        <v>114</v>
      </c>
      <c r="CQ51" s="364"/>
      <c r="CR51" s="364"/>
      <c r="CS51" s="364"/>
      <c r="CT51" s="364"/>
      <c r="CU51" s="364"/>
      <c r="CV51" s="358"/>
      <c r="CW51" s="358"/>
      <c r="CX51" s="367"/>
      <c r="CY51" s="367"/>
      <c r="CZ51" s="367"/>
      <c r="DA51" s="368"/>
      <c r="DB51" s="369">
        <v>10000</v>
      </c>
      <c r="DC51" s="370">
        <f t="shared" si="36"/>
        <v>0</v>
      </c>
      <c r="DD51" s="371">
        <f t="shared" si="6"/>
        <v>0</v>
      </c>
      <c r="DE51" s="133" t="s">
        <v>114</v>
      </c>
      <c r="DF51" s="194"/>
      <c r="DG51" s="194"/>
      <c r="DH51" s="194"/>
      <c r="DI51" s="194"/>
      <c r="DJ51" s="194"/>
      <c r="DK51" s="122"/>
      <c r="DL51" s="122"/>
      <c r="DM51" s="262"/>
      <c r="DN51" s="262"/>
      <c r="DO51" s="262"/>
      <c r="DP51" s="263"/>
      <c r="DQ51" s="193">
        <v>10000</v>
      </c>
      <c r="DR51" s="131">
        <f t="shared" si="37"/>
        <v>0</v>
      </c>
      <c r="DS51" s="132">
        <f t="shared" si="82"/>
        <v>0</v>
      </c>
      <c r="DT51" s="133" t="s">
        <v>114</v>
      </c>
      <c r="DU51" s="194"/>
      <c r="DV51" s="194"/>
      <c r="DW51" s="194"/>
      <c r="DX51" s="194"/>
      <c r="DY51" s="194"/>
      <c r="DZ51" s="122"/>
      <c r="EA51" s="122"/>
      <c r="EB51" s="262"/>
      <c r="EC51" s="262"/>
      <c r="ED51" s="262"/>
      <c r="EE51" s="263"/>
      <c r="EF51" s="193">
        <v>10000</v>
      </c>
      <c r="EG51" s="131">
        <f t="shared" si="38"/>
        <v>0</v>
      </c>
      <c r="EH51" s="132">
        <f t="shared" si="83"/>
        <v>0</v>
      </c>
      <c r="EI51" s="133" t="s">
        <v>114</v>
      </c>
      <c r="EJ51" s="194"/>
      <c r="EK51" s="194"/>
      <c r="EL51" s="194"/>
      <c r="EM51" s="194"/>
      <c r="EN51" s="194"/>
      <c r="EO51" s="122"/>
      <c r="EP51" s="122"/>
      <c r="EQ51" s="262"/>
      <c r="ER51" s="262"/>
      <c r="ES51" s="262"/>
      <c r="ET51" s="263"/>
      <c r="EU51" s="193">
        <v>10000</v>
      </c>
      <c r="EV51" s="131">
        <f t="shared" si="39"/>
        <v>0</v>
      </c>
      <c r="EW51" s="132">
        <f t="shared" si="84"/>
        <v>0</v>
      </c>
      <c r="EX51" s="133" t="s">
        <v>114</v>
      </c>
      <c r="EY51" s="194"/>
      <c r="EZ51" s="194"/>
      <c r="FA51" s="194"/>
      <c r="FB51" s="194"/>
      <c r="FC51" s="194"/>
      <c r="FD51" s="122"/>
      <c r="FE51" s="122"/>
      <c r="FF51" s="262"/>
      <c r="FG51" s="262"/>
      <c r="FH51" s="262"/>
      <c r="FI51" s="263"/>
      <c r="FJ51" s="193">
        <v>10000</v>
      </c>
      <c r="FK51" s="131">
        <f t="shared" si="40"/>
        <v>0</v>
      </c>
      <c r="FL51" s="132">
        <f t="shared" si="85"/>
        <v>0</v>
      </c>
      <c r="FM51" s="133" t="s">
        <v>114</v>
      </c>
      <c r="FN51" s="194"/>
      <c r="FO51" s="194"/>
      <c r="FP51" s="194"/>
      <c r="FQ51" s="194"/>
      <c r="FR51" s="194"/>
      <c r="FS51" s="122"/>
      <c r="FT51" s="122"/>
      <c r="FU51" s="262"/>
      <c r="FV51" s="262"/>
      <c r="FW51" s="262"/>
      <c r="FX51" s="263"/>
      <c r="FY51" s="193">
        <v>10000</v>
      </c>
      <c r="FZ51" s="131">
        <f t="shared" si="41"/>
        <v>0</v>
      </c>
      <c r="GA51" s="132">
        <f t="shared" si="86"/>
        <v>0</v>
      </c>
      <c r="GB51" s="133" t="s">
        <v>114</v>
      </c>
      <c r="GC51" s="194"/>
      <c r="GD51" s="194"/>
      <c r="GE51" s="194"/>
      <c r="GF51" s="194"/>
      <c r="GG51" s="194"/>
      <c r="GH51" s="122"/>
      <c r="GI51" s="122"/>
      <c r="GJ51" s="262"/>
      <c r="GK51" s="262"/>
      <c r="GL51" s="262"/>
      <c r="GM51" s="263"/>
      <c r="GN51" s="193">
        <v>10000</v>
      </c>
      <c r="GO51" s="131">
        <f t="shared" si="42"/>
        <v>0</v>
      </c>
      <c r="GP51" s="132">
        <f t="shared" si="87"/>
        <v>0</v>
      </c>
      <c r="GQ51" s="133" t="s">
        <v>114</v>
      </c>
      <c r="GR51" s="194"/>
      <c r="GS51" s="194"/>
      <c r="GT51" s="194"/>
      <c r="GU51" s="194"/>
      <c r="GV51" s="194"/>
      <c r="GW51" s="122"/>
      <c r="GX51" s="122"/>
      <c r="GY51" s="262">
        <v>9</v>
      </c>
      <c r="GZ51" s="262">
        <v>566</v>
      </c>
      <c r="HA51" s="262">
        <v>-36</v>
      </c>
      <c r="HB51" s="263">
        <v>544</v>
      </c>
      <c r="HC51" s="193">
        <v>10000</v>
      </c>
      <c r="HD51" s="131">
        <f t="shared" si="43"/>
        <v>544</v>
      </c>
      <c r="HE51" s="132">
        <f t="shared" si="88"/>
        <v>2249</v>
      </c>
      <c r="HF51" s="133" t="s">
        <v>114</v>
      </c>
      <c r="HG51" s="194"/>
      <c r="HH51" s="194"/>
      <c r="HI51" s="194"/>
      <c r="HJ51" s="194"/>
      <c r="HK51" s="194"/>
      <c r="HL51" s="122"/>
      <c r="HM51" s="122"/>
      <c r="HN51" s="262"/>
      <c r="HO51" s="262"/>
      <c r="HP51" s="262"/>
      <c r="HQ51" s="263"/>
      <c r="HR51" s="193"/>
      <c r="HS51" s="131">
        <f t="shared" si="44"/>
        <v>0</v>
      </c>
      <c r="HT51" s="132">
        <f t="shared" si="14"/>
        <v>1341</v>
      </c>
      <c r="HU51" s="133" t="s">
        <v>114</v>
      </c>
      <c r="HV51" s="194"/>
      <c r="HW51" s="194"/>
      <c r="HX51" s="194"/>
      <c r="HY51" s="194"/>
      <c r="HZ51" s="194"/>
      <c r="IA51" s="122"/>
      <c r="IB51" s="122"/>
      <c r="IC51" s="262"/>
      <c r="ID51" s="262"/>
      <c r="IE51" s="262"/>
      <c r="IF51" s="263"/>
      <c r="IG51" s="193"/>
      <c r="IH51" s="131">
        <f t="shared" si="45"/>
        <v>0</v>
      </c>
      <c r="II51" s="132">
        <f t="shared" si="15"/>
        <v>6499</v>
      </c>
      <c r="IJ51" s="133" t="s">
        <v>114</v>
      </c>
      <c r="IK51" s="194"/>
      <c r="IL51" s="194"/>
      <c r="IM51" s="194"/>
      <c r="IN51" s="194"/>
      <c r="IO51" s="194"/>
      <c r="IP51" s="122"/>
      <c r="IQ51" s="122"/>
      <c r="IR51" s="262"/>
      <c r="IS51" s="262"/>
      <c r="IT51" s="262"/>
      <c r="IU51" s="263"/>
      <c r="IV51" s="193"/>
      <c r="IW51" s="131">
        <f t="shared" si="46"/>
        <v>0</v>
      </c>
      <c r="IX51" s="132">
        <f t="shared" si="16"/>
        <v>1508</v>
      </c>
      <c r="IY51" s="133" t="s">
        <v>114</v>
      </c>
      <c r="IZ51" s="194"/>
      <c r="JA51" s="194"/>
      <c r="JB51" s="194"/>
      <c r="JC51" s="194"/>
      <c r="JD51" s="194"/>
      <c r="JE51" s="122"/>
      <c r="JF51" s="122"/>
      <c r="JG51" s="262">
        <v>125</v>
      </c>
      <c r="JH51" s="262">
        <v>28</v>
      </c>
      <c r="JI51" s="262">
        <v>-595</v>
      </c>
      <c r="JJ51" s="263">
        <v>-289</v>
      </c>
      <c r="JK51" s="193">
        <v>1000</v>
      </c>
      <c r="JL51" s="131">
        <f t="shared" si="47"/>
        <v>-289</v>
      </c>
      <c r="JM51" s="132">
        <f t="shared" si="71"/>
        <v>2358</v>
      </c>
      <c r="JN51" s="133" t="s">
        <v>114</v>
      </c>
      <c r="JO51" s="194"/>
      <c r="JP51" s="194"/>
      <c r="JQ51" s="194"/>
      <c r="JR51" s="194"/>
      <c r="JS51" s="194"/>
      <c r="JT51" s="122"/>
      <c r="JU51" s="122"/>
      <c r="JV51" s="262"/>
      <c r="JW51" s="262"/>
      <c r="JX51" s="262"/>
      <c r="JY51" s="263"/>
      <c r="JZ51" s="193">
        <v>1000</v>
      </c>
      <c r="KA51" s="131">
        <f t="shared" si="77"/>
        <v>0</v>
      </c>
      <c r="KB51" s="132">
        <f t="shared" si="18"/>
        <v>252</v>
      </c>
      <c r="KC51" s="133" t="s">
        <v>114</v>
      </c>
      <c r="KD51" s="194"/>
      <c r="KE51" s="194"/>
      <c r="KF51" s="194"/>
      <c r="KG51" s="194"/>
      <c r="KH51" s="194"/>
      <c r="KI51" s="122"/>
      <c r="KJ51" s="122"/>
      <c r="KK51" s="262"/>
      <c r="KL51" s="262"/>
      <c r="KM51" s="262"/>
      <c r="KN51" s="263"/>
      <c r="KO51" s="193">
        <v>1000</v>
      </c>
      <c r="KP51" s="131">
        <f t="shared" si="49"/>
        <v>0</v>
      </c>
      <c r="KQ51" s="132">
        <f t="shared" si="19"/>
        <v>-230</v>
      </c>
      <c r="KR51" s="133" t="s">
        <v>114</v>
      </c>
      <c r="KS51" s="194"/>
      <c r="KT51" s="194"/>
      <c r="KU51" s="194"/>
      <c r="KV51" s="194"/>
      <c r="KW51" s="194"/>
      <c r="KX51" s="122"/>
      <c r="KY51" s="122"/>
      <c r="KZ51" s="262">
        <v>11</v>
      </c>
      <c r="LA51" s="262">
        <v>27</v>
      </c>
      <c r="LB51" s="262">
        <v>-40</v>
      </c>
      <c r="LC51" s="263">
        <v>25</v>
      </c>
      <c r="LD51" s="193">
        <v>1000</v>
      </c>
      <c r="LE51" s="131">
        <f t="shared" si="50"/>
        <v>25</v>
      </c>
      <c r="LF51" s="132">
        <f t="shared" si="20"/>
        <v>1951</v>
      </c>
      <c r="LG51" s="271"/>
      <c r="LH51" s="133" t="s">
        <v>114</v>
      </c>
      <c r="LI51" s="194"/>
      <c r="LJ51" s="194"/>
      <c r="LK51" s="194"/>
      <c r="LL51" s="194"/>
      <c r="LM51" s="192"/>
      <c r="LN51" s="194"/>
      <c r="LO51" s="194"/>
      <c r="LP51" s="121"/>
      <c r="LQ51" s="122"/>
      <c r="LR51" s="122"/>
      <c r="LS51" s="122"/>
      <c r="LT51" s="124"/>
      <c r="LU51" s="129">
        <v>1</v>
      </c>
      <c r="LV51" s="129"/>
      <c r="LW51" s="129"/>
      <c r="LX51" s="130"/>
      <c r="LY51" s="193">
        <v>1000</v>
      </c>
      <c r="LZ51" s="131">
        <f t="shared" si="51"/>
        <v>0</v>
      </c>
      <c r="MA51" s="132">
        <f t="shared" si="21"/>
        <v>513</v>
      </c>
      <c r="MB51" s="229"/>
      <c r="MC51" s="133" t="s">
        <v>114</v>
      </c>
      <c r="MD51" s="194"/>
      <c r="ME51" s="194"/>
      <c r="MF51" s="194"/>
      <c r="MG51" s="194"/>
      <c r="MH51" s="192"/>
      <c r="MI51" s="194"/>
      <c r="MJ51" s="194"/>
      <c r="MK51" s="121"/>
      <c r="ML51" s="122"/>
      <c r="MM51" s="122"/>
      <c r="MN51" s="122"/>
      <c r="MO51" s="124"/>
      <c r="MP51" s="129">
        <v>1</v>
      </c>
      <c r="MQ51" s="129"/>
      <c r="MR51" s="129"/>
      <c r="MS51" s="130"/>
      <c r="MT51" s="193">
        <v>1000</v>
      </c>
      <c r="MU51" s="131">
        <f t="shared" si="52"/>
        <v>0</v>
      </c>
      <c r="MV51" s="132">
        <f t="shared" si="22"/>
        <v>158</v>
      </c>
      <c r="MX51" s="133" t="s">
        <v>114</v>
      </c>
      <c r="MY51" s="194"/>
      <c r="MZ51" s="194"/>
      <c r="NA51" s="194"/>
      <c r="NB51" s="194"/>
      <c r="NC51" s="192"/>
      <c r="ND51" s="194"/>
      <c r="NE51" s="194"/>
      <c r="NF51" s="121"/>
      <c r="NG51" s="122"/>
      <c r="NH51" s="122"/>
      <c r="NI51" s="122"/>
      <c r="NJ51" s="124"/>
      <c r="NK51" s="129">
        <v>1</v>
      </c>
      <c r="NL51" s="129"/>
      <c r="NM51" s="129"/>
      <c r="NN51" s="130">
        <v>9</v>
      </c>
      <c r="NO51" s="193">
        <v>340</v>
      </c>
      <c r="NP51" s="131">
        <f t="shared" si="53"/>
        <v>9</v>
      </c>
      <c r="NQ51" s="132">
        <f t="shared" si="23"/>
        <v>188</v>
      </c>
      <c r="NS51" s="133" t="s">
        <v>114</v>
      </c>
      <c r="NT51" s="194"/>
      <c r="NU51" s="194"/>
      <c r="NV51" s="194"/>
      <c r="NW51" s="194"/>
      <c r="NX51" s="192"/>
      <c r="NY51" s="194"/>
      <c r="NZ51" s="194"/>
      <c r="OA51" s="121"/>
      <c r="OB51" s="122"/>
      <c r="OC51" s="122"/>
      <c r="OD51" s="122"/>
      <c r="OE51" s="124"/>
      <c r="OF51" s="129">
        <v>64</v>
      </c>
      <c r="OG51" s="129">
        <v>93</v>
      </c>
      <c r="OH51" s="129">
        <v>-13</v>
      </c>
      <c r="OI51" s="130">
        <v>93</v>
      </c>
      <c r="OJ51" s="193">
        <v>1000</v>
      </c>
      <c r="OK51" s="131">
        <f t="shared" si="54"/>
        <v>93</v>
      </c>
      <c r="OL51" s="132">
        <f t="shared" si="24"/>
        <v>2195</v>
      </c>
      <c r="OQ51" s="363" t="s">
        <v>114</v>
      </c>
      <c r="OR51" s="473"/>
      <c r="OS51" s="473"/>
      <c r="OT51" s="473"/>
      <c r="OU51" s="473"/>
      <c r="OV51" s="473"/>
      <c r="OW51" s="358"/>
      <c r="OX51" s="474"/>
      <c r="OY51" s="367"/>
      <c r="OZ51" s="367"/>
      <c r="PA51" s="367"/>
      <c r="PB51" s="368"/>
      <c r="PC51" s="476">
        <v>1000</v>
      </c>
      <c r="PD51" s="370">
        <f t="shared" si="55"/>
        <v>0</v>
      </c>
      <c r="PE51" s="477">
        <f t="shared" si="89"/>
        <v>0</v>
      </c>
      <c r="PF51" s="133" t="s">
        <v>114</v>
      </c>
      <c r="PG51" s="194"/>
      <c r="PH51" s="194"/>
      <c r="PI51" s="194"/>
      <c r="PJ51" s="194"/>
      <c r="PK51" s="194"/>
      <c r="PL51" s="122"/>
      <c r="PM51" s="124"/>
      <c r="PN51" s="367"/>
      <c r="PO51" s="262"/>
      <c r="PP51" s="262"/>
      <c r="PQ51" s="263"/>
      <c r="PR51" s="193">
        <v>1000</v>
      </c>
      <c r="PS51" s="131">
        <f t="shared" si="56"/>
        <v>0</v>
      </c>
      <c r="PT51" s="132">
        <f t="shared" si="90"/>
        <v>0</v>
      </c>
      <c r="PU51" s="133" t="s">
        <v>114</v>
      </c>
      <c r="PV51" s="194"/>
      <c r="PW51" s="194"/>
      <c r="PX51" s="194"/>
      <c r="PY51" s="194"/>
      <c r="PZ51" s="194"/>
      <c r="QA51" s="122"/>
      <c r="QB51" s="124"/>
      <c r="QC51" s="367"/>
      <c r="QD51" s="262"/>
      <c r="QE51" s="262"/>
      <c r="QF51" s="263"/>
      <c r="QG51" s="193">
        <v>1000</v>
      </c>
      <c r="QH51" s="131">
        <f t="shared" si="57"/>
        <v>0</v>
      </c>
      <c r="QI51" s="132">
        <f t="shared" si="91"/>
        <v>0</v>
      </c>
      <c r="QJ51" s="133" t="s">
        <v>114</v>
      </c>
      <c r="QK51" s="194"/>
      <c r="QL51" s="194"/>
      <c r="QM51" s="194"/>
      <c r="QN51" s="194"/>
      <c r="QO51" s="194"/>
      <c r="QP51" s="122"/>
      <c r="QQ51" s="124"/>
      <c r="QR51" s="367"/>
      <c r="QS51" s="262"/>
      <c r="QT51" s="262"/>
      <c r="QU51" s="263"/>
      <c r="QV51" s="193">
        <v>1000</v>
      </c>
      <c r="QW51" s="131">
        <f t="shared" si="58"/>
        <v>0</v>
      </c>
      <c r="QX51" s="132">
        <f t="shared" si="92"/>
        <v>0</v>
      </c>
      <c r="QY51" s="133" t="s">
        <v>114</v>
      </c>
      <c r="QZ51" s="194"/>
      <c r="RA51" s="194"/>
      <c r="RB51" s="194"/>
      <c r="RC51" s="194"/>
      <c r="RD51" s="194"/>
      <c r="RE51" s="122"/>
      <c r="RF51" s="124"/>
      <c r="RG51" s="367">
        <v>6</v>
      </c>
      <c r="RH51" s="262">
        <v>38</v>
      </c>
      <c r="RI51" s="262">
        <v>-13</v>
      </c>
      <c r="RJ51" s="263">
        <v>35</v>
      </c>
      <c r="RK51" s="193">
        <v>1000</v>
      </c>
      <c r="RL51" s="131">
        <f t="shared" si="59"/>
        <v>35</v>
      </c>
      <c r="RM51" s="132">
        <f t="shared" si="93"/>
        <v>15</v>
      </c>
    </row>
    <row r="52" spans="1:481" ht="14.4">
      <c r="A52" s="133" t="s">
        <v>115</v>
      </c>
      <c r="B52" s="194"/>
      <c r="C52" s="194"/>
      <c r="D52" s="194"/>
      <c r="E52" s="194"/>
      <c r="F52" s="194"/>
      <c r="G52" s="544"/>
      <c r="H52" s="545"/>
      <c r="I52" s="367">
        <v>1</v>
      </c>
      <c r="J52" s="262">
        <v>44</v>
      </c>
      <c r="K52" s="262">
        <v>0</v>
      </c>
      <c r="L52" s="263">
        <v>36</v>
      </c>
      <c r="M52" s="193">
        <v>1000</v>
      </c>
      <c r="N52" s="131">
        <f t="shared" si="30"/>
        <v>36</v>
      </c>
      <c r="O52" s="132">
        <f t="shared" si="0"/>
        <v>-53</v>
      </c>
      <c r="Q52" s="133" t="s">
        <v>115</v>
      </c>
      <c r="R52" s="194"/>
      <c r="S52" s="194"/>
      <c r="T52" s="194"/>
      <c r="U52" s="194"/>
      <c r="V52" s="194"/>
      <c r="W52" s="544" t="s">
        <v>295</v>
      </c>
      <c r="X52" s="545"/>
      <c r="Y52" s="262">
        <v>12</v>
      </c>
      <c r="Z52" s="262">
        <v>128</v>
      </c>
      <c r="AA52" s="262">
        <v>-30</v>
      </c>
      <c r="AB52" s="263">
        <v>128</v>
      </c>
      <c r="AC52" s="193">
        <v>10000</v>
      </c>
      <c r="AD52" s="131">
        <f t="shared" si="31"/>
        <v>128</v>
      </c>
      <c r="AE52" s="132">
        <f t="shared" si="78"/>
        <v>140</v>
      </c>
      <c r="AF52" s="133" t="s">
        <v>115</v>
      </c>
      <c r="AG52" s="194"/>
      <c r="AH52" s="194"/>
      <c r="AI52" s="194"/>
      <c r="AJ52" s="194"/>
      <c r="AK52" s="194"/>
      <c r="AL52" s="122"/>
      <c r="AM52" s="122"/>
      <c r="AN52" s="262"/>
      <c r="AO52" s="262"/>
      <c r="AP52" s="262"/>
      <c r="AQ52" s="263"/>
      <c r="AR52" s="193">
        <v>10000</v>
      </c>
      <c r="AS52" s="131">
        <f t="shared" si="32"/>
        <v>0</v>
      </c>
      <c r="AT52" s="132">
        <f t="shared" si="79"/>
        <v>81</v>
      </c>
      <c r="AU52" s="133" t="s">
        <v>115</v>
      </c>
      <c r="AV52" s="194"/>
      <c r="AW52" s="194"/>
      <c r="AX52" s="194"/>
      <c r="AY52" s="194"/>
      <c r="AZ52" s="194"/>
      <c r="BA52" s="122"/>
      <c r="BB52" s="122"/>
      <c r="BC52" s="262"/>
      <c r="BD52" s="262"/>
      <c r="BE52" s="262"/>
      <c r="BF52" s="263"/>
      <c r="BG52" s="193">
        <v>10000</v>
      </c>
      <c r="BH52" s="131">
        <f t="shared" si="33"/>
        <v>0</v>
      </c>
      <c r="BI52" s="132">
        <f t="shared" si="80"/>
        <v>81</v>
      </c>
      <c r="BJ52" s="400"/>
      <c r="BK52" s="133" t="s">
        <v>115</v>
      </c>
      <c r="BL52" s="194"/>
      <c r="BM52" s="194"/>
      <c r="BN52" s="194"/>
      <c r="BO52" s="194"/>
      <c r="BP52" s="194"/>
      <c r="BQ52" s="122"/>
      <c r="BR52" s="122"/>
      <c r="BS52" s="262"/>
      <c r="BT52" s="262"/>
      <c r="BU52" s="262"/>
      <c r="BV52" s="263"/>
      <c r="BW52" s="193">
        <v>10000</v>
      </c>
      <c r="BX52" s="131">
        <f t="shared" si="62"/>
        <v>0</v>
      </c>
      <c r="BY52" s="132">
        <f t="shared" si="63"/>
        <v>229</v>
      </c>
      <c r="BZ52" s="400"/>
      <c r="CA52" s="133" t="s">
        <v>115</v>
      </c>
      <c r="CB52" s="194"/>
      <c r="CC52" s="194"/>
      <c r="CD52" s="194"/>
      <c r="CE52" s="194"/>
      <c r="CF52" s="194"/>
      <c r="CG52" s="122"/>
      <c r="CH52" s="122"/>
      <c r="CI52" s="262"/>
      <c r="CJ52" s="262"/>
      <c r="CK52" s="262"/>
      <c r="CL52" s="263"/>
      <c r="CM52" s="193">
        <v>10000</v>
      </c>
      <c r="CN52" s="131">
        <f t="shared" si="35"/>
        <v>0</v>
      </c>
      <c r="CO52" s="132">
        <f t="shared" si="81"/>
        <v>0</v>
      </c>
      <c r="CP52" s="363" t="s">
        <v>115</v>
      </c>
      <c r="CQ52" s="364"/>
      <c r="CR52" s="364"/>
      <c r="CS52" s="364"/>
      <c r="CT52" s="364"/>
      <c r="CU52" s="364"/>
      <c r="CV52" s="358"/>
      <c r="CW52" s="358"/>
      <c r="CX52" s="367"/>
      <c r="CY52" s="367"/>
      <c r="CZ52" s="367"/>
      <c r="DA52" s="368"/>
      <c r="DB52" s="369">
        <v>10000</v>
      </c>
      <c r="DC52" s="370">
        <f t="shared" si="36"/>
        <v>0</v>
      </c>
      <c r="DD52" s="371">
        <f t="shared" si="6"/>
        <v>0</v>
      </c>
      <c r="DE52" s="133" t="s">
        <v>115</v>
      </c>
      <c r="DF52" s="194"/>
      <c r="DG52" s="194"/>
      <c r="DH52" s="194"/>
      <c r="DI52" s="194"/>
      <c r="DJ52" s="194"/>
      <c r="DK52" s="122"/>
      <c r="DL52" s="122"/>
      <c r="DM52" s="262"/>
      <c r="DN52" s="262"/>
      <c r="DO52" s="262"/>
      <c r="DP52" s="263"/>
      <c r="DQ52" s="193">
        <v>10000</v>
      </c>
      <c r="DR52" s="131">
        <f t="shared" si="37"/>
        <v>0</v>
      </c>
      <c r="DS52" s="132">
        <f t="shared" si="82"/>
        <v>0</v>
      </c>
      <c r="DT52" s="133" t="s">
        <v>115</v>
      </c>
      <c r="DU52" s="194"/>
      <c r="DV52" s="194"/>
      <c r="DW52" s="194"/>
      <c r="DX52" s="194"/>
      <c r="DY52" s="194"/>
      <c r="DZ52" s="122"/>
      <c r="EA52" s="122"/>
      <c r="EB52" s="262"/>
      <c r="EC52" s="262"/>
      <c r="ED52" s="262"/>
      <c r="EE52" s="263"/>
      <c r="EF52" s="193">
        <v>10000</v>
      </c>
      <c r="EG52" s="131">
        <f t="shared" si="38"/>
        <v>0</v>
      </c>
      <c r="EH52" s="132">
        <f t="shared" si="83"/>
        <v>0</v>
      </c>
      <c r="EI52" s="133" t="s">
        <v>115</v>
      </c>
      <c r="EJ52" s="194"/>
      <c r="EK52" s="194"/>
      <c r="EL52" s="194"/>
      <c r="EM52" s="194"/>
      <c r="EN52" s="194"/>
      <c r="EO52" s="122"/>
      <c r="EP52" s="122"/>
      <c r="EQ52" s="262"/>
      <c r="ER52" s="262"/>
      <c r="ES52" s="262"/>
      <c r="ET52" s="263"/>
      <c r="EU52" s="193">
        <v>10000</v>
      </c>
      <c r="EV52" s="131">
        <f t="shared" si="39"/>
        <v>0</v>
      </c>
      <c r="EW52" s="132">
        <f t="shared" si="84"/>
        <v>0</v>
      </c>
      <c r="EX52" s="133" t="s">
        <v>115</v>
      </c>
      <c r="EY52" s="194"/>
      <c r="EZ52" s="194"/>
      <c r="FA52" s="194"/>
      <c r="FB52" s="194"/>
      <c r="FC52" s="194"/>
      <c r="FD52" s="122"/>
      <c r="FE52" s="122"/>
      <c r="FF52" s="262"/>
      <c r="FG52" s="262"/>
      <c r="FH52" s="262"/>
      <c r="FI52" s="263"/>
      <c r="FJ52" s="193">
        <v>10000</v>
      </c>
      <c r="FK52" s="131">
        <f t="shared" si="40"/>
        <v>0</v>
      </c>
      <c r="FL52" s="132">
        <f t="shared" si="85"/>
        <v>0</v>
      </c>
      <c r="FM52" s="133" t="s">
        <v>115</v>
      </c>
      <c r="FN52" s="194"/>
      <c r="FO52" s="194"/>
      <c r="FP52" s="194"/>
      <c r="FQ52" s="194"/>
      <c r="FR52" s="194"/>
      <c r="FS52" s="122"/>
      <c r="FT52" s="122"/>
      <c r="FU52" s="262"/>
      <c r="FV52" s="262"/>
      <c r="FW52" s="262"/>
      <c r="FX52" s="263"/>
      <c r="FY52" s="193">
        <v>10000</v>
      </c>
      <c r="FZ52" s="131">
        <f t="shared" si="41"/>
        <v>0</v>
      </c>
      <c r="GA52" s="132">
        <f t="shared" si="86"/>
        <v>0</v>
      </c>
      <c r="GB52" s="133" t="s">
        <v>115</v>
      </c>
      <c r="GC52" s="194"/>
      <c r="GD52" s="194"/>
      <c r="GE52" s="194"/>
      <c r="GF52" s="194"/>
      <c r="GG52" s="194"/>
      <c r="GH52" s="122"/>
      <c r="GI52" s="122"/>
      <c r="GJ52" s="262"/>
      <c r="GK52" s="262"/>
      <c r="GL52" s="262"/>
      <c r="GM52" s="263"/>
      <c r="GN52" s="193">
        <v>10000</v>
      </c>
      <c r="GO52" s="131">
        <f t="shared" si="42"/>
        <v>0</v>
      </c>
      <c r="GP52" s="132">
        <f t="shared" si="87"/>
        <v>0</v>
      </c>
      <c r="GQ52" s="133" t="s">
        <v>115</v>
      </c>
      <c r="GR52" s="194"/>
      <c r="GS52" s="194"/>
      <c r="GT52" s="194"/>
      <c r="GU52" s="194"/>
      <c r="GV52" s="194"/>
      <c r="GW52" s="122"/>
      <c r="GX52" s="122"/>
      <c r="GY52" s="262">
        <v>30</v>
      </c>
      <c r="GZ52" s="262">
        <v>495</v>
      </c>
      <c r="HA52" s="262">
        <v>-2</v>
      </c>
      <c r="HB52" s="263">
        <v>481</v>
      </c>
      <c r="HC52" s="193">
        <v>10000</v>
      </c>
      <c r="HD52" s="131">
        <f t="shared" si="43"/>
        <v>481</v>
      </c>
      <c r="HE52" s="132">
        <f t="shared" si="88"/>
        <v>2730</v>
      </c>
      <c r="HF52" s="133" t="s">
        <v>115</v>
      </c>
      <c r="HG52" s="194"/>
      <c r="HH52" s="194"/>
      <c r="HI52" s="194"/>
      <c r="HJ52" s="194"/>
      <c r="HK52" s="194"/>
      <c r="HL52" s="122"/>
      <c r="HM52" s="122"/>
      <c r="HN52" s="262"/>
      <c r="HO52" s="262"/>
      <c r="HP52" s="262"/>
      <c r="HQ52" s="263"/>
      <c r="HR52" s="193"/>
      <c r="HS52" s="131">
        <f t="shared" si="44"/>
        <v>0</v>
      </c>
      <c r="HT52" s="132">
        <f t="shared" si="14"/>
        <v>1341</v>
      </c>
      <c r="HU52" s="133" t="s">
        <v>115</v>
      </c>
      <c r="HV52" s="194"/>
      <c r="HW52" s="194"/>
      <c r="HX52" s="194"/>
      <c r="HY52" s="194"/>
      <c r="HZ52" s="194"/>
      <c r="IA52" s="122"/>
      <c r="IB52" s="122"/>
      <c r="IC52" s="262"/>
      <c r="ID52" s="262"/>
      <c r="IE52" s="262"/>
      <c r="IF52" s="263"/>
      <c r="IG52" s="193"/>
      <c r="IH52" s="131">
        <f t="shared" si="45"/>
        <v>0</v>
      </c>
      <c r="II52" s="132">
        <f t="shared" si="15"/>
        <v>6499</v>
      </c>
      <c r="IJ52" s="133" t="s">
        <v>115</v>
      </c>
      <c r="IK52" s="194"/>
      <c r="IL52" s="194"/>
      <c r="IM52" s="194"/>
      <c r="IN52" s="194"/>
      <c r="IO52" s="194"/>
      <c r="IP52" s="122"/>
      <c r="IQ52" s="122"/>
      <c r="IR52" s="262"/>
      <c r="IS52" s="262"/>
      <c r="IT52" s="262"/>
      <c r="IU52" s="263"/>
      <c r="IV52" s="193"/>
      <c r="IW52" s="131">
        <f t="shared" si="46"/>
        <v>0</v>
      </c>
      <c r="IX52" s="132">
        <f t="shared" si="16"/>
        <v>1508</v>
      </c>
      <c r="IY52" s="133" t="s">
        <v>115</v>
      </c>
      <c r="IZ52" s="194"/>
      <c r="JA52" s="194"/>
      <c r="JB52" s="194"/>
      <c r="JC52" s="194"/>
      <c r="JD52" s="194"/>
      <c r="JE52" s="122"/>
      <c r="JF52" s="122"/>
      <c r="JG52" s="262">
        <v>12</v>
      </c>
      <c r="JH52" s="262">
        <v>38</v>
      </c>
      <c r="JI52" s="262">
        <v>-37</v>
      </c>
      <c r="JJ52" s="263">
        <v>35</v>
      </c>
      <c r="JK52" s="193">
        <v>-16</v>
      </c>
      <c r="JL52" s="131">
        <f t="shared" si="47"/>
        <v>35</v>
      </c>
      <c r="JM52" s="132">
        <f t="shared" si="71"/>
        <v>2393</v>
      </c>
      <c r="JN52" s="133" t="s">
        <v>115</v>
      </c>
      <c r="JO52" s="194"/>
      <c r="JP52" s="194"/>
      <c r="JQ52" s="194"/>
      <c r="JR52" s="194"/>
      <c r="JS52" s="194"/>
      <c r="JT52" s="122"/>
      <c r="JU52" s="122"/>
      <c r="JV52" s="262"/>
      <c r="JW52" s="262"/>
      <c r="JX52" s="262"/>
      <c r="JY52" s="263"/>
      <c r="JZ52" s="193">
        <v>1000</v>
      </c>
      <c r="KA52" s="131">
        <f t="shared" si="77"/>
        <v>0</v>
      </c>
      <c r="KB52" s="132">
        <f t="shared" si="18"/>
        <v>252</v>
      </c>
      <c r="KC52" s="133" t="s">
        <v>115</v>
      </c>
      <c r="KD52" s="194"/>
      <c r="KE52" s="194"/>
      <c r="KF52" s="194"/>
      <c r="KG52" s="194"/>
      <c r="KH52" s="194"/>
      <c r="KI52" s="122"/>
      <c r="KJ52" s="122"/>
      <c r="KK52" s="262"/>
      <c r="KL52" s="262"/>
      <c r="KM52" s="262"/>
      <c r="KN52" s="263"/>
      <c r="KO52" s="193">
        <v>1000</v>
      </c>
      <c r="KP52" s="131">
        <f t="shared" si="49"/>
        <v>0</v>
      </c>
      <c r="KQ52" s="132">
        <f t="shared" si="19"/>
        <v>-230</v>
      </c>
      <c r="KR52" s="133" t="s">
        <v>115</v>
      </c>
      <c r="KS52" s="194"/>
      <c r="KT52" s="194"/>
      <c r="KU52" s="194"/>
      <c r="KV52" s="194"/>
      <c r="KW52" s="194"/>
      <c r="KX52" s="122"/>
      <c r="KY52" s="122"/>
      <c r="KZ52" s="262">
        <v>19</v>
      </c>
      <c r="LA52" s="262">
        <v>22</v>
      </c>
      <c r="LB52" s="262">
        <v>-60</v>
      </c>
      <c r="LC52" s="263">
        <v>-15</v>
      </c>
      <c r="LD52" s="193">
        <v>1000</v>
      </c>
      <c r="LE52" s="131">
        <f t="shared" si="50"/>
        <v>-15</v>
      </c>
      <c r="LF52" s="132">
        <f t="shared" si="20"/>
        <v>1936</v>
      </c>
      <c r="LG52" s="271"/>
      <c r="LH52" s="133" t="s">
        <v>115</v>
      </c>
      <c r="LI52" s="194"/>
      <c r="LJ52" s="194"/>
      <c r="LK52" s="194"/>
      <c r="LL52" s="194"/>
      <c r="LM52" s="192"/>
      <c r="LN52" s="194"/>
      <c r="LO52" s="194"/>
      <c r="LP52" s="121"/>
      <c r="LQ52" s="122"/>
      <c r="LR52" s="122"/>
      <c r="LS52" s="122"/>
      <c r="LT52" s="124"/>
      <c r="LU52" s="129">
        <v>1</v>
      </c>
      <c r="LV52" s="129"/>
      <c r="LW52" s="129"/>
      <c r="LX52" s="130"/>
      <c r="LY52" s="193">
        <v>1000</v>
      </c>
      <c r="LZ52" s="131">
        <f t="shared" si="51"/>
        <v>0</v>
      </c>
      <c r="MA52" s="132">
        <f t="shared" si="21"/>
        <v>513</v>
      </c>
      <c r="MB52" s="229"/>
      <c r="MC52" s="133" t="s">
        <v>115</v>
      </c>
      <c r="MD52" s="194"/>
      <c r="ME52" s="194"/>
      <c r="MF52" s="194"/>
      <c r="MG52" s="194"/>
      <c r="MH52" s="192"/>
      <c r="MI52" s="194"/>
      <c r="MJ52" s="194"/>
      <c r="MK52" s="121"/>
      <c r="ML52" s="122"/>
      <c r="MM52" s="122"/>
      <c r="MN52" s="122"/>
      <c r="MO52" s="124"/>
      <c r="MP52" s="129">
        <v>1</v>
      </c>
      <c r="MQ52" s="129"/>
      <c r="MR52" s="129"/>
      <c r="MS52" s="130"/>
      <c r="MT52" s="193">
        <v>1000</v>
      </c>
      <c r="MU52" s="131">
        <f t="shared" si="52"/>
        <v>0</v>
      </c>
      <c r="MV52" s="132">
        <f t="shared" si="22"/>
        <v>158</v>
      </c>
      <c r="MX52" s="133" t="s">
        <v>115</v>
      </c>
      <c r="MY52" s="194"/>
      <c r="MZ52" s="194"/>
      <c r="NA52" s="194"/>
      <c r="NB52" s="194"/>
      <c r="NC52" s="192"/>
      <c r="ND52" s="194"/>
      <c r="NE52" s="194"/>
      <c r="NF52" s="121"/>
      <c r="NG52" s="122"/>
      <c r="NH52" s="122"/>
      <c r="NI52" s="122"/>
      <c r="NJ52" s="124"/>
      <c r="NK52" s="129">
        <v>1</v>
      </c>
      <c r="NL52" s="129"/>
      <c r="NM52" s="129"/>
      <c r="NN52" s="130">
        <v>19</v>
      </c>
      <c r="NO52" s="193">
        <v>938</v>
      </c>
      <c r="NP52" s="131">
        <f t="shared" si="53"/>
        <v>19</v>
      </c>
      <c r="NQ52" s="132">
        <f t="shared" si="23"/>
        <v>207</v>
      </c>
      <c r="NS52" s="133" t="s">
        <v>115</v>
      </c>
      <c r="NT52" s="194"/>
      <c r="NU52" s="194"/>
      <c r="NV52" s="194"/>
      <c r="NW52" s="194"/>
      <c r="NX52" s="192"/>
      <c r="NY52" s="194"/>
      <c r="NZ52" s="194"/>
      <c r="OA52" s="121"/>
      <c r="OB52" s="122"/>
      <c r="OC52" s="122"/>
      <c r="OD52" s="122"/>
      <c r="OE52" s="124"/>
      <c r="OF52" s="129">
        <v>512</v>
      </c>
      <c r="OG52" s="129">
        <v>82</v>
      </c>
      <c r="OH52" s="129">
        <v>-419</v>
      </c>
      <c r="OI52" s="130">
        <v>82</v>
      </c>
      <c r="OJ52" s="193">
        <v>1000</v>
      </c>
      <c r="OK52" s="131">
        <f t="shared" si="54"/>
        <v>82</v>
      </c>
      <c r="OL52" s="132">
        <f t="shared" si="24"/>
        <v>2277</v>
      </c>
      <c r="OQ52" s="363" t="s">
        <v>115</v>
      </c>
      <c r="OR52" s="473"/>
      <c r="OS52" s="473"/>
      <c r="OT52" s="473"/>
      <c r="OU52" s="473"/>
      <c r="OV52" s="473"/>
      <c r="OW52" s="532"/>
      <c r="OX52" s="533"/>
      <c r="OY52" s="367"/>
      <c r="OZ52" s="367"/>
      <c r="PA52" s="367"/>
      <c r="PB52" s="368"/>
      <c r="PC52" s="476">
        <v>1000</v>
      </c>
      <c r="PD52" s="370">
        <f t="shared" si="55"/>
        <v>0</v>
      </c>
      <c r="PE52" s="477">
        <f t="shared" si="89"/>
        <v>0</v>
      </c>
      <c r="PF52" s="133" t="s">
        <v>115</v>
      </c>
      <c r="PG52" s="194"/>
      <c r="PH52" s="194"/>
      <c r="PI52" s="194"/>
      <c r="PJ52" s="194"/>
      <c r="PK52" s="194"/>
      <c r="PL52" s="544"/>
      <c r="PM52" s="545"/>
      <c r="PN52" s="262"/>
      <c r="PO52" s="262"/>
      <c r="PP52" s="262"/>
      <c r="PQ52" s="263"/>
      <c r="PR52" s="193">
        <v>1000</v>
      </c>
      <c r="PS52" s="131">
        <f t="shared" si="56"/>
        <v>0</v>
      </c>
      <c r="PT52" s="132">
        <f t="shared" si="90"/>
        <v>0</v>
      </c>
      <c r="PU52" s="133" t="s">
        <v>115</v>
      </c>
      <c r="PV52" s="194"/>
      <c r="PW52" s="194"/>
      <c r="PX52" s="194"/>
      <c r="PY52" s="194"/>
      <c r="PZ52" s="194"/>
      <c r="QA52" s="544"/>
      <c r="QB52" s="545"/>
      <c r="QC52" s="262"/>
      <c r="QD52" s="262"/>
      <c r="QE52" s="262"/>
      <c r="QF52" s="263"/>
      <c r="QG52" s="193">
        <v>1000</v>
      </c>
      <c r="QH52" s="131">
        <f t="shared" si="57"/>
        <v>0</v>
      </c>
      <c r="QI52" s="132">
        <f t="shared" si="91"/>
        <v>0</v>
      </c>
      <c r="QJ52" s="133" t="s">
        <v>115</v>
      </c>
      <c r="QK52" s="194"/>
      <c r="QL52" s="194"/>
      <c r="QM52" s="194"/>
      <c r="QN52" s="194"/>
      <c r="QO52" s="194"/>
      <c r="QP52" s="544"/>
      <c r="QQ52" s="545"/>
      <c r="QR52" s="262"/>
      <c r="QS52" s="262"/>
      <c r="QT52" s="262"/>
      <c r="QU52" s="263"/>
      <c r="QV52" s="193">
        <v>1000</v>
      </c>
      <c r="QW52" s="131">
        <f t="shared" si="58"/>
        <v>0</v>
      </c>
      <c r="QX52" s="132">
        <f t="shared" si="92"/>
        <v>0</v>
      </c>
      <c r="QY52" s="133" t="s">
        <v>115</v>
      </c>
      <c r="QZ52" s="194"/>
      <c r="RA52" s="194"/>
      <c r="RB52" s="194"/>
      <c r="RC52" s="194"/>
      <c r="RD52" s="194"/>
      <c r="RE52" s="544"/>
      <c r="RF52" s="545"/>
      <c r="RG52" s="262">
        <v>6</v>
      </c>
      <c r="RH52" s="262">
        <v>14</v>
      </c>
      <c r="RI52" s="262">
        <v>-43</v>
      </c>
      <c r="RJ52" s="263">
        <v>-43</v>
      </c>
      <c r="RK52" s="193">
        <v>1000</v>
      </c>
      <c r="RL52" s="131">
        <f t="shared" si="59"/>
        <v>-43</v>
      </c>
      <c r="RM52" s="132">
        <f t="shared" si="93"/>
        <v>-28</v>
      </c>
    </row>
    <row r="53" spans="1:481" ht="14.4">
      <c r="A53" s="133" t="s">
        <v>116</v>
      </c>
      <c r="B53" s="194"/>
      <c r="C53" s="194"/>
      <c r="D53" s="194"/>
      <c r="E53" s="194"/>
      <c r="F53" s="194"/>
      <c r="G53" s="544"/>
      <c r="H53" s="545"/>
      <c r="I53" s="367">
        <v>1</v>
      </c>
      <c r="J53" s="262">
        <v>16</v>
      </c>
      <c r="K53" s="262">
        <v>-31</v>
      </c>
      <c r="L53" s="263">
        <v>14</v>
      </c>
      <c r="M53" s="193">
        <v>1000</v>
      </c>
      <c r="N53" s="131">
        <f t="shared" ref="N53" si="94">L53</f>
        <v>14</v>
      </c>
      <c r="O53" s="132">
        <f t="shared" si="0"/>
        <v>-39</v>
      </c>
      <c r="Q53" s="133" t="s">
        <v>116</v>
      </c>
      <c r="R53" s="194"/>
      <c r="S53" s="194"/>
      <c r="T53" s="194"/>
      <c r="U53" s="194"/>
      <c r="V53" s="194"/>
      <c r="W53" s="122"/>
      <c r="X53" s="122"/>
      <c r="Y53" s="262">
        <v>10</v>
      </c>
      <c r="Z53" s="262">
        <v>51</v>
      </c>
      <c r="AA53" s="262">
        <v>-49</v>
      </c>
      <c r="AB53" s="263">
        <v>40</v>
      </c>
      <c r="AC53" s="193">
        <v>10000</v>
      </c>
      <c r="AD53" s="131">
        <f t="shared" si="31"/>
        <v>40</v>
      </c>
      <c r="AE53" s="132">
        <f t="shared" si="78"/>
        <v>180</v>
      </c>
      <c r="AF53" s="133" t="s">
        <v>116</v>
      </c>
      <c r="AG53" s="194"/>
      <c r="AH53" s="194"/>
      <c r="AI53" s="194"/>
      <c r="AJ53" s="194"/>
      <c r="AK53" s="194"/>
      <c r="AL53" s="122"/>
      <c r="AM53" s="122"/>
      <c r="AN53" s="262"/>
      <c r="AO53" s="262"/>
      <c r="AP53" s="262"/>
      <c r="AQ53" s="263"/>
      <c r="AR53" s="193">
        <v>10000</v>
      </c>
      <c r="AS53" s="131">
        <f t="shared" si="32"/>
        <v>0</v>
      </c>
      <c r="AT53" s="132">
        <f t="shared" si="79"/>
        <v>81</v>
      </c>
      <c r="AU53" s="133" t="s">
        <v>116</v>
      </c>
      <c r="AV53" s="194"/>
      <c r="AW53" s="194"/>
      <c r="AX53" s="194"/>
      <c r="AY53" s="194"/>
      <c r="AZ53" s="194"/>
      <c r="BA53" s="122"/>
      <c r="BB53" s="122"/>
      <c r="BC53" s="262"/>
      <c r="BD53" s="262"/>
      <c r="BE53" s="262"/>
      <c r="BF53" s="263"/>
      <c r="BG53" s="193">
        <v>10000</v>
      </c>
      <c r="BH53" s="131">
        <f t="shared" si="33"/>
        <v>0</v>
      </c>
      <c r="BI53" s="132">
        <f t="shared" si="80"/>
        <v>81</v>
      </c>
      <c r="BJ53" s="400"/>
      <c r="BK53" s="133" t="s">
        <v>116</v>
      </c>
      <c r="BL53" s="194"/>
      <c r="BM53" s="194"/>
      <c r="BN53" s="194"/>
      <c r="BO53" s="194"/>
      <c r="BP53" s="194"/>
      <c r="BQ53" s="122"/>
      <c r="BR53" s="122"/>
      <c r="BS53" s="262"/>
      <c r="BT53" s="262"/>
      <c r="BU53" s="262"/>
      <c r="BV53" s="263"/>
      <c r="BW53" s="193">
        <v>10000</v>
      </c>
      <c r="BX53" s="131">
        <f t="shared" si="62"/>
        <v>0</v>
      </c>
      <c r="BY53" s="132">
        <f t="shared" si="63"/>
        <v>229</v>
      </c>
      <c r="BZ53" s="400"/>
      <c r="CA53" s="133" t="s">
        <v>116</v>
      </c>
      <c r="CB53" s="194"/>
      <c r="CC53" s="194"/>
      <c r="CD53" s="194"/>
      <c r="CE53" s="194"/>
      <c r="CF53" s="194"/>
      <c r="CG53" s="122"/>
      <c r="CH53" s="122"/>
      <c r="CI53" s="262"/>
      <c r="CJ53" s="262"/>
      <c r="CK53" s="262"/>
      <c r="CL53" s="263"/>
      <c r="CM53" s="193">
        <v>10000</v>
      </c>
      <c r="CN53" s="131">
        <f t="shared" si="35"/>
        <v>0</v>
      </c>
      <c r="CO53" s="132">
        <f t="shared" si="81"/>
        <v>0</v>
      </c>
      <c r="CP53" s="363" t="s">
        <v>116</v>
      </c>
      <c r="CQ53" s="364"/>
      <c r="CR53" s="364"/>
      <c r="CS53" s="364"/>
      <c r="CT53" s="364"/>
      <c r="CU53" s="364"/>
      <c r="CV53" s="358"/>
      <c r="CW53" s="358"/>
      <c r="CX53" s="367"/>
      <c r="CY53" s="367"/>
      <c r="CZ53" s="367"/>
      <c r="DA53" s="368"/>
      <c r="DB53" s="369">
        <v>10000</v>
      </c>
      <c r="DC53" s="370">
        <f t="shared" si="36"/>
        <v>0</v>
      </c>
      <c r="DD53" s="371">
        <f t="shared" si="6"/>
        <v>0</v>
      </c>
      <c r="DE53" s="133" t="s">
        <v>116</v>
      </c>
      <c r="DF53" s="194"/>
      <c r="DG53" s="194"/>
      <c r="DH53" s="194"/>
      <c r="DI53" s="194"/>
      <c r="DJ53" s="194"/>
      <c r="DK53" s="122"/>
      <c r="DL53" s="122"/>
      <c r="DM53" s="262"/>
      <c r="DN53" s="262"/>
      <c r="DO53" s="262"/>
      <c r="DP53" s="263"/>
      <c r="DQ53" s="193">
        <v>10000</v>
      </c>
      <c r="DR53" s="131">
        <f t="shared" si="37"/>
        <v>0</v>
      </c>
      <c r="DS53" s="132">
        <f t="shared" si="82"/>
        <v>0</v>
      </c>
      <c r="DT53" s="133" t="s">
        <v>116</v>
      </c>
      <c r="DU53" s="194"/>
      <c r="DV53" s="194"/>
      <c r="DW53" s="194"/>
      <c r="DX53" s="194"/>
      <c r="DY53" s="194"/>
      <c r="DZ53" s="122"/>
      <c r="EA53" s="122"/>
      <c r="EB53" s="262"/>
      <c r="EC53" s="262"/>
      <c r="ED53" s="262"/>
      <c r="EE53" s="263"/>
      <c r="EF53" s="193">
        <v>10000</v>
      </c>
      <c r="EG53" s="131">
        <f t="shared" si="38"/>
        <v>0</v>
      </c>
      <c r="EH53" s="132">
        <f t="shared" si="83"/>
        <v>0</v>
      </c>
      <c r="EI53" s="133" t="s">
        <v>116</v>
      </c>
      <c r="EJ53" s="194"/>
      <c r="EK53" s="194"/>
      <c r="EL53" s="194"/>
      <c r="EM53" s="194"/>
      <c r="EN53" s="194"/>
      <c r="EO53" s="122"/>
      <c r="EP53" s="122"/>
      <c r="EQ53" s="262"/>
      <c r="ER53" s="262"/>
      <c r="ES53" s="262"/>
      <c r="ET53" s="263"/>
      <c r="EU53" s="193">
        <v>10000</v>
      </c>
      <c r="EV53" s="131">
        <f t="shared" si="39"/>
        <v>0</v>
      </c>
      <c r="EW53" s="132">
        <f t="shared" si="84"/>
        <v>0</v>
      </c>
      <c r="EX53" s="133" t="s">
        <v>116</v>
      </c>
      <c r="EY53" s="194"/>
      <c r="EZ53" s="194"/>
      <c r="FA53" s="194"/>
      <c r="FB53" s="194"/>
      <c r="FC53" s="194"/>
      <c r="FD53" s="122"/>
      <c r="FE53" s="122"/>
      <c r="FF53" s="262"/>
      <c r="FG53" s="262"/>
      <c r="FH53" s="262"/>
      <c r="FI53" s="263"/>
      <c r="FJ53" s="193">
        <v>10000</v>
      </c>
      <c r="FK53" s="131">
        <f t="shared" si="40"/>
        <v>0</v>
      </c>
      <c r="FL53" s="132">
        <f t="shared" si="85"/>
        <v>0</v>
      </c>
      <c r="FM53" s="133" t="s">
        <v>116</v>
      </c>
      <c r="FN53" s="194"/>
      <c r="FO53" s="194"/>
      <c r="FP53" s="194"/>
      <c r="FQ53" s="194"/>
      <c r="FR53" s="194"/>
      <c r="FS53" s="122"/>
      <c r="FT53" s="122"/>
      <c r="FU53" s="262"/>
      <c r="FV53" s="262"/>
      <c r="FW53" s="262"/>
      <c r="FX53" s="263"/>
      <c r="FY53" s="193">
        <v>10000</v>
      </c>
      <c r="FZ53" s="131">
        <f t="shared" si="41"/>
        <v>0</v>
      </c>
      <c r="GA53" s="132">
        <f t="shared" si="86"/>
        <v>0</v>
      </c>
      <c r="GB53" s="133" t="s">
        <v>116</v>
      </c>
      <c r="GC53" s="194"/>
      <c r="GD53" s="194"/>
      <c r="GE53" s="194"/>
      <c r="GF53" s="194"/>
      <c r="GG53" s="194"/>
      <c r="GH53" s="122"/>
      <c r="GI53" s="122"/>
      <c r="GJ53" s="262"/>
      <c r="GK53" s="262"/>
      <c r="GL53" s="262"/>
      <c r="GM53" s="263"/>
      <c r="GN53" s="193">
        <v>10000</v>
      </c>
      <c r="GO53" s="131">
        <f t="shared" si="42"/>
        <v>0</v>
      </c>
      <c r="GP53" s="132">
        <f t="shared" si="87"/>
        <v>0</v>
      </c>
      <c r="GQ53" s="133" t="s">
        <v>116</v>
      </c>
      <c r="GR53" s="194"/>
      <c r="GS53" s="194"/>
      <c r="GT53" s="194"/>
      <c r="GU53" s="194"/>
      <c r="GV53" s="194"/>
      <c r="GW53" s="122"/>
      <c r="GX53" s="122"/>
      <c r="GY53" s="262">
        <v>8</v>
      </c>
      <c r="GZ53" s="262">
        <v>460</v>
      </c>
      <c r="HA53" s="262">
        <v>-15</v>
      </c>
      <c r="HB53" s="263">
        <v>458</v>
      </c>
      <c r="HC53" s="193">
        <v>10000</v>
      </c>
      <c r="HD53" s="131">
        <f t="shared" si="43"/>
        <v>458</v>
      </c>
      <c r="HE53" s="132">
        <f t="shared" si="88"/>
        <v>3188</v>
      </c>
      <c r="HF53" s="133" t="s">
        <v>116</v>
      </c>
      <c r="HG53" s="194"/>
      <c r="HH53" s="194"/>
      <c r="HI53" s="194"/>
      <c r="HJ53" s="194"/>
      <c r="HK53" s="194"/>
      <c r="HL53" s="122"/>
      <c r="HM53" s="122"/>
      <c r="HN53" s="262"/>
      <c r="HO53" s="262"/>
      <c r="HP53" s="262"/>
      <c r="HQ53" s="263"/>
      <c r="HR53" s="193"/>
      <c r="HS53" s="131">
        <f t="shared" si="44"/>
        <v>0</v>
      </c>
      <c r="HT53" s="132">
        <f t="shared" si="14"/>
        <v>1341</v>
      </c>
      <c r="HU53" s="133" t="s">
        <v>116</v>
      </c>
      <c r="HV53" s="194"/>
      <c r="HW53" s="194"/>
      <c r="HX53" s="194"/>
      <c r="HY53" s="194"/>
      <c r="HZ53" s="194"/>
      <c r="IA53" s="122"/>
      <c r="IB53" s="122"/>
      <c r="IC53" s="262"/>
      <c r="ID53" s="262"/>
      <c r="IE53" s="262"/>
      <c r="IF53" s="263"/>
      <c r="IG53" s="193"/>
      <c r="IH53" s="131">
        <f t="shared" si="45"/>
        <v>0</v>
      </c>
      <c r="II53" s="132">
        <f t="shared" si="15"/>
        <v>6499</v>
      </c>
      <c r="IJ53" s="133" t="s">
        <v>116</v>
      </c>
      <c r="IK53" s="194"/>
      <c r="IL53" s="194"/>
      <c r="IM53" s="194"/>
      <c r="IN53" s="194"/>
      <c r="IO53" s="194"/>
      <c r="IP53" s="122"/>
      <c r="IQ53" s="122"/>
      <c r="IR53" s="262"/>
      <c r="IS53" s="262"/>
      <c r="IT53" s="262"/>
      <c r="IU53" s="263"/>
      <c r="IV53" s="193"/>
      <c r="IW53" s="131">
        <f t="shared" si="46"/>
        <v>0</v>
      </c>
      <c r="IX53" s="132">
        <f t="shared" si="16"/>
        <v>1508</v>
      </c>
      <c r="IY53" s="133" t="s">
        <v>116</v>
      </c>
      <c r="IZ53" s="194"/>
      <c r="JA53" s="194"/>
      <c r="JB53" s="194"/>
      <c r="JC53" s="194"/>
      <c r="JD53" s="194"/>
      <c r="JE53" s="122"/>
      <c r="JF53" s="122"/>
      <c r="JG53" s="262">
        <v>34</v>
      </c>
      <c r="JH53" s="262">
        <v>42</v>
      </c>
      <c r="JI53" s="262">
        <v>-163</v>
      </c>
      <c r="JJ53" s="263">
        <v>42</v>
      </c>
      <c r="JK53" s="193">
        <v>1000</v>
      </c>
      <c r="JL53" s="131">
        <f t="shared" si="47"/>
        <v>42</v>
      </c>
      <c r="JM53" s="132">
        <f t="shared" si="71"/>
        <v>2435</v>
      </c>
      <c r="JN53" s="133" t="s">
        <v>116</v>
      </c>
      <c r="JO53" s="194"/>
      <c r="JP53" s="194"/>
      <c r="JQ53" s="194"/>
      <c r="JR53" s="194"/>
      <c r="JS53" s="194"/>
      <c r="JT53" s="122"/>
      <c r="JU53" s="122"/>
      <c r="JV53" s="262"/>
      <c r="JW53" s="262"/>
      <c r="JX53" s="262"/>
      <c r="JY53" s="263"/>
      <c r="JZ53" s="193">
        <v>1000</v>
      </c>
      <c r="KA53" s="131">
        <f t="shared" si="77"/>
        <v>0</v>
      </c>
      <c r="KB53" s="132">
        <f t="shared" si="18"/>
        <v>252</v>
      </c>
      <c r="KC53" s="133" t="s">
        <v>116</v>
      </c>
      <c r="KD53" s="194"/>
      <c r="KE53" s="194"/>
      <c r="KF53" s="194"/>
      <c r="KG53" s="194"/>
      <c r="KH53" s="194"/>
      <c r="KI53" s="122"/>
      <c r="KJ53" s="122"/>
      <c r="KK53" s="262"/>
      <c r="KL53" s="262"/>
      <c r="KM53" s="262"/>
      <c r="KN53" s="263"/>
      <c r="KO53" s="193">
        <v>1000</v>
      </c>
      <c r="KP53" s="131">
        <f t="shared" si="49"/>
        <v>0</v>
      </c>
      <c r="KQ53" s="132">
        <f t="shared" si="19"/>
        <v>-230</v>
      </c>
      <c r="KR53" s="133" t="s">
        <v>116</v>
      </c>
      <c r="KS53" s="194"/>
      <c r="KT53" s="194"/>
      <c r="KU53" s="194"/>
      <c r="KV53" s="194"/>
      <c r="KW53" s="194"/>
      <c r="KX53" s="122"/>
      <c r="KY53" s="122"/>
      <c r="KZ53" s="262">
        <v>8</v>
      </c>
      <c r="LA53" s="262">
        <v>36</v>
      </c>
      <c r="LB53" s="262">
        <v>0</v>
      </c>
      <c r="LC53" s="263">
        <v>8</v>
      </c>
      <c r="LD53" s="193">
        <v>1000</v>
      </c>
      <c r="LE53" s="131">
        <f t="shared" si="50"/>
        <v>8</v>
      </c>
      <c r="LF53" s="132">
        <f t="shared" si="20"/>
        <v>1944</v>
      </c>
      <c r="LG53" s="271"/>
      <c r="LH53" s="133" t="s">
        <v>116</v>
      </c>
      <c r="LI53" s="194"/>
      <c r="LJ53" s="194"/>
      <c r="LK53" s="194"/>
      <c r="LL53" s="194"/>
      <c r="LM53" s="192"/>
      <c r="LN53" s="194"/>
      <c r="LO53" s="194"/>
      <c r="LP53" s="121"/>
      <c r="LQ53" s="122"/>
      <c r="LR53" s="122"/>
      <c r="LS53" s="122"/>
      <c r="LT53" s="124"/>
      <c r="LU53" s="129">
        <v>1</v>
      </c>
      <c r="LV53" s="129"/>
      <c r="LW53" s="129"/>
      <c r="LX53" s="130"/>
      <c r="LY53" s="193">
        <v>1000</v>
      </c>
      <c r="LZ53" s="131">
        <f t="shared" si="51"/>
        <v>0</v>
      </c>
      <c r="MA53" s="132">
        <f t="shared" si="21"/>
        <v>513</v>
      </c>
      <c r="MB53" s="229"/>
      <c r="MC53" s="133" t="s">
        <v>116</v>
      </c>
      <c r="MD53" s="194"/>
      <c r="ME53" s="194"/>
      <c r="MF53" s="194"/>
      <c r="MG53" s="194"/>
      <c r="MH53" s="192"/>
      <c r="MI53" s="194"/>
      <c r="MJ53" s="194"/>
      <c r="MK53" s="121"/>
      <c r="ML53" s="122"/>
      <c r="MM53" s="122"/>
      <c r="MN53" s="122"/>
      <c r="MO53" s="124"/>
      <c r="MP53" s="129">
        <v>1</v>
      </c>
      <c r="MQ53" s="129"/>
      <c r="MR53" s="129"/>
      <c r="MS53" s="130"/>
      <c r="MT53" s="193">
        <v>1000</v>
      </c>
      <c r="MU53" s="131">
        <f t="shared" si="52"/>
        <v>0</v>
      </c>
      <c r="MV53" s="132">
        <f t="shared" si="22"/>
        <v>158</v>
      </c>
      <c r="MX53" s="133" t="s">
        <v>116</v>
      </c>
      <c r="MY53" s="194"/>
      <c r="MZ53" s="194"/>
      <c r="NA53" s="194"/>
      <c r="NB53" s="194"/>
      <c r="NC53" s="192"/>
      <c r="ND53" s="194"/>
      <c r="NE53" s="194"/>
      <c r="NF53" s="121"/>
      <c r="NG53" s="122"/>
      <c r="NH53" s="122"/>
      <c r="NI53" s="122"/>
      <c r="NJ53" s="124"/>
      <c r="NK53" s="129">
        <v>1</v>
      </c>
      <c r="NL53" s="129"/>
      <c r="NM53" s="129"/>
      <c r="NN53" s="130">
        <v>6</v>
      </c>
      <c r="NO53" s="193">
        <v>823</v>
      </c>
      <c r="NP53" s="131">
        <f t="shared" si="53"/>
        <v>6</v>
      </c>
      <c r="NQ53" s="132">
        <f t="shared" si="23"/>
        <v>213</v>
      </c>
      <c r="NS53" s="133" t="s">
        <v>116</v>
      </c>
      <c r="NT53" s="194"/>
      <c r="NU53" s="194"/>
      <c r="NV53" s="194"/>
      <c r="NW53" s="194"/>
      <c r="NX53" s="192"/>
      <c r="NY53" s="194"/>
      <c r="NZ53" s="194"/>
      <c r="OA53" s="121"/>
      <c r="OB53" s="122"/>
      <c r="OC53" s="122"/>
      <c r="OD53" s="122"/>
      <c r="OE53" s="124"/>
      <c r="OF53" s="129">
        <v>32</v>
      </c>
      <c r="OG53" s="129">
        <v>88</v>
      </c>
      <c r="OH53" s="129">
        <v>0</v>
      </c>
      <c r="OI53" s="130">
        <v>88</v>
      </c>
      <c r="OJ53" s="193">
        <v>1000</v>
      </c>
      <c r="OK53" s="131">
        <f t="shared" si="54"/>
        <v>88</v>
      </c>
      <c r="OL53" s="132">
        <f t="shared" si="24"/>
        <v>2365</v>
      </c>
      <c r="OQ53" s="363" t="s">
        <v>116</v>
      </c>
      <c r="OR53" s="473"/>
      <c r="OS53" s="473"/>
      <c r="OT53" s="473"/>
      <c r="OU53" s="473"/>
      <c r="OV53" s="473"/>
      <c r="OW53" s="532"/>
      <c r="OX53" s="533"/>
      <c r="OY53" s="367"/>
      <c r="OZ53" s="367"/>
      <c r="PA53" s="367"/>
      <c r="PB53" s="368"/>
      <c r="PC53" s="476">
        <v>1000</v>
      </c>
      <c r="PD53" s="370">
        <f t="shared" si="55"/>
        <v>0</v>
      </c>
      <c r="PE53" s="477">
        <f t="shared" si="89"/>
        <v>0</v>
      </c>
      <c r="PF53" s="133" t="s">
        <v>116</v>
      </c>
      <c r="PG53" s="194"/>
      <c r="PH53" s="194"/>
      <c r="PI53" s="194"/>
      <c r="PJ53" s="194"/>
      <c r="PK53" s="194"/>
      <c r="PL53" s="544"/>
      <c r="PM53" s="545"/>
      <c r="PN53" s="262"/>
      <c r="PO53" s="262"/>
      <c r="PP53" s="262"/>
      <c r="PQ53" s="263"/>
      <c r="PR53" s="193">
        <v>1000</v>
      </c>
      <c r="PS53" s="131">
        <f t="shared" si="56"/>
        <v>0</v>
      </c>
      <c r="PT53" s="132">
        <f t="shared" si="90"/>
        <v>0</v>
      </c>
      <c r="PU53" s="133" t="s">
        <v>116</v>
      </c>
      <c r="PV53" s="194"/>
      <c r="PW53" s="194"/>
      <c r="PX53" s="194"/>
      <c r="PY53" s="194"/>
      <c r="PZ53" s="194"/>
      <c r="QA53" s="544"/>
      <c r="QB53" s="545"/>
      <c r="QC53" s="262"/>
      <c r="QD53" s="262"/>
      <c r="QE53" s="262"/>
      <c r="QF53" s="263"/>
      <c r="QG53" s="193">
        <v>1000</v>
      </c>
      <c r="QH53" s="131">
        <f t="shared" si="57"/>
        <v>0</v>
      </c>
      <c r="QI53" s="132">
        <f t="shared" si="91"/>
        <v>0</v>
      </c>
      <c r="QJ53" s="133" t="s">
        <v>116</v>
      </c>
      <c r="QK53" s="194"/>
      <c r="QL53" s="194"/>
      <c r="QM53" s="194"/>
      <c r="QN53" s="194"/>
      <c r="QO53" s="194"/>
      <c r="QP53" s="544"/>
      <c r="QQ53" s="545"/>
      <c r="QR53" s="262"/>
      <c r="QS53" s="262"/>
      <c r="QT53" s="262"/>
      <c r="QU53" s="263"/>
      <c r="QV53" s="193">
        <v>1000</v>
      </c>
      <c r="QW53" s="131">
        <f t="shared" si="58"/>
        <v>0</v>
      </c>
      <c r="QX53" s="132">
        <f t="shared" si="92"/>
        <v>0</v>
      </c>
      <c r="QY53" s="133" t="s">
        <v>116</v>
      </c>
      <c r="QZ53" s="194"/>
      <c r="RA53" s="194"/>
      <c r="RB53" s="194"/>
      <c r="RC53" s="194"/>
      <c r="RD53" s="194"/>
      <c r="RE53" s="544"/>
      <c r="RF53" s="545"/>
      <c r="RG53" s="262">
        <v>8</v>
      </c>
      <c r="RH53" s="262">
        <v>48</v>
      </c>
      <c r="RI53" s="262">
        <v>-15</v>
      </c>
      <c r="RJ53" s="263">
        <v>7</v>
      </c>
      <c r="RK53" s="193">
        <v>1000</v>
      </c>
      <c r="RL53" s="131">
        <f t="shared" si="59"/>
        <v>7</v>
      </c>
      <c r="RM53" s="132">
        <f t="shared" si="93"/>
        <v>-21</v>
      </c>
    </row>
    <row r="54" spans="1:481" ht="14.4">
      <c r="A54" s="133" t="s">
        <v>117</v>
      </c>
      <c r="B54" s="194"/>
      <c r="C54" s="194"/>
      <c r="D54" s="194"/>
      <c r="E54" s="194"/>
      <c r="F54" s="194"/>
      <c r="G54" s="122"/>
      <c r="H54" s="122"/>
      <c r="I54" s="367">
        <v>1</v>
      </c>
      <c r="J54" s="262">
        <v>25</v>
      </c>
      <c r="K54" s="262">
        <v>-7</v>
      </c>
      <c r="L54" s="263">
        <v>23</v>
      </c>
      <c r="M54" s="193">
        <v>1000</v>
      </c>
      <c r="N54" s="131">
        <f t="shared" si="30"/>
        <v>23</v>
      </c>
      <c r="O54" s="132">
        <f t="shared" si="0"/>
        <v>-16</v>
      </c>
      <c r="Q54" s="133" t="s">
        <v>117</v>
      </c>
      <c r="R54" s="194"/>
      <c r="S54" s="194"/>
      <c r="T54" s="194"/>
      <c r="U54" s="194"/>
      <c r="V54" s="194"/>
      <c r="W54" s="122"/>
      <c r="X54" s="122"/>
      <c r="Y54" s="262">
        <v>10</v>
      </c>
      <c r="Z54" s="262">
        <v>82</v>
      </c>
      <c r="AA54" s="262">
        <v>-25</v>
      </c>
      <c r="AB54" s="263">
        <v>20</v>
      </c>
      <c r="AC54" s="193">
        <v>10000</v>
      </c>
      <c r="AD54" s="131">
        <f t="shared" si="31"/>
        <v>20</v>
      </c>
      <c r="AE54" s="132">
        <f t="shared" si="78"/>
        <v>200</v>
      </c>
      <c r="AF54" s="133" t="s">
        <v>117</v>
      </c>
      <c r="AG54" s="194"/>
      <c r="AH54" s="194"/>
      <c r="AI54" s="194"/>
      <c r="AJ54" s="194"/>
      <c r="AK54" s="194"/>
      <c r="AL54" s="122"/>
      <c r="AM54" s="122"/>
      <c r="AN54" s="262"/>
      <c r="AO54" s="262"/>
      <c r="AP54" s="262"/>
      <c r="AQ54" s="263"/>
      <c r="AR54" s="193">
        <v>10000</v>
      </c>
      <c r="AS54" s="131">
        <f t="shared" si="32"/>
        <v>0</v>
      </c>
      <c r="AT54" s="132">
        <f t="shared" si="79"/>
        <v>81</v>
      </c>
      <c r="AU54" s="133" t="s">
        <v>117</v>
      </c>
      <c r="AV54" s="194"/>
      <c r="AW54" s="194"/>
      <c r="AX54" s="194"/>
      <c r="AY54" s="194"/>
      <c r="AZ54" s="194"/>
      <c r="BA54" s="122"/>
      <c r="BB54" s="122"/>
      <c r="BC54" s="262"/>
      <c r="BD54" s="262"/>
      <c r="BE54" s="262"/>
      <c r="BF54" s="263"/>
      <c r="BG54" s="193">
        <v>10000</v>
      </c>
      <c r="BH54" s="131">
        <f t="shared" si="33"/>
        <v>0</v>
      </c>
      <c r="BI54" s="132">
        <f t="shared" si="80"/>
        <v>81</v>
      </c>
      <c r="BJ54" s="400"/>
      <c r="BK54" s="133" t="s">
        <v>117</v>
      </c>
      <c r="BL54" s="194"/>
      <c r="BM54" s="194"/>
      <c r="BN54" s="194"/>
      <c r="BO54" s="194"/>
      <c r="BP54" s="194"/>
      <c r="BQ54" s="122"/>
      <c r="BR54" s="122"/>
      <c r="BS54" s="262"/>
      <c r="BT54" s="262"/>
      <c r="BU54" s="262"/>
      <c r="BV54" s="263"/>
      <c r="BW54" s="193">
        <v>10000</v>
      </c>
      <c r="BX54" s="131">
        <f t="shared" si="62"/>
        <v>0</v>
      </c>
      <c r="BY54" s="132">
        <f t="shared" si="63"/>
        <v>229</v>
      </c>
      <c r="BZ54" s="400"/>
      <c r="CA54" s="133" t="s">
        <v>117</v>
      </c>
      <c r="CB54" s="194"/>
      <c r="CC54" s="194"/>
      <c r="CD54" s="194"/>
      <c r="CE54" s="194"/>
      <c r="CF54" s="194"/>
      <c r="CG54" s="122"/>
      <c r="CH54" s="122"/>
      <c r="CI54" s="262"/>
      <c r="CJ54" s="262"/>
      <c r="CK54" s="262"/>
      <c r="CL54" s="263"/>
      <c r="CM54" s="193">
        <v>10000</v>
      </c>
      <c r="CN54" s="131">
        <f t="shared" si="35"/>
        <v>0</v>
      </c>
      <c r="CO54" s="132">
        <f t="shared" si="81"/>
        <v>0</v>
      </c>
      <c r="CP54" s="363" t="s">
        <v>117</v>
      </c>
      <c r="CQ54" s="364"/>
      <c r="CR54" s="364"/>
      <c r="CS54" s="364"/>
      <c r="CT54" s="364"/>
      <c r="CU54" s="364"/>
      <c r="CV54" s="358"/>
      <c r="CW54" s="358"/>
      <c r="CX54" s="367"/>
      <c r="CY54" s="367"/>
      <c r="CZ54" s="367"/>
      <c r="DA54" s="368"/>
      <c r="DB54" s="369">
        <v>10000</v>
      </c>
      <c r="DC54" s="370">
        <f t="shared" si="36"/>
        <v>0</v>
      </c>
      <c r="DD54" s="371">
        <f t="shared" si="6"/>
        <v>0</v>
      </c>
      <c r="DE54" s="133" t="s">
        <v>117</v>
      </c>
      <c r="DF54" s="194"/>
      <c r="DG54" s="194"/>
      <c r="DH54" s="194"/>
      <c r="DI54" s="194"/>
      <c r="DJ54" s="194"/>
      <c r="DK54" s="122"/>
      <c r="DL54" s="122"/>
      <c r="DM54" s="262"/>
      <c r="DN54" s="262"/>
      <c r="DO54" s="262"/>
      <c r="DP54" s="263"/>
      <c r="DQ54" s="193">
        <v>10000</v>
      </c>
      <c r="DR54" s="131">
        <f t="shared" si="37"/>
        <v>0</v>
      </c>
      <c r="DS54" s="132">
        <f t="shared" si="82"/>
        <v>0</v>
      </c>
      <c r="DT54" s="133" t="s">
        <v>117</v>
      </c>
      <c r="DU54" s="194"/>
      <c r="DV54" s="194"/>
      <c r="DW54" s="194"/>
      <c r="DX54" s="194"/>
      <c r="DY54" s="194"/>
      <c r="DZ54" s="122"/>
      <c r="EA54" s="122"/>
      <c r="EB54" s="262"/>
      <c r="EC54" s="262"/>
      <c r="ED54" s="262"/>
      <c r="EE54" s="263"/>
      <c r="EF54" s="193">
        <v>10000</v>
      </c>
      <c r="EG54" s="131">
        <f t="shared" si="38"/>
        <v>0</v>
      </c>
      <c r="EH54" s="132">
        <f t="shared" si="83"/>
        <v>0</v>
      </c>
      <c r="EI54" s="133" t="s">
        <v>117</v>
      </c>
      <c r="EJ54" s="194"/>
      <c r="EK54" s="194"/>
      <c r="EL54" s="194"/>
      <c r="EM54" s="194"/>
      <c r="EN54" s="194"/>
      <c r="EO54" s="122"/>
      <c r="EP54" s="122"/>
      <c r="EQ54" s="262"/>
      <c r="ER54" s="262"/>
      <c r="ES54" s="262"/>
      <c r="ET54" s="263"/>
      <c r="EU54" s="193">
        <v>10000</v>
      </c>
      <c r="EV54" s="131">
        <f t="shared" si="39"/>
        <v>0</v>
      </c>
      <c r="EW54" s="132">
        <f t="shared" si="84"/>
        <v>0</v>
      </c>
      <c r="EX54" s="133" t="s">
        <v>117</v>
      </c>
      <c r="EY54" s="194"/>
      <c r="EZ54" s="194"/>
      <c r="FA54" s="194"/>
      <c r="FB54" s="194"/>
      <c r="FC54" s="194"/>
      <c r="FD54" s="122"/>
      <c r="FE54" s="122"/>
      <c r="FF54" s="262"/>
      <c r="FG54" s="262"/>
      <c r="FH54" s="262"/>
      <c r="FI54" s="263"/>
      <c r="FJ54" s="193">
        <v>10000</v>
      </c>
      <c r="FK54" s="131">
        <f t="shared" si="40"/>
        <v>0</v>
      </c>
      <c r="FL54" s="132">
        <f t="shared" si="85"/>
        <v>0</v>
      </c>
      <c r="FM54" s="133" t="s">
        <v>117</v>
      </c>
      <c r="FN54" s="194"/>
      <c r="FO54" s="194"/>
      <c r="FP54" s="194"/>
      <c r="FQ54" s="194"/>
      <c r="FR54" s="194"/>
      <c r="FS54" s="122"/>
      <c r="FT54" s="122"/>
      <c r="FU54" s="262"/>
      <c r="FV54" s="262"/>
      <c r="FW54" s="262"/>
      <c r="FX54" s="263"/>
      <c r="FY54" s="193">
        <v>10000</v>
      </c>
      <c r="FZ54" s="131">
        <f t="shared" si="41"/>
        <v>0</v>
      </c>
      <c r="GA54" s="132">
        <f t="shared" si="86"/>
        <v>0</v>
      </c>
      <c r="GB54" s="133" t="s">
        <v>117</v>
      </c>
      <c r="GC54" s="194"/>
      <c r="GD54" s="194"/>
      <c r="GE54" s="194"/>
      <c r="GF54" s="194"/>
      <c r="GG54" s="194"/>
      <c r="GH54" s="122"/>
      <c r="GI54" s="122"/>
      <c r="GJ54" s="262"/>
      <c r="GK54" s="262"/>
      <c r="GL54" s="262"/>
      <c r="GM54" s="263"/>
      <c r="GN54" s="193">
        <v>10000</v>
      </c>
      <c r="GO54" s="131">
        <f t="shared" si="42"/>
        <v>0</v>
      </c>
      <c r="GP54" s="132">
        <f t="shared" si="87"/>
        <v>0</v>
      </c>
      <c r="GQ54" s="133" t="s">
        <v>117</v>
      </c>
      <c r="GR54" s="194"/>
      <c r="GS54" s="194"/>
      <c r="GT54" s="194"/>
      <c r="GU54" s="194"/>
      <c r="GV54" s="194"/>
      <c r="GW54" s="122"/>
      <c r="GX54" s="122"/>
      <c r="GY54" s="262">
        <v>16</v>
      </c>
      <c r="GZ54" s="262">
        <v>482</v>
      </c>
      <c r="HA54" s="262">
        <v>-33</v>
      </c>
      <c r="HB54" s="263">
        <v>456</v>
      </c>
      <c r="HC54" s="193">
        <v>10000</v>
      </c>
      <c r="HD54" s="131">
        <f t="shared" si="43"/>
        <v>456</v>
      </c>
      <c r="HE54" s="132">
        <f t="shared" si="88"/>
        <v>3644</v>
      </c>
      <c r="HF54" s="133" t="s">
        <v>117</v>
      </c>
      <c r="HG54" s="194"/>
      <c r="HH54" s="194"/>
      <c r="HI54" s="194"/>
      <c r="HJ54" s="194"/>
      <c r="HK54" s="194"/>
      <c r="HL54" s="122"/>
      <c r="HM54" s="122"/>
      <c r="HN54" s="262"/>
      <c r="HO54" s="262"/>
      <c r="HP54" s="262"/>
      <c r="HQ54" s="263"/>
      <c r="HR54" s="193"/>
      <c r="HS54" s="131">
        <f t="shared" si="44"/>
        <v>0</v>
      </c>
      <c r="HT54" s="132">
        <f t="shared" si="14"/>
        <v>1341</v>
      </c>
      <c r="HU54" s="133" t="s">
        <v>117</v>
      </c>
      <c r="HV54" s="194"/>
      <c r="HW54" s="194"/>
      <c r="HX54" s="194"/>
      <c r="HY54" s="194"/>
      <c r="HZ54" s="194"/>
      <c r="IA54" s="122"/>
      <c r="IB54" s="122"/>
      <c r="IC54" s="262"/>
      <c r="ID54" s="262"/>
      <c r="IE54" s="262"/>
      <c r="IF54" s="263"/>
      <c r="IG54" s="193"/>
      <c r="IH54" s="131">
        <f t="shared" si="45"/>
        <v>0</v>
      </c>
      <c r="II54" s="132">
        <f t="shared" si="15"/>
        <v>6499</v>
      </c>
      <c r="IJ54" s="133" t="s">
        <v>117</v>
      </c>
      <c r="IK54" s="194"/>
      <c r="IL54" s="194"/>
      <c r="IM54" s="194"/>
      <c r="IN54" s="194"/>
      <c r="IO54" s="194"/>
      <c r="IP54" s="122"/>
      <c r="IQ54" s="122"/>
      <c r="IR54" s="262"/>
      <c r="IS54" s="262"/>
      <c r="IT54" s="262"/>
      <c r="IU54" s="263"/>
      <c r="IV54" s="193"/>
      <c r="IW54" s="131">
        <f t="shared" si="46"/>
        <v>0</v>
      </c>
      <c r="IX54" s="132">
        <f t="shared" si="16"/>
        <v>1508</v>
      </c>
      <c r="IY54" s="133" t="s">
        <v>117</v>
      </c>
      <c r="IZ54" s="194"/>
      <c r="JA54" s="194"/>
      <c r="JB54" s="194"/>
      <c r="JC54" s="194"/>
      <c r="JD54" s="194"/>
      <c r="JE54" s="122"/>
      <c r="JF54" s="122"/>
      <c r="JG54" s="262">
        <v>12</v>
      </c>
      <c r="JH54" s="262">
        <v>54</v>
      </c>
      <c r="JI54" s="262">
        <v>-29</v>
      </c>
      <c r="JJ54" s="263">
        <v>53</v>
      </c>
      <c r="JK54" s="193">
        <v>1000</v>
      </c>
      <c r="JL54" s="131">
        <f t="shared" si="47"/>
        <v>53</v>
      </c>
      <c r="JM54" s="132">
        <f t="shared" si="71"/>
        <v>2488</v>
      </c>
      <c r="JN54" s="133" t="s">
        <v>117</v>
      </c>
      <c r="JO54" s="194"/>
      <c r="JP54" s="194"/>
      <c r="JQ54" s="194"/>
      <c r="JR54" s="194"/>
      <c r="JS54" s="194"/>
      <c r="JT54" s="122"/>
      <c r="JU54" s="122"/>
      <c r="JV54" s="262"/>
      <c r="JW54" s="262"/>
      <c r="JX54" s="262"/>
      <c r="JY54" s="263"/>
      <c r="JZ54" s="193">
        <v>1000</v>
      </c>
      <c r="KA54" s="131">
        <f t="shared" si="77"/>
        <v>0</v>
      </c>
      <c r="KB54" s="132">
        <f t="shared" si="18"/>
        <v>252</v>
      </c>
      <c r="KC54" s="133" t="s">
        <v>117</v>
      </c>
      <c r="KD54" s="194"/>
      <c r="KE54" s="194"/>
      <c r="KF54" s="194"/>
      <c r="KG54" s="194"/>
      <c r="KH54" s="194"/>
      <c r="KI54" s="122"/>
      <c r="KJ54" s="122"/>
      <c r="KK54" s="262"/>
      <c r="KL54" s="262"/>
      <c r="KM54" s="262"/>
      <c r="KN54" s="263"/>
      <c r="KO54" s="193">
        <v>1000</v>
      </c>
      <c r="KP54" s="131">
        <f t="shared" si="49"/>
        <v>0</v>
      </c>
      <c r="KQ54" s="132">
        <f t="shared" si="19"/>
        <v>-230</v>
      </c>
      <c r="KR54" s="133" t="s">
        <v>117</v>
      </c>
      <c r="KS54" s="194"/>
      <c r="KT54" s="194"/>
      <c r="KU54" s="194"/>
      <c r="KV54" s="194"/>
      <c r="KW54" s="194"/>
      <c r="KX54" s="122"/>
      <c r="KY54" s="122"/>
      <c r="KZ54" s="262">
        <v>44</v>
      </c>
      <c r="LA54" s="262">
        <v>20</v>
      </c>
      <c r="LB54" s="262">
        <v>-221</v>
      </c>
      <c r="LC54" s="263">
        <v>-163</v>
      </c>
      <c r="LD54" s="193">
        <v>1000</v>
      </c>
      <c r="LE54" s="131">
        <f t="shared" si="50"/>
        <v>-163</v>
      </c>
      <c r="LF54" s="132">
        <f t="shared" si="20"/>
        <v>1781</v>
      </c>
      <c r="LG54" s="271"/>
      <c r="LH54" s="133" t="s">
        <v>117</v>
      </c>
      <c r="LI54" s="194"/>
      <c r="LJ54" s="194"/>
      <c r="LK54" s="194"/>
      <c r="LL54" s="194"/>
      <c r="LM54" s="192"/>
      <c r="LN54" s="194"/>
      <c r="LO54" s="194"/>
      <c r="LP54" s="121"/>
      <c r="LQ54" s="122"/>
      <c r="LR54" s="122"/>
      <c r="LS54" s="122"/>
      <c r="LT54" s="124"/>
      <c r="LU54" s="129">
        <v>1</v>
      </c>
      <c r="LV54" s="129"/>
      <c r="LW54" s="129"/>
      <c r="LX54" s="130"/>
      <c r="LY54" s="193">
        <v>1000</v>
      </c>
      <c r="LZ54" s="131">
        <f t="shared" si="51"/>
        <v>0</v>
      </c>
      <c r="MA54" s="132">
        <f t="shared" si="21"/>
        <v>513</v>
      </c>
      <c r="MB54" s="229"/>
      <c r="MC54" s="133" t="s">
        <v>117</v>
      </c>
      <c r="MD54" s="194"/>
      <c r="ME54" s="194"/>
      <c r="MF54" s="194"/>
      <c r="MG54" s="194"/>
      <c r="MH54" s="192"/>
      <c r="MI54" s="194"/>
      <c r="MJ54" s="194"/>
      <c r="MK54" s="121"/>
      <c r="ML54" s="122"/>
      <c r="MM54" s="122"/>
      <c r="MN54" s="122"/>
      <c r="MO54" s="124"/>
      <c r="MP54" s="129">
        <v>1</v>
      </c>
      <c r="MQ54" s="129"/>
      <c r="MR54" s="129"/>
      <c r="MS54" s="130"/>
      <c r="MT54" s="193">
        <v>1000</v>
      </c>
      <c r="MU54" s="131">
        <f t="shared" si="52"/>
        <v>0</v>
      </c>
      <c r="MV54" s="132">
        <f t="shared" si="22"/>
        <v>158</v>
      </c>
      <c r="MX54" s="133" t="s">
        <v>117</v>
      </c>
      <c r="MY54" s="194"/>
      <c r="MZ54" s="194"/>
      <c r="NA54" s="194"/>
      <c r="NB54" s="194"/>
      <c r="NC54" s="192"/>
      <c r="ND54" s="194"/>
      <c r="NE54" s="194"/>
      <c r="NF54" s="121"/>
      <c r="NG54" s="122"/>
      <c r="NH54" s="122"/>
      <c r="NI54" s="122"/>
      <c r="NJ54" s="124"/>
      <c r="NK54" s="129">
        <v>1</v>
      </c>
      <c r="NL54" s="129"/>
      <c r="NM54" s="129"/>
      <c r="NN54" s="130">
        <v>6</v>
      </c>
      <c r="NO54" s="193">
        <v>287</v>
      </c>
      <c r="NP54" s="131">
        <f t="shared" si="53"/>
        <v>6</v>
      </c>
      <c r="NQ54" s="132">
        <f t="shared" si="23"/>
        <v>219</v>
      </c>
      <c r="NS54" s="133" t="s">
        <v>117</v>
      </c>
      <c r="NT54" s="194"/>
      <c r="NU54" s="194"/>
      <c r="NV54" s="194"/>
      <c r="NW54" s="194"/>
      <c r="NX54" s="192"/>
      <c r="NY54" s="194"/>
      <c r="NZ54" s="194"/>
      <c r="OA54" s="121"/>
      <c r="OB54" s="122"/>
      <c r="OC54" s="122"/>
      <c r="OD54" s="122"/>
      <c r="OE54" s="124"/>
      <c r="OF54" s="129">
        <v>64</v>
      </c>
      <c r="OG54" s="129">
        <v>89</v>
      </c>
      <c r="OH54" s="129">
        <v>-24</v>
      </c>
      <c r="OI54" s="130">
        <v>89</v>
      </c>
      <c r="OJ54" s="193">
        <v>1000</v>
      </c>
      <c r="OK54" s="131">
        <f t="shared" si="54"/>
        <v>89</v>
      </c>
      <c r="OL54" s="132">
        <f t="shared" si="24"/>
        <v>2454</v>
      </c>
      <c r="OQ54" s="363" t="s">
        <v>117</v>
      </c>
      <c r="OR54" s="473"/>
      <c r="OS54" s="473"/>
      <c r="OT54" s="473"/>
      <c r="OU54" s="473"/>
      <c r="OV54" s="473"/>
      <c r="OW54" s="358"/>
      <c r="OX54" s="358"/>
      <c r="OY54" s="367"/>
      <c r="OZ54" s="367"/>
      <c r="PA54" s="367"/>
      <c r="PB54" s="368"/>
      <c r="PC54" s="476">
        <v>1000</v>
      </c>
      <c r="PD54" s="370">
        <f t="shared" si="55"/>
        <v>0</v>
      </c>
      <c r="PE54" s="477">
        <f t="shared" si="89"/>
        <v>0</v>
      </c>
      <c r="PF54" s="133" t="s">
        <v>117</v>
      </c>
      <c r="PG54" s="194"/>
      <c r="PH54" s="194"/>
      <c r="PI54" s="194"/>
      <c r="PJ54" s="194"/>
      <c r="PK54" s="194"/>
      <c r="PL54" s="122"/>
      <c r="PM54" s="122"/>
      <c r="PN54" s="262"/>
      <c r="PO54" s="262"/>
      <c r="PP54" s="262"/>
      <c r="PQ54" s="263"/>
      <c r="PR54" s="193">
        <v>1000</v>
      </c>
      <c r="PS54" s="131">
        <f t="shared" si="56"/>
        <v>0</v>
      </c>
      <c r="PT54" s="132">
        <f t="shared" si="90"/>
        <v>0</v>
      </c>
      <c r="PU54" s="133" t="s">
        <v>117</v>
      </c>
      <c r="PV54" s="194"/>
      <c r="PW54" s="194"/>
      <c r="PX54" s="194"/>
      <c r="PY54" s="194"/>
      <c r="PZ54" s="194"/>
      <c r="QA54" s="122"/>
      <c r="QB54" s="122"/>
      <c r="QC54" s="262"/>
      <c r="QD54" s="262"/>
      <c r="QE54" s="262"/>
      <c r="QF54" s="263"/>
      <c r="QG54" s="193">
        <v>1000</v>
      </c>
      <c r="QH54" s="131">
        <f t="shared" si="57"/>
        <v>0</v>
      </c>
      <c r="QI54" s="132">
        <f t="shared" si="91"/>
        <v>0</v>
      </c>
      <c r="QJ54" s="133" t="s">
        <v>117</v>
      </c>
      <c r="QK54" s="194"/>
      <c r="QL54" s="194"/>
      <c r="QM54" s="194"/>
      <c r="QN54" s="194"/>
      <c r="QO54" s="194"/>
      <c r="QP54" s="122"/>
      <c r="QQ54" s="122"/>
      <c r="QR54" s="262"/>
      <c r="QS54" s="262"/>
      <c r="QT54" s="262"/>
      <c r="QU54" s="263"/>
      <c r="QV54" s="193">
        <v>1000</v>
      </c>
      <c r="QW54" s="131">
        <f t="shared" si="58"/>
        <v>0</v>
      </c>
      <c r="QX54" s="132">
        <f t="shared" si="92"/>
        <v>0</v>
      </c>
      <c r="QY54" s="133" t="s">
        <v>117</v>
      </c>
      <c r="QZ54" s="194"/>
      <c r="RA54" s="194"/>
      <c r="RB54" s="194"/>
      <c r="RC54" s="194"/>
      <c r="RD54" s="194"/>
      <c r="RE54" s="122"/>
      <c r="RF54" s="122"/>
      <c r="RG54" s="262">
        <v>6</v>
      </c>
      <c r="RH54" s="262">
        <v>44</v>
      </c>
      <c r="RI54" s="262">
        <v>-1</v>
      </c>
      <c r="RJ54" s="263">
        <v>29</v>
      </c>
      <c r="RK54" s="193">
        <v>1000</v>
      </c>
      <c r="RL54" s="131">
        <f t="shared" si="59"/>
        <v>29</v>
      </c>
      <c r="RM54" s="132">
        <f t="shared" si="93"/>
        <v>8</v>
      </c>
    </row>
    <row r="55" spans="1:481" ht="14.4">
      <c r="A55" s="133" t="s">
        <v>118</v>
      </c>
      <c r="B55" s="194"/>
      <c r="C55" s="194"/>
      <c r="D55" s="194"/>
      <c r="E55" s="194"/>
      <c r="F55" s="194"/>
      <c r="G55" s="122"/>
      <c r="H55" s="122"/>
      <c r="I55" s="367">
        <v>1</v>
      </c>
      <c r="J55" s="262">
        <v>39</v>
      </c>
      <c r="K55" s="262">
        <v>-21</v>
      </c>
      <c r="L55" s="262">
        <v>34</v>
      </c>
      <c r="M55" s="193">
        <v>1000</v>
      </c>
      <c r="N55" s="131">
        <f t="shared" si="30"/>
        <v>34</v>
      </c>
      <c r="O55" s="132">
        <f t="shared" si="0"/>
        <v>18</v>
      </c>
      <c r="Q55" s="133" t="s">
        <v>118</v>
      </c>
      <c r="R55" s="194"/>
      <c r="S55" s="194"/>
      <c r="T55" s="194"/>
      <c r="U55" s="194"/>
      <c r="V55" s="194"/>
      <c r="W55" s="122"/>
      <c r="X55" s="122"/>
      <c r="Y55" s="262">
        <v>8</v>
      </c>
      <c r="Z55" s="262">
        <v>69</v>
      </c>
      <c r="AA55" s="262">
        <v>-2</v>
      </c>
      <c r="AB55" s="262">
        <v>69</v>
      </c>
      <c r="AC55" s="193">
        <v>10000</v>
      </c>
      <c r="AD55" s="131">
        <f t="shared" si="31"/>
        <v>69</v>
      </c>
      <c r="AE55" s="132">
        <f t="shared" si="78"/>
        <v>269</v>
      </c>
      <c r="AF55" s="133" t="s">
        <v>118</v>
      </c>
      <c r="AG55" s="194"/>
      <c r="AH55" s="194"/>
      <c r="AI55" s="194"/>
      <c r="AJ55" s="194"/>
      <c r="AK55" s="194"/>
      <c r="AL55" s="122"/>
      <c r="AM55" s="122"/>
      <c r="AN55" s="262"/>
      <c r="AO55" s="262"/>
      <c r="AP55" s="262"/>
      <c r="AQ55" s="262"/>
      <c r="AR55" s="193">
        <v>10000</v>
      </c>
      <c r="AS55" s="131">
        <f t="shared" si="32"/>
        <v>0</v>
      </c>
      <c r="AT55" s="132">
        <f t="shared" si="79"/>
        <v>81</v>
      </c>
      <c r="AU55" s="133" t="s">
        <v>118</v>
      </c>
      <c r="AV55" s="194"/>
      <c r="AW55" s="194"/>
      <c r="AX55" s="194"/>
      <c r="AY55" s="194"/>
      <c r="AZ55" s="194"/>
      <c r="BA55" s="122"/>
      <c r="BB55" s="122"/>
      <c r="BC55" s="262"/>
      <c r="BD55" s="262"/>
      <c r="BE55" s="262"/>
      <c r="BF55" s="262"/>
      <c r="BG55" s="193">
        <v>10000</v>
      </c>
      <c r="BH55" s="131">
        <f t="shared" si="33"/>
        <v>0</v>
      </c>
      <c r="BI55" s="132">
        <f t="shared" si="80"/>
        <v>81</v>
      </c>
      <c r="BJ55" s="400"/>
      <c r="BK55" s="133" t="s">
        <v>118</v>
      </c>
      <c r="BL55" s="194"/>
      <c r="BM55" s="194"/>
      <c r="BN55" s="194"/>
      <c r="BO55" s="194"/>
      <c r="BP55" s="194"/>
      <c r="BQ55" s="122"/>
      <c r="BR55" s="122"/>
      <c r="BS55" s="262"/>
      <c r="BT55" s="262"/>
      <c r="BU55" s="262"/>
      <c r="BV55" s="262"/>
      <c r="BW55" s="193">
        <v>10000</v>
      </c>
      <c r="BX55" s="131">
        <f t="shared" si="62"/>
        <v>0</v>
      </c>
      <c r="BY55" s="132">
        <f t="shared" si="63"/>
        <v>229</v>
      </c>
      <c r="BZ55" s="400"/>
      <c r="CA55" s="133" t="s">
        <v>118</v>
      </c>
      <c r="CB55" s="194"/>
      <c r="CC55" s="194"/>
      <c r="CD55" s="194"/>
      <c r="CE55" s="194"/>
      <c r="CF55" s="194"/>
      <c r="CG55" s="122"/>
      <c r="CH55" s="122"/>
      <c r="CI55" s="262"/>
      <c r="CJ55" s="262"/>
      <c r="CK55" s="262"/>
      <c r="CL55" s="262"/>
      <c r="CM55" s="193">
        <v>10000</v>
      </c>
      <c r="CN55" s="131">
        <f t="shared" si="35"/>
        <v>0</v>
      </c>
      <c r="CO55" s="132">
        <f t="shared" si="81"/>
        <v>0</v>
      </c>
      <c r="CP55" s="363" t="s">
        <v>118</v>
      </c>
      <c r="CQ55" s="364"/>
      <c r="CR55" s="364"/>
      <c r="CS55" s="364"/>
      <c r="CT55" s="364"/>
      <c r="CU55" s="364"/>
      <c r="CV55" s="358"/>
      <c r="CW55" s="358"/>
      <c r="CX55" s="367"/>
      <c r="CY55" s="367"/>
      <c r="CZ55" s="367"/>
      <c r="DA55" s="367"/>
      <c r="DB55" s="369">
        <v>10000</v>
      </c>
      <c r="DC55" s="370">
        <f t="shared" si="36"/>
        <v>0</v>
      </c>
      <c r="DD55" s="371">
        <f t="shared" si="6"/>
        <v>0</v>
      </c>
      <c r="DE55" s="133" t="s">
        <v>118</v>
      </c>
      <c r="DF55" s="194"/>
      <c r="DG55" s="194"/>
      <c r="DH55" s="194"/>
      <c r="DI55" s="194"/>
      <c r="DJ55" s="194"/>
      <c r="DK55" s="122"/>
      <c r="DL55" s="122"/>
      <c r="DM55" s="262"/>
      <c r="DN55" s="262"/>
      <c r="DO55" s="262"/>
      <c r="DP55" s="262"/>
      <c r="DQ55" s="193">
        <v>10000</v>
      </c>
      <c r="DR55" s="131">
        <f t="shared" si="37"/>
        <v>0</v>
      </c>
      <c r="DS55" s="132">
        <f t="shared" si="82"/>
        <v>0</v>
      </c>
      <c r="DT55" s="133" t="s">
        <v>118</v>
      </c>
      <c r="DU55" s="194"/>
      <c r="DV55" s="194"/>
      <c r="DW55" s="194"/>
      <c r="DX55" s="194"/>
      <c r="DY55" s="194"/>
      <c r="DZ55" s="122"/>
      <c r="EA55" s="122"/>
      <c r="EB55" s="262"/>
      <c r="EC55" s="262"/>
      <c r="ED55" s="262"/>
      <c r="EE55" s="262"/>
      <c r="EF55" s="193">
        <v>10000</v>
      </c>
      <c r="EG55" s="131">
        <f t="shared" si="38"/>
        <v>0</v>
      </c>
      <c r="EH55" s="132">
        <f t="shared" si="83"/>
        <v>0</v>
      </c>
      <c r="EI55" s="133" t="s">
        <v>118</v>
      </c>
      <c r="EJ55" s="194"/>
      <c r="EK55" s="194"/>
      <c r="EL55" s="194"/>
      <c r="EM55" s="194"/>
      <c r="EN55" s="194"/>
      <c r="EO55" s="122"/>
      <c r="EP55" s="122"/>
      <c r="EQ55" s="262"/>
      <c r="ER55" s="262"/>
      <c r="ES55" s="262"/>
      <c r="ET55" s="262"/>
      <c r="EU55" s="193">
        <v>10000</v>
      </c>
      <c r="EV55" s="131">
        <f t="shared" si="39"/>
        <v>0</v>
      </c>
      <c r="EW55" s="132">
        <f t="shared" si="84"/>
        <v>0</v>
      </c>
      <c r="EX55" s="133" t="s">
        <v>118</v>
      </c>
      <c r="EY55" s="194"/>
      <c r="EZ55" s="194"/>
      <c r="FA55" s="194"/>
      <c r="FB55" s="194"/>
      <c r="FC55" s="194"/>
      <c r="FD55" s="122"/>
      <c r="FE55" s="122"/>
      <c r="FF55" s="262"/>
      <c r="FG55" s="262"/>
      <c r="FH55" s="262"/>
      <c r="FI55" s="262"/>
      <c r="FJ55" s="193">
        <v>10000</v>
      </c>
      <c r="FK55" s="131">
        <f t="shared" si="40"/>
        <v>0</v>
      </c>
      <c r="FL55" s="132">
        <f t="shared" si="85"/>
        <v>0</v>
      </c>
      <c r="FM55" s="133" t="s">
        <v>118</v>
      </c>
      <c r="FN55" s="194"/>
      <c r="FO55" s="194"/>
      <c r="FP55" s="194"/>
      <c r="FQ55" s="194"/>
      <c r="FR55" s="194"/>
      <c r="FS55" s="122"/>
      <c r="FT55" s="122"/>
      <c r="FU55" s="262"/>
      <c r="FV55" s="262"/>
      <c r="FW55" s="262"/>
      <c r="FX55" s="262"/>
      <c r="FY55" s="193">
        <v>10000</v>
      </c>
      <c r="FZ55" s="131">
        <f t="shared" si="41"/>
        <v>0</v>
      </c>
      <c r="GA55" s="132">
        <f t="shared" si="86"/>
        <v>0</v>
      </c>
      <c r="GB55" s="133" t="s">
        <v>118</v>
      </c>
      <c r="GC55" s="194"/>
      <c r="GD55" s="194"/>
      <c r="GE55" s="194"/>
      <c r="GF55" s="194"/>
      <c r="GG55" s="194"/>
      <c r="GH55" s="122"/>
      <c r="GI55" s="122"/>
      <c r="GJ55" s="262"/>
      <c r="GK55" s="262"/>
      <c r="GL55" s="262"/>
      <c r="GM55" s="262"/>
      <c r="GN55" s="193">
        <v>10000</v>
      </c>
      <c r="GO55" s="131">
        <f t="shared" si="42"/>
        <v>0</v>
      </c>
      <c r="GP55" s="132">
        <f t="shared" si="87"/>
        <v>0</v>
      </c>
      <c r="GQ55" s="133" t="s">
        <v>118</v>
      </c>
      <c r="GR55" s="194"/>
      <c r="GS55" s="194"/>
      <c r="GT55" s="194"/>
      <c r="GU55" s="194"/>
      <c r="GV55" s="194"/>
      <c r="GW55" s="122"/>
      <c r="GX55" s="122"/>
      <c r="GY55" s="262">
        <v>7</v>
      </c>
      <c r="GZ55" s="262">
        <v>559</v>
      </c>
      <c r="HA55" s="262">
        <v>-2</v>
      </c>
      <c r="HB55" s="262">
        <v>559</v>
      </c>
      <c r="HC55" s="193">
        <v>10000</v>
      </c>
      <c r="HD55" s="131">
        <f t="shared" si="43"/>
        <v>559</v>
      </c>
      <c r="HE55" s="132">
        <f t="shared" si="88"/>
        <v>4203</v>
      </c>
      <c r="HF55" s="133" t="s">
        <v>118</v>
      </c>
      <c r="HG55" s="194"/>
      <c r="HH55" s="194"/>
      <c r="HI55" s="194"/>
      <c r="HJ55" s="194"/>
      <c r="HK55" s="194"/>
      <c r="HL55" s="122"/>
      <c r="HM55" s="122"/>
      <c r="HN55" s="262"/>
      <c r="HO55" s="262"/>
      <c r="HP55" s="262"/>
      <c r="HQ55" s="262"/>
      <c r="HR55" s="193"/>
      <c r="HS55" s="131">
        <f t="shared" si="44"/>
        <v>0</v>
      </c>
      <c r="HT55" s="132">
        <f t="shared" si="14"/>
        <v>1341</v>
      </c>
      <c r="HU55" s="133" t="s">
        <v>118</v>
      </c>
      <c r="HV55" s="194"/>
      <c r="HW55" s="194"/>
      <c r="HX55" s="194"/>
      <c r="HY55" s="194"/>
      <c r="HZ55" s="194"/>
      <c r="IA55" s="122"/>
      <c r="IB55" s="122"/>
      <c r="IC55" s="262"/>
      <c r="ID55" s="262"/>
      <c r="IE55" s="262"/>
      <c r="IF55" s="262"/>
      <c r="IG55" s="193"/>
      <c r="IH55" s="131">
        <f t="shared" si="45"/>
        <v>0</v>
      </c>
      <c r="II55" s="132">
        <f t="shared" si="15"/>
        <v>6499</v>
      </c>
      <c r="IJ55" s="133" t="s">
        <v>118</v>
      </c>
      <c r="IK55" s="194"/>
      <c r="IL55" s="194"/>
      <c r="IM55" s="194"/>
      <c r="IN55" s="194"/>
      <c r="IO55" s="194"/>
      <c r="IP55" s="122"/>
      <c r="IQ55" s="122"/>
      <c r="IR55" s="262"/>
      <c r="IS55" s="262"/>
      <c r="IT55" s="262"/>
      <c r="IU55" s="262"/>
      <c r="IV55" s="193"/>
      <c r="IW55" s="131">
        <f t="shared" si="46"/>
        <v>0</v>
      </c>
      <c r="IX55" s="132">
        <f t="shared" si="16"/>
        <v>1508</v>
      </c>
      <c r="IY55" s="133" t="s">
        <v>118</v>
      </c>
      <c r="IZ55" s="194"/>
      <c r="JA55" s="194"/>
      <c r="JB55" s="194"/>
      <c r="JC55" s="194"/>
      <c r="JD55" s="194"/>
      <c r="JE55" s="122"/>
      <c r="JF55" s="122"/>
      <c r="JG55" s="262">
        <v>3</v>
      </c>
      <c r="JH55" s="262">
        <v>60</v>
      </c>
      <c r="JI55" s="262">
        <v>0</v>
      </c>
      <c r="JJ55" s="262">
        <v>57</v>
      </c>
      <c r="JK55" s="193">
        <v>1000</v>
      </c>
      <c r="JL55" s="131">
        <f t="shared" si="47"/>
        <v>57</v>
      </c>
      <c r="JM55" s="132">
        <f t="shared" si="71"/>
        <v>2545</v>
      </c>
      <c r="JN55" s="133" t="s">
        <v>118</v>
      </c>
      <c r="JO55" s="194"/>
      <c r="JP55" s="194"/>
      <c r="JQ55" s="194"/>
      <c r="JR55" s="194"/>
      <c r="JS55" s="194"/>
      <c r="JT55" s="122"/>
      <c r="JU55" s="122"/>
      <c r="JV55" s="262"/>
      <c r="JW55" s="262"/>
      <c r="JX55" s="262"/>
      <c r="JY55" s="263"/>
      <c r="JZ55" s="193">
        <v>1000</v>
      </c>
      <c r="KA55" s="131">
        <f t="shared" si="77"/>
        <v>0</v>
      </c>
      <c r="KB55" s="132">
        <f t="shared" si="18"/>
        <v>252</v>
      </c>
      <c r="KC55" s="133" t="s">
        <v>118</v>
      </c>
      <c r="KD55" s="194"/>
      <c r="KE55" s="194"/>
      <c r="KF55" s="194"/>
      <c r="KG55" s="194"/>
      <c r="KH55" s="194"/>
      <c r="KI55" s="122"/>
      <c r="KJ55" s="122"/>
      <c r="KK55" s="262"/>
      <c r="KL55" s="262"/>
      <c r="KM55" s="262"/>
      <c r="KN55" s="263"/>
      <c r="KO55" s="193">
        <v>1000</v>
      </c>
      <c r="KP55" s="131">
        <f t="shared" si="49"/>
        <v>0</v>
      </c>
      <c r="KQ55" s="132">
        <f t="shared" si="19"/>
        <v>-230</v>
      </c>
      <c r="KR55" s="133" t="s">
        <v>118</v>
      </c>
      <c r="KS55" s="194"/>
      <c r="KT55" s="194"/>
      <c r="KU55" s="194"/>
      <c r="KV55" s="194"/>
      <c r="KW55" s="194"/>
      <c r="KX55" s="122"/>
      <c r="KY55" s="122"/>
      <c r="KZ55" s="262">
        <v>3</v>
      </c>
      <c r="LA55" s="262">
        <v>69</v>
      </c>
      <c r="LB55" s="262">
        <v>-3</v>
      </c>
      <c r="LC55" s="263">
        <v>69</v>
      </c>
      <c r="LD55" s="193">
        <v>1000</v>
      </c>
      <c r="LE55" s="131">
        <f t="shared" si="50"/>
        <v>69</v>
      </c>
      <c r="LF55" s="132">
        <f t="shared" si="20"/>
        <v>1850</v>
      </c>
      <c r="LG55" s="271"/>
      <c r="LH55" s="133" t="s">
        <v>118</v>
      </c>
      <c r="LI55" s="194"/>
      <c r="LJ55" s="194"/>
      <c r="LK55" s="194"/>
      <c r="LL55" s="194"/>
      <c r="LM55" s="192"/>
      <c r="LN55" s="194"/>
      <c r="LO55" s="194"/>
      <c r="LP55" s="121"/>
      <c r="LQ55" s="122"/>
      <c r="LR55" s="122"/>
      <c r="LS55" s="122"/>
      <c r="LT55" s="122"/>
      <c r="LU55" s="129">
        <v>1</v>
      </c>
      <c r="LV55" s="129"/>
      <c r="LW55" s="129"/>
      <c r="LX55" s="130"/>
      <c r="LY55" s="193">
        <v>1000</v>
      </c>
      <c r="LZ55" s="131">
        <f t="shared" si="51"/>
        <v>0</v>
      </c>
      <c r="MA55" s="132">
        <f t="shared" si="21"/>
        <v>513</v>
      </c>
      <c r="MB55" s="229"/>
      <c r="MC55" s="133" t="s">
        <v>118</v>
      </c>
      <c r="MD55" s="194"/>
      <c r="ME55" s="194"/>
      <c r="MF55" s="194"/>
      <c r="MG55" s="194"/>
      <c r="MH55" s="192"/>
      <c r="MI55" s="194"/>
      <c r="MJ55" s="194"/>
      <c r="MK55" s="121"/>
      <c r="ML55" s="122"/>
      <c r="MM55" s="122"/>
      <c r="MN55" s="122"/>
      <c r="MO55" s="122"/>
      <c r="MP55" s="129">
        <v>1</v>
      </c>
      <c r="MQ55" s="129"/>
      <c r="MR55" s="129"/>
      <c r="MS55" s="130"/>
      <c r="MT55" s="193">
        <v>1000</v>
      </c>
      <c r="MU55" s="131">
        <f t="shared" si="52"/>
        <v>0</v>
      </c>
      <c r="MV55" s="132">
        <f t="shared" si="22"/>
        <v>158</v>
      </c>
      <c r="MX55" s="133" t="s">
        <v>118</v>
      </c>
      <c r="MY55" s="194"/>
      <c r="MZ55" s="194"/>
      <c r="NA55" s="194"/>
      <c r="NB55" s="194"/>
      <c r="NC55" s="192"/>
      <c r="ND55" s="194"/>
      <c r="NE55" s="194"/>
      <c r="NF55" s="121"/>
      <c r="NG55" s="122"/>
      <c r="NH55" s="122"/>
      <c r="NI55" s="122"/>
      <c r="NJ55" s="122"/>
      <c r="NK55" s="129">
        <v>1</v>
      </c>
      <c r="NL55" s="129"/>
      <c r="NM55" s="129"/>
      <c r="NN55" s="130">
        <v>8</v>
      </c>
      <c r="NO55" s="193">
        <v>192</v>
      </c>
      <c r="NP55" s="131">
        <f t="shared" si="53"/>
        <v>8</v>
      </c>
      <c r="NQ55" s="132">
        <f t="shared" si="23"/>
        <v>227</v>
      </c>
      <c r="NS55" s="133" t="s">
        <v>118</v>
      </c>
      <c r="NT55" s="194"/>
      <c r="NU55" s="194"/>
      <c r="NV55" s="194"/>
      <c r="NW55" s="194"/>
      <c r="NX55" s="192"/>
      <c r="NY55" s="194"/>
      <c r="NZ55" s="194"/>
      <c r="OA55" s="121"/>
      <c r="OB55" s="122"/>
      <c r="OC55" s="122"/>
      <c r="OD55" s="122"/>
      <c r="OE55" s="122"/>
      <c r="OF55" s="129">
        <v>64</v>
      </c>
      <c r="OG55" s="129">
        <v>82</v>
      </c>
      <c r="OH55" s="129">
        <v>-15</v>
      </c>
      <c r="OI55" s="130">
        <v>82</v>
      </c>
      <c r="OJ55" s="193">
        <v>1000</v>
      </c>
      <c r="OK55" s="131">
        <f t="shared" si="54"/>
        <v>82</v>
      </c>
      <c r="OL55" s="132">
        <f t="shared" si="24"/>
        <v>2536</v>
      </c>
      <c r="OQ55" s="363" t="s">
        <v>118</v>
      </c>
      <c r="OR55" s="473"/>
      <c r="OS55" s="473"/>
      <c r="OT55" s="473"/>
      <c r="OU55" s="473"/>
      <c r="OV55" s="473"/>
      <c r="OW55" s="358"/>
      <c r="OX55" s="358"/>
      <c r="OY55" s="367"/>
      <c r="OZ55" s="367"/>
      <c r="PA55" s="367"/>
      <c r="PB55" s="367"/>
      <c r="PC55" s="476">
        <v>1000</v>
      </c>
      <c r="PD55" s="370">
        <f t="shared" si="55"/>
        <v>0</v>
      </c>
      <c r="PE55" s="477">
        <f t="shared" si="89"/>
        <v>0</v>
      </c>
      <c r="PF55" s="133" t="s">
        <v>118</v>
      </c>
      <c r="PG55" s="194"/>
      <c r="PH55" s="194"/>
      <c r="PI55" s="194"/>
      <c r="PJ55" s="194"/>
      <c r="PK55" s="194"/>
      <c r="PL55" s="122"/>
      <c r="PM55" s="122"/>
      <c r="PN55" s="262"/>
      <c r="PO55" s="262"/>
      <c r="PP55" s="262"/>
      <c r="PQ55" s="262"/>
      <c r="PR55" s="193">
        <v>1000</v>
      </c>
      <c r="PS55" s="131">
        <f t="shared" si="56"/>
        <v>0</v>
      </c>
      <c r="PT55" s="132">
        <f t="shared" si="90"/>
        <v>0</v>
      </c>
      <c r="PU55" s="133" t="s">
        <v>118</v>
      </c>
      <c r="PV55" s="194"/>
      <c r="PW55" s="194"/>
      <c r="PX55" s="194"/>
      <c r="PY55" s="194"/>
      <c r="PZ55" s="194"/>
      <c r="QA55" s="122"/>
      <c r="QB55" s="122"/>
      <c r="QC55" s="262"/>
      <c r="QD55" s="262"/>
      <c r="QE55" s="262"/>
      <c r="QF55" s="262"/>
      <c r="QG55" s="193">
        <v>1000</v>
      </c>
      <c r="QH55" s="131">
        <f t="shared" si="57"/>
        <v>0</v>
      </c>
      <c r="QI55" s="132">
        <f t="shared" si="91"/>
        <v>0</v>
      </c>
      <c r="QJ55" s="133" t="s">
        <v>118</v>
      </c>
      <c r="QK55" s="194"/>
      <c r="QL55" s="194"/>
      <c r="QM55" s="194"/>
      <c r="QN55" s="194"/>
      <c r="QO55" s="194"/>
      <c r="QP55" s="122"/>
      <c r="QQ55" s="122"/>
      <c r="QR55" s="262"/>
      <c r="QS55" s="262"/>
      <c r="QT55" s="262"/>
      <c r="QU55" s="262"/>
      <c r="QV55" s="193">
        <v>1000</v>
      </c>
      <c r="QW55" s="131">
        <f t="shared" si="58"/>
        <v>0</v>
      </c>
      <c r="QX55" s="132">
        <f t="shared" si="92"/>
        <v>0</v>
      </c>
      <c r="QY55" s="133" t="s">
        <v>118</v>
      </c>
      <c r="QZ55" s="194"/>
      <c r="RA55" s="194"/>
      <c r="RB55" s="194"/>
      <c r="RC55" s="194"/>
      <c r="RD55" s="194"/>
      <c r="RE55" s="122"/>
      <c r="RF55" s="122"/>
      <c r="RG55" s="262">
        <v>6</v>
      </c>
      <c r="RH55" s="262">
        <v>47</v>
      </c>
      <c r="RI55" s="262">
        <v>-6</v>
      </c>
      <c r="RJ55" s="262">
        <v>41</v>
      </c>
      <c r="RK55" s="193">
        <v>1000</v>
      </c>
      <c r="RL55" s="131">
        <f t="shared" si="59"/>
        <v>41</v>
      </c>
      <c r="RM55" s="132">
        <f t="shared" si="93"/>
        <v>49</v>
      </c>
    </row>
    <row r="56" spans="1:481" ht="14.4">
      <c r="A56" s="133" t="s">
        <v>119</v>
      </c>
      <c r="B56" s="194"/>
      <c r="C56" s="194"/>
      <c r="D56" s="194"/>
      <c r="E56" s="194"/>
      <c r="F56" s="194"/>
      <c r="G56" s="122"/>
      <c r="H56" s="122"/>
      <c r="I56" s="367">
        <v>1</v>
      </c>
      <c r="J56" s="262"/>
      <c r="K56" s="262"/>
      <c r="L56" s="263"/>
      <c r="M56" s="193">
        <v>1000</v>
      </c>
      <c r="N56" s="131">
        <f t="shared" si="30"/>
        <v>0</v>
      </c>
      <c r="O56" s="132">
        <f t="shared" si="0"/>
        <v>18</v>
      </c>
      <c r="Q56" s="133" t="s">
        <v>119</v>
      </c>
      <c r="R56" s="194"/>
      <c r="S56" s="194"/>
      <c r="T56" s="194"/>
      <c r="U56" s="194"/>
      <c r="V56" s="194"/>
      <c r="W56" s="122"/>
      <c r="X56" s="122"/>
      <c r="Y56" s="262">
        <v>8</v>
      </c>
      <c r="Z56" s="262">
        <v>14</v>
      </c>
      <c r="AA56" s="262">
        <v>-45</v>
      </c>
      <c r="AB56" s="263">
        <v>6</v>
      </c>
      <c r="AC56" s="193">
        <v>10000</v>
      </c>
      <c r="AD56" s="131">
        <f t="shared" si="31"/>
        <v>6</v>
      </c>
      <c r="AE56" s="132">
        <f t="shared" si="78"/>
        <v>275</v>
      </c>
      <c r="AF56" s="133" t="s">
        <v>119</v>
      </c>
      <c r="AG56" s="194"/>
      <c r="AH56" s="194"/>
      <c r="AI56" s="194"/>
      <c r="AJ56" s="194"/>
      <c r="AK56" s="194"/>
      <c r="AL56" s="122"/>
      <c r="AM56" s="122"/>
      <c r="AN56" s="262"/>
      <c r="AO56" s="262"/>
      <c r="AP56" s="262"/>
      <c r="AQ56" s="263"/>
      <c r="AR56" s="193">
        <v>10000</v>
      </c>
      <c r="AS56" s="131">
        <f t="shared" si="32"/>
        <v>0</v>
      </c>
      <c r="AT56" s="132">
        <f t="shared" si="79"/>
        <v>81</v>
      </c>
      <c r="AU56" s="133" t="s">
        <v>119</v>
      </c>
      <c r="AV56" s="194"/>
      <c r="AW56" s="194"/>
      <c r="AX56" s="194"/>
      <c r="AY56" s="194"/>
      <c r="AZ56" s="194"/>
      <c r="BA56" s="122"/>
      <c r="BB56" s="122"/>
      <c r="BC56" s="262"/>
      <c r="BD56" s="262"/>
      <c r="BE56" s="262"/>
      <c r="BF56" s="263"/>
      <c r="BG56" s="193">
        <v>10000</v>
      </c>
      <c r="BH56" s="131">
        <f t="shared" si="33"/>
        <v>0</v>
      </c>
      <c r="BI56" s="132">
        <f t="shared" si="80"/>
        <v>81</v>
      </c>
      <c r="BJ56" s="400"/>
      <c r="BK56" s="133" t="s">
        <v>119</v>
      </c>
      <c r="BL56" s="194"/>
      <c r="BM56" s="194"/>
      <c r="BN56" s="194"/>
      <c r="BO56" s="194"/>
      <c r="BP56" s="194"/>
      <c r="BQ56" s="122"/>
      <c r="BR56" s="122"/>
      <c r="BS56" s="262"/>
      <c r="BT56" s="262"/>
      <c r="BU56" s="262"/>
      <c r="BV56" s="263"/>
      <c r="BW56" s="193">
        <v>10000</v>
      </c>
      <c r="BX56" s="131">
        <f t="shared" si="34"/>
        <v>0</v>
      </c>
      <c r="BY56" s="132">
        <f t="shared" ref="BY56:BY66" si="95">BX56+BY55</f>
        <v>229</v>
      </c>
      <c r="BZ56" s="400"/>
      <c r="CA56" s="133" t="s">
        <v>119</v>
      </c>
      <c r="CB56" s="194"/>
      <c r="CC56" s="194"/>
      <c r="CD56" s="194"/>
      <c r="CE56" s="194"/>
      <c r="CF56" s="194"/>
      <c r="CG56" s="122"/>
      <c r="CH56" s="122"/>
      <c r="CI56" s="262"/>
      <c r="CJ56" s="262"/>
      <c r="CK56" s="262"/>
      <c r="CL56" s="263"/>
      <c r="CM56" s="193">
        <v>10000</v>
      </c>
      <c r="CN56" s="131">
        <f t="shared" si="35"/>
        <v>0</v>
      </c>
      <c r="CO56" s="132">
        <f t="shared" si="81"/>
        <v>0</v>
      </c>
      <c r="CP56" s="363" t="s">
        <v>119</v>
      </c>
      <c r="CQ56" s="364"/>
      <c r="CR56" s="364"/>
      <c r="CS56" s="364"/>
      <c r="CT56" s="364"/>
      <c r="CU56" s="364"/>
      <c r="CV56" s="358"/>
      <c r="CW56" s="358"/>
      <c r="CX56" s="367"/>
      <c r="CY56" s="367"/>
      <c r="CZ56" s="367"/>
      <c r="DA56" s="368"/>
      <c r="DB56" s="369">
        <v>10000</v>
      </c>
      <c r="DC56" s="370">
        <f t="shared" si="36"/>
        <v>0</v>
      </c>
      <c r="DD56" s="371">
        <f t="shared" si="6"/>
        <v>0</v>
      </c>
      <c r="DE56" s="133" t="s">
        <v>119</v>
      </c>
      <c r="DF56" s="194"/>
      <c r="DG56" s="194"/>
      <c r="DH56" s="194"/>
      <c r="DI56" s="194"/>
      <c r="DJ56" s="194"/>
      <c r="DK56" s="122"/>
      <c r="DL56" s="122"/>
      <c r="DM56" s="262"/>
      <c r="DN56" s="262"/>
      <c r="DO56" s="262"/>
      <c r="DP56" s="263"/>
      <c r="DQ56" s="193">
        <v>10000</v>
      </c>
      <c r="DR56" s="131">
        <f t="shared" si="37"/>
        <v>0</v>
      </c>
      <c r="DS56" s="132">
        <f t="shared" si="82"/>
        <v>0</v>
      </c>
      <c r="DT56" s="133" t="s">
        <v>119</v>
      </c>
      <c r="DU56" s="194"/>
      <c r="DV56" s="194"/>
      <c r="DW56" s="194"/>
      <c r="DX56" s="194"/>
      <c r="DY56" s="194"/>
      <c r="DZ56" s="122"/>
      <c r="EA56" s="122"/>
      <c r="EB56" s="262"/>
      <c r="EC56" s="262"/>
      <c r="ED56" s="262"/>
      <c r="EE56" s="263"/>
      <c r="EF56" s="193">
        <v>10000</v>
      </c>
      <c r="EG56" s="131">
        <f t="shared" si="38"/>
        <v>0</v>
      </c>
      <c r="EH56" s="132">
        <f t="shared" si="83"/>
        <v>0</v>
      </c>
      <c r="EI56" s="133" t="s">
        <v>119</v>
      </c>
      <c r="EJ56" s="194"/>
      <c r="EK56" s="194"/>
      <c r="EL56" s="194"/>
      <c r="EM56" s="194"/>
      <c r="EN56" s="194"/>
      <c r="EO56" s="122"/>
      <c r="EP56" s="122"/>
      <c r="EQ56" s="262"/>
      <c r="ER56" s="262"/>
      <c r="ES56" s="262"/>
      <c r="ET56" s="263"/>
      <c r="EU56" s="193">
        <v>10000</v>
      </c>
      <c r="EV56" s="131">
        <f t="shared" si="39"/>
        <v>0</v>
      </c>
      <c r="EW56" s="132">
        <f t="shared" si="84"/>
        <v>0</v>
      </c>
      <c r="EX56" s="133" t="s">
        <v>119</v>
      </c>
      <c r="EY56" s="194"/>
      <c r="EZ56" s="194"/>
      <c r="FA56" s="194"/>
      <c r="FB56" s="194"/>
      <c r="FC56" s="194"/>
      <c r="FD56" s="122"/>
      <c r="FE56" s="122"/>
      <c r="FF56" s="262"/>
      <c r="FG56" s="262"/>
      <c r="FH56" s="262"/>
      <c r="FI56" s="263"/>
      <c r="FJ56" s="193">
        <v>10000</v>
      </c>
      <c r="FK56" s="131">
        <f t="shared" si="40"/>
        <v>0</v>
      </c>
      <c r="FL56" s="132">
        <f t="shared" si="85"/>
        <v>0</v>
      </c>
      <c r="FM56" s="133" t="s">
        <v>119</v>
      </c>
      <c r="FN56" s="194"/>
      <c r="FO56" s="194"/>
      <c r="FP56" s="194"/>
      <c r="FQ56" s="194"/>
      <c r="FR56" s="194"/>
      <c r="FS56" s="122"/>
      <c r="FT56" s="122"/>
      <c r="FU56" s="262"/>
      <c r="FV56" s="262"/>
      <c r="FW56" s="262"/>
      <c r="FX56" s="263"/>
      <c r="FY56" s="193">
        <v>10000</v>
      </c>
      <c r="FZ56" s="131">
        <f t="shared" si="41"/>
        <v>0</v>
      </c>
      <c r="GA56" s="132">
        <f t="shared" si="86"/>
        <v>0</v>
      </c>
      <c r="GB56" s="133" t="s">
        <v>119</v>
      </c>
      <c r="GC56" s="194"/>
      <c r="GD56" s="194"/>
      <c r="GE56" s="194"/>
      <c r="GF56" s="194"/>
      <c r="GG56" s="194"/>
      <c r="GH56" s="122"/>
      <c r="GI56" s="122"/>
      <c r="GJ56" s="262"/>
      <c r="GK56" s="262"/>
      <c r="GL56" s="262"/>
      <c r="GM56" s="263"/>
      <c r="GN56" s="193">
        <v>10000</v>
      </c>
      <c r="GO56" s="131">
        <f t="shared" si="42"/>
        <v>0</v>
      </c>
      <c r="GP56" s="132">
        <f t="shared" si="87"/>
        <v>0</v>
      </c>
      <c r="GQ56" s="133" t="s">
        <v>119</v>
      </c>
      <c r="GR56" s="194"/>
      <c r="GS56" s="194"/>
      <c r="GT56" s="194"/>
      <c r="GU56" s="194"/>
      <c r="GV56" s="194"/>
      <c r="GW56" s="122"/>
      <c r="GX56" s="122"/>
      <c r="GY56" s="262">
        <v>51</v>
      </c>
      <c r="GZ56" s="262">
        <v>472</v>
      </c>
      <c r="HA56" s="262">
        <v>-104</v>
      </c>
      <c r="HB56" s="263">
        <v>432</v>
      </c>
      <c r="HC56" s="193">
        <v>10000</v>
      </c>
      <c r="HD56" s="131">
        <f t="shared" si="43"/>
        <v>432</v>
      </c>
      <c r="HE56" s="132">
        <f t="shared" si="88"/>
        <v>4635</v>
      </c>
      <c r="HF56" s="133" t="s">
        <v>119</v>
      </c>
      <c r="HG56" s="194"/>
      <c r="HH56" s="194"/>
      <c r="HI56" s="194"/>
      <c r="HJ56" s="194"/>
      <c r="HK56" s="194"/>
      <c r="HL56" s="122"/>
      <c r="HM56" s="122"/>
      <c r="HN56" s="262"/>
      <c r="HO56" s="262"/>
      <c r="HP56" s="262"/>
      <c r="HQ56" s="263"/>
      <c r="HR56" s="193"/>
      <c r="HS56" s="131">
        <f t="shared" si="44"/>
        <v>0</v>
      </c>
      <c r="HT56" s="132">
        <f t="shared" si="14"/>
        <v>1341</v>
      </c>
      <c r="HU56" s="133" t="s">
        <v>119</v>
      </c>
      <c r="HV56" s="194"/>
      <c r="HW56" s="194"/>
      <c r="HX56" s="194"/>
      <c r="HY56" s="194"/>
      <c r="HZ56" s="194"/>
      <c r="IA56" s="122"/>
      <c r="IB56" s="122"/>
      <c r="IC56" s="262"/>
      <c r="ID56" s="262"/>
      <c r="IE56" s="262"/>
      <c r="IF56" s="263"/>
      <c r="IG56" s="193"/>
      <c r="IH56" s="131">
        <f t="shared" si="45"/>
        <v>0</v>
      </c>
      <c r="II56" s="132">
        <f t="shared" si="15"/>
        <v>6499</v>
      </c>
      <c r="IJ56" s="133" t="s">
        <v>119</v>
      </c>
      <c r="IK56" s="194"/>
      <c r="IL56" s="194"/>
      <c r="IM56" s="194"/>
      <c r="IN56" s="194"/>
      <c r="IO56" s="194"/>
      <c r="IP56" s="122"/>
      <c r="IQ56" s="122"/>
      <c r="IR56" s="262"/>
      <c r="IS56" s="262"/>
      <c r="IT56" s="262"/>
      <c r="IU56" s="263"/>
      <c r="IV56" s="193"/>
      <c r="IW56" s="131">
        <f t="shared" si="46"/>
        <v>0</v>
      </c>
      <c r="IX56" s="132">
        <f t="shared" si="16"/>
        <v>1508</v>
      </c>
      <c r="IY56" s="133" t="s">
        <v>119</v>
      </c>
      <c r="IZ56" s="194"/>
      <c r="JA56" s="194"/>
      <c r="JB56" s="194"/>
      <c r="JC56" s="194"/>
      <c r="JD56" s="194"/>
      <c r="JE56" s="122"/>
      <c r="JF56" s="122"/>
      <c r="JG56" s="262">
        <v>8</v>
      </c>
      <c r="JH56" s="262">
        <v>31</v>
      </c>
      <c r="JI56" s="262">
        <v>-22</v>
      </c>
      <c r="JJ56" s="263">
        <v>28</v>
      </c>
      <c r="JK56" s="193">
        <v>1000</v>
      </c>
      <c r="JL56" s="131">
        <f t="shared" si="47"/>
        <v>28</v>
      </c>
      <c r="JM56" s="132">
        <f t="shared" si="71"/>
        <v>2573</v>
      </c>
      <c r="JN56" s="133" t="s">
        <v>119</v>
      </c>
      <c r="JO56" s="194"/>
      <c r="JP56" s="194"/>
      <c r="JQ56" s="194"/>
      <c r="JR56" s="194"/>
      <c r="JS56" s="194"/>
      <c r="JT56" s="122"/>
      <c r="JU56" s="122"/>
      <c r="JV56" s="262"/>
      <c r="JW56" s="262"/>
      <c r="JX56" s="262"/>
      <c r="JY56" s="263"/>
      <c r="JZ56" s="193">
        <v>1000</v>
      </c>
      <c r="KA56" s="131">
        <f t="shared" si="77"/>
        <v>0</v>
      </c>
      <c r="KB56" s="132">
        <f t="shared" si="18"/>
        <v>252</v>
      </c>
      <c r="KC56" s="133" t="s">
        <v>119</v>
      </c>
      <c r="KD56" s="194"/>
      <c r="KE56" s="194"/>
      <c r="KF56" s="194"/>
      <c r="KG56" s="194"/>
      <c r="KH56" s="194"/>
      <c r="KI56" s="122"/>
      <c r="KJ56" s="122"/>
      <c r="KK56" s="262"/>
      <c r="KL56" s="262"/>
      <c r="KM56" s="262"/>
      <c r="KN56" s="263"/>
      <c r="KO56" s="193">
        <v>1000</v>
      </c>
      <c r="KP56" s="131">
        <f t="shared" si="49"/>
        <v>0</v>
      </c>
      <c r="KQ56" s="132">
        <f t="shared" si="19"/>
        <v>-230</v>
      </c>
      <c r="KR56" s="133" t="s">
        <v>119</v>
      </c>
      <c r="KS56" s="194"/>
      <c r="KT56" s="194"/>
      <c r="KU56" s="194"/>
      <c r="KV56" s="194"/>
      <c r="KW56" s="194"/>
      <c r="KX56" s="122"/>
      <c r="KY56" s="122"/>
      <c r="KZ56" s="262">
        <v>10</v>
      </c>
      <c r="LA56" s="262">
        <v>37</v>
      </c>
      <c r="LB56" s="262">
        <v>-26</v>
      </c>
      <c r="LC56" s="263">
        <v>37</v>
      </c>
      <c r="LD56" s="193">
        <v>1000</v>
      </c>
      <c r="LE56" s="131">
        <f t="shared" si="50"/>
        <v>37</v>
      </c>
      <c r="LF56" s="132">
        <f t="shared" si="20"/>
        <v>1887</v>
      </c>
      <c r="LG56" s="271"/>
      <c r="LH56" s="133" t="s">
        <v>119</v>
      </c>
      <c r="LI56" s="194"/>
      <c r="LJ56" s="194"/>
      <c r="LK56" s="194"/>
      <c r="LL56" s="194"/>
      <c r="LM56" s="192"/>
      <c r="LN56" s="194"/>
      <c r="LO56" s="194"/>
      <c r="LP56" s="121"/>
      <c r="LQ56" s="122"/>
      <c r="LR56" s="122"/>
      <c r="LS56" s="122"/>
      <c r="LT56" s="122"/>
      <c r="LU56" s="129">
        <v>1</v>
      </c>
      <c r="LV56" s="129"/>
      <c r="LW56" s="129"/>
      <c r="LX56" s="130"/>
      <c r="LY56" s="193">
        <v>1000</v>
      </c>
      <c r="LZ56" s="131">
        <f t="shared" si="51"/>
        <v>0</v>
      </c>
      <c r="MA56" s="132">
        <f t="shared" si="21"/>
        <v>513</v>
      </c>
      <c r="MB56" s="229"/>
      <c r="MC56" s="133" t="s">
        <v>119</v>
      </c>
      <c r="MD56" s="194"/>
      <c r="ME56" s="194"/>
      <c r="MF56" s="194"/>
      <c r="MG56" s="194"/>
      <c r="MH56" s="192"/>
      <c r="MI56" s="194"/>
      <c r="MJ56" s="194"/>
      <c r="MK56" s="121"/>
      <c r="ML56" s="122"/>
      <c r="MM56" s="122"/>
      <c r="MN56" s="122"/>
      <c r="MO56" s="122"/>
      <c r="MP56" s="129">
        <v>1</v>
      </c>
      <c r="MQ56" s="129"/>
      <c r="MR56" s="129"/>
      <c r="MS56" s="130"/>
      <c r="MT56" s="193">
        <v>1000</v>
      </c>
      <c r="MU56" s="131">
        <f t="shared" si="52"/>
        <v>0</v>
      </c>
      <c r="MV56" s="132">
        <f t="shared" si="22"/>
        <v>158</v>
      </c>
      <c r="MX56" s="133" t="s">
        <v>119</v>
      </c>
      <c r="MY56" s="194"/>
      <c r="MZ56" s="194"/>
      <c r="NA56" s="194"/>
      <c r="NB56" s="194"/>
      <c r="NC56" s="192"/>
      <c r="ND56" s="194"/>
      <c r="NE56" s="194"/>
      <c r="NF56" s="121"/>
      <c r="NG56" s="122"/>
      <c r="NH56" s="122"/>
      <c r="NI56" s="122"/>
      <c r="NJ56" s="122"/>
      <c r="NK56" s="129">
        <v>1</v>
      </c>
      <c r="NL56" s="129"/>
      <c r="NM56" s="129"/>
      <c r="NN56" s="130">
        <v>9</v>
      </c>
      <c r="NO56" s="193">
        <v>763</v>
      </c>
      <c r="NP56" s="131">
        <f t="shared" si="53"/>
        <v>9</v>
      </c>
      <c r="NQ56" s="132">
        <f t="shared" si="23"/>
        <v>236</v>
      </c>
      <c r="NS56" s="133" t="s">
        <v>119</v>
      </c>
      <c r="NT56" s="194"/>
      <c r="NU56" s="194"/>
      <c r="NV56" s="194"/>
      <c r="NW56" s="194"/>
      <c r="NX56" s="192"/>
      <c r="NY56" s="194"/>
      <c r="NZ56" s="194"/>
      <c r="OA56" s="121"/>
      <c r="OB56" s="122"/>
      <c r="OC56" s="122"/>
      <c r="OD56" s="122"/>
      <c r="OE56" s="122"/>
      <c r="OF56" s="129">
        <v>256</v>
      </c>
      <c r="OG56" s="129">
        <v>93</v>
      </c>
      <c r="OH56" s="129">
        <v>-207</v>
      </c>
      <c r="OI56" s="130">
        <v>93</v>
      </c>
      <c r="OJ56" s="193">
        <v>1000</v>
      </c>
      <c r="OK56" s="131">
        <f t="shared" si="54"/>
        <v>93</v>
      </c>
      <c r="OL56" s="132">
        <f t="shared" si="24"/>
        <v>2629</v>
      </c>
      <c r="OQ56" s="363" t="s">
        <v>119</v>
      </c>
      <c r="OR56" s="473"/>
      <c r="OS56" s="473"/>
      <c r="OT56" s="473"/>
      <c r="OU56" s="473"/>
      <c r="OV56" s="473"/>
      <c r="OW56" s="358"/>
      <c r="OX56" s="358"/>
      <c r="OY56" s="367"/>
      <c r="OZ56" s="367"/>
      <c r="PA56" s="367"/>
      <c r="PB56" s="368"/>
      <c r="PC56" s="476">
        <v>1000</v>
      </c>
      <c r="PD56" s="370">
        <f t="shared" si="55"/>
        <v>0</v>
      </c>
      <c r="PE56" s="477">
        <f t="shared" si="89"/>
        <v>0</v>
      </c>
      <c r="PF56" s="133" t="s">
        <v>119</v>
      </c>
      <c r="PG56" s="194"/>
      <c r="PH56" s="194"/>
      <c r="PI56" s="194"/>
      <c r="PJ56" s="194"/>
      <c r="PK56" s="194"/>
      <c r="PL56" s="122"/>
      <c r="PM56" s="122"/>
      <c r="PN56" s="262"/>
      <c r="PO56" s="262"/>
      <c r="PP56" s="262"/>
      <c r="PQ56" s="263"/>
      <c r="PR56" s="193">
        <v>1000</v>
      </c>
      <c r="PS56" s="131">
        <f t="shared" si="56"/>
        <v>0</v>
      </c>
      <c r="PT56" s="132">
        <f t="shared" si="90"/>
        <v>0</v>
      </c>
      <c r="PU56" s="133" t="s">
        <v>119</v>
      </c>
      <c r="PV56" s="194"/>
      <c r="PW56" s="194"/>
      <c r="PX56" s="194"/>
      <c r="PY56" s="194"/>
      <c r="PZ56" s="194"/>
      <c r="QA56" s="122"/>
      <c r="QB56" s="122"/>
      <c r="QC56" s="262"/>
      <c r="QD56" s="262"/>
      <c r="QE56" s="262"/>
      <c r="QF56" s="263"/>
      <c r="QG56" s="193">
        <v>1000</v>
      </c>
      <c r="QH56" s="131">
        <f t="shared" si="57"/>
        <v>0</v>
      </c>
      <c r="QI56" s="132">
        <f t="shared" si="91"/>
        <v>0</v>
      </c>
      <c r="QJ56" s="133" t="s">
        <v>119</v>
      </c>
      <c r="QK56" s="194"/>
      <c r="QL56" s="194"/>
      <c r="QM56" s="194"/>
      <c r="QN56" s="194"/>
      <c r="QO56" s="194"/>
      <c r="QP56" s="122"/>
      <c r="QQ56" s="122"/>
      <c r="QR56" s="262"/>
      <c r="QS56" s="262"/>
      <c r="QT56" s="262"/>
      <c r="QU56" s="263"/>
      <c r="QV56" s="193">
        <v>1000</v>
      </c>
      <c r="QW56" s="131">
        <f t="shared" si="58"/>
        <v>0</v>
      </c>
      <c r="QX56" s="132">
        <f t="shared" si="92"/>
        <v>0</v>
      </c>
      <c r="QY56" s="133" t="s">
        <v>119</v>
      </c>
      <c r="QZ56" s="194"/>
      <c r="RA56" s="194"/>
      <c r="RB56" s="194"/>
      <c r="RC56" s="194"/>
      <c r="RD56" s="194"/>
      <c r="RE56" s="122"/>
      <c r="RF56" s="122"/>
      <c r="RG56" s="262">
        <v>6</v>
      </c>
      <c r="RH56" s="262">
        <v>43</v>
      </c>
      <c r="RI56" s="262">
        <v>-20</v>
      </c>
      <c r="RJ56" s="263">
        <v>38</v>
      </c>
      <c r="RK56" s="193">
        <v>1000</v>
      </c>
      <c r="RL56" s="131">
        <f t="shared" si="59"/>
        <v>38</v>
      </c>
      <c r="RM56" s="132">
        <f t="shared" si="93"/>
        <v>87</v>
      </c>
    </row>
    <row r="57" spans="1:481" ht="14.4">
      <c r="A57" s="133" t="s">
        <v>120</v>
      </c>
      <c r="B57" s="194"/>
      <c r="C57" s="194"/>
      <c r="D57" s="194"/>
      <c r="E57" s="194"/>
      <c r="F57" s="194"/>
      <c r="G57" s="122"/>
      <c r="H57" s="122"/>
      <c r="I57" s="367">
        <v>1</v>
      </c>
      <c r="J57" s="262"/>
      <c r="K57" s="262"/>
      <c r="L57" s="263"/>
      <c r="M57" s="193">
        <v>1000</v>
      </c>
      <c r="N57" s="131">
        <f t="shared" si="30"/>
        <v>0</v>
      </c>
      <c r="O57" s="132">
        <f t="shared" si="0"/>
        <v>18</v>
      </c>
      <c r="Q57" s="133" t="s">
        <v>120</v>
      </c>
      <c r="R57" s="194"/>
      <c r="S57" s="194"/>
      <c r="T57" s="194"/>
      <c r="U57" s="194"/>
      <c r="V57" s="194"/>
      <c r="W57" s="122"/>
      <c r="X57" s="122"/>
      <c r="Y57" s="262"/>
      <c r="Z57" s="262"/>
      <c r="AA57" s="262"/>
      <c r="AB57" s="263"/>
      <c r="AC57" s="193">
        <v>10000</v>
      </c>
      <c r="AD57" s="131">
        <f t="shared" si="31"/>
        <v>0</v>
      </c>
      <c r="AE57" s="132">
        <f t="shared" si="78"/>
        <v>275</v>
      </c>
      <c r="AF57" s="133" t="s">
        <v>120</v>
      </c>
      <c r="AG57" s="194"/>
      <c r="AH57" s="194"/>
      <c r="AI57" s="194"/>
      <c r="AJ57" s="194"/>
      <c r="AK57" s="194"/>
      <c r="AL57" s="122"/>
      <c r="AM57" s="122"/>
      <c r="AN57" s="262"/>
      <c r="AO57" s="262"/>
      <c r="AP57" s="262"/>
      <c r="AQ57" s="263"/>
      <c r="AR57" s="193">
        <v>10000</v>
      </c>
      <c r="AS57" s="131">
        <f t="shared" si="32"/>
        <v>0</v>
      </c>
      <c r="AT57" s="132">
        <f t="shared" si="79"/>
        <v>81</v>
      </c>
      <c r="AU57" s="133" t="s">
        <v>120</v>
      </c>
      <c r="AV57" s="194"/>
      <c r="AW57" s="194"/>
      <c r="AX57" s="194"/>
      <c r="AY57" s="194"/>
      <c r="AZ57" s="194"/>
      <c r="BA57" s="122"/>
      <c r="BB57" s="122"/>
      <c r="BC57" s="262"/>
      <c r="BD57" s="262"/>
      <c r="BE57" s="262"/>
      <c r="BF57" s="263"/>
      <c r="BG57" s="193">
        <v>10000</v>
      </c>
      <c r="BH57" s="131">
        <f t="shared" si="33"/>
        <v>0</v>
      </c>
      <c r="BI57" s="132">
        <f t="shared" si="80"/>
        <v>81</v>
      </c>
      <c r="BJ57" s="400"/>
      <c r="BK57" s="133" t="s">
        <v>120</v>
      </c>
      <c r="BL57" s="194"/>
      <c r="BM57" s="194"/>
      <c r="BN57" s="194"/>
      <c r="BO57" s="194"/>
      <c r="BP57" s="194"/>
      <c r="BQ57" s="122"/>
      <c r="BR57" s="122"/>
      <c r="BS57" s="262"/>
      <c r="BT57" s="262"/>
      <c r="BU57" s="262"/>
      <c r="BV57" s="263"/>
      <c r="BW57" s="193">
        <v>10000</v>
      </c>
      <c r="BX57" s="131">
        <f t="shared" si="34"/>
        <v>0</v>
      </c>
      <c r="BY57" s="132">
        <f t="shared" si="95"/>
        <v>229</v>
      </c>
      <c r="BZ57" s="400"/>
      <c r="CA57" s="133" t="s">
        <v>120</v>
      </c>
      <c r="CB57" s="194"/>
      <c r="CC57" s="194"/>
      <c r="CD57" s="194"/>
      <c r="CE57" s="194"/>
      <c r="CF57" s="194"/>
      <c r="CG57" s="122"/>
      <c r="CH57" s="122"/>
      <c r="CI57" s="262"/>
      <c r="CJ57" s="262"/>
      <c r="CK57" s="262"/>
      <c r="CL57" s="263"/>
      <c r="CM57" s="193">
        <v>10000</v>
      </c>
      <c r="CN57" s="131">
        <f t="shared" si="35"/>
        <v>0</v>
      </c>
      <c r="CO57" s="132">
        <f t="shared" si="81"/>
        <v>0</v>
      </c>
      <c r="CP57" s="363" t="s">
        <v>120</v>
      </c>
      <c r="CQ57" s="364"/>
      <c r="CR57" s="364"/>
      <c r="CS57" s="364"/>
      <c r="CT57" s="364"/>
      <c r="CU57" s="364"/>
      <c r="CV57" s="358"/>
      <c r="CW57" s="358"/>
      <c r="CX57" s="367"/>
      <c r="CY57" s="367"/>
      <c r="CZ57" s="367"/>
      <c r="DA57" s="368"/>
      <c r="DB57" s="369">
        <v>10000</v>
      </c>
      <c r="DC57" s="370">
        <f t="shared" si="36"/>
        <v>0</v>
      </c>
      <c r="DD57" s="371">
        <f t="shared" si="6"/>
        <v>0</v>
      </c>
      <c r="DE57" s="133" t="s">
        <v>120</v>
      </c>
      <c r="DF57" s="194"/>
      <c r="DG57" s="194"/>
      <c r="DH57" s="194"/>
      <c r="DI57" s="194"/>
      <c r="DJ57" s="194"/>
      <c r="DK57" s="122"/>
      <c r="DL57" s="122"/>
      <c r="DM57" s="262"/>
      <c r="DN57" s="262"/>
      <c r="DO57" s="262"/>
      <c r="DP57" s="263"/>
      <c r="DQ57" s="193">
        <v>10000</v>
      </c>
      <c r="DR57" s="131">
        <f t="shared" si="37"/>
        <v>0</v>
      </c>
      <c r="DS57" s="132">
        <f t="shared" si="82"/>
        <v>0</v>
      </c>
      <c r="DT57" s="133" t="s">
        <v>120</v>
      </c>
      <c r="DU57" s="194"/>
      <c r="DV57" s="194"/>
      <c r="DW57" s="194"/>
      <c r="DX57" s="194"/>
      <c r="DY57" s="194"/>
      <c r="DZ57" s="122"/>
      <c r="EA57" s="122"/>
      <c r="EB57" s="262"/>
      <c r="EC57" s="262"/>
      <c r="ED57" s="262"/>
      <c r="EE57" s="263"/>
      <c r="EF57" s="193">
        <v>10000</v>
      </c>
      <c r="EG57" s="131">
        <f t="shared" si="38"/>
        <v>0</v>
      </c>
      <c r="EH57" s="132">
        <f t="shared" si="83"/>
        <v>0</v>
      </c>
      <c r="EI57" s="133" t="s">
        <v>120</v>
      </c>
      <c r="EJ57" s="194"/>
      <c r="EK57" s="194"/>
      <c r="EL57" s="194"/>
      <c r="EM57" s="194"/>
      <c r="EN57" s="194"/>
      <c r="EO57" s="122"/>
      <c r="EP57" s="122"/>
      <c r="EQ57" s="262"/>
      <c r="ER57" s="262"/>
      <c r="ES57" s="262"/>
      <c r="ET57" s="263"/>
      <c r="EU57" s="193">
        <v>10000</v>
      </c>
      <c r="EV57" s="131">
        <f t="shared" si="39"/>
        <v>0</v>
      </c>
      <c r="EW57" s="132">
        <f t="shared" si="84"/>
        <v>0</v>
      </c>
      <c r="EX57" s="133" t="s">
        <v>120</v>
      </c>
      <c r="EY57" s="194"/>
      <c r="EZ57" s="194"/>
      <c r="FA57" s="194"/>
      <c r="FB57" s="194"/>
      <c r="FC57" s="194"/>
      <c r="FD57" s="122"/>
      <c r="FE57" s="122"/>
      <c r="FF57" s="262"/>
      <c r="FG57" s="262"/>
      <c r="FH57" s="262"/>
      <c r="FI57" s="263"/>
      <c r="FJ57" s="193">
        <v>10000</v>
      </c>
      <c r="FK57" s="131">
        <f t="shared" si="40"/>
        <v>0</v>
      </c>
      <c r="FL57" s="132">
        <f t="shared" si="85"/>
        <v>0</v>
      </c>
      <c r="FM57" s="133" t="s">
        <v>120</v>
      </c>
      <c r="FN57" s="194"/>
      <c r="FO57" s="194"/>
      <c r="FP57" s="194"/>
      <c r="FQ57" s="194"/>
      <c r="FR57" s="194"/>
      <c r="FS57" s="122"/>
      <c r="FT57" s="122"/>
      <c r="FU57" s="262"/>
      <c r="FV57" s="262"/>
      <c r="FW57" s="262"/>
      <c r="FX57" s="263"/>
      <c r="FY57" s="193">
        <v>10000</v>
      </c>
      <c r="FZ57" s="131">
        <f t="shared" si="41"/>
        <v>0</v>
      </c>
      <c r="GA57" s="132">
        <f t="shared" si="86"/>
        <v>0</v>
      </c>
      <c r="GB57" s="133" t="s">
        <v>120</v>
      </c>
      <c r="GC57" s="194"/>
      <c r="GD57" s="194"/>
      <c r="GE57" s="194"/>
      <c r="GF57" s="194"/>
      <c r="GG57" s="194"/>
      <c r="GH57" s="122"/>
      <c r="GI57" s="122"/>
      <c r="GJ57" s="262"/>
      <c r="GK57" s="262"/>
      <c r="GL57" s="262"/>
      <c r="GM57" s="263"/>
      <c r="GN57" s="193">
        <v>10000</v>
      </c>
      <c r="GO57" s="131">
        <f t="shared" si="42"/>
        <v>0</v>
      </c>
      <c r="GP57" s="132">
        <f t="shared" si="87"/>
        <v>0</v>
      </c>
      <c r="GQ57" s="133" t="s">
        <v>120</v>
      </c>
      <c r="GR57" s="194"/>
      <c r="GS57" s="194"/>
      <c r="GT57" s="194"/>
      <c r="GU57" s="194"/>
      <c r="GV57" s="194"/>
      <c r="GW57" s="122"/>
      <c r="GX57" s="122"/>
      <c r="GY57" s="262"/>
      <c r="GZ57" s="262"/>
      <c r="HA57" s="262"/>
      <c r="HB57" s="263"/>
      <c r="HC57" s="193">
        <v>10000</v>
      </c>
      <c r="HD57" s="131">
        <f t="shared" si="43"/>
        <v>0</v>
      </c>
      <c r="HE57" s="132">
        <f t="shared" si="88"/>
        <v>4635</v>
      </c>
      <c r="HF57" s="133" t="s">
        <v>120</v>
      </c>
      <c r="HG57" s="194"/>
      <c r="HH57" s="194"/>
      <c r="HI57" s="194"/>
      <c r="HJ57" s="194"/>
      <c r="HK57" s="194"/>
      <c r="HL57" s="122"/>
      <c r="HM57" s="122"/>
      <c r="HN57" s="262"/>
      <c r="HO57" s="262"/>
      <c r="HP57" s="262"/>
      <c r="HQ57" s="263"/>
      <c r="HR57" s="193"/>
      <c r="HS57" s="131">
        <f t="shared" si="44"/>
        <v>0</v>
      </c>
      <c r="HT57" s="132">
        <f t="shared" si="14"/>
        <v>1341</v>
      </c>
      <c r="HU57" s="133" t="s">
        <v>120</v>
      </c>
      <c r="HV57" s="194"/>
      <c r="HW57" s="194"/>
      <c r="HX57" s="194"/>
      <c r="HY57" s="194"/>
      <c r="HZ57" s="194"/>
      <c r="IA57" s="122"/>
      <c r="IB57" s="122"/>
      <c r="IC57" s="262"/>
      <c r="ID57" s="262"/>
      <c r="IE57" s="262"/>
      <c r="IF57" s="263"/>
      <c r="IG57" s="193"/>
      <c r="IH57" s="131">
        <f t="shared" si="45"/>
        <v>0</v>
      </c>
      <c r="II57" s="132">
        <f t="shared" si="15"/>
        <v>6499</v>
      </c>
      <c r="IJ57" s="133" t="s">
        <v>120</v>
      </c>
      <c r="IK57" s="194"/>
      <c r="IL57" s="194"/>
      <c r="IM57" s="194"/>
      <c r="IN57" s="194"/>
      <c r="IO57" s="194"/>
      <c r="IP57" s="122"/>
      <c r="IQ57" s="122"/>
      <c r="IR57" s="262"/>
      <c r="IS57" s="262"/>
      <c r="IT57" s="262"/>
      <c r="IU57" s="263"/>
      <c r="IV57" s="193"/>
      <c r="IW57" s="131">
        <f t="shared" si="46"/>
        <v>0</v>
      </c>
      <c r="IX57" s="132">
        <f t="shared" si="16"/>
        <v>1508</v>
      </c>
      <c r="IY57" s="133" t="s">
        <v>120</v>
      </c>
      <c r="IZ57" s="194"/>
      <c r="JA57" s="194"/>
      <c r="JB57" s="194"/>
      <c r="JC57" s="194"/>
      <c r="JD57" s="194"/>
      <c r="JE57" s="122"/>
      <c r="JF57" s="122"/>
      <c r="JG57" s="262">
        <v>11</v>
      </c>
      <c r="JH57" s="262">
        <v>53</v>
      </c>
      <c r="JI57" s="262">
        <v>0</v>
      </c>
      <c r="JJ57" s="263">
        <v>11</v>
      </c>
      <c r="JK57" s="193">
        <v>1000</v>
      </c>
      <c r="JL57" s="131">
        <f t="shared" si="47"/>
        <v>11</v>
      </c>
      <c r="JM57" s="132">
        <f t="shared" si="71"/>
        <v>2584</v>
      </c>
      <c r="JN57" s="133" t="s">
        <v>120</v>
      </c>
      <c r="JO57" s="194"/>
      <c r="JP57" s="194"/>
      <c r="JQ57" s="194"/>
      <c r="JR57" s="194"/>
      <c r="JS57" s="194"/>
      <c r="JT57" s="122"/>
      <c r="JU57" s="122"/>
      <c r="JV57" s="262"/>
      <c r="JW57" s="262"/>
      <c r="JX57" s="262"/>
      <c r="JY57" s="263"/>
      <c r="JZ57" s="193">
        <v>1000</v>
      </c>
      <c r="KA57" s="131">
        <f t="shared" si="77"/>
        <v>0</v>
      </c>
      <c r="KB57" s="132">
        <f t="shared" si="18"/>
        <v>252</v>
      </c>
      <c r="KC57" s="133" t="s">
        <v>120</v>
      </c>
      <c r="KD57" s="194"/>
      <c r="KE57" s="194"/>
      <c r="KF57" s="194"/>
      <c r="KG57" s="194"/>
      <c r="KH57" s="194"/>
      <c r="KI57" s="122"/>
      <c r="KJ57" s="122"/>
      <c r="KK57" s="262"/>
      <c r="KL57" s="262"/>
      <c r="KM57" s="262"/>
      <c r="KN57" s="263"/>
      <c r="KO57" s="193">
        <v>1000</v>
      </c>
      <c r="KP57" s="131">
        <f t="shared" si="49"/>
        <v>0</v>
      </c>
      <c r="KQ57" s="132">
        <f t="shared" si="19"/>
        <v>-230</v>
      </c>
      <c r="KR57" s="133" t="s">
        <v>120</v>
      </c>
      <c r="KS57" s="194"/>
      <c r="KT57" s="194"/>
      <c r="KU57" s="194"/>
      <c r="KV57" s="194"/>
      <c r="KW57" s="194"/>
      <c r="KX57" s="122"/>
      <c r="KY57" s="122"/>
      <c r="KZ57" s="262">
        <v>10</v>
      </c>
      <c r="LA57" s="262">
        <v>45</v>
      </c>
      <c r="LB57" s="262">
        <v>-33</v>
      </c>
      <c r="LC57" s="263">
        <v>45</v>
      </c>
      <c r="LD57" s="193">
        <v>1000</v>
      </c>
      <c r="LE57" s="131">
        <f t="shared" si="50"/>
        <v>45</v>
      </c>
      <c r="LF57" s="132">
        <f t="shared" si="20"/>
        <v>1932</v>
      </c>
      <c r="LG57" s="271"/>
      <c r="LH57" s="133" t="s">
        <v>120</v>
      </c>
      <c r="LI57" s="194"/>
      <c r="LJ57" s="194"/>
      <c r="LK57" s="194"/>
      <c r="LL57" s="194"/>
      <c r="LM57" s="192"/>
      <c r="LN57" s="194"/>
      <c r="LO57" s="194"/>
      <c r="LP57" s="121"/>
      <c r="LQ57" s="122"/>
      <c r="LR57" s="122"/>
      <c r="LS57" s="128"/>
      <c r="LT57" s="122"/>
      <c r="LU57" s="129">
        <v>1</v>
      </c>
      <c r="LV57" s="129"/>
      <c r="LW57" s="129"/>
      <c r="LX57" s="130"/>
      <c r="LY57" s="193">
        <v>1000</v>
      </c>
      <c r="LZ57" s="131">
        <f t="shared" si="51"/>
        <v>0</v>
      </c>
      <c r="MA57" s="132">
        <f t="shared" si="21"/>
        <v>513</v>
      </c>
      <c r="MB57" s="229"/>
      <c r="MC57" s="133" t="s">
        <v>120</v>
      </c>
      <c r="MD57" s="194"/>
      <c r="ME57" s="194"/>
      <c r="MF57" s="194"/>
      <c r="MG57" s="194"/>
      <c r="MH57" s="192"/>
      <c r="MI57" s="194"/>
      <c r="MJ57" s="194"/>
      <c r="MK57" s="121"/>
      <c r="ML57" s="122"/>
      <c r="MM57" s="122"/>
      <c r="MN57" s="128"/>
      <c r="MO57" s="122"/>
      <c r="MP57" s="129">
        <v>1</v>
      </c>
      <c r="MQ57" s="129"/>
      <c r="MR57" s="129"/>
      <c r="MS57" s="130"/>
      <c r="MT57" s="193">
        <v>1000</v>
      </c>
      <c r="MU57" s="131">
        <f t="shared" si="52"/>
        <v>0</v>
      </c>
      <c r="MV57" s="132">
        <f t="shared" si="22"/>
        <v>158</v>
      </c>
      <c r="MX57" s="133" t="s">
        <v>120</v>
      </c>
      <c r="MY57" s="194"/>
      <c r="MZ57" s="194"/>
      <c r="NA57" s="194"/>
      <c r="NB57" s="194"/>
      <c r="NC57" s="192"/>
      <c r="ND57" s="194"/>
      <c r="NE57" s="194"/>
      <c r="NF57" s="121"/>
      <c r="NG57" s="122"/>
      <c r="NH57" s="122"/>
      <c r="NI57" s="128"/>
      <c r="NJ57" s="122"/>
      <c r="NK57" s="129">
        <v>1</v>
      </c>
      <c r="NL57" s="129"/>
      <c r="NM57" s="129"/>
      <c r="NN57" s="130">
        <v>17</v>
      </c>
      <c r="NO57" s="193">
        <v>557</v>
      </c>
      <c r="NP57" s="131">
        <f t="shared" si="53"/>
        <v>17</v>
      </c>
      <c r="NQ57" s="132">
        <f t="shared" si="23"/>
        <v>253</v>
      </c>
      <c r="NS57" s="133" t="s">
        <v>120</v>
      </c>
      <c r="NT57" s="194"/>
      <c r="NU57" s="194"/>
      <c r="NV57" s="194"/>
      <c r="NW57" s="194"/>
      <c r="NX57" s="192"/>
      <c r="NY57" s="194"/>
      <c r="NZ57" s="194"/>
      <c r="OA57" s="121"/>
      <c r="OB57" s="122"/>
      <c r="OC57" s="122"/>
      <c r="OD57" s="128"/>
      <c r="OE57" s="122"/>
      <c r="OF57" s="129">
        <v>32</v>
      </c>
      <c r="OG57" s="129">
        <v>80</v>
      </c>
      <c r="OH57" s="129">
        <v>-8</v>
      </c>
      <c r="OI57" s="130">
        <v>80</v>
      </c>
      <c r="OJ57" s="193">
        <v>1000</v>
      </c>
      <c r="OK57" s="131">
        <f t="shared" si="54"/>
        <v>80</v>
      </c>
      <c r="OL57" s="132">
        <f t="shared" si="24"/>
        <v>2709</v>
      </c>
      <c r="OQ57" s="363" t="s">
        <v>120</v>
      </c>
      <c r="OR57" s="473"/>
      <c r="OS57" s="473"/>
      <c r="OT57" s="473"/>
      <c r="OU57" s="473"/>
      <c r="OV57" s="473"/>
      <c r="OW57" s="358"/>
      <c r="OX57" s="358"/>
      <c r="OY57" s="367"/>
      <c r="OZ57" s="367"/>
      <c r="PA57" s="367"/>
      <c r="PB57" s="368"/>
      <c r="PC57" s="476">
        <v>1000</v>
      </c>
      <c r="PD57" s="370">
        <f t="shared" si="55"/>
        <v>0</v>
      </c>
      <c r="PE57" s="477">
        <f t="shared" si="89"/>
        <v>0</v>
      </c>
      <c r="PF57" s="133" t="s">
        <v>120</v>
      </c>
      <c r="PG57" s="194"/>
      <c r="PH57" s="194"/>
      <c r="PI57" s="194"/>
      <c r="PJ57" s="194"/>
      <c r="PK57" s="194"/>
      <c r="PL57" s="122"/>
      <c r="PM57" s="122"/>
      <c r="PN57" s="262"/>
      <c r="PO57" s="262"/>
      <c r="PP57" s="262"/>
      <c r="PQ57" s="263"/>
      <c r="PR57" s="193">
        <v>1000</v>
      </c>
      <c r="PS57" s="131">
        <f t="shared" si="56"/>
        <v>0</v>
      </c>
      <c r="PT57" s="132">
        <f t="shared" si="90"/>
        <v>0</v>
      </c>
      <c r="PU57" s="133" t="s">
        <v>120</v>
      </c>
      <c r="PV57" s="194"/>
      <c r="PW57" s="194"/>
      <c r="PX57" s="194"/>
      <c r="PY57" s="194"/>
      <c r="PZ57" s="194"/>
      <c r="QA57" s="122"/>
      <c r="QB57" s="122"/>
      <c r="QC57" s="262"/>
      <c r="QD57" s="262"/>
      <c r="QE57" s="262"/>
      <c r="QF57" s="263"/>
      <c r="QG57" s="193">
        <v>1000</v>
      </c>
      <c r="QH57" s="131">
        <f t="shared" si="57"/>
        <v>0</v>
      </c>
      <c r="QI57" s="132">
        <f t="shared" si="91"/>
        <v>0</v>
      </c>
      <c r="QJ57" s="133" t="s">
        <v>120</v>
      </c>
      <c r="QK57" s="194"/>
      <c r="QL57" s="194"/>
      <c r="QM57" s="194"/>
      <c r="QN57" s="194"/>
      <c r="QO57" s="194"/>
      <c r="QP57" s="122"/>
      <c r="QQ57" s="122"/>
      <c r="QR57" s="262"/>
      <c r="QS57" s="262"/>
      <c r="QT57" s="262"/>
      <c r="QU57" s="263"/>
      <c r="QV57" s="193">
        <v>1000</v>
      </c>
      <c r="QW57" s="131">
        <f t="shared" si="58"/>
        <v>0</v>
      </c>
      <c r="QX57" s="132">
        <f t="shared" si="92"/>
        <v>0</v>
      </c>
      <c r="QY57" s="133" t="s">
        <v>120</v>
      </c>
      <c r="QZ57" s="194"/>
      <c r="RA57" s="194"/>
      <c r="RB57" s="194"/>
      <c r="RC57" s="194"/>
      <c r="RD57" s="194"/>
      <c r="RE57" s="122"/>
      <c r="RF57" s="122"/>
      <c r="RG57" s="262">
        <v>6</v>
      </c>
      <c r="RH57" s="262">
        <v>43</v>
      </c>
      <c r="RI57" s="262">
        <v>-29</v>
      </c>
      <c r="RJ57" s="263">
        <v>35</v>
      </c>
      <c r="RK57" s="193">
        <v>1000</v>
      </c>
      <c r="RL57" s="131">
        <f t="shared" si="59"/>
        <v>35</v>
      </c>
      <c r="RM57" s="132">
        <f t="shared" si="93"/>
        <v>122</v>
      </c>
    </row>
    <row r="58" spans="1:481" ht="14.4">
      <c r="A58" s="133" t="s">
        <v>121</v>
      </c>
      <c r="B58" s="194"/>
      <c r="C58" s="194"/>
      <c r="D58" s="194"/>
      <c r="E58" s="194"/>
      <c r="F58" s="194"/>
      <c r="G58" s="122"/>
      <c r="H58" s="122"/>
      <c r="I58" s="367">
        <v>1</v>
      </c>
      <c r="J58" s="262"/>
      <c r="K58" s="262"/>
      <c r="L58" s="263"/>
      <c r="M58" s="193">
        <v>1000</v>
      </c>
      <c r="N58" s="131">
        <f t="shared" si="30"/>
        <v>0</v>
      </c>
      <c r="O58" s="132">
        <f t="shared" si="0"/>
        <v>18</v>
      </c>
      <c r="Q58" s="133" t="s">
        <v>121</v>
      </c>
      <c r="R58" s="194"/>
      <c r="S58" s="194"/>
      <c r="T58" s="194"/>
      <c r="U58" s="194"/>
      <c r="V58" s="194"/>
      <c r="W58" s="122"/>
      <c r="X58" s="122"/>
      <c r="Y58" s="262"/>
      <c r="Z58" s="262"/>
      <c r="AA58" s="262"/>
      <c r="AB58" s="263"/>
      <c r="AC58" s="193">
        <v>10000</v>
      </c>
      <c r="AD58" s="131">
        <f t="shared" si="31"/>
        <v>0</v>
      </c>
      <c r="AE58" s="132">
        <f t="shared" si="78"/>
        <v>275</v>
      </c>
      <c r="AF58" s="133" t="s">
        <v>121</v>
      </c>
      <c r="AG58" s="194"/>
      <c r="AH58" s="194"/>
      <c r="AI58" s="194"/>
      <c r="AJ58" s="194"/>
      <c r="AK58" s="194"/>
      <c r="AL58" s="122"/>
      <c r="AM58" s="122"/>
      <c r="AN58" s="262"/>
      <c r="AO58" s="262"/>
      <c r="AP58" s="262"/>
      <c r="AQ58" s="263"/>
      <c r="AR58" s="193">
        <v>10000</v>
      </c>
      <c r="AS58" s="131">
        <f t="shared" si="32"/>
        <v>0</v>
      </c>
      <c r="AT58" s="132">
        <f t="shared" si="79"/>
        <v>81</v>
      </c>
      <c r="AU58" s="133" t="s">
        <v>121</v>
      </c>
      <c r="AV58" s="194"/>
      <c r="AW58" s="194"/>
      <c r="AX58" s="194"/>
      <c r="AY58" s="194"/>
      <c r="AZ58" s="194"/>
      <c r="BA58" s="122"/>
      <c r="BB58" s="122"/>
      <c r="BC58" s="262"/>
      <c r="BD58" s="262"/>
      <c r="BE58" s="262"/>
      <c r="BF58" s="263"/>
      <c r="BG58" s="193">
        <v>10000</v>
      </c>
      <c r="BH58" s="131">
        <f t="shared" si="33"/>
        <v>0</v>
      </c>
      <c r="BI58" s="132">
        <f t="shared" si="80"/>
        <v>81</v>
      </c>
      <c r="BJ58" s="400"/>
      <c r="BK58" s="133" t="s">
        <v>121</v>
      </c>
      <c r="BL58" s="194"/>
      <c r="BM58" s="194"/>
      <c r="BN58" s="194"/>
      <c r="BO58" s="194"/>
      <c r="BP58" s="194"/>
      <c r="BQ58" s="122"/>
      <c r="BR58" s="122"/>
      <c r="BS58" s="262"/>
      <c r="BT58" s="262"/>
      <c r="BU58" s="262"/>
      <c r="BV58" s="263"/>
      <c r="BW58" s="193">
        <v>10000</v>
      </c>
      <c r="BX58" s="131">
        <f t="shared" si="34"/>
        <v>0</v>
      </c>
      <c r="BY58" s="132">
        <f t="shared" si="95"/>
        <v>229</v>
      </c>
      <c r="BZ58" s="400"/>
      <c r="CA58" s="133" t="s">
        <v>121</v>
      </c>
      <c r="CB58" s="194"/>
      <c r="CC58" s="194"/>
      <c r="CD58" s="194"/>
      <c r="CE58" s="194"/>
      <c r="CF58" s="194"/>
      <c r="CG58" s="122"/>
      <c r="CH58" s="122"/>
      <c r="CI58" s="262"/>
      <c r="CJ58" s="262"/>
      <c r="CK58" s="262"/>
      <c r="CL58" s="263"/>
      <c r="CM58" s="193">
        <v>10000</v>
      </c>
      <c r="CN58" s="131">
        <f t="shared" si="35"/>
        <v>0</v>
      </c>
      <c r="CO58" s="132">
        <f t="shared" si="81"/>
        <v>0</v>
      </c>
      <c r="CP58" s="363" t="s">
        <v>121</v>
      </c>
      <c r="CQ58" s="364"/>
      <c r="CR58" s="364"/>
      <c r="CS58" s="364"/>
      <c r="CT58" s="364"/>
      <c r="CU58" s="364"/>
      <c r="CV58" s="358"/>
      <c r="CW58" s="358"/>
      <c r="CX58" s="367"/>
      <c r="CY58" s="367"/>
      <c r="CZ58" s="367"/>
      <c r="DA58" s="368"/>
      <c r="DB58" s="369">
        <v>10000</v>
      </c>
      <c r="DC58" s="370">
        <f t="shared" si="36"/>
        <v>0</v>
      </c>
      <c r="DD58" s="371">
        <f t="shared" si="6"/>
        <v>0</v>
      </c>
      <c r="DE58" s="133" t="s">
        <v>121</v>
      </c>
      <c r="DF58" s="194"/>
      <c r="DG58" s="194"/>
      <c r="DH58" s="194"/>
      <c r="DI58" s="194"/>
      <c r="DJ58" s="194"/>
      <c r="DK58" s="122"/>
      <c r="DL58" s="122"/>
      <c r="DM58" s="262"/>
      <c r="DN58" s="262"/>
      <c r="DO58" s="262"/>
      <c r="DP58" s="263"/>
      <c r="DQ58" s="193">
        <v>10000</v>
      </c>
      <c r="DR58" s="131">
        <f t="shared" si="37"/>
        <v>0</v>
      </c>
      <c r="DS58" s="132">
        <f t="shared" si="82"/>
        <v>0</v>
      </c>
      <c r="DT58" s="133" t="s">
        <v>121</v>
      </c>
      <c r="DU58" s="194"/>
      <c r="DV58" s="194"/>
      <c r="DW58" s="194"/>
      <c r="DX58" s="194"/>
      <c r="DY58" s="194"/>
      <c r="DZ58" s="122"/>
      <c r="EA58" s="122"/>
      <c r="EB58" s="262"/>
      <c r="EC58" s="262"/>
      <c r="ED58" s="262"/>
      <c r="EE58" s="263"/>
      <c r="EF58" s="193">
        <v>10000</v>
      </c>
      <c r="EG58" s="131">
        <f t="shared" si="38"/>
        <v>0</v>
      </c>
      <c r="EH58" s="132">
        <f t="shared" si="83"/>
        <v>0</v>
      </c>
      <c r="EI58" s="133" t="s">
        <v>121</v>
      </c>
      <c r="EJ58" s="194"/>
      <c r="EK58" s="194"/>
      <c r="EL58" s="194"/>
      <c r="EM58" s="194"/>
      <c r="EN58" s="194"/>
      <c r="EO58" s="122"/>
      <c r="EP58" s="122"/>
      <c r="EQ58" s="262"/>
      <c r="ER58" s="262"/>
      <c r="ES58" s="262"/>
      <c r="ET58" s="263"/>
      <c r="EU58" s="193">
        <v>10000</v>
      </c>
      <c r="EV58" s="131">
        <f t="shared" si="39"/>
        <v>0</v>
      </c>
      <c r="EW58" s="132">
        <f t="shared" si="84"/>
        <v>0</v>
      </c>
      <c r="EX58" s="133" t="s">
        <v>121</v>
      </c>
      <c r="EY58" s="194"/>
      <c r="EZ58" s="194"/>
      <c r="FA58" s="194"/>
      <c r="FB58" s="194"/>
      <c r="FC58" s="194"/>
      <c r="FD58" s="122"/>
      <c r="FE58" s="122"/>
      <c r="FF58" s="262"/>
      <c r="FG58" s="262"/>
      <c r="FH58" s="262"/>
      <c r="FI58" s="263"/>
      <c r="FJ58" s="193">
        <v>10000</v>
      </c>
      <c r="FK58" s="131">
        <f t="shared" si="40"/>
        <v>0</v>
      </c>
      <c r="FL58" s="132">
        <f t="shared" si="85"/>
        <v>0</v>
      </c>
      <c r="FM58" s="133" t="s">
        <v>121</v>
      </c>
      <c r="FN58" s="194"/>
      <c r="FO58" s="194"/>
      <c r="FP58" s="194"/>
      <c r="FQ58" s="194"/>
      <c r="FR58" s="194"/>
      <c r="FS58" s="122"/>
      <c r="FT58" s="122"/>
      <c r="FU58" s="262"/>
      <c r="FV58" s="262"/>
      <c r="FW58" s="262"/>
      <c r="FX58" s="263"/>
      <c r="FY58" s="193">
        <v>10000</v>
      </c>
      <c r="FZ58" s="131">
        <f t="shared" si="41"/>
        <v>0</v>
      </c>
      <c r="GA58" s="132">
        <f t="shared" si="86"/>
        <v>0</v>
      </c>
      <c r="GB58" s="133" t="s">
        <v>121</v>
      </c>
      <c r="GC58" s="194"/>
      <c r="GD58" s="194"/>
      <c r="GE58" s="194"/>
      <c r="GF58" s="194"/>
      <c r="GG58" s="194"/>
      <c r="GH58" s="122"/>
      <c r="GI58" s="122"/>
      <c r="GJ58" s="262"/>
      <c r="GK58" s="262"/>
      <c r="GL58" s="262"/>
      <c r="GM58" s="263"/>
      <c r="GN58" s="193">
        <v>10000</v>
      </c>
      <c r="GO58" s="131">
        <f t="shared" si="42"/>
        <v>0</v>
      </c>
      <c r="GP58" s="132">
        <f t="shared" si="87"/>
        <v>0</v>
      </c>
      <c r="GQ58" s="133" t="s">
        <v>121</v>
      </c>
      <c r="GR58" s="194"/>
      <c r="GS58" s="194"/>
      <c r="GT58" s="194"/>
      <c r="GU58" s="194"/>
      <c r="GV58" s="194"/>
      <c r="GW58" s="122"/>
      <c r="GX58" s="122"/>
      <c r="GY58" s="262"/>
      <c r="GZ58" s="262"/>
      <c r="HA58" s="262"/>
      <c r="HB58" s="263"/>
      <c r="HC58" s="193">
        <v>10000</v>
      </c>
      <c r="HD58" s="131">
        <f t="shared" si="43"/>
        <v>0</v>
      </c>
      <c r="HE58" s="132">
        <f t="shared" si="88"/>
        <v>4635</v>
      </c>
      <c r="HF58" s="133" t="s">
        <v>121</v>
      </c>
      <c r="HG58" s="194"/>
      <c r="HH58" s="194"/>
      <c r="HI58" s="194"/>
      <c r="HJ58" s="194"/>
      <c r="HK58" s="194"/>
      <c r="HL58" s="122"/>
      <c r="HM58" s="122"/>
      <c r="HN58" s="262"/>
      <c r="HO58" s="262"/>
      <c r="HP58" s="262"/>
      <c r="HQ58" s="263"/>
      <c r="HR58" s="193"/>
      <c r="HS58" s="131">
        <f t="shared" si="44"/>
        <v>0</v>
      </c>
      <c r="HT58" s="132">
        <f t="shared" si="14"/>
        <v>1341</v>
      </c>
      <c r="HU58" s="133" t="s">
        <v>121</v>
      </c>
      <c r="HV58" s="194"/>
      <c r="HW58" s="194"/>
      <c r="HX58" s="194"/>
      <c r="HY58" s="194"/>
      <c r="HZ58" s="194"/>
      <c r="IA58" s="122"/>
      <c r="IB58" s="122"/>
      <c r="IC58" s="262"/>
      <c r="ID58" s="262"/>
      <c r="IE58" s="262"/>
      <c r="IF58" s="263"/>
      <c r="IG58" s="193"/>
      <c r="IH58" s="131">
        <f t="shared" si="45"/>
        <v>0</v>
      </c>
      <c r="II58" s="132">
        <f t="shared" si="15"/>
        <v>6499</v>
      </c>
      <c r="IJ58" s="133" t="s">
        <v>121</v>
      </c>
      <c r="IK58" s="194"/>
      <c r="IL58" s="194"/>
      <c r="IM58" s="194"/>
      <c r="IN58" s="194"/>
      <c r="IO58" s="194"/>
      <c r="IP58" s="122"/>
      <c r="IQ58" s="122"/>
      <c r="IR58" s="262"/>
      <c r="IS58" s="262"/>
      <c r="IT58" s="262"/>
      <c r="IU58" s="263"/>
      <c r="IV58" s="193"/>
      <c r="IW58" s="131">
        <f t="shared" si="46"/>
        <v>0</v>
      </c>
      <c r="IX58" s="132">
        <f t="shared" si="16"/>
        <v>1508</v>
      </c>
      <c r="IY58" s="133" t="s">
        <v>121</v>
      </c>
      <c r="IZ58" s="194"/>
      <c r="JA58" s="194"/>
      <c r="JB58" s="194"/>
      <c r="JC58" s="194"/>
      <c r="JD58" s="194"/>
      <c r="JE58" s="122"/>
      <c r="JF58" s="122"/>
      <c r="JG58" s="262">
        <v>49</v>
      </c>
      <c r="JH58" s="262">
        <v>35</v>
      </c>
      <c r="JI58" s="262">
        <v>-243</v>
      </c>
      <c r="JJ58" s="263">
        <v>34</v>
      </c>
      <c r="JK58" s="193">
        <v>1000</v>
      </c>
      <c r="JL58" s="131">
        <f t="shared" si="47"/>
        <v>34</v>
      </c>
      <c r="JM58" s="132">
        <f t="shared" si="71"/>
        <v>2618</v>
      </c>
      <c r="JN58" s="133" t="s">
        <v>121</v>
      </c>
      <c r="JO58" s="194"/>
      <c r="JP58" s="194"/>
      <c r="JQ58" s="194"/>
      <c r="JR58" s="194"/>
      <c r="JS58" s="194"/>
      <c r="JT58" s="122"/>
      <c r="JU58" s="122"/>
      <c r="JV58" s="262"/>
      <c r="JW58" s="262"/>
      <c r="JX58" s="262"/>
      <c r="JY58" s="263"/>
      <c r="JZ58" s="193">
        <v>1000</v>
      </c>
      <c r="KA58" s="131">
        <f t="shared" si="77"/>
        <v>0</v>
      </c>
      <c r="KB58" s="132">
        <f t="shared" si="18"/>
        <v>252</v>
      </c>
      <c r="KC58" s="133" t="s">
        <v>121</v>
      </c>
      <c r="KD58" s="194"/>
      <c r="KE58" s="194"/>
      <c r="KF58" s="194"/>
      <c r="KG58" s="194"/>
      <c r="KH58" s="194"/>
      <c r="KI58" s="122"/>
      <c r="KJ58" s="122"/>
      <c r="KK58" s="262"/>
      <c r="KL58" s="262"/>
      <c r="KM58" s="262"/>
      <c r="KN58" s="263"/>
      <c r="KO58" s="193">
        <v>1000</v>
      </c>
      <c r="KP58" s="131">
        <f t="shared" si="49"/>
        <v>0</v>
      </c>
      <c r="KQ58" s="132">
        <f t="shared" si="19"/>
        <v>-230</v>
      </c>
      <c r="KR58" s="133" t="s">
        <v>121</v>
      </c>
      <c r="KS58" s="194"/>
      <c r="KT58" s="194"/>
      <c r="KU58" s="194"/>
      <c r="KV58" s="194"/>
      <c r="KW58" s="194"/>
      <c r="KX58" s="122"/>
      <c r="KY58" s="122"/>
      <c r="KZ58" s="262">
        <v>13</v>
      </c>
      <c r="LA58" s="262">
        <v>45</v>
      </c>
      <c r="LB58" s="262">
        <v>-12</v>
      </c>
      <c r="LC58" s="263">
        <v>44</v>
      </c>
      <c r="LD58" s="193">
        <v>1000</v>
      </c>
      <c r="LE58" s="131">
        <f t="shared" si="50"/>
        <v>44</v>
      </c>
      <c r="LF58" s="132">
        <f t="shared" si="20"/>
        <v>1976</v>
      </c>
      <c r="LG58" s="271"/>
      <c r="LH58" s="133" t="s">
        <v>121</v>
      </c>
      <c r="LI58" s="194"/>
      <c r="LJ58" s="194"/>
      <c r="LK58" s="194"/>
      <c r="LL58" s="194"/>
      <c r="LM58" s="192"/>
      <c r="LN58" s="194"/>
      <c r="LO58" s="194"/>
      <c r="LP58" s="121"/>
      <c r="LQ58" s="122"/>
      <c r="LR58" s="122"/>
      <c r="LS58" s="128"/>
      <c r="LT58" s="122"/>
      <c r="LU58" s="129">
        <v>1</v>
      </c>
      <c r="LV58" s="129"/>
      <c r="LW58" s="129"/>
      <c r="LX58" s="130"/>
      <c r="LY58" s="193">
        <v>1000</v>
      </c>
      <c r="LZ58" s="131">
        <f t="shared" si="51"/>
        <v>0</v>
      </c>
      <c r="MA58" s="132">
        <f t="shared" si="21"/>
        <v>513</v>
      </c>
      <c r="MB58" s="229"/>
      <c r="MC58" s="133" t="s">
        <v>121</v>
      </c>
      <c r="MD58" s="194"/>
      <c r="ME58" s="194"/>
      <c r="MF58" s="194"/>
      <c r="MG58" s="194"/>
      <c r="MH58" s="192"/>
      <c r="MI58" s="194"/>
      <c r="MJ58" s="194"/>
      <c r="MK58" s="121"/>
      <c r="ML58" s="122"/>
      <c r="MM58" s="122"/>
      <c r="MN58" s="128"/>
      <c r="MO58" s="122"/>
      <c r="MP58" s="129">
        <v>1</v>
      </c>
      <c r="MQ58" s="129"/>
      <c r="MR58" s="129"/>
      <c r="MS58" s="130"/>
      <c r="MT58" s="193">
        <v>1000</v>
      </c>
      <c r="MU58" s="131">
        <f t="shared" si="52"/>
        <v>0</v>
      </c>
      <c r="MV58" s="132">
        <f t="shared" si="22"/>
        <v>158</v>
      </c>
      <c r="MX58" s="133" t="s">
        <v>121</v>
      </c>
      <c r="MY58" s="194"/>
      <c r="MZ58" s="194"/>
      <c r="NA58" s="194"/>
      <c r="NB58" s="194"/>
      <c r="NC58" s="192"/>
      <c r="ND58" s="194"/>
      <c r="NE58" s="194"/>
      <c r="NF58" s="121"/>
      <c r="NG58" s="122"/>
      <c r="NH58" s="122"/>
      <c r="NI58" s="128"/>
      <c r="NJ58" s="122"/>
      <c r="NK58" s="129">
        <v>1</v>
      </c>
      <c r="NL58" s="129"/>
      <c r="NM58" s="129"/>
      <c r="NN58" s="130">
        <v>6</v>
      </c>
      <c r="NO58" s="193">
        <v>287</v>
      </c>
      <c r="NP58" s="131">
        <f t="shared" si="53"/>
        <v>6</v>
      </c>
      <c r="NQ58" s="132">
        <f t="shared" si="23"/>
        <v>259</v>
      </c>
      <c r="NS58" s="133" t="s">
        <v>121</v>
      </c>
      <c r="NT58" s="194"/>
      <c r="NU58" s="194"/>
      <c r="NV58" s="194"/>
      <c r="NW58" s="194"/>
      <c r="NX58" s="192"/>
      <c r="NY58" s="194"/>
      <c r="NZ58" s="194"/>
      <c r="OA58" s="121"/>
      <c r="OB58" s="122"/>
      <c r="OC58" s="122"/>
      <c r="OD58" s="128"/>
      <c r="OE58" s="122"/>
      <c r="OF58" s="129">
        <v>64</v>
      </c>
      <c r="OG58" s="129">
        <v>87</v>
      </c>
      <c r="OH58" s="129">
        <v>-27</v>
      </c>
      <c r="OI58" s="130">
        <v>87</v>
      </c>
      <c r="OJ58" s="193">
        <v>1000</v>
      </c>
      <c r="OK58" s="131">
        <f t="shared" si="54"/>
        <v>87</v>
      </c>
      <c r="OL58" s="132">
        <f t="shared" si="24"/>
        <v>2796</v>
      </c>
      <c r="OQ58" s="363" t="s">
        <v>121</v>
      </c>
      <c r="OR58" s="473"/>
      <c r="OS58" s="473"/>
      <c r="OT58" s="473"/>
      <c r="OU58" s="473"/>
      <c r="OV58" s="473"/>
      <c r="OW58" s="358"/>
      <c r="OX58" s="358"/>
      <c r="OY58" s="367"/>
      <c r="OZ58" s="367"/>
      <c r="PA58" s="367"/>
      <c r="PB58" s="368"/>
      <c r="PC58" s="476">
        <v>1000</v>
      </c>
      <c r="PD58" s="370">
        <f t="shared" si="55"/>
        <v>0</v>
      </c>
      <c r="PE58" s="477">
        <f t="shared" si="89"/>
        <v>0</v>
      </c>
      <c r="PF58" s="133" t="s">
        <v>121</v>
      </c>
      <c r="PG58" s="194"/>
      <c r="PH58" s="194"/>
      <c r="PI58" s="194"/>
      <c r="PJ58" s="194"/>
      <c r="PK58" s="194"/>
      <c r="PL58" s="122"/>
      <c r="PM58" s="122"/>
      <c r="PN58" s="262"/>
      <c r="PO58" s="262"/>
      <c r="PP58" s="262"/>
      <c r="PQ58" s="263"/>
      <c r="PR58" s="193">
        <v>1000</v>
      </c>
      <c r="PS58" s="131">
        <f t="shared" si="56"/>
        <v>0</v>
      </c>
      <c r="PT58" s="132">
        <f t="shared" si="90"/>
        <v>0</v>
      </c>
      <c r="PU58" s="133" t="s">
        <v>121</v>
      </c>
      <c r="PV58" s="194"/>
      <c r="PW58" s="194"/>
      <c r="PX58" s="194"/>
      <c r="PY58" s="194"/>
      <c r="PZ58" s="194"/>
      <c r="QA58" s="122"/>
      <c r="QB58" s="122"/>
      <c r="QC58" s="262"/>
      <c r="QD58" s="262"/>
      <c r="QE58" s="262"/>
      <c r="QF58" s="263"/>
      <c r="QG58" s="193">
        <v>1000</v>
      </c>
      <c r="QH58" s="131">
        <f t="shared" si="57"/>
        <v>0</v>
      </c>
      <c r="QI58" s="132">
        <f t="shared" si="91"/>
        <v>0</v>
      </c>
      <c r="QJ58" s="133" t="s">
        <v>121</v>
      </c>
      <c r="QK58" s="194"/>
      <c r="QL58" s="194"/>
      <c r="QM58" s="194"/>
      <c r="QN58" s="194"/>
      <c r="QO58" s="194"/>
      <c r="QP58" s="122"/>
      <c r="QQ58" s="122"/>
      <c r="QR58" s="262"/>
      <c r="QS58" s="262"/>
      <c r="QT58" s="262"/>
      <c r="QU58" s="263"/>
      <c r="QV58" s="193">
        <v>1000</v>
      </c>
      <c r="QW58" s="131">
        <f t="shared" si="58"/>
        <v>0</v>
      </c>
      <c r="QX58" s="132">
        <f t="shared" si="92"/>
        <v>0</v>
      </c>
      <c r="QY58" s="133" t="s">
        <v>121</v>
      </c>
      <c r="QZ58" s="194"/>
      <c r="RA58" s="194"/>
      <c r="RB58" s="194"/>
      <c r="RC58" s="194"/>
      <c r="RD58" s="194"/>
      <c r="RE58" s="122"/>
      <c r="RF58" s="122"/>
      <c r="RG58" s="262">
        <v>6</v>
      </c>
      <c r="RH58" s="262">
        <v>0</v>
      </c>
      <c r="RI58" s="262">
        <v>-73</v>
      </c>
      <c r="RJ58" s="263">
        <v>-26</v>
      </c>
      <c r="RK58" s="193">
        <v>1000</v>
      </c>
      <c r="RL58" s="131">
        <f t="shared" si="59"/>
        <v>-26</v>
      </c>
      <c r="RM58" s="132">
        <f t="shared" si="93"/>
        <v>96</v>
      </c>
    </row>
    <row r="59" spans="1:481" ht="14.4">
      <c r="A59" s="133" t="s">
        <v>122</v>
      </c>
      <c r="B59" s="194"/>
      <c r="C59" s="194"/>
      <c r="D59" s="194"/>
      <c r="E59" s="194"/>
      <c r="F59" s="194"/>
      <c r="G59" s="122"/>
      <c r="H59" s="122"/>
      <c r="I59" s="367">
        <v>1</v>
      </c>
      <c r="J59" s="262"/>
      <c r="K59" s="262"/>
      <c r="L59" s="263"/>
      <c r="M59" s="193">
        <v>1000</v>
      </c>
      <c r="N59" s="131">
        <f t="shared" si="30"/>
        <v>0</v>
      </c>
      <c r="O59" s="132">
        <f t="shared" si="0"/>
        <v>18</v>
      </c>
      <c r="Q59" s="133" t="s">
        <v>122</v>
      </c>
      <c r="R59" s="194"/>
      <c r="S59" s="194"/>
      <c r="T59" s="194"/>
      <c r="U59" s="194"/>
      <c r="V59" s="194"/>
      <c r="W59" s="122"/>
      <c r="X59" s="122"/>
      <c r="Y59" s="262"/>
      <c r="Z59" s="262"/>
      <c r="AA59" s="262"/>
      <c r="AB59" s="263"/>
      <c r="AC59" s="193">
        <v>10000</v>
      </c>
      <c r="AD59" s="131">
        <f t="shared" si="31"/>
        <v>0</v>
      </c>
      <c r="AE59" s="132">
        <f t="shared" si="78"/>
        <v>275</v>
      </c>
      <c r="AF59" s="133" t="s">
        <v>122</v>
      </c>
      <c r="AG59" s="194"/>
      <c r="AH59" s="194"/>
      <c r="AI59" s="194"/>
      <c r="AJ59" s="194"/>
      <c r="AK59" s="194"/>
      <c r="AL59" s="122"/>
      <c r="AM59" s="122"/>
      <c r="AN59" s="262"/>
      <c r="AO59" s="262"/>
      <c r="AP59" s="262"/>
      <c r="AQ59" s="263"/>
      <c r="AR59" s="193">
        <v>10000</v>
      </c>
      <c r="AS59" s="131">
        <f t="shared" si="32"/>
        <v>0</v>
      </c>
      <c r="AT59" s="132">
        <f t="shared" si="79"/>
        <v>81</v>
      </c>
      <c r="AU59" s="133" t="s">
        <v>122</v>
      </c>
      <c r="AV59" s="194"/>
      <c r="AW59" s="194"/>
      <c r="AX59" s="194"/>
      <c r="AY59" s="194"/>
      <c r="AZ59" s="194"/>
      <c r="BA59" s="122"/>
      <c r="BB59" s="122"/>
      <c r="BC59" s="262"/>
      <c r="BD59" s="262"/>
      <c r="BE59" s="262"/>
      <c r="BF59" s="263"/>
      <c r="BG59" s="193">
        <v>10000</v>
      </c>
      <c r="BH59" s="131">
        <f t="shared" si="33"/>
        <v>0</v>
      </c>
      <c r="BI59" s="132">
        <f t="shared" si="80"/>
        <v>81</v>
      </c>
      <c r="BJ59" s="400"/>
      <c r="BK59" s="133" t="s">
        <v>122</v>
      </c>
      <c r="BL59" s="194"/>
      <c r="BM59" s="194"/>
      <c r="BN59" s="194"/>
      <c r="BO59" s="194"/>
      <c r="BP59" s="194"/>
      <c r="BQ59" s="122"/>
      <c r="BR59" s="122"/>
      <c r="BS59" s="262"/>
      <c r="BT59" s="262"/>
      <c r="BU59" s="262"/>
      <c r="BV59" s="263"/>
      <c r="BW59" s="193">
        <v>10000</v>
      </c>
      <c r="BX59" s="131">
        <f t="shared" si="34"/>
        <v>0</v>
      </c>
      <c r="BY59" s="132">
        <f t="shared" si="95"/>
        <v>229</v>
      </c>
      <c r="BZ59" s="400"/>
      <c r="CA59" s="133" t="s">
        <v>122</v>
      </c>
      <c r="CB59" s="194"/>
      <c r="CC59" s="194"/>
      <c r="CD59" s="194"/>
      <c r="CE59" s="194"/>
      <c r="CF59" s="194"/>
      <c r="CG59" s="122"/>
      <c r="CH59" s="122"/>
      <c r="CI59" s="262"/>
      <c r="CJ59" s="262"/>
      <c r="CK59" s="262"/>
      <c r="CL59" s="263"/>
      <c r="CM59" s="193">
        <v>10000</v>
      </c>
      <c r="CN59" s="131">
        <f t="shared" si="35"/>
        <v>0</v>
      </c>
      <c r="CO59" s="132">
        <f t="shared" si="81"/>
        <v>0</v>
      </c>
      <c r="CP59" s="363" t="s">
        <v>122</v>
      </c>
      <c r="CQ59" s="364"/>
      <c r="CR59" s="364"/>
      <c r="CS59" s="364"/>
      <c r="CT59" s="364"/>
      <c r="CU59" s="364"/>
      <c r="CV59" s="358"/>
      <c r="CW59" s="358"/>
      <c r="CX59" s="367"/>
      <c r="CY59" s="367"/>
      <c r="CZ59" s="367"/>
      <c r="DA59" s="368"/>
      <c r="DB59" s="369">
        <v>10000</v>
      </c>
      <c r="DC59" s="370">
        <f t="shared" si="36"/>
        <v>0</v>
      </c>
      <c r="DD59" s="371">
        <f t="shared" si="6"/>
        <v>0</v>
      </c>
      <c r="DE59" s="133" t="s">
        <v>122</v>
      </c>
      <c r="DF59" s="194"/>
      <c r="DG59" s="194"/>
      <c r="DH59" s="194"/>
      <c r="DI59" s="194"/>
      <c r="DJ59" s="194"/>
      <c r="DK59" s="122"/>
      <c r="DL59" s="122"/>
      <c r="DM59" s="262"/>
      <c r="DN59" s="262"/>
      <c r="DO59" s="262"/>
      <c r="DP59" s="263"/>
      <c r="DQ59" s="193">
        <v>10000</v>
      </c>
      <c r="DR59" s="131">
        <f t="shared" si="37"/>
        <v>0</v>
      </c>
      <c r="DS59" s="132">
        <f t="shared" si="82"/>
        <v>0</v>
      </c>
      <c r="DT59" s="133" t="s">
        <v>122</v>
      </c>
      <c r="DU59" s="194"/>
      <c r="DV59" s="194"/>
      <c r="DW59" s="194"/>
      <c r="DX59" s="194"/>
      <c r="DY59" s="194"/>
      <c r="DZ59" s="122"/>
      <c r="EA59" s="122"/>
      <c r="EB59" s="262"/>
      <c r="EC59" s="262"/>
      <c r="ED59" s="262"/>
      <c r="EE59" s="263"/>
      <c r="EF59" s="193">
        <v>10000</v>
      </c>
      <c r="EG59" s="131">
        <f t="shared" si="38"/>
        <v>0</v>
      </c>
      <c r="EH59" s="132">
        <f t="shared" si="83"/>
        <v>0</v>
      </c>
      <c r="EI59" s="133" t="s">
        <v>122</v>
      </c>
      <c r="EJ59" s="194"/>
      <c r="EK59" s="194"/>
      <c r="EL59" s="194"/>
      <c r="EM59" s="194"/>
      <c r="EN59" s="194"/>
      <c r="EO59" s="122"/>
      <c r="EP59" s="122"/>
      <c r="EQ59" s="262"/>
      <c r="ER59" s="262"/>
      <c r="ES59" s="262"/>
      <c r="ET59" s="263"/>
      <c r="EU59" s="193">
        <v>10000</v>
      </c>
      <c r="EV59" s="131">
        <f t="shared" si="39"/>
        <v>0</v>
      </c>
      <c r="EW59" s="132">
        <f t="shared" si="84"/>
        <v>0</v>
      </c>
      <c r="EX59" s="133" t="s">
        <v>122</v>
      </c>
      <c r="EY59" s="194"/>
      <c r="EZ59" s="194"/>
      <c r="FA59" s="194"/>
      <c r="FB59" s="194"/>
      <c r="FC59" s="194"/>
      <c r="FD59" s="122"/>
      <c r="FE59" s="122"/>
      <c r="FF59" s="262"/>
      <c r="FG59" s="262"/>
      <c r="FH59" s="262"/>
      <c r="FI59" s="263"/>
      <c r="FJ59" s="193">
        <v>10000</v>
      </c>
      <c r="FK59" s="131">
        <f t="shared" si="40"/>
        <v>0</v>
      </c>
      <c r="FL59" s="132">
        <f t="shared" si="85"/>
        <v>0</v>
      </c>
      <c r="FM59" s="133" t="s">
        <v>122</v>
      </c>
      <c r="FN59" s="194"/>
      <c r="FO59" s="194"/>
      <c r="FP59" s="194"/>
      <c r="FQ59" s="194"/>
      <c r="FR59" s="194"/>
      <c r="FS59" s="122"/>
      <c r="FT59" s="122"/>
      <c r="FU59" s="262"/>
      <c r="FV59" s="262"/>
      <c r="FW59" s="262"/>
      <c r="FX59" s="263"/>
      <c r="FY59" s="193">
        <v>10000</v>
      </c>
      <c r="FZ59" s="131">
        <f t="shared" si="41"/>
        <v>0</v>
      </c>
      <c r="GA59" s="132">
        <f t="shared" si="86"/>
        <v>0</v>
      </c>
      <c r="GB59" s="133" t="s">
        <v>122</v>
      </c>
      <c r="GC59" s="194"/>
      <c r="GD59" s="194"/>
      <c r="GE59" s="194"/>
      <c r="GF59" s="194"/>
      <c r="GG59" s="194"/>
      <c r="GH59" s="122"/>
      <c r="GI59" s="122"/>
      <c r="GJ59" s="262"/>
      <c r="GK59" s="262"/>
      <c r="GL59" s="262"/>
      <c r="GM59" s="263"/>
      <c r="GN59" s="193">
        <v>10000</v>
      </c>
      <c r="GO59" s="131">
        <f t="shared" si="42"/>
        <v>0</v>
      </c>
      <c r="GP59" s="132">
        <f t="shared" si="87"/>
        <v>0</v>
      </c>
      <c r="GQ59" s="133" t="s">
        <v>122</v>
      </c>
      <c r="GR59" s="194"/>
      <c r="GS59" s="194"/>
      <c r="GT59" s="194"/>
      <c r="GU59" s="194"/>
      <c r="GV59" s="194"/>
      <c r="GW59" s="122"/>
      <c r="GX59" s="122"/>
      <c r="GY59" s="262"/>
      <c r="GZ59" s="262"/>
      <c r="HA59" s="262"/>
      <c r="HB59" s="263"/>
      <c r="HC59" s="193">
        <v>10000</v>
      </c>
      <c r="HD59" s="131">
        <f t="shared" si="43"/>
        <v>0</v>
      </c>
      <c r="HE59" s="132">
        <f t="shared" si="88"/>
        <v>4635</v>
      </c>
      <c r="HF59" s="133" t="s">
        <v>122</v>
      </c>
      <c r="HG59" s="194"/>
      <c r="HH59" s="194"/>
      <c r="HI59" s="194"/>
      <c r="HJ59" s="194"/>
      <c r="HK59" s="194"/>
      <c r="HL59" s="122"/>
      <c r="HM59" s="122"/>
      <c r="HN59" s="262"/>
      <c r="HO59" s="262"/>
      <c r="HP59" s="262"/>
      <c r="HQ59" s="263"/>
      <c r="HR59" s="193"/>
      <c r="HS59" s="131">
        <f t="shared" si="44"/>
        <v>0</v>
      </c>
      <c r="HT59" s="132">
        <f t="shared" si="14"/>
        <v>1341</v>
      </c>
      <c r="HU59" s="133" t="s">
        <v>122</v>
      </c>
      <c r="HV59" s="194"/>
      <c r="HW59" s="194"/>
      <c r="HX59" s="194"/>
      <c r="HY59" s="194"/>
      <c r="HZ59" s="194"/>
      <c r="IA59" s="122"/>
      <c r="IB59" s="122"/>
      <c r="IC59" s="262"/>
      <c r="ID59" s="262"/>
      <c r="IE59" s="262"/>
      <c r="IF59" s="263"/>
      <c r="IG59" s="193"/>
      <c r="IH59" s="131">
        <f t="shared" si="45"/>
        <v>0</v>
      </c>
      <c r="II59" s="132">
        <f t="shared" si="15"/>
        <v>6499</v>
      </c>
      <c r="IJ59" s="133" t="s">
        <v>122</v>
      </c>
      <c r="IK59" s="194"/>
      <c r="IL59" s="194"/>
      <c r="IM59" s="194"/>
      <c r="IN59" s="194"/>
      <c r="IO59" s="194"/>
      <c r="IP59" s="122"/>
      <c r="IQ59" s="122"/>
      <c r="IR59" s="262"/>
      <c r="IS59" s="262"/>
      <c r="IT59" s="262"/>
      <c r="IU59" s="263"/>
      <c r="IV59" s="193"/>
      <c r="IW59" s="131">
        <f t="shared" si="46"/>
        <v>0</v>
      </c>
      <c r="IX59" s="132">
        <f t="shared" si="16"/>
        <v>1508</v>
      </c>
      <c r="IY59" s="133" t="s">
        <v>122</v>
      </c>
      <c r="IZ59" s="194"/>
      <c r="JA59" s="194"/>
      <c r="JB59" s="194"/>
      <c r="JC59" s="194"/>
      <c r="JD59" s="194"/>
      <c r="JE59" s="122"/>
      <c r="JF59" s="122"/>
      <c r="JG59" s="262">
        <v>8</v>
      </c>
      <c r="JH59" s="262">
        <v>58</v>
      </c>
      <c r="JI59" s="262">
        <v>-21</v>
      </c>
      <c r="JJ59" s="263">
        <v>58</v>
      </c>
      <c r="JK59" s="193">
        <v>1000</v>
      </c>
      <c r="JL59" s="131">
        <f t="shared" si="47"/>
        <v>58</v>
      </c>
      <c r="JM59" s="132">
        <f t="shared" si="71"/>
        <v>2676</v>
      </c>
      <c r="JN59" s="133" t="s">
        <v>122</v>
      </c>
      <c r="JO59" s="194"/>
      <c r="JP59" s="194"/>
      <c r="JQ59" s="194"/>
      <c r="JR59" s="194"/>
      <c r="JS59" s="194"/>
      <c r="JT59" s="122"/>
      <c r="JU59" s="122"/>
      <c r="JV59" s="262"/>
      <c r="JW59" s="262"/>
      <c r="JX59" s="262"/>
      <c r="JY59" s="263"/>
      <c r="JZ59" s="193">
        <v>1000</v>
      </c>
      <c r="KA59" s="131">
        <f t="shared" si="77"/>
        <v>0</v>
      </c>
      <c r="KB59" s="132">
        <f t="shared" si="18"/>
        <v>252</v>
      </c>
      <c r="KC59" s="133" t="s">
        <v>122</v>
      </c>
      <c r="KD59" s="194"/>
      <c r="KE59" s="194"/>
      <c r="KF59" s="194"/>
      <c r="KG59" s="194"/>
      <c r="KH59" s="194"/>
      <c r="KI59" s="122"/>
      <c r="KJ59" s="122"/>
      <c r="KK59" s="262"/>
      <c r="KL59" s="262"/>
      <c r="KM59" s="262"/>
      <c r="KN59" s="263"/>
      <c r="KO59" s="193">
        <v>1000</v>
      </c>
      <c r="KP59" s="131">
        <f t="shared" si="49"/>
        <v>0</v>
      </c>
      <c r="KQ59" s="132">
        <f t="shared" si="19"/>
        <v>-230</v>
      </c>
      <c r="KR59" s="133" t="s">
        <v>122</v>
      </c>
      <c r="KS59" s="194"/>
      <c r="KT59" s="194"/>
      <c r="KU59" s="194"/>
      <c r="KV59" s="194"/>
      <c r="KW59" s="194"/>
      <c r="KX59" s="122"/>
      <c r="KY59" s="122"/>
      <c r="KZ59" s="262">
        <v>15</v>
      </c>
      <c r="LA59" s="262">
        <v>42</v>
      </c>
      <c r="LB59" s="262">
        <v>-47</v>
      </c>
      <c r="LC59" s="263">
        <v>40</v>
      </c>
      <c r="LD59" s="193">
        <v>1000</v>
      </c>
      <c r="LE59" s="131">
        <f t="shared" si="50"/>
        <v>40</v>
      </c>
      <c r="LF59" s="132">
        <f t="shared" si="20"/>
        <v>2016</v>
      </c>
      <c r="LG59" s="271"/>
      <c r="LH59" s="133" t="s">
        <v>122</v>
      </c>
      <c r="LI59" s="194"/>
      <c r="LJ59" s="194"/>
      <c r="LK59" s="194"/>
      <c r="LL59" s="194"/>
      <c r="LM59" s="192"/>
      <c r="LN59" s="194"/>
      <c r="LO59" s="194"/>
      <c r="LP59" s="121"/>
      <c r="LQ59" s="122"/>
      <c r="LR59" s="122"/>
      <c r="LS59" s="128"/>
      <c r="LT59" s="122"/>
      <c r="LU59" s="129">
        <v>1</v>
      </c>
      <c r="LV59" s="129"/>
      <c r="LW59" s="129"/>
      <c r="LX59" s="130"/>
      <c r="LY59" s="193">
        <v>1000</v>
      </c>
      <c r="LZ59" s="131">
        <f t="shared" si="51"/>
        <v>0</v>
      </c>
      <c r="MA59" s="132">
        <f t="shared" si="21"/>
        <v>513</v>
      </c>
      <c r="MB59" s="229"/>
      <c r="MC59" s="133" t="s">
        <v>122</v>
      </c>
      <c r="MD59" s="194"/>
      <c r="ME59" s="194"/>
      <c r="MF59" s="194"/>
      <c r="MG59" s="194"/>
      <c r="MH59" s="192"/>
      <c r="MI59" s="194"/>
      <c r="MJ59" s="194"/>
      <c r="MK59" s="121"/>
      <c r="ML59" s="122"/>
      <c r="MM59" s="122"/>
      <c r="MN59" s="128"/>
      <c r="MO59" s="122"/>
      <c r="MP59" s="129">
        <v>1</v>
      </c>
      <c r="MQ59" s="129"/>
      <c r="MR59" s="129"/>
      <c r="MS59" s="130"/>
      <c r="MT59" s="193">
        <v>1000</v>
      </c>
      <c r="MU59" s="131">
        <f t="shared" si="52"/>
        <v>0</v>
      </c>
      <c r="MV59" s="132">
        <f t="shared" si="22"/>
        <v>158</v>
      </c>
      <c r="MX59" s="133" t="s">
        <v>122</v>
      </c>
      <c r="MY59" s="194"/>
      <c r="MZ59" s="194"/>
      <c r="NA59" s="194"/>
      <c r="NB59" s="194"/>
      <c r="NC59" s="192"/>
      <c r="ND59" s="194"/>
      <c r="NE59" s="194"/>
      <c r="NF59" s="121"/>
      <c r="NG59" s="122"/>
      <c r="NH59" s="122"/>
      <c r="NI59" s="128"/>
      <c r="NJ59" s="122"/>
      <c r="NK59" s="129">
        <v>1</v>
      </c>
      <c r="NL59" s="129"/>
      <c r="NM59" s="129"/>
      <c r="NN59" s="130">
        <v>8</v>
      </c>
      <c r="NO59" s="193">
        <v>482</v>
      </c>
      <c r="NP59" s="131">
        <f t="shared" si="53"/>
        <v>8</v>
      </c>
      <c r="NQ59" s="132">
        <f t="shared" si="23"/>
        <v>267</v>
      </c>
      <c r="NS59" s="133" t="s">
        <v>122</v>
      </c>
      <c r="NT59" s="194"/>
      <c r="NU59" s="194"/>
      <c r="NV59" s="194"/>
      <c r="NW59" s="194"/>
      <c r="NX59" s="192"/>
      <c r="NY59" s="194"/>
      <c r="NZ59" s="194"/>
      <c r="OA59" s="121"/>
      <c r="OB59" s="122"/>
      <c r="OC59" s="122"/>
      <c r="OD59" s="128"/>
      <c r="OE59" s="122"/>
      <c r="OF59" s="129">
        <v>32</v>
      </c>
      <c r="OG59" s="129">
        <v>89</v>
      </c>
      <c r="OH59" s="129">
        <v>-6</v>
      </c>
      <c r="OI59" s="130">
        <v>89</v>
      </c>
      <c r="OJ59" s="193">
        <v>1000</v>
      </c>
      <c r="OK59" s="131">
        <f t="shared" si="54"/>
        <v>89</v>
      </c>
      <c r="OL59" s="132">
        <f t="shared" si="24"/>
        <v>2885</v>
      </c>
      <c r="OQ59" s="363" t="s">
        <v>122</v>
      </c>
      <c r="OR59" s="473"/>
      <c r="OS59" s="473"/>
      <c r="OT59" s="473"/>
      <c r="OU59" s="473"/>
      <c r="OV59" s="473"/>
      <c r="OW59" s="358"/>
      <c r="OX59" s="358"/>
      <c r="OY59" s="367"/>
      <c r="OZ59" s="367"/>
      <c r="PA59" s="367"/>
      <c r="PB59" s="368"/>
      <c r="PC59" s="476">
        <v>1000</v>
      </c>
      <c r="PD59" s="370">
        <f t="shared" si="55"/>
        <v>0</v>
      </c>
      <c r="PE59" s="477">
        <f t="shared" si="89"/>
        <v>0</v>
      </c>
      <c r="PF59" s="133" t="s">
        <v>122</v>
      </c>
      <c r="PG59" s="194"/>
      <c r="PH59" s="194"/>
      <c r="PI59" s="194"/>
      <c r="PJ59" s="194"/>
      <c r="PK59" s="194"/>
      <c r="PL59" s="122"/>
      <c r="PM59" s="122"/>
      <c r="PN59" s="262"/>
      <c r="PO59" s="262"/>
      <c r="PP59" s="262"/>
      <c r="PQ59" s="263"/>
      <c r="PR59" s="193">
        <v>1000</v>
      </c>
      <c r="PS59" s="131">
        <f t="shared" si="56"/>
        <v>0</v>
      </c>
      <c r="PT59" s="132">
        <f t="shared" si="90"/>
        <v>0</v>
      </c>
      <c r="PU59" s="133" t="s">
        <v>122</v>
      </c>
      <c r="PV59" s="194"/>
      <c r="PW59" s="194"/>
      <c r="PX59" s="194"/>
      <c r="PY59" s="194"/>
      <c r="PZ59" s="194"/>
      <c r="QA59" s="122"/>
      <c r="QB59" s="122"/>
      <c r="QC59" s="262"/>
      <c r="QD59" s="262"/>
      <c r="QE59" s="262"/>
      <c r="QF59" s="263"/>
      <c r="QG59" s="193">
        <v>1000</v>
      </c>
      <c r="QH59" s="131">
        <f t="shared" si="57"/>
        <v>0</v>
      </c>
      <c r="QI59" s="132">
        <f t="shared" si="91"/>
        <v>0</v>
      </c>
      <c r="QJ59" s="133" t="s">
        <v>122</v>
      </c>
      <c r="QK59" s="194"/>
      <c r="QL59" s="194"/>
      <c r="QM59" s="194"/>
      <c r="QN59" s="194"/>
      <c r="QO59" s="194"/>
      <c r="QP59" s="122"/>
      <c r="QQ59" s="122"/>
      <c r="QR59" s="262"/>
      <c r="QS59" s="262"/>
      <c r="QT59" s="262"/>
      <c r="QU59" s="263"/>
      <c r="QV59" s="193">
        <v>1000</v>
      </c>
      <c r="QW59" s="131">
        <f t="shared" si="58"/>
        <v>0</v>
      </c>
      <c r="QX59" s="132">
        <f t="shared" si="92"/>
        <v>0</v>
      </c>
      <c r="QY59" s="133" t="s">
        <v>122</v>
      </c>
      <c r="QZ59" s="194"/>
      <c r="RA59" s="194"/>
      <c r="RB59" s="194"/>
      <c r="RC59" s="194"/>
      <c r="RD59" s="194"/>
      <c r="RE59" s="122"/>
      <c r="RF59" s="122"/>
      <c r="RG59" s="262">
        <v>10</v>
      </c>
      <c r="RH59" s="262">
        <v>49</v>
      </c>
      <c r="RI59" s="262">
        <v>-44</v>
      </c>
      <c r="RJ59" s="263">
        <v>48</v>
      </c>
      <c r="RK59" s="193">
        <v>1000</v>
      </c>
      <c r="RL59" s="131">
        <f t="shared" si="59"/>
        <v>48</v>
      </c>
      <c r="RM59" s="132">
        <f t="shared" si="93"/>
        <v>144</v>
      </c>
    </row>
    <row r="60" spans="1:481" ht="14.4">
      <c r="A60" s="133" t="s">
        <v>123</v>
      </c>
      <c r="B60" s="194"/>
      <c r="C60" s="194"/>
      <c r="D60" s="194"/>
      <c r="E60" s="194"/>
      <c r="F60" s="194"/>
      <c r="G60" s="122"/>
      <c r="H60" s="122"/>
      <c r="I60" s="367">
        <v>1</v>
      </c>
      <c r="J60" s="262"/>
      <c r="K60" s="262"/>
      <c r="L60" s="263"/>
      <c r="M60" s="193">
        <v>1000</v>
      </c>
      <c r="N60" s="131">
        <f t="shared" si="30"/>
        <v>0</v>
      </c>
      <c r="O60" s="132">
        <f t="shared" si="0"/>
        <v>18</v>
      </c>
      <c r="Q60" s="133" t="s">
        <v>123</v>
      </c>
      <c r="R60" s="194"/>
      <c r="S60" s="194"/>
      <c r="T60" s="194"/>
      <c r="U60" s="194"/>
      <c r="V60" s="194"/>
      <c r="W60" s="122"/>
      <c r="X60" s="122"/>
      <c r="Y60" s="262"/>
      <c r="Z60" s="262"/>
      <c r="AA60" s="262"/>
      <c r="AB60" s="263"/>
      <c r="AC60" s="193">
        <v>10000</v>
      </c>
      <c r="AD60" s="131">
        <f t="shared" si="31"/>
        <v>0</v>
      </c>
      <c r="AE60" s="132">
        <f t="shared" si="78"/>
        <v>275</v>
      </c>
      <c r="AF60" s="133" t="s">
        <v>123</v>
      </c>
      <c r="AG60" s="194"/>
      <c r="AH60" s="194"/>
      <c r="AI60" s="194"/>
      <c r="AJ60" s="194"/>
      <c r="AK60" s="194"/>
      <c r="AL60" s="122"/>
      <c r="AM60" s="122"/>
      <c r="AN60" s="262"/>
      <c r="AO60" s="262"/>
      <c r="AP60" s="262"/>
      <c r="AQ60" s="263"/>
      <c r="AR60" s="193">
        <v>10000</v>
      </c>
      <c r="AS60" s="131">
        <f t="shared" si="32"/>
        <v>0</v>
      </c>
      <c r="AT60" s="132">
        <f t="shared" si="79"/>
        <v>81</v>
      </c>
      <c r="AU60" s="133" t="s">
        <v>123</v>
      </c>
      <c r="AV60" s="194"/>
      <c r="AW60" s="194"/>
      <c r="AX60" s="194"/>
      <c r="AY60" s="194"/>
      <c r="AZ60" s="194"/>
      <c r="BA60" s="122"/>
      <c r="BB60" s="122"/>
      <c r="BC60" s="262"/>
      <c r="BD60" s="262"/>
      <c r="BE60" s="262"/>
      <c r="BF60" s="263"/>
      <c r="BG60" s="193">
        <v>10000</v>
      </c>
      <c r="BH60" s="131">
        <f t="shared" si="33"/>
        <v>0</v>
      </c>
      <c r="BI60" s="132">
        <f t="shared" si="80"/>
        <v>81</v>
      </c>
      <c r="BJ60" s="400"/>
      <c r="BK60" s="133" t="s">
        <v>123</v>
      </c>
      <c r="BL60" s="194"/>
      <c r="BM60" s="194"/>
      <c r="BN60" s="194"/>
      <c r="BO60" s="194"/>
      <c r="BP60" s="194"/>
      <c r="BQ60" s="122"/>
      <c r="BR60" s="122"/>
      <c r="BS60" s="262"/>
      <c r="BT60" s="262"/>
      <c r="BU60" s="262"/>
      <c r="BV60" s="263"/>
      <c r="BW60" s="193">
        <v>10000</v>
      </c>
      <c r="BX60" s="131">
        <f t="shared" si="34"/>
        <v>0</v>
      </c>
      <c r="BY60" s="132">
        <f t="shared" si="95"/>
        <v>229</v>
      </c>
      <c r="BZ60" s="400"/>
      <c r="CA60" s="133" t="s">
        <v>123</v>
      </c>
      <c r="CB60" s="194"/>
      <c r="CC60" s="194"/>
      <c r="CD60" s="194"/>
      <c r="CE60" s="194"/>
      <c r="CF60" s="194"/>
      <c r="CG60" s="122"/>
      <c r="CH60" s="122"/>
      <c r="CI60" s="262"/>
      <c r="CJ60" s="262"/>
      <c r="CK60" s="262"/>
      <c r="CL60" s="263"/>
      <c r="CM60" s="193">
        <v>10000</v>
      </c>
      <c r="CN60" s="131">
        <f t="shared" si="35"/>
        <v>0</v>
      </c>
      <c r="CO60" s="132">
        <f t="shared" si="81"/>
        <v>0</v>
      </c>
      <c r="CP60" s="363" t="s">
        <v>123</v>
      </c>
      <c r="CQ60" s="364"/>
      <c r="CR60" s="364"/>
      <c r="CS60" s="364"/>
      <c r="CT60" s="364"/>
      <c r="CU60" s="364"/>
      <c r="CV60" s="358"/>
      <c r="CW60" s="358"/>
      <c r="CX60" s="367"/>
      <c r="CY60" s="367"/>
      <c r="CZ60" s="367"/>
      <c r="DA60" s="368"/>
      <c r="DB60" s="369">
        <v>10000</v>
      </c>
      <c r="DC60" s="370">
        <f t="shared" si="36"/>
        <v>0</v>
      </c>
      <c r="DD60" s="371">
        <f t="shared" si="6"/>
        <v>0</v>
      </c>
      <c r="DE60" s="133" t="s">
        <v>123</v>
      </c>
      <c r="DF60" s="194"/>
      <c r="DG60" s="194"/>
      <c r="DH60" s="194"/>
      <c r="DI60" s="194"/>
      <c r="DJ60" s="194"/>
      <c r="DK60" s="122"/>
      <c r="DL60" s="122"/>
      <c r="DM60" s="262"/>
      <c r="DN60" s="262"/>
      <c r="DO60" s="262"/>
      <c r="DP60" s="263"/>
      <c r="DQ60" s="193">
        <v>10000</v>
      </c>
      <c r="DR60" s="131">
        <f t="shared" si="37"/>
        <v>0</v>
      </c>
      <c r="DS60" s="132">
        <f t="shared" si="82"/>
        <v>0</v>
      </c>
      <c r="DT60" s="133" t="s">
        <v>123</v>
      </c>
      <c r="DU60" s="194"/>
      <c r="DV60" s="194"/>
      <c r="DW60" s="194"/>
      <c r="DX60" s="194"/>
      <c r="DY60" s="194"/>
      <c r="DZ60" s="122"/>
      <c r="EA60" s="122"/>
      <c r="EB60" s="262"/>
      <c r="EC60" s="262"/>
      <c r="ED60" s="262"/>
      <c r="EE60" s="263"/>
      <c r="EF60" s="193">
        <v>10000</v>
      </c>
      <c r="EG60" s="131">
        <f t="shared" si="38"/>
        <v>0</v>
      </c>
      <c r="EH60" s="132">
        <f t="shared" si="83"/>
        <v>0</v>
      </c>
      <c r="EI60" s="133" t="s">
        <v>123</v>
      </c>
      <c r="EJ60" s="194"/>
      <c r="EK60" s="194"/>
      <c r="EL60" s="194"/>
      <c r="EM60" s="194"/>
      <c r="EN60" s="194"/>
      <c r="EO60" s="122"/>
      <c r="EP60" s="122"/>
      <c r="EQ60" s="262"/>
      <c r="ER60" s="262"/>
      <c r="ES60" s="262"/>
      <c r="ET60" s="263"/>
      <c r="EU60" s="193">
        <v>10000</v>
      </c>
      <c r="EV60" s="131">
        <f t="shared" si="39"/>
        <v>0</v>
      </c>
      <c r="EW60" s="132">
        <f t="shared" si="84"/>
        <v>0</v>
      </c>
      <c r="EX60" s="133" t="s">
        <v>123</v>
      </c>
      <c r="EY60" s="194"/>
      <c r="EZ60" s="194"/>
      <c r="FA60" s="194"/>
      <c r="FB60" s="194"/>
      <c r="FC60" s="194"/>
      <c r="FD60" s="122"/>
      <c r="FE60" s="122"/>
      <c r="FF60" s="262"/>
      <c r="FG60" s="262"/>
      <c r="FH60" s="262"/>
      <c r="FI60" s="263"/>
      <c r="FJ60" s="193">
        <v>10000</v>
      </c>
      <c r="FK60" s="131">
        <f t="shared" si="40"/>
        <v>0</v>
      </c>
      <c r="FL60" s="132">
        <f t="shared" si="85"/>
        <v>0</v>
      </c>
      <c r="FM60" s="133" t="s">
        <v>123</v>
      </c>
      <c r="FN60" s="194"/>
      <c r="FO60" s="194"/>
      <c r="FP60" s="194"/>
      <c r="FQ60" s="194"/>
      <c r="FR60" s="194"/>
      <c r="FS60" s="122"/>
      <c r="FT60" s="122"/>
      <c r="FU60" s="262"/>
      <c r="FV60" s="262"/>
      <c r="FW60" s="262"/>
      <c r="FX60" s="263"/>
      <c r="FY60" s="193">
        <v>10000</v>
      </c>
      <c r="FZ60" s="131">
        <f t="shared" si="41"/>
        <v>0</v>
      </c>
      <c r="GA60" s="132">
        <f t="shared" si="86"/>
        <v>0</v>
      </c>
      <c r="GB60" s="133" t="s">
        <v>123</v>
      </c>
      <c r="GC60" s="194"/>
      <c r="GD60" s="194"/>
      <c r="GE60" s="194"/>
      <c r="GF60" s="194"/>
      <c r="GG60" s="194"/>
      <c r="GH60" s="122"/>
      <c r="GI60" s="122"/>
      <c r="GJ60" s="262"/>
      <c r="GK60" s="262"/>
      <c r="GL60" s="262"/>
      <c r="GM60" s="263"/>
      <c r="GN60" s="193">
        <v>10000</v>
      </c>
      <c r="GO60" s="131">
        <f t="shared" si="42"/>
        <v>0</v>
      </c>
      <c r="GP60" s="132">
        <f t="shared" si="87"/>
        <v>0</v>
      </c>
      <c r="GQ60" s="133" t="s">
        <v>123</v>
      </c>
      <c r="GR60" s="194"/>
      <c r="GS60" s="194"/>
      <c r="GT60" s="194"/>
      <c r="GU60" s="194"/>
      <c r="GV60" s="194"/>
      <c r="GW60" s="122"/>
      <c r="GX60" s="122"/>
      <c r="GY60" s="262"/>
      <c r="GZ60" s="262"/>
      <c r="HA60" s="262"/>
      <c r="HB60" s="263"/>
      <c r="HC60" s="193">
        <v>10000</v>
      </c>
      <c r="HD60" s="131">
        <f t="shared" si="43"/>
        <v>0</v>
      </c>
      <c r="HE60" s="132">
        <f t="shared" si="88"/>
        <v>4635</v>
      </c>
      <c r="HF60" s="133" t="s">
        <v>123</v>
      </c>
      <c r="HG60" s="194"/>
      <c r="HH60" s="194"/>
      <c r="HI60" s="194"/>
      <c r="HJ60" s="194"/>
      <c r="HK60" s="194"/>
      <c r="HL60" s="122"/>
      <c r="HM60" s="122"/>
      <c r="HN60" s="262"/>
      <c r="HO60" s="262"/>
      <c r="HP60" s="262"/>
      <c r="HQ60" s="263"/>
      <c r="HR60" s="193"/>
      <c r="HS60" s="131">
        <f t="shared" si="44"/>
        <v>0</v>
      </c>
      <c r="HT60" s="132">
        <f t="shared" si="14"/>
        <v>1341</v>
      </c>
      <c r="HU60" s="133" t="s">
        <v>123</v>
      </c>
      <c r="HV60" s="194"/>
      <c r="HW60" s="194"/>
      <c r="HX60" s="194"/>
      <c r="HY60" s="194"/>
      <c r="HZ60" s="194"/>
      <c r="IA60" s="122"/>
      <c r="IB60" s="122"/>
      <c r="IC60" s="262"/>
      <c r="ID60" s="262"/>
      <c r="IE60" s="262"/>
      <c r="IF60" s="263"/>
      <c r="IG60" s="193"/>
      <c r="IH60" s="131">
        <f t="shared" si="45"/>
        <v>0</v>
      </c>
      <c r="II60" s="132">
        <f t="shared" si="15"/>
        <v>6499</v>
      </c>
      <c r="IJ60" s="133" t="s">
        <v>123</v>
      </c>
      <c r="IK60" s="194"/>
      <c r="IL60" s="194"/>
      <c r="IM60" s="194"/>
      <c r="IN60" s="194"/>
      <c r="IO60" s="194"/>
      <c r="IP60" s="122"/>
      <c r="IQ60" s="122"/>
      <c r="IR60" s="262"/>
      <c r="IS60" s="262"/>
      <c r="IT60" s="262"/>
      <c r="IU60" s="263"/>
      <c r="IV60" s="193"/>
      <c r="IW60" s="131">
        <f t="shared" si="46"/>
        <v>0</v>
      </c>
      <c r="IX60" s="132">
        <f t="shared" si="16"/>
        <v>1508</v>
      </c>
      <c r="IY60" s="133" t="s">
        <v>123</v>
      </c>
      <c r="IZ60" s="194"/>
      <c r="JA60" s="194"/>
      <c r="JB60" s="194"/>
      <c r="JC60" s="194"/>
      <c r="JD60" s="194"/>
      <c r="JE60" s="122"/>
      <c r="JF60" s="122"/>
      <c r="JG60" s="262">
        <v>3</v>
      </c>
      <c r="JH60" s="262">
        <v>52</v>
      </c>
      <c r="JI60" s="262">
        <v>-5</v>
      </c>
      <c r="JJ60" s="263">
        <v>48</v>
      </c>
      <c r="JK60" s="193">
        <v>1000</v>
      </c>
      <c r="JL60" s="131">
        <f t="shared" si="47"/>
        <v>48</v>
      </c>
      <c r="JM60" s="132">
        <f t="shared" si="71"/>
        <v>2724</v>
      </c>
      <c r="JN60" s="133" t="s">
        <v>123</v>
      </c>
      <c r="JO60" s="194"/>
      <c r="JP60" s="194"/>
      <c r="JQ60" s="194"/>
      <c r="JR60" s="194"/>
      <c r="JS60" s="194"/>
      <c r="JT60" s="122"/>
      <c r="JU60" s="122"/>
      <c r="JV60" s="262"/>
      <c r="JW60" s="262"/>
      <c r="JX60" s="262"/>
      <c r="JY60" s="263"/>
      <c r="JZ60" s="193">
        <v>1000</v>
      </c>
      <c r="KA60" s="131">
        <f t="shared" si="77"/>
        <v>0</v>
      </c>
      <c r="KB60" s="132">
        <f t="shared" si="18"/>
        <v>252</v>
      </c>
      <c r="KC60" s="133" t="s">
        <v>123</v>
      </c>
      <c r="KD60" s="194"/>
      <c r="KE60" s="194"/>
      <c r="KF60" s="194"/>
      <c r="KG60" s="194"/>
      <c r="KH60" s="194"/>
      <c r="KI60" s="122"/>
      <c r="KJ60" s="122"/>
      <c r="KK60" s="262"/>
      <c r="KL60" s="262"/>
      <c r="KM60" s="262"/>
      <c r="KN60" s="263"/>
      <c r="KO60" s="193">
        <v>1000</v>
      </c>
      <c r="KP60" s="131">
        <f t="shared" si="49"/>
        <v>0</v>
      </c>
      <c r="KQ60" s="132">
        <f t="shared" si="19"/>
        <v>-230</v>
      </c>
      <c r="KR60" s="133" t="s">
        <v>123</v>
      </c>
      <c r="KS60" s="194"/>
      <c r="KT60" s="194"/>
      <c r="KU60" s="194"/>
      <c r="KV60" s="194"/>
      <c r="KW60" s="194"/>
      <c r="KX60" s="122"/>
      <c r="KY60" s="122"/>
      <c r="KZ60" s="262">
        <v>4</v>
      </c>
      <c r="LA60" s="262">
        <v>51</v>
      </c>
      <c r="LB60" s="262">
        <v>-1</v>
      </c>
      <c r="LC60" s="263">
        <v>51</v>
      </c>
      <c r="LD60" s="193">
        <v>1000</v>
      </c>
      <c r="LE60" s="131">
        <f t="shared" si="50"/>
        <v>51</v>
      </c>
      <c r="LF60" s="132">
        <f t="shared" si="20"/>
        <v>2067</v>
      </c>
      <c r="LG60" s="271"/>
      <c r="LH60" s="133" t="s">
        <v>123</v>
      </c>
      <c r="LI60" s="194"/>
      <c r="LJ60" s="194"/>
      <c r="LK60" s="194"/>
      <c r="LL60" s="194"/>
      <c r="LM60" s="192"/>
      <c r="LN60" s="194"/>
      <c r="LO60" s="194"/>
      <c r="LP60" s="121"/>
      <c r="LQ60" s="122"/>
      <c r="LR60" s="122"/>
      <c r="LS60" s="122"/>
      <c r="LT60" s="122"/>
      <c r="LU60" s="129">
        <v>1</v>
      </c>
      <c r="LV60" s="129"/>
      <c r="LW60" s="129"/>
      <c r="LX60" s="130"/>
      <c r="LY60" s="193">
        <v>1000</v>
      </c>
      <c r="LZ60" s="131">
        <f t="shared" si="51"/>
        <v>0</v>
      </c>
      <c r="MA60" s="132">
        <f t="shared" si="21"/>
        <v>513</v>
      </c>
      <c r="MB60" s="229"/>
      <c r="MC60" s="133" t="s">
        <v>123</v>
      </c>
      <c r="MD60" s="194"/>
      <c r="ME60" s="194"/>
      <c r="MF60" s="194"/>
      <c r="MG60" s="194"/>
      <c r="MH60" s="192"/>
      <c r="MI60" s="194"/>
      <c r="MJ60" s="194"/>
      <c r="MK60" s="121"/>
      <c r="ML60" s="122"/>
      <c r="MM60" s="122"/>
      <c r="MN60" s="122"/>
      <c r="MO60" s="122"/>
      <c r="MP60" s="129">
        <v>1</v>
      </c>
      <c r="MQ60" s="129"/>
      <c r="MR60" s="129"/>
      <c r="MS60" s="130"/>
      <c r="MT60" s="193">
        <v>1000</v>
      </c>
      <c r="MU60" s="131">
        <f t="shared" si="52"/>
        <v>0</v>
      </c>
      <c r="MV60" s="132">
        <f t="shared" si="22"/>
        <v>158</v>
      </c>
      <c r="MX60" s="133" t="s">
        <v>123</v>
      </c>
      <c r="MY60" s="194"/>
      <c r="MZ60" s="194"/>
      <c r="NA60" s="194"/>
      <c r="NB60" s="194"/>
      <c r="NC60" s="192"/>
      <c r="ND60" s="194"/>
      <c r="NE60" s="194"/>
      <c r="NF60" s="121"/>
      <c r="NG60" s="122"/>
      <c r="NH60" s="122"/>
      <c r="NI60" s="122"/>
      <c r="NJ60" s="122"/>
      <c r="NK60" s="129">
        <v>1</v>
      </c>
      <c r="NL60" s="129"/>
      <c r="NM60" s="129"/>
      <c r="NN60" s="130">
        <v>7</v>
      </c>
      <c r="NO60" s="193">
        <v>227</v>
      </c>
      <c r="NP60" s="131">
        <f t="shared" si="53"/>
        <v>7</v>
      </c>
      <c r="NQ60" s="132">
        <f t="shared" si="23"/>
        <v>274</v>
      </c>
      <c r="NS60" s="133" t="s">
        <v>123</v>
      </c>
      <c r="NT60" s="194"/>
      <c r="NU60" s="194"/>
      <c r="NV60" s="194"/>
      <c r="NW60" s="194"/>
      <c r="NX60" s="192"/>
      <c r="NY60" s="194"/>
      <c r="NZ60" s="194"/>
      <c r="OA60" s="121"/>
      <c r="OB60" s="122"/>
      <c r="OC60" s="122"/>
      <c r="OD60" s="122"/>
      <c r="OE60" s="122"/>
      <c r="OF60" s="129">
        <v>64</v>
      </c>
      <c r="OG60" s="129">
        <v>85</v>
      </c>
      <c r="OH60" s="129">
        <v>-60</v>
      </c>
      <c r="OI60" s="130">
        <v>85</v>
      </c>
      <c r="OJ60" s="193">
        <v>1000</v>
      </c>
      <c r="OK60" s="131">
        <f t="shared" si="54"/>
        <v>85</v>
      </c>
      <c r="OL60" s="132">
        <f t="shared" si="24"/>
        <v>2970</v>
      </c>
      <c r="OQ60" s="363" t="s">
        <v>123</v>
      </c>
      <c r="OR60" s="473"/>
      <c r="OS60" s="473"/>
      <c r="OT60" s="473"/>
      <c r="OU60" s="473"/>
      <c r="OV60" s="473"/>
      <c r="OW60" s="358"/>
      <c r="OX60" s="358"/>
      <c r="OY60" s="367"/>
      <c r="OZ60" s="367"/>
      <c r="PA60" s="367"/>
      <c r="PB60" s="368"/>
      <c r="PC60" s="476">
        <v>1000</v>
      </c>
      <c r="PD60" s="370">
        <f t="shared" si="55"/>
        <v>0</v>
      </c>
      <c r="PE60" s="477">
        <f t="shared" si="89"/>
        <v>0</v>
      </c>
      <c r="PF60" s="133" t="s">
        <v>123</v>
      </c>
      <c r="PG60" s="194"/>
      <c r="PH60" s="194"/>
      <c r="PI60" s="194"/>
      <c r="PJ60" s="194"/>
      <c r="PK60" s="194"/>
      <c r="PL60" s="122"/>
      <c r="PM60" s="122"/>
      <c r="PN60" s="262"/>
      <c r="PO60" s="262"/>
      <c r="PP60" s="262"/>
      <c r="PQ60" s="263"/>
      <c r="PR60" s="193">
        <v>1000</v>
      </c>
      <c r="PS60" s="131">
        <f t="shared" si="56"/>
        <v>0</v>
      </c>
      <c r="PT60" s="132">
        <f t="shared" si="90"/>
        <v>0</v>
      </c>
      <c r="PU60" s="133" t="s">
        <v>123</v>
      </c>
      <c r="PV60" s="194"/>
      <c r="PW60" s="194"/>
      <c r="PX60" s="194"/>
      <c r="PY60" s="194"/>
      <c r="PZ60" s="194"/>
      <c r="QA60" s="122"/>
      <c r="QB60" s="122"/>
      <c r="QC60" s="262"/>
      <c r="QD60" s="262"/>
      <c r="QE60" s="262"/>
      <c r="QF60" s="263"/>
      <c r="QG60" s="193">
        <v>1000</v>
      </c>
      <c r="QH60" s="131">
        <f t="shared" si="57"/>
        <v>0</v>
      </c>
      <c r="QI60" s="132">
        <f t="shared" si="91"/>
        <v>0</v>
      </c>
      <c r="QJ60" s="133" t="s">
        <v>123</v>
      </c>
      <c r="QK60" s="194"/>
      <c r="QL60" s="194"/>
      <c r="QM60" s="194"/>
      <c r="QN60" s="194"/>
      <c r="QO60" s="194"/>
      <c r="QP60" s="122"/>
      <c r="QQ60" s="122"/>
      <c r="QR60" s="262"/>
      <c r="QS60" s="262"/>
      <c r="QT60" s="262"/>
      <c r="QU60" s="263"/>
      <c r="QV60" s="193">
        <v>1000</v>
      </c>
      <c r="QW60" s="131">
        <f t="shared" si="58"/>
        <v>0</v>
      </c>
      <c r="QX60" s="132">
        <f t="shared" si="92"/>
        <v>0</v>
      </c>
      <c r="QY60" s="133" t="s">
        <v>123</v>
      </c>
      <c r="QZ60" s="194"/>
      <c r="RA60" s="194"/>
      <c r="RB60" s="194"/>
      <c r="RC60" s="194"/>
      <c r="RD60" s="194"/>
      <c r="RE60" s="122"/>
      <c r="RF60" s="122"/>
      <c r="RG60" s="262">
        <v>8</v>
      </c>
      <c r="RH60" s="262">
        <v>46</v>
      </c>
      <c r="RI60" s="262">
        <v>-10</v>
      </c>
      <c r="RJ60" s="263">
        <v>15</v>
      </c>
      <c r="RK60" s="193">
        <v>1000</v>
      </c>
      <c r="RL60" s="131">
        <f t="shared" si="59"/>
        <v>15</v>
      </c>
      <c r="RM60" s="132">
        <f t="shared" si="93"/>
        <v>159</v>
      </c>
    </row>
    <row r="61" spans="1:481" ht="15" thickBot="1">
      <c r="A61" s="133" t="s">
        <v>124</v>
      </c>
      <c r="B61" s="194"/>
      <c r="C61" s="194"/>
      <c r="D61" s="194"/>
      <c r="E61" s="194"/>
      <c r="F61" s="194"/>
      <c r="G61" s="122"/>
      <c r="H61" s="122"/>
      <c r="I61" s="367">
        <v>1</v>
      </c>
      <c r="J61" s="262"/>
      <c r="K61" s="262"/>
      <c r="L61" s="263"/>
      <c r="M61" s="193">
        <v>1000</v>
      </c>
      <c r="N61" s="131">
        <f t="shared" si="30"/>
        <v>0</v>
      </c>
      <c r="O61" s="132">
        <f t="shared" si="0"/>
        <v>18</v>
      </c>
      <c r="Q61" s="133" t="s">
        <v>124</v>
      </c>
      <c r="R61" s="194"/>
      <c r="S61" s="194"/>
      <c r="T61" s="194"/>
      <c r="U61" s="194"/>
      <c r="V61" s="194"/>
      <c r="W61" s="122"/>
      <c r="X61" s="122"/>
      <c r="Y61" s="262"/>
      <c r="Z61" s="262"/>
      <c r="AA61" s="262"/>
      <c r="AB61" s="263"/>
      <c r="AC61" s="193">
        <v>10000</v>
      </c>
      <c r="AD61" s="131">
        <f t="shared" si="31"/>
        <v>0</v>
      </c>
      <c r="AE61" s="132">
        <f t="shared" si="78"/>
        <v>275</v>
      </c>
      <c r="AF61" s="133" t="s">
        <v>124</v>
      </c>
      <c r="AG61" s="194"/>
      <c r="AH61" s="194"/>
      <c r="AI61" s="194"/>
      <c r="AJ61" s="194"/>
      <c r="AK61" s="194"/>
      <c r="AL61" s="122"/>
      <c r="AM61" s="122"/>
      <c r="AN61" s="262"/>
      <c r="AO61" s="262"/>
      <c r="AP61" s="262"/>
      <c r="AQ61" s="263"/>
      <c r="AR61" s="193">
        <v>10000</v>
      </c>
      <c r="AS61" s="131">
        <f t="shared" si="32"/>
        <v>0</v>
      </c>
      <c r="AT61" s="132">
        <f t="shared" si="79"/>
        <v>81</v>
      </c>
      <c r="AU61" s="133" t="s">
        <v>124</v>
      </c>
      <c r="AV61" s="194"/>
      <c r="AW61" s="194"/>
      <c r="AX61" s="194"/>
      <c r="AY61" s="194"/>
      <c r="AZ61" s="194"/>
      <c r="BA61" s="122"/>
      <c r="BB61" s="122"/>
      <c r="BC61" s="262"/>
      <c r="BD61" s="262"/>
      <c r="BE61" s="262"/>
      <c r="BF61" s="263"/>
      <c r="BG61" s="193">
        <v>10000</v>
      </c>
      <c r="BH61" s="131">
        <f t="shared" si="33"/>
        <v>0</v>
      </c>
      <c r="BI61" s="132">
        <f t="shared" si="80"/>
        <v>81</v>
      </c>
      <c r="BJ61" s="400"/>
      <c r="BK61" s="133" t="s">
        <v>124</v>
      </c>
      <c r="BL61" s="194"/>
      <c r="BM61" s="194"/>
      <c r="BN61" s="194"/>
      <c r="BO61" s="194"/>
      <c r="BP61" s="194"/>
      <c r="BQ61" s="122"/>
      <c r="BR61" s="122"/>
      <c r="BS61" s="262"/>
      <c r="BT61" s="262"/>
      <c r="BU61" s="262"/>
      <c r="BV61" s="263"/>
      <c r="BW61" s="193">
        <v>10000</v>
      </c>
      <c r="BX61" s="131">
        <f t="shared" si="34"/>
        <v>0</v>
      </c>
      <c r="BY61" s="132">
        <f t="shared" si="95"/>
        <v>229</v>
      </c>
      <c r="BZ61" s="400"/>
      <c r="CA61" s="133" t="s">
        <v>124</v>
      </c>
      <c r="CB61" s="194"/>
      <c r="CC61" s="194"/>
      <c r="CD61" s="194"/>
      <c r="CE61" s="194"/>
      <c r="CF61" s="194"/>
      <c r="CG61" s="122"/>
      <c r="CH61" s="122"/>
      <c r="CI61" s="262"/>
      <c r="CJ61" s="262"/>
      <c r="CK61" s="262"/>
      <c r="CL61" s="263"/>
      <c r="CM61" s="193">
        <v>10000</v>
      </c>
      <c r="CN61" s="131">
        <f t="shared" si="35"/>
        <v>0</v>
      </c>
      <c r="CO61" s="132">
        <f t="shared" si="81"/>
        <v>0</v>
      </c>
      <c r="CP61" s="363" t="s">
        <v>124</v>
      </c>
      <c r="CQ61" s="364"/>
      <c r="CR61" s="364"/>
      <c r="CS61" s="364"/>
      <c r="CT61" s="364"/>
      <c r="CU61" s="364"/>
      <c r="CV61" s="358"/>
      <c r="CW61" s="358"/>
      <c r="CX61" s="367"/>
      <c r="CY61" s="367"/>
      <c r="CZ61" s="367"/>
      <c r="DA61" s="368"/>
      <c r="DB61" s="369">
        <v>10000</v>
      </c>
      <c r="DC61" s="370">
        <f t="shared" si="36"/>
        <v>0</v>
      </c>
      <c r="DD61" s="371">
        <f t="shared" si="6"/>
        <v>0</v>
      </c>
      <c r="DE61" s="133" t="s">
        <v>124</v>
      </c>
      <c r="DF61" s="194"/>
      <c r="DG61" s="194"/>
      <c r="DH61" s="194"/>
      <c r="DI61" s="194"/>
      <c r="DJ61" s="194"/>
      <c r="DK61" s="122"/>
      <c r="DL61" s="122"/>
      <c r="DM61" s="262"/>
      <c r="DN61" s="262"/>
      <c r="DO61" s="262"/>
      <c r="DP61" s="263"/>
      <c r="DQ61" s="193">
        <v>10000</v>
      </c>
      <c r="DR61" s="131">
        <f t="shared" si="37"/>
        <v>0</v>
      </c>
      <c r="DS61" s="132">
        <f t="shared" si="82"/>
        <v>0</v>
      </c>
      <c r="DT61" s="133" t="s">
        <v>124</v>
      </c>
      <c r="DU61" s="194"/>
      <c r="DV61" s="194"/>
      <c r="DW61" s="194"/>
      <c r="DX61" s="194"/>
      <c r="DY61" s="194"/>
      <c r="DZ61" s="122"/>
      <c r="EA61" s="122"/>
      <c r="EB61" s="262"/>
      <c r="EC61" s="262"/>
      <c r="ED61" s="262"/>
      <c r="EE61" s="263"/>
      <c r="EF61" s="193">
        <v>10000</v>
      </c>
      <c r="EG61" s="131">
        <f t="shared" si="38"/>
        <v>0</v>
      </c>
      <c r="EH61" s="132">
        <f t="shared" si="83"/>
        <v>0</v>
      </c>
      <c r="EI61" s="133" t="s">
        <v>124</v>
      </c>
      <c r="EJ61" s="194"/>
      <c r="EK61" s="194"/>
      <c r="EL61" s="194"/>
      <c r="EM61" s="194"/>
      <c r="EN61" s="194"/>
      <c r="EO61" s="122"/>
      <c r="EP61" s="122"/>
      <c r="EQ61" s="262"/>
      <c r="ER61" s="262"/>
      <c r="ES61" s="262"/>
      <c r="ET61" s="263"/>
      <c r="EU61" s="193">
        <v>10000</v>
      </c>
      <c r="EV61" s="131">
        <f t="shared" si="39"/>
        <v>0</v>
      </c>
      <c r="EW61" s="132">
        <f t="shared" si="84"/>
        <v>0</v>
      </c>
      <c r="EX61" s="133" t="s">
        <v>124</v>
      </c>
      <c r="EY61" s="194"/>
      <c r="EZ61" s="194"/>
      <c r="FA61" s="194"/>
      <c r="FB61" s="194"/>
      <c r="FC61" s="194"/>
      <c r="FD61" s="122"/>
      <c r="FE61" s="122"/>
      <c r="FF61" s="262"/>
      <c r="FG61" s="262"/>
      <c r="FH61" s="262"/>
      <c r="FI61" s="263"/>
      <c r="FJ61" s="193">
        <v>10000</v>
      </c>
      <c r="FK61" s="131">
        <f t="shared" si="40"/>
        <v>0</v>
      </c>
      <c r="FL61" s="132">
        <f t="shared" si="85"/>
        <v>0</v>
      </c>
      <c r="FM61" s="133" t="s">
        <v>124</v>
      </c>
      <c r="FN61" s="194"/>
      <c r="FO61" s="194"/>
      <c r="FP61" s="194"/>
      <c r="FQ61" s="194"/>
      <c r="FR61" s="194"/>
      <c r="FS61" s="122"/>
      <c r="FT61" s="122"/>
      <c r="FU61" s="262"/>
      <c r="FV61" s="262"/>
      <c r="FW61" s="262"/>
      <c r="FX61" s="263"/>
      <c r="FY61" s="193">
        <v>10000</v>
      </c>
      <c r="FZ61" s="131">
        <f t="shared" si="41"/>
        <v>0</v>
      </c>
      <c r="GA61" s="132">
        <f t="shared" si="86"/>
        <v>0</v>
      </c>
      <c r="GB61" s="133" t="s">
        <v>124</v>
      </c>
      <c r="GC61" s="194"/>
      <c r="GD61" s="194"/>
      <c r="GE61" s="194"/>
      <c r="GF61" s="194"/>
      <c r="GG61" s="194"/>
      <c r="GH61" s="122"/>
      <c r="GI61" s="122"/>
      <c r="GJ61" s="262"/>
      <c r="GK61" s="262"/>
      <c r="GL61" s="262"/>
      <c r="GM61" s="263"/>
      <c r="GN61" s="193">
        <v>10000</v>
      </c>
      <c r="GO61" s="131">
        <f t="shared" si="42"/>
        <v>0</v>
      </c>
      <c r="GP61" s="132">
        <f t="shared" si="87"/>
        <v>0</v>
      </c>
      <c r="GQ61" s="133" t="s">
        <v>124</v>
      </c>
      <c r="GR61" s="194"/>
      <c r="GS61" s="194"/>
      <c r="GT61" s="194"/>
      <c r="GU61" s="194"/>
      <c r="GV61" s="194"/>
      <c r="GW61" s="122"/>
      <c r="GX61" s="122"/>
      <c r="GY61" s="262"/>
      <c r="GZ61" s="262"/>
      <c r="HA61" s="262"/>
      <c r="HB61" s="263"/>
      <c r="HC61" s="193">
        <v>10000</v>
      </c>
      <c r="HD61" s="131">
        <f t="shared" si="43"/>
        <v>0</v>
      </c>
      <c r="HE61" s="132">
        <f t="shared" si="88"/>
        <v>4635</v>
      </c>
      <c r="HF61" s="133" t="s">
        <v>124</v>
      </c>
      <c r="HG61" s="194"/>
      <c r="HH61" s="194"/>
      <c r="HI61" s="194"/>
      <c r="HJ61" s="194"/>
      <c r="HK61" s="194"/>
      <c r="HL61" s="122"/>
      <c r="HM61" s="122"/>
      <c r="HN61" s="262"/>
      <c r="HO61" s="262"/>
      <c r="HP61" s="262"/>
      <c r="HQ61" s="263"/>
      <c r="HR61" s="193"/>
      <c r="HS61" s="131">
        <f t="shared" si="44"/>
        <v>0</v>
      </c>
      <c r="HT61" s="132">
        <f t="shared" si="14"/>
        <v>1341</v>
      </c>
      <c r="HU61" s="133" t="s">
        <v>124</v>
      </c>
      <c r="HV61" s="194"/>
      <c r="HW61" s="194"/>
      <c r="HX61" s="194"/>
      <c r="HY61" s="194"/>
      <c r="HZ61" s="194"/>
      <c r="IA61" s="122"/>
      <c r="IB61" s="122"/>
      <c r="IC61" s="262"/>
      <c r="ID61" s="262"/>
      <c r="IE61" s="262"/>
      <c r="IF61" s="263"/>
      <c r="IG61" s="193"/>
      <c r="IH61" s="131">
        <f t="shared" si="45"/>
        <v>0</v>
      </c>
      <c r="II61" s="132">
        <f t="shared" si="15"/>
        <v>6499</v>
      </c>
      <c r="IJ61" s="133" t="s">
        <v>124</v>
      </c>
      <c r="IK61" s="194"/>
      <c r="IL61" s="194"/>
      <c r="IM61" s="194"/>
      <c r="IN61" s="194"/>
      <c r="IO61" s="194"/>
      <c r="IP61" s="122"/>
      <c r="IQ61" s="122"/>
      <c r="IR61" s="262"/>
      <c r="IS61" s="262"/>
      <c r="IT61" s="262"/>
      <c r="IU61" s="263"/>
      <c r="IV61" s="193"/>
      <c r="IW61" s="131">
        <f t="shared" si="46"/>
        <v>0</v>
      </c>
      <c r="IX61" s="132">
        <f t="shared" si="16"/>
        <v>1508</v>
      </c>
      <c r="IY61" s="133" t="s">
        <v>124</v>
      </c>
      <c r="IZ61" s="194"/>
      <c r="JA61" s="194"/>
      <c r="JB61" s="194"/>
      <c r="JC61" s="194"/>
      <c r="JD61" s="194"/>
      <c r="JE61" s="122"/>
      <c r="JF61" s="122"/>
      <c r="JG61" s="262">
        <v>4</v>
      </c>
      <c r="JH61" s="262">
        <v>77</v>
      </c>
      <c r="JI61" s="262">
        <v>-16</v>
      </c>
      <c r="JJ61" s="263">
        <v>76</v>
      </c>
      <c r="JK61" s="193">
        <v>1000</v>
      </c>
      <c r="JL61" s="131">
        <f t="shared" si="47"/>
        <v>76</v>
      </c>
      <c r="JM61" s="132">
        <f t="shared" si="71"/>
        <v>2800</v>
      </c>
      <c r="JN61" s="133" t="s">
        <v>124</v>
      </c>
      <c r="JO61" s="194"/>
      <c r="JP61" s="194"/>
      <c r="JQ61" s="194"/>
      <c r="JR61" s="194"/>
      <c r="JS61" s="194"/>
      <c r="JT61" s="122"/>
      <c r="JU61" s="122"/>
      <c r="JV61" s="262"/>
      <c r="JW61" s="262"/>
      <c r="JX61" s="262"/>
      <c r="JY61" s="263"/>
      <c r="JZ61" s="193">
        <v>1000</v>
      </c>
      <c r="KA61" s="131">
        <f t="shared" si="77"/>
        <v>0</v>
      </c>
      <c r="KB61" s="132">
        <f t="shared" si="18"/>
        <v>252</v>
      </c>
      <c r="KC61" s="133" t="s">
        <v>124</v>
      </c>
      <c r="KD61" s="194"/>
      <c r="KE61" s="194"/>
      <c r="KF61" s="194"/>
      <c r="KG61" s="194"/>
      <c r="KH61" s="194"/>
      <c r="KI61" s="122"/>
      <c r="KJ61" s="122"/>
      <c r="KK61" s="262"/>
      <c r="KL61" s="262"/>
      <c r="KM61" s="262"/>
      <c r="KN61" s="263"/>
      <c r="KO61" s="193">
        <v>1000</v>
      </c>
      <c r="KP61" s="131">
        <f t="shared" si="49"/>
        <v>0</v>
      </c>
      <c r="KQ61" s="132">
        <f t="shared" si="19"/>
        <v>-230</v>
      </c>
      <c r="KR61" s="133" t="s">
        <v>124</v>
      </c>
      <c r="KS61" s="194"/>
      <c r="KT61" s="194"/>
      <c r="KU61" s="194"/>
      <c r="KV61" s="194"/>
      <c r="KW61" s="194"/>
      <c r="KX61" s="122"/>
      <c r="KY61" s="122"/>
      <c r="KZ61" s="262">
        <v>6</v>
      </c>
      <c r="LA61" s="262">
        <v>57</v>
      </c>
      <c r="LB61" s="262">
        <v>-15</v>
      </c>
      <c r="LC61" s="263">
        <v>57</v>
      </c>
      <c r="LD61" s="193">
        <v>1000</v>
      </c>
      <c r="LE61" s="131">
        <f t="shared" si="50"/>
        <v>57</v>
      </c>
      <c r="LF61" s="132">
        <f t="shared" si="20"/>
        <v>2124</v>
      </c>
      <c r="LG61" s="271"/>
      <c r="LH61" s="133" t="s">
        <v>124</v>
      </c>
      <c r="LI61" s="194"/>
      <c r="LJ61" s="194"/>
      <c r="LK61" s="194"/>
      <c r="LL61" s="194"/>
      <c r="LM61" s="192"/>
      <c r="LN61" s="194"/>
      <c r="LO61" s="194"/>
      <c r="LP61" s="121"/>
      <c r="LQ61" s="122"/>
      <c r="LR61" s="122"/>
      <c r="LS61" s="122"/>
      <c r="LT61" s="122"/>
      <c r="LU61" s="129">
        <v>1</v>
      </c>
      <c r="LV61" s="129"/>
      <c r="LW61" s="129"/>
      <c r="LX61" s="130"/>
      <c r="LY61" s="193">
        <v>1000</v>
      </c>
      <c r="LZ61" s="131">
        <f t="shared" si="51"/>
        <v>0</v>
      </c>
      <c r="MA61" s="132">
        <f t="shared" si="21"/>
        <v>513</v>
      </c>
      <c r="MB61" s="229"/>
      <c r="MC61" s="133" t="s">
        <v>124</v>
      </c>
      <c r="MD61" s="194"/>
      <c r="ME61" s="194"/>
      <c r="MF61" s="194"/>
      <c r="MG61" s="194"/>
      <c r="MH61" s="192"/>
      <c r="MI61" s="194"/>
      <c r="MJ61" s="194"/>
      <c r="MK61" s="121"/>
      <c r="ML61" s="122"/>
      <c r="MM61" s="122"/>
      <c r="MN61" s="122"/>
      <c r="MO61" s="122"/>
      <c r="MP61" s="129">
        <v>1</v>
      </c>
      <c r="MQ61" s="129"/>
      <c r="MR61" s="129"/>
      <c r="MS61" s="130"/>
      <c r="MT61" s="193">
        <v>1000</v>
      </c>
      <c r="MU61" s="131">
        <f t="shared" si="52"/>
        <v>0</v>
      </c>
      <c r="MV61" s="132">
        <f t="shared" si="22"/>
        <v>158</v>
      </c>
      <c r="MX61" s="133" t="s">
        <v>124</v>
      </c>
      <c r="MY61" s="194"/>
      <c r="MZ61" s="194"/>
      <c r="NA61" s="194"/>
      <c r="NB61" s="194"/>
      <c r="NC61" s="192"/>
      <c r="ND61" s="194"/>
      <c r="NE61" s="194"/>
      <c r="NF61" s="121"/>
      <c r="NG61" s="122"/>
      <c r="NH61" s="122"/>
      <c r="NI61" s="122"/>
      <c r="NJ61" s="122"/>
      <c r="NK61" s="129">
        <v>1</v>
      </c>
      <c r="NL61" s="129"/>
      <c r="NM61" s="129"/>
      <c r="NN61" s="130">
        <v>13</v>
      </c>
      <c r="NO61" s="193">
        <v>392</v>
      </c>
      <c r="NP61" s="131">
        <f t="shared" si="53"/>
        <v>13</v>
      </c>
      <c r="NQ61" s="132">
        <f t="shared" si="23"/>
        <v>287</v>
      </c>
      <c r="NS61" s="133" t="s">
        <v>124</v>
      </c>
      <c r="NT61" s="194"/>
      <c r="NU61" s="194"/>
      <c r="NV61" s="194"/>
      <c r="NW61" s="194"/>
      <c r="NX61" s="192"/>
      <c r="NY61" s="194"/>
      <c r="NZ61" s="194"/>
      <c r="OA61" s="121"/>
      <c r="OB61" s="122"/>
      <c r="OC61" s="122"/>
      <c r="OD61" s="122"/>
      <c r="OE61" s="122"/>
      <c r="OF61" s="129">
        <v>64</v>
      </c>
      <c r="OG61" s="129">
        <v>95</v>
      </c>
      <c r="OH61" s="129">
        <v>-4</v>
      </c>
      <c r="OI61" s="130">
        <v>95</v>
      </c>
      <c r="OJ61" s="193">
        <v>1000</v>
      </c>
      <c r="OK61" s="131">
        <f t="shared" si="54"/>
        <v>95</v>
      </c>
      <c r="OL61" s="132">
        <f t="shared" si="24"/>
        <v>3065</v>
      </c>
      <c r="OQ61" s="363" t="s">
        <v>124</v>
      </c>
      <c r="OR61" s="473"/>
      <c r="OS61" s="473"/>
      <c r="OT61" s="473"/>
      <c r="OU61" s="473"/>
      <c r="OV61" s="473"/>
      <c r="OW61" s="358"/>
      <c r="OX61" s="358"/>
      <c r="OY61" s="367"/>
      <c r="OZ61" s="367"/>
      <c r="PA61" s="367"/>
      <c r="PB61" s="368"/>
      <c r="PC61" s="476">
        <v>1000</v>
      </c>
      <c r="PD61" s="370">
        <f t="shared" si="55"/>
        <v>0</v>
      </c>
      <c r="PE61" s="477">
        <f t="shared" si="89"/>
        <v>0</v>
      </c>
      <c r="PF61" s="133" t="s">
        <v>124</v>
      </c>
      <c r="PG61" s="194"/>
      <c r="PH61" s="194"/>
      <c r="PI61" s="194"/>
      <c r="PJ61" s="194"/>
      <c r="PK61" s="194"/>
      <c r="PL61" s="122"/>
      <c r="PM61" s="122"/>
      <c r="PN61" s="262"/>
      <c r="PO61" s="262"/>
      <c r="PP61" s="262"/>
      <c r="PQ61" s="263"/>
      <c r="PR61" s="193">
        <v>1000</v>
      </c>
      <c r="PS61" s="131">
        <f t="shared" si="56"/>
        <v>0</v>
      </c>
      <c r="PT61" s="132">
        <f t="shared" si="90"/>
        <v>0</v>
      </c>
      <c r="PU61" s="133" t="s">
        <v>124</v>
      </c>
      <c r="PV61" s="194"/>
      <c r="PW61" s="194"/>
      <c r="PX61" s="194"/>
      <c r="PY61" s="194"/>
      <c r="PZ61" s="194"/>
      <c r="QA61" s="122"/>
      <c r="QB61" s="122"/>
      <c r="QC61" s="262"/>
      <c r="QD61" s="262"/>
      <c r="QE61" s="262"/>
      <c r="QF61" s="263"/>
      <c r="QG61" s="193">
        <v>1000</v>
      </c>
      <c r="QH61" s="131">
        <f t="shared" si="57"/>
        <v>0</v>
      </c>
      <c r="QI61" s="132">
        <f t="shared" si="91"/>
        <v>0</v>
      </c>
      <c r="QJ61" s="133" t="s">
        <v>124</v>
      </c>
      <c r="QK61" s="194"/>
      <c r="QL61" s="194"/>
      <c r="QM61" s="194"/>
      <c r="QN61" s="194"/>
      <c r="QO61" s="194"/>
      <c r="QP61" s="122"/>
      <c r="QQ61" s="122"/>
      <c r="QR61" s="262"/>
      <c r="QS61" s="262"/>
      <c r="QT61" s="262"/>
      <c r="QU61" s="263"/>
      <c r="QV61" s="193">
        <v>1000</v>
      </c>
      <c r="QW61" s="131">
        <f t="shared" si="58"/>
        <v>0</v>
      </c>
      <c r="QX61" s="132">
        <f t="shared" si="92"/>
        <v>0</v>
      </c>
      <c r="QY61" s="133" t="s">
        <v>124</v>
      </c>
      <c r="QZ61" s="194"/>
      <c r="RA61" s="194"/>
      <c r="RB61" s="194"/>
      <c r="RC61" s="194"/>
      <c r="RD61" s="194"/>
      <c r="RE61" s="122"/>
      <c r="RF61" s="122"/>
      <c r="RG61" s="262">
        <v>6</v>
      </c>
      <c r="RH61" s="262">
        <v>37</v>
      </c>
      <c r="RI61" s="262">
        <v>-49</v>
      </c>
      <c r="RJ61" s="263">
        <v>15</v>
      </c>
      <c r="RK61" s="193">
        <v>1000</v>
      </c>
      <c r="RL61" s="131">
        <f t="shared" si="59"/>
        <v>15</v>
      </c>
      <c r="RM61" s="132">
        <f t="shared" si="93"/>
        <v>174</v>
      </c>
    </row>
    <row r="62" spans="1:481" ht="15.6" thickTop="1" thickBot="1">
      <c r="A62" s="133" t="s">
        <v>125</v>
      </c>
      <c r="B62" s="194"/>
      <c r="C62" s="194"/>
      <c r="D62" s="194"/>
      <c r="E62" s="194"/>
      <c r="F62" s="194"/>
      <c r="G62" s="122"/>
      <c r="H62" s="122"/>
      <c r="I62" s="367">
        <v>1</v>
      </c>
      <c r="J62" s="262"/>
      <c r="K62" s="262"/>
      <c r="L62" s="263"/>
      <c r="M62" s="193">
        <v>817</v>
      </c>
      <c r="N62" s="131">
        <f t="shared" si="30"/>
        <v>0</v>
      </c>
      <c r="O62" s="132">
        <f t="shared" si="0"/>
        <v>18</v>
      </c>
      <c r="Q62" s="133" t="s">
        <v>125</v>
      </c>
      <c r="R62" s="194"/>
      <c r="S62" s="194"/>
      <c r="T62" s="194"/>
      <c r="U62" s="194"/>
      <c r="V62" s="194"/>
      <c r="W62" s="122"/>
      <c r="X62" s="122"/>
      <c r="Y62" s="262"/>
      <c r="Z62" s="262"/>
      <c r="AA62" s="262"/>
      <c r="AB62" s="263"/>
      <c r="AC62" s="193">
        <v>10000</v>
      </c>
      <c r="AD62" s="131">
        <f t="shared" si="31"/>
        <v>0</v>
      </c>
      <c r="AE62" s="132">
        <f t="shared" si="78"/>
        <v>275</v>
      </c>
      <c r="AF62" s="133" t="s">
        <v>125</v>
      </c>
      <c r="AG62" s="194"/>
      <c r="AH62" s="194"/>
      <c r="AI62" s="194"/>
      <c r="AJ62" s="194"/>
      <c r="AK62" s="194"/>
      <c r="AL62" s="122"/>
      <c r="AM62" s="122"/>
      <c r="AN62" s="262"/>
      <c r="AO62" s="262"/>
      <c r="AP62" s="262"/>
      <c r="AQ62" s="263"/>
      <c r="AR62" s="193">
        <v>10000</v>
      </c>
      <c r="AS62" s="131">
        <f t="shared" si="32"/>
        <v>0</v>
      </c>
      <c r="AT62" s="132">
        <f t="shared" si="79"/>
        <v>81</v>
      </c>
      <c r="AU62" s="133" t="s">
        <v>125</v>
      </c>
      <c r="AV62" s="194"/>
      <c r="AW62" s="194"/>
      <c r="AX62" s="194"/>
      <c r="AY62" s="194"/>
      <c r="AZ62" s="194"/>
      <c r="BA62" s="122"/>
      <c r="BB62" s="122"/>
      <c r="BC62" s="262"/>
      <c r="BD62" s="262"/>
      <c r="BE62" s="262"/>
      <c r="BF62" s="263"/>
      <c r="BG62" s="193">
        <v>10000</v>
      </c>
      <c r="BH62" s="131">
        <f t="shared" si="33"/>
        <v>0</v>
      </c>
      <c r="BI62" s="132">
        <f t="shared" si="80"/>
        <v>81</v>
      </c>
      <c r="BJ62" s="400"/>
      <c r="BK62" s="133" t="s">
        <v>125</v>
      </c>
      <c r="BL62" s="194"/>
      <c r="BM62" s="194"/>
      <c r="BN62" s="194"/>
      <c r="BO62" s="194"/>
      <c r="BP62" s="194"/>
      <c r="BQ62" s="122"/>
      <c r="BR62" s="122"/>
      <c r="BS62" s="262"/>
      <c r="BT62" s="262"/>
      <c r="BU62" s="262"/>
      <c r="BV62" s="263"/>
      <c r="BW62" s="193">
        <v>10000</v>
      </c>
      <c r="BX62" s="131">
        <f t="shared" si="34"/>
        <v>0</v>
      </c>
      <c r="BY62" s="132">
        <f t="shared" si="95"/>
        <v>229</v>
      </c>
      <c r="BZ62" s="400"/>
      <c r="CA62" s="133" t="s">
        <v>125</v>
      </c>
      <c r="CB62" s="194"/>
      <c r="CC62" s="194"/>
      <c r="CD62" s="194"/>
      <c r="CE62" s="194"/>
      <c r="CF62" s="194"/>
      <c r="CG62" s="122"/>
      <c r="CH62" s="122"/>
      <c r="CI62" s="262"/>
      <c r="CJ62" s="262"/>
      <c r="CK62" s="262"/>
      <c r="CL62" s="263"/>
      <c r="CM62" s="193">
        <v>10000</v>
      </c>
      <c r="CN62" s="131">
        <f t="shared" si="35"/>
        <v>0</v>
      </c>
      <c r="CO62" s="132">
        <f t="shared" si="81"/>
        <v>0</v>
      </c>
      <c r="CP62" s="363" t="s">
        <v>125</v>
      </c>
      <c r="CQ62" s="364"/>
      <c r="CR62" s="364"/>
      <c r="CS62" s="364"/>
      <c r="CT62" s="364"/>
      <c r="CU62" s="364"/>
      <c r="CV62" s="358"/>
      <c r="CW62" s="358"/>
      <c r="CX62" s="367"/>
      <c r="CY62" s="367"/>
      <c r="CZ62" s="367"/>
      <c r="DA62" s="368"/>
      <c r="DB62" s="369">
        <v>10000</v>
      </c>
      <c r="DC62" s="370">
        <f t="shared" si="36"/>
        <v>0</v>
      </c>
      <c r="DD62" s="371">
        <f t="shared" si="6"/>
        <v>0</v>
      </c>
      <c r="DE62" s="133" t="s">
        <v>125</v>
      </c>
      <c r="DF62" s="194"/>
      <c r="DG62" s="194"/>
      <c r="DH62" s="194"/>
      <c r="DI62" s="194"/>
      <c r="DJ62" s="194"/>
      <c r="DK62" s="122"/>
      <c r="DL62" s="122"/>
      <c r="DM62" s="262"/>
      <c r="DN62" s="262"/>
      <c r="DO62" s="262"/>
      <c r="DP62" s="263"/>
      <c r="DQ62" s="193">
        <v>10000</v>
      </c>
      <c r="DR62" s="131">
        <f t="shared" si="37"/>
        <v>0</v>
      </c>
      <c r="DS62" s="132">
        <f t="shared" si="82"/>
        <v>0</v>
      </c>
      <c r="DT62" s="133" t="s">
        <v>125</v>
      </c>
      <c r="DU62" s="194"/>
      <c r="DV62" s="194"/>
      <c r="DW62" s="194"/>
      <c r="DX62" s="194"/>
      <c r="DY62" s="194"/>
      <c r="DZ62" s="122"/>
      <c r="EA62" s="122"/>
      <c r="EB62" s="262"/>
      <c r="EC62" s="262"/>
      <c r="ED62" s="262"/>
      <c r="EE62" s="263"/>
      <c r="EF62" s="193">
        <v>10000</v>
      </c>
      <c r="EG62" s="131">
        <f t="shared" si="38"/>
        <v>0</v>
      </c>
      <c r="EH62" s="132">
        <f t="shared" si="83"/>
        <v>0</v>
      </c>
      <c r="EI62" s="133" t="s">
        <v>125</v>
      </c>
      <c r="EJ62" s="194"/>
      <c r="EK62" s="194"/>
      <c r="EL62" s="194"/>
      <c r="EM62" s="194"/>
      <c r="EN62" s="194"/>
      <c r="EO62" s="122"/>
      <c r="EP62" s="122"/>
      <c r="EQ62" s="262"/>
      <c r="ER62" s="262"/>
      <c r="ES62" s="262"/>
      <c r="ET62" s="263"/>
      <c r="EU62" s="193">
        <v>10000</v>
      </c>
      <c r="EV62" s="131">
        <f t="shared" si="39"/>
        <v>0</v>
      </c>
      <c r="EW62" s="132">
        <f t="shared" si="84"/>
        <v>0</v>
      </c>
      <c r="EX62" s="133" t="s">
        <v>125</v>
      </c>
      <c r="EY62" s="194"/>
      <c r="EZ62" s="194"/>
      <c r="FA62" s="194"/>
      <c r="FB62" s="194"/>
      <c r="FC62" s="194"/>
      <c r="FD62" s="122"/>
      <c r="FE62" s="122"/>
      <c r="FF62" s="262"/>
      <c r="FG62" s="262"/>
      <c r="FH62" s="262"/>
      <c r="FI62" s="263"/>
      <c r="FJ62" s="193">
        <v>10000</v>
      </c>
      <c r="FK62" s="131">
        <f t="shared" si="40"/>
        <v>0</v>
      </c>
      <c r="FL62" s="132">
        <f t="shared" si="85"/>
        <v>0</v>
      </c>
      <c r="FM62" s="133" t="s">
        <v>125</v>
      </c>
      <c r="FN62" s="194"/>
      <c r="FO62" s="194"/>
      <c r="FP62" s="194"/>
      <c r="FQ62" s="194"/>
      <c r="FR62" s="194"/>
      <c r="FS62" s="122"/>
      <c r="FT62" s="122"/>
      <c r="FU62" s="262"/>
      <c r="FV62" s="262"/>
      <c r="FW62" s="262"/>
      <c r="FX62" s="263"/>
      <c r="FY62" s="193">
        <v>10000</v>
      </c>
      <c r="FZ62" s="131">
        <f t="shared" si="41"/>
        <v>0</v>
      </c>
      <c r="GA62" s="132">
        <f t="shared" si="86"/>
        <v>0</v>
      </c>
      <c r="GB62" s="133" t="s">
        <v>125</v>
      </c>
      <c r="GC62" s="194"/>
      <c r="GD62" s="194"/>
      <c r="GE62" s="194"/>
      <c r="GF62" s="194"/>
      <c r="GG62" s="194"/>
      <c r="GH62" s="122"/>
      <c r="GI62" s="122"/>
      <c r="GJ62" s="262"/>
      <c r="GK62" s="262"/>
      <c r="GL62" s="262"/>
      <c r="GM62" s="263"/>
      <c r="GN62" s="193">
        <v>10000</v>
      </c>
      <c r="GO62" s="131">
        <f t="shared" si="42"/>
        <v>0</v>
      </c>
      <c r="GP62" s="132">
        <f t="shared" si="87"/>
        <v>0</v>
      </c>
      <c r="GQ62" s="133" t="s">
        <v>125</v>
      </c>
      <c r="GR62" s="194"/>
      <c r="GS62" s="194"/>
      <c r="GT62" s="194"/>
      <c r="GU62" s="194"/>
      <c r="GV62" s="194"/>
      <c r="GW62" s="122"/>
      <c r="GX62" s="122"/>
      <c r="GY62" s="262"/>
      <c r="GZ62" s="262"/>
      <c r="HA62" s="262"/>
      <c r="HB62" s="263"/>
      <c r="HC62" s="193">
        <v>10000</v>
      </c>
      <c r="HD62" s="131">
        <f t="shared" si="43"/>
        <v>0</v>
      </c>
      <c r="HE62" s="132">
        <f t="shared" si="88"/>
        <v>4635</v>
      </c>
      <c r="HF62" s="133" t="s">
        <v>125</v>
      </c>
      <c r="HG62" s="194"/>
      <c r="HH62" s="194"/>
      <c r="HI62" s="194"/>
      <c r="HJ62" s="194"/>
      <c r="HK62" s="194"/>
      <c r="HL62" s="122"/>
      <c r="HM62" s="122"/>
      <c r="HN62" s="262"/>
      <c r="HO62" s="262"/>
      <c r="HP62" s="262"/>
      <c r="HQ62" s="263"/>
      <c r="HR62" s="193"/>
      <c r="HS62" s="131">
        <f t="shared" si="44"/>
        <v>0</v>
      </c>
      <c r="HT62" s="132">
        <f t="shared" si="14"/>
        <v>1341</v>
      </c>
      <c r="HU62" s="133" t="s">
        <v>125</v>
      </c>
      <c r="HV62" s="194"/>
      <c r="HW62" s="194"/>
      <c r="HX62" s="194"/>
      <c r="HY62" s="194"/>
      <c r="HZ62" s="194"/>
      <c r="IA62" s="122"/>
      <c r="IB62" s="122"/>
      <c r="IC62" s="262"/>
      <c r="ID62" s="262"/>
      <c r="IE62" s="262"/>
      <c r="IF62" s="263"/>
      <c r="IG62" s="193"/>
      <c r="IH62" s="131">
        <f t="shared" si="45"/>
        <v>0</v>
      </c>
      <c r="II62" s="132">
        <f t="shared" si="15"/>
        <v>6499</v>
      </c>
      <c r="IJ62" s="133" t="s">
        <v>125</v>
      </c>
      <c r="IK62" s="194"/>
      <c r="IL62" s="194"/>
      <c r="IM62" s="194"/>
      <c r="IN62" s="194"/>
      <c r="IO62" s="194"/>
      <c r="IP62" s="122"/>
      <c r="IQ62" s="122"/>
      <c r="IR62" s="262"/>
      <c r="IS62" s="262"/>
      <c r="IT62" s="262"/>
      <c r="IU62" s="263"/>
      <c r="IV62" s="193"/>
      <c r="IW62" s="131">
        <f t="shared" si="46"/>
        <v>0</v>
      </c>
      <c r="IX62" s="132">
        <f t="shared" si="16"/>
        <v>1508</v>
      </c>
      <c r="IY62" s="133" t="s">
        <v>125</v>
      </c>
      <c r="IZ62" s="194"/>
      <c r="JA62" s="194"/>
      <c r="JB62" s="194"/>
      <c r="JC62" s="194"/>
      <c r="JD62" s="194"/>
      <c r="JE62" s="122"/>
      <c r="JF62" s="122"/>
      <c r="JG62" s="262">
        <v>57</v>
      </c>
      <c r="JH62" s="262">
        <v>2</v>
      </c>
      <c r="JI62" s="262">
        <v>-283</v>
      </c>
      <c r="JJ62" s="263">
        <v>-42</v>
      </c>
      <c r="JK62" s="193">
        <v>1000</v>
      </c>
      <c r="JL62" s="131">
        <f t="shared" si="47"/>
        <v>-42</v>
      </c>
      <c r="JM62" s="132">
        <f t="shared" si="71"/>
        <v>2758</v>
      </c>
      <c r="JN62" s="133" t="s">
        <v>125</v>
      </c>
      <c r="JO62" s="194"/>
      <c r="JP62" s="194"/>
      <c r="JQ62" s="194"/>
      <c r="JR62" s="194"/>
      <c r="JS62" s="194"/>
      <c r="JT62" s="122"/>
      <c r="JU62" s="122"/>
      <c r="JV62" s="262"/>
      <c r="JW62" s="262"/>
      <c r="JX62" s="262"/>
      <c r="JY62" s="263"/>
      <c r="JZ62" s="193">
        <v>1000</v>
      </c>
      <c r="KA62" s="131">
        <f t="shared" si="77"/>
        <v>0</v>
      </c>
      <c r="KB62" s="132">
        <f t="shared" si="18"/>
        <v>252</v>
      </c>
      <c r="KC62" s="133" t="s">
        <v>125</v>
      </c>
      <c r="KD62" s="194"/>
      <c r="KE62" s="194"/>
      <c r="KF62" s="194"/>
      <c r="KG62" s="194"/>
      <c r="KH62" s="194"/>
      <c r="KI62" s="122"/>
      <c r="KJ62" s="122"/>
      <c r="KK62" s="262"/>
      <c r="KL62" s="262"/>
      <c r="KM62" s="262"/>
      <c r="KN62" s="263"/>
      <c r="KO62" s="193">
        <v>1000</v>
      </c>
      <c r="KP62" s="131">
        <f t="shared" si="49"/>
        <v>0</v>
      </c>
      <c r="KQ62" s="132">
        <f t="shared" si="19"/>
        <v>-230</v>
      </c>
      <c r="KR62" s="133" t="s">
        <v>125</v>
      </c>
      <c r="KS62" s="194"/>
      <c r="KT62" s="194"/>
      <c r="KU62" s="194"/>
      <c r="KV62" s="194"/>
      <c r="KW62" s="194"/>
      <c r="KX62" s="122"/>
      <c r="KY62" s="122"/>
      <c r="KZ62" s="262">
        <v>9</v>
      </c>
      <c r="LA62" s="262">
        <v>51</v>
      </c>
      <c r="LB62" s="262">
        <v>-24</v>
      </c>
      <c r="LC62" s="263">
        <v>46</v>
      </c>
      <c r="LD62" s="193">
        <v>1000</v>
      </c>
      <c r="LE62" s="131">
        <f t="shared" si="50"/>
        <v>46</v>
      </c>
      <c r="LF62" s="132">
        <f t="shared" si="20"/>
        <v>2170</v>
      </c>
      <c r="LG62" s="271"/>
      <c r="LH62" s="133" t="s">
        <v>125</v>
      </c>
      <c r="LI62" s="194"/>
      <c r="LJ62" s="194"/>
      <c r="LK62" s="194"/>
      <c r="LL62" s="194"/>
      <c r="LM62" s="192"/>
      <c r="LN62" s="194"/>
      <c r="LO62" s="194"/>
      <c r="LP62" s="121"/>
      <c r="LQ62" s="122"/>
      <c r="LR62" s="137"/>
      <c r="LS62" s="122"/>
      <c r="LT62" s="122"/>
      <c r="LU62" s="129">
        <v>1</v>
      </c>
      <c r="LV62" s="129"/>
      <c r="LW62" s="129"/>
      <c r="LX62" s="130"/>
      <c r="LY62" s="193">
        <v>1000</v>
      </c>
      <c r="LZ62" s="131">
        <f t="shared" si="51"/>
        <v>0</v>
      </c>
      <c r="MA62" s="132">
        <f t="shared" si="21"/>
        <v>513</v>
      </c>
      <c r="MB62" s="229"/>
      <c r="MC62" s="133" t="s">
        <v>125</v>
      </c>
      <c r="MD62" s="194"/>
      <c r="ME62" s="194"/>
      <c r="MF62" s="194"/>
      <c r="MG62" s="194"/>
      <c r="MH62" s="192"/>
      <c r="MI62" s="194"/>
      <c r="MJ62" s="194"/>
      <c r="MK62" s="121"/>
      <c r="ML62" s="122"/>
      <c r="MM62" s="137"/>
      <c r="MN62" s="122"/>
      <c r="MO62" s="122"/>
      <c r="MP62" s="129">
        <v>1</v>
      </c>
      <c r="MQ62" s="129"/>
      <c r="MR62" s="129"/>
      <c r="MS62" s="130"/>
      <c r="MT62" s="193">
        <v>1000</v>
      </c>
      <c r="MU62" s="131">
        <f t="shared" si="52"/>
        <v>0</v>
      </c>
      <c r="MV62" s="132">
        <f t="shared" si="22"/>
        <v>158</v>
      </c>
      <c r="MX62" s="133" t="s">
        <v>125</v>
      </c>
      <c r="MY62" s="194"/>
      <c r="MZ62" s="194"/>
      <c r="NA62" s="194"/>
      <c r="NB62" s="194"/>
      <c r="NC62" s="192"/>
      <c r="ND62" s="194"/>
      <c r="NE62" s="194"/>
      <c r="NF62" s="121"/>
      <c r="NG62" s="122"/>
      <c r="NH62" s="137"/>
      <c r="NI62" s="122"/>
      <c r="NJ62" s="122"/>
      <c r="NK62" s="129">
        <v>1</v>
      </c>
      <c r="NL62" s="129"/>
      <c r="NM62" s="129"/>
      <c r="NN62" s="130">
        <v>-27</v>
      </c>
      <c r="NO62" s="193">
        <v>1000</v>
      </c>
      <c r="NP62" s="131">
        <f t="shared" si="53"/>
        <v>-27</v>
      </c>
      <c r="NQ62" s="132">
        <f t="shared" si="23"/>
        <v>260</v>
      </c>
      <c r="NS62" s="133" t="s">
        <v>125</v>
      </c>
      <c r="NT62" s="194"/>
      <c r="NU62" s="194"/>
      <c r="NV62" s="194"/>
      <c r="NW62" s="194"/>
      <c r="NX62" s="192"/>
      <c r="NY62" s="194"/>
      <c r="NZ62" s="194"/>
      <c r="OA62" s="121"/>
      <c r="OB62" s="122"/>
      <c r="OC62" s="137"/>
      <c r="OD62" s="122"/>
      <c r="OE62" s="122"/>
      <c r="OF62" s="129">
        <v>256</v>
      </c>
      <c r="OG62" s="129">
        <v>92</v>
      </c>
      <c r="OH62" s="129">
        <v>-243</v>
      </c>
      <c r="OI62" s="130">
        <v>92</v>
      </c>
      <c r="OJ62" s="193">
        <v>1000</v>
      </c>
      <c r="OK62" s="131">
        <f t="shared" si="54"/>
        <v>92</v>
      </c>
      <c r="OL62" s="132">
        <f t="shared" si="24"/>
        <v>3157</v>
      </c>
      <c r="OQ62" s="363" t="s">
        <v>125</v>
      </c>
      <c r="OR62" s="473"/>
      <c r="OS62" s="473"/>
      <c r="OT62" s="473"/>
      <c r="OU62" s="473"/>
      <c r="OV62" s="473"/>
      <c r="OW62" s="358"/>
      <c r="OX62" s="358"/>
      <c r="OY62" s="367"/>
      <c r="OZ62" s="367"/>
      <c r="PA62" s="367"/>
      <c r="PB62" s="368"/>
      <c r="PC62" s="476">
        <v>1000</v>
      </c>
      <c r="PD62" s="370">
        <f t="shared" si="55"/>
        <v>0</v>
      </c>
      <c r="PE62" s="477">
        <f t="shared" si="89"/>
        <v>0</v>
      </c>
      <c r="PF62" s="133" t="s">
        <v>125</v>
      </c>
      <c r="PG62" s="194"/>
      <c r="PH62" s="194"/>
      <c r="PI62" s="194"/>
      <c r="PJ62" s="194"/>
      <c r="PK62" s="194"/>
      <c r="PL62" s="122"/>
      <c r="PM62" s="122"/>
      <c r="PN62" s="262"/>
      <c r="PO62" s="262"/>
      <c r="PP62" s="262"/>
      <c r="PQ62" s="263"/>
      <c r="PR62" s="193">
        <v>1000</v>
      </c>
      <c r="PS62" s="131">
        <f t="shared" si="56"/>
        <v>0</v>
      </c>
      <c r="PT62" s="132">
        <f t="shared" si="90"/>
        <v>0</v>
      </c>
      <c r="PU62" s="133" t="s">
        <v>125</v>
      </c>
      <c r="PV62" s="194"/>
      <c r="PW62" s="194"/>
      <c r="PX62" s="194"/>
      <c r="PY62" s="194"/>
      <c r="PZ62" s="194"/>
      <c r="QA62" s="122"/>
      <c r="QB62" s="122"/>
      <c r="QC62" s="262"/>
      <c r="QD62" s="262"/>
      <c r="QE62" s="262"/>
      <c r="QF62" s="263"/>
      <c r="QG62" s="193">
        <v>1000</v>
      </c>
      <c r="QH62" s="131">
        <f t="shared" si="57"/>
        <v>0</v>
      </c>
      <c r="QI62" s="132">
        <f t="shared" si="91"/>
        <v>0</v>
      </c>
      <c r="QJ62" s="133" t="s">
        <v>125</v>
      </c>
      <c r="QK62" s="194"/>
      <c r="QL62" s="194"/>
      <c r="QM62" s="194"/>
      <c r="QN62" s="194"/>
      <c r="QO62" s="194"/>
      <c r="QP62" s="122"/>
      <c r="QQ62" s="122"/>
      <c r="QR62" s="262"/>
      <c r="QS62" s="262"/>
      <c r="QT62" s="262"/>
      <c r="QU62" s="263"/>
      <c r="QV62" s="193">
        <v>1000</v>
      </c>
      <c r="QW62" s="131">
        <f t="shared" si="58"/>
        <v>0</v>
      </c>
      <c r="QX62" s="132">
        <f t="shared" si="92"/>
        <v>0</v>
      </c>
      <c r="QY62" s="133" t="s">
        <v>125</v>
      </c>
      <c r="QZ62" s="194"/>
      <c r="RA62" s="194"/>
      <c r="RB62" s="194"/>
      <c r="RC62" s="194"/>
      <c r="RD62" s="194"/>
      <c r="RE62" s="122"/>
      <c r="RF62" s="122"/>
      <c r="RG62" s="262">
        <v>5</v>
      </c>
      <c r="RH62" s="262">
        <v>36</v>
      </c>
      <c r="RI62" s="262">
        <v>-17</v>
      </c>
      <c r="RJ62" s="263">
        <v>26</v>
      </c>
      <c r="RK62" s="193">
        <v>1000</v>
      </c>
      <c r="RL62" s="131">
        <f t="shared" si="59"/>
        <v>26</v>
      </c>
      <c r="RM62" s="132">
        <f t="shared" si="93"/>
        <v>200</v>
      </c>
    </row>
    <row r="63" spans="1:481" ht="15.6" thickTop="1" thickBot="1">
      <c r="A63" s="133" t="s">
        <v>126</v>
      </c>
      <c r="B63" s="194"/>
      <c r="C63" s="194"/>
      <c r="D63" s="194"/>
      <c r="E63" s="194"/>
      <c r="F63" s="194"/>
      <c r="G63" s="122"/>
      <c r="H63" s="122"/>
      <c r="I63" s="367">
        <v>1</v>
      </c>
      <c r="J63" s="262"/>
      <c r="K63" s="262"/>
      <c r="L63" s="263"/>
      <c r="M63" s="193">
        <v>1000</v>
      </c>
      <c r="N63" s="131">
        <f t="shared" si="30"/>
        <v>0</v>
      </c>
      <c r="O63" s="132">
        <f t="shared" si="0"/>
        <v>18</v>
      </c>
      <c r="Q63" s="133" t="s">
        <v>126</v>
      </c>
      <c r="R63" s="194"/>
      <c r="S63" s="194"/>
      <c r="T63" s="194"/>
      <c r="U63" s="194"/>
      <c r="V63" s="194"/>
      <c r="W63" s="122"/>
      <c r="X63" s="122"/>
      <c r="Y63" s="262"/>
      <c r="Z63" s="262"/>
      <c r="AA63" s="262"/>
      <c r="AB63" s="263"/>
      <c r="AC63" s="193">
        <v>10000</v>
      </c>
      <c r="AD63" s="131">
        <f t="shared" si="31"/>
        <v>0</v>
      </c>
      <c r="AE63" s="132">
        <f t="shared" si="78"/>
        <v>275</v>
      </c>
      <c r="AF63" s="133" t="s">
        <v>126</v>
      </c>
      <c r="AG63" s="194"/>
      <c r="AH63" s="194"/>
      <c r="AI63" s="194"/>
      <c r="AJ63" s="194"/>
      <c r="AK63" s="194"/>
      <c r="AL63" s="122"/>
      <c r="AM63" s="122"/>
      <c r="AN63" s="262"/>
      <c r="AO63" s="262"/>
      <c r="AP63" s="262"/>
      <c r="AQ63" s="263"/>
      <c r="AR63" s="193">
        <v>10000</v>
      </c>
      <c r="AS63" s="131">
        <f t="shared" si="32"/>
        <v>0</v>
      </c>
      <c r="AT63" s="132">
        <f t="shared" si="79"/>
        <v>81</v>
      </c>
      <c r="AU63" s="133" t="s">
        <v>126</v>
      </c>
      <c r="AV63" s="194"/>
      <c r="AW63" s="194"/>
      <c r="AX63" s="194"/>
      <c r="AY63" s="194"/>
      <c r="AZ63" s="194"/>
      <c r="BA63" s="122"/>
      <c r="BB63" s="122"/>
      <c r="BC63" s="262"/>
      <c r="BD63" s="262"/>
      <c r="BE63" s="262"/>
      <c r="BF63" s="263"/>
      <c r="BG63" s="193">
        <v>10000</v>
      </c>
      <c r="BH63" s="131">
        <f t="shared" si="33"/>
        <v>0</v>
      </c>
      <c r="BI63" s="132">
        <f t="shared" si="80"/>
        <v>81</v>
      </c>
      <c r="BJ63" s="400"/>
      <c r="BK63" s="133" t="s">
        <v>126</v>
      </c>
      <c r="BL63" s="194"/>
      <c r="BM63" s="194"/>
      <c r="BN63" s="194"/>
      <c r="BO63" s="194"/>
      <c r="BP63" s="194"/>
      <c r="BQ63" s="122"/>
      <c r="BR63" s="122"/>
      <c r="BS63" s="262"/>
      <c r="BT63" s="262"/>
      <c r="BU63" s="262"/>
      <c r="BV63" s="263"/>
      <c r="BW63" s="193">
        <v>10000</v>
      </c>
      <c r="BX63" s="131">
        <f t="shared" si="34"/>
        <v>0</v>
      </c>
      <c r="BY63" s="132">
        <f t="shared" si="95"/>
        <v>229</v>
      </c>
      <c r="BZ63" s="400"/>
      <c r="CA63" s="133" t="s">
        <v>126</v>
      </c>
      <c r="CB63" s="194"/>
      <c r="CC63" s="194"/>
      <c r="CD63" s="194"/>
      <c r="CE63" s="194"/>
      <c r="CF63" s="194"/>
      <c r="CG63" s="122"/>
      <c r="CH63" s="122"/>
      <c r="CI63" s="262"/>
      <c r="CJ63" s="262"/>
      <c r="CK63" s="262"/>
      <c r="CL63" s="263"/>
      <c r="CM63" s="193">
        <v>10000</v>
      </c>
      <c r="CN63" s="131">
        <f t="shared" si="35"/>
        <v>0</v>
      </c>
      <c r="CO63" s="132">
        <f t="shared" si="81"/>
        <v>0</v>
      </c>
      <c r="CP63" s="363" t="s">
        <v>126</v>
      </c>
      <c r="CQ63" s="364"/>
      <c r="CR63" s="364"/>
      <c r="CS63" s="364"/>
      <c r="CT63" s="364"/>
      <c r="CU63" s="364"/>
      <c r="CV63" s="358"/>
      <c r="CW63" s="358"/>
      <c r="CX63" s="367"/>
      <c r="CY63" s="367"/>
      <c r="CZ63" s="367"/>
      <c r="DA63" s="368"/>
      <c r="DB63" s="369">
        <v>10000</v>
      </c>
      <c r="DC63" s="370">
        <f t="shared" si="36"/>
        <v>0</v>
      </c>
      <c r="DD63" s="371">
        <f t="shared" si="6"/>
        <v>0</v>
      </c>
      <c r="DE63" s="133" t="s">
        <v>126</v>
      </c>
      <c r="DF63" s="194"/>
      <c r="DG63" s="194"/>
      <c r="DH63" s="194"/>
      <c r="DI63" s="194"/>
      <c r="DJ63" s="194"/>
      <c r="DK63" s="122"/>
      <c r="DL63" s="122"/>
      <c r="DM63" s="262"/>
      <c r="DN63" s="262"/>
      <c r="DO63" s="262"/>
      <c r="DP63" s="263"/>
      <c r="DQ63" s="193">
        <v>10000</v>
      </c>
      <c r="DR63" s="131">
        <f t="shared" si="37"/>
        <v>0</v>
      </c>
      <c r="DS63" s="132">
        <f t="shared" si="82"/>
        <v>0</v>
      </c>
      <c r="DT63" s="133" t="s">
        <v>126</v>
      </c>
      <c r="DU63" s="194"/>
      <c r="DV63" s="194"/>
      <c r="DW63" s="194"/>
      <c r="DX63" s="194"/>
      <c r="DY63" s="194"/>
      <c r="DZ63" s="122"/>
      <c r="EA63" s="122"/>
      <c r="EB63" s="262"/>
      <c r="EC63" s="262"/>
      <c r="ED63" s="262"/>
      <c r="EE63" s="263"/>
      <c r="EF63" s="193">
        <v>10000</v>
      </c>
      <c r="EG63" s="131">
        <f t="shared" si="38"/>
        <v>0</v>
      </c>
      <c r="EH63" s="132">
        <f t="shared" si="83"/>
        <v>0</v>
      </c>
      <c r="EI63" s="133" t="s">
        <v>126</v>
      </c>
      <c r="EJ63" s="194"/>
      <c r="EK63" s="194"/>
      <c r="EL63" s="194"/>
      <c r="EM63" s="194"/>
      <c r="EN63" s="194"/>
      <c r="EO63" s="122"/>
      <c r="EP63" s="122"/>
      <c r="EQ63" s="262"/>
      <c r="ER63" s="262"/>
      <c r="ES63" s="262"/>
      <c r="ET63" s="263"/>
      <c r="EU63" s="193">
        <v>10000</v>
      </c>
      <c r="EV63" s="131">
        <f t="shared" si="39"/>
        <v>0</v>
      </c>
      <c r="EW63" s="132">
        <f t="shared" si="84"/>
        <v>0</v>
      </c>
      <c r="EX63" s="133" t="s">
        <v>126</v>
      </c>
      <c r="EY63" s="194"/>
      <c r="EZ63" s="194"/>
      <c r="FA63" s="194"/>
      <c r="FB63" s="194"/>
      <c r="FC63" s="194"/>
      <c r="FD63" s="122"/>
      <c r="FE63" s="122"/>
      <c r="FF63" s="262"/>
      <c r="FG63" s="262"/>
      <c r="FH63" s="262"/>
      <c r="FI63" s="263"/>
      <c r="FJ63" s="193">
        <v>10000</v>
      </c>
      <c r="FK63" s="131">
        <f t="shared" si="40"/>
        <v>0</v>
      </c>
      <c r="FL63" s="132">
        <f t="shared" si="85"/>
        <v>0</v>
      </c>
      <c r="FM63" s="133" t="s">
        <v>126</v>
      </c>
      <c r="FN63" s="194"/>
      <c r="FO63" s="194"/>
      <c r="FP63" s="194"/>
      <c r="FQ63" s="194"/>
      <c r="FR63" s="194"/>
      <c r="FS63" s="122"/>
      <c r="FT63" s="122"/>
      <c r="FU63" s="262"/>
      <c r="FV63" s="262"/>
      <c r="FW63" s="262"/>
      <c r="FX63" s="263"/>
      <c r="FY63" s="193">
        <v>10000</v>
      </c>
      <c r="FZ63" s="131">
        <f t="shared" si="41"/>
        <v>0</v>
      </c>
      <c r="GA63" s="132">
        <f t="shared" si="86"/>
        <v>0</v>
      </c>
      <c r="GB63" s="133" t="s">
        <v>126</v>
      </c>
      <c r="GC63" s="194"/>
      <c r="GD63" s="194"/>
      <c r="GE63" s="194"/>
      <c r="GF63" s="194"/>
      <c r="GG63" s="194"/>
      <c r="GH63" s="122"/>
      <c r="GI63" s="122"/>
      <c r="GJ63" s="262"/>
      <c r="GK63" s="262"/>
      <c r="GL63" s="262"/>
      <c r="GM63" s="263"/>
      <c r="GN63" s="193">
        <v>10000</v>
      </c>
      <c r="GO63" s="131">
        <f t="shared" si="42"/>
        <v>0</v>
      </c>
      <c r="GP63" s="132">
        <f t="shared" si="87"/>
        <v>0</v>
      </c>
      <c r="GQ63" s="133" t="s">
        <v>126</v>
      </c>
      <c r="GR63" s="194"/>
      <c r="GS63" s="194"/>
      <c r="GT63" s="194"/>
      <c r="GU63" s="194"/>
      <c r="GV63" s="194"/>
      <c r="GW63" s="122"/>
      <c r="GX63" s="122"/>
      <c r="GY63" s="262"/>
      <c r="GZ63" s="262"/>
      <c r="HA63" s="262"/>
      <c r="HB63" s="263"/>
      <c r="HC63" s="193">
        <v>10000</v>
      </c>
      <c r="HD63" s="131">
        <f t="shared" si="43"/>
        <v>0</v>
      </c>
      <c r="HE63" s="132">
        <f t="shared" si="88"/>
        <v>4635</v>
      </c>
      <c r="HF63" s="133" t="s">
        <v>126</v>
      </c>
      <c r="HG63" s="194"/>
      <c r="HH63" s="194"/>
      <c r="HI63" s="194"/>
      <c r="HJ63" s="194"/>
      <c r="HK63" s="194"/>
      <c r="HL63" s="122"/>
      <c r="HM63" s="122"/>
      <c r="HN63" s="262"/>
      <c r="HO63" s="262"/>
      <c r="HP63" s="262"/>
      <c r="HQ63" s="263"/>
      <c r="HR63" s="193"/>
      <c r="HS63" s="131">
        <f t="shared" si="44"/>
        <v>0</v>
      </c>
      <c r="HT63" s="132">
        <f t="shared" si="14"/>
        <v>1341</v>
      </c>
      <c r="HU63" s="133" t="s">
        <v>126</v>
      </c>
      <c r="HV63" s="194"/>
      <c r="HW63" s="194"/>
      <c r="HX63" s="194"/>
      <c r="HY63" s="194"/>
      <c r="HZ63" s="194"/>
      <c r="IA63" s="122"/>
      <c r="IB63" s="122"/>
      <c r="IC63" s="262"/>
      <c r="ID63" s="262"/>
      <c r="IE63" s="262"/>
      <c r="IF63" s="263"/>
      <c r="IG63" s="193"/>
      <c r="IH63" s="131">
        <f t="shared" si="45"/>
        <v>0</v>
      </c>
      <c r="II63" s="132">
        <f t="shared" si="15"/>
        <v>6499</v>
      </c>
      <c r="IJ63" s="133" t="s">
        <v>126</v>
      </c>
      <c r="IK63" s="194"/>
      <c r="IL63" s="194"/>
      <c r="IM63" s="194"/>
      <c r="IN63" s="194"/>
      <c r="IO63" s="194"/>
      <c r="IP63" s="122"/>
      <c r="IQ63" s="122"/>
      <c r="IR63" s="262"/>
      <c r="IS63" s="262"/>
      <c r="IT63" s="262"/>
      <c r="IU63" s="263"/>
      <c r="IV63" s="193"/>
      <c r="IW63" s="131">
        <f t="shared" si="46"/>
        <v>0</v>
      </c>
      <c r="IX63" s="132">
        <f t="shared" si="16"/>
        <v>1508</v>
      </c>
      <c r="IY63" s="133" t="s">
        <v>126</v>
      </c>
      <c r="IZ63" s="194"/>
      <c r="JA63" s="194"/>
      <c r="JB63" s="194"/>
      <c r="JC63" s="194"/>
      <c r="JD63" s="194"/>
      <c r="JE63" s="122"/>
      <c r="JF63" s="122"/>
      <c r="JG63" s="262">
        <v>16</v>
      </c>
      <c r="JH63" s="262">
        <v>47</v>
      </c>
      <c r="JI63" s="262">
        <v>-73</v>
      </c>
      <c r="JJ63" s="263">
        <v>46</v>
      </c>
      <c r="JK63" s="193">
        <v>1000</v>
      </c>
      <c r="JL63" s="131">
        <f t="shared" si="47"/>
        <v>46</v>
      </c>
      <c r="JM63" s="132">
        <f t="shared" si="71"/>
        <v>2804</v>
      </c>
      <c r="JN63" s="133" t="s">
        <v>126</v>
      </c>
      <c r="JO63" s="194"/>
      <c r="JP63" s="194"/>
      <c r="JQ63" s="194"/>
      <c r="JR63" s="194"/>
      <c r="JS63" s="194"/>
      <c r="JT63" s="122"/>
      <c r="JU63" s="122"/>
      <c r="JV63" s="262"/>
      <c r="JW63" s="262"/>
      <c r="JX63" s="262"/>
      <c r="JY63" s="263"/>
      <c r="JZ63" s="193">
        <v>1000</v>
      </c>
      <c r="KA63" s="131">
        <f t="shared" si="77"/>
        <v>0</v>
      </c>
      <c r="KB63" s="132">
        <f t="shared" si="18"/>
        <v>252</v>
      </c>
      <c r="KC63" s="133" t="s">
        <v>126</v>
      </c>
      <c r="KD63" s="194"/>
      <c r="KE63" s="194"/>
      <c r="KF63" s="194"/>
      <c r="KG63" s="194"/>
      <c r="KH63" s="194"/>
      <c r="KI63" s="122"/>
      <c r="KJ63" s="122"/>
      <c r="KK63" s="262"/>
      <c r="KL63" s="262"/>
      <c r="KM63" s="262"/>
      <c r="KN63" s="263"/>
      <c r="KO63" s="193">
        <v>1000</v>
      </c>
      <c r="KP63" s="131">
        <f t="shared" si="49"/>
        <v>0</v>
      </c>
      <c r="KQ63" s="132">
        <f t="shared" si="19"/>
        <v>-230</v>
      </c>
      <c r="KR63" s="133" t="s">
        <v>126</v>
      </c>
      <c r="KS63" s="194"/>
      <c r="KT63" s="194"/>
      <c r="KU63" s="194"/>
      <c r="KV63" s="194"/>
      <c r="KW63" s="194"/>
      <c r="KX63" s="122"/>
      <c r="KY63" s="122"/>
      <c r="KZ63" s="262">
        <v>4</v>
      </c>
      <c r="LA63" s="262">
        <v>71</v>
      </c>
      <c r="LB63" s="262">
        <v>-9</v>
      </c>
      <c r="LC63" s="263">
        <v>71</v>
      </c>
      <c r="LD63" s="193">
        <v>1000</v>
      </c>
      <c r="LE63" s="131">
        <f t="shared" si="50"/>
        <v>71</v>
      </c>
      <c r="LF63" s="132">
        <f t="shared" si="20"/>
        <v>2241</v>
      </c>
      <c r="LG63" s="271"/>
      <c r="LH63" s="133" t="s">
        <v>126</v>
      </c>
      <c r="LI63" s="194"/>
      <c r="LJ63" s="194"/>
      <c r="LK63" s="194"/>
      <c r="LL63" s="194"/>
      <c r="LM63" s="192"/>
      <c r="LN63" s="194"/>
      <c r="LO63" s="194"/>
      <c r="LP63" s="121"/>
      <c r="LQ63" s="122"/>
      <c r="LR63" s="138"/>
      <c r="LS63" s="122"/>
      <c r="LT63" s="122"/>
      <c r="LU63" s="129">
        <v>1</v>
      </c>
      <c r="LV63" s="129"/>
      <c r="LW63" s="129"/>
      <c r="LX63" s="130"/>
      <c r="LY63" s="193">
        <v>1000</v>
      </c>
      <c r="LZ63" s="131">
        <f t="shared" si="51"/>
        <v>0</v>
      </c>
      <c r="MA63" s="132">
        <f t="shared" si="21"/>
        <v>513</v>
      </c>
      <c r="MB63" s="229"/>
      <c r="MC63" s="133" t="s">
        <v>126</v>
      </c>
      <c r="MD63" s="194"/>
      <c r="ME63" s="194"/>
      <c r="MF63" s="194"/>
      <c r="MG63" s="194"/>
      <c r="MH63" s="192"/>
      <c r="MI63" s="194"/>
      <c r="MJ63" s="194"/>
      <c r="MK63" s="121"/>
      <c r="ML63" s="122"/>
      <c r="MM63" s="138"/>
      <c r="MN63" s="122"/>
      <c r="MO63" s="122"/>
      <c r="MP63" s="129">
        <v>1</v>
      </c>
      <c r="MQ63" s="129"/>
      <c r="MR63" s="129"/>
      <c r="MS63" s="130"/>
      <c r="MT63" s="193">
        <v>1000</v>
      </c>
      <c r="MU63" s="131">
        <f t="shared" si="52"/>
        <v>0</v>
      </c>
      <c r="MV63" s="132">
        <f t="shared" si="22"/>
        <v>158</v>
      </c>
      <c r="MX63" s="133" t="s">
        <v>126</v>
      </c>
      <c r="MY63" s="194"/>
      <c r="MZ63" s="194"/>
      <c r="NA63" s="194"/>
      <c r="NB63" s="194"/>
      <c r="NC63" s="192"/>
      <c r="ND63" s="194"/>
      <c r="NE63" s="194"/>
      <c r="NF63" s="121"/>
      <c r="NG63" s="122"/>
      <c r="NH63" s="138"/>
      <c r="NI63" s="122"/>
      <c r="NJ63" s="122"/>
      <c r="NK63" s="129">
        <v>1</v>
      </c>
      <c r="NL63" s="129"/>
      <c r="NM63" s="129"/>
      <c r="NN63" s="130">
        <v>8</v>
      </c>
      <c r="NO63" s="193">
        <v>297</v>
      </c>
      <c r="NP63" s="131">
        <f t="shared" si="53"/>
        <v>8</v>
      </c>
      <c r="NQ63" s="132">
        <f t="shared" si="23"/>
        <v>268</v>
      </c>
      <c r="NS63" s="133" t="s">
        <v>126</v>
      </c>
      <c r="NT63" s="194"/>
      <c r="NU63" s="194"/>
      <c r="NV63" s="194"/>
      <c r="NW63" s="194"/>
      <c r="NX63" s="192"/>
      <c r="NY63" s="194"/>
      <c r="NZ63" s="194"/>
      <c r="OA63" s="121"/>
      <c r="OB63" s="122"/>
      <c r="OC63" s="138"/>
      <c r="OD63" s="122"/>
      <c r="OE63" s="122"/>
      <c r="OF63" s="129">
        <v>32</v>
      </c>
      <c r="OG63" s="129">
        <v>92</v>
      </c>
      <c r="OH63" s="129">
        <v>-3</v>
      </c>
      <c r="OI63" s="130">
        <v>92</v>
      </c>
      <c r="OJ63" s="193">
        <v>1000</v>
      </c>
      <c r="OK63" s="131">
        <f t="shared" si="54"/>
        <v>92</v>
      </c>
      <c r="OL63" s="132">
        <f t="shared" si="24"/>
        <v>3249</v>
      </c>
      <c r="OQ63" s="363" t="s">
        <v>126</v>
      </c>
      <c r="OR63" s="473"/>
      <c r="OS63" s="473"/>
      <c r="OT63" s="473"/>
      <c r="OU63" s="473"/>
      <c r="OV63" s="473"/>
      <c r="OW63" s="358"/>
      <c r="OX63" s="358"/>
      <c r="OY63" s="367"/>
      <c r="OZ63" s="367"/>
      <c r="PA63" s="367"/>
      <c r="PB63" s="368"/>
      <c r="PC63" s="476">
        <v>1000</v>
      </c>
      <c r="PD63" s="370">
        <f t="shared" si="55"/>
        <v>0</v>
      </c>
      <c r="PE63" s="477">
        <f t="shared" si="89"/>
        <v>0</v>
      </c>
      <c r="PF63" s="133" t="s">
        <v>126</v>
      </c>
      <c r="PG63" s="194"/>
      <c r="PH63" s="194"/>
      <c r="PI63" s="194"/>
      <c r="PJ63" s="194"/>
      <c r="PK63" s="194"/>
      <c r="PL63" s="122"/>
      <c r="PM63" s="122"/>
      <c r="PN63" s="262"/>
      <c r="PO63" s="262"/>
      <c r="PP63" s="262"/>
      <c r="PQ63" s="263"/>
      <c r="PR63" s="193">
        <v>1000</v>
      </c>
      <c r="PS63" s="131">
        <f t="shared" si="56"/>
        <v>0</v>
      </c>
      <c r="PT63" s="132">
        <f t="shared" si="90"/>
        <v>0</v>
      </c>
      <c r="PU63" s="133" t="s">
        <v>126</v>
      </c>
      <c r="PV63" s="194"/>
      <c r="PW63" s="194"/>
      <c r="PX63" s="194"/>
      <c r="PY63" s="194"/>
      <c r="PZ63" s="194"/>
      <c r="QA63" s="122"/>
      <c r="QB63" s="122"/>
      <c r="QC63" s="262"/>
      <c r="QD63" s="262"/>
      <c r="QE63" s="262"/>
      <c r="QF63" s="263"/>
      <c r="QG63" s="193">
        <v>1000</v>
      </c>
      <c r="QH63" s="131">
        <f t="shared" si="57"/>
        <v>0</v>
      </c>
      <c r="QI63" s="132">
        <f t="shared" si="91"/>
        <v>0</v>
      </c>
      <c r="QJ63" s="133" t="s">
        <v>126</v>
      </c>
      <c r="QK63" s="194"/>
      <c r="QL63" s="194"/>
      <c r="QM63" s="194"/>
      <c r="QN63" s="194"/>
      <c r="QO63" s="194"/>
      <c r="QP63" s="122"/>
      <c r="QQ63" s="122"/>
      <c r="QR63" s="262"/>
      <c r="QS63" s="262"/>
      <c r="QT63" s="262"/>
      <c r="QU63" s="263"/>
      <c r="QV63" s="193">
        <v>1000</v>
      </c>
      <c r="QW63" s="131">
        <f t="shared" si="58"/>
        <v>0</v>
      </c>
      <c r="QX63" s="132">
        <f t="shared" si="92"/>
        <v>0</v>
      </c>
      <c r="QY63" s="133" t="s">
        <v>126</v>
      </c>
      <c r="QZ63" s="194"/>
      <c r="RA63" s="194"/>
      <c r="RB63" s="194"/>
      <c r="RC63" s="194"/>
      <c r="RD63" s="194"/>
      <c r="RE63" s="122"/>
      <c r="RF63" s="122"/>
      <c r="RG63" s="262">
        <v>8</v>
      </c>
      <c r="RH63" s="262">
        <v>29</v>
      </c>
      <c r="RI63" s="262">
        <v>-45</v>
      </c>
      <c r="RJ63" s="263">
        <v>-21</v>
      </c>
      <c r="RK63" s="193">
        <v>1000</v>
      </c>
      <c r="RL63" s="131">
        <f t="shared" si="59"/>
        <v>-21</v>
      </c>
      <c r="RM63" s="132">
        <f t="shared" si="93"/>
        <v>179</v>
      </c>
    </row>
    <row r="64" spans="1:481" ht="15.6" thickTop="1" thickBot="1">
      <c r="A64" s="133" t="s">
        <v>127</v>
      </c>
      <c r="B64" s="194"/>
      <c r="C64" s="194"/>
      <c r="D64" s="194"/>
      <c r="E64" s="194"/>
      <c r="F64" s="194"/>
      <c r="G64" s="122"/>
      <c r="H64" s="122"/>
      <c r="I64" s="367">
        <v>1</v>
      </c>
      <c r="J64" s="262"/>
      <c r="K64" s="262"/>
      <c r="L64" s="263"/>
      <c r="M64" s="193">
        <v>1000</v>
      </c>
      <c r="N64" s="131">
        <f t="shared" si="30"/>
        <v>0</v>
      </c>
      <c r="O64" s="132">
        <f t="shared" si="0"/>
        <v>18</v>
      </c>
      <c r="Q64" s="133" t="s">
        <v>127</v>
      </c>
      <c r="R64" s="194"/>
      <c r="S64" s="194"/>
      <c r="T64" s="194"/>
      <c r="U64" s="194"/>
      <c r="V64" s="194"/>
      <c r="W64" s="122"/>
      <c r="X64" s="122"/>
      <c r="Y64" s="262"/>
      <c r="Z64" s="262"/>
      <c r="AA64" s="262"/>
      <c r="AB64" s="263"/>
      <c r="AC64" s="193">
        <v>10000</v>
      </c>
      <c r="AD64" s="131">
        <f t="shared" si="31"/>
        <v>0</v>
      </c>
      <c r="AE64" s="132">
        <f t="shared" si="78"/>
        <v>275</v>
      </c>
      <c r="AF64" s="133" t="s">
        <v>127</v>
      </c>
      <c r="AG64" s="194"/>
      <c r="AH64" s="194"/>
      <c r="AI64" s="194"/>
      <c r="AJ64" s="194"/>
      <c r="AK64" s="194"/>
      <c r="AL64" s="122"/>
      <c r="AM64" s="122"/>
      <c r="AN64" s="262"/>
      <c r="AO64" s="262"/>
      <c r="AP64" s="262"/>
      <c r="AQ64" s="263"/>
      <c r="AR64" s="193">
        <v>10000</v>
      </c>
      <c r="AS64" s="131">
        <f t="shared" si="32"/>
        <v>0</v>
      </c>
      <c r="AT64" s="132">
        <f t="shared" si="79"/>
        <v>81</v>
      </c>
      <c r="AU64" s="133" t="s">
        <v>127</v>
      </c>
      <c r="AV64" s="194"/>
      <c r="AW64" s="194"/>
      <c r="AX64" s="194"/>
      <c r="AY64" s="194"/>
      <c r="AZ64" s="194"/>
      <c r="BA64" s="122"/>
      <c r="BB64" s="122"/>
      <c r="BC64" s="262"/>
      <c r="BD64" s="262"/>
      <c r="BE64" s="262"/>
      <c r="BF64" s="263"/>
      <c r="BG64" s="193">
        <v>10000</v>
      </c>
      <c r="BH64" s="131">
        <f t="shared" si="33"/>
        <v>0</v>
      </c>
      <c r="BI64" s="132">
        <f t="shared" si="80"/>
        <v>81</v>
      </c>
      <c r="BJ64" s="400"/>
      <c r="BK64" s="133" t="s">
        <v>127</v>
      </c>
      <c r="BL64" s="194"/>
      <c r="BM64" s="194"/>
      <c r="BN64" s="194"/>
      <c r="BO64" s="194"/>
      <c r="BP64" s="194"/>
      <c r="BQ64" s="122"/>
      <c r="BR64" s="122"/>
      <c r="BS64" s="262"/>
      <c r="BT64" s="262"/>
      <c r="BU64" s="262"/>
      <c r="BV64" s="263"/>
      <c r="BW64" s="193">
        <v>10000</v>
      </c>
      <c r="BX64" s="131">
        <f t="shared" si="34"/>
        <v>0</v>
      </c>
      <c r="BY64" s="132">
        <f t="shared" si="95"/>
        <v>229</v>
      </c>
      <c r="BZ64" s="400"/>
      <c r="CA64" s="133" t="s">
        <v>127</v>
      </c>
      <c r="CB64" s="194"/>
      <c r="CC64" s="194"/>
      <c r="CD64" s="194"/>
      <c r="CE64" s="194"/>
      <c r="CF64" s="194"/>
      <c r="CG64" s="122"/>
      <c r="CH64" s="122"/>
      <c r="CI64" s="262"/>
      <c r="CJ64" s="262"/>
      <c r="CK64" s="262"/>
      <c r="CL64" s="263"/>
      <c r="CM64" s="193">
        <v>10000</v>
      </c>
      <c r="CN64" s="131">
        <f t="shared" si="35"/>
        <v>0</v>
      </c>
      <c r="CO64" s="132">
        <f t="shared" si="81"/>
        <v>0</v>
      </c>
      <c r="CP64" s="363" t="s">
        <v>127</v>
      </c>
      <c r="CQ64" s="364"/>
      <c r="CR64" s="364"/>
      <c r="CS64" s="364"/>
      <c r="CT64" s="364"/>
      <c r="CU64" s="364"/>
      <c r="CV64" s="358"/>
      <c r="CW64" s="358"/>
      <c r="CX64" s="367"/>
      <c r="CY64" s="367"/>
      <c r="CZ64" s="367"/>
      <c r="DA64" s="368"/>
      <c r="DB64" s="369">
        <v>10000</v>
      </c>
      <c r="DC64" s="370">
        <f t="shared" si="36"/>
        <v>0</v>
      </c>
      <c r="DD64" s="371">
        <f t="shared" si="6"/>
        <v>0</v>
      </c>
      <c r="DE64" s="133" t="s">
        <v>127</v>
      </c>
      <c r="DF64" s="194"/>
      <c r="DG64" s="194"/>
      <c r="DH64" s="194"/>
      <c r="DI64" s="194"/>
      <c r="DJ64" s="194"/>
      <c r="DK64" s="122"/>
      <c r="DL64" s="122"/>
      <c r="DM64" s="262"/>
      <c r="DN64" s="262"/>
      <c r="DO64" s="262"/>
      <c r="DP64" s="263"/>
      <c r="DQ64" s="193">
        <v>10000</v>
      </c>
      <c r="DR64" s="131">
        <f t="shared" si="37"/>
        <v>0</v>
      </c>
      <c r="DS64" s="132">
        <f t="shared" si="82"/>
        <v>0</v>
      </c>
      <c r="DT64" s="133" t="s">
        <v>127</v>
      </c>
      <c r="DU64" s="194"/>
      <c r="DV64" s="194"/>
      <c r="DW64" s="194"/>
      <c r="DX64" s="194"/>
      <c r="DY64" s="194"/>
      <c r="DZ64" s="122"/>
      <c r="EA64" s="122"/>
      <c r="EB64" s="262"/>
      <c r="EC64" s="262"/>
      <c r="ED64" s="262"/>
      <c r="EE64" s="263"/>
      <c r="EF64" s="193">
        <v>10000</v>
      </c>
      <c r="EG64" s="131">
        <f t="shared" si="38"/>
        <v>0</v>
      </c>
      <c r="EH64" s="132">
        <f t="shared" si="83"/>
        <v>0</v>
      </c>
      <c r="EI64" s="133" t="s">
        <v>127</v>
      </c>
      <c r="EJ64" s="194"/>
      <c r="EK64" s="194"/>
      <c r="EL64" s="194"/>
      <c r="EM64" s="194"/>
      <c r="EN64" s="194"/>
      <c r="EO64" s="122"/>
      <c r="EP64" s="122"/>
      <c r="EQ64" s="262"/>
      <c r="ER64" s="262"/>
      <c r="ES64" s="262"/>
      <c r="ET64" s="263"/>
      <c r="EU64" s="193">
        <v>10000</v>
      </c>
      <c r="EV64" s="131">
        <f t="shared" si="39"/>
        <v>0</v>
      </c>
      <c r="EW64" s="132">
        <f t="shared" si="84"/>
        <v>0</v>
      </c>
      <c r="EX64" s="133" t="s">
        <v>127</v>
      </c>
      <c r="EY64" s="194"/>
      <c r="EZ64" s="194"/>
      <c r="FA64" s="194"/>
      <c r="FB64" s="194"/>
      <c r="FC64" s="194"/>
      <c r="FD64" s="122"/>
      <c r="FE64" s="122"/>
      <c r="FF64" s="262"/>
      <c r="FG64" s="262"/>
      <c r="FH64" s="262"/>
      <c r="FI64" s="263"/>
      <c r="FJ64" s="193">
        <v>10000</v>
      </c>
      <c r="FK64" s="131">
        <f t="shared" si="40"/>
        <v>0</v>
      </c>
      <c r="FL64" s="132">
        <f t="shared" si="85"/>
        <v>0</v>
      </c>
      <c r="FM64" s="133" t="s">
        <v>127</v>
      </c>
      <c r="FN64" s="194"/>
      <c r="FO64" s="194"/>
      <c r="FP64" s="194"/>
      <c r="FQ64" s="194"/>
      <c r="FR64" s="194"/>
      <c r="FS64" s="122"/>
      <c r="FT64" s="122"/>
      <c r="FU64" s="262"/>
      <c r="FV64" s="262"/>
      <c r="FW64" s="262"/>
      <c r="FX64" s="263"/>
      <c r="FY64" s="193">
        <v>10000</v>
      </c>
      <c r="FZ64" s="131">
        <f t="shared" si="41"/>
        <v>0</v>
      </c>
      <c r="GA64" s="132">
        <f t="shared" si="86"/>
        <v>0</v>
      </c>
      <c r="GB64" s="133" t="s">
        <v>127</v>
      </c>
      <c r="GC64" s="194"/>
      <c r="GD64" s="194"/>
      <c r="GE64" s="194"/>
      <c r="GF64" s="194"/>
      <c r="GG64" s="194"/>
      <c r="GH64" s="122"/>
      <c r="GI64" s="122"/>
      <c r="GJ64" s="262"/>
      <c r="GK64" s="262"/>
      <c r="GL64" s="262"/>
      <c r="GM64" s="263"/>
      <c r="GN64" s="193">
        <v>10000</v>
      </c>
      <c r="GO64" s="131">
        <f t="shared" si="42"/>
        <v>0</v>
      </c>
      <c r="GP64" s="132">
        <f t="shared" si="87"/>
        <v>0</v>
      </c>
      <c r="GQ64" s="133" t="s">
        <v>127</v>
      </c>
      <c r="GR64" s="194"/>
      <c r="GS64" s="194"/>
      <c r="GT64" s="194"/>
      <c r="GU64" s="194"/>
      <c r="GV64" s="194"/>
      <c r="GW64" s="122"/>
      <c r="GX64" s="122"/>
      <c r="GY64" s="262"/>
      <c r="GZ64" s="262"/>
      <c r="HA64" s="262"/>
      <c r="HB64" s="263"/>
      <c r="HC64" s="193">
        <v>10000</v>
      </c>
      <c r="HD64" s="131">
        <f t="shared" si="43"/>
        <v>0</v>
      </c>
      <c r="HE64" s="132">
        <f t="shared" si="88"/>
        <v>4635</v>
      </c>
      <c r="HF64" s="133" t="s">
        <v>127</v>
      </c>
      <c r="HG64" s="194"/>
      <c r="HH64" s="194"/>
      <c r="HI64" s="194"/>
      <c r="HJ64" s="194"/>
      <c r="HK64" s="194"/>
      <c r="HL64" s="122"/>
      <c r="HM64" s="122"/>
      <c r="HN64" s="262"/>
      <c r="HO64" s="262"/>
      <c r="HP64" s="262"/>
      <c r="HQ64" s="263"/>
      <c r="HR64" s="193"/>
      <c r="HS64" s="131">
        <f t="shared" si="44"/>
        <v>0</v>
      </c>
      <c r="HT64" s="132">
        <f t="shared" si="14"/>
        <v>1341</v>
      </c>
      <c r="HU64" s="133" t="s">
        <v>127</v>
      </c>
      <c r="HV64" s="194"/>
      <c r="HW64" s="194"/>
      <c r="HX64" s="194"/>
      <c r="HY64" s="194"/>
      <c r="HZ64" s="194"/>
      <c r="IA64" s="122"/>
      <c r="IB64" s="122"/>
      <c r="IC64" s="262"/>
      <c r="ID64" s="262"/>
      <c r="IE64" s="262"/>
      <c r="IF64" s="263"/>
      <c r="IG64" s="193"/>
      <c r="IH64" s="131">
        <f t="shared" si="45"/>
        <v>0</v>
      </c>
      <c r="II64" s="132">
        <f t="shared" si="15"/>
        <v>6499</v>
      </c>
      <c r="IJ64" s="133" t="s">
        <v>127</v>
      </c>
      <c r="IK64" s="194"/>
      <c r="IL64" s="194"/>
      <c r="IM64" s="194"/>
      <c r="IN64" s="194"/>
      <c r="IO64" s="194"/>
      <c r="IP64" s="122"/>
      <c r="IQ64" s="122"/>
      <c r="IR64" s="262"/>
      <c r="IS64" s="262"/>
      <c r="IT64" s="262"/>
      <c r="IU64" s="263"/>
      <c r="IV64" s="193"/>
      <c r="IW64" s="131">
        <f t="shared" si="46"/>
        <v>0</v>
      </c>
      <c r="IX64" s="132">
        <f t="shared" si="16"/>
        <v>1508</v>
      </c>
      <c r="IY64" s="133" t="s">
        <v>127</v>
      </c>
      <c r="IZ64" s="194"/>
      <c r="JA64" s="194"/>
      <c r="JB64" s="194"/>
      <c r="JC64" s="194"/>
      <c r="JD64" s="194"/>
      <c r="JE64" s="122"/>
      <c r="JF64" s="122"/>
      <c r="JG64" s="262">
        <v>7</v>
      </c>
      <c r="JH64" s="262">
        <v>55</v>
      </c>
      <c r="JI64" s="262">
        <v>-10</v>
      </c>
      <c r="JJ64" s="263">
        <v>51</v>
      </c>
      <c r="JK64" s="193">
        <v>1000</v>
      </c>
      <c r="JL64" s="131">
        <f t="shared" si="47"/>
        <v>51</v>
      </c>
      <c r="JM64" s="132">
        <f t="shared" si="71"/>
        <v>2855</v>
      </c>
      <c r="JN64" s="133" t="s">
        <v>127</v>
      </c>
      <c r="JO64" s="194"/>
      <c r="JP64" s="194"/>
      <c r="JQ64" s="194"/>
      <c r="JR64" s="194"/>
      <c r="JS64" s="194"/>
      <c r="JT64" s="122"/>
      <c r="JU64" s="122"/>
      <c r="JV64" s="262"/>
      <c r="JW64" s="262"/>
      <c r="JX64" s="262"/>
      <c r="JY64" s="263"/>
      <c r="JZ64" s="193">
        <v>1000</v>
      </c>
      <c r="KA64" s="131">
        <f t="shared" si="77"/>
        <v>0</v>
      </c>
      <c r="KB64" s="132">
        <f t="shared" si="18"/>
        <v>252</v>
      </c>
      <c r="KC64" s="133" t="s">
        <v>127</v>
      </c>
      <c r="KD64" s="194"/>
      <c r="KE64" s="194"/>
      <c r="KF64" s="194"/>
      <c r="KG64" s="194"/>
      <c r="KH64" s="194"/>
      <c r="KI64" s="122"/>
      <c r="KJ64" s="122"/>
      <c r="KK64" s="262"/>
      <c r="KL64" s="262"/>
      <c r="KM64" s="262"/>
      <c r="KN64" s="263"/>
      <c r="KO64" s="193">
        <v>1000</v>
      </c>
      <c r="KP64" s="131">
        <f t="shared" si="49"/>
        <v>0</v>
      </c>
      <c r="KQ64" s="132">
        <f t="shared" si="19"/>
        <v>-230</v>
      </c>
      <c r="KR64" s="133" t="s">
        <v>127</v>
      </c>
      <c r="KS64" s="194"/>
      <c r="KT64" s="194"/>
      <c r="KU64" s="194"/>
      <c r="KV64" s="194"/>
      <c r="KW64" s="194"/>
      <c r="KX64" s="122"/>
      <c r="KY64" s="122"/>
      <c r="KZ64" s="262">
        <v>43</v>
      </c>
      <c r="LA64" s="262">
        <v>5</v>
      </c>
      <c r="LB64" s="262">
        <v>-281</v>
      </c>
      <c r="LC64" s="263">
        <v>-201</v>
      </c>
      <c r="LD64" s="193">
        <v>1000</v>
      </c>
      <c r="LE64" s="131">
        <f t="shared" si="50"/>
        <v>-201</v>
      </c>
      <c r="LF64" s="132">
        <f t="shared" si="20"/>
        <v>2040</v>
      </c>
      <c r="LG64" s="271"/>
      <c r="LH64" s="133" t="s">
        <v>127</v>
      </c>
      <c r="LI64" s="194"/>
      <c r="LJ64" s="194"/>
      <c r="LK64" s="194"/>
      <c r="LL64" s="194"/>
      <c r="LM64" s="192"/>
      <c r="LN64" s="194"/>
      <c r="LO64" s="194"/>
      <c r="LP64" s="121"/>
      <c r="LQ64" s="122"/>
      <c r="LR64" s="138"/>
      <c r="LS64" s="122"/>
      <c r="LT64" s="122"/>
      <c r="LU64" s="129">
        <v>1</v>
      </c>
      <c r="LV64" s="129"/>
      <c r="LW64" s="129"/>
      <c r="LX64" s="130"/>
      <c r="LY64" s="193">
        <v>1000</v>
      </c>
      <c r="LZ64" s="131">
        <f t="shared" si="51"/>
        <v>0</v>
      </c>
      <c r="MA64" s="132">
        <f t="shared" si="21"/>
        <v>513</v>
      </c>
      <c r="MB64" s="229"/>
      <c r="MC64" s="133" t="s">
        <v>127</v>
      </c>
      <c r="MD64" s="194"/>
      <c r="ME64" s="194"/>
      <c r="MF64" s="194"/>
      <c r="MG64" s="194"/>
      <c r="MH64" s="192"/>
      <c r="MI64" s="194"/>
      <c r="MJ64" s="194"/>
      <c r="MK64" s="121"/>
      <c r="ML64" s="122"/>
      <c r="MM64" s="138"/>
      <c r="MN64" s="122"/>
      <c r="MO64" s="122"/>
      <c r="MP64" s="129">
        <v>1</v>
      </c>
      <c r="MQ64" s="129"/>
      <c r="MR64" s="129"/>
      <c r="MS64" s="130"/>
      <c r="MT64" s="193">
        <v>1000</v>
      </c>
      <c r="MU64" s="131">
        <f t="shared" si="52"/>
        <v>0</v>
      </c>
      <c r="MV64" s="132">
        <f t="shared" si="22"/>
        <v>158</v>
      </c>
      <c r="MX64" s="133" t="s">
        <v>127</v>
      </c>
      <c r="MY64" s="194"/>
      <c r="MZ64" s="194"/>
      <c r="NA64" s="194"/>
      <c r="NB64" s="194"/>
      <c r="NC64" s="192"/>
      <c r="ND64" s="194"/>
      <c r="NE64" s="194"/>
      <c r="NF64" s="121"/>
      <c r="NG64" s="122"/>
      <c r="NH64" s="138"/>
      <c r="NI64" s="122"/>
      <c r="NJ64" s="122"/>
      <c r="NK64" s="129">
        <v>1</v>
      </c>
      <c r="NL64" s="129"/>
      <c r="NM64" s="129"/>
      <c r="NN64" s="130">
        <v>21</v>
      </c>
      <c r="NO64" s="193">
        <v>525</v>
      </c>
      <c r="NP64" s="131">
        <f t="shared" si="53"/>
        <v>21</v>
      </c>
      <c r="NQ64" s="132">
        <f t="shared" si="23"/>
        <v>289</v>
      </c>
      <c r="NS64" s="133" t="s">
        <v>127</v>
      </c>
      <c r="NT64" s="194"/>
      <c r="NU64" s="194"/>
      <c r="NV64" s="194"/>
      <c r="NW64" s="194"/>
      <c r="NX64" s="192"/>
      <c r="NY64" s="194"/>
      <c r="NZ64" s="194"/>
      <c r="OA64" s="121"/>
      <c r="OB64" s="122"/>
      <c r="OC64" s="138"/>
      <c r="OD64" s="122"/>
      <c r="OE64" s="122"/>
      <c r="OF64" s="129">
        <v>64</v>
      </c>
      <c r="OG64" s="129">
        <v>83</v>
      </c>
      <c r="OH64" s="129">
        <v>-47</v>
      </c>
      <c r="OI64" s="130">
        <v>83</v>
      </c>
      <c r="OJ64" s="193">
        <v>1000</v>
      </c>
      <c r="OK64" s="131">
        <f t="shared" si="54"/>
        <v>83</v>
      </c>
      <c r="OL64" s="132">
        <f t="shared" si="24"/>
        <v>3332</v>
      </c>
      <c r="OQ64" s="363" t="s">
        <v>127</v>
      </c>
      <c r="OR64" s="473"/>
      <c r="OS64" s="473"/>
      <c r="OT64" s="473"/>
      <c r="OU64" s="473"/>
      <c r="OV64" s="473"/>
      <c r="OW64" s="358"/>
      <c r="OX64" s="358"/>
      <c r="OY64" s="367"/>
      <c r="OZ64" s="367"/>
      <c r="PA64" s="367"/>
      <c r="PB64" s="368"/>
      <c r="PC64" s="476">
        <v>1000</v>
      </c>
      <c r="PD64" s="370">
        <f t="shared" si="55"/>
        <v>0</v>
      </c>
      <c r="PE64" s="477">
        <f t="shared" si="89"/>
        <v>0</v>
      </c>
      <c r="PF64" s="133" t="s">
        <v>127</v>
      </c>
      <c r="PG64" s="194"/>
      <c r="PH64" s="194"/>
      <c r="PI64" s="194"/>
      <c r="PJ64" s="194"/>
      <c r="PK64" s="194"/>
      <c r="PL64" s="122"/>
      <c r="PM64" s="122"/>
      <c r="PN64" s="262"/>
      <c r="PO64" s="262"/>
      <c r="PP64" s="262"/>
      <c r="PQ64" s="263"/>
      <c r="PR64" s="193">
        <v>1000</v>
      </c>
      <c r="PS64" s="131">
        <f t="shared" si="56"/>
        <v>0</v>
      </c>
      <c r="PT64" s="132">
        <f t="shared" si="90"/>
        <v>0</v>
      </c>
      <c r="PU64" s="133" t="s">
        <v>127</v>
      </c>
      <c r="PV64" s="194"/>
      <c r="PW64" s="194"/>
      <c r="PX64" s="194"/>
      <c r="PY64" s="194"/>
      <c r="PZ64" s="194"/>
      <c r="QA64" s="122"/>
      <c r="QB64" s="122"/>
      <c r="QC64" s="262"/>
      <c r="QD64" s="262"/>
      <c r="QE64" s="262"/>
      <c r="QF64" s="263"/>
      <c r="QG64" s="193">
        <v>1000</v>
      </c>
      <c r="QH64" s="131">
        <f t="shared" si="57"/>
        <v>0</v>
      </c>
      <c r="QI64" s="132">
        <f t="shared" si="91"/>
        <v>0</v>
      </c>
      <c r="QJ64" s="133" t="s">
        <v>127</v>
      </c>
      <c r="QK64" s="194"/>
      <c r="QL64" s="194"/>
      <c r="QM64" s="194"/>
      <c r="QN64" s="194"/>
      <c r="QO64" s="194"/>
      <c r="QP64" s="122"/>
      <c r="QQ64" s="122"/>
      <c r="QR64" s="262"/>
      <c r="QS64" s="262"/>
      <c r="QT64" s="262"/>
      <c r="QU64" s="263"/>
      <c r="QV64" s="193">
        <v>1000</v>
      </c>
      <c r="QW64" s="131">
        <f t="shared" si="58"/>
        <v>0</v>
      </c>
      <c r="QX64" s="132">
        <f t="shared" si="92"/>
        <v>0</v>
      </c>
      <c r="QY64" s="133" t="s">
        <v>127</v>
      </c>
      <c r="QZ64" s="194"/>
      <c r="RA64" s="194"/>
      <c r="RB64" s="194"/>
      <c r="RC64" s="194"/>
      <c r="RD64" s="194"/>
      <c r="RE64" s="122"/>
      <c r="RF64" s="122"/>
      <c r="RG64" s="262">
        <v>6</v>
      </c>
      <c r="RH64" s="262">
        <v>62</v>
      </c>
      <c r="RI64" s="262">
        <v>-15</v>
      </c>
      <c r="RJ64" s="263">
        <v>52</v>
      </c>
      <c r="RK64" s="193">
        <v>1000</v>
      </c>
      <c r="RL64" s="131">
        <f t="shared" si="59"/>
        <v>52</v>
      </c>
      <c r="RM64" s="132">
        <f t="shared" si="93"/>
        <v>231</v>
      </c>
    </row>
    <row r="65" spans="1:481" ht="15" thickTop="1">
      <c r="A65" s="133" t="s">
        <v>128</v>
      </c>
      <c r="B65" s="194"/>
      <c r="C65" s="194"/>
      <c r="D65" s="194"/>
      <c r="E65" s="194"/>
      <c r="F65" s="194"/>
      <c r="G65" s="122"/>
      <c r="H65" s="122"/>
      <c r="I65" s="367">
        <v>1</v>
      </c>
      <c r="J65" s="262"/>
      <c r="K65" s="262"/>
      <c r="L65" s="263"/>
      <c r="M65" s="193">
        <v>1000</v>
      </c>
      <c r="N65" s="131">
        <f t="shared" si="30"/>
        <v>0</v>
      </c>
      <c r="O65" s="132">
        <f t="shared" si="0"/>
        <v>18</v>
      </c>
      <c r="Q65" s="133" t="s">
        <v>128</v>
      </c>
      <c r="R65" s="194"/>
      <c r="S65" s="194"/>
      <c r="T65" s="194"/>
      <c r="U65" s="194"/>
      <c r="V65" s="194"/>
      <c r="W65" s="122"/>
      <c r="X65" s="122"/>
      <c r="Y65" s="262"/>
      <c r="Z65" s="262"/>
      <c r="AA65" s="262"/>
      <c r="AB65" s="263"/>
      <c r="AC65" s="193">
        <v>10000</v>
      </c>
      <c r="AD65" s="131">
        <f t="shared" si="31"/>
        <v>0</v>
      </c>
      <c r="AE65" s="132">
        <f t="shared" si="78"/>
        <v>275</v>
      </c>
      <c r="AF65" s="133" t="s">
        <v>128</v>
      </c>
      <c r="AG65" s="194"/>
      <c r="AH65" s="194"/>
      <c r="AI65" s="194"/>
      <c r="AJ65" s="194"/>
      <c r="AK65" s="194"/>
      <c r="AL65" s="122"/>
      <c r="AM65" s="122"/>
      <c r="AN65" s="262"/>
      <c r="AO65" s="262"/>
      <c r="AP65" s="262"/>
      <c r="AQ65" s="263"/>
      <c r="AR65" s="193">
        <v>10000</v>
      </c>
      <c r="AS65" s="131">
        <f t="shared" si="32"/>
        <v>0</v>
      </c>
      <c r="AT65" s="132">
        <f t="shared" si="79"/>
        <v>81</v>
      </c>
      <c r="AU65" s="133" t="s">
        <v>128</v>
      </c>
      <c r="AV65" s="194"/>
      <c r="AW65" s="194"/>
      <c r="AX65" s="194"/>
      <c r="AY65" s="194"/>
      <c r="AZ65" s="194"/>
      <c r="BA65" s="122"/>
      <c r="BB65" s="122"/>
      <c r="BC65" s="262"/>
      <c r="BD65" s="262"/>
      <c r="BE65" s="262"/>
      <c r="BF65" s="263"/>
      <c r="BG65" s="193">
        <v>10000</v>
      </c>
      <c r="BH65" s="131">
        <f t="shared" si="33"/>
        <v>0</v>
      </c>
      <c r="BI65" s="132">
        <f t="shared" si="80"/>
        <v>81</v>
      </c>
      <c r="BJ65" s="400"/>
      <c r="BK65" s="133" t="s">
        <v>128</v>
      </c>
      <c r="BL65" s="194"/>
      <c r="BM65" s="194"/>
      <c r="BN65" s="194"/>
      <c r="BO65" s="194"/>
      <c r="BP65" s="194"/>
      <c r="BQ65" s="122"/>
      <c r="BR65" s="122"/>
      <c r="BS65" s="262"/>
      <c r="BT65" s="262"/>
      <c r="BU65" s="262"/>
      <c r="BV65" s="263"/>
      <c r="BW65" s="193">
        <v>10000</v>
      </c>
      <c r="BX65" s="131">
        <f t="shared" si="34"/>
        <v>0</v>
      </c>
      <c r="BY65" s="132">
        <f t="shared" si="95"/>
        <v>229</v>
      </c>
      <c r="BZ65" s="400"/>
      <c r="CA65" s="133" t="s">
        <v>128</v>
      </c>
      <c r="CB65" s="194"/>
      <c r="CC65" s="194"/>
      <c r="CD65" s="194"/>
      <c r="CE65" s="194"/>
      <c r="CF65" s="194"/>
      <c r="CG65" s="122"/>
      <c r="CH65" s="122"/>
      <c r="CI65" s="262"/>
      <c r="CJ65" s="262"/>
      <c r="CK65" s="262"/>
      <c r="CL65" s="263"/>
      <c r="CM65" s="193">
        <v>10000</v>
      </c>
      <c r="CN65" s="131">
        <f t="shared" si="35"/>
        <v>0</v>
      </c>
      <c r="CO65" s="132">
        <f t="shared" si="81"/>
        <v>0</v>
      </c>
      <c r="CP65" s="363" t="s">
        <v>128</v>
      </c>
      <c r="CQ65" s="364"/>
      <c r="CR65" s="364"/>
      <c r="CS65" s="364"/>
      <c r="CT65" s="364"/>
      <c r="CU65" s="364"/>
      <c r="CV65" s="358"/>
      <c r="CW65" s="358"/>
      <c r="CX65" s="367"/>
      <c r="CY65" s="367"/>
      <c r="CZ65" s="367"/>
      <c r="DA65" s="368"/>
      <c r="DB65" s="369">
        <v>10000</v>
      </c>
      <c r="DC65" s="370">
        <f t="shared" si="36"/>
        <v>0</v>
      </c>
      <c r="DD65" s="371">
        <f t="shared" si="6"/>
        <v>0</v>
      </c>
      <c r="DE65" s="133" t="s">
        <v>128</v>
      </c>
      <c r="DF65" s="194"/>
      <c r="DG65" s="194"/>
      <c r="DH65" s="194"/>
      <c r="DI65" s="194"/>
      <c r="DJ65" s="194"/>
      <c r="DK65" s="122"/>
      <c r="DL65" s="122"/>
      <c r="DM65" s="262"/>
      <c r="DN65" s="262"/>
      <c r="DO65" s="262"/>
      <c r="DP65" s="263"/>
      <c r="DQ65" s="193">
        <v>10000</v>
      </c>
      <c r="DR65" s="131">
        <f t="shared" si="37"/>
        <v>0</v>
      </c>
      <c r="DS65" s="132">
        <f t="shared" si="82"/>
        <v>0</v>
      </c>
      <c r="DT65" s="133" t="s">
        <v>128</v>
      </c>
      <c r="DU65" s="194"/>
      <c r="DV65" s="194"/>
      <c r="DW65" s="194"/>
      <c r="DX65" s="194"/>
      <c r="DY65" s="194"/>
      <c r="DZ65" s="122"/>
      <c r="EA65" s="122"/>
      <c r="EB65" s="262"/>
      <c r="EC65" s="262"/>
      <c r="ED65" s="262"/>
      <c r="EE65" s="263"/>
      <c r="EF65" s="193">
        <v>10000</v>
      </c>
      <c r="EG65" s="131">
        <f t="shared" si="38"/>
        <v>0</v>
      </c>
      <c r="EH65" s="132">
        <f t="shared" si="83"/>
        <v>0</v>
      </c>
      <c r="EI65" s="133" t="s">
        <v>128</v>
      </c>
      <c r="EJ65" s="194"/>
      <c r="EK65" s="194"/>
      <c r="EL65" s="194"/>
      <c r="EM65" s="194"/>
      <c r="EN65" s="194"/>
      <c r="EO65" s="122"/>
      <c r="EP65" s="122"/>
      <c r="EQ65" s="262"/>
      <c r="ER65" s="262"/>
      <c r="ES65" s="262"/>
      <c r="ET65" s="263"/>
      <c r="EU65" s="193">
        <v>10000</v>
      </c>
      <c r="EV65" s="131">
        <f t="shared" si="39"/>
        <v>0</v>
      </c>
      <c r="EW65" s="132">
        <f t="shared" si="84"/>
        <v>0</v>
      </c>
      <c r="EX65" s="133" t="s">
        <v>128</v>
      </c>
      <c r="EY65" s="194"/>
      <c r="EZ65" s="194"/>
      <c r="FA65" s="194"/>
      <c r="FB65" s="194"/>
      <c r="FC65" s="194"/>
      <c r="FD65" s="122"/>
      <c r="FE65" s="122"/>
      <c r="FF65" s="262"/>
      <c r="FG65" s="262"/>
      <c r="FH65" s="262"/>
      <c r="FI65" s="263"/>
      <c r="FJ65" s="193">
        <v>10000</v>
      </c>
      <c r="FK65" s="131">
        <f t="shared" si="40"/>
        <v>0</v>
      </c>
      <c r="FL65" s="132">
        <f t="shared" si="85"/>
        <v>0</v>
      </c>
      <c r="FM65" s="133" t="s">
        <v>128</v>
      </c>
      <c r="FN65" s="194"/>
      <c r="FO65" s="194"/>
      <c r="FP65" s="194"/>
      <c r="FQ65" s="194"/>
      <c r="FR65" s="194"/>
      <c r="FS65" s="122"/>
      <c r="FT65" s="122"/>
      <c r="FU65" s="262"/>
      <c r="FV65" s="262"/>
      <c r="FW65" s="262"/>
      <c r="FX65" s="263"/>
      <c r="FY65" s="193">
        <v>10000</v>
      </c>
      <c r="FZ65" s="131">
        <f t="shared" si="41"/>
        <v>0</v>
      </c>
      <c r="GA65" s="132">
        <f t="shared" si="86"/>
        <v>0</v>
      </c>
      <c r="GB65" s="133" t="s">
        <v>128</v>
      </c>
      <c r="GC65" s="194"/>
      <c r="GD65" s="194"/>
      <c r="GE65" s="194"/>
      <c r="GF65" s="194"/>
      <c r="GG65" s="194"/>
      <c r="GH65" s="122"/>
      <c r="GI65" s="122"/>
      <c r="GJ65" s="262"/>
      <c r="GK65" s="262"/>
      <c r="GL65" s="262"/>
      <c r="GM65" s="263"/>
      <c r="GN65" s="193">
        <v>10000</v>
      </c>
      <c r="GO65" s="131">
        <f t="shared" si="42"/>
        <v>0</v>
      </c>
      <c r="GP65" s="132">
        <f t="shared" si="87"/>
        <v>0</v>
      </c>
      <c r="GQ65" s="133" t="s">
        <v>128</v>
      </c>
      <c r="GR65" s="194"/>
      <c r="GS65" s="194"/>
      <c r="GT65" s="194"/>
      <c r="GU65" s="194"/>
      <c r="GV65" s="194"/>
      <c r="GW65" s="122"/>
      <c r="GX65" s="122"/>
      <c r="GY65" s="262"/>
      <c r="GZ65" s="262"/>
      <c r="HA65" s="262"/>
      <c r="HB65" s="263"/>
      <c r="HC65" s="193">
        <v>10000</v>
      </c>
      <c r="HD65" s="131">
        <f t="shared" si="43"/>
        <v>0</v>
      </c>
      <c r="HE65" s="132">
        <f t="shared" si="88"/>
        <v>4635</v>
      </c>
      <c r="HF65" s="133" t="s">
        <v>128</v>
      </c>
      <c r="HG65" s="194"/>
      <c r="HH65" s="194"/>
      <c r="HI65" s="194"/>
      <c r="HJ65" s="194"/>
      <c r="HK65" s="194"/>
      <c r="HL65" s="122"/>
      <c r="HM65" s="122"/>
      <c r="HN65" s="262"/>
      <c r="HO65" s="262"/>
      <c r="HP65" s="262"/>
      <c r="HQ65" s="263"/>
      <c r="HR65" s="193"/>
      <c r="HS65" s="131">
        <f t="shared" si="44"/>
        <v>0</v>
      </c>
      <c r="HT65" s="132">
        <f t="shared" si="14"/>
        <v>1341</v>
      </c>
      <c r="HU65" s="133" t="s">
        <v>128</v>
      </c>
      <c r="HV65" s="194"/>
      <c r="HW65" s="194"/>
      <c r="HX65" s="194"/>
      <c r="HY65" s="194"/>
      <c r="HZ65" s="194"/>
      <c r="IA65" s="122"/>
      <c r="IB65" s="122"/>
      <c r="IC65" s="262"/>
      <c r="ID65" s="262"/>
      <c r="IE65" s="262"/>
      <c r="IF65" s="263"/>
      <c r="IG65" s="193"/>
      <c r="IH65" s="131">
        <f t="shared" si="45"/>
        <v>0</v>
      </c>
      <c r="II65" s="132">
        <f t="shared" si="15"/>
        <v>6499</v>
      </c>
      <c r="IJ65" s="133" t="s">
        <v>128</v>
      </c>
      <c r="IK65" s="194"/>
      <c r="IL65" s="194"/>
      <c r="IM65" s="194"/>
      <c r="IN65" s="194"/>
      <c r="IO65" s="194"/>
      <c r="IP65" s="122"/>
      <c r="IQ65" s="122"/>
      <c r="IR65" s="262"/>
      <c r="IS65" s="262"/>
      <c r="IT65" s="262"/>
      <c r="IU65" s="263"/>
      <c r="IV65" s="193"/>
      <c r="IW65" s="131">
        <f t="shared" si="46"/>
        <v>0</v>
      </c>
      <c r="IX65" s="132">
        <f t="shared" si="16"/>
        <v>1508</v>
      </c>
      <c r="IY65" s="133" t="s">
        <v>128</v>
      </c>
      <c r="IZ65" s="194"/>
      <c r="JA65" s="194"/>
      <c r="JB65" s="194"/>
      <c r="JC65" s="194"/>
      <c r="JD65" s="194"/>
      <c r="JE65" s="122"/>
      <c r="JF65" s="122"/>
      <c r="JG65" s="262">
        <v>3</v>
      </c>
      <c r="JH65" s="262">
        <v>59</v>
      </c>
      <c r="JI65" s="262">
        <v>-2</v>
      </c>
      <c r="JJ65" s="263">
        <v>57</v>
      </c>
      <c r="JK65" s="193">
        <v>1000</v>
      </c>
      <c r="JL65" s="131">
        <f t="shared" si="47"/>
        <v>57</v>
      </c>
      <c r="JM65" s="132">
        <f t="shared" si="71"/>
        <v>2912</v>
      </c>
      <c r="JN65" s="133" t="s">
        <v>128</v>
      </c>
      <c r="JO65" s="194"/>
      <c r="JP65" s="194"/>
      <c r="JQ65" s="194"/>
      <c r="JR65" s="194"/>
      <c r="JS65" s="194"/>
      <c r="JT65" s="122"/>
      <c r="JU65" s="122"/>
      <c r="JV65" s="262"/>
      <c r="JW65" s="262"/>
      <c r="JX65" s="262"/>
      <c r="JY65" s="263"/>
      <c r="JZ65" s="193">
        <v>1000</v>
      </c>
      <c r="KA65" s="131">
        <f t="shared" si="77"/>
        <v>0</v>
      </c>
      <c r="KB65" s="132">
        <f t="shared" si="18"/>
        <v>252</v>
      </c>
      <c r="KC65" s="133" t="s">
        <v>128</v>
      </c>
      <c r="KD65" s="194"/>
      <c r="KE65" s="194"/>
      <c r="KF65" s="194"/>
      <c r="KG65" s="194"/>
      <c r="KH65" s="194"/>
      <c r="KI65" s="122"/>
      <c r="KJ65" s="122"/>
      <c r="KK65" s="262"/>
      <c r="KL65" s="262"/>
      <c r="KM65" s="262"/>
      <c r="KN65" s="263"/>
      <c r="KO65" s="193">
        <v>1000</v>
      </c>
      <c r="KP65" s="131">
        <f t="shared" si="49"/>
        <v>0</v>
      </c>
      <c r="KQ65" s="132">
        <f t="shared" si="19"/>
        <v>-230</v>
      </c>
      <c r="KR65" s="133" t="s">
        <v>128</v>
      </c>
      <c r="KS65" s="194"/>
      <c r="KT65" s="194"/>
      <c r="KU65" s="194"/>
      <c r="KV65" s="194"/>
      <c r="KW65" s="194"/>
      <c r="KX65" s="122"/>
      <c r="KY65" s="122"/>
      <c r="KZ65" s="262">
        <v>5</v>
      </c>
      <c r="LA65" s="262">
        <v>54</v>
      </c>
      <c r="LB65" s="262">
        <v>-1</v>
      </c>
      <c r="LC65" s="263">
        <v>54</v>
      </c>
      <c r="LD65" s="193">
        <v>1000</v>
      </c>
      <c r="LE65" s="131">
        <f t="shared" si="50"/>
        <v>54</v>
      </c>
      <c r="LF65" s="132">
        <f t="shared" si="20"/>
        <v>2094</v>
      </c>
      <c r="LG65" s="271"/>
      <c r="LH65" s="133" t="s">
        <v>128</v>
      </c>
      <c r="LI65" s="194"/>
      <c r="LJ65" s="194"/>
      <c r="LK65" s="194"/>
      <c r="LL65" s="194"/>
      <c r="LM65" s="192"/>
      <c r="LN65" s="194"/>
      <c r="LO65" s="194"/>
      <c r="LP65" s="121"/>
      <c r="LQ65" s="122"/>
      <c r="LR65" s="122"/>
      <c r="LS65" s="122"/>
      <c r="LT65" s="122"/>
      <c r="LU65" s="129">
        <v>1</v>
      </c>
      <c r="LV65" s="129"/>
      <c r="LW65" s="129"/>
      <c r="LX65" s="130"/>
      <c r="LY65" s="193">
        <v>1000</v>
      </c>
      <c r="LZ65" s="131">
        <f t="shared" si="51"/>
        <v>0</v>
      </c>
      <c r="MA65" s="132">
        <f t="shared" si="21"/>
        <v>513</v>
      </c>
      <c r="MB65" s="229"/>
      <c r="MC65" s="133" t="s">
        <v>128</v>
      </c>
      <c r="MD65" s="194"/>
      <c r="ME65" s="194"/>
      <c r="MF65" s="194"/>
      <c r="MG65" s="194"/>
      <c r="MH65" s="192"/>
      <c r="MI65" s="194"/>
      <c r="MJ65" s="194"/>
      <c r="MK65" s="121"/>
      <c r="ML65" s="122"/>
      <c r="MM65" s="122"/>
      <c r="MN65" s="122"/>
      <c r="MO65" s="122"/>
      <c r="MP65" s="129">
        <v>1</v>
      </c>
      <c r="MQ65" s="129"/>
      <c r="MR65" s="129"/>
      <c r="MS65" s="130"/>
      <c r="MT65" s="193">
        <v>1000</v>
      </c>
      <c r="MU65" s="131">
        <f t="shared" si="52"/>
        <v>0</v>
      </c>
      <c r="MV65" s="132">
        <f t="shared" si="22"/>
        <v>158</v>
      </c>
      <c r="MX65" s="133" t="s">
        <v>128</v>
      </c>
      <c r="MY65" s="194"/>
      <c r="MZ65" s="194"/>
      <c r="NA65" s="194"/>
      <c r="NB65" s="194"/>
      <c r="NC65" s="192"/>
      <c r="ND65" s="194"/>
      <c r="NE65" s="194"/>
      <c r="NF65" s="121"/>
      <c r="NG65" s="122"/>
      <c r="NH65" s="122"/>
      <c r="NI65" s="122"/>
      <c r="NJ65" s="122"/>
      <c r="NK65" s="129">
        <v>1</v>
      </c>
      <c r="NL65" s="129"/>
      <c r="NM65" s="129"/>
      <c r="NN65" s="130">
        <v>-6</v>
      </c>
      <c r="NO65" s="193">
        <v>1000</v>
      </c>
      <c r="NP65" s="131">
        <f t="shared" si="53"/>
        <v>-6</v>
      </c>
      <c r="NQ65" s="132">
        <f t="shared" si="23"/>
        <v>283</v>
      </c>
      <c r="NS65" s="133" t="s">
        <v>128</v>
      </c>
      <c r="NT65" s="194"/>
      <c r="NU65" s="194"/>
      <c r="NV65" s="194"/>
      <c r="NW65" s="194"/>
      <c r="NX65" s="192"/>
      <c r="NY65" s="194"/>
      <c r="NZ65" s="194"/>
      <c r="OA65" s="121"/>
      <c r="OB65" s="122"/>
      <c r="OC65" s="122"/>
      <c r="OD65" s="122"/>
      <c r="OE65" s="122"/>
      <c r="OF65" s="129">
        <v>128</v>
      </c>
      <c r="OG65" s="129">
        <v>97</v>
      </c>
      <c r="OH65" s="129">
        <v>-75</v>
      </c>
      <c r="OI65" s="130">
        <v>97</v>
      </c>
      <c r="OJ65" s="193">
        <v>1000</v>
      </c>
      <c r="OK65" s="131">
        <f t="shared" si="54"/>
        <v>97</v>
      </c>
      <c r="OL65" s="132">
        <f t="shared" si="24"/>
        <v>3429</v>
      </c>
      <c r="OQ65" s="363" t="s">
        <v>128</v>
      </c>
      <c r="OR65" s="473"/>
      <c r="OS65" s="473"/>
      <c r="OT65" s="473"/>
      <c r="OU65" s="473"/>
      <c r="OV65" s="473"/>
      <c r="OW65" s="358"/>
      <c r="OX65" s="358"/>
      <c r="OY65" s="367"/>
      <c r="OZ65" s="367"/>
      <c r="PA65" s="367"/>
      <c r="PB65" s="368"/>
      <c r="PC65" s="476">
        <v>1000</v>
      </c>
      <c r="PD65" s="370">
        <f t="shared" si="55"/>
        <v>0</v>
      </c>
      <c r="PE65" s="477">
        <f t="shared" si="89"/>
        <v>0</v>
      </c>
      <c r="PF65" s="133" t="s">
        <v>128</v>
      </c>
      <c r="PG65" s="194"/>
      <c r="PH65" s="194"/>
      <c r="PI65" s="194"/>
      <c r="PJ65" s="194"/>
      <c r="PK65" s="194"/>
      <c r="PL65" s="122"/>
      <c r="PM65" s="122"/>
      <c r="PN65" s="262"/>
      <c r="PO65" s="262"/>
      <c r="PP65" s="262"/>
      <c r="PQ65" s="263"/>
      <c r="PR65" s="193">
        <v>1000</v>
      </c>
      <c r="PS65" s="131">
        <f t="shared" si="56"/>
        <v>0</v>
      </c>
      <c r="PT65" s="132">
        <f t="shared" si="90"/>
        <v>0</v>
      </c>
      <c r="PU65" s="133" t="s">
        <v>128</v>
      </c>
      <c r="PV65" s="194"/>
      <c r="PW65" s="194"/>
      <c r="PX65" s="194"/>
      <c r="PY65" s="194"/>
      <c r="PZ65" s="194"/>
      <c r="QA65" s="122"/>
      <c r="QB65" s="122"/>
      <c r="QC65" s="262"/>
      <c r="QD65" s="262"/>
      <c r="QE65" s="262"/>
      <c r="QF65" s="263"/>
      <c r="QG65" s="193">
        <v>1000</v>
      </c>
      <c r="QH65" s="131">
        <f t="shared" si="57"/>
        <v>0</v>
      </c>
      <c r="QI65" s="132">
        <f t="shared" si="91"/>
        <v>0</v>
      </c>
      <c r="QJ65" s="133" t="s">
        <v>128</v>
      </c>
      <c r="QK65" s="194"/>
      <c r="QL65" s="194"/>
      <c r="QM65" s="194"/>
      <c r="QN65" s="194"/>
      <c r="QO65" s="194"/>
      <c r="QP65" s="122"/>
      <c r="QQ65" s="122"/>
      <c r="QR65" s="262"/>
      <c r="QS65" s="262"/>
      <c r="QT65" s="262"/>
      <c r="QU65" s="263"/>
      <c r="QV65" s="193">
        <v>1000</v>
      </c>
      <c r="QW65" s="131">
        <f t="shared" si="58"/>
        <v>0</v>
      </c>
      <c r="QX65" s="132">
        <f t="shared" si="92"/>
        <v>0</v>
      </c>
      <c r="QY65" s="133" t="s">
        <v>128</v>
      </c>
      <c r="QZ65" s="194"/>
      <c r="RA65" s="194"/>
      <c r="RB65" s="194"/>
      <c r="RC65" s="194"/>
      <c r="RD65" s="194"/>
      <c r="RE65" s="122"/>
      <c r="RF65" s="122"/>
      <c r="RG65" s="262">
        <v>6</v>
      </c>
      <c r="RH65" s="262">
        <v>48</v>
      </c>
      <c r="RI65" s="262">
        <v>-4</v>
      </c>
      <c r="RJ65" s="263">
        <v>48</v>
      </c>
      <c r="RK65" s="193">
        <v>1000</v>
      </c>
      <c r="RL65" s="131">
        <f t="shared" si="59"/>
        <v>48</v>
      </c>
      <c r="RM65" s="132">
        <f t="shared" si="93"/>
        <v>279</v>
      </c>
    </row>
    <row r="66" spans="1:481" ht="14.4">
      <c r="A66" s="133" t="s">
        <v>129</v>
      </c>
      <c r="B66" s="194"/>
      <c r="C66" s="194"/>
      <c r="D66" s="194"/>
      <c r="E66" s="194"/>
      <c r="F66" s="194"/>
      <c r="G66" s="122"/>
      <c r="H66" s="122"/>
      <c r="I66" s="367">
        <v>1</v>
      </c>
      <c r="J66" s="262"/>
      <c r="K66" s="262"/>
      <c r="L66" s="263"/>
      <c r="M66" s="193">
        <v>1000</v>
      </c>
      <c r="N66" s="131">
        <f t="shared" si="30"/>
        <v>0</v>
      </c>
      <c r="O66" s="132">
        <f t="shared" si="0"/>
        <v>18</v>
      </c>
      <c r="Q66" s="133" t="s">
        <v>129</v>
      </c>
      <c r="R66" s="194"/>
      <c r="S66" s="194"/>
      <c r="T66" s="194"/>
      <c r="U66" s="194"/>
      <c r="V66" s="194"/>
      <c r="W66" s="122"/>
      <c r="X66" s="122"/>
      <c r="Y66" s="262"/>
      <c r="Z66" s="262"/>
      <c r="AA66" s="262"/>
      <c r="AB66" s="263"/>
      <c r="AC66" s="193">
        <v>10000</v>
      </c>
      <c r="AD66" s="131">
        <f t="shared" si="31"/>
        <v>0</v>
      </c>
      <c r="AE66" s="132">
        <f t="shared" si="78"/>
        <v>275</v>
      </c>
      <c r="AF66" s="133" t="s">
        <v>129</v>
      </c>
      <c r="AG66" s="194"/>
      <c r="AH66" s="194"/>
      <c r="AI66" s="194"/>
      <c r="AJ66" s="194"/>
      <c r="AK66" s="194"/>
      <c r="AL66" s="122"/>
      <c r="AM66" s="122"/>
      <c r="AN66" s="262"/>
      <c r="AO66" s="262"/>
      <c r="AP66" s="262"/>
      <c r="AQ66" s="263"/>
      <c r="AR66" s="193">
        <v>10000</v>
      </c>
      <c r="AS66" s="131">
        <f t="shared" si="32"/>
        <v>0</v>
      </c>
      <c r="AT66" s="132">
        <f t="shared" si="79"/>
        <v>81</v>
      </c>
      <c r="AU66" s="133" t="s">
        <v>129</v>
      </c>
      <c r="AV66" s="194"/>
      <c r="AW66" s="194"/>
      <c r="AX66" s="194"/>
      <c r="AY66" s="194"/>
      <c r="AZ66" s="194"/>
      <c r="BA66" s="122"/>
      <c r="BB66" s="122"/>
      <c r="BC66" s="262"/>
      <c r="BD66" s="262"/>
      <c r="BE66" s="262"/>
      <c r="BF66" s="263"/>
      <c r="BG66" s="193">
        <v>10000</v>
      </c>
      <c r="BH66" s="131">
        <f t="shared" si="33"/>
        <v>0</v>
      </c>
      <c r="BI66" s="132">
        <f t="shared" si="80"/>
        <v>81</v>
      </c>
      <c r="BJ66" s="400"/>
      <c r="BK66" s="133" t="s">
        <v>129</v>
      </c>
      <c r="BL66" s="194"/>
      <c r="BM66" s="194"/>
      <c r="BN66" s="194"/>
      <c r="BO66" s="194"/>
      <c r="BP66" s="194"/>
      <c r="BQ66" s="122"/>
      <c r="BR66" s="122"/>
      <c r="BS66" s="262"/>
      <c r="BT66" s="262"/>
      <c r="BU66" s="262"/>
      <c r="BV66" s="263"/>
      <c r="BW66" s="193">
        <v>10000</v>
      </c>
      <c r="BX66" s="131">
        <f t="shared" si="34"/>
        <v>0</v>
      </c>
      <c r="BY66" s="132">
        <f t="shared" si="95"/>
        <v>229</v>
      </c>
      <c r="BZ66" s="400"/>
      <c r="CA66" s="133" t="s">
        <v>129</v>
      </c>
      <c r="CB66" s="194"/>
      <c r="CC66" s="194"/>
      <c r="CD66" s="194"/>
      <c r="CE66" s="194"/>
      <c r="CF66" s="194"/>
      <c r="CG66" s="122"/>
      <c r="CH66" s="122"/>
      <c r="CI66" s="262"/>
      <c r="CJ66" s="262"/>
      <c r="CK66" s="262"/>
      <c r="CL66" s="263"/>
      <c r="CM66" s="193">
        <v>10000</v>
      </c>
      <c r="CN66" s="131">
        <f t="shared" si="35"/>
        <v>0</v>
      </c>
      <c r="CO66" s="132">
        <f t="shared" si="81"/>
        <v>0</v>
      </c>
      <c r="CP66" s="363" t="s">
        <v>129</v>
      </c>
      <c r="CQ66" s="364"/>
      <c r="CR66" s="364"/>
      <c r="CS66" s="364"/>
      <c r="CT66" s="364"/>
      <c r="CU66" s="364"/>
      <c r="CV66" s="358"/>
      <c r="CW66" s="358"/>
      <c r="CX66" s="367"/>
      <c r="CY66" s="367"/>
      <c r="CZ66" s="367"/>
      <c r="DA66" s="368"/>
      <c r="DB66" s="369">
        <v>10000</v>
      </c>
      <c r="DC66" s="370">
        <f t="shared" si="36"/>
        <v>0</v>
      </c>
      <c r="DD66" s="371">
        <f t="shared" si="6"/>
        <v>0</v>
      </c>
      <c r="DE66" s="133" t="s">
        <v>129</v>
      </c>
      <c r="DF66" s="194"/>
      <c r="DG66" s="194"/>
      <c r="DH66" s="194"/>
      <c r="DI66" s="194"/>
      <c r="DJ66" s="194"/>
      <c r="DK66" s="122"/>
      <c r="DL66" s="122"/>
      <c r="DM66" s="262"/>
      <c r="DN66" s="262"/>
      <c r="DO66" s="262"/>
      <c r="DP66" s="263"/>
      <c r="DQ66" s="193">
        <v>10000</v>
      </c>
      <c r="DR66" s="131">
        <f t="shared" si="37"/>
        <v>0</v>
      </c>
      <c r="DS66" s="132">
        <f t="shared" si="82"/>
        <v>0</v>
      </c>
      <c r="DT66" s="133" t="s">
        <v>129</v>
      </c>
      <c r="DU66" s="194"/>
      <c r="DV66" s="194"/>
      <c r="DW66" s="194"/>
      <c r="DX66" s="194"/>
      <c r="DY66" s="194"/>
      <c r="DZ66" s="122"/>
      <c r="EA66" s="122"/>
      <c r="EB66" s="262"/>
      <c r="EC66" s="262"/>
      <c r="ED66" s="262"/>
      <c r="EE66" s="263"/>
      <c r="EF66" s="193">
        <v>10000</v>
      </c>
      <c r="EG66" s="131">
        <f t="shared" si="38"/>
        <v>0</v>
      </c>
      <c r="EH66" s="132">
        <f t="shared" si="83"/>
        <v>0</v>
      </c>
      <c r="EI66" s="133" t="s">
        <v>129</v>
      </c>
      <c r="EJ66" s="194"/>
      <c r="EK66" s="194"/>
      <c r="EL66" s="194"/>
      <c r="EM66" s="194"/>
      <c r="EN66" s="194"/>
      <c r="EO66" s="122"/>
      <c r="EP66" s="122"/>
      <c r="EQ66" s="262"/>
      <c r="ER66" s="262"/>
      <c r="ES66" s="262"/>
      <c r="ET66" s="263"/>
      <c r="EU66" s="193">
        <v>10000</v>
      </c>
      <c r="EV66" s="131">
        <f t="shared" si="39"/>
        <v>0</v>
      </c>
      <c r="EW66" s="132">
        <f t="shared" si="84"/>
        <v>0</v>
      </c>
      <c r="EX66" s="133" t="s">
        <v>129</v>
      </c>
      <c r="EY66" s="194"/>
      <c r="EZ66" s="194"/>
      <c r="FA66" s="194"/>
      <c r="FB66" s="194"/>
      <c r="FC66" s="194"/>
      <c r="FD66" s="122"/>
      <c r="FE66" s="122"/>
      <c r="FF66" s="262"/>
      <c r="FG66" s="262"/>
      <c r="FH66" s="262"/>
      <c r="FI66" s="263"/>
      <c r="FJ66" s="193">
        <v>10000</v>
      </c>
      <c r="FK66" s="131">
        <f t="shared" si="40"/>
        <v>0</v>
      </c>
      <c r="FL66" s="132">
        <f t="shared" si="85"/>
        <v>0</v>
      </c>
      <c r="FM66" s="133" t="s">
        <v>129</v>
      </c>
      <c r="FN66" s="194"/>
      <c r="FO66" s="194"/>
      <c r="FP66" s="194"/>
      <c r="FQ66" s="194"/>
      <c r="FR66" s="194"/>
      <c r="FS66" s="122"/>
      <c r="FT66" s="122"/>
      <c r="FU66" s="262"/>
      <c r="FV66" s="262"/>
      <c r="FW66" s="262"/>
      <c r="FX66" s="263"/>
      <c r="FY66" s="193">
        <v>10000</v>
      </c>
      <c r="FZ66" s="131">
        <f t="shared" si="41"/>
        <v>0</v>
      </c>
      <c r="GA66" s="132">
        <f t="shared" si="86"/>
        <v>0</v>
      </c>
      <c r="GB66" s="133" t="s">
        <v>129</v>
      </c>
      <c r="GC66" s="194"/>
      <c r="GD66" s="194"/>
      <c r="GE66" s="194"/>
      <c r="GF66" s="194"/>
      <c r="GG66" s="194"/>
      <c r="GH66" s="122"/>
      <c r="GI66" s="122"/>
      <c r="GJ66" s="262"/>
      <c r="GK66" s="262"/>
      <c r="GL66" s="262"/>
      <c r="GM66" s="263"/>
      <c r="GN66" s="193">
        <v>10000</v>
      </c>
      <c r="GO66" s="131">
        <f t="shared" si="42"/>
        <v>0</v>
      </c>
      <c r="GP66" s="132">
        <f t="shared" si="87"/>
        <v>0</v>
      </c>
      <c r="GQ66" s="133" t="s">
        <v>129</v>
      </c>
      <c r="GR66" s="194"/>
      <c r="GS66" s="194"/>
      <c r="GT66" s="194"/>
      <c r="GU66" s="194"/>
      <c r="GV66" s="194"/>
      <c r="GW66" s="122"/>
      <c r="GX66" s="122"/>
      <c r="GY66" s="262"/>
      <c r="GZ66" s="262"/>
      <c r="HA66" s="262"/>
      <c r="HB66" s="263"/>
      <c r="HC66" s="193">
        <v>10000</v>
      </c>
      <c r="HD66" s="131">
        <f t="shared" si="43"/>
        <v>0</v>
      </c>
      <c r="HE66" s="132">
        <f t="shared" si="88"/>
        <v>4635</v>
      </c>
      <c r="HF66" s="133" t="s">
        <v>129</v>
      </c>
      <c r="HG66" s="194"/>
      <c r="HH66" s="194"/>
      <c r="HI66" s="194"/>
      <c r="HJ66" s="194"/>
      <c r="HK66" s="194"/>
      <c r="HL66" s="122"/>
      <c r="HM66" s="122"/>
      <c r="HN66" s="262"/>
      <c r="HO66" s="262"/>
      <c r="HP66" s="262"/>
      <c r="HQ66" s="263"/>
      <c r="HR66" s="193"/>
      <c r="HS66" s="131">
        <f t="shared" si="44"/>
        <v>0</v>
      </c>
      <c r="HT66" s="132">
        <f t="shared" si="14"/>
        <v>1341</v>
      </c>
      <c r="HU66" s="133" t="s">
        <v>129</v>
      </c>
      <c r="HV66" s="194"/>
      <c r="HW66" s="194"/>
      <c r="HX66" s="194"/>
      <c r="HY66" s="194"/>
      <c r="HZ66" s="194"/>
      <c r="IA66" s="122"/>
      <c r="IB66" s="122"/>
      <c r="IC66" s="262"/>
      <c r="ID66" s="262"/>
      <c r="IE66" s="262"/>
      <c r="IF66" s="263"/>
      <c r="IG66" s="193"/>
      <c r="IH66" s="131">
        <f t="shared" si="45"/>
        <v>0</v>
      </c>
      <c r="II66" s="132">
        <f t="shared" si="15"/>
        <v>6499</v>
      </c>
      <c r="IJ66" s="133" t="s">
        <v>129</v>
      </c>
      <c r="IK66" s="194"/>
      <c r="IL66" s="194"/>
      <c r="IM66" s="194"/>
      <c r="IN66" s="194"/>
      <c r="IO66" s="194"/>
      <c r="IP66" s="122"/>
      <c r="IQ66" s="122"/>
      <c r="IR66" s="262"/>
      <c r="IS66" s="262"/>
      <c r="IT66" s="262"/>
      <c r="IU66" s="263"/>
      <c r="IV66" s="193"/>
      <c r="IW66" s="131">
        <f t="shared" si="46"/>
        <v>0</v>
      </c>
      <c r="IX66" s="132">
        <f t="shared" si="16"/>
        <v>1508</v>
      </c>
      <c r="IY66" s="133" t="s">
        <v>129</v>
      </c>
      <c r="IZ66" s="194"/>
      <c r="JA66" s="194"/>
      <c r="JB66" s="194"/>
      <c r="JC66" s="194"/>
      <c r="JD66" s="194"/>
      <c r="JE66" s="122"/>
      <c r="JF66" s="122"/>
      <c r="JG66" s="262">
        <v>6</v>
      </c>
      <c r="JH66" s="262">
        <v>45</v>
      </c>
      <c r="JI66" s="262">
        <v>-6</v>
      </c>
      <c r="JJ66" s="263">
        <v>43</v>
      </c>
      <c r="JK66" s="193">
        <v>1000</v>
      </c>
      <c r="JL66" s="131">
        <f t="shared" si="47"/>
        <v>43</v>
      </c>
      <c r="JM66" s="132">
        <f t="shared" si="71"/>
        <v>2955</v>
      </c>
      <c r="JN66" s="133" t="s">
        <v>129</v>
      </c>
      <c r="JO66" s="194"/>
      <c r="JP66" s="194"/>
      <c r="JQ66" s="194"/>
      <c r="JR66" s="194"/>
      <c r="JS66" s="194"/>
      <c r="JT66" s="122"/>
      <c r="JU66" s="122"/>
      <c r="JV66" s="262"/>
      <c r="JW66" s="262"/>
      <c r="JX66" s="262"/>
      <c r="JY66" s="263"/>
      <c r="JZ66" s="193">
        <v>1000</v>
      </c>
      <c r="KA66" s="131">
        <f t="shared" si="77"/>
        <v>0</v>
      </c>
      <c r="KB66" s="132">
        <f t="shared" si="18"/>
        <v>252</v>
      </c>
      <c r="KC66" s="133" t="s">
        <v>129</v>
      </c>
      <c r="KD66" s="194"/>
      <c r="KE66" s="194"/>
      <c r="KF66" s="194"/>
      <c r="KG66" s="194"/>
      <c r="KH66" s="194"/>
      <c r="KI66" s="122"/>
      <c r="KJ66" s="122"/>
      <c r="KK66" s="262"/>
      <c r="KL66" s="262"/>
      <c r="KM66" s="262"/>
      <c r="KN66" s="263"/>
      <c r="KO66" s="193">
        <v>1000</v>
      </c>
      <c r="KP66" s="131">
        <f t="shared" si="49"/>
        <v>0</v>
      </c>
      <c r="KQ66" s="132">
        <f t="shared" si="19"/>
        <v>-230</v>
      </c>
      <c r="KR66" s="133" t="s">
        <v>129</v>
      </c>
      <c r="KS66" s="194"/>
      <c r="KT66" s="194"/>
      <c r="KU66" s="194"/>
      <c r="KV66" s="194"/>
      <c r="KW66" s="194"/>
      <c r="KX66" s="122"/>
      <c r="KY66" s="122"/>
      <c r="KZ66" s="262">
        <v>8</v>
      </c>
      <c r="LA66" s="262">
        <v>45</v>
      </c>
      <c r="LB66" s="262">
        <v>-1</v>
      </c>
      <c r="LC66" s="263">
        <v>44</v>
      </c>
      <c r="LD66" s="193">
        <v>1000</v>
      </c>
      <c r="LE66" s="131">
        <f t="shared" si="50"/>
        <v>44</v>
      </c>
      <c r="LF66" s="132">
        <f t="shared" si="20"/>
        <v>2138</v>
      </c>
      <c r="LG66" s="271"/>
      <c r="LH66" s="133" t="s">
        <v>129</v>
      </c>
      <c r="LI66" s="194"/>
      <c r="LJ66" s="194"/>
      <c r="LK66" s="194"/>
      <c r="LL66" s="194"/>
      <c r="LM66" s="192"/>
      <c r="LN66" s="194"/>
      <c r="LO66" s="194"/>
      <c r="LP66" s="121"/>
      <c r="LQ66" s="122"/>
      <c r="LR66" s="197"/>
      <c r="LS66" s="197"/>
      <c r="LT66" s="122"/>
      <c r="LU66" s="129">
        <v>1</v>
      </c>
      <c r="LV66" s="129"/>
      <c r="LW66" s="129"/>
      <c r="LX66" s="130"/>
      <c r="LY66" s="193">
        <v>1000</v>
      </c>
      <c r="LZ66" s="131">
        <f t="shared" si="51"/>
        <v>0</v>
      </c>
      <c r="MA66" s="132">
        <f t="shared" si="21"/>
        <v>513</v>
      </c>
      <c r="MB66" s="229"/>
      <c r="MC66" s="133" t="s">
        <v>129</v>
      </c>
      <c r="MD66" s="194"/>
      <c r="ME66" s="194"/>
      <c r="MF66" s="194"/>
      <c r="MG66" s="194"/>
      <c r="MH66" s="192"/>
      <c r="MI66" s="194"/>
      <c r="MJ66" s="194"/>
      <c r="MK66" s="121"/>
      <c r="ML66" s="122"/>
      <c r="MM66" s="197"/>
      <c r="MN66" s="197"/>
      <c r="MO66" s="122"/>
      <c r="MP66" s="129">
        <v>1</v>
      </c>
      <c r="MQ66" s="129"/>
      <c r="MR66" s="129"/>
      <c r="MS66" s="130"/>
      <c r="MT66" s="193">
        <v>1000</v>
      </c>
      <c r="MU66" s="131">
        <f t="shared" si="52"/>
        <v>0</v>
      </c>
      <c r="MV66" s="132">
        <f t="shared" si="22"/>
        <v>158</v>
      </c>
      <c r="MX66" s="133" t="s">
        <v>129</v>
      </c>
      <c r="MY66" s="194"/>
      <c r="MZ66" s="194"/>
      <c r="NA66" s="194"/>
      <c r="NB66" s="194"/>
      <c r="NC66" s="192"/>
      <c r="ND66" s="194"/>
      <c r="NE66" s="194"/>
      <c r="NF66" s="121"/>
      <c r="NG66" s="122"/>
      <c r="NH66" s="197"/>
      <c r="NI66" s="197"/>
      <c r="NJ66" s="122"/>
      <c r="NK66" s="129">
        <v>1</v>
      </c>
      <c r="NL66" s="129"/>
      <c r="NM66" s="129"/>
      <c r="NN66" s="130">
        <v>7</v>
      </c>
      <c r="NO66" s="193">
        <v>292</v>
      </c>
      <c r="NP66" s="131">
        <f t="shared" si="53"/>
        <v>7</v>
      </c>
      <c r="NQ66" s="132">
        <f t="shared" si="23"/>
        <v>290</v>
      </c>
      <c r="NS66" s="133" t="s">
        <v>129</v>
      </c>
      <c r="NT66" s="194"/>
      <c r="NU66" s="194"/>
      <c r="NV66" s="194"/>
      <c r="NW66" s="194"/>
      <c r="NX66" s="192"/>
      <c r="NY66" s="194"/>
      <c r="NZ66" s="194"/>
      <c r="OA66" s="121"/>
      <c r="OB66" s="122"/>
      <c r="OC66" s="197"/>
      <c r="OD66" s="197"/>
      <c r="OE66" s="122"/>
      <c r="OF66" s="129">
        <v>64</v>
      </c>
      <c r="OG66" s="129">
        <v>99</v>
      </c>
      <c r="OH66" s="129">
        <v>-25</v>
      </c>
      <c r="OI66" s="130">
        <v>99</v>
      </c>
      <c r="OJ66" s="193">
        <v>1000</v>
      </c>
      <c r="OK66" s="131">
        <f t="shared" si="54"/>
        <v>99</v>
      </c>
      <c r="OL66" s="132">
        <f t="shared" si="24"/>
        <v>3528</v>
      </c>
      <c r="OQ66" s="363" t="s">
        <v>129</v>
      </c>
      <c r="OR66" s="473"/>
      <c r="OS66" s="473"/>
      <c r="OT66" s="473"/>
      <c r="OU66" s="473"/>
      <c r="OV66" s="473"/>
      <c r="OW66" s="358"/>
      <c r="OX66" s="358"/>
      <c r="OY66" s="367"/>
      <c r="OZ66" s="367"/>
      <c r="PA66" s="367"/>
      <c r="PB66" s="368"/>
      <c r="PC66" s="476">
        <v>1000</v>
      </c>
      <c r="PD66" s="370">
        <f t="shared" si="55"/>
        <v>0</v>
      </c>
      <c r="PE66" s="477">
        <f t="shared" si="89"/>
        <v>0</v>
      </c>
      <c r="PF66" s="133" t="s">
        <v>129</v>
      </c>
      <c r="PG66" s="194"/>
      <c r="PH66" s="194"/>
      <c r="PI66" s="194"/>
      <c r="PJ66" s="194"/>
      <c r="PK66" s="194"/>
      <c r="PL66" s="122"/>
      <c r="PM66" s="122"/>
      <c r="PN66" s="262"/>
      <c r="PO66" s="262"/>
      <c r="PP66" s="262"/>
      <c r="PQ66" s="263"/>
      <c r="PR66" s="193">
        <v>1000</v>
      </c>
      <c r="PS66" s="131">
        <f t="shared" si="56"/>
        <v>0</v>
      </c>
      <c r="PT66" s="132">
        <f t="shared" si="90"/>
        <v>0</v>
      </c>
      <c r="PU66" s="133" t="s">
        <v>129</v>
      </c>
      <c r="PV66" s="194"/>
      <c r="PW66" s="194"/>
      <c r="PX66" s="194"/>
      <c r="PY66" s="194"/>
      <c r="PZ66" s="194"/>
      <c r="QA66" s="122"/>
      <c r="QB66" s="122"/>
      <c r="QC66" s="262"/>
      <c r="QD66" s="262"/>
      <c r="QE66" s="262"/>
      <c r="QF66" s="263"/>
      <c r="QG66" s="193">
        <v>1000</v>
      </c>
      <c r="QH66" s="131">
        <f t="shared" si="57"/>
        <v>0</v>
      </c>
      <c r="QI66" s="132">
        <f t="shared" si="91"/>
        <v>0</v>
      </c>
      <c r="QJ66" s="133" t="s">
        <v>129</v>
      </c>
      <c r="QK66" s="194"/>
      <c r="QL66" s="194"/>
      <c r="QM66" s="194"/>
      <c r="QN66" s="194"/>
      <c r="QO66" s="194"/>
      <c r="QP66" s="122"/>
      <c r="QQ66" s="122"/>
      <c r="QR66" s="262"/>
      <c r="QS66" s="262"/>
      <c r="QT66" s="262"/>
      <c r="QU66" s="263"/>
      <c r="QV66" s="193">
        <v>1000</v>
      </c>
      <c r="QW66" s="131">
        <f t="shared" si="58"/>
        <v>0</v>
      </c>
      <c r="QX66" s="132">
        <f t="shared" si="92"/>
        <v>0</v>
      </c>
      <c r="QY66" s="133" t="s">
        <v>129</v>
      </c>
      <c r="QZ66" s="194"/>
      <c r="RA66" s="194"/>
      <c r="RB66" s="194"/>
      <c r="RC66" s="194"/>
      <c r="RD66" s="194"/>
      <c r="RE66" s="122"/>
      <c r="RF66" s="122"/>
      <c r="RG66" s="262">
        <v>8</v>
      </c>
      <c r="RH66" s="262">
        <v>54</v>
      </c>
      <c r="RI66" s="262">
        <v>-5</v>
      </c>
      <c r="RJ66" s="263">
        <v>48</v>
      </c>
      <c r="RK66" s="193">
        <v>1000</v>
      </c>
      <c r="RL66" s="131">
        <f t="shared" si="59"/>
        <v>48</v>
      </c>
      <c r="RM66" s="132">
        <f t="shared" si="93"/>
        <v>327</v>
      </c>
    </row>
    <row r="67" spans="1:481" ht="14.4">
      <c r="A67" s="133" t="s">
        <v>130</v>
      </c>
      <c r="B67" s="194"/>
      <c r="C67" s="194"/>
      <c r="D67" s="194"/>
      <c r="E67" s="194"/>
      <c r="F67" s="194"/>
      <c r="G67" s="197"/>
      <c r="H67" s="125" t="s">
        <v>233</v>
      </c>
      <c r="I67" s="200"/>
      <c r="J67" s="201"/>
      <c r="K67" s="201"/>
      <c r="L67" s="141"/>
      <c r="M67" s="193"/>
      <c r="N67" s="131">
        <f t="shared" ref="N67" si="96">L67</f>
        <v>0</v>
      </c>
      <c r="O67" s="132">
        <f t="shared" ref="O67" si="97">N67+O66</f>
        <v>18</v>
      </c>
      <c r="Q67" s="133" t="s">
        <v>130</v>
      </c>
      <c r="R67" s="194"/>
      <c r="S67" s="194"/>
      <c r="T67" s="194"/>
      <c r="U67" s="194"/>
      <c r="V67" s="194"/>
      <c r="W67" s="197"/>
      <c r="X67" s="125" t="s">
        <v>233</v>
      </c>
      <c r="Y67" s="200"/>
      <c r="Z67" s="201"/>
      <c r="AA67" s="201"/>
      <c r="AB67" s="141"/>
      <c r="AC67" s="193"/>
      <c r="AD67" s="131">
        <f t="shared" si="31"/>
        <v>0</v>
      </c>
      <c r="AE67" s="132">
        <f t="shared" si="78"/>
        <v>275</v>
      </c>
      <c r="AF67" s="133" t="s">
        <v>130</v>
      </c>
      <c r="AG67" s="194"/>
      <c r="AH67" s="194"/>
      <c r="AI67" s="194"/>
      <c r="AJ67" s="194"/>
      <c r="AK67" s="194"/>
      <c r="AL67" s="197"/>
      <c r="AM67" s="125" t="s">
        <v>233</v>
      </c>
      <c r="AN67" s="200"/>
      <c r="AO67" s="201"/>
      <c r="AP67" s="201"/>
      <c r="AQ67" s="141"/>
      <c r="AR67" s="193"/>
      <c r="AS67" s="131">
        <f t="shared" si="32"/>
        <v>0</v>
      </c>
      <c r="AT67" s="132">
        <f t="shared" si="79"/>
        <v>81</v>
      </c>
      <c r="AU67" s="133" t="s">
        <v>130</v>
      </c>
      <c r="AV67" s="194"/>
      <c r="AW67" s="194"/>
      <c r="AX67" s="194"/>
      <c r="AY67" s="194"/>
      <c r="AZ67" s="194"/>
      <c r="BA67" s="197"/>
      <c r="BB67" s="125" t="s">
        <v>233</v>
      </c>
      <c r="BC67" s="200"/>
      <c r="BD67" s="201"/>
      <c r="BE67" s="201"/>
      <c r="BF67" s="141"/>
      <c r="BG67" s="193"/>
      <c r="BH67" s="131">
        <f t="shared" si="33"/>
        <v>0</v>
      </c>
      <c r="BI67" s="132">
        <f t="shared" si="80"/>
        <v>81</v>
      </c>
      <c r="BJ67" s="400"/>
      <c r="BK67" s="133" t="s">
        <v>130</v>
      </c>
      <c r="BL67" s="194"/>
      <c r="BM67" s="194"/>
      <c r="BN67" s="194"/>
      <c r="BO67" s="194"/>
      <c r="BP67" s="194"/>
      <c r="BQ67" s="197"/>
      <c r="BR67" s="125" t="s">
        <v>233</v>
      </c>
      <c r="BS67" s="200"/>
      <c r="BT67" s="201"/>
      <c r="BU67" s="201"/>
      <c r="BV67" s="141"/>
      <c r="BW67" s="193"/>
      <c r="BX67" s="131">
        <f t="shared" si="34"/>
        <v>0</v>
      </c>
      <c r="BY67" s="132">
        <v>0</v>
      </c>
      <c r="BZ67" s="400"/>
      <c r="CA67" s="133" t="s">
        <v>130</v>
      </c>
      <c r="CB67" s="194"/>
      <c r="CC67" s="194"/>
      <c r="CD67" s="194"/>
      <c r="CE67" s="194"/>
      <c r="CF67" s="194"/>
      <c r="CG67" s="197"/>
      <c r="CH67" s="125" t="s">
        <v>233</v>
      </c>
      <c r="CI67" s="200"/>
      <c r="CJ67" s="201"/>
      <c r="CK67" s="201"/>
      <c r="CL67" s="141"/>
      <c r="CM67" s="193"/>
      <c r="CN67" s="131">
        <f t="shared" si="35"/>
        <v>0</v>
      </c>
      <c r="CO67" s="132">
        <v>0</v>
      </c>
      <c r="CP67" s="363" t="s">
        <v>130</v>
      </c>
      <c r="CQ67" s="364"/>
      <c r="CR67" s="364"/>
      <c r="CS67" s="364"/>
      <c r="CT67" s="364"/>
      <c r="CU67" s="364"/>
      <c r="CV67" s="378"/>
      <c r="CW67" s="366" t="s">
        <v>233</v>
      </c>
      <c r="CX67" s="384"/>
      <c r="CY67" s="381"/>
      <c r="CZ67" s="381"/>
      <c r="DA67" s="382"/>
      <c r="DB67" s="369"/>
      <c r="DC67" s="370">
        <f t="shared" si="36"/>
        <v>0</v>
      </c>
      <c r="DD67" s="371">
        <v>0</v>
      </c>
      <c r="DE67" s="133" t="s">
        <v>130</v>
      </c>
      <c r="DF67" s="194"/>
      <c r="DG67" s="194"/>
      <c r="DH67" s="194"/>
      <c r="DI67" s="194"/>
      <c r="DJ67" s="194"/>
      <c r="DK67" s="197"/>
      <c r="DL67" s="125" t="s">
        <v>233</v>
      </c>
      <c r="DM67" s="200"/>
      <c r="DN67" s="201"/>
      <c r="DO67" s="201"/>
      <c r="DP67" s="141"/>
      <c r="DQ67" s="193"/>
      <c r="DR67" s="131">
        <f t="shared" si="37"/>
        <v>0</v>
      </c>
      <c r="DS67" s="132">
        <v>0</v>
      </c>
      <c r="DT67" s="133" t="s">
        <v>130</v>
      </c>
      <c r="DU67" s="194"/>
      <c r="DV67" s="194"/>
      <c r="DW67" s="194"/>
      <c r="DX67" s="194"/>
      <c r="DY67" s="194"/>
      <c r="DZ67" s="197"/>
      <c r="EA67" s="125" t="s">
        <v>233</v>
      </c>
      <c r="EB67" s="200"/>
      <c r="EC67" s="201"/>
      <c r="ED67" s="201"/>
      <c r="EE67" s="141"/>
      <c r="EF67" s="193"/>
      <c r="EG67" s="131">
        <f t="shared" si="38"/>
        <v>0</v>
      </c>
      <c r="EH67" s="132">
        <v>0</v>
      </c>
      <c r="EI67" s="133" t="s">
        <v>130</v>
      </c>
      <c r="EJ67" s="194"/>
      <c r="EK67" s="194"/>
      <c r="EL67" s="194"/>
      <c r="EM67" s="194"/>
      <c r="EN67" s="194"/>
      <c r="EO67" s="197"/>
      <c r="EP67" s="125" t="s">
        <v>233</v>
      </c>
      <c r="EQ67" s="200"/>
      <c r="ER67" s="201"/>
      <c r="ES67" s="201"/>
      <c r="ET67" s="141"/>
      <c r="EU67" s="193"/>
      <c r="EV67" s="131">
        <f t="shared" si="39"/>
        <v>0</v>
      </c>
      <c r="EW67" s="132">
        <v>0</v>
      </c>
      <c r="EX67" s="133" t="s">
        <v>130</v>
      </c>
      <c r="EY67" s="194"/>
      <c r="EZ67" s="194"/>
      <c r="FA67" s="194"/>
      <c r="FB67" s="194"/>
      <c r="FC67" s="194"/>
      <c r="FD67" s="197"/>
      <c r="FE67" s="125" t="s">
        <v>233</v>
      </c>
      <c r="FF67" s="200"/>
      <c r="FG67" s="201"/>
      <c r="FH67" s="201"/>
      <c r="FI67" s="141"/>
      <c r="FJ67" s="193"/>
      <c r="FK67" s="131">
        <f t="shared" si="40"/>
        <v>0</v>
      </c>
      <c r="FL67" s="132">
        <v>0</v>
      </c>
      <c r="FM67" s="133" t="s">
        <v>130</v>
      </c>
      <c r="FN67" s="194"/>
      <c r="FO67" s="194"/>
      <c r="FP67" s="194"/>
      <c r="FQ67" s="194"/>
      <c r="FR67" s="194"/>
      <c r="FS67" s="197"/>
      <c r="FT67" s="125" t="s">
        <v>233</v>
      </c>
      <c r="FU67" s="200"/>
      <c r="FV67" s="201"/>
      <c r="FW67" s="201"/>
      <c r="FX67" s="141"/>
      <c r="FY67" s="193"/>
      <c r="FZ67" s="131">
        <f t="shared" si="41"/>
        <v>0</v>
      </c>
      <c r="GA67" s="132">
        <v>0</v>
      </c>
      <c r="GB67" s="133" t="s">
        <v>130</v>
      </c>
      <c r="GC67" s="194"/>
      <c r="GD67" s="194"/>
      <c r="GE67" s="194"/>
      <c r="GF67" s="194"/>
      <c r="GG67" s="194"/>
      <c r="GH67" s="197"/>
      <c r="GI67" s="125" t="s">
        <v>233</v>
      </c>
      <c r="GJ67" s="200"/>
      <c r="GK67" s="201"/>
      <c r="GL67" s="201"/>
      <c r="GM67" s="141"/>
      <c r="GN67" s="193"/>
      <c r="GO67" s="131">
        <f t="shared" si="42"/>
        <v>0</v>
      </c>
      <c r="GP67" s="132">
        <v>0</v>
      </c>
      <c r="GQ67" s="133" t="s">
        <v>130</v>
      </c>
      <c r="GR67" s="194"/>
      <c r="GS67" s="194"/>
      <c r="GT67" s="194"/>
      <c r="GU67" s="194"/>
      <c r="GV67" s="194"/>
      <c r="GW67" s="197"/>
      <c r="GX67" s="125" t="s">
        <v>233</v>
      </c>
      <c r="GY67" s="200"/>
      <c r="GZ67" s="201"/>
      <c r="HA67" s="201"/>
      <c r="HB67" s="141"/>
      <c r="HC67" s="193"/>
      <c r="HD67" s="131">
        <f t="shared" si="43"/>
        <v>0</v>
      </c>
      <c r="HE67" s="132">
        <v>0</v>
      </c>
      <c r="HF67" s="133" t="s">
        <v>130</v>
      </c>
      <c r="HG67" s="194"/>
      <c r="HH67" s="194"/>
      <c r="HI67" s="194"/>
      <c r="HJ67" s="194"/>
      <c r="HK67" s="194"/>
      <c r="HL67" s="197"/>
      <c r="HM67" s="197"/>
      <c r="HN67" s="200"/>
      <c r="HO67" s="201"/>
      <c r="HP67" s="201"/>
      <c r="HQ67" s="141"/>
      <c r="HR67" s="193"/>
      <c r="HS67" s="131">
        <f t="shared" si="44"/>
        <v>0</v>
      </c>
      <c r="HT67" s="132">
        <f t="shared" si="14"/>
        <v>1341</v>
      </c>
      <c r="HU67" s="133" t="s">
        <v>130</v>
      </c>
      <c r="HV67" s="194"/>
      <c r="HW67" s="194"/>
      <c r="HX67" s="194"/>
      <c r="HY67" s="194"/>
      <c r="HZ67" s="194"/>
      <c r="IA67" s="197"/>
      <c r="IB67" s="197"/>
      <c r="IC67" s="200"/>
      <c r="ID67" s="201"/>
      <c r="IE67" s="201"/>
      <c r="IF67" s="141"/>
      <c r="IG67" s="193"/>
      <c r="IH67" s="131">
        <f t="shared" si="45"/>
        <v>0</v>
      </c>
      <c r="II67" s="132">
        <f t="shared" si="15"/>
        <v>6499</v>
      </c>
      <c r="IJ67" s="133" t="s">
        <v>130</v>
      </c>
      <c r="IK67" s="194"/>
      <c r="IL67" s="194"/>
      <c r="IM67" s="194"/>
      <c r="IN67" s="194"/>
      <c r="IO67" s="194"/>
      <c r="IP67" s="197"/>
      <c r="IQ67" s="197"/>
      <c r="IR67" s="200"/>
      <c r="IS67" s="201"/>
      <c r="IT67" s="201"/>
      <c r="IU67" s="141"/>
      <c r="IV67" s="193"/>
      <c r="IW67" s="131">
        <f t="shared" si="46"/>
        <v>0</v>
      </c>
      <c r="IX67" s="132">
        <f t="shared" si="16"/>
        <v>1508</v>
      </c>
      <c r="IY67" s="133" t="s">
        <v>130</v>
      </c>
      <c r="IZ67" s="194"/>
      <c r="JA67" s="194"/>
      <c r="JB67" s="194"/>
      <c r="JC67" s="194"/>
      <c r="JD67" s="194"/>
      <c r="JE67" s="197"/>
      <c r="JF67" s="197"/>
      <c r="JG67" s="200"/>
      <c r="JH67" s="201"/>
      <c r="JI67" s="201"/>
      <c r="JJ67" s="141"/>
      <c r="JK67" s="193"/>
      <c r="JL67" s="131">
        <f t="shared" si="47"/>
        <v>0</v>
      </c>
      <c r="JM67" s="132">
        <f t="shared" si="71"/>
        <v>2955</v>
      </c>
      <c r="JN67" s="133" t="s">
        <v>130</v>
      </c>
      <c r="JO67" s="194"/>
      <c r="JP67" s="194"/>
      <c r="JQ67" s="194"/>
      <c r="JR67" s="194"/>
      <c r="JS67" s="194"/>
      <c r="JT67" s="197"/>
      <c r="JU67" s="197"/>
      <c r="JV67" s="200"/>
      <c r="JW67" s="201"/>
      <c r="JX67" s="201"/>
      <c r="JY67" s="141"/>
      <c r="JZ67" s="193"/>
      <c r="KA67" s="131">
        <f t="shared" si="77"/>
        <v>0</v>
      </c>
      <c r="KB67" s="132">
        <f t="shared" si="18"/>
        <v>252</v>
      </c>
      <c r="KC67" s="133" t="s">
        <v>130</v>
      </c>
      <c r="KD67" s="194"/>
      <c r="KE67" s="194"/>
      <c r="KF67" s="194"/>
      <c r="KG67" s="194"/>
      <c r="KH67" s="194"/>
      <c r="KI67" s="197"/>
      <c r="KJ67" s="197"/>
      <c r="KK67" s="200"/>
      <c r="KL67" s="201"/>
      <c r="KM67" s="201"/>
      <c r="KN67" s="141"/>
      <c r="KO67" s="193"/>
      <c r="KP67" s="131">
        <f t="shared" si="49"/>
        <v>0</v>
      </c>
      <c r="KQ67" s="132">
        <f t="shared" si="19"/>
        <v>-230</v>
      </c>
      <c r="KR67" s="133" t="s">
        <v>130</v>
      </c>
      <c r="KS67" s="194"/>
      <c r="KT67" s="194"/>
      <c r="KU67" s="194"/>
      <c r="KV67" s="194"/>
      <c r="KW67" s="194"/>
      <c r="KX67" s="197"/>
      <c r="KY67" s="197"/>
      <c r="KZ67" s="200"/>
      <c r="LA67" s="201"/>
      <c r="LB67" s="201"/>
      <c r="LC67" s="141"/>
      <c r="LD67" s="193"/>
      <c r="LE67" s="131">
        <f t="shared" si="50"/>
        <v>0</v>
      </c>
      <c r="LF67" s="132">
        <f t="shared" si="20"/>
        <v>2138</v>
      </c>
      <c r="LG67" s="271"/>
      <c r="LH67" s="133" t="s">
        <v>130</v>
      </c>
      <c r="LI67" s="194"/>
      <c r="LJ67" s="194"/>
      <c r="LK67" s="194"/>
      <c r="LL67" s="194"/>
      <c r="LM67" s="192"/>
      <c r="LN67" s="194"/>
      <c r="LO67" s="194"/>
      <c r="LP67" s="198"/>
      <c r="LQ67" s="145"/>
      <c r="LR67" s="203"/>
      <c r="LS67" s="122"/>
      <c r="LT67" s="122"/>
      <c r="LU67" s="200"/>
      <c r="LV67" s="201"/>
      <c r="LW67" s="201"/>
      <c r="LX67" s="141"/>
      <c r="LY67" s="193"/>
      <c r="LZ67" s="131">
        <f t="shared" si="51"/>
        <v>0</v>
      </c>
      <c r="MA67" s="132">
        <v>0</v>
      </c>
      <c r="MB67" s="229"/>
      <c r="MC67" s="133" t="s">
        <v>130</v>
      </c>
      <c r="MD67" s="194"/>
      <c r="ME67" s="194"/>
      <c r="MF67" s="194"/>
      <c r="MG67" s="194"/>
      <c r="MH67" s="192"/>
      <c r="MI67" s="194"/>
      <c r="MJ67" s="194"/>
      <c r="MK67" s="198"/>
      <c r="ML67" s="145"/>
      <c r="MM67" s="203"/>
      <c r="MN67" s="122"/>
      <c r="MO67" s="122"/>
      <c r="MP67" s="200"/>
      <c r="MQ67" s="201"/>
      <c r="MR67" s="201"/>
      <c r="MS67" s="141"/>
      <c r="MT67" s="193"/>
      <c r="MU67" s="131">
        <f t="shared" si="52"/>
        <v>0</v>
      </c>
      <c r="MV67" s="132">
        <v>0</v>
      </c>
      <c r="MX67" s="133" t="s">
        <v>130</v>
      </c>
      <c r="MY67" s="194"/>
      <c r="MZ67" s="194"/>
      <c r="NA67" s="194"/>
      <c r="NB67" s="194"/>
      <c r="NC67" s="192"/>
      <c r="ND67" s="194"/>
      <c r="NE67" s="194"/>
      <c r="NF67" s="198"/>
      <c r="NG67" s="145"/>
      <c r="NH67" s="203"/>
      <c r="NI67" s="122"/>
      <c r="NJ67" s="122"/>
      <c r="NK67" s="200"/>
      <c r="NL67" s="201"/>
      <c r="NM67" s="201"/>
      <c r="NN67" s="141"/>
      <c r="NO67" s="193"/>
      <c r="NP67" s="131">
        <f t="shared" si="53"/>
        <v>0</v>
      </c>
      <c r="NQ67" s="132">
        <v>0</v>
      </c>
      <c r="NS67" s="133" t="s">
        <v>130</v>
      </c>
      <c r="NT67" s="194"/>
      <c r="NU67" s="194"/>
      <c r="NV67" s="194"/>
      <c r="NW67" s="194"/>
      <c r="NX67" s="192"/>
      <c r="NY67" s="194"/>
      <c r="NZ67" s="194"/>
      <c r="OA67" s="198"/>
      <c r="OB67" s="145"/>
      <c r="OC67" s="203"/>
      <c r="OD67" s="122"/>
      <c r="OE67" s="122"/>
      <c r="OF67" s="200"/>
      <c r="OG67" s="201"/>
      <c r="OH67" s="201"/>
      <c r="OI67" s="141"/>
      <c r="OJ67" s="193"/>
      <c r="OK67" s="131">
        <f t="shared" si="54"/>
        <v>0</v>
      </c>
      <c r="OL67" s="132">
        <v>0</v>
      </c>
      <c r="OQ67" s="363" t="s">
        <v>130</v>
      </c>
      <c r="OR67" s="473"/>
      <c r="OS67" s="473"/>
      <c r="OT67" s="473"/>
      <c r="OU67" s="473"/>
      <c r="OV67" s="473"/>
      <c r="OW67" s="481"/>
      <c r="OX67" s="475" t="s">
        <v>233</v>
      </c>
      <c r="OY67" s="486"/>
      <c r="OZ67" s="484"/>
      <c r="PA67" s="484"/>
      <c r="PB67" s="382"/>
      <c r="PC67" s="476"/>
      <c r="PD67" s="370">
        <f t="shared" si="55"/>
        <v>0</v>
      </c>
      <c r="PE67" s="477">
        <f t="shared" si="89"/>
        <v>0</v>
      </c>
      <c r="PF67" s="133" t="s">
        <v>130</v>
      </c>
      <c r="PG67" s="194"/>
      <c r="PH67" s="194"/>
      <c r="PI67" s="194"/>
      <c r="PJ67" s="194"/>
      <c r="PK67" s="194"/>
      <c r="PL67" s="197"/>
      <c r="PM67" s="125" t="s">
        <v>233</v>
      </c>
      <c r="PN67" s="200"/>
      <c r="PO67" s="201"/>
      <c r="PP67" s="201"/>
      <c r="PQ67" s="141"/>
      <c r="PR67" s="193"/>
      <c r="PS67" s="131">
        <f t="shared" si="56"/>
        <v>0</v>
      </c>
      <c r="PT67" s="132">
        <f t="shared" si="90"/>
        <v>0</v>
      </c>
      <c r="PU67" s="133" t="s">
        <v>130</v>
      </c>
      <c r="PV67" s="194"/>
      <c r="PW67" s="194"/>
      <c r="PX67" s="194"/>
      <c r="PY67" s="194"/>
      <c r="PZ67" s="194"/>
      <c r="QA67" s="197"/>
      <c r="QB67" s="125" t="s">
        <v>233</v>
      </c>
      <c r="QC67" s="200"/>
      <c r="QD67" s="201"/>
      <c r="QE67" s="201"/>
      <c r="QF67" s="141"/>
      <c r="QG67" s="193"/>
      <c r="QH67" s="131">
        <f t="shared" si="57"/>
        <v>0</v>
      </c>
      <c r="QI67" s="132">
        <f t="shared" si="91"/>
        <v>0</v>
      </c>
      <c r="QJ67" s="133" t="s">
        <v>130</v>
      </c>
      <c r="QK67" s="194"/>
      <c r="QL67" s="194"/>
      <c r="QM67" s="194"/>
      <c r="QN67" s="194"/>
      <c r="QO67" s="194"/>
      <c r="QP67" s="197"/>
      <c r="QQ67" s="125" t="s">
        <v>233</v>
      </c>
      <c r="QR67" s="200"/>
      <c r="QS67" s="201"/>
      <c r="QT67" s="201"/>
      <c r="QU67" s="141"/>
      <c r="QV67" s="193"/>
      <c r="QW67" s="131">
        <f t="shared" si="58"/>
        <v>0</v>
      </c>
      <c r="QX67" s="132">
        <f t="shared" si="92"/>
        <v>0</v>
      </c>
      <c r="QY67" s="133" t="s">
        <v>130</v>
      </c>
      <c r="QZ67" s="194"/>
      <c r="RA67" s="194"/>
      <c r="RB67" s="194"/>
      <c r="RC67" s="194"/>
      <c r="RD67" s="194"/>
      <c r="RE67" s="197"/>
      <c r="RF67" s="125" t="s">
        <v>233</v>
      </c>
      <c r="RG67" s="200"/>
      <c r="RH67" s="201"/>
      <c r="RI67" s="201"/>
      <c r="RJ67" s="141"/>
      <c r="RK67" s="193"/>
      <c r="RL67" s="131">
        <f t="shared" si="59"/>
        <v>0</v>
      </c>
      <c r="RM67" s="132">
        <f t="shared" si="93"/>
        <v>327</v>
      </c>
    </row>
    <row r="68" spans="1:481" ht="14.4">
      <c r="A68" s="199"/>
      <c r="B68" s="181"/>
      <c r="C68" s="181"/>
      <c r="D68" s="197"/>
      <c r="E68" s="197"/>
      <c r="F68" s="197"/>
      <c r="G68" s="122"/>
      <c r="H68" s="125" t="s">
        <v>253</v>
      </c>
      <c r="I68" s="367"/>
      <c r="J68" s="367"/>
      <c r="K68" s="367"/>
      <c r="L68" s="368"/>
      <c r="M68" s="193">
        <v>1000</v>
      </c>
      <c r="N68" s="131">
        <f t="shared" ref="N68:N108" si="98">L68</f>
        <v>0</v>
      </c>
      <c r="O68" s="132">
        <f t="shared" si="0"/>
        <v>18</v>
      </c>
      <c r="Q68" s="199"/>
      <c r="R68" s="181"/>
      <c r="S68" s="181"/>
      <c r="T68" s="197"/>
      <c r="U68" s="197"/>
      <c r="V68" s="197"/>
      <c r="W68" s="122"/>
      <c r="X68" s="125" t="s">
        <v>253</v>
      </c>
      <c r="Y68" s="367"/>
      <c r="Z68" s="367"/>
      <c r="AA68" s="367"/>
      <c r="AB68" s="368"/>
      <c r="AC68" s="193">
        <v>10000</v>
      </c>
      <c r="AD68" s="131">
        <f t="shared" si="31"/>
        <v>0</v>
      </c>
      <c r="AE68" s="132">
        <f t="shared" si="78"/>
        <v>275</v>
      </c>
      <c r="AF68" s="199"/>
      <c r="AG68" s="181"/>
      <c r="AH68" s="181"/>
      <c r="AI68" s="197"/>
      <c r="AJ68" s="197"/>
      <c r="AK68" s="197"/>
      <c r="AL68" s="122"/>
      <c r="AM68" s="125" t="s">
        <v>253</v>
      </c>
      <c r="AN68" s="367">
        <v>20</v>
      </c>
      <c r="AO68" s="367">
        <v>107</v>
      </c>
      <c r="AP68" s="367">
        <v>-1</v>
      </c>
      <c r="AQ68" s="368">
        <v>107</v>
      </c>
      <c r="AR68" s="193">
        <v>10000</v>
      </c>
      <c r="AS68" s="131">
        <f t="shared" si="32"/>
        <v>107</v>
      </c>
      <c r="AT68" s="132">
        <f t="shared" si="79"/>
        <v>188</v>
      </c>
      <c r="AU68" s="199"/>
      <c r="AV68" s="181"/>
      <c r="AW68" s="181"/>
      <c r="AX68" s="197"/>
      <c r="AY68" s="197"/>
      <c r="AZ68" s="197"/>
      <c r="BA68" s="122"/>
      <c r="BB68" s="125" t="s">
        <v>253</v>
      </c>
      <c r="BC68" s="367">
        <v>20</v>
      </c>
      <c r="BD68" s="367">
        <v>107</v>
      </c>
      <c r="BE68" s="367">
        <v>-1</v>
      </c>
      <c r="BF68" s="368">
        <v>107</v>
      </c>
      <c r="BG68" s="193">
        <v>10000</v>
      </c>
      <c r="BH68" s="131">
        <f t="shared" si="33"/>
        <v>107</v>
      </c>
      <c r="BI68" s="132">
        <f t="shared" si="80"/>
        <v>188</v>
      </c>
      <c r="BJ68" s="160"/>
      <c r="BK68" s="199"/>
      <c r="BL68" s="181"/>
      <c r="BM68" s="181"/>
      <c r="BN68" s="197"/>
      <c r="BO68" s="197"/>
      <c r="BP68" s="197"/>
      <c r="BQ68" s="122"/>
      <c r="BR68" s="125" t="s">
        <v>261</v>
      </c>
      <c r="BS68" s="367">
        <v>10</v>
      </c>
      <c r="BT68" s="262">
        <v>62</v>
      </c>
      <c r="BU68" s="262">
        <v>-25</v>
      </c>
      <c r="BV68" s="263">
        <v>62</v>
      </c>
      <c r="BW68" s="193">
        <v>10000</v>
      </c>
      <c r="BX68" s="131">
        <f t="shared" si="34"/>
        <v>62</v>
      </c>
      <c r="BY68" s="132">
        <f t="shared" ref="BY68:BY109" si="99">BX68+BY67</f>
        <v>62</v>
      </c>
      <c r="BZ68" s="160"/>
      <c r="CA68" s="199"/>
      <c r="CB68" s="181"/>
      <c r="CC68" s="181"/>
      <c r="CD68" s="197"/>
      <c r="CE68" s="197"/>
      <c r="CF68" s="197"/>
      <c r="CG68" s="122"/>
      <c r="CH68" s="125" t="s">
        <v>253</v>
      </c>
      <c r="CI68" s="129"/>
      <c r="CJ68" s="129"/>
      <c r="CK68" s="129"/>
      <c r="CL68" s="130"/>
      <c r="CM68" s="193">
        <v>10000</v>
      </c>
      <c r="CN68" s="131">
        <f t="shared" si="35"/>
        <v>0</v>
      </c>
      <c r="CO68" s="132">
        <f t="shared" ref="CO68:CO109" si="100">CN68+CO67</f>
        <v>0</v>
      </c>
      <c r="CP68" s="379"/>
      <c r="CQ68" s="349"/>
      <c r="CR68" s="349"/>
      <c r="CS68" s="378"/>
      <c r="CT68" s="378"/>
      <c r="CU68" s="378"/>
      <c r="CV68" s="358"/>
      <c r="CW68" s="366" t="s">
        <v>253</v>
      </c>
      <c r="CX68" s="367"/>
      <c r="CY68" s="367"/>
      <c r="CZ68" s="367"/>
      <c r="DA68" s="368"/>
      <c r="DB68" s="369">
        <v>10000</v>
      </c>
      <c r="DC68" s="370">
        <f t="shared" si="36"/>
        <v>0</v>
      </c>
      <c r="DD68" s="371">
        <f t="shared" si="6"/>
        <v>0</v>
      </c>
      <c r="DE68" s="199"/>
      <c r="DF68" s="181"/>
      <c r="DG68" s="181"/>
      <c r="DH68" s="197"/>
      <c r="DI68" s="197"/>
      <c r="DJ68" s="197"/>
      <c r="DK68" s="122"/>
      <c r="DL68" s="125" t="s">
        <v>253</v>
      </c>
      <c r="DM68" s="129"/>
      <c r="DN68" s="129"/>
      <c r="DO68" s="129"/>
      <c r="DP68" s="130"/>
      <c r="DQ68" s="193">
        <v>10000</v>
      </c>
      <c r="DR68" s="131">
        <f t="shared" si="37"/>
        <v>0</v>
      </c>
      <c r="DS68" s="132">
        <f t="shared" ref="DS68:DS109" si="101">DR68+DS67</f>
        <v>0</v>
      </c>
      <c r="DT68" s="199"/>
      <c r="DU68" s="181"/>
      <c r="DV68" s="181"/>
      <c r="DW68" s="197"/>
      <c r="DX68" s="197"/>
      <c r="DY68" s="197"/>
      <c r="DZ68" s="122"/>
      <c r="EA68" s="125" t="s">
        <v>253</v>
      </c>
      <c r="EB68" s="129"/>
      <c r="EC68" s="129"/>
      <c r="ED68" s="129"/>
      <c r="EE68" s="130"/>
      <c r="EF68" s="193">
        <v>10000</v>
      </c>
      <c r="EG68" s="131">
        <f t="shared" si="38"/>
        <v>0</v>
      </c>
      <c r="EH68" s="132">
        <f t="shared" ref="EH68:EH109" si="102">EG68+EH67</f>
        <v>0</v>
      </c>
      <c r="EI68" s="199"/>
      <c r="EJ68" s="181"/>
      <c r="EK68" s="181"/>
      <c r="EL68" s="197"/>
      <c r="EM68" s="197"/>
      <c r="EN68" s="197"/>
      <c r="EO68" s="122"/>
      <c r="EP68" s="125" t="s">
        <v>253</v>
      </c>
      <c r="EQ68" s="129"/>
      <c r="ER68" s="129"/>
      <c r="ES68" s="129"/>
      <c r="ET68" s="130"/>
      <c r="EU68" s="193">
        <v>10000</v>
      </c>
      <c r="EV68" s="131">
        <f t="shared" si="39"/>
        <v>0</v>
      </c>
      <c r="EW68" s="132">
        <f t="shared" ref="EW68:EW109" si="103">EV68+EW67</f>
        <v>0</v>
      </c>
      <c r="EX68" s="199"/>
      <c r="EY68" s="181"/>
      <c r="EZ68" s="181"/>
      <c r="FA68" s="197"/>
      <c r="FB68" s="197"/>
      <c r="FC68" s="197"/>
      <c r="FD68" s="122"/>
      <c r="FE68" s="125" t="s">
        <v>253</v>
      </c>
      <c r="FF68" s="129"/>
      <c r="FG68" s="129"/>
      <c r="FH68" s="129"/>
      <c r="FI68" s="130"/>
      <c r="FJ68" s="193">
        <v>10000</v>
      </c>
      <c r="FK68" s="131">
        <f t="shared" si="40"/>
        <v>0</v>
      </c>
      <c r="FL68" s="132">
        <f t="shared" ref="FL68:FL109" si="104">FK68+FL67</f>
        <v>0</v>
      </c>
      <c r="FM68" s="199"/>
      <c r="FN68" s="181"/>
      <c r="FO68" s="181"/>
      <c r="FP68" s="197"/>
      <c r="FQ68" s="197"/>
      <c r="FR68" s="197"/>
      <c r="FS68" s="122"/>
      <c r="FT68" s="125" t="s">
        <v>253</v>
      </c>
      <c r="FU68" s="129"/>
      <c r="FV68" s="129"/>
      <c r="FW68" s="129"/>
      <c r="FX68" s="130"/>
      <c r="FY68" s="193">
        <v>10000</v>
      </c>
      <c r="FZ68" s="131">
        <f t="shared" si="41"/>
        <v>0</v>
      </c>
      <c r="GA68" s="132">
        <f t="shared" ref="GA68:GA109" si="105">FZ68+GA67</f>
        <v>0</v>
      </c>
      <c r="GB68" s="199"/>
      <c r="GC68" s="181"/>
      <c r="GD68" s="181"/>
      <c r="GE68" s="197"/>
      <c r="GF68" s="197"/>
      <c r="GG68" s="197"/>
      <c r="GH68" s="122"/>
      <c r="GI68" s="125" t="s">
        <v>253</v>
      </c>
      <c r="GJ68" s="129"/>
      <c r="GK68" s="129"/>
      <c r="GL68" s="129"/>
      <c r="GM68" s="130"/>
      <c r="GN68" s="193">
        <v>10000</v>
      </c>
      <c r="GO68" s="131">
        <f t="shared" si="42"/>
        <v>0</v>
      </c>
      <c r="GP68" s="132">
        <f t="shared" ref="GP68:GP109" si="106">GO68+GP67</f>
        <v>0</v>
      </c>
      <c r="GQ68" s="199"/>
      <c r="GR68" s="181"/>
      <c r="GS68" s="181"/>
      <c r="GT68" s="197"/>
      <c r="GU68" s="197"/>
      <c r="GV68" s="197"/>
      <c r="GW68" s="122"/>
      <c r="GX68" s="125" t="s">
        <v>253</v>
      </c>
      <c r="GY68" s="129">
        <v>23</v>
      </c>
      <c r="GZ68" s="129">
        <v>479</v>
      </c>
      <c r="HA68" s="129">
        <v>32</v>
      </c>
      <c r="HB68" s="130">
        <v>479</v>
      </c>
      <c r="HC68" s="193">
        <v>10000</v>
      </c>
      <c r="HD68" s="131">
        <f t="shared" si="43"/>
        <v>479</v>
      </c>
      <c r="HE68" s="132">
        <f t="shared" ref="HE68:HE109" si="107">HD68+HE67</f>
        <v>479</v>
      </c>
      <c r="HF68" s="199"/>
      <c r="HG68" s="181"/>
      <c r="HH68" s="181"/>
      <c r="HI68" s="197"/>
      <c r="HJ68" s="197"/>
      <c r="HK68" s="197"/>
      <c r="HL68" s="122"/>
      <c r="HM68" s="122"/>
      <c r="HN68" s="129"/>
      <c r="HO68" s="129"/>
      <c r="HP68" s="129"/>
      <c r="HQ68" s="130"/>
      <c r="HR68" s="193"/>
      <c r="HS68" s="131">
        <f t="shared" si="44"/>
        <v>0</v>
      </c>
      <c r="HT68" s="132">
        <f t="shared" si="14"/>
        <v>1341</v>
      </c>
      <c r="HU68" s="199"/>
      <c r="HV68" s="181"/>
      <c r="HW68" s="181"/>
      <c r="HX68" s="197"/>
      <c r="HY68" s="197"/>
      <c r="HZ68" s="197"/>
      <c r="IA68" s="122"/>
      <c r="IB68" s="122"/>
      <c r="IC68" s="129"/>
      <c r="ID68" s="129"/>
      <c r="IE68" s="129"/>
      <c r="IF68" s="130"/>
      <c r="IG68" s="193"/>
      <c r="IH68" s="131">
        <f t="shared" si="45"/>
        <v>0</v>
      </c>
      <c r="II68" s="132">
        <f t="shared" si="15"/>
        <v>6499</v>
      </c>
      <c r="IJ68" s="199"/>
      <c r="IK68" s="181"/>
      <c r="IL68" s="181"/>
      <c r="IM68" s="197"/>
      <c r="IN68" s="197"/>
      <c r="IO68" s="197"/>
      <c r="IP68" s="122"/>
      <c r="IQ68" s="122"/>
      <c r="IR68" s="129"/>
      <c r="IS68" s="129"/>
      <c r="IT68" s="129"/>
      <c r="IU68" s="130"/>
      <c r="IV68" s="193"/>
      <c r="IW68" s="131">
        <f t="shared" si="46"/>
        <v>0</v>
      </c>
      <c r="IX68" s="132">
        <f t="shared" si="16"/>
        <v>1508</v>
      </c>
      <c r="IY68" s="199"/>
      <c r="IZ68" s="181"/>
      <c r="JA68" s="181"/>
      <c r="JB68" s="197"/>
      <c r="JC68" s="197"/>
      <c r="JD68" s="197"/>
      <c r="JE68" s="122"/>
      <c r="JF68" s="122"/>
      <c r="JG68" s="129"/>
      <c r="JH68" s="129"/>
      <c r="JI68" s="129"/>
      <c r="JJ68" s="130"/>
      <c r="JK68" s="193"/>
      <c r="JL68" s="131">
        <f t="shared" si="47"/>
        <v>0</v>
      </c>
      <c r="JM68" s="132">
        <f t="shared" si="71"/>
        <v>2955</v>
      </c>
      <c r="JN68" s="199"/>
      <c r="JO68" s="181"/>
      <c r="JP68" s="181"/>
      <c r="JQ68" s="197"/>
      <c r="JR68" s="197"/>
      <c r="JS68" s="197"/>
      <c r="JT68" s="122"/>
      <c r="JU68" s="122"/>
      <c r="JV68" s="129"/>
      <c r="JW68" s="129"/>
      <c r="JX68" s="129"/>
      <c r="JY68" s="130"/>
      <c r="JZ68" s="193"/>
      <c r="KA68" s="131">
        <f t="shared" si="77"/>
        <v>0</v>
      </c>
      <c r="KB68" s="132">
        <f t="shared" si="18"/>
        <v>252</v>
      </c>
      <c r="KC68" s="199"/>
      <c r="KD68" s="181"/>
      <c r="KE68" s="181"/>
      <c r="KF68" s="197"/>
      <c r="KG68" s="197"/>
      <c r="KH68" s="197"/>
      <c r="KI68" s="122"/>
      <c r="KJ68" s="122"/>
      <c r="KK68" s="129"/>
      <c r="KL68" s="129"/>
      <c r="KM68" s="129"/>
      <c r="KN68" s="130"/>
      <c r="KO68" s="193"/>
      <c r="KP68" s="131">
        <f t="shared" si="49"/>
        <v>0</v>
      </c>
      <c r="KQ68" s="132">
        <f t="shared" si="19"/>
        <v>-230</v>
      </c>
      <c r="KR68" s="199"/>
      <c r="KS68" s="181"/>
      <c r="KT68" s="199"/>
      <c r="KU68" s="197"/>
      <c r="KV68" s="197"/>
      <c r="KW68" s="197"/>
      <c r="KX68" s="122"/>
      <c r="KY68" s="122"/>
      <c r="KZ68" s="129"/>
      <c r="LA68" s="129"/>
      <c r="LB68" s="129"/>
      <c r="LC68" s="130"/>
      <c r="LD68" s="193"/>
      <c r="LE68" s="131">
        <f t="shared" si="50"/>
        <v>0</v>
      </c>
      <c r="LF68" s="132">
        <f t="shared" si="20"/>
        <v>2138</v>
      </c>
      <c r="LG68" s="160"/>
      <c r="LH68" s="199"/>
      <c r="LI68" s="199"/>
      <c r="LJ68" s="199"/>
      <c r="LK68" s="199"/>
      <c r="LL68" s="199"/>
      <c r="LM68" s="198"/>
      <c r="LN68" s="197"/>
      <c r="LO68" s="197"/>
      <c r="LP68" s="121"/>
      <c r="LQ68" s="122"/>
      <c r="LR68" s="72"/>
      <c r="LS68" s="592" t="s">
        <v>197</v>
      </c>
      <c r="LT68" s="593"/>
      <c r="LU68" s="129">
        <v>1</v>
      </c>
      <c r="LV68" s="129"/>
      <c r="LW68" s="129"/>
      <c r="LX68" s="130"/>
      <c r="LY68" s="193">
        <v>1000</v>
      </c>
      <c r="LZ68" s="131">
        <f t="shared" si="51"/>
        <v>0</v>
      </c>
      <c r="MA68" s="132">
        <f t="shared" ref="MA68:MA109" si="108">LZ68+MA67</f>
        <v>0</v>
      </c>
      <c r="MB68" s="160"/>
      <c r="MC68" s="199"/>
      <c r="MD68" s="199"/>
      <c r="ME68" s="199"/>
      <c r="MF68" s="199"/>
      <c r="MG68" s="199"/>
      <c r="MH68" s="198"/>
      <c r="MI68" s="197"/>
      <c r="MJ68" s="197"/>
      <c r="MK68" s="121"/>
      <c r="ML68" s="122"/>
      <c r="MM68" s="72"/>
      <c r="MN68" s="592" t="s">
        <v>197</v>
      </c>
      <c r="MO68" s="593"/>
      <c r="MP68" s="129">
        <v>1</v>
      </c>
      <c r="MQ68" s="129"/>
      <c r="MR68" s="129"/>
      <c r="MS68" s="130"/>
      <c r="MT68" s="193">
        <v>1000</v>
      </c>
      <c r="MU68" s="131">
        <f t="shared" si="52"/>
        <v>0</v>
      </c>
      <c r="MV68" s="132">
        <f t="shared" ref="MV68:MV109" si="109">MU68+MV67</f>
        <v>0</v>
      </c>
      <c r="MX68" s="199"/>
      <c r="MY68" s="199"/>
      <c r="MZ68" s="199"/>
      <c r="NA68" s="199"/>
      <c r="NB68" s="199"/>
      <c r="NC68" s="198"/>
      <c r="ND68" s="197"/>
      <c r="NE68" s="197"/>
      <c r="NF68" s="121"/>
      <c r="NG68" s="122"/>
      <c r="NH68" s="72"/>
      <c r="NI68" s="592" t="s">
        <v>197</v>
      </c>
      <c r="NJ68" s="593"/>
      <c r="NK68" s="129">
        <v>1</v>
      </c>
      <c r="NL68" s="129"/>
      <c r="NM68" s="129"/>
      <c r="NN68" s="130"/>
      <c r="NO68" s="193">
        <v>1000</v>
      </c>
      <c r="NP68" s="131">
        <f t="shared" si="53"/>
        <v>0</v>
      </c>
      <c r="NQ68" s="132">
        <f t="shared" ref="NQ68:NQ109" si="110">NP68+NQ67</f>
        <v>0</v>
      </c>
      <c r="NS68" s="199"/>
      <c r="NT68" s="199"/>
      <c r="NU68" s="199"/>
      <c r="NV68" s="199"/>
      <c r="NW68" s="199"/>
      <c r="NX68" s="198"/>
      <c r="NY68" s="197"/>
      <c r="NZ68" s="197"/>
      <c r="OA68" s="121"/>
      <c r="OB68" s="122"/>
      <c r="OC68" s="72"/>
      <c r="OD68" s="617" t="s">
        <v>206</v>
      </c>
      <c r="OE68" s="593"/>
      <c r="OF68" s="129">
        <v>70</v>
      </c>
      <c r="OG68" s="129">
        <v>77</v>
      </c>
      <c r="OH68" s="129">
        <v>-116</v>
      </c>
      <c r="OI68" s="130">
        <v>77</v>
      </c>
      <c r="OJ68" s="193">
        <v>1000</v>
      </c>
      <c r="OK68" s="131">
        <f t="shared" si="54"/>
        <v>77</v>
      </c>
      <c r="OL68" s="132">
        <f t="shared" ref="OL68:OL109" si="111">OK68+OL67</f>
        <v>77</v>
      </c>
      <c r="OQ68" s="482"/>
      <c r="OR68" s="465"/>
      <c r="OS68" s="465"/>
      <c r="OT68" s="481"/>
      <c r="OU68" s="481"/>
      <c r="OV68" s="481"/>
      <c r="OW68" s="358"/>
      <c r="OX68" s="475" t="s">
        <v>253</v>
      </c>
      <c r="OY68" s="367"/>
      <c r="OZ68" s="367"/>
      <c r="PA68" s="367"/>
      <c r="PB68" s="368"/>
      <c r="PC68" s="476">
        <v>1000</v>
      </c>
      <c r="PD68" s="370">
        <f t="shared" si="55"/>
        <v>0</v>
      </c>
      <c r="PE68" s="477">
        <f t="shared" si="89"/>
        <v>0</v>
      </c>
      <c r="PF68" s="199"/>
      <c r="PG68" s="181"/>
      <c r="PH68" s="181"/>
      <c r="PI68" s="197"/>
      <c r="PJ68" s="197"/>
      <c r="PK68" s="197"/>
      <c r="PL68" s="122"/>
      <c r="PM68" s="125" t="s">
        <v>253</v>
      </c>
      <c r="PN68" s="367"/>
      <c r="PO68" s="367"/>
      <c r="PP68" s="367"/>
      <c r="PQ68" s="368"/>
      <c r="PR68" s="193">
        <v>1000</v>
      </c>
      <c r="PS68" s="131">
        <f t="shared" si="56"/>
        <v>0</v>
      </c>
      <c r="PT68" s="132">
        <f t="shared" si="90"/>
        <v>0</v>
      </c>
      <c r="PU68" s="199"/>
      <c r="PV68" s="181"/>
      <c r="PW68" s="181"/>
      <c r="PX68" s="197"/>
      <c r="PY68" s="197"/>
      <c r="PZ68" s="197"/>
      <c r="QA68" s="122"/>
      <c r="QB68" s="125" t="s">
        <v>253</v>
      </c>
      <c r="QC68" s="367"/>
      <c r="QD68" s="367"/>
      <c r="QE68" s="367"/>
      <c r="QF68" s="368"/>
      <c r="QG68" s="193">
        <v>1000</v>
      </c>
      <c r="QH68" s="131">
        <f t="shared" si="57"/>
        <v>0</v>
      </c>
      <c r="QI68" s="132">
        <f t="shared" si="91"/>
        <v>0</v>
      </c>
      <c r="QJ68" s="199"/>
      <c r="QK68" s="181"/>
      <c r="QL68" s="181"/>
      <c r="QM68" s="197"/>
      <c r="QN68" s="197"/>
      <c r="QO68" s="197"/>
      <c r="QP68" s="122"/>
      <c r="QQ68" s="125" t="s">
        <v>253</v>
      </c>
      <c r="QR68" s="367"/>
      <c r="QS68" s="367"/>
      <c r="QT68" s="367"/>
      <c r="QU68" s="368"/>
      <c r="QV68" s="193">
        <v>1000</v>
      </c>
      <c r="QW68" s="131">
        <f t="shared" si="58"/>
        <v>0</v>
      </c>
      <c r="QX68" s="132">
        <f t="shared" si="92"/>
        <v>0</v>
      </c>
      <c r="QY68" s="199"/>
      <c r="QZ68" s="181"/>
      <c r="RA68" s="181"/>
      <c r="RB68" s="197"/>
      <c r="RC68" s="197"/>
      <c r="RD68" s="197"/>
      <c r="RE68" s="122"/>
      <c r="RF68" s="125" t="s">
        <v>253</v>
      </c>
      <c r="RG68" s="367"/>
      <c r="RH68" s="367"/>
      <c r="RI68" s="367"/>
      <c r="RJ68" s="368"/>
      <c r="RK68" s="193">
        <v>1000</v>
      </c>
      <c r="RL68" s="131">
        <f t="shared" si="59"/>
        <v>0</v>
      </c>
      <c r="RM68" s="132">
        <f t="shared" si="93"/>
        <v>327</v>
      </c>
    </row>
    <row r="69" spans="1:481" ht="14.4">
      <c r="A69" s="133" t="s">
        <v>131</v>
      </c>
      <c r="B69" s="194"/>
      <c r="C69" s="194"/>
      <c r="D69" s="194"/>
      <c r="E69" s="194"/>
      <c r="F69" s="194"/>
      <c r="G69" s="122"/>
      <c r="H69" s="125" t="s">
        <v>254</v>
      </c>
      <c r="I69" s="367"/>
      <c r="J69" s="367"/>
      <c r="K69" s="367"/>
      <c r="L69" s="368"/>
      <c r="M69" s="193">
        <v>1000</v>
      </c>
      <c r="N69" s="131">
        <f t="shared" si="98"/>
        <v>0</v>
      </c>
      <c r="O69" s="132">
        <f t="shared" ref="O69:O109" si="112">N69+O68</f>
        <v>18</v>
      </c>
      <c r="Q69" s="133" t="s">
        <v>131</v>
      </c>
      <c r="R69" s="194"/>
      <c r="S69" s="194"/>
      <c r="T69" s="194"/>
      <c r="U69" s="194"/>
      <c r="V69" s="194"/>
      <c r="W69" s="122"/>
      <c r="X69" s="125" t="s">
        <v>254</v>
      </c>
      <c r="Y69" s="367"/>
      <c r="Z69" s="367"/>
      <c r="AA69" s="367"/>
      <c r="AB69" s="368"/>
      <c r="AC69" s="193">
        <v>10000</v>
      </c>
      <c r="AD69" s="131">
        <f t="shared" si="31"/>
        <v>0</v>
      </c>
      <c r="AE69" s="132">
        <f t="shared" si="78"/>
        <v>275</v>
      </c>
      <c r="AF69" s="133" t="s">
        <v>131</v>
      </c>
      <c r="AG69" s="194"/>
      <c r="AH69" s="194"/>
      <c r="AI69" s="194"/>
      <c r="AJ69" s="194"/>
      <c r="AK69" s="194"/>
      <c r="AL69" s="122"/>
      <c r="AM69" s="125" t="s">
        <v>254</v>
      </c>
      <c r="AN69" s="367"/>
      <c r="AO69" s="367">
        <v>71</v>
      </c>
      <c r="AP69" s="367">
        <v>-13</v>
      </c>
      <c r="AQ69" s="368">
        <v>-1</v>
      </c>
      <c r="AR69" s="193">
        <v>10000</v>
      </c>
      <c r="AS69" s="131">
        <f t="shared" si="32"/>
        <v>-1</v>
      </c>
      <c r="AT69" s="132">
        <f t="shared" si="79"/>
        <v>187</v>
      </c>
      <c r="AU69" s="133" t="s">
        <v>131</v>
      </c>
      <c r="AV69" s="194"/>
      <c r="AW69" s="194"/>
      <c r="AX69" s="194"/>
      <c r="AY69" s="194"/>
      <c r="AZ69" s="194"/>
      <c r="BA69" s="122"/>
      <c r="BB69" s="125" t="s">
        <v>254</v>
      </c>
      <c r="BC69" s="367"/>
      <c r="BD69" s="367">
        <v>71</v>
      </c>
      <c r="BE69" s="367">
        <v>-13</v>
      </c>
      <c r="BF69" s="368">
        <v>-1</v>
      </c>
      <c r="BG69" s="193">
        <v>10000</v>
      </c>
      <c r="BH69" s="131">
        <f t="shared" si="33"/>
        <v>-1</v>
      </c>
      <c r="BI69" s="132">
        <f t="shared" si="80"/>
        <v>187</v>
      </c>
      <c r="BJ69" s="400"/>
      <c r="BK69" s="133" t="s">
        <v>131</v>
      </c>
      <c r="BL69" s="194"/>
      <c r="BM69" s="194"/>
      <c r="BN69" s="194"/>
      <c r="BO69" s="194"/>
      <c r="BP69" s="194"/>
      <c r="BQ69" s="122"/>
      <c r="BR69" s="125" t="s">
        <v>286</v>
      </c>
      <c r="BS69" s="367">
        <v>14</v>
      </c>
      <c r="BT69" s="262">
        <v>137</v>
      </c>
      <c r="BU69" s="262">
        <v>-15</v>
      </c>
      <c r="BV69" s="263">
        <v>106</v>
      </c>
      <c r="BW69" s="193">
        <v>10000</v>
      </c>
      <c r="BX69" s="131">
        <f t="shared" si="34"/>
        <v>106</v>
      </c>
      <c r="BY69" s="132">
        <f t="shared" si="99"/>
        <v>168</v>
      </c>
      <c r="BZ69" s="400"/>
      <c r="CA69" s="133" t="s">
        <v>131</v>
      </c>
      <c r="CB69" s="194"/>
      <c r="CC69" s="194"/>
      <c r="CD69" s="194"/>
      <c r="CE69" s="194"/>
      <c r="CF69" s="194"/>
      <c r="CG69" s="122"/>
      <c r="CH69" s="125" t="s">
        <v>254</v>
      </c>
      <c r="CI69" s="129"/>
      <c r="CJ69" s="129"/>
      <c r="CK69" s="130"/>
      <c r="CL69" s="193"/>
      <c r="CM69" s="193">
        <v>10000</v>
      </c>
      <c r="CN69" s="131">
        <f t="shared" si="35"/>
        <v>0</v>
      </c>
      <c r="CO69" s="132">
        <f t="shared" si="100"/>
        <v>0</v>
      </c>
      <c r="CP69" s="363" t="s">
        <v>131</v>
      </c>
      <c r="CQ69" s="364"/>
      <c r="CR69" s="364"/>
      <c r="CS69" s="364"/>
      <c r="CT69" s="364"/>
      <c r="CU69" s="364"/>
      <c r="CV69" s="358"/>
      <c r="CW69" s="366" t="s">
        <v>254</v>
      </c>
      <c r="CX69" s="367"/>
      <c r="CY69" s="367"/>
      <c r="CZ69" s="368"/>
      <c r="DA69" s="369"/>
      <c r="DB69" s="369">
        <v>10000</v>
      </c>
      <c r="DC69" s="370">
        <f t="shared" si="36"/>
        <v>0</v>
      </c>
      <c r="DD69" s="371">
        <f t="shared" ref="DD69:DD109" si="113">DC69+DD68</f>
        <v>0</v>
      </c>
      <c r="DE69" s="133" t="s">
        <v>131</v>
      </c>
      <c r="DF69" s="194"/>
      <c r="DG69" s="194"/>
      <c r="DH69" s="194"/>
      <c r="DI69" s="194"/>
      <c r="DJ69" s="194"/>
      <c r="DK69" s="122"/>
      <c r="DL69" s="125" t="s">
        <v>254</v>
      </c>
      <c r="DM69" s="129"/>
      <c r="DN69" s="129"/>
      <c r="DO69" s="130"/>
      <c r="DP69" s="193"/>
      <c r="DQ69" s="193">
        <v>10000</v>
      </c>
      <c r="DR69" s="131">
        <f t="shared" si="37"/>
        <v>0</v>
      </c>
      <c r="DS69" s="132">
        <f t="shared" si="101"/>
        <v>0</v>
      </c>
      <c r="DT69" s="133" t="s">
        <v>131</v>
      </c>
      <c r="DU69" s="194"/>
      <c r="DV69" s="194"/>
      <c r="DW69" s="194"/>
      <c r="DX69" s="194"/>
      <c r="DY69" s="194"/>
      <c r="DZ69" s="122"/>
      <c r="EA69" s="125" t="s">
        <v>254</v>
      </c>
      <c r="EB69" s="129"/>
      <c r="EC69" s="129"/>
      <c r="ED69" s="130"/>
      <c r="EE69" s="193"/>
      <c r="EF69" s="193">
        <v>10000</v>
      </c>
      <c r="EG69" s="131">
        <f t="shared" si="38"/>
        <v>0</v>
      </c>
      <c r="EH69" s="132">
        <f t="shared" si="102"/>
        <v>0</v>
      </c>
      <c r="EI69" s="133" t="s">
        <v>131</v>
      </c>
      <c r="EJ69" s="194"/>
      <c r="EK69" s="194"/>
      <c r="EL69" s="194"/>
      <c r="EM69" s="194"/>
      <c r="EN69" s="194"/>
      <c r="EO69" s="122"/>
      <c r="EP69" s="125" t="s">
        <v>254</v>
      </c>
      <c r="EQ69" s="129"/>
      <c r="ER69" s="129"/>
      <c r="ES69" s="130"/>
      <c r="ET69" s="193"/>
      <c r="EU69" s="193">
        <v>10000</v>
      </c>
      <c r="EV69" s="131">
        <f t="shared" si="39"/>
        <v>0</v>
      </c>
      <c r="EW69" s="132">
        <f t="shared" si="103"/>
        <v>0</v>
      </c>
      <c r="EX69" s="133" t="s">
        <v>131</v>
      </c>
      <c r="EY69" s="194"/>
      <c r="EZ69" s="194"/>
      <c r="FA69" s="194"/>
      <c r="FB69" s="194"/>
      <c r="FC69" s="194"/>
      <c r="FD69" s="122"/>
      <c r="FE69" s="125" t="s">
        <v>254</v>
      </c>
      <c r="FF69" s="129"/>
      <c r="FG69" s="129"/>
      <c r="FH69" s="130"/>
      <c r="FI69" s="193"/>
      <c r="FJ69" s="193">
        <v>10000</v>
      </c>
      <c r="FK69" s="131">
        <f t="shared" si="40"/>
        <v>0</v>
      </c>
      <c r="FL69" s="132">
        <f t="shared" si="104"/>
        <v>0</v>
      </c>
      <c r="FM69" s="133" t="s">
        <v>131</v>
      </c>
      <c r="FN69" s="194"/>
      <c r="FO69" s="194"/>
      <c r="FP69" s="194"/>
      <c r="FQ69" s="194"/>
      <c r="FR69" s="194"/>
      <c r="FS69" s="122"/>
      <c r="FT69" s="125" t="s">
        <v>254</v>
      </c>
      <c r="FU69" s="129"/>
      <c r="FV69" s="129"/>
      <c r="FW69" s="130"/>
      <c r="FX69" s="193"/>
      <c r="FY69" s="193">
        <v>10000</v>
      </c>
      <c r="FZ69" s="131">
        <f t="shared" si="41"/>
        <v>0</v>
      </c>
      <c r="GA69" s="132">
        <f t="shared" si="105"/>
        <v>0</v>
      </c>
      <c r="GB69" s="133" t="s">
        <v>131</v>
      </c>
      <c r="GC69" s="194"/>
      <c r="GD69" s="194"/>
      <c r="GE69" s="194"/>
      <c r="GF69" s="194"/>
      <c r="GG69" s="194"/>
      <c r="GH69" s="122"/>
      <c r="GI69" s="125" t="s">
        <v>254</v>
      </c>
      <c r="GJ69" s="129"/>
      <c r="GK69" s="129"/>
      <c r="GL69" s="130"/>
      <c r="GM69" s="193"/>
      <c r="GN69" s="193">
        <v>10000</v>
      </c>
      <c r="GO69" s="131">
        <f t="shared" si="42"/>
        <v>0</v>
      </c>
      <c r="GP69" s="132">
        <f t="shared" si="106"/>
        <v>0</v>
      </c>
      <c r="GQ69" s="133" t="s">
        <v>131</v>
      </c>
      <c r="GR69" s="194"/>
      <c r="GS69" s="194"/>
      <c r="GT69" s="194"/>
      <c r="GU69" s="194"/>
      <c r="GV69" s="194"/>
      <c r="GW69" s="122"/>
      <c r="GX69" s="125" t="s">
        <v>254</v>
      </c>
      <c r="GY69" s="129">
        <v>11</v>
      </c>
      <c r="GZ69" s="129">
        <v>401</v>
      </c>
      <c r="HA69" s="130">
        <v>-35</v>
      </c>
      <c r="HB69" s="193">
        <v>389</v>
      </c>
      <c r="HC69" s="193">
        <v>10000</v>
      </c>
      <c r="HD69" s="131">
        <f t="shared" si="43"/>
        <v>389</v>
      </c>
      <c r="HE69" s="132">
        <f t="shared" si="107"/>
        <v>868</v>
      </c>
      <c r="HF69" s="133" t="s">
        <v>131</v>
      </c>
      <c r="HG69" s="194"/>
      <c r="HH69" s="194"/>
      <c r="HI69" s="194"/>
      <c r="HJ69" s="194"/>
      <c r="HK69" s="194"/>
      <c r="HL69" s="122"/>
      <c r="HM69" s="122"/>
      <c r="HN69" s="129"/>
      <c r="HO69" s="129"/>
      <c r="HP69" s="130"/>
      <c r="HQ69" s="193"/>
      <c r="HR69" s="193"/>
      <c r="HS69" s="131">
        <f t="shared" si="44"/>
        <v>0</v>
      </c>
      <c r="HT69" s="132">
        <f t="shared" ref="HT69:HT109" si="114">HS69+HT68</f>
        <v>1341</v>
      </c>
      <c r="HU69" s="133" t="s">
        <v>131</v>
      </c>
      <c r="HV69" s="194"/>
      <c r="HW69" s="194"/>
      <c r="HX69" s="194"/>
      <c r="HY69" s="194"/>
      <c r="HZ69" s="194"/>
      <c r="IA69" s="122"/>
      <c r="IB69" s="122"/>
      <c r="IC69" s="129"/>
      <c r="ID69" s="129"/>
      <c r="IE69" s="130"/>
      <c r="IF69" s="193"/>
      <c r="IG69" s="193"/>
      <c r="IH69" s="131">
        <f t="shared" si="45"/>
        <v>0</v>
      </c>
      <c r="II69" s="132">
        <f t="shared" ref="II69:II109" si="115">IH69+II68</f>
        <v>6499</v>
      </c>
      <c r="IJ69" s="133" t="s">
        <v>131</v>
      </c>
      <c r="IK69" s="194"/>
      <c r="IL69" s="194"/>
      <c r="IM69" s="194"/>
      <c r="IN69" s="194"/>
      <c r="IO69" s="194"/>
      <c r="IP69" s="122"/>
      <c r="IQ69" s="122"/>
      <c r="IR69" s="129"/>
      <c r="IS69" s="129"/>
      <c r="IT69" s="130"/>
      <c r="IU69" s="193"/>
      <c r="IV69" s="193"/>
      <c r="IW69" s="131">
        <f t="shared" si="46"/>
        <v>0</v>
      </c>
      <c r="IX69" s="132">
        <f t="shared" ref="IX69:IX109" si="116">IW69+IX68</f>
        <v>1508</v>
      </c>
      <c r="IY69" s="133" t="s">
        <v>131</v>
      </c>
      <c r="IZ69" s="194"/>
      <c r="JA69" s="194"/>
      <c r="JB69" s="194"/>
      <c r="JC69" s="194"/>
      <c r="JD69" s="194"/>
      <c r="JE69" s="122"/>
      <c r="JF69" s="122"/>
      <c r="JG69" s="129"/>
      <c r="JH69" s="129"/>
      <c r="JI69" s="130"/>
      <c r="JJ69" s="193"/>
      <c r="JK69" s="193"/>
      <c r="JL69" s="131">
        <f t="shared" si="47"/>
        <v>0</v>
      </c>
      <c r="JM69" s="132">
        <f t="shared" si="71"/>
        <v>2955</v>
      </c>
      <c r="JN69" s="133" t="s">
        <v>131</v>
      </c>
      <c r="JO69" s="194"/>
      <c r="JP69" s="194"/>
      <c r="JQ69" s="194"/>
      <c r="JR69" s="194"/>
      <c r="JS69" s="194"/>
      <c r="JT69" s="122"/>
      <c r="JU69" s="122"/>
      <c r="JV69" s="129"/>
      <c r="JW69" s="129"/>
      <c r="JX69" s="130"/>
      <c r="JY69" s="193"/>
      <c r="JZ69" s="193"/>
      <c r="KA69" s="131">
        <f t="shared" si="77"/>
        <v>0</v>
      </c>
      <c r="KB69" s="132">
        <f t="shared" ref="KB69:KB109" si="117">KA69+KB68</f>
        <v>252</v>
      </c>
      <c r="KC69" s="133" t="s">
        <v>131</v>
      </c>
      <c r="KD69" s="194"/>
      <c r="KE69" s="194"/>
      <c r="KF69" s="194"/>
      <c r="KG69" s="194"/>
      <c r="KH69" s="194"/>
      <c r="KI69" s="122"/>
      <c r="KJ69" s="122"/>
      <c r="KK69" s="129"/>
      <c r="KL69" s="129"/>
      <c r="KM69" s="130"/>
      <c r="KN69" s="193"/>
      <c r="KO69" s="193"/>
      <c r="KP69" s="131">
        <f t="shared" si="49"/>
        <v>0</v>
      </c>
      <c r="KQ69" s="132">
        <f t="shared" ref="KQ69:KQ109" si="118">KP69+KQ68</f>
        <v>-230</v>
      </c>
      <c r="KR69" s="133" t="s">
        <v>131</v>
      </c>
      <c r="KS69" s="194"/>
      <c r="KT69" s="194"/>
      <c r="KU69" s="194"/>
      <c r="KV69" s="194"/>
      <c r="KW69" s="194"/>
      <c r="KX69" s="122"/>
      <c r="KY69" s="122"/>
      <c r="KZ69" s="129"/>
      <c r="LA69" s="129"/>
      <c r="LB69" s="130"/>
      <c r="LC69" s="193"/>
      <c r="LD69" s="193"/>
      <c r="LE69" s="131">
        <f t="shared" si="50"/>
        <v>0</v>
      </c>
      <c r="LF69" s="132">
        <f t="shared" ref="LF69:LF109" si="119">LE69+LF68</f>
        <v>2138</v>
      </c>
      <c r="LG69" s="271"/>
      <c r="LH69" s="133" t="s">
        <v>131</v>
      </c>
      <c r="LI69" s="194"/>
      <c r="LJ69" s="194"/>
      <c r="LK69" s="194"/>
      <c r="LL69" s="194"/>
      <c r="LM69" s="192"/>
      <c r="LN69" s="194"/>
      <c r="LO69" s="194"/>
      <c r="LP69" s="121"/>
      <c r="LQ69" s="122"/>
      <c r="LR69" s="71"/>
      <c r="LS69" s="592" t="s">
        <v>198</v>
      </c>
      <c r="LT69" s="593"/>
      <c r="LU69" s="129">
        <v>1</v>
      </c>
      <c r="LV69" s="129"/>
      <c r="LW69" s="130"/>
      <c r="LX69" s="193"/>
      <c r="LY69" s="193">
        <v>1000</v>
      </c>
      <c r="LZ69" s="131">
        <f t="shared" si="51"/>
        <v>0</v>
      </c>
      <c r="MA69" s="132">
        <f t="shared" si="108"/>
        <v>0</v>
      </c>
      <c r="MB69" s="229"/>
      <c r="MC69" s="133" t="s">
        <v>131</v>
      </c>
      <c r="MD69" s="194"/>
      <c r="ME69" s="194"/>
      <c r="MF69" s="194"/>
      <c r="MG69" s="194"/>
      <c r="MH69" s="192"/>
      <c r="MI69" s="194"/>
      <c r="MJ69" s="194"/>
      <c r="MK69" s="121"/>
      <c r="ML69" s="122"/>
      <c r="MM69" s="71"/>
      <c r="MN69" s="592" t="s">
        <v>198</v>
      </c>
      <c r="MO69" s="593"/>
      <c r="MP69" s="129">
        <v>1</v>
      </c>
      <c r="MQ69" s="129"/>
      <c r="MR69" s="130"/>
      <c r="MS69" s="193"/>
      <c r="MT69" s="193">
        <v>1000</v>
      </c>
      <c r="MU69" s="131">
        <f t="shared" si="52"/>
        <v>0</v>
      </c>
      <c r="MV69" s="132">
        <f t="shared" si="109"/>
        <v>0</v>
      </c>
      <c r="MX69" s="133" t="s">
        <v>131</v>
      </c>
      <c r="MY69" s="194"/>
      <c r="MZ69" s="194"/>
      <c r="NA69" s="194"/>
      <c r="NB69" s="194"/>
      <c r="NC69" s="192"/>
      <c r="ND69" s="194"/>
      <c r="NE69" s="194"/>
      <c r="NF69" s="121"/>
      <c r="NG69" s="122"/>
      <c r="NH69" s="71"/>
      <c r="NI69" s="592" t="s">
        <v>198</v>
      </c>
      <c r="NJ69" s="593"/>
      <c r="NK69" s="129">
        <v>1</v>
      </c>
      <c r="NL69" s="129"/>
      <c r="NM69" s="130"/>
      <c r="NN69" s="193"/>
      <c r="NO69" s="193">
        <v>1000</v>
      </c>
      <c r="NP69" s="131">
        <f t="shared" si="53"/>
        <v>0</v>
      </c>
      <c r="NQ69" s="132">
        <f t="shared" si="110"/>
        <v>0</v>
      </c>
      <c r="NS69" s="133" t="s">
        <v>131</v>
      </c>
      <c r="NT69" s="194"/>
      <c r="NU69" s="194"/>
      <c r="NV69" s="194"/>
      <c r="NW69" s="194"/>
      <c r="NX69" s="192"/>
      <c r="NY69" s="194"/>
      <c r="NZ69" s="194"/>
      <c r="OA69" s="121"/>
      <c r="OB69" s="122"/>
      <c r="OC69" s="71"/>
      <c r="OD69" s="617" t="s">
        <v>207</v>
      </c>
      <c r="OE69" s="593"/>
      <c r="OF69" s="129">
        <v>20</v>
      </c>
      <c r="OG69" s="129">
        <v>77</v>
      </c>
      <c r="OH69" s="130">
        <v>-36</v>
      </c>
      <c r="OI69" s="193">
        <v>66</v>
      </c>
      <c r="OJ69" s="193">
        <v>1000</v>
      </c>
      <c r="OK69" s="131">
        <f t="shared" si="54"/>
        <v>66</v>
      </c>
      <c r="OL69" s="132">
        <f t="shared" si="111"/>
        <v>143</v>
      </c>
      <c r="OQ69" s="363" t="s">
        <v>131</v>
      </c>
      <c r="OR69" s="473"/>
      <c r="OS69" s="473"/>
      <c r="OT69" s="473"/>
      <c r="OU69" s="473"/>
      <c r="OV69" s="473"/>
      <c r="OW69" s="358"/>
      <c r="OX69" s="475" t="s">
        <v>254</v>
      </c>
      <c r="OY69" s="367"/>
      <c r="OZ69" s="367"/>
      <c r="PA69" s="367"/>
      <c r="PB69" s="368"/>
      <c r="PC69" s="476">
        <v>1000</v>
      </c>
      <c r="PD69" s="370">
        <f t="shared" si="55"/>
        <v>0</v>
      </c>
      <c r="PE69" s="477">
        <f t="shared" si="89"/>
        <v>0</v>
      </c>
      <c r="PF69" s="133" t="s">
        <v>131</v>
      </c>
      <c r="PG69" s="194"/>
      <c r="PH69" s="194"/>
      <c r="PI69" s="194"/>
      <c r="PJ69" s="194"/>
      <c r="PK69" s="194"/>
      <c r="PL69" s="122"/>
      <c r="PM69" s="125" t="s">
        <v>254</v>
      </c>
      <c r="PN69" s="367"/>
      <c r="PO69" s="367"/>
      <c r="PP69" s="367"/>
      <c r="PQ69" s="368"/>
      <c r="PR69" s="193">
        <v>1000</v>
      </c>
      <c r="PS69" s="131">
        <f t="shared" si="56"/>
        <v>0</v>
      </c>
      <c r="PT69" s="132">
        <f t="shared" si="90"/>
        <v>0</v>
      </c>
      <c r="PU69" s="133" t="s">
        <v>131</v>
      </c>
      <c r="PV69" s="194"/>
      <c r="PW69" s="194"/>
      <c r="PX69" s="194"/>
      <c r="PY69" s="194"/>
      <c r="PZ69" s="194"/>
      <c r="QA69" s="122"/>
      <c r="QB69" s="125" t="s">
        <v>254</v>
      </c>
      <c r="QC69" s="367"/>
      <c r="QD69" s="367"/>
      <c r="QE69" s="367"/>
      <c r="QF69" s="368"/>
      <c r="QG69" s="193">
        <v>1000</v>
      </c>
      <c r="QH69" s="131">
        <f t="shared" si="57"/>
        <v>0</v>
      </c>
      <c r="QI69" s="132">
        <f t="shared" si="91"/>
        <v>0</v>
      </c>
      <c r="QJ69" s="133" t="s">
        <v>131</v>
      </c>
      <c r="QK69" s="194"/>
      <c r="QL69" s="194"/>
      <c r="QM69" s="194"/>
      <c r="QN69" s="194"/>
      <c r="QO69" s="194"/>
      <c r="QP69" s="122"/>
      <c r="QQ69" s="125" t="s">
        <v>254</v>
      </c>
      <c r="QR69" s="367"/>
      <c r="QS69" s="367"/>
      <c r="QT69" s="367"/>
      <c r="QU69" s="368"/>
      <c r="QV69" s="193">
        <v>1000</v>
      </c>
      <c r="QW69" s="131">
        <f t="shared" si="58"/>
        <v>0</v>
      </c>
      <c r="QX69" s="132">
        <f t="shared" si="92"/>
        <v>0</v>
      </c>
      <c r="QY69" s="133" t="s">
        <v>131</v>
      </c>
      <c r="QZ69" s="194"/>
      <c r="RA69" s="194"/>
      <c r="RB69" s="194"/>
      <c r="RC69" s="194"/>
      <c r="RD69" s="194"/>
      <c r="RE69" s="122"/>
      <c r="RF69" s="125" t="s">
        <v>254</v>
      </c>
      <c r="RG69" s="367"/>
      <c r="RH69" s="367"/>
      <c r="RI69" s="367"/>
      <c r="RJ69" s="368"/>
      <c r="RK69" s="193">
        <v>1000</v>
      </c>
      <c r="RL69" s="131">
        <f t="shared" si="59"/>
        <v>0</v>
      </c>
      <c r="RM69" s="132">
        <f t="shared" si="93"/>
        <v>327</v>
      </c>
    </row>
    <row r="70" spans="1:481" ht="14.4">
      <c r="A70" s="133" t="s">
        <v>132</v>
      </c>
      <c r="B70" s="194"/>
      <c r="C70" s="194"/>
      <c r="D70" s="194"/>
      <c r="E70" s="194"/>
      <c r="F70" s="194"/>
      <c r="G70" s="122"/>
      <c r="H70" s="125" t="s">
        <v>256</v>
      </c>
      <c r="I70" s="367"/>
      <c r="J70" s="367"/>
      <c r="K70" s="367"/>
      <c r="L70" s="368"/>
      <c r="M70" s="193">
        <v>1000</v>
      </c>
      <c r="N70" s="131">
        <f t="shared" si="98"/>
        <v>0</v>
      </c>
      <c r="O70" s="132">
        <f t="shared" si="112"/>
        <v>18</v>
      </c>
      <c r="Q70" s="133" t="s">
        <v>132</v>
      </c>
      <c r="R70" s="194"/>
      <c r="S70" s="194"/>
      <c r="T70" s="194"/>
      <c r="U70" s="194"/>
      <c r="V70" s="194"/>
      <c r="W70" s="122"/>
      <c r="X70" s="125" t="s">
        <v>256</v>
      </c>
      <c r="Y70" s="367"/>
      <c r="Z70" s="367"/>
      <c r="AA70" s="367"/>
      <c r="AB70" s="368"/>
      <c r="AC70" s="193">
        <v>10000</v>
      </c>
      <c r="AD70" s="131">
        <f t="shared" ref="AD70:AD108" si="120">AB70</f>
        <v>0</v>
      </c>
      <c r="AE70" s="132">
        <f t="shared" si="78"/>
        <v>275</v>
      </c>
      <c r="AF70" s="133" t="s">
        <v>132</v>
      </c>
      <c r="AG70" s="194"/>
      <c r="AH70" s="194"/>
      <c r="AI70" s="194"/>
      <c r="AJ70" s="194"/>
      <c r="AK70" s="194"/>
      <c r="AL70" s="122"/>
      <c r="AM70" s="125" t="s">
        <v>256</v>
      </c>
      <c r="AN70" s="367"/>
      <c r="AO70" s="367">
        <v>87</v>
      </c>
      <c r="AP70" s="367">
        <v>-9</v>
      </c>
      <c r="AQ70" s="368">
        <v>87</v>
      </c>
      <c r="AR70" s="193">
        <v>10000</v>
      </c>
      <c r="AS70" s="131">
        <f t="shared" ref="AS70:AS108" si="121">AQ70</f>
        <v>87</v>
      </c>
      <c r="AT70" s="132">
        <f t="shared" si="79"/>
        <v>274</v>
      </c>
      <c r="AU70" s="133" t="s">
        <v>132</v>
      </c>
      <c r="AV70" s="194"/>
      <c r="AW70" s="194"/>
      <c r="AX70" s="194"/>
      <c r="AY70" s="194"/>
      <c r="AZ70" s="194"/>
      <c r="BA70" s="122"/>
      <c r="BB70" s="125" t="s">
        <v>256</v>
      </c>
      <c r="BC70" s="367"/>
      <c r="BD70" s="367">
        <v>87</v>
      </c>
      <c r="BE70" s="367">
        <v>-9</v>
      </c>
      <c r="BF70" s="368">
        <v>87</v>
      </c>
      <c r="BG70" s="193">
        <v>10000</v>
      </c>
      <c r="BH70" s="131">
        <f t="shared" ref="BH70:BH108" si="122">BF70</f>
        <v>87</v>
      </c>
      <c r="BI70" s="132">
        <f t="shared" si="80"/>
        <v>274</v>
      </c>
      <c r="BJ70" s="400"/>
      <c r="BK70" s="133" t="s">
        <v>132</v>
      </c>
      <c r="BL70" s="194"/>
      <c r="BM70" s="194"/>
      <c r="BN70" s="194"/>
      <c r="BO70" s="194"/>
      <c r="BP70" s="194"/>
      <c r="BQ70" s="122"/>
      <c r="BR70" s="125"/>
      <c r="BS70" s="367">
        <v>12</v>
      </c>
      <c r="BT70" s="262">
        <v>103</v>
      </c>
      <c r="BU70" s="262">
        <v>-15</v>
      </c>
      <c r="BV70" s="263">
        <v>89</v>
      </c>
      <c r="BW70" s="193">
        <v>10000</v>
      </c>
      <c r="BX70" s="131">
        <f t="shared" ref="BX70:BX108" si="123">BV70</f>
        <v>89</v>
      </c>
      <c r="BY70" s="132">
        <f t="shared" si="99"/>
        <v>257</v>
      </c>
      <c r="BZ70" s="400"/>
      <c r="CA70" s="133" t="s">
        <v>132</v>
      </c>
      <c r="CB70" s="194"/>
      <c r="CC70" s="194"/>
      <c r="CD70" s="194"/>
      <c r="CE70" s="194"/>
      <c r="CF70" s="194"/>
      <c r="CG70" s="122"/>
      <c r="CH70" s="125" t="s">
        <v>256</v>
      </c>
      <c r="CI70" s="129"/>
      <c r="CJ70" s="129"/>
      <c r="CK70" s="130"/>
      <c r="CL70" s="193"/>
      <c r="CM70" s="193">
        <v>10000</v>
      </c>
      <c r="CN70" s="131">
        <f t="shared" ref="CN70:CN108" si="124">CL70</f>
        <v>0</v>
      </c>
      <c r="CO70" s="132">
        <f t="shared" si="100"/>
        <v>0</v>
      </c>
      <c r="CP70" s="363" t="s">
        <v>132</v>
      </c>
      <c r="CQ70" s="364"/>
      <c r="CR70" s="364"/>
      <c r="CS70" s="364"/>
      <c r="CT70" s="364"/>
      <c r="CU70" s="364"/>
      <c r="CV70" s="358"/>
      <c r="CW70" s="366" t="s">
        <v>256</v>
      </c>
      <c r="CX70" s="367"/>
      <c r="CY70" s="367"/>
      <c r="CZ70" s="368"/>
      <c r="DA70" s="369"/>
      <c r="DB70" s="369">
        <v>10000</v>
      </c>
      <c r="DC70" s="370">
        <f t="shared" ref="DC70:DC108" si="125">DA70</f>
        <v>0</v>
      </c>
      <c r="DD70" s="371">
        <f t="shared" si="113"/>
        <v>0</v>
      </c>
      <c r="DE70" s="133" t="s">
        <v>132</v>
      </c>
      <c r="DF70" s="194"/>
      <c r="DG70" s="194"/>
      <c r="DH70" s="194"/>
      <c r="DI70" s="194"/>
      <c r="DJ70" s="194"/>
      <c r="DK70" s="122"/>
      <c r="DL70" s="125" t="s">
        <v>256</v>
      </c>
      <c r="DM70" s="129"/>
      <c r="DN70" s="129"/>
      <c r="DO70" s="130"/>
      <c r="DP70" s="193"/>
      <c r="DQ70" s="193">
        <v>10000</v>
      </c>
      <c r="DR70" s="131">
        <f t="shared" ref="DR70:DR108" si="126">DP70</f>
        <v>0</v>
      </c>
      <c r="DS70" s="132">
        <f t="shared" si="101"/>
        <v>0</v>
      </c>
      <c r="DT70" s="133" t="s">
        <v>132</v>
      </c>
      <c r="DU70" s="194"/>
      <c r="DV70" s="194"/>
      <c r="DW70" s="194"/>
      <c r="DX70" s="194"/>
      <c r="DY70" s="194"/>
      <c r="DZ70" s="122"/>
      <c r="EA70" s="125" t="s">
        <v>256</v>
      </c>
      <c r="EB70" s="129"/>
      <c r="EC70" s="129"/>
      <c r="ED70" s="130"/>
      <c r="EE70" s="193"/>
      <c r="EF70" s="193">
        <v>10000</v>
      </c>
      <c r="EG70" s="131">
        <f t="shared" ref="EG70:EG108" si="127">EE70</f>
        <v>0</v>
      </c>
      <c r="EH70" s="132">
        <f t="shared" si="102"/>
        <v>0</v>
      </c>
      <c r="EI70" s="133" t="s">
        <v>132</v>
      </c>
      <c r="EJ70" s="194"/>
      <c r="EK70" s="194"/>
      <c r="EL70" s="194"/>
      <c r="EM70" s="194"/>
      <c r="EN70" s="194"/>
      <c r="EO70" s="122"/>
      <c r="EP70" s="125" t="s">
        <v>256</v>
      </c>
      <c r="EQ70" s="129"/>
      <c r="ER70" s="129"/>
      <c r="ES70" s="130"/>
      <c r="ET70" s="193"/>
      <c r="EU70" s="193">
        <v>10000</v>
      </c>
      <c r="EV70" s="131">
        <f t="shared" ref="EV70:EV108" si="128">ET70</f>
        <v>0</v>
      </c>
      <c r="EW70" s="132">
        <f t="shared" si="103"/>
        <v>0</v>
      </c>
      <c r="EX70" s="133" t="s">
        <v>132</v>
      </c>
      <c r="EY70" s="194"/>
      <c r="EZ70" s="194"/>
      <c r="FA70" s="194"/>
      <c r="FB70" s="194"/>
      <c r="FC70" s="194"/>
      <c r="FD70" s="122"/>
      <c r="FE70" s="125" t="s">
        <v>256</v>
      </c>
      <c r="FF70" s="129"/>
      <c r="FG70" s="129"/>
      <c r="FH70" s="130"/>
      <c r="FI70" s="193"/>
      <c r="FJ70" s="193">
        <v>10000</v>
      </c>
      <c r="FK70" s="131">
        <f t="shared" ref="FK70:FK108" si="129">FI70</f>
        <v>0</v>
      </c>
      <c r="FL70" s="132">
        <f t="shared" si="104"/>
        <v>0</v>
      </c>
      <c r="FM70" s="133" t="s">
        <v>132</v>
      </c>
      <c r="FN70" s="194"/>
      <c r="FO70" s="194"/>
      <c r="FP70" s="194"/>
      <c r="FQ70" s="194"/>
      <c r="FR70" s="194"/>
      <c r="FS70" s="122"/>
      <c r="FT70" s="125" t="s">
        <v>256</v>
      </c>
      <c r="FU70" s="129"/>
      <c r="FV70" s="129"/>
      <c r="FW70" s="130"/>
      <c r="FX70" s="193"/>
      <c r="FY70" s="193">
        <v>10000</v>
      </c>
      <c r="FZ70" s="131">
        <f t="shared" ref="FZ70:FZ108" si="130">FX70</f>
        <v>0</v>
      </c>
      <c r="GA70" s="132">
        <f t="shared" si="105"/>
        <v>0</v>
      </c>
      <c r="GB70" s="133" t="s">
        <v>132</v>
      </c>
      <c r="GC70" s="194"/>
      <c r="GD70" s="194"/>
      <c r="GE70" s="194"/>
      <c r="GF70" s="194"/>
      <c r="GG70" s="194"/>
      <c r="GH70" s="122"/>
      <c r="GI70" s="125" t="s">
        <v>256</v>
      </c>
      <c r="GJ70" s="129"/>
      <c r="GK70" s="129"/>
      <c r="GL70" s="130"/>
      <c r="GM70" s="193"/>
      <c r="GN70" s="193">
        <v>10000</v>
      </c>
      <c r="GO70" s="131">
        <f t="shared" ref="GO70:GO108" si="131">GM70</f>
        <v>0</v>
      </c>
      <c r="GP70" s="132">
        <f t="shared" si="106"/>
        <v>0</v>
      </c>
      <c r="GQ70" s="133" t="s">
        <v>132</v>
      </c>
      <c r="GR70" s="194"/>
      <c r="GS70" s="194"/>
      <c r="GT70" s="194"/>
      <c r="GU70" s="194"/>
      <c r="GV70" s="194"/>
      <c r="GW70" s="122"/>
      <c r="GX70" s="125" t="s">
        <v>256</v>
      </c>
      <c r="GY70" s="129">
        <v>18</v>
      </c>
      <c r="GZ70" s="129">
        <v>272</v>
      </c>
      <c r="HA70" s="130">
        <v>-76</v>
      </c>
      <c r="HB70" s="193">
        <v>267</v>
      </c>
      <c r="HC70" s="193">
        <v>10000</v>
      </c>
      <c r="HD70" s="131">
        <f t="shared" ref="HD70:HD108" si="132">HB70</f>
        <v>267</v>
      </c>
      <c r="HE70" s="132">
        <f t="shared" si="107"/>
        <v>1135</v>
      </c>
      <c r="HF70" s="133" t="s">
        <v>132</v>
      </c>
      <c r="HG70" s="194"/>
      <c r="HH70" s="194"/>
      <c r="HI70" s="194"/>
      <c r="HJ70" s="194"/>
      <c r="HK70" s="194"/>
      <c r="HL70" s="122"/>
      <c r="HM70" s="122"/>
      <c r="HN70" s="129"/>
      <c r="HO70" s="129"/>
      <c r="HP70" s="130"/>
      <c r="HQ70" s="193"/>
      <c r="HR70" s="193"/>
      <c r="HS70" s="131">
        <f t="shared" ref="HS70:HS108" si="133">HQ70</f>
        <v>0</v>
      </c>
      <c r="HT70" s="132">
        <f t="shared" si="114"/>
        <v>1341</v>
      </c>
      <c r="HU70" s="133" t="s">
        <v>132</v>
      </c>
      <c r="HV70" s="194"/>
      <c r="HW70" s="194"/>
      <c r="HX70" s="194"/>
      <c r="HY70" s="194"/>
      <c r="HZ70" s="194"/>
      <c r="IA70" s="122"/>
      <c r="IB70" s="122"/>
      <c r="IC70" s="129"/>
      <c r="ID70" s="129"/>
      <c r="IE70" s="130"/>
      <c r="IF70" s="193"/>
      <c r="IG70" s="193"/>
      <c r="IH70" s="131">
        <f t="shared" ref="IH70:IH108" si="134">IF70</f>
        <v>0</v>
      </c>
      <c r="II70" s="132">
        <f t="shared" si="115"/>
        <v>6499</v>
      </c>
      <c r="IJ70" s="133" t="s">
        <v>132</v>
      </c>
      <c r="IK70" s="194"/>
      <c r="IL70" s="194"/>
      <c r="IM70" s="194"/>
      <c r="IN70" s="194"/>
      <c r="IO70" s="194"/>
      <c r="IP70" s="122"/>
      <c r="IQ70" s="122"/>
      <c r="IR70" s="129"/>
      <c r="IS70" s="129"/>
      <c r="IT70" s="130"/>
      <c r="IU70" s="193"/>
      <c r="IV70" s="193"/>
      <c r="IW70" s="131">
        <f t="shared" ref="IW70:IW108" si="135">IU70</f>
        <v>0</v>
      </c>
      <c r="IX70" s="132">
        <f t="shared" si="116"/>
        <v>1508</v>
      </c>
      <c r="IY70" s="133" t="s">
        <v>132</v>
      </c>
      <c r="IZ70" s="194"/>
      <c r="JA70" s="194"/>
      <c r="JB70" s="194"/>
      <c r="JC70" s="194"/>
      <c r="JD70" s="194"/>
      <c r="JE70" s="122"/>
      <c r="JF70" s="122"/>
      <c r="JG70" s="129"/>
      <c r="JH70" s="129"/>
      <c r="JI70" s="130"/>
      <c r="JJ70" s="193"/>
      <c r="JK70" s="193"/>
      <c r="JL70" s="131">
        <f t="shared" ref="JL70:JL108" si="136">JJ70</f>
        <v>0</v>
      </c>
      <c r="JM70" s="132">
        <f t="shared" si="71"/>
        <v>2955</v>
      </c>
      <c r="JN70" s="133" t="s">
        <v>132</v>
      </c>
      <c r="JO70" s="194"/>
      <c r="JP70" s="194"/>
      <c r="JQ70" s="194"/>
      <c r="JR70" s="194"/>
      <c r="JS70" s="194"/>
      <c r="JT70" s="122"/>
      <c r="JU70" s="122"/>
      <c r="JV70" s="129"/>
      <c r="JW70" s="129"/>
      <c r="JX70" s="130"/>
      <c r="JY70" s="193"/>
      <c r="JZ70" s="193"/>
      <c r="KA70" s="131">
        <f t="shared" si="77"/>
        <v>0</v>
      </c>
      <c r="KB70" s="132">
        <f t="shared" si="117"/>
        <v>252</v>
      </c>
      <c r="KC70" s="133" t="s">
        <v>132</v>
      </c>
      <c r="KD70" s="194"/>
      <c r="KE70" s="194"/>
      <c r="KF70" s="194"/>
      <c r="KG70" s="194"/>
      <c r="KH70" s="194"/>
      <c r="KI70" s="122"/>
      <c r="KJ70" s="122"/>
      <c r="KK70" s="129"/>
      <c r="KL70" s="129"/>
      <c r="KM70" s="130"/>
      <c r="KN70" s="193"/>
      <c r="KO70" s="193"/>
      <c r="KP70" s="131">
        <f t="shared" ref="KP70:KP108" si="137">KN70</f>
        <v>0</v>
      </c>
      <c r="KQ70" s="132">
        <f t="shared" si="118"/>
        <v>-230</v>
      </c>
      <c r="KR70" s="133" t="s">
        <v>132</v>
      </c>
      <c r="KS70" s="194"/>
      <c r="KT70" s="194"/>
      <c r="KU70" s="194"/>
      <c r="KV70" s="194"/>
      <c r="KW70" s="194"/>
      <c r="KX70" s="122"/>
      <c r="KY70" s="122"/>
      <c r="KZ70" s="129"/>
      <c r="LA70" s="129"/>
      <c r="LB70" s="130"/>
      <c r="LC70" s="193"/>
      <c r="LD70" s="193"/>
      <c r="LE70" s="131">
        <f t="shared" ref="LE70:LE108" si="138">LC70</f>
        <v>0</v>
      </c>
      <c r="LF70" s="132">
        <f t="shared" si="119"/>
        <v>2138</v>
      </c>
      <c r="LG70" s="271"/>
      <c r="LH70" s="133" t="s">
        <v>132</v>
      </c>
      <c r="LI70" s="194"/>
      <c r="LJ70" s="194"/>
      <c r="LK70" s="194"/>
      <c r="LL70" s="194"/>
      <c r="LM70" s="192"/>
      <c r="LN70" s="194"/>
      <c r="LO70" s="194"/>
      <c r="LP70" s="121"/>
      <c r="LQ70" s="122"/>
      <c r="LR70" s="71"/>
      <c r="LS70" s="128"/>
      <c r="LT70" s="71"/>
      <c r="LU70" s="129">
        <v>1</v>
      </c>
      <c r="LV70" s="129"/>
      <c r="LW70" s="130"/>
      <c r="LX70" s="193"/>
      <c r="LY70" s="193">
        <v>176</v>
      </c>
      <c r="LZ70" s="131">
        <f t="shared" ref="LZ70:LZ108" si="139">LX70</f>
        <v>0</v>
      </c>
      <c r="MA70" s="132">
        <f t="shared" si="108"/>
        <v>0</v>
      </c>
      <c r="MB70" s="229"/>
      <c r="MC70" s="133" t="s">
        <v>132</v>
      </c>
      <c r="MD70" s="194"/>
      <c r="ME70" s="194"/>
      <c r="MF70" s="194"/>
      <c r="MG70" s="194"/>
      <c r="MH70" s="192"/>
      <c r="MI70" s="194"/>
      <c r="MJ70" s="194"/>
      <c r="MK70" s="121"/>
      <c r="ML70" s="122"/>
      <c r="MM70" s="71"/>
      <c r="MN70" s="128"/>
      <c r="MO70" s="71"/>
      <c r="MP70" s="129">
        <v>1</v>
      </c>
      <c r="MQ70" s="129"/>
      <c r="MR70" s="130"/>
      <c r="MS70" s="193"/>
      <c r="MT70" s="193">
        <v>176</v>
      </c>
      <c r="MU70" s="131">
        <f t="shared" ref="MU70:MU108" si="140">MS70</f>
        <v>0</v>
      </c>
      <c r="MV70" s="132">
        <f t="shared" si="109"/>
        <v>0</v>
      </c>
      <c r="MX70" s="133" t="s">
        <v>132</v>
      </c>
      <c r="MY70" s="194"/>
      <c r="MZ70" s="194"/>
      <c r="NA70" s="194"/>
      <c r="NB70" s="194"/>
      <c r="NC70" s="192"/>
      <c r="ND70" s="194"/>
      <c r="NE70" s="194"/>
      <c r="NF70" s="121"/>
      <c r="NG70" s="122"/>
      <c r="NH70" s="71"/>
      <c r="NI70" s="128"/>
      <c r="NJ70" s="71"/>
      <c r="NK70" s="129">
        <v>1</v>
      </c>
      <c r="NL70" s="129"/>
      <c r="NM70" s="130"/>
      <c r="NN70" s="193"/>
      <c r="NO70" s="193">
        <v>176</v>
      </c>
      <c r="NP70" s="131">
        <f t="shared" ref="NP70:NP108" si="141">NN70</f>
        <v>0</v>
      </c>
      <c r="NQ70" s="132">
        <f t="shared" si="110"/>
        <v>0</v>
      </c>
      <c r="NS70" s="133" t="s">
        <v>132</v>
      </c>
      <c r="NT70" s="194"/>
      <c r="NU70" s="194"/>
      <c r="NV70" s="194"/>
      <c r="NW70" s="194"/>
      <c r="NX70" s="192"/>
      <c r="NY70" s="194"/>
      <c r="NZ70" s="194"/>
      <c r="OA70" s="121"/>
      <c r="OB70" s="122"/>
      <c r="OC70" s="71"/>
      <c r="OD70" s="128"/>
      <c r="OE70" s="71"/>
      <c r="OF70" s="129">
        <v>24</v>
      </c>
      <c r="OG70" s="129">
        <v>70</v>
      </c>
      <c r="OH70" s="130">
        <v>-40</v>
      </c>
      <c r="OI70" s="193">
        <v>70</v>
      </c>
      <c r="OJ70" s="193">
        <v>1000</v>
      </c>
      <c r="OK70" s="131">
        <f t="shared" ref="OK70:OK108" si="142">OI70</f>
        <v>70</v>
      </c>
      <c r="OL70" s="132">
        <f t="shared" si="111"/>
        <v>213</v>
      </c>
      <c r="OQ70" s="363" t="s">
        <v>132</v>
      </c>
      <c r="OR70" s="473"/>
      <c r="OS70" s="473"/>
      <c r="OT70" s="473"/>
      <c r="OU70" s="473"/>
      <c r="OV70" s="473"/>
      <c r="OW70" s="358"/>
      <c r="OX70" s="475" t="s">
        <v>256</v>
      </c>
      <c r="OY70" s="367"/>
      <c r="OZ70" s="367"/>
      <c r="PA70" s="367"/>
      <c r="PB70" s="368"/>
      <c r="PC70" s="476">
        <v>1000</v>
      </c>
      <c r="PD70" s="370">
        <f t="shared" ref="PD70:PD108" si="143">PB70</f>
        <v>0</v>
      </c>
      <c r="PE70" s="477">
        <f t="shared" si="89"/>
        <v>0</v>
      </c>
      <c r="PF70" s="133" t="s">
        <v>132</v>
      </c>
      <c r="PG70" s="194"/>
      <c r="PH70" s="194"/>
      <c r="PI70" s="194"/>
      <c r="PJ70" s="194"/>
      <c r="PK70" s="194"/>
      <c r="PL70" s="122"/>
      <c r="PM70" s="125" t="s">
        <v>256</v>
      </c>
      <c r="PN70" s="367"/>
      <c r="PO70" s="367"/>
      <c r="PP70" s="367"/>
      <c r="PQ70" s="368"/>
      <c r="PR70" s="193">
        <v>1000</v>
      </c>
      <c r="PS70" s="131">
        <f t="shared" ref="PS70:PS108" si="144">PQ70</f>
        <v>0</v>
      </c>
      <c r="PT70" s="132">
        <f t="shared" si="90"/>
        <v>0</v>
      </c>
      <c r="PU70" s="133" t="s">
        <v>132</v>
      </c>
      <c r="PV70" s="194"/>
      <c r="PW70" s="194"/>
      <c r="PX70" s="194"/>
      <c r="PY70" s="194"/>
      <c r="PZ70" s="194"/>
      <c r="QA70" s="122"/>
      <c r="QB70" s="125" t="s">
        <v>256</v>
      </c>
      <c r="QC70" s="367"/>
      <c r="QD70" s="367"/>
      <c r="QE70" s="367"/>
      <c r="QF70" s="368"/>
      <c r="QG70" s="193">
        <v>1000</v>
      </c>
      <c r="QH70" s="131">
        <f t="shared" ref="QH70:QH108" si="145">QF70</f>
        <v>0</v>
      </c>
      <c r="QI70" s="132">
        <f t="shared" si="91"/>
        <v>0</v>
      </c>
      <c r="QJ70" s="133" t="s">
        <v>132</v>
      </c>
      <c r="QK70" s="194"/>
      <c r="QL70" s="194"/>
      <c r="QM70" s="194"/>
      <c r="QN70" s="194"/>
      <c r="QO70" s="194"/>
      <c r="QP70" s="122"/>
      <c r="QQ70" s="125" t="s">
        <v>256</v>
      </c>
      <c r="QR70" s="367"/>
      <c r="QS70" s="367"/>
      <c r="QT70" s="367"/>
      <c r="QU70" s="368"/>
      <c r="QV70" s="193">
        <v>1000</v>
      </c>
      <c r="QW70" s="131">
        <f t="shared" ref="QW70:QW108" si="146">QU70</f>
        <v>0</v>
      </c>
      <c r="QX70" s="132">
        <f t="shared" si="92"/>
        <v>0</v>
      </c>
      <c r="QY70" s="133" t="s">
        <v>132</v>
      </c>
      <c r="QZ70" s="194"/>
      <c r="RA70" s="194"/>
      <c r="RB70" s="194"/>
      <c r="RC70" s="194"/>
      <c r="RD70" s="194"/>
      <c r="RE70" s="122"/>
      <c r="RF70" s="125" t="s">
        <v>256</v>
      </c>
      <c r="RG70" s="367"/>
      <c r="RH70" s="367"/>
      <c r="RI70" s="367"/>
      <c r="RJ70" s="368"/>
      <c r="RK70" s="193">
        <v>1000</v>
      </c>
      <c r="RL70" s="131">
        <f t="shared" ref="RL70:RL108" si="147">RJ70</f>
        <v>0</v>
      </c>
      <c r="RM70" s="132">
        <f t="shared" si="93"/>
        <v>327</v>
      </c>
    </row>
    <row r="71" spans="1:481" ht="14.4">
      <c r="A71" s="133" t="s">
        <v>133</v>
      </c>
      <c r="B71" s="194"/>
      <c r="C71" s="194"/>
      <c r="D71" s="194"/>
      <c r="E71" s="194"/>
      <c r="F71" s="194"/>
      <c r="G71" s="122"/>
      <c r="H71" s="122"/>
      <c r="I71" s="367"/>
      <c r="J71" s="367"/>
      <c r="K71" s="367"/>
      <c r="L71" s="368"/>
      <c r="M71" s="193">
        <v>1000</v>
      </c>
      <c r="N71" s="131">
        <f t="shared" si="98"/>
        <v>0</v>
      </c>
      <c r="O71" s="132">
        <f t="shared" si="112"/>
        <v>18</v>
      </c>
      <c r="Q71" s="133" t="s">
        <v>133</v>
      </c>
      <c r="R71" s="194"/>
      <c r="S71" s="194"/>
      <c r="T71" s="194"/>
      <c r="U71" s="194"/>
      <c r="V71" s="194"/>
      <c r="W71" s="122"/>
      <c r="X71" s="122"/>
      <c r="Y71" s="367"/>
      <c r="Z71" s="367"/>
      <c r="AA71" s="367"/>
      <c r="AB71" s="368"/>
      <c r="AC71" s="193">
        <v>10000</v>
      </c>
      <c r="AD71" s="131">
        <f t="shared" si="120"/>
        <v>0</v>
      </c>
      <c r="AE71" s="132">
        <f t="shared" si="78"/>
        <v>275</v>
      </c>
      <c r="AF71" s="133" t="s">
        <v>133</v>
      </c>
      <c r="AG71" s="194"/>
      <c r="AH71" s="194"/>
      <c r="AI71" s="194"/>
      <c r="AJ71" s="194"/>
      <c r="AK71" s="194"/>
      <c r="AL71" s="122"/>
      <c r="AM71" s="122"/>
      <c r="AN71" s="367"/>
      <c r="AO71" s="367">
        <v>7</v>
      </c>
      <c r="AP71" s="367">
        <v>-84</v>
      </c>
      <c r="AQ71" s="368">
        <v>-27</v>
      </c>
      <c r="AR71" s="193">
        <v>10000</v>
      </c>
      <c r="AS71" s="131">
        <f t="shared" si="121"/>
        <v>-27</v>
      </c>
      <c r="AT71" s="132">
        <f t="shared" si="79"/>
        <v>247</v>
      </c>
      <c r="AU71" s="133" t="s">
        <v>133</v>
      </c>
      <c r="AV71" s="194"/>
      <c r="AW71" s="194"/>
      <c r="AX71" s="194"/>
      <c r="AY71" s="194"/>
      <c r="AZ71" s="194"/>
      <c r="BA71" s="122"/>
      <c r="BB71" s="122"/>
      <c r="BC71" s="367"/>
      <c r="BD71" s="367">
        <v>7</v>
      </c>
      <c r="BE71" s="367">
        <v>-84</v>
      </c>
      <c r="BF71" s="368">
        <v>-27</v>
      </c>
      <c r="BG71" s="193">
        <v>10000</v>
      </c>
      <c r="BH71" s="131">
        <f t="shared" si="122"/>
        <v>-27</v>
      </c>
      <c r="BI71" s="132">
        <f t="shared" si="80"/>
        <v>247</v>
      </c>
      <c r="BJ71" s="400"/>
      <c r="BK71" s="133" t="s">
        <v>133</v>
      </c>
      <c r="BL71" s="194"/>
      <c r="BM71" s="194"/>
      <c r="BN71" s="194"/>
      <c r="BO71" s="194"/>
      <c r="BP71" s="194"/>
      <c r="BQ71" s="122"/>
      <c r="BR71" s="122"/>
      <c r="BS71" s="367">
        <v>18</v>
      </c>
      <c r="BT71" s="262">
        <v>48</v>
      </c>
      <c r="BU71" s="262">
        <v>-60</v>
      </c>
      <c r="BV71" s="263">
        <v>-9</v>
      </c>
      <c r="BW71" s="193">
        <v>10000</v>
      </c>
      <c r="BX71" s="131">
        <f t="shared" si="123"/>
        <v>-9</v>
      </c>
      <c r="BY71" s="132">
        <f t="shared" si="99"/>
        <v>248</v>
      </c>
      <c r="BZ71" s="400"/>
      <c r="CA71" s="133" t="s">
        <v>133</v>
      </c>
      <c r="CB71" s="194"/>
      <c r="CC71" s="194"/>
      <c r="CD71" s="194"/>
      <c r="CE71" s="194"/>
      <c r="CF71" s="194"/>
      <c r="CG71" s="122"/>
      <c r="CH71" s="122"/>
      <c r="CI71" s="129"/>
      <c r="CJ71" s="129"/>
      <c r="CK71" s="130"/>
      <c r="CL71" s="193"/>
      <c r="CM71" s="193">
        <v>10000</v>
      </c>
      <c r="CN71" s="131">
        <f t="shared" si="124"/>
        <v>0</v>
      </c>
      <c r="CO71" s="132">
        <f t="shared" si="100"/>
        <v>0</v>
      </c>
      <c r="CP71" s="363" t="s">
        <v>133</v>
      </c>
      <c r="CQ71" s="364"/>
      <c r="CR71" s="364"/>
      <c r="CS71" s="364"/>
      <c r="CT71" s="364"/>
      <c r="CU71" s="364"/>
      <c r="CV71" s="358"/>
      <c r="CW71" s="358"/>
      <c r="CX71" s="367"/>
      <c r="CY71" s="367"/>
      <c r="CZ71" s="368"/>
      <c r="DA71" s="369"/>
      <c r="DB71" s="369">
        <v>10000</v>
      </c>
      <c r="DC71" s="370">
        <f t="shared" si="125"/>
        <v>0</v>
      </c>
      <c r="DD71" s="371">
        <f t="shared" si="113"/>
        <v>0</v>
      </c>
      <c r="DE71" s="133" t="s">
        <v>133</v>
      </c>
      <c r="DF71" s="194"/>
      <c r="DG71" s="194"/>
      <c r="DH71" s="194"/>
      <c r="DI71" s="194"/>
      <c r="DJ71" s="194"/>
      <c r="DK71" s="122"/>
      <c r="DL71" s="122"/>
      <c r="DM71" s="129"/>
      <c r="DN71" s="129"/>
      <c r="DO71" s="130"/>
      <c r="DP71" s="193"/>
      <c r="DQ71" s="193">
        <v>10000</v>
      </c>
      <c r="DR71" s="131">
        <f t="shared" si="126"/>
        <v>0</v>
      </c>
      <c r="DS71" s="132">
        <f t="shared" si="101"/>
        <v>0</v>
      </c>
      <c r="DT71" s="133" t="s">
        <v>133</v>
      </c>
      <c r="DU71" s="194"/>
      <c r="DV71" s="194"/>
      <c r="DW71" s="194"/>
      <c r="DX71" s="194"/>
      <c r="DY71" s="194"/>
      <c r="DZ71" s="122"/>
      <c r="EA71" s="122"/>
      <c r="EB71" s="129"/>
      <c r="EC71" s="129"/>
      <c r="ED71" s="130"/>
      <c r="EE71" s="193"/>
      <c r="EF71" s="193">
        <v>10000</v>
      </c>
      <c r="EG71" s="131">
        <f t="shared" si="127"/>
        <v>0</v>
      </c>
      <c r="EH71" s="132">
        <f t="shared" si="102"/>
        <v>0</v>
      </c>
      <c r="EI71" s="133" t="s">
        <v>133</v>
      </c>
      <c r="EJ71" s="194"/>
      <c r="EK71" s="194"/>
      <c r="EL71" s="194"/>
      <c r="EM71" s="194"/>
      <c r="EN71" s="194"/>
      <c r="EO71" s="122"/>
      <c r="EP71" s="122"/>
      <c r="EQ71" s="129"/>
      <c r="ER71" s="129"/>
      <c r="ES71" s="130"/>
      <c r="ET71" s="193"/>
      <c r="EU71" s="193">
        <v>10000</v>
      </c>
      <c r="EV71" s="131">
        <f t="shared" si="128"/>
        <v>0</v>
      </c>
      <c r="EW71" s="132">
        <f t="shared" si="103"/>
        <v>0</v>
      </c>
      <c r="EX71" s="133" t="s">
        <v>133</v>
      </c>
      <c r="EY71" s="194"/>
      <c r="EZ71" s="194"/>
      <c r="FA71" s="194"/>
      <c r="FB71" s="194"/>
      <c r="FC71" s="194"/>
      <c r="FD71" s="122"/>
      <c r="FE71" s="122"/>
      <c r="FF71" s="129"/>
      <c r="FG71" s="129"/>
      <c r="FH71" s="130"/>
      <c r="FI71" s="193"/>
      <c r="FJ71" s="193">
        <v>10000</v>
      </c>
      <c r="FK71" s="131">
        <f t="shared" si="129"/>
        <v>0</v>
      </c>
      <c r="FL71" s="132">
        <f t="shared" si="104"/>
        <v>0</v>
      </c>
      <c r="FM71" s="133" t="s">
        <v>133</v>
      </c>
      <c r="FN71" s="194"/>
      <c r="FO71" s="194"/>
      <c r="FP71" s="194"/>
      <c r="FQ71" s="194"/>
      <c r="FR71" s="194"/>
      <c r="FS71" s="122"/>
      <c r="FT71" s="122"/>
      <c r="FU71" s="129"/>
      <c r="FV71" s="129"/>
      <c r="FW71" s="130"/>
      <c r="FX71" s="193"/>
      <c r="FY71" s="193">
        <v>10000</v>
      </c>
      <c r="FZ71" s="131">
        <f t="shared" si="130"/>
        <v>0</v>
      </c>
      <c r="GA71" s="132">
        <f t="shared" si="105"/>
        <v>0</v>
      </c>
      <c r="GB71" s="133" t="s">
        <v>133</v>
      </c>
      <c r="GC71" s="194"/>
      <c r="GD71" s="194"/>
      <c r="GE71" s="194"/>
      <c r="GF71" s="194"/>
      <c r="GG71" s="194"/>
      <c r="GH71" s="122"/>
      <c r="GI71" s="122"/>
      <c r="GJ71" s="129"/>
      <c r="GK71" s="129"/>
      <c r="GL71" s="130"/>
      <c r="GM71" s="193"/>
      <c r="GN71" s="193">
        <v>10000</v>
      </c>
      <c r="GO71" s="131">
        <f t="shared" si="131"/>
        <v>0</v>
      </c>
      <c r="GP71" s="132">
        <f t="shared" si="106"/>
        <v>0</v>
      </c>
      <c r="GQ71" s="133" t="s">
        <v>133</v>
      </c>
      <c r="GR71" s="194"/>
      <c r="GS71" s="194"/>
      <c r="GT71" s="194"/>
      <c r="GU71" s="194"/>
      <c r="GV71" s="194"/>
      <c r="GW71" s="122"/>
      <c r="GX71" s="122"/>
      <c r="GY71" s="129">
        <v>28</v>
      </c>
      <c r="GZ71" s="129">
        <v>389</v>
      </c>
      <c r="HA71" s="130">
        <v>-19</v>
      </c>
      <c r="HB71" s="193">
        <v>384</v>
      </c>
      <c r="HC71" s="193">
        <v>10000</v>
      </c>
      <c r="HD71" s="131">
        <f t="shared" si="132"/>
        <v>384</v>
      </c>
      <c r="HE71" s="132">
        <f t="shared" si="107"/>
        <v>1519</v>
      </c>
      <c r="HF71" s="133" t="s">
        <v>133</v>
      </c>
      <c r="HG71" s="194"/>
      <c r="HH71" s="194"/>
      <c r="HI71" s="194"/>
      <c r="HJ71" s="194"/>
      <c r="HK71" s="194"/>
      <c r="HL71" s="122"/>
      <c r="HM71" s="122"/>
      <c r="HN71" s="129"/>
      <c r="HO71" s="129"/>
      <c r="HP71" s="130"/>
      <c r="HQ71" s="193"/>
      <c r="HR71" s="193"/>
      <c r="HS71" s="131">
        <f t="shared" si="133"/>
        <v>0</v>
      </c>
      <c r="HT71" s="132">
        <f t="shared" si="114"/>
        <v>1341</v>
      </c>
      <c r="HU71" s="133" t="s">
        <v>133</v>
      </c>
      <c r="HV71" s="194"/>
      <c r="HW71" s="194"/>
      <c r="HX71" s="194"/>
      <c r="HY71" s="194"/>
      <c r="HZ71" s="194"/>
      <c r="IA71" s="122"/>
      <c r="IB71" s="122"/>
      <c r="IC71" s="129"/>
      <c r="ID71" s="129"/>
      <c r="IE71" s="130"/>
      <c r="IF71" s="193"/>
      <c r="IG71" s="193"/>
      <c r="IH71" s="131">
        <f t="shared" si="134"/>
        <v>0</v>
      </c>
      <c r="II71" s="132">
        <f t="shared" si="115"/>
        <v>6499</v>
      </c>
      <c r="IJ71" s="133" t="s">
        <v>133</v>
      </c>
      <c r="IK71" s="194"/>
      <c r="IL71" s="194"/>
      <c r="IM71" s="194"/>
      <c r="IN71" s="194"/>
      <c r="IO71" s="194"/>
      <c r="IP71" s="122"/>
      <c r="IQ71" s="122"/>
      <c r="IR71" s="129"/>
      <c r="IS71" s="129"/>
      <c r="IT71" s="130"/>
      <c r="IU71" s="193"/>
      <c r="IV71" s="193"/>
      <c r="IW71" s="131">
        <f t="shared" si="135"/>
        <v>0</v>
      </c>
      <c r="IX71" s="132">
        <f t="shared" si="116"/>
        <v>1508</v>
      </c>
      <c r="IY71" s="133" t="s">
        <v>133</v>
      </c>
      <c r="IZ71" s="194"/>
      <c r="JA71" s="194"/>
      <c r="JB71" s="194"/>
      <c r="JC71" s="194"/>
      <c r="JD71" s="194"/>
      <c r="JE71" s="122"/>
      <c r="JF71" s="122"/>
      <c r="JG71" s="129"/>
      <c r="JH71" s="129"/>
      <c r="JI71" s="130"/>
      <c r="JJ71" s="193"/>
      <c r="JK71" s="193"/>
      <c r="JL71" s="131">
        <f t="shared" si="136"/>
        <v>0</v>
      </c>
      <c r="JM71" s="132">
        <f t="shared" si="71"/>
        <v>2955</v>
      </c>
      <c r="JN71" s="133" t="s">
        <v>133</v>
      </c>
      <c r="JO71" s="194"/>
      <c r="JP71" s="194"/>
      <c r="JQ71" s="194"/>
      <c r="JR71" s="194"/>
      <c r="JS71" s="194"/>
      <c r="JT71" s="122"/>
      <c r="JU71" s="122"/>
      <c r="JV71" s="129"/>
      <c r="JW71" s="129"/>
      <c r="JX71" s="130"/>
      <c r="JY71" s="193"/>
      <c r="JZ71" s="193"/>
      <c r="KA71" s="131">
        <f t="shared" si="77"/>
        <v>0</v>
      </c>
      <c r="KB71" s="132">
        <f t="shared" si="117"/>
        <v>252</v>
      </c>
      <c r="KC71" s="133" t="s">
        <v>133</v>
      </c>
      <c r="KD71" s="194"/>
      <c r="KE71" s="194"/>
      <c r="KF71" s="194"/>
      <c r="KG71" s="194"/>
      <c r="KH71" s="194"/>
      <c r="KI71" s="122"/>
      <c r="KJ71" s="122"/>
      <c r="KK71" s="129"/>
      <c r="KL71" s="129"/>
      <c r="KM71" s="130"/>
      <c r="KN71" s="193"/>
      <c r="KO71" s="193"/>
      <c r="KP71" s="131">
        <f t="shared" si="137"/>
        <v>0</v>
      </c>
      <c r="KQ71" s="132">
        <f t="shared" si="118"/>
        <v>-230</v>
      </c>
      <c r="KR71" s="133" t="s">
        <v>133</v>
      </c>
      <c r="KS71" s="194"/>
      <c r="KT71" s="194"/>
      <c r="KU71" s="194"/>
      <c r="KV71" s="194"/>
      <c r="KW71" s="194"/>
      <c r="KX71" s="122"/>
      <c r="KY71" s="122"/>
      <c r="KZ71" s="129"/>
      <c r="LA71" s="129"/>
      <c r="LB71" s="130"/>
      <c r="LC71" s="193"/>
      <c r="LD71" s="193"/>
      <c r="LE71" s="131">
        <f t="shared" si="138"/>
        <v>0</v>
      </c>
      <c r="LF71" s="132">
        <f t="shared" si="119"/>
        <v>2138</v>
      </c>
      <c r="LG71" s="271"/>
      <c r="LH71" s="133" t="s">
        <v>133</v>
      </c>
      <c r="LI71" s="194"/>
      <c r="LJ71" s="194"/>
      <c r="LK71" s="194"/>
      <c r="LL71" s="194"/>
      <c r="LM71" s="192"/>
      <c r="LN71" s="194"/>
      <c r="LO71" s="194"/>
      <c r="LP71" s="121"/>
      <c r="LQ71" s="122"/>
      <c r="LR71" s="71"/>
      <c r="LS71" s="128"/>
      <c r="LT71" s="71"/>
      <c r="LU71" s="129">
        <v>1</v>
      </c>
      <c r="LV71" s="129"/>
      <c r="LW71" s="130"/>
      <c r="LX71" s="193"/>
      <c r="LY71" s="193">
        <v>440</v>
      </c>
      <c r="LZ71" s="131">
        <f t="shared" si="139"/>
        <v>0</v>
      </c>
      <c r="MA71" s="132">
        <f t="shared" si="108"/>
        <v>0</v>
      </c>
      <c r="MB71" s="229"/>
      <c r="MC71" s="133" t="s">
        <v>133</v>
      </c>
      <c r="MD71" s="194"/>
      <c r="ME71" s="194"/>
      <c r="MF71" s="194"/>
      <c r="MG71" s="194"/>
      <c r="MH71" s="192"/>
      <c r="MI71" s="194"/>
      <c r="MJ71" s="194"/>
      <c r="MK71" s="121"/>
      <c r="ML71" s="122"/>
      <c r="MM71" s="71"/>
      <c r="MN71" s="128"/>
      <c r="MO71" s="71"/>
      <c r="MP71" s="129">
        <v>1</v>
      </c>
      <c r="MQ71" s="129"/>
      <c r="MR71" s="130"/>
      <c r="MS71" s="193"/>
      <c r="MT71" s="193">
        <v>440</v>
      </c>
      <c r="MU71" s="131">
        <f t="shared" si="140"/>
        <v>0</v>
      </c>
      <c r="MV71" s="132">
        <f t="shared" si="109"/>
        <v>0</v>
      </c>
      <c r="MX71" s="133" t="s">
        <v>133</v>
      </c>
      <c r="MY71" s="194"/>
      <c r="MZ71" s="194"/>
      <c r="NA71" s="194"/>
      <c r="NB71" s="194"/>
      <c r="NC71" s="192"/>
      <c r="ND71" s="194"/>
      <c r="NE71" s="194"/>
      <c r="NF71" s="121"/>
      <c r="NG71" s="122"/>
      <c r="NH71" s="71"/>
      <c r="NI71" s="128"/>
      <c r="NJ71" s="71"/>
      <c r="NK71" s="129">
        <v>1</v>
      </c>
      <c r="NL71" s="129"/>
      <c r="NM71" s="130"/>
      <c r="NN71" s="193"/>
      <c r="NO71" s="193">
        <v>440</v>
      </c>
      <c r="NP71" s="131">
        <f t="shared" si="141"/>
        <v>0</v>
      </c>
      <c r="NQ71" s="132">
        <f t="shared" si="110"/>
        <v>0</v>
      </c>
      <c r="NS71" s="133" t="s">
        <v>133</v>
      </c>
      <c r="NT71" s="194"/>
      <c r="NU71" s="194"/>
      <c r="NV71" s="194"/>
      <c r="NW71" s="194"/>
      <c r="NX71" s="192"/>
      <c r="NY71" s="194"/>
      <c r="NZ71" s="194"/>
      <c r="OA71" s="121"/>
      <c r="OB71" s="122"/>
      <c r="OC71" s="71"/>
      <c r="OD71" s="128"/>
      <c r="OE71" s="71"/>
      <c r="OF71" s="129">
        <v>54</v>
      </c>
      <c r="OG71" s="129">
        <v>70</v>
      </c>
      <c r="OH71" s="130">
        <v>-91</v>
      </c>
      <c r="OI71" s="193">
        <v>70</v>
      </c>
      <c r="OJ71" s="193">
        <v>1000</v>
      </c>
      <c r="OK71" s="131">
        <f t="shared" si="142"/>
        <v>70</v>
      </c>
      <c r="OL71" s="132">
        <f t="shared" si="111"/>
        <v>283</v>
      </c>
      <c r="OQ71" s="363" t="s">
        <v>133</v>
      </c>
      <c r="OR71" s="473"/>
      <c r="OS71" s="473"/>
      <c r="OT71" s="473"/>
      <c r="OU71" s="473"/>
      <c r="OV71" s="473"/>
      <c r="OW71" s="358"/>
      <c r="OX71" s="358"/>
      <c r="OY71" s="367"/>
      <c r="OZ71" s="367"/>
      <c r="PA71" s="367"/>
      <c r="PB71" s="368"/>
      <c r="PC71" s="476">
        <v>1000</v>
      </c>
      <c r="PD71" s="370">
        <f t="shared" si="143"/>
        <v>0</v>
      </c>
      <c r="PE71" s="477">
        <f t="shared" si="89"/>
        <v>0</v>
      </c>
      <c r="PF71" s="133" t="s">
        <v>133</v>
      </c>
      <c r="PG71" s="194"/>
      <c r="PH71" s="194"/>
      <c r="PI71" s="194"/>
      <c r="PJ71" s="194"/>
      <c r="PK71" s="194"/>
      <c r="PL71" s="122"/>
      <c r="PM71" s="122"/>
      <c r="PN71" s="367"/>
      <c r="PO71" s="367"/>
      <c r="PP71" s="367"/>
      <c r="PQ71" s="368"/>
      <c r="PR71" s="193">
        <v>1000</v>
      </c>
      <c r="PS71" s="131">
        <f t="shared" si="144"/>
        <v>0</v>
      </c>
      <c r="PT71" s="132">
        <f t="shared" si="90"/>
        <v>0</v>
      </c>
      <c r="PU71" s="133" t="s">
        <v>133</v>
      </c>
      <c r="PV71" s="194"/>
      <c r="PW71" s="194"/>
      <c r="PX71" s="194"/>
      <c r="PY71" s="194"/>
      <c r="PZ71" s="194"/>
      <c r="QA71" s="122"/>
      <c r="QB71" s="122"/>
      <c r="QC71" s="367"/>
      <c r="QD71" s="367"/>
      <c r="QE71" s="367"/>
      <c r="QF71" s="368"/>
      <c r="QG71" s="193">
        <v>1000</v>
      </c>
      <c r="QH71" s="131">
        <f t="shared" si="145"/>
        <v>0</v>
      </c>
      <c r="QI71" s="132">
        <f t="shared" si="91"/>
        <v>0</v>
      </c>
      <c r="QJ71" s="133" t="s">
        <v>133</v>
      </c>
      <c r="QK71" s="194"/>
      <c r="QL71" s="194"/>
      <c r="QM71" s="194"/>
      <c r="QN71" s="194"/>
      <c r="QO71" s="194"/>
      <c r="QP71" s="122"/>
      <c r="QQ71" s="122"/>
      <c r="QR71" s="367"/>
      <c r="QS71" s="367"/>
      <c r="QT71" s="367"/>
      <c r="QU71" s="368"/>
      <c r="QV71" s="193">
        <v>1000</v>
      </c>
      <c r="QW71" s="131">
        <f t="shared" si="146"/>
        <v>0</v>
      </c>
      <c r="QX71" s="132">
        <f t="shared" si="92"/>
        <v>0</v>
      </c>
      <c r="QY71" s="133" t="s">
        <v>133</v>
      </c>
      <c r="QZ71" s="194"/>
      <c r="RA71" s="194"/>
      <c r="RB71" s="194"/>
      <c r="RC71" s="194"/>
      <c r="RD71" s="194"/>
      <c r="RE71" s="122"/>
      <c r="RF71" s="122"/>
      <c r="RG71" s="367"/>
      <c r="RH71" s="367"/>
      <c r="RI71" s="367"/>
      <c r="RJ71" s="368"/>
      <c r="RK71" s="193">
        <v>1000</v>
      </c>
      <c r="RL71" s="131">
        <f t="shared" si="147"/>
        <v>0</v>
      </c>
      <c r="RM71" s="132">
        <f t="shared" si="93"/>
        <v>327</v>
      </c>
    </row>
    <row r="72" spans="1:481" ht="14.4">
      <c r="A72" s="133" t="s">
        <v>134</v>
      </c>
      <c r="B72" s="194"/>
      <c r="C72" s="194"/>
      <c r="D72" s="194"/>
      <c r="E72" s="194"/>
      <c r="F72" s="194"/>
      <c r="G72" s="122"/>
      <c r="H72" s="122"/>
      <c r="I72" s="367"/>
      <c r="J72" s="367"/>
      <c r="K72" s="367"/>
      <c r="L72" s="368"/>
      <c r="M72" s="193">
        <v>1000</v>
      </c>
      <c r="N72" s="131">
        <f t="shared" si="98"/>
        <v>0</v>
      </c>
      <c r="O72" s="132">
        <f t="shared" si="112"/>
        <v>18</v>
      </c>
      <c r="Q72" s="133" t="s">
        <v>134</v>
      </c>
      <c r="R72" s="194"/>
      <c r="S72" s="194"/>
      <c r="T72" s="194"/>
      <c r="U72" s="194"/>
      <c r="V72" s="194"/>
      <c r="W72" s="122"/>
      <c r="X72" s="122"/>
      <c r="Y72" s="367"/>
      <c r="Z72" s="367"/>
      <c r="AA72" s="367"/>
      <c r="AB72" s="368"/>
      <c r="AC72" s="193">
        <v>10000</v>
      </c>
      <c r="AD72" s="131">
        <f t="shared" si="120"/>
        <v>0</v>
      </c>
      <c r="AE72" s="132">
        <f t="shared" si="78"/>
        <v>275</v>
      </c>
      <c r="AF72" s="133" t="s">
        <v>134</v>
      </c>
      <c r="AG72" s="194"/>
      <c r="AH72" s="194"/>
      <c r="AI72" s="194"/>
      <c r="AJ72" s="194"/>
      <c r="AK72" s="194"/>
      <c r="AL72" s="122"/>
      <c r="AM72" s="122"/>
      <c r="AN72" s="367"/>
      <c r="AO72" s="367">
        <v>95</v>
      </c>
      <c r="AP72" s="367">
        <v>-15</v>
      </c>
      <c r="AQ72" s="368">
        <v>78</v>
      </c>
      <c r="AR72" s="193">
        <v>10000</v>
      </c>
      <c r="AS72" s="131">
        <f t="shared" si="121"/>
        <v>78</v>
      </c>
      <c r="AT72" s="132">
        <f t="shared" si="79"/>
        <v>325</v>
      </c>
      <c r="AU72" s="133" t="s">
        <v>134</v>
      </c>
      <c r="AV72" s="194"/>
      <c r="AW72" s="194"/>
      <c r="AX72" s="194"/>
      <c r="AY72" s="194"/>
      <c r="AZ72" s="194"/>
      <c r="BA72" s="122"/>
      <c r="BB72" s="122"/>
      <c r="BC72" s="367"/>
      <c r="BD72" s="367">
        <v>95</v>
      </c>
      <c r="BE72" s="367">
        <v>-15</v>
      </c>
      <c r="BF72" s="368">
        <v>78</v>
      </c>
      <c r="BG72" s="193">
        <v>10000</v>
      </c>
      <c r="BH72" s="131">
        <f t="shared" si="122"/>
        <v>78</v>
      </c>
      <c r="BI72" s="132">
        <f t="shared" si="80"/>
        <v>325</v>
      </c>
      <c r="BJ72" s="400"/>
      <c r="BK72" s="133" t="s">
        <v>134</v>
      </c>
      <c r="BL72" s="194"/>
      <c r="BM72" s="194"/>
      <c r="BN72" s="194"/>
      <c r="BO72" s="194"/>
      <c r="BP72" s="194"/>
      <c r="BQ72" s="122"/>
      <c r="BR72" s="122"/>
      <c r="BS72" s="367">
        <v>18</v>
      </c>
      <c r="BT72" s="262">
        <v>75</v>
      </c>
      <c r="BU72" s="262">
        <v>-32</v>
      </c>
      <c r="BV72" s="263">
        <v>73</v>
      </c>
      <c r="BW72" s="193">
        <v>10000</v>
      </c>
      <c r="BX72" s="131">
        <f t="shared" si="123"/>
        <v>73</v>
      </c>
      <c r="BY72" s="132">
        <f t="shared" si="99"/>
        <v>321</v>
      </c>
      <c r="BZ72" s="400"/>
      <c r="CA72" s="133" t="s">
        <v>134</v>
      </c>
      <c r="CB72" s="194"/>
      <c r="CC72" s="194"/>
      <c r="CD72" s="194"/>
      <c r="CE72" s="194"/>
      <c r="CF72" s="194"/>
      <c r="CG72" s="122"/>
      <c r="CH72" s="122"/>
      <c r="CI72" s="129"/>
      <c r="CJ72" s="129"/>
      <c r="CK72" s="130"/>
      <c r="CL72" s="193"/>
      <c r="CM72" s="193">
        <v>10000</v>
      </c>
      <c r="CN72" s="131">
        <f t="shared" si="124"/>
        <v>0</v>
      </c>
      <c r="CO72" s="132">
        <f t="shared" si="100"/>
        <v>0</v>
      </c>
      <c r="CP72" s="363" t="s">
        <v>134</v>
      </c>
      <c r="CQ72" s="364"/>
      <c r="CR72" s="364"/>
      <c r="CS72" s="364"/>
      <c r="CT72" s="364"/>
      <c r="CU72" s="364"/>
      <c r="CV72" s="358"/>
      <c r="CW72" s="358"/>
      <c r="CX72" s="367"/>
      <c r="CY72" s="367"/>
      <c r="CZ72" s="368"/>
      <c r="DA72" s="369"/>
      <c r="DB72" s="369">
        <v>10000</v>
      </c>
      <c r="DC72" s="370">
        <f t="shared" si="125"/>
        <v>0</v>
      </c>
      <c r="DD72" s="371">
        <f t="shared" si="113"/>
        <v>0</v>
      </c>
      <c r="DE72" s="133" t="s">
        <v>134</v>
      </c>
      <c r="DF72" s="194"/>
      <c r="DG72" s="194"/>
      <c r="DH72" s="194"/>
      <c r="DI72" s="194"/>
      <c r="DJ72" s="194"/>
      <c r="DK72" s="122"/>
      <c r="DL72" s="122"/>
      <c r="DM72" s="129"/>
      <c r="DN72" s="129"/>
      <c r="DO72" s="130"/>
      <c r="DP72" s="193"/>
      <c r="DQ72" s="193">
        <v>10000</v>
      </c>
      <c r="DR72" s="131">
        <f t="shared" si="126"/>
        <v>0</v>
      </c>
      <c r="DS72" s="132">
        <f t="shared" si="101"/>
        <v>0</v>
      </c>
      <c r="DT72" s="133" t="s">
        <v>134</v>
      </c>
      <c r="DU72" s="194"/>
      <c r="DV72" s="194"/>
      <c r="DW72" s="194"/>
      <c r="DX72" s="194"/>
      <c r="DY72" s="194"/>
      <c r="DZ72" s="122"/>
      <c r="EA72" s="122"/>
      <c r="EB72" s="129"/>
      <c r="EC72" s="129"/>
      <c r="ED72" s="130"/>
      <c r="EE72" s="193"/>
      <c r="EF72" s="193">
        <v>10000</v>
      </c>
      <c r="EG72" s="131">
        <f t="shared" si="127"/>
        <v>0</v>
      </c>
      <c r="EH72" s="132">
        <f t="shared" si="102"/>
        <v>0</v>
      </c>
      <c r="EI72" s="133" t="s">
        <v>134</v>
      </c>
      <c r="EJ72" s="194"/>
      <c r="EK72" s="194"/>
      <c r="EL72" s="194"/>
      <c r="EM72" s="194"/>
      <c r="EN72" s="194"/>
      <c r="EO72" s="122"/>
      <c r="EP72" s="122"/>
      <c r="EQ72" s="129"/>
      <c r="ER72" s="129"/>
      <c r="ES72" s="130"/>
      <c r="ET72" s="193"/>
      <c r="EU72" s="193">
        <v>10000</v>
      </c>
      <c r="EV72" s="131">
        <f t="shared" si="128"/>
        <v>0</v>
      </c>
      <c r="EW72" s="132">
        <f t="shared" si="103"/>
        <v>0</v>
      </c>
      <c r="EX72" s="133" t="s">
        <v>134</v>
      </c>
      <c r="EY72" s="194"/>
      <c r="EZ72" s="194"/>
      <c r="FA72" s="194"/>
      <c r="FB72" s="194"/>
      <c r="FC72" s="194"/>
      <c r="FD72" s="122"/>
      <c r="FE72" s="122"/>
      <c r="FF72" s="129"/>
      <c r="FG72" s="129"/>
      <c r="FH72" s="130"/>
      <c r="FI72" s="193"/>
      <c r="FJ72" s="193">
        <v>10000</v>
      </c>
      <c r="FK72" s="131">
        <f t="shared" si="129"/>
        <v>0</v>
      </c>
      <c r="FL72" s="132">
        <f t="shared" si="104"/>
        <v>0</v>
      </c>
      <c r="FM72" s="133" t="s">
        <v>134</v>
      </c>
      <c r="FN72" s="194"/>
      <c r="FO72" s="194"/>
      <c r="FP72" s="194"/>
      <c r="FQ72" s="194"/>
      <c r="FR72" s="194"/>
      <c r="FS72" s="122"/>
      <c r="FT72" s="122"/>
      <c r="FU72" s="129"/>
      <c r="FV72" s="129"/>
      <c r="FW72" s="130"/>
      <c r="FX72" s="193"/>
      <c r="FY72" s="193">
        <v>10000</v>
      </c>
      <c r="FZ72" s="131">
        <f t="shared" si="130"/>
        <v>0</v>
      </c>
      <c r="GA72" s="132">
        <f t="shared" si="105"/>
        <v>0</v>
      </c>
      <c r="GB72" s="133" t="s">
        <v>134</v>
      </c>
      <c r="GC72" s="194"/>
      <c r="GD72" s="194"/>
      <c r="GE72" s="194"/>
      <c r="GF72" s="194"/>
      <c r="GG72" s="194"/>
      <c r="GH72" s="122"/>
      <c r="GI72" s="122"/>
      <c r="GJ72" s="129"/>
      <c r="GK72" s="129"/>
      <c r="GL72" s="130"/>
      <c r="GM72" s="193"/>
      <c r="GN72" s="193">
        <v>10000</v>
      </c>
      <c r="GO72" s="131">
        <f t="shared" si="131"/>
        <v>0</v>
      </c>
      <c r="GP72" s="132">
        <f t="shared" si="106"/>
        <v>0</v>
      </c>
      <c r="GQ72" s="133" t="s">
        <v>134</v>
      </c>
      <c r="GR72" s="194"/>
      <c r="GS72" s="194"/>
      <c r="GT72" s="194"/>
      <c r="GU72" s="194"/>
      <c r="GV72" s="194"/>
      <c r="GW72" s="122"/>
      <c r="GX72" s="122"/>
      <c r="GY72" s="129">
        <v>14</v>
      </c>
      <c r="GZ72" s="129">
        <v>418</v>
      </c>
      <c r="HA72" s="130">
        <v>-4</v>
      </c>
      <c r="HB72" s="193">
        <v>408</v>
      </c>
      <c r="HC72" s="193">
        <v>10000</v>
      </c>
      <c r="HD72" s="131">
        <f t="shared" si="132"/>
        <v>408</v>
      </c>
      <c r="HE72" s="132">
        <f t="shared" si="107"/>
        <v>1927</v>
      </c>
      <c r="HF72" s="133" t="s">
        <v>134</v>
      </c>
      <c r="HG72" s="194"/>
      <c r="HH72" s="194"/>
      <c r="HI72" s="194"/>
      <c r="HJ72" s="194"/>
      <c r="HK72" s="194"/>
      <c r="HL72" s="122"/>
      <c r="HM72" s="122"/>
      <c r="HN72" s="129"/>
      <c r="HO72" s="129"/>
      <c r="HP72" s="130"/>
      <c r="HQ72" s="193"/>
      <c r="HR72" s="193"/>
      <c r="HS72" s="131">
        <f t="shared" si="133"/>
        <v>0</v>
      </c>
      <c r="HT72" s="132">
        <f t="shared" si="114"/>
        <v>1341</v>
      </c>
      <c r="HU72" s="133" t="s">
        <v>134</v>
      </c>
      <c r="HV72" s="194"/>
      <c r="HW72" s="194"/>
      <c r="HX72" s="194"/>
      <c r="HY72" s="194"/>
      <c r="HZ72" s="194"/>
      <c r="IA72" s="122"/>
      <c r="IB72" s="122"/>
      <c r="IC72" s="129"/>
      <c r="ID72" s="129"/>
      <c r="IE72" s="130"/>
      <c r="IF72" s="193"/>
      <c r="IG72" s="193"/>
      <c r="IH72" s="131">
        <f t="shared" si="134"/>
        <v>0</v>
      </c>
      <c r="II72" s="132">
        <f t="shared" si="115"/>
        <v>6499</v>
      </c>
      <c r="IJ72" s="133" t="s">
        <v>134</v>
      </c>
      <c r="IK72" s="194"/>
      <c r="IL72" s="194"/>
      <c r="IM72" s="194"/>
      <c r="IN72" s="194"/>
      <c r="IO72" s="194"/>
      <c r="IP72" s="122"/>
      <c r="IQ72" s="122"/>
      <c r="IR72" s="129"/>
      <c r="IS72" s="129"/>
      <c r="IT72" s="130"/>
      <c r="IU72" s="193"/>
      <c r="IV72" s="193"/>
      <c r="IW72" s="131">
        <f t="shared" si="135"/>
        <v>0</v>
      </c>
      <c r="IX72" s="132">
        <f t="shared" si="116"/>
        <v>1508</v>
      </c>
      <c r="IY72" s="133" t="s">
        <v>134</v>
      </c>
      <c r="IZ72" s="194"/>
      <c r="JA72" s="194"/>
      <c r="JB72" s="194"/>
      <c r="JC72" s="194"/>
      <c r="JD72" s="194"/>
      <c r="JE72" s="122"/>
      <c r="JF72" s="122"/>
      <c r="JG72" s="129"/>
      <c r="JH72" s="129"/>
      <c r="JI72" s="130"/>
      <c r="JJ72" s="193"/>
      <c r="JK72" s="193"/>
      <c r="JL72" s="131">
        <f t="shared" si="136"/>
        <v>0</v>
      </c>
      <c r="JM72" s="132">
        <f t="shared" si="71"/>
        <v>2955</v>
      </c>
      <c r="JN72" s="133" t="s">
        <v>134</v>
      </c>
      <c r="JO72" s="194"/>
      <c r="JP72" s="194"/>
      <c r="JQ72" s="194"/>
      <c r="JR72" s="194"/>
      <c r="JS72" s="194"/>
      <c r="JT72" s="122"/>
      <c r="JU72" s="122"/>
      <c r="JV72" s="129"/>
      <c r="JW72" s="129"/>
      <c r="JX72" s="130"/>
      <c r="JY72" s="193"/>
      <c r="JZ72" s="193"/>
      <c r="KA72" s="131">
        <f t="shared" si="77"/>
        <v>0</v>
      </c>
      <c r="KB72" s="132">
        <f t="shared" si="117"/>
        <v>252</v>
      </c>
      <c r="KC72" s="133" t="s">
        <v>134</v>
      </c>
      <c r="KD72" s="194"/>
      <c r="KE72" s="194"/>
      <c r="KF72" s="194"/>
      <c r="KG72" s="194"/>
      <c r="KH72" s="194"/>
      <c r="KI72" s="122"/>
      <c r="KJ72" s="122"/>
      <c r="KK72" s="129"/>
      <c r="KL72" s="129"/>
      <c r="KM72" s="130"/>
      <c r="KN72" s="193"/>
      <c r="KO72" s="193"/>
      <c r="KP72" s="131">
        <f t="shared" si="137"/>
        <v>0</v>
      </c>
      <c r="KQ72" s="132">
        <f t="shared" si="118"/>
        <v>-230</v>
      </c>
      <c r="KR72" s="133" t="s">
        <v>134</v>
      </c>
      <c r="KS72" s="194"/>
      <c r="KT72" s="194"/>
      <c r="KU72" s="194"/>
      <c r="KV72" s="194"/>
      <c r="KW72" s="194"/>
      <c r="KX72" s="122"/>
      <c r="KY72" s="122"/>
      <c r="KZ72" s="129"/>
      <c r="LA72" s="129"/>
      <c r="LB72" s="130"/>
      <c r="LC72" s="193"/>
      <c r="LD72" s="193"/>
      <c r="LE72" s="131">
        <f t="shared" si="138"/>
        <v>0</v>
      </c>
      <c r="LF72" s="132">
        <f t="shared" si="119"/>
        <v>2138</v>
      </c>
      <c r="LG72" s="271"/>
      <c r="LH72" s="133" t="s">
        <v>134</v>
      </c>
      <c r="LI72" s="194"/>
      <c r="LJ72" s="194"/>
      <c r="LK72" s="194"/>
      <c r="LL72" s="194"/>
      <c r="LM72" s="192"/>
      <c r="LN72" s="194"/>
      <c r="LO72" s="194"/>
      <c r="LP72" s="121"/>
      <c r="LQ72" s="122"/>
      <c r="LR72" s="71"/>
      <c r="LS72" s="71"/>
      <c r="LT72" s="72"/>
      <c r="LU72" s="129">
        <v>1</v>
      </c>
      <c r="LV72" s="129"/>
      <c r="LW72" s="130"/>
      <c r="LX72" s="193"/>
      <c r="LY72" s="193">
        <v>503</v>
      </c>
      <c r="LZ72" s="131">
        <f t="shared" si="139"/>
        <v>0</v>
      </c>
      <c r="MA72" s="132">
        <f t="shared" si="108"/>
        <v>0</v>
      </c>
      <c r="MB72" s="229"/>
      <c r="MC72" s="133" t="s">
        <v>134</v>
      </c>
      <c r="MD72" s="194"/>
      <c r="ME72" s="194"/>
      <c r="MF72" s="194"/>
      <c r="MG72" s="194"/>
      <c r="MH72" s="192"/>
      <c r="MI72" s="194"/>
      <c r="MJ72" s="194"/>
      <c r="MK72" s="121"/>
      <c r="ML72" s="122"/>
      <c r="MM72" s="71"/>
      <c r="MN72" s="71"/>
      <c r="MO72" s="72"/>
      <c r="MP72" s="129">
        <v>1</v>
      </c>
      <c r="MQ72" s="129"/>
      <c r="MR72" s="130"/>
      <c r="MS72" s="193"/>
      <c r="MT72" s="193">
        <v>503</v>
      </c>
      <c r="MU72" s="131">
        <f t="shared" si="140"/>
        <v>0</v>
      </c>
      <c r="MV72" s="132">
        <f t="shared" si="109"/>
        <v>0</v>
      </c>
      <c r="MX72" s="133" t="s">
        <v>134</v>
      </c>
      <c r="MY72" s="194"/>
      <c r="MZ72" s="194"/>
      <c r="NA72" s="194"/>
      <c r="NB72" s="194"/>
      <c r="NC72" s="192"/>
      <c r="ND72" s="194"/>
      <c r="NE72" s="194"/>
      <c r="NF72" s="121"/>
      <c r="NG72" s="122"/>
      <c r="NH72" s="71"/>
      <c r="NI72" s="71"/>
      <c r="NJ72" s="72"/>
      <c r="NK72" s="129">
        <v>1</v>
      </c>
      <c r="NL72" s="129"/>
      <c r="NM72" s="130"/>
      <c r="NN72" s="193"/>
      <c r="NO72" s="193">
        <v>503</v>
      </c>
      <c r="NP72" s="131">
        <f t="shared" si="141"/>
        <v>0</v>
      </c>
      <c r="NQ72" s="132">
        <f t="shared" si="110"/>
        <v>0</v>
      </c>
      <c r="NS72" s="133" t="s">
        <v>134</v>
      </c>
      <c r="NT72" s="194"/>
      <c r="NU72" s="194"/>
      <c r="NV72" s="194"/>
      <c r="NW72" s="194"/>
      <c r="NX72" s="192"/>
      <c r="NY72" s="194"/>
      <c r="NZ72" s="194"/>
      <c r="OA72" s="121"/>
      <c r="OB72" s="122"/>
      <c r="OC72" s="71"/>
      <c r="OD72" s="71"/>
      <c r="OE72" s="72"/>
      <c r="OF72" s="129">
        <v>9</v>
      </c>
      <c r="OG72" s="129">
        <v>55</v>
      </c>
      <c r="OH72" s="130">
        <v>-3</v>
      </c>
      <c r="OI72" s="193">
        <v>55</v>
      </c>
      <c r="OJ72" s="193">
        <v>1000</v>
      </c>
      <c r="OK72" s="131">
        <f t="shared" si="142"/>
        <v>55</v>
      </c>
      <c r="OL72" s="132">
        <f t="shared" si="111"/>
        <v>338</v>
      </c>
      <c r="OQ72" s="363" t="s">
        <v>134</v>
      </c>
      <c r="OR72" s="473"/>
      <c r="OS72" s="473"/>
      <c r="OT72" s="473"/>
      <c r="OU72" s="473"/>
      <c r="OV72" s="473"/>
      <c r="OW72" s="358"/>
      <c r="OX72" s="358"/>
      <c r="OY72" s="367"/>
      <c r="OZ72" s="367"/>
      <c r="PA72" s="367"/>
      <c r="PB72" s="368"/>
      <c r="PC72" s="476">
        <v>1000</v>
      </c>
      <c r="PD72" s="370">
        <f t="shared" si="143"/>
        <v>0</v>
      </c>
      <c r="PE72" s="477">
        <f t="shared" si="89"/>
        <v>0</v>
      </c>
      <c r="PF72" s="133" t="s">
        <v>134</v>
      </c>
      <c r="PG72" s="194"/>
      <c r="PH72" s="194"/>
      <c r="PI72" s="194"/>
      <c r="PJ72" s="194"/>
      <c r="PK72" s="194"/>
      <c r="PL72" s="122"/>
      <c r="PM72" s="122"/>
      <c r="PN72" s="367"/>
      <c r="PO72" s="367"/>
      <c r="PP72" s="367"/>
      <c r="PQ72" s="368"/>
      <c r="PR72" s="193">
        <v>1000</v>
      </c>
      <c r="PS72" s="131">
        <f t="shared" si="144"/>
        <v>0</v>
      </c>
      <c r="PT72" s="132">
        <f t="shared" si="90"/>
        <v>0</v>
      </c>
      <c r="PU72" s="133" t="s">
        <v>134</v>
      </c>
      <c r="PV72" s="194"/>
      <c r="PW72" s="194"/>
      <c r="PX72" s="194"/>
      <c r="PY72" s="194"/>
      <c r="PZ72" s="194"/>
      <c r="QA72" s="122"/>
      <c r="QB72" s="122"/>
      <c r="QC72" s="367"/>
      <c r="QD72" s="367"/>
      <c r="QE72" s="367"/>
      <c r="QF72" s="368"/>
      <c r="QG72" s="193">
        <v>1000</v>
      </c>
      <c r="QH72" s="131">
        <f t="shared" si="145"/>
        <v>0</v>
      </c>
      <c r="QI72" s="132">
        <f t="shared" si="91"/>
        <v>0</v>
      </c>
      <c r="QJ72" s="133" t="s">
        <v>134</v>
      </c>
      <c r="QK72" s="194"/>
      <c r="QL72" s="194"/>
      <c r="QM72" s="194"/>
      <c r="QN72" s="194"/>
      <c r="QO72" s="194"/>
      <c r="QP72" s="122"/>
      <c r="QQ72" s="122"/>
      <c r="QR72" s="367"/>
      <c r="QS72" s="367"/>
      <c r="QT72" s="367"/>
      <c r="QU72" s="368"/>
      <c r="QV72" s="193">
        <v>1000</v>
      </c>
      <c r="QW72" s="131">
        <f t="shared" si="146"/>
        <v>0</v>
      </c>
      <c r="QX72" s="132">
        <f t="shared" si="92"/>
        <v>0</v>
      </c>
      <c r="QY72" s="133" t="s">
        <v>134</v>
      </c>
      <c r="QZ72" s="194"/>
      <c r="RA72" s="194"/>
      <c r="RB72" s="194"/>
      <c r="RC72" s="194"/>
      <c r="RD72" s="194"/>
      <c r="RE72" s="122"/>
      <c r="RF72" s="122"/>
      <c r="RG72" s="367"/>
      <c r="RH72" s="367"/>
      <c r="RI72" s="367"/>
      <c r="RJ72" s="368"/>
      <c r="RK72" s="193">
        <v>1000</v>
      </c>
      <c r="RL72" s="131">
        <f t="shared" si="147"/>
        <v>0</v>
      </c>
      <c r="RM72" s="132">
        <f t="shared" si="93"/>
        <v>327</v>
      </c>
    </row>
    <row r="73" spans="1:481" ht="14.4">
      <c r="A73" s="133" t="s">
        <v>135</v>
      </c>
      <c r="B73" s="194"/>
      <c r="C73" s="194"/>
      <c r="D73" s="194"/>
      <c r="E73" s="194"/>
      <c r="F73" s="194"/>
      <c r="G73" s="122"/>
      <c r="H73" s="122"/>
      <c r="I73" s="367"/>
      <c r="J73" s="367"/>
      <c r="K73" s="367"/>
      <c r="L73" s="368"/>
      <c r="M73" s="193">
        <v>1000</v>
      </c>
      <c r="N73" s="131">
        <f t="shared" si="98"/>
        <v>0</v>
      </c>
      <c r="O73" s="132">
        <f t="shared" si="112"/>
        <v>18</v>
      </c>
      <c r="Q73" s="133" t="s">
        <v>135</v>
      </c>
      <c r="R73" s="194"/>
      <c r="S73" s="194"/>
      <c r="T73" s="194"/>
      <c r="U73" s="194"/>
      <c r="V73" s="194"/>
      <c r="W73" s="122"/>
      <c r="X73" s="122"/>
      <c r="Y73" s="367"/>
      <c r="Z73" s="367"/>
      <c r="AA73" s="367"/>
      <c r="AB73" s="368"/>
      <c r="AC73" s="193">
        <v>10000</v>
      </c>
      <c r="AD73" s="131">
        <f t="shared" si="120"/>
        <v>0</v>
      </c>
      <c r="AE73" s="132">
        <f t="shared" si="78"/>
        <v>275</v>
      </c>
      <c r="AF73" s="133" t="s">
        <v>135</v>
      </c>
      <c r="AG73" s="194"/>
      <c r="AH73" s="194"/>
      <c r="AI73" s="194"/>
      <c r="AJ73" s="194"/>
      <c r="AK73" s="194"/>
      <c r="AL73" s="122"/>
      <c r="AM73" s="122"/>
      <c r="AN73" s="367"/>
      <c r="AO73" s="367">
        <v>126</v>
      </c>
      <c r="AP73" s="367">
        <v>-6</v>
      </c>
      <c r="AQ73" s="368">
        <v>115</v>
      </c>
      <c r="AR73" s="193">
        <v>10000</v>
      </c>
      <c r="AS73" s="131">
        <f t="shared" si="121"/>
        <v>115</v>
      </c>
      <c r="AT73" s="132">
        <f t="shared" si="79"/>
        <v>440</v>
      </c>
      <c r="AU73" s="133" t="s">
        <v>135</v>
      </c>
      <c r="AV73" s="194"/>
      <c r="AW73" s="194"/>
      <c r="AX73" s="194"/>
      <c r="AY73" s="194"/>
      <c r="AZ73" s="194"/>
      <c r="BA73" s="122"/>
      <c r="BB73" s="122"/>
      <c r="BC73" s="367"/>
      <c r="BD73" s="367">
        <v>126</v>
      </c>
      <c r="BE73" s="367">
        <v>-6</v>
      </c>
      <c r="BF73" s="368">
        <v>115</v>
      </c>
      <c r="BG73" s="193">
        <v>10000</v>
      </c>
      <c r="BH73" s="131">
        <f t="shared" si="122"/>
        <v>115</v>
      </c>
      <c r="BI73" s="132">
        <f t="shared" si="80"/>
        <v>440</v>
      </c>
      <c r="BJ73" s="400"/>
      <c r="BK73" s="133" t="s">
        <v>135</v>
      </c>
      <c r="BL73" s="194"/>
      <c r="BM73" s="194"/>
      <c r="BN73" s="194"/>
      <c r="BO73" s="194"/>
      <c r="BP73" s="194"/>
      <c r="BQ73" s="122"/>
      <c r="BR73" s="122"/>
      <c r="BS73" s="129">
        <v>14</v>
      </c>
      <c r="BT73" s="129">
        <v>55</v>
      </c>
      <c r="BU73" s="129">
        <v>-37</v>
      </c>
      <c r="BV73" s="130">
        <v>38</v>
      </c>
      <c r="BW73" s="193">
        <v>10000</v>
      </c>
      <c r="BX73" s="131">
        <f t="shared" si="123"/>
        <v>38</v>
      </c>
      <c r="BY73" s="132">
        <f t="shared" si="99"/>
        <v>359</v>
      </c>
      <c r="BZ73" s="400"/>
      <c r="CA73" s="133" t="s">
        <v>135</v>
      </c>
      <c r="CB73" s="194"/>
      <c r="CC73" s="194"/>
      <c r="CD73" s="194"/>
      <c r="CE73" s="194"/>
      <c r="CF73" s="194"/>
      <c r="CG73" s="122"/>
      <c r="CH73" s="122"/>
      <c r="CI73" s="129"/>
      <c r="CJ73" s="129"/>
      <c r="CK73" s="129"/>
      <c r="CL73" s="130"/>
      <c r="CM73" s="193">
        <v>10000</v>
      </c>
      <c r="CN73" s="131">
        <f t="shared" si="124"/>
        <v>0</v>
      </c>
      <c r="CO73" s="132">
        <f t="shared" si="100"/>
        <v>0</v>
      </c>
      <c r="CP73" s="363" t="s">
        <v>135</v>
      </c>
      <c r="CQ73" s="364"/>
      <c r="CR73" s="364"/>
      <c r="CS73" s="364"/>
      <c r="CT73" s="364"/>
      <c r="CU73" s="364"/>
      <c r="CV73" s="358"/>
      <c r="CW73" s="358"/>
      <c r="CX73" s="367"/>
      <c r="CY73" s="367"/>
      <c r="CZ73" s="367"/>
      <c r="DA73" s="368"/>
      <c r="DB73" s="369">
        <v>10000</v>
      </c>
      <c r="DC73" s="370">
        <f t="shared" si="125"/>
        <v>0</v>
      </c>
      <c r="DD73" s="371">
        <f t="shared" si="113"/>
        <v>0</v>
      </c>
      <c r="DE73" s="133" t="s">
        <v>135</v>
      </c>
      <c r="DF73" s="194"/>
      <c r="DG73" s="194"/>
      <c r="DH73" s="194"/>
      <c r="DI73" s="194"/>
      <c r="DJ73" s="194"/>
      <c r="DK73" s="122"/>
      <c r="DL73" s="122"/>
      <c r="DM73" s="129"/>
      <c r="DN73" s="129"/>
      <c r="DO73" s="129"/>
      <c r="DP73" s="130"/>
      <c r="DQ73" s="193">
        <v>10000</v>
      </c>
      <c r="DR73" s="131">
        <f t="shared" si="126"/>
        <v>0</v>
      </c>
      <c r="DS73" s="132">
        <f t="shared" si="101"/>
        <v>0</v>
      </c>
      <c r="DT73" s="133" t="s">
        <v>135</v>
      </c>
      <c r="DU73" s="194"/>
      <c r="DV73" s="194"/>
      <c r="DW73" s="194"/>
      <c r="DX73" s="194"/>
      <c r="DY73" s="194"/>
      <c r="DZ73" s="122"/>
      <c r="EA73" s="122"/>
      <c r="EB73" s="129"/>
      <c r="EC73" s="129"/>
      <c r="ED73" s="129"/>
      <c r="EE73" s="130"/>
      <c r="EF73" s="193">
        <v>10000</v>
      </c>
      <c r="EG73" s="131">
        <f t="shared" si="127"/>
        <v>0</v>
      </c>
      <c r="EH73" s="132">
        <f t="shared" si="102"/>
        <v>0</v>
      </c>
      <c r="EI73" s="133" t="s">
        <v>135</v>
      </c>
      <c r="EJ73" s="194"/>
      <c r="EK73" s="194"/>
      <c r="EL73" s="194"/>
      <c r="EM73" s="194"/>
      <c r="EN73" s="194"/>
      <c r="EO73" s="122"/>
      <c r="EP73" s="122"/>
      <c r="EQ73" s="129"/>
      <c r="ER73" s="129"/>
      <c r="ES73" s="129"/>
      <c r="ET73" s="130"/>
      <c r="EU73" s="193">
        <v>10000</v>
      </c>
      <c r="EV73" s="131">
        <f t="shared" si="128"/>
        <v>0</v>
      </c>
      <c r="EW73" s="132">
        <f t="shared" si="103"/>
        <v>0</v>
      </c>
      <c r="EX73" s="133" t="s">
        <v>135</v>
      </c>
      <c r="EY73" s="194"/>
      <c r="EZ73" s="194"/>
      <c r="FA73" s="194"/>
      <c r="FB73" s="194"/>
      <c r="FC73" s="194"/>
      <c r="FD73" s="122"/>
      <c r="FE73" s="122"/>
      <c r="FF73" s="129"/>
      <c r="FG73" s="129"/>
      <c r="FH73" s="129"/>
      <c r="FI73" s="130"/>
      <c r="FJ73" s="193">
        <v>10000</v>
      </c>
      <c r="FK73" s="131">
        <f t="shared" si="129"/>
        <v>0</v>
      </c>
      <c r="FL73" s="132">
        <f t="shared" si="104"/>
        <v>0</v>
      </c>
      <c r="FM73" s="133" t="s">
        <v>135</v>
      </c>
      <c r="FN73" s="194"/>
      <c r="FO73" s="194"/>
      <c r="FP73" s="194"/>
      <c r="FQ73" s="194"/>
      <c r="FR73" s="194"/>
      <c r="FS73" s="122"/>
      <c r="FT73" s="122"/>
      <c r="FU73" s="129"/>
      <c r="FV73" s="129"/>
      <c r="FW73" s="129"/>
      <c r="FX73" s="130"/>
      <c r="FY73" s="193">
        <v>10000</v>
      </c>
      <c r="FZ73" s="131">
        <f t="shared" si="130"/>
        <v>0</v>
      </c>
      <c r="GA73" s="132">
        <f t="shared" si="105"/>
        <v>0</v>
      </c>
      <c r="GB73" s="133" t="s">
        <v>135</v>
      </c>
      <c r="GC73" s="194"/>
      <c r="GD73" s="194"/>
      <c r="GE73" s="194"/>
      <c r="GF73" s="194"/>
      <c r="GG73" s="194"/>
      <c r="GH73" s="122"/>
      <c r="GI73" s="122"/>
      <c r="GJ73" s="129"/>
      <c r="GK73" s="129"/>
      <c r="GL73" s="129"/>
      <c r="GM73" s="130"/>
      <c r="GN73" s="193">
        <v>10000</v>
      </c>
      <c r="GO73" s="131">
        <f t="shared" si="131"/>
        <v>0</v>
      </c>
      <c r="GP73" s="132">
        <f t="shared" si="106"/>
        <v>0</v>
      </c>
      <c r="GQ73" s="133" t="s">
        <v>135</v>
      </c>
      <c r="GR73" s="194"/>
      <c r="GS73" s="194"/>
      <c r="GT73" s="194"/>
      <c r="GU73" s="194"/>
      <c r="GV73" s="194"/>
      <c r="GW73" s="122"/>
      <c r="GX73" s="122"/>
      <c r="GY73" s="129">
        <v>8</v>
      </c>
      <c r="GZ73" s="129">
        <v>472</v>
      </c>
      <c r="HA73" s="129">
        <v>0</v>
      </c>
      <c r="HB73" s="130">
        <v>472</v>
      </c>
      <c r="HC73" s="193">
        <v>10000</v>
      </c>
      <c r="HD73" s="131">
        <f t="shared" si="132"/>
        <v>472</v>
      </c>
      <c r="HE73" s="132">
        <f t="shared" si="107"/>
        <v>2399</v>
      </c>
      <c r="HF73" s="133" t="s">
        <v>135</v>
      </c>
      <c r="HG73" s="194"/>
      <c r="HH73" s="194"/>
      <c r="HI73" s="194"/>
      <c r="HJ73" s="194"/>
      <c r="HK73" s="194"/>
      <c r="HL73" s="122"/>
      <c r="HM73" s="122"/>
      <c r="HN73" s="129"/>
      <c r="HO73" s="129"/>
      <c r="HP73" s="129"/>
      <c r="HQ73" s="130"/>
      <c r="HR73" s="193"/>
      <c r="HS73" s="131">
        <f t="shared" si="133"/>
        <v>0</v>
      </c>
      <c r="HT73" s="132">
        <f t="shared" si="114"/>
        <v>1341</v>
      </c>
      <c r="HU73" s="133" t="s">
        <v>135</v>
      </c>
      <c r="HV73" s="194"/>
      <c r="HW73" s="194"/>
      <c r="HX73" s="194"/>
      <c r="HY73" s="194"/>
      <c r="HZ73" s="194"/>
      <c r="IA73" s="122"/>
      <c r="IB73" s="122"/>
      <c r="IC73" s="129"/>
      <c r="ID73" s="129"/>
      <c r="IE73" s="129"/>
      <c r="IF73" s="130"/>
      <c r="IG73" s="193"/>
      <c r="IH73" s="131">
        <f t="shared" si="134"/>
        <v>0</v>
      </c>
      <c r="II73" s="132">
        <f t="shared" si="115"/>
        <v>6499</v>
      </c>
      <c r="IJ73" s="133" t="s">
        <v>135</v>
      </c>
      <c r="IK73" s="194"/>
      <c r="IL73" s="194"/>
      <c r="IM73" s="194"/>
      <c r="IN73" s="194"/>
      <c r="IO73" s="194"/>
      <c r="IP73" s="122"/>
      <c r="IQ73" s="122"/>
      <c r="IR73" s="129"/>
      <c r="IS73" s="129"/>
      <c r="IT73" s="129"/>
      <c r="IU73" s="130"/>
      <c r="IV73" s="193"/>
      <c r="IW73" s="131">
        <f t="shared" si="135"/>
        <v>0</v>
      </c>
      <c r="IX73" s="132">
        <f t="shared" si="116"/>
        <v>1508</v>
      </c>
      <c r="IY73" s="133" t="s">
        <v>135</v>
      </c>
      <c r="IZ73" s="194"/>
      <c r="JA73" s="194"/>
      <c r="JB73" s="194"/>
      <c r="JC73" s="194"/>
      <c r="JD73" s="194"/>
      <c r="JE73" s="122"/>
      <c r="JF73" s="122"/>
      <c r="JG73" s="129"/>
      <c r="JH73" s="129"/>
      <c r="JI73" s="129"/>
      <c r="JJ73" s="130"/>
      <c r="JK73" s="193"/>
      <c r="JL73" s="131">
        <f t="shared" si="136"/>
        <v>0</v>
      </c>
      <c r="JM73" s="132">
        <f t="shared" si="71"/>
        <v>2955</v>
      </c>
      <c r="JN73" s="133" t="s">
        <v>135</v>
      </c>
      <c r="JO73" s="194"/>
      <c r="JP73" s="194"/>
      <c r="JQ73" s="194"/>
      <c r="JR73" s="194"/>
      <c r="JS73" s="194"/>
      <c r="JT73" s="122"/>
      <c r="JU73" s="122"/>
      <c r="JV73" s="129"/>
      <c r="JW73" s="129"/>
      <c r="JX73" s="129"/>
      <c r="JY73" s="130"/>
      <c r="JZ73" s="193"/>
      <c r="KA73" s="131">
        <f t="shared" si="77"/>
        <v>0</v>
      </c>
      <c r="KB73" s="132">
        <f t="shared" si="117"/>
        <v>252</v>
      </c>
      <c r="KC73" s="133" t="s">
        <v>135</v>
      </c>
      <c r="KD73" s="194"/>
      <c r="KE73" s="194"/>
      <c r="KF73" s="194"/>
      <c r="KG73" s="194"/>
      <c r="KH73" s="194"/>
      <c r="KI73" s="122"/>
      <c r="KJ73" s="122"/>
      <c r="KK73" s="129"/>
      <c r="KL73" s="129"/>
      <c r="KM73" s="129"/>
      <c r="KN73" s="130"/>
      <c r="KO73" s="193"/>
      <c r="KP73" s="131">
        <f t="shared" si="137"/>
        <v>0</v>
      </c>
      <c r="KQ73" s="132">
        <f t="shared" si="118"/>
        <v>-230</v>
      </c>
      <c r="KR73" s="133" t="s">
        <v>135</v>
      </c>
      <c r="KS73" s="194"/>
      <c r="KT73" s="194"/>
      <c r="KU73" s="194"/>
      <c r="KV73" s="194"/>
      <c r="KW73" s="194"/>
      <c r="KX73" s="122"/>
      <c r="KY73" s="122"/>
      <c r="KZ73" s="129"/>
      <c r="LA73" s="129"/>
      <c r="LB73" s="129"/>
      <c r="LC73" s="130"/>
      <c r="LD73" s="193"/>
      <c r="LE73" s="131">
        <f t="shared" si="138"/>
        <v>0</v>
      </c>
      <c r="LF73" s="132">
        <f t="shared" si="119"/>
        <v>2138</v>
      </c>
      <c r="LG73" s="271"/>
      <c r="LH73" s="133" t="s">
        <v>135</v>
      </c>
      <c r="LI73" s="194"/>
      <c r="LJ73" s="194"/>
      <c r="LK73" s="194"/>
      <c r="LL73" s="194"/>
      <c r="LM73" s="192"/>
      <c r="LN73" s="194"/>
      <c r="LO73" s="194"/>
      <c r="LP73" s="121"/>
      <c r="LQ73" s="122"/>
      <c r="LR73" s="71"/>
      <c r="LS73" s="71"/>
      <c r="LT73" s="72"/>
      <c r="LU73" s="129">
        <v>1</v>
      </c>
      <c r="LV73" s="129"/>
      <c r="LW73" s="129"/>
      <c r="LX73" s="130"/>
      <c r="LY73" s="193">
        <v>296</v>
      </c>
      <c r="LZ73" s="131">
        <f t="shared" si="139"/>
        <v>0</v>
      </c>
      <c r="MA73" s="132">
        <f t="shared" si="108"/>
        <v>0</v>
      </c>
      <c r="MB73" s="229"/>
      <c r="MC73" s="133" t="s">
        <v>135</v>
      </c>
      <c r="MD73" s="194"/>
      <c r="ME73" s="194"/>
      <c r="MF73" s="194"/>
      <c r="MG73" s="194"/>
      <c r="MH73" s="192"/>
      <c r="MI73" s="194"/>
      <c r="MJ73" s="194"/>
      <c r="MK73" s="121"/>
      <c r="ML73" s="122"/>
      <c r="MM73" s="71"/>
      <c r="MN73" s="71"/>
      <c r="MO73" s="72"/>
      <c r="MP73" s="129">
        <v>1</v>
      </c>
      <c r="MQ73" s="129"/>
      <c r="MR73" s="129"/>
      <c r="MS73" s="130"/>
      <c r="MT73" s="193">
        <v>296</v>
      </c>
      <c r="MU73" s="131">
        <f t="shared" si="140"/>
        <v>0</v>
      </c>
      <c r="MV73" s="132">
        <f t="shared" si="109"/>
        <v>0</v>
      </c>
      <c r="MX73" s="133" t="s">
        <v>135</v>
      </c>
      <c r="MY73" s="194"/>
      <c r="MZ73" s="194"/>
      <c r="NA73" s="194"/>
      <c r="NB73" s="194"/>
      <c r="NC73" s="192"/>
      <c r="ND73" s="194"/>
      <c r="NE73" s="194"/>
      <c r="NF73" s="121"/>
      <c r="NG73" s="122"/>
      <c r="NH73" s="71"/>
      <c r="NI73" s="71"/>
      <c r="NJ73" s="72"/>
      <c r="NK73" s="129">
        <v>1</v>
      </c>
      <c r="NL73" s="129"/>
      <c r="NM73" s="129"/>
      <c r="NN73" s="130"/>
      <c r="NO73" s="193">
        <v>296</v>
      </c>
      <c r="NP73" s="131">
        <f t="shared" si="141"/>
        <v>0</v>
      </c>
      <c r="NQ73" s="132">
        <f t="shared" si="110"/>
        <v>0</v>
      </c>
      <c r="NS73" s="133" t="s">
        <v>135</v>
      </c>
      <c r="NT73" s="194"/>
      <c r="NU73" s="194"/>
      <c r="NV73" s="194"/>
      <c r="NW73" s="194"/>
      <c r="NX73" s="192"/>
      <c r="NY73" s="194"/>
      <c r="NZ73" s="194"/>
      <c r="OA73" s="121"/>
      <c r="OB73" s="122"/>
      <c r="OC73" s="71"/>
      <c r="OD73" s="71"/>
      <c r="OE73" s="72"/>
      <c r="OF73" s="129">
        <v>14</v>
      </c>
      <c r="OG73" s="129">
        <v>69</v>
      </c>
      <c r="OH73" s="129">
        <v>-19</v>
      </c>
      <c r="OI73" s="130">
        <v>69</v>
      </c>
      <c r="OJ73" s="193">
        <v>1000</v>
      </c>
      <c r="OK73" s="131">
        <f t="shared" si="142"/>
        <v>69</v>
      </c>
      <c r="OL73" s="132">
        <f t="shared" si="111"/>
        <v>407</v>
      </c>
      <c r="OQ73" s="363" t="s">
        <v>135</v>
      </c>
      <c r="OR73" s="473"/>
      <c r="OS73" s="473"/>
      <c r="OT73" s="473"/>
      <c r="OU73" s="473"/>
      <c r="OV73" s="473"/>
      <c r="OW73" s="358"/>
      <c r="OX73" s="358"/>
      <c r="OY73" s="367"/>
      <c r="OZ73" s="367"/>
      <c r="PA73" s="367"/>
      <c r="PB73" s="368"/>
      <c r="PC73" s="476">
        <v>1000</v>
      </c>
      <c r="PD73" s="370">
        <f t="shared" si="143"/>
        <v>0</v>
      </c>
      <c r="PE73" s="477">
        <f t="shared" si="89"/>
        <v>0</v>
      </c>
      <c r="PF73" s="133" t="s">
        <v>135</v>
      </c>
      <c r="PG73" s="194"/>
      <c r="PH73" s="194"/>
      <c r="PI73" s="194"/>
      <c r="PJ73" s="194"/>
      <c r="PK73" s="194"/>
      <c r="PL73" s="122"/>
      <c r="PM73" s="122"/>
      <c r="PN73" s="367"/>
      <c r="PO73" s="367"/>
      <c r="PP73" s="367"/>
      <c r="PQ73" s="368"/>
      <c r="PR73" s="193">
        <v>1000</v>
      </c>
      <c r="PS73" s="131">
        <f t="shared" si="144"/>
        <v>0</v>
      </c>
      <c r="PT73" s="132">
        <f t="shared" si="90"/>
        <v>0</v>
      </c>
      <c r="PU73" s="133" t="s">
        <v>135</v>
      </c>
      <c r="PV73" s="194"/>
      <c r="PW73" s="194"/>
      <c r="PX73" s="194"/>
      <c r="PY73" s="194"/>
      <c r="PZ73" s="194"/>
      <c r="QA73" s="122"/>
      <c r="QB73" s="122"/>
      <c r="QC73" s="367"/>
      <c r="QD73" s="367"/>
      <c r="QE73" s="367"/>
      <c r="QF73" s="368"/>
      <c r="QG73" s="193">
        <v>1000</v>
      </c>
      <c r="QH73" s="131">
        <f t="shared" si="145"/>
        <v>0</v>
      </c>
      <c r="QI73" s="132">
        <f t="shared" si="91"/>
        <v>0</v>
      </c>
      <c r="QJ73" s="133" t="s">
        <v>135</v>
      </c>
      <c r="QK73" s="194"/>
      <c r="QL73" s="194"/>
      <c r="QM73" s="194"/>
      <c r="QN73" s="194"/>
      <c r="QO73" s="194"/>
      <c r="QP73" s="122"/>
      <c r="QQ73" s="122"/>
      <c r="QR73" s="367"/>
      <c r="QS73" s="367"/>
      <c r="QT73" s="367"/>
      <c r="QU73" s="368"/>
      <c r="QV73" s="193">
        <v>1000</v>
      </c>
      <c r="QW73" s="131">
        <f t="shared" si="146"/>
        <v>0</v>
      </c>
      <c r="QX73" s="132">
        <f t="shared" si="92"/>
        <v>0</v>
      </c>
      <c r="QY73" s="133" t="s">
        <v>135</v>
      </c>
      <c r="QZ73" s="194"/>
      <c r="RA73" s="194"/>
      <c r="RB73" s="194"/>
      <c r="RC73" s="194"/>
      <c r="RD73" s="194"/>
      <c r="RE73" s="122"/>
      <c r="RF73" s="122"/>
      <c r="RG73" s="367"/>
      <c r="RH73" s="367"/>
      <c r="RI73" s="367"/>
      <c r="RJ73" s="368"/>
      <c r="RK73" s="193">
        <v>1000</v>
      </c>
      <c r="RL73" s="131">
        <f t="shared" si="147"/>
        <v>0</v>
      </c>
      <c r="RM73" s="132">
        <f t="shared" si="93"/>
        <v>327</v>
      </c>
    </row>
    <row r="74" spans="1:481" ht="14.4">
      <c r="A74" s="133" t="s">
        <v>136</v>
      </c>
      <c r="B74" s="194"/>
      <c r="C74" s="194"/>
      <c r="D74" s="194"/>
      <c r="E74" s="194"/>
      <c r="F74" s="194"/>
      <c r="G74" s="122"/>
      <c r="H74" s="122"/>
      <c r="I74" s="367"/>
      <c r="J74" s="367"/>
      <c r="K74" s="367"/>
      <c r="L74" s="368"/>
      <c r="M74" s="193">
        <v>1000</v>
      </c>
      <c r="N74" s="131">
        <f t="shared" si="98"/>
        <v>0</v>
      </c>
      <c r="O74" s="132">
        <f t="shared" si="112"/>
        <v>18</v>
      </c>
      <c r="Q74" s="133" t="s">
        <v>136</v>
      </c>
      <c r="R74" s="194"/>
      <c r="S74" s="194"/>
      <c r="T74" s="194"/>
      <c r="U74" s="194"/>
      <c r="V74" s="194"/>
      <c r="W74" s="122"/>
      <c r="X74" s="122"/>
      <c r="Y74" s="367"/>
      <c r="Z74" s="367"/>
      <c r="AA74" s="367"/>
      <c r="AB74" s="368"/>
      <c r="AC74" s="193">
        <v>10000</v>
      </c>
      <c r="AD74" s="131">
        <f t="shared" si="120"/>
        <v>0</v>
      </c>
      <c r="AE74" s="132">
        <f t="shared" si="78"/>
        <v>275</v>
      </c>
      <c r="AF74" s="133" t="s">
        <v>136</v>
      </c>
      <c r="AG74" s="194"/>
      <c r="AH74" s="194"/>
      <c r="AI74" s="194"/>
      <c r="AJ74" s="194"/>
      <c r="AK74" s="194"/>
      <c r="AL74" s="122"/>
      <c r="AM74" s="122"/>
      <c r="AN74" s="367"/>
      <c r="AO74" s="367">
        <v>52</v>
      </c>
      <c r="AP74" s="367">
        <v>-27</v>
      </c>
      <c r="AQ74" s="368">
        <v>31</v>
      </c>
      <c r="AR74" s="193">
        <v>10000</v>
      </c>
      <c r="AS74" s="131">
        <f t="shared" si="121"/>
        <v>31</v>
      </c>
      <c r="AT74" s="132">
        <f t="shared" si="79"/>
        <v>471</v>
      </c>
      <c r="AU74" s="133" t="s">
        <v>136</v>
      </c>
      <c r="AV74" s="194"/>
      <c r="AW74" s="194"/>
      <c r="AX74" s="194"/>
      <c r="AY74" s="194"/>
      <c r="AZ74" s="194"/>
      <c r="BA74" s="122"/>
      <c r="BB74" s="122"/>
      <c r="BC74" s="367"/>
      <c r="BD74" s="367">
        <v>52</v>
      </c>
      <c r="BE74" s="367">
        <v>-27</v>
      </c>
      <c r="BF74" s="368">
        <v>31</v>
      </c>
      <c r="BG74" s="193">
        <v>10000</v>
      </c>
      <c r="BH74" s="131">
        <f t="shared" si="122"/>
        <v>31</v>
      </c>
      <c r="BI74" s="132">
        <f t="shared" si="80"/>
        <v>471</v>
      </c>
      <c r="BJ74" s="400"/>
      <c r="BK74" s="133" t="s">
        <v>136</v>
      </c>
      <c r="BL74" s="194"/>
      <c r="BM74" s="194"/>
      <c r="BN74" s="194"/>
      <c r="BO74" s="194"/>
      <c r="BP74" s="194"/>
      <c r="BQ74" s="122"/>
      <c r="BR74" s="122"/>
      <c r="BS74" s="129">
        <v>12</v>
      </c>
      <c r="BT74" s="129">
        <v>47</v>
      </c>
      <c r="BU74" s="129">
        <v>-28</v>
      </c>
      <c r="BV74" s="130">
        <v>10</v>
      </c>
      <c r="BW74" s="193">
        <v>10000</v>
      </c>
      <c r="BX74" s="131">
        <f t="shared" si="123"/>
        <v>10</v>
      </c>
      <c r="BY74" s="132">
        <f t="shared" si="99"/>
        <v>369</v>
      </c>
      <c r="BZ74" s="400"/>
      <c r="CA74" s="133" t="s">
        <v>136</v>
      </c>
      <c r="CB74" s="194"/>
      <c r="CC74" s="194"/>
      <c r="CD74" s="194"/>
      <c r="CE74" s="194"/>
      <c r="CF74" s="194"/>
      <c r="CG74" s="122"/>
      <c r="CH74" s="122"/>
      <c r="CI74" s="129"/>
      <c r="CJ74" s="129"/>
      <c r="CK74" s="129"/>
      <c r="CL74" s="130"/>
      <c r="CM74" s="193">
        <v>10000</v>
      </c>
      <c r="CN74" s="131">
        <f t="shared" si="124"/>
        <v>0</v>
      </c>
      <c r="CO74" s="132">
        <f t="shared" si="100"/>
        <v>0</v>
      </c>
      <c r="CP74" s="363" t="s">
        <v>136</v>
      </c>
      <c r="CQ74" s="364"/>
      <c r="CR74" s="364"/>
      <c r="CS74" s="364"/>
      <c r="CT74" s="364"/>
      <c r="CU74" s="364"/>
      <c r="CV74" s="358"/>
      <c r="CW74" s="358"/>
      <c r="CX74" s="367"/>
      <c r="CY74" s="367"/>
      <c r="CZ74" s="367"/>
      <c r="DA74" s="368"/>
      <c r="DB74" s="369">
        <v>10000</v>
      </c>
      <c r="DC74" s="370">
        <f t="shared" si="125"/>
        <v>0</v>
      </c>
      <c r="DD74" s="371">
        <f t="shared" si="113"/>
        <v>0</v>
      </c>
      <c r="DE74" s="133" t="s">
        <v>136</v>
      </c>
      <c r="DF74" s="194"/>
      <c r="DG74" s="194"/>
      <c r="DH74" s="194"/>
      <c r="DI74" s="194"/>
      <c r="DJ74" s="194"/>
      <c r="DK74" s="122"/>
      <c r="DL74" s="122"/>
      <c r="DM74" s="129"/>
      <c r="DN74" s="129"/>
      <c r="DO74" s="129"/>
      <c r="DP74" s="130"/>
      <c r="DQ74" s="193">
        <v>10000</v>
      </c>
      <c r="DR74" s="131">
        <f t="shared" si="126"/>
        <v>0</v>
      </c>
      <c r="DS74" s="132">
        <f t="shared" si="101"/>
        <v>0</v>
      </c>
      <c r="DT74" s="133" t="s">
        <v>136</v>
      </c>
      <c r="DU74" s="194"/>
      <c r="DV74" s="194"/>
      <c r="DW74" s="194"/>
      <c r="DX74" s="194"/>
      <c r="DY74" s="194"/>
      <c r="DZ74" s="122"/>
      <c r="EA74" s="122"/>
      <c r="EB74" s="129"/>
      <c r="EC74" s="129"/>
      <c r="ED74" s="129"/>
      <c r="EE74" s="130"/>
      <c r="EF74" s="193">
        <v>10000</v>
      </c>
      <c r="EG74" s="131">
        <f t="shared" si="127"/>
        <v>0</v>
      </c>
      <c r="EH74" s="132">
        <f t="shared" si="102"/>
        <v>0</v>
      </c>
      <c r="EI74" s="133" t="s">
        <v>136</v>
      </c>
      <c r="EJ74" s="194"/>
      <c r="EK74" s="194"/>
      <c r="EL74" s="194"/>
      <c r="EM74" s="194"/>
      <c r="EN74" s="194"/>
      <c r="EO74" s="122"/>
      <c r="EP74" s="122"/>
      <c r="EQ74" s="129"/>
      <c r="ER74" s="129"/>
      <c r="ES74" s="129"/>
      <c r="ET74" s="130"/>
      <c r="EU74" s="193">
        <v>10000</v>
      </c>
      <c r="EV74" s="131">
        <f t="shared" si="128"/>
        <v>0</v>
      </c>
      <c r="EW74" s="132">
        <f t="shared" si="103"/>
        <v>0</v>
      </c>
      <c r="EX74" s="133" t="s">
        <v>136</v>
      </c>
      <c r="EY74" s="194"/>
      <c r="EZ74" s="194"/>
      <c r="FA74" s="194"/>
      <c r="FB74" s="194"/>
      <c r="FC74" s="194"/>
      <c r="FD74" s="122"/>
      <c r="FE74" s="122"/>
      <c r="FF74" s="129"/>
      <c r="FG74" s="129"/>
      <c r="FH74" s="129"/>
      <c r="FI74" s="130"/>
      <c r="FJ74" s="193">
        <v>10000</v>
      </c>
      <c r="FK74" s="131">
        <f t="shared" si="129"/>
        <v>0</v>
      </c>
      <c r="FL74" s="132">
        <f t="shared" si="104"/>
        <v>0</v>
      </c>
      <c r="FM74" s="133" t="s">
        <v>136</v>
      </c>
      <c r="FN74" s="194"/>
      <c r="FO74" s="194"/>
      <c r="FP74" s="194"/>
      <c r="FQ74" s="194"/>
      <c r="FR74" s="194"/>
      <c r="FS74" s="122"/>
      <c r="FT74" s="122"/>
      <c r="FU74" s="129"/>
      <c r="FV74" s="129"/>
      <c r="FW74" s="129"/>
      <c r="FX74" s="130"/>
      <c r="FY74" s="193">
        <v>10000</v>
      </c>
      <c r="FZ74" s="131">
        <f t="shared" si="130"/>
        <v>0</v>
      </c>
      <c r="GA74" s="132">
        <f t="shared" si="105"/>
        <v>0</v>
      </c>
      <c r="GB74" s="133" t="s">
        <v>136</v>
      </c>
      <c r="GC74" s="194"/>
      <c r="GD74" s="194"/>
      <c r="GE74" s="194"/>
      <c r="GF74" s="194"/>
      <c r="GG74" s="194"/>
      <c r="GH74" s="122"/>
      <c r="GI74" s="122"/>
      <c r="GJ74" s="129"/>
      <c r="GK74" s="129"/>
      <c r="GL74" s="129"/>
      <c r="GM74" s="130"/>
      <c r="GN74" s="193">
        <v>10000</v>
      </c>
      <c r="GO74" s="131">
        <f t="shared" si="131"/>
        <v>0</v>
      </c>
      <c r="GP74" s="132">
        <f t="shared" si="106"/>
        <v>0</v>
      </c>
      <c r="GQ74" s="133" t="s">
        <v>136</v>
      </c>
      <c r="GR74" s="194"/>
      <c r="GS74" s="194"/>
      <c r="GT74" s="194"/>
      <c r="GU74" s="194"/>
      <c r="GV74" s="194"/>
      <c r="GW74" s="122"/>
      <c r="GX74" s="122"/>
      <c r="GY74" s="129">
        <v>5</v>
      </c>
      <c r="GZ74" s="129">
        <v>455</v>
      </c>
      <c r="HA74" s="129">
        <v>-2</v>
      </c>
      <c r="HB74" s="130">
        <v>455</v>
      </c>
      <c r="HC74" s="193">
        <v>10000</v>
      </c>
      <c r="HD74" s="131">
        <f t="shared" si="132"/>
        <v>455</v>
      </c>
      <c r="HE74" s="132">
        <f t="shared" si="107"/>
        <v>2854</v>
      </c>
      <c r="HF74" s="133" t="s">
        <v>136</v>
      </c>
      <c r="HG74" s="194"/>
      <c r="HH74" s="194"/>
      <c r="HI74" s="194"/>
      <c r="HJ74" s="194"/>
      <c r="HK74" s="194"/>
      <c r="HL74" s="122"/>
      <c r="HM74" s="122"/>
      <c r="HN74" s="129"/>
      <c r="HO74" s="129"/>
      <c r="HP74" s="129"/>
      <c r="HQ74" s="130"/>
      <c r="HR74" s="193"/>
      <c r="HS74" s="131">
        <f t="shared" si="133"/>
        <v>0</v>
      </c>
      <c r="HT74" s="132">
        <f t="shared" si="114"/>
        <v>1341</v>
      </c>
      <c r="HU74" s="133" t="s">
        <v>136</v>
      </c>
      <c r="HV74" s="194"/>
      <c r="HW74" s="194"/>
      <c r="HX74" s="194"/>
      <c r="HY74" s="194"/>
      <c r="HZ74" s="194"/>
      <c r="IA74" s="122"/>
      <c r="IB74" s="122"/>
      <c r="IC74" s="129"/>
      <c r="ID74" s="129"/>
      <c r="IE74" s="129"/>
      <c r="IF74" s="130"/>
      <c r="IG74" s="193"/>
      <c r="IH74" s="131">
        <f t="shared" si="134"/>
        <v>0</v>
      </c>
      <c r="II74" s="132">
        <f t="shared" si="115"/>
        <v>6499</v>
      </c>
      <c r="IJ74" s="133" t="s">
        <v>136</v>
      </c>
      <c r="IK74" s="194"/>
      <c r="IL74" s="194"/>
      <c r="IM74" s="194"/>
      <c r="IN74" s="194"/>
      <c r="IO74" s="194"/>
      <c r="IP74" s="122"/>
      <c r="IQ74" s="122"/>
      <c r="IR74" s="129"/>
      <c r="IS74" s="129"/>
      <c r="IT74" s="129"/>
      <c r="IU74" s="130"/>
      <c r="IV74" s="193"/>
      <c r="IW74" s="131">
        <f t="shared" si="135"/>
        <v>0</v>
      </c>
      <c r="IX74" s="132">
        <f t="shared" si="116"/>
        <v>1508</v>
      </c>
      <c r="IY74" s="133" t="s">
        <v>136</v>
      </c>
      <c r="IZ74" s="194"/>
      <c r="JA74" s="194"/>
      <c r="JB74" s="194"/>
      <c r="JC74" s="194"/>
      <c r="JD74" s="194"/>
      <c r="JE74" s="122"/>
      <c r="JF74" s="122"/>
      <c r="JG74" s="129"/>
      <c r="JH74" s="129"/>
      <c r="JI74" s="129"/>
      <c r="JJ74" s="130"/>
      <c r="JK74" s="193"/>
      <c r="JL74" s="131">
        <f t="shared" si="136"/>
        <v>0</v>
      </c>
      <c r="JM74" s="132">
        <f t="shared" si="71"/>
        <v>2955</v>
      </c>
      <c r="JN74" s="133" t="s">
        <v>136</v>
      </c>
      <c r="JO74" s="194"/>
      <c r="JP74" s="194"/>
      <c r="JQ74" s="194"/>
      <c r="JR74" s="194"/>
      <c r="JS74" s="194"/>
      <c r="JT74" s="122"/>
      <c r="JU74" s="122"/>
      <c r="JV74" s="129"/>
      <c r="JW74" s="129"/>
      <c r="JX74" s="129"/>
      <c r="JY74" s="130"/>
      <c r="JZ74" s="193"/>
      <c r="KA74" s="131">
        <f t="shared" si="77"/>
        <v>0</v>
      </c>
      <c r="KB74" s="132">
        <f t="shared" si="117"/>
        <v>252</v>
      </c>
      <c r="KC74" s="133" t="s">
        <v>136</v>
      </c>
      <c r="KD74" s="194"/>
      <c r="KE74" s="194"/>
      <c r="KF74" s="194"/>
      <c r="KG74" s="194"/>
      <c r="KH74" s="194"/>
      <c r="KI74" s="122"/>
      <c r="KJ74" s="122"/>
      <c r="KK74" s="129"/>
      <c r="KL74" s="129"/>
      <c r="KM74" s="129"/>
      <c r="KN74" s="130"/>
      <c r="KO74" s="193"/>
      <c r="KP74" s="131">
        <f t="shared" si="137"/>
        <v>0</v>
      </c>
      <c r="KQ74" s="132">
        <f t="shared" si="118"/>
        <v>-230</v>
      </c>
      <c r="KR74" s="133" t="s">
        <v>136</v>
      </c>
      <c r="KS74" s="194"/>
      <c r="KT74" s="194"/>
      <c r="KU74" s="194"/>
      <c r="KV74" s="194"/>
      <c r="KW74" s="194"/>
      <c r="KX74" s="122"/>
      <c r="KY74" s="122"/>
      <c r="KZ74" s="129"/>
      <c r="LA74" s="129"/>
      <c r="LB74" s="129"/>
      <c r="LC74" s="130"/>
      <c r="LD74" s="193"/>
      <c r="LE74" s="131">
        <f t="shared" si="138"/>
        <v>0</v>
      </c>
      <c r="LF74" s="132">
        <f t="shared" si="119"/>
        <v>2138</v>
      </c>
      <c r="LG74" s="271"/>
      <c r="LH74" s="133" t="s">
        <v>136</v>
      </c>
      <c r="LI74" s="194"/>
      <c r="LJ74" s="194"/>
      <c r="LK74" s="194"/>
      <c r="LL74" s="194"/>
      <c r="LM74" s="192"/>
      <c r="LN74" s="194"/>
      <c r="LO74" s="194"/>
      <c r="LP74" s="121"/>
      <c r="LQ74" s="122"/>
      <c r="LR74" s="71"/>
      <c r="LS74" s="71"/>
      <c r="LT74" s="71"/>
      <c r="LU74" s="129">
        <v>1</v>
      </c>
      <c r="LV74" s="129"/>
      <c r="LW74" s="129"/>
      <c r="LX74" s="130"/>
      <c r="LY74" s="193">
        <v>1000</v>
      </c>
      <c r="LZ74" s="131">
        <f t="shared" si="139"/>
        <v>0</v>
      </c>
      <c r="MA74" s="132">
        <f t="shared" si="108"/>
        <v>0</v>
      </c>
      <c r="MB74" s="229"/>
      <c r="MC74" s="133" t="s">
        <v>136</v>
      </c>
      <c r="MD74" s="194"/>
      <c r="ME74" s="194"/>
      <c r="MF74" s="194"/>
      <c r="MG74" s="194"/>
      <c r="MH74" s="192"/>
      <c r="MI74" s="194"/>
      <c r="MJ74" s="194"/>
      <c r="MK74" s="121"/>
      <c r="ML74" s="122"/>
      <c r="MM74" s="71"/>
      <c r="MN74" s="71"/>
      <c r="MO74" s="71"/>
      <c r="MP74" s="129">
        <v>1</v>
      </c>
      <c r="MQ74" s="129"/>
      <c r="MR74" s="129"/>
      <c r="MS74" s="130"/>
      <c r="MT74" s="193">
        <v>1000</v>
      </c>
      <c r="MU74" s="131">
        <f t="shared" si="140"/>
        <v>0</v>
      </c>
      <c r="MV74" s="132">
        <f t="shared" si="109"/>
        <v>0</v>
      </c>
      <c r="MX74" s="133" t="s">
        <v>136</v>
      </c>
      <c r="MY74" s="194"/>
      <c r="MZ74" s="194"/>
      <c r="NA74" s="194"/>
      <c r="NB74" s="194"/>
      <c r="NC74" s="192"/>
      <c r="ND74" s="194"/>
      <c r="NE74" s="194"/>
      <c r="NF74" s="121"/>
      <c r="NG74" s="122"/>
      <c r="NH74" s="71"/>
      <c r="NI74" s="71"/>
      <c r="NJ74" s="71"/>
      <c r="NK74" s="129">
        <v>1</v>
      </c>
      <c r="NL74" s="129"/>
      <c r="NM74" s="129"/>
      <c r="NN74" s="130"/>
      <c r="NO74" s="193">
        <v>1000</v>
      </c>
      <c r="NP74" s="131">
        <f t="shared" si="141"/>
        <v>0</v>
      </c>
      <c r="NQ74" s="132">
        <f t="shared" si="110"/>
        <v>0</v>
      </c>
      <c r="NS74" s="133" t="s">
        <v>136</v>
      </c>
      <c r="NT74" s="194"/>
      <c r="NU74" s="194"/>
      <c r="NV74" s="194"/>
      <c r="NW74" s="194"/>
      <c r="NX74" s="192"/>
      <c r="NY74" s="194"/>
      <c r="NZ74" s="194"/>
      <c r="OA74" s="121"/>
      <c r="OB74" s="122"/>
      <c r="OC74" s="71"/>
      <c r="OD74" s="71"/>
      <c r="OE74" s="71"/>
      <c r="OF74" s="129">
        <v>14</v>
      </c>
      <c r="OG74" s="129">
        <v>63</v>
      </c>
      <c r="OH74" s="129">
        <v>-5</v>
      </c>
      <c r="OI74" s="130">
        <v>63</v>
      </c>
      <c r="OJ74" s="193">
        <v>1000</v>
      </c>
      <c r="OK74" s="131">
        <f t="shared" si="142"/>
        <v>63</v>
      </c>
      <c r="OL74" s="132">
        <f t="shared" si="111"/>
        <v>470</v>
      </c>
      <c r="OQ74" s="363" t="s">
        <v>136</v>
      </c>
      <c r="OR74" s="473"/>
      <c r="OS74" s="473"/>
      <c r="OT74" s="473"/>
      <c r="OU74" s="473"/>
      <c r="OV74" s="473"/>
      <c r="OW74" s="358"/>
      <c r="OX74" s="358"/>
      <c r="OY74" s="367"/>
      <c r="OZ74" s="367"/>
      <c r="PA74" s="367"/>
      <c r="PB74" s="368"/>
      <c r="PC74" s="476">
        <v>1000</v>
      </c>
      <c r="PD74" s="370">
        <f t="shared" si="143"/>
        <v>0</v>
      </c>
      <c r="PE74" s="477">
        <f t="shared" si="89"/>
        <v>0</v>
      </c>
      <c r="PF74" s="133" t="s">
        <v>136</v>
      </c>
      <c r="PG74" s="194"/>
      <c r="PH74" s="194"/>
      <c r="PI74" s="194"/>
      <c r="PJ74" s="194"/>
      <c r="PK74" s="194"/>
      <c r="PL74" s="122"/>
      <c r="PM74" s="122"/>
      <c r="PN74" s="367"/>
      <c r="PO74" s="367"/>
      <c r="PP74" s="367"/>
      <c r="PQ74" s="368"/>
      <c r="PR74" s="193">
        <v>1000</v>
      </c>
      <c r="PS74" s="131">
        <f t="shared" si="144"/>
        <v>0</v>
      </c>
      <c r="PT74" s="132">
        <f t="shared" si="90"/>
        <v>0</v>
      </c>
      <c r="PU74" s="133" t="s">
        <v>136</v>
      </c>
      <c r="PV74" s="194"/>
      <c r="PW74" s="194"/>
      <c r="PX74" s="194"/>
      <c r="PY74" s="194"/>
      <c r="PZ74" s="194"/>
      <c r="QA74" s="122"/>
      <c r="QB74" s="122"/>
      <c r="QC74" s="367"/>
      <c r="QD74" s="367"/>
      <c r="QE74" s="367"/>
      <c r="QF74" s="368"/>
      <c r="QG74" s="193">
        <v>1000</v>
      </c>
      <c r="QH74" s="131">
        <f t="shared" si="145"/>
        <v>0</v>
      </c>
      <c r="QI74" s="132">
        <f t="shared" si="91"/>
        <v>0</v>
      </c>
      <c r="QJ74" s="133" t="s">
        <v>136</v>
      </c>
      <c r="QK74" s="194"/>
      <c r="QL74" s="194"/>
      <c r="QM74" s="194"/>
      <c r="QN74" s="194"/>
      <c r="QO74" s="194"/>
      <c r="QP74" s="122"/>
      <c r="QQ74" s="122"/>
      <c r="QR74" s="367"/>
      <c r="QS74" s="367"/>
      <c r="QT74" s="367"/>
      <c r="QU74" s="368"/>
      <c r="QV74" s="193">
        <v>1000</v>
      </c>
      <c r="QW74" s="131">
        <f t="shared" si="146"/>
        <v>0</v>
      </c>
      <c r="QX74" s="132">
        <f t="shared" si="92"/>
        <v>0</v>
      </c>
      <c r="QY74" s="133" t="s">
        <v>136</v>
      </c>
      <c r="QZ74" s="194"/>
      <c r="RA74" s="194"/>
      <c r="RB74" s="194"/>
      <c r="RC74" s="194"/>
      <c r="RD74" s="194"/>
      <c r="RE74" s="122"/>
      <c r="RF74" s="122"/>
      <c r="RG74" s="367"/>
      <c r="RH74" s="367"/>
      <c r="RI74" s="367"/>
      <c r="RJ74" s="368"/>
      <c r="RK74" s="193">
        <v>1000</v>
      </c>
      <c r="RL74" s="131">
        <f t="shared" si="147"/>
        <v>0</v>
      </c>
      <c r="RM74" s="132">
        <f t="shared" si="93"/>
        <v>327</v>
      </c>
    </row>
    <row r="75" spans="1:481" ht="14.4">
      <c r="A75" s="133" t="s">
        <v>137</v>
      </c>
      <c r="B75" s="194"/>
      <c r="C75" s="194"/>
      <c r="D75" s="194"/>
      <c r="E75" s="194"/>
      <c r="F75" s="194"/>
      <c r="G75" s="122"/>
      <c r="H75" s="122"/>
      <c r="I75" s="367"/>
      <c r="J75" s="367"/>
      <c r="K75" s="367"/>
      <c r="L75" s="368"/>
      <c r="M75" s="193">
        <v>1000</v>
      </c>
      <c r="N75" s="131">
        <f t="shared" si="98"/>
        <v>0</v>
      </c>
      <c r="O75" s="132">
        <f t="shared" si="112"/>
        <v>18</v>
      </c>
      <c r="Q75" s="133" t="s">
        <v>137</v>
      </c>
      <c r="R75" s="194"/>
      <c r="S75" s="194"/>
      <c r="T75" s="194"/>
      <c r="U75" s="194"/>
      <c r="V75" s="194"/>
      <c r="W75" s="122"/>
      <c r="X75" s="122"/>
      <c r="Y75" s="367"/>
      <c r="Z75" s="367"/>
      <c r="AA75" s="367"/>
      <c r="AB75" s="368"/>
      <c r="AC75" s="193">
        <v>10000</v>
      </c>
      <c r="AD75" s="131">
        <f t="shared" si="120"/>
        <v>0</v>
      </c>
      <c r="AE75" s="132">
        <f t="shared" si="78"/>
        <v>275</v>
      </c>
      <c r="AF75" s="133" t="s">
        <v>137</v>
      </c>
      <c r="AG75" s="194"/>
      <c r="AH75" s="194"/>
      <c r="AI75" s="194"/>
      <c r="AJ75" s="194"/>
      <c r="AK75" s="194"/>
      <c r="AL75" s="122"/>
      <c r="AM75" s="122"/>
      <c r="AN75" s="367"/>
      <c r="AO75" s="367">
        <v>69</v>
      </c>
      <c r="AP75" s="367">
        <v>-1</v>
      </c>
      <c r="AQ75" s="368">
        <v>64</v>
      </c>
      <c r="AR75" s="193">
        <v>10000</v>
      </c>
      <c r="AS75" s="131">
        <f t="shared" si="121"/>
        <v>64</v>
      </c>
      <c r="AT75" s="132">
        <f t="shared" si="79"/>
        <v>535</v>
      </c>
      <c r="AU75" s="133" t="s">
        <v>137</v>
      </c>
      <c r="AV75" s="194"/>
      <c r="AW75" s="194"/>
      <c r="AX75" s="194"/>
      <c r="AY75" s="194"/>
      <c r="AZ75" s="194"/>
      <c r="BA75" s="122"/>
      <c r="BB75" s="122"/>
      <c r="BC75" s="367"/>
      <c r="BD75" s="367">
        <v>69</v>
      </c>
      <c r="BE75" s="367">
        <v>-1</v>
      </c>
      <c r="BF75" s="368">
        <v>64</v>
      </c>
      <c r="BG75" s="193">
        <v>10000</v>
      </c>
      <c r="BH75" s="131">
        <f t="shared" si="122"/>
        <v>64</v>
      </c>
      <c r="BI75" s="132">
        <f t="shared" si="80"/>
        <v>535</v>
      </c>
      <c r="BJ75" s="400"/>
      <c r="BK75" s="133" t="s">
        <v>137</v>
      </c>
      <c r="BL75" s="194"/>
      <c r="BM75" s="194"/>
      <c r="BN75" s="194"/>
      <c r="BO75" s="194"/>
      <c r="BP75" s="194"/>
      <c r="BQ75" s="122"/>
      <c r="BR75" s="122"/>
      <c r="BS75" s="129">
        <v>14</v>
      </c>
      <c r="BT75" s="129">
        <v>40</v>
      </c>
      <c r="BU75" s="129">
        <v>-80</v>
      </c>
      <c r="BV75" s="130">
        <v>-26</v>
      </c>
      <c r="BW75" s="193">
        <v>10000</v>
      </c>
      <c r="BX75" s="131">
        <f t="shared" si="123"/>
        <v>-26</v>
      </c>
      <c r="BY75" s="132">
        <f t="shared" si="99"/>
        <v>343</v>
      </c>
      <c r="BZ75" s="400"/>
      <c r="CA75" s="133" t="s">
        <v>137</v>
      </c>
      <c r="CB75" s="194"/>
      <c r="CC75" s="194"/>
      <c r="CD75" s="194"/>
      <c r="CE75" s="194"/>
      <c r="CF75" s="194"/>
      <c r="CG75" s="122"/>
      <c r="CH75" s="122"/>
      <c r="CI75" s="129"/>
      <c r="CJ75" s="129"/>
      <c r="CK75" s="129"/>
      <c r="CL75" s="130"/>
      <c r="CM75" s="193">
        <v>10000</v>
      </c>
      <c r="CN75" s="131">
        <f t="shared" si="124"/>
        <v>0</v>
      </c>
      <c r="CO75" s="132">
        <f t="shared" si="100"/>
        <v>0</v>
      </c>
      <c r="CP75" s="363" t="s">
        <v>137</v>
      </c>
      <c r="CQ75" s="364"/>
      <c r="CR75" s="364"/>
      <c r="CS75" s="364"/>
      <c r="CT75" s="364"/>
      <c r="CU75" s="364"/>
      <c r="CV75" s="358"/>
      <c r="CW75" s="358"/>
      <c r="CX75" s="367"/>
      <c r="CY75" s="367"/>
      <c r="CZ75" s="367"/>
      <c r="DA75" s="368"/>
      <c r="DB75" s="369">
        <v>10000</v>
      </c>
      <c r="DC75" s="370">
        <f t="shared" si="125"/>
        <v>0</v>
      </c>
      <c r="DD75" s="371">
        <f t="shared" si="113"/>
        <v>0</v>
      </c>
      <c r="DE75" s="133" t="s">
        <v>137</v>
      </c>
      <c r="DF75" s="194"/>
      <c r="DG75" s="194"/>
      <c r="DH75" s="194"/>
      <c r="DI75" s="194"/>
      <c r="DJ75" s="194"/>
      <c r="DK75" s="122"/>
      <c r="DL75" s="122"/>
      <c r="DM75" s="129"/>
      <c r="DN75" s="129"/>
      <c r="DO75" s="129"/>
      <c r="DP75" s="130"/>
      <c r="DQ75" s="193">
        <v>10000</v>
      </c>
      <c r="DR75" s="131">
        <f t="shared" si="126"/>
        <v>0</v>
      </c>
      <c r="DS75" s="132">
        <f t="shared" si="101"/>
        <v>0</v>
      </c>
      <c r="DT75" s="133" t="s">
        <v>137</v>
      </c>
      <c r="DU75" s="194"/>
      <c r="DV75" s="194"/>
      <c r="DW75" s="194"/>
      <c r="DX75" s="194"/>
      <c r="DY75" s="194"/>
      <c r="DZ75" s="122"/>
      <c r="EA75" s="122"/>
      <c r="EB75" s="129"/>
      <c r="EC75" s="129"/>
      <c r="ED75" s="129"/>
      <c r="EE75" s="130"/>
      <c r="EF75" s="193">
        <v>10000</v>
      </c>
      <c r="EG75" s="131">
        <f t="shared" si="127"/>
        <v>0</v>
      </c>
      <c r="EH75" s="132">
        <f t="shared" si="102"/>
        <v>0</v>
      </c>
      <c r="EI75" s="133" t="s">
        <v>137</v>
      </c>
      <c r="EJ75" s="194"/>
      <c r="EK75" s="194"/>
      <c r="EL75" s="194"/>
      <c r="EM75" s="194"/>
      <c r="EN75" s="194"/>
      <c r="EO75" s="122"/>
      <c r="EP75" s="122"/>
      <c r="EQ75" s="129"/>
      <c r="ER75" s="129"/>
      <c r="ES75" s="129"/>
      <c r="ET75" s="130"/>
      <c r="EU75" s="193">
        <v>10000</v>
      </c>
      <c r="EV75" s="131">
        <f t="shared" si="128"/>
        <v>0</v>
      </c>
      <c r="EW75" s="132">
        <f t="shared" si="103"/>
        <v>0</v>
      </c>
      <c r="EX75" s="133" t="s">
        <v>137</v>
      </c>
      <c r="EY75" s="194"/>
      <c r="EZ75" s="194"/>
      <c r="FA75" s="194"/>
      <c r="FB75" s="194"/>
      <c r="FC75" s="194"/>
      <c r="FD75" s="122"/>
      <c r="FE75" s="122"/>
      <c r="FF75" s="129"/>
      <c r="FG75" s="129"/>
      <c r="FH75" s="129"/>
      <c r="FI75" s="130"/>
      <c r="FJ75" s="193">
        <v>10000</v>
      </c>
      <c r="FK75" s="131">
        <f t="shared" si="129"/>
        <v>0</v>
      </c>
      <c r="FL75" s="132">
        <f t="shared" si="104"/>
        <v>0</v>
      </c>
      <c r="FM75" s="133" t="s">
        <v>137</v>
      </c>
      <c r="FN75" s="194"/>
      <c r="FO75" s="194"/>
      <c r="FP75" s="194"/>
      <c r="FQ75" s="194"/>
      <c r="FR75" s="194"/>
      <c r="FS75" s="122"/>
      <c r="FT75" s="122"/>
      <c r="FU75" s="129"/>
      <c r="FV75" s="129"/>
      <c r="FW75" s="129"/>
      <c r="FX75" s="130"/>
      <c r="FY75" s="193">
        <v>10000</v>
      </c>
      <c r="FZ75" s="131">
        <f t="shared" si="130"/>
        <v>0</v>
      </c>
      <c r="GA75" s="132">
        <f t="shared" si="105"/>
        <v>0</v>
      </c>
      <c r="GB75" s="133" t="s">
        <v>137</v>
      </c>
      <c r="GC75" s="194"/>
      <c r="GD75" s="194"/>
      <c r="GE75" s="194"/>
      <c r="GF75" s="194"/>
      <c r="GG75" s="194"/>
      <c r="GH75" s="122"/>
      <c r="GI75" s="122"/>
      <c r="GJ75" s="129"/>
      <c r="GK75" s="129"/>
      <c r="GL75" s="129"/>
      <c r="GM75" s="130"/>
      <c r="GN75" s="193">
        <v>10000</v>
      </c>
      <c r="GO75" s="131">
        <f t="shared" si="131"/>
        <v>0</v>
      </c>
      <c r="GP75" s="132">
        <f t="shared" si="106"/>
        <v>0</v>
      </c>
      <c r="GQ75" s="133" t="s">
        <v>137</v>
      </c>
      <c r="GR75" s="194"/>
      <c r="GS75" s="194"/>
      <c r="GT75" s="194"/>
      <c r="GU75" s="194"/>
      <c r="GV75" s="194"/>
      <c r="GW75" s="122"/>
      <c r="GX75" s="122"/>
      <c r="GY75" s="129">
        <v>8</v>
      </c>
      <c r="GZ75" s="129">
        <v>540</v>
      </c>
      <c r="HA75" s="129">
        <v>-19</v>
      </c>
      <c r="HB75" s="130">
        <v>540</v>
      </c>
      <c r="HC75" s="193">
        <v>10000</v>
      </c>
      <c r="HD75" s="131">
        <f t="shared" si="132"/>
        <v>540</v>
      </c>
      <c r="HE75" s="132">
        <f t="shared" si="107"/>
        <v>3394</v>
      </c>
      <c r="HF75" s="133" t="s">
        <v>137</v>
      </c>
      <c r="HG75" s="194"/>
      <c r="HH75" s="194"/>
      <c r="HI75" s="194"/>
      <c r="HJ75" s="194"/>
      <c r="HK75" s="194"/>
      <c r="HL75" s="122"/>
      <c r="HM75" s="122"/>
      <c r="HN75" s="129"/>
      <c r="HO75" s="129"/>
      <c r="HP75" s="129"/>
      <c r="HQ75" s="130"/>
      <c r="HR75" s="193"/>
      <c r="HS75" s="131">
        <f t="shared" si="133"/>
        <v>0</v>
      </c>
      <c r="HT75" s="132">
        <f t="shared" si="114"/>
        <v>1341</v>
      </c>
      <c r="HU75" s="133" t="s">
        <v>137</v>
      </c>
      <c r="HV75" s="194"/>
      <c r="HW75" s="194"/>
      <c r="HX75" s="194"/>
      <c r="HY75" s="194"/>
      <c r="HZ75" s="194"/>
      <c r="IA75" s="122"/>
      <c r="IB75" s="122"/>
      <c r="IC75" s="129"/>
      <c r="ID75" s="129"/>
      <c r="IE75" s="129"/>
      <c r="IF75" s="130"/>
      <c r="IG75" s="193"/>
      <c r="IH75" s="131">
        <f t="shared" si="134"/>
        <v>0</v>
      </c>
      <c r="II75" s="132">
        <f t="shared" si="115"/>
        <v>6499</v>
      </c>
      <c r="IJ75" s="133" t="s">
        <v>137</v>
      </c>
      <c r="IK75" s="194"/>
      <c r="IL75" s="194"/>
      <c r="IM75" s="194"/>
      <c r="IN75" s="194"/>
      <c r="IO75" s="194"/>
      <c r="IP75" s="122"/>
      <c r="IQ75" s="122"/>
      <c r="IR75" s="129"/>
      <c r="IS75" s="129"/>
      <c r="IT75" s="129"/>
      <c r="IU75" s="130"/>
      <c r="IV75" s="193"/>
      <c r="IW75" s="131">
        <f t="shared" si="135"/>
        <v>0</v>
      </c>
      <c r="IX75" s="132">
        <f t="shared" si="116"/>
        <v>1508</v>
      </c>
      <c r="IY75" s="133" t="s">
        <v>137</v>
      </c>
      <c r="IZ75" s="194"/>
      <c r="JA75" s="194"/>
      <c r="JB75" s="194"/>
      <c r="JC75" s="194"/>
      <c r="JD75" s="194"/>
      <c r="JE75" s="122"/>
      <c r="JF75" s="122"/>
      <c r="JG75" s="129"/>
      <c r="JH75" s="129"/>
      <c r="JI75" s="129"/>
      <c r="JJ75" s="130"/>
      <c r="JK75" s="193"/>
      <c r="JL75" s="131">
        <f t="shared" si="136"/>
        <v>0</v>
      </c>
      <c r="JM75" s="132">
        <f t="shared" si="71"/>
        <v>2955</v>
      </c>
      <c r="JN75" s="133" t="s">
        <v>137</v>
      </c>
      <c r="JO75" s="194"/>
      <c r="JP75" s="194"/>
      <c r="JQ75" s="194"/>
      <c r="JR75" s="194"/>
      <c r="JS75" s="194"/>
      <c r="JT75" s="122"/>
      <c r="JU75" s="122"/>
      <c r="JV75" s="129"/>
      <c r="JW75" s="129"/>
      <c r="JX75" s="129"/>
      <c r="JY75" s="130"/>
      <c r="JZ75" s="193"/>
      <c r="KA75" s="131">
        <f t="shared" si="77"/>
        <v>0</v>
      </c>
      <c r="KB75" s="132">
        <f t="shared" si="117"/>
        <v>252</v>
      </c>
      <c r="KC75" s="133" t="s">
        <v>137</v>
      </c>
      <c r="KD75" s="194"/>
      <c r="KE75" s="194"/>
      <c r="KF75" s="194"/>
      <c r="KG75" s="194"/>
      <c r="KH75" s="194"/>
      <c r="KI75" s="122"/>
      <c r="KJ75" s="122"/>
      <c r="KK75" s="129"/>
      <c r="KL75" s="129"/>
      <c r="KM75" s="129"/>
      <c r="KN75" s="130"/>
      <c r="KO75" s="193"/>
      <c r="KP75" s="131">
        <f t="shared" si="137"/>
        <v>0</v>
      </c>
      <c r="KQ75" s="132">
        <f t="shared" si="118"/>
        <v>-230</v>
      </c>
      <c r="KR75" s="133" t="s">
        <v>137</v>
      </c>
      <c r="KS75" s="194"/>
      <c r="KT75" s="194"/>
      <c r="KU75" s="194"/>
      <c r="KV75" s="194"/>
      <c r="KW75" s="194"/>
      <c r="KX75" s="122"/>
      <c r="KY75" s="122"/>
      <c r="KZ75" s="129"/>
      <c r="LA75" s="129"/>
      <c r="LB75" s="129"/>
      <c r="LC75" s="130"/>
      <c r="LD75" s="193"/>
      <c r="LE75" s="131">
        <f t="shared" si="138"/>
        <v>0</v>
      </c>
      <c r="LF75" s="132">
        <f t="shared" si="119"/>
        <v>2138</v>
      </c>
      <c r="LG75" s="271"/>
      <c r="LH75" s="133" t="s">
        <v>137</v>
      </c>
      <c r="LI75" s="194"/>
      <c r="LJ75" s="194"/>
      <c r="LK75" s="194"/>
      <c r="LL75" s="194"/>
      <c r="LM75" s="192"/>
      <c r="LN75" s="194"/>
      <c r="LO75" s="194"/>
      <c r="LP75" s="121"/>
      <c r="LQ75" s="122"/>
      <c r="LR75" s="122"/>
      <c r="LS75" s="122"/>
      <c r="LT75" s="122"/>
      <c r="LU75" s="129">
        <v>1</v>
      </c>
      <c r="LV75" s="129"/>
      <c r="LW75" s="129"/>
      <c r="LX75" s="130"/>
      <c r="LY75" s="193">
        <v>1000</v>
      </c>
      <c r="LZ75" s="131">
        <f t="shared" si="139"/>
        <v>0</v>
      </c>
      <c r="MA75" s="132">
        <f t="shared" si="108"/>
        <v>0</v>
      </c>
      <c r="MB75" s="229"/>
      <c r="MC75" s="133" t="s">
        <v>137</v>
      </c>
      <c r="MD75" s="194"/>
      <c r="ME75" s="194"/>
      <c r="MF75" s="194"/>
      <c r="MG75" s="194"/>
      <c r="MH75" s="192"/>
      <c r="MI75" s="194"/>
      <c r="MJ75" s="194"/>
      <c r="MK75" s="121"/>
      <c r="ML75" s="122"/>
      <c r="MM75" s="122"/>
      <c r="MN75" s="122"/>
      <c r="MO75" s="122"/>
      <c r="MP75" s="129">
        <v>1</v>
      </c>
      <c r="MQ75" s="129"/>
      <c r="MR75" s="129"/>
      <c r="MS75" s="130"/>
      <c r="MT75" s="193">
        <v>1000</v>
      </c>
      <c r="MU75" s="131">
        <f t="shared" si="140"/>
        <v>0</v>
      </c>
      <c r="MV75" s="132">
        <f t="shared" si="109"/>
        <v>0</v>
      </c>
      <c r="MX75" s="133" t="s">
        <v>137</v>
      </c>
      <c r="MY75" s="194"/>
      <c r="MZ75" s="194"/>
      <c r="NA75" s="194"/>
      <c r="NB75" s="194"/>
      <c r="NC75" s="192"/>
      <c r="ND75" s="194"/>
      <c r="NE75" s="194"/>
      <c r="NF75" s="121"/>
      <c r="NG75" s="122"/>
      <c r="NH75" s="122"/>
      <c r="NI75" s="122"/>
      <c r="NJ75" s="122"/>
      <c r="NK75" s="129">
        <v>1</v>
      </c>
      <c r="NL75" s="129"/>
      <c r="NM75" s="129"/>
      <c r="NN75" s="130"/>
      <c r="NO75" s="193">
        <v>1000</v>
      </c>
      <c r="NP75" s="131">
        <f t="shared" si="141"/>
        <v>0</v>
      </c>
      <c r="NQ75" s="132">
        <f t="shared" si="110"/>
        <v>0</v>
      </c>
      <c r="NS75" s="133" t="s">
        <v>137</v>
      </c>
      <c r="NT75" s="194"/>
      <c r="NU75" s="194"/>
      <c r="NV75" s="194"/>
      <c r="NW75" s="194"/>
      <c r="NX75" s="192"/>
      <c r="NY75" s="194"/>
      <c r="NZ75" s="194"/>
      <c r="OA75" s="121"/>
      <c r="OB75" s="122"/>
      <c r="OC75" s="122"/>
      <c r="OD75" s="122"/>
      <c r="OE75" s="122"/>
      <c r="OF75" s="129">
        <v>31</v>
      </c>
      <c r="OG75" s="129">
        <v>63</v>
      </c>
      <c r="OH75" s="129">
        <v>-45</v>
      </c>
      <c r="OI75" s="130">
        <v>31</v>
      </c>
      <c r="OJ75" s="193">
        <v>1000</v>
      </c>
      <c r="OK75" s="131">
        <f t="shared" si="142"/>
        <v>31</v>
      </c>
      <c r="OL75" s="132">
        <f t="shared" si="111"/>
        <v>501</v>
      </c>
      <c r="OQ75" s="363" t="s">
        <v>137</v>
      </c>
      <c r="OR75" s="473"/>
      <c r="OS75" s="473"/>
      <c r="OT75" s="473"/>
      <c r="OU75" s="473"/>
      <c r="OV75" s="473"/>
      <c r="OW75" s="358"/>
      <c r="OX75" s="358"/>
      <c r="OY75" s="367"/>
      <c r="OZ75" s="367"/>
      <c r="PA75" s="367"/>
      <c r="PB75" s="368"/>
      <c r="PC75" s="476">
        <v>1000</v>
      </c>
      <c r="PD75" s="370">
        <f t="shared" si="143"/>
        <v>0</v>
      </c>
      <c r="PE75" s="477">
        <f t="shared" si="89"/>
        <v>0</v>
      </c>
      <c r="PF75" s="133" t="s">
        <v>137</v>
      </c>
      <c r="PG75" s="194"/>
      <c r="PH75" s="194"/>
      <c r="PI75" s="194"/>
      <c r="PJ75" s="194"/>
      <c r="PK75" s="194"/>
      <c r="PL75" s="122"/>
      <c r="PM75" s="122"/>
      <c r="PN75" s="367"/>
      <c r="PO75" s="367"/>
      <c r="PP75" s="367"/>
      <c r="PQ75" s="368"/>
      <c r="PR75" s="193">
        <v>1000</v>
      </c>
      <c r="PS75" s="131">
        <f t="shared" si="144"/>
        <v>0</v>
      </c>
      <c r="PT75" s="132">
        <f t="shared" si="90"/>
        <v>0</v>
      </c>
      <c r="PU75" s="133" t="s">
        <v>137</v>
      </c>
      <c r="PV75" s="194"/>
      <c r="PW75" s="194"/>
      <c r="PX75" s="194"/>
      <c r="PY75" s="194"/>
      <c r="PZ75" s="194"/>
      <c r="QA75" s="122"/>
      <c r="QB75" s="122"/>
      <c r="QC75" s="367"/>
      <c r="QD75" s="367"/>
      <c r="QE75" s="367"/>
      <c r="QF75" s="368"/>
      <c r="QG75" s="193">
        <v>1000</v>
      </c>
      <c r="QH75" s="131">
        <f t="shared" si="145"/>
        <v>0</v>
      </c>
      <c r="QI75" s="132">
        <f t="shared" si="91"/>
        <v>0</v>
      </c>
      <c r="QJ75" s="133" t="s">
        <v>137</v>
      </c>
      <c r="QK75" s="194"/>
      <c r="QL75" s="194"/>
      <c r="QM75" s="194"/>
      <c r="QN75" s="194"/>
      <c r="QO75" s="194"/>
      <c r="QP75" s="122"/>
      <c r="QQ75" s="122"/>
      <c r="QR75" s="367"/>
      <c r="QS75" s="367"/>
      <c r="QT75" s="367"/>
      <c r="QU75" s="368"/>
      <c r="QV75" s="193">
        <v>1000</v>
      </c>
      <c r="QW75" s="131">
        <f t="shared" si="146"/>
        <v>0</v>
      </c>
      <c r="QX75" s="132">
        <f t="shared" si="92"/>
        <v>0</v>
      </c>
      <c r="QY75" s="133" t="s">
        <v>137</v>
      </c>
      <c r="QZ75" s="194"/>
      <c r="RA75" s="194"/>
      <c r="RB75" s="194"/>
      <c r="RC75" s="194"/>
      <c r="RD75" s="194"/>
      <c r="RE75" s="122"/>
      <c r="RF75" s="122"/>
      <c r="RG75" s="367"/>
      <c r="RH75" s="367"/>
      <c r="RI75" s="367"/>
      <c r="RJ75" s="368"/>
      <c r="RK75" s="193">
        <v>1000</v>
      </c>
      <c r="RL75" s="131">
        <f t="shared" si="147"/>
        <v>0</v>
      </c>
      <c r="RM75" s="132">
        <f t="shared" si="93"/>
        <v>327</v>
      </c>
    </row>
    <row r="76" spans="1:481" ht="14.4">
      <c r="A76" s="133" t="s">
        <v>138</v>
      </c>
      <c r="B76" s="194"/>
      <c r="C76" s="194"/>
      <c r="D76" s="194"/>
      <c r="E76" s="194"/>
      <c r="F76" s="194"/>
      <c r="G76" s="122"/>
      <c r="H76" s="122"/>
      <c r="I76" s="367"/>
      <c r="J76" s="367"/>
      <c r="K76" s="367"/>
      <c r="L76" s="368"/>
      <c r="M76" s="193">
        <v>1000</v>
      </c>
      <c r="N76" s="131">
        <f t="shared" si="98"/>
        <v>0</v>
      </c>
      <c r="O76" s="132">
        <f t="shared" si="112"/>
        <v>18</v>
      </c>
      <c r="Q76" s="133" t="s">
        <v>138</v>
      </c>
      <c r="R76" s="194"/>
      <c r="S76" s="194"/>
      <c r="T76" s="194"/>
      <c r="U76" s="194"/>
      <c r="V76" s="194"/>
      <c r="W76" s="122"/>
      <c r="X76" s="122"/>
      <c r="Y76" s="367"/>
      <c r="Z76" s="367"/>
      <c r="AA76" s="367"/>
      <c r="AB76" s="368"/>
      <c r="AC76" s="193">
        <v>10000</v>
      </c>
      <c r="AD76" s="131">
        <f t="shared" si="120"/>
        <v>0</v>
      </c>
      <c r="AE76" s="132">
        <f t="shared" si="78"/>
        <v>275</v>
      </c>
      <c r="AF76" s="133" t="s">
        <v>138</v>
      </c>
      <c r="AG76" s="194"/>
      <c r="AH76" s="194"/>
      <c r="AI76" s="194"/>
      <c r="AJ76" s="194"/>
      <c r="AK76" s="194"/>
      <c r="AL76" s="122"/>
      <c r="AM76" s="122"/>
      <c r="AN76" s="367"/>
      <c r="AO76" s="367">
        <v>148</v>
      </c>
      <c r="AP76" s="367">
        <v>-1</v>
      </c>
      <c r="AQ76" s="368">
        <v>147</v>
      </c>
      <c r="AR76" s="193">
        <v>10000</v>
      </c>
      <c r="AS76" s="131">
        <f t="shared" si="121"/>
        <v>147</v>
      </c>
      <c r="AT76" s="132">
        <f t="shared" si="79"/>
        <v>682</v>
      </c>
      <c r="AU76" s="133" t="s">
        <v>138</v>
      </c>
      <c r="AV76" s="194"/>
      <c r="AW76" s="194"/>
      <c r="AX76" s="194"/>
      <c r="AY76" s="194"/>
      <c r="AZ76" s="194"/>
      <c r="BA76" s="122"/>
      <c r="BB76" s="122"/>
      <c r="BC76" s="367"/>
      <c r="BD76" s="367">
        <v>148</v>
      </c>
      <c r="BE76" s="367">
        <v>-1</v>
      </c>
      <c r="BF76" s="368">
        <v>147</v>
      </c>
      <c r="BG76" s="193">
        <v>10000</v>
      </c>
      <c r="BH76" s="131">
        <f t="shared" si="122"/>
        <v>147</v>
      </c>
      <c r="BI76" s="132">
        <f t="shared" si="80"/>
        <v>682</v>
      </c>
      <c r="BJ76" s="400"/>
      <c r="BK76" s="133" t="s">
        <v>138</v>
      </c>
      <c r="BL76" s="194"/>
      <c r="BM76" s="194"/>
      <c r="BN76" s="194"/>
      <c r="BO76" s="194"/>
      <c r="BP76" s="194"/>
      <c r="BQ76" s="122"/>
      <c r="BR76" s="122"/>
      <c r="BS76" s="129">
        <v>9</v>
      </c>
      <c r="BT76" s="129">
        <v>62</v>
      </c>
      <c r="BU76" s="129">
        <v>-34</v>
      </c>
      <c r="BV76" s="130">
        <v>62</v>
      </c>
      <c r="BW76" s="193">
        <v>10000</v>
      </c>
      <c r="BX76" s="131">
        <f t="shared" si="123"/>
        <v>62</v>
      </c>
      <c r="BY76" s="132">
        <f t="shared" si="99"/>
        <v>405</v>
      </c>
      <c r="BZ76" s="400"/>
      <c r="CA76" s="133" t="s">
        <v>138</v>
      </c>
      <c r="CB76" s="194"/>
      <c r="CC76" s="194"/>
      <c r="CD76" s="194"/>
      <c r="CE76" s="194"/>
      <c r="CF76" s="194"/>
      <c r="CG76" s="122"/>
      <c r="CH76" s="122"/>
      <c r="CI76" s="129"/>
      <c r="CJ76" s="129"/>
      <c r="CK76" s="129"/>
      <c r="CL76" s="130"/>
      <c r="CM76" s="193">
        <v>10000</v>
      </c>
      <c r="CN76" s="131">
        <f t="shared" si="124"/>
        <v>0</v>
      </c>
      <c r="CO76" s="132">
        <f t="shared" si="100"/>
        <v>0</v>
      </c>
      <c r="CP76" s="363" t="s">
        <v>138</v>
      </c>
      <c r="CQ76" s="364"/>
      <c r="CR76" s="364"/>
      <c r="CS76" s="364"/>
      <c r="CT76" s="364"/>
      <c r="CU76" s="364"/>
      <c r="CV76" s="358"/>
      <c r="CW76" s="358"/>
      <c r="CX76" s="367"/>
      <c r="CY76" s="367"/>
      <c r="CZ76" s="367"/>
      <c r="DA76" s="368"/>
      <c r="DB76" s="369">
        <v>10000</v>
      </c>
      <c r="DC76" s="370">
        <f t="shared" si="125"/>
        <v>0</v>
      </c>
      <c r="DD76" s="371">
        <f t="shared" si="113"/>
        <v>0</v>
      </c>
      <c r="DE76" s="133" t="s">
        <v>138</v>
      </c>
      <c r="DF76" s="194"/>
      <c r="DG76" s="194"/>
      <c r="DH76" s="194"/>
      <c r="DI76" s="194"/>
      <c r="DJ76" s="194"/>
      <c r="DK76" s="122"/>
      <c r="DL76" s="122"/>
      <c r="DM76" s="129"/>
      <c r="DN76" s="129"/>
      <c r="DO76" s="129"/>
      <c r="DP76" s="130"/>
      <c r="DQ76" s="193">
        <v>10000</v>
      </c>
      <c r="DR76" s="131">
        <f t="shared" si="126"/>
        <v>0</v>
      </c>
      <c r="DS76" s="132">
        <f t="shared" si="101"/>
        <v>0</v>
      </c>
      <c r="DT76" s="133" t="s">
        <v>138</v>
      </c>
      <c r="DU76" s="194"/>
      <c r="DV76" s="194"/>
      <c r="DW76" s="194"/>
      <c r="DX76" s="194"/>
      <c r="DY76" s="194"/>
      <c r="DZ76" s="122"/>
      <c r="EA76" s="122"/>
      <c r="EB76" s="129"/>
      <c r="EC76" s="129"/>
      <c r="ED76" s="129"/>
      <c r="EE76" s="130"/>
      <c r="EF76" s="193">
        <v>10000</v>
      </c>
      <c r="EG76" s="131">
        <f t="shared" si="127"/>
        <v>0</v>
      </c>
      <c r="EH76" s="132">
        <f t="shared" si="102"/>
        <v>0</v>
      </c>
      <c r="EI76" s="133" t="s">
        <v>138</v>
      </c>
      <c r="EJ76" s="194"/>
      <c r="EK76" s="194"/>
      <c r="EL76" s="194"/>
      <c r="EM76" s="194"/>
      <c r="EN76" s="194"/>
      <c r="EO76" s="122"/>
      <c r="EP76" s="122"/>
      <c r="EQ76" s="129"/>
      <c r="ER76" s="129"/>
      <c r="ES76" s="129"/>
      <c r="ET76" s="130"/>
      <c r="EU76" s="193">
        <v>10000</v>
      </c>
      <c r="EV76" s="131">
        <f t="shared" si="128"/>
        <v>0</v>
      </c>
      <c r="EW76" s="132">
        <f t="shared" si="103"/>
        <v>0</v>
      </c>
      <c r="EX76" s="133" t="s">
        <v>138</v>
      </c>
      <c r="EY76" s="194"/>
      <c r="EZ76" s="194"/>
      <c r="FA76" s="194"/>
      <c r="FB76" s="194"/>
      <c r="FC76" s="194"/>
      <c r="FD76" s="122"/>
      <c r="FE76" s="122"/>
      <c r="FF76" s="129"/>
      <c r="FG76" s="129"/>
      <c r="FH76" s="129"/>
      <c r="FI76" s="130"/>
      <c r="FJ76" s="193">
        <v>10000</v>
      </c>
      <c r="FK76" s="131">
        <f t="shared" si="129"/>
        <v>0</v>
      </c>
      <c r="FL76" s="132">
        <f t="shared" si="104"/>
        <v>0</v>
      </c>
      <c r="FM76" s="133" t="s">
        <v>138</v>
      </c>
      <c r="FN76" s="194"/>
      <c r="FO76" s="194"/>
      <c r="FP76" s="194"/>
      <c r="FQ76" s="194"/>
      <c r="FR76" s="194"/>
      <c r="FS76" s="122"/>
      <c r="FT76" s="122"/>
      <c r="FU76" s="129"/>
      <c r="FV76" s="129"/>
      <c r="FW76" s="129"/>
      <c r="FX76" s="130"/>
      <c r="FY76" s="193">
        <v>10000</v>
      </c>
      <c r="FZ76" s="131">
        <f t="shared" si="130"/>
        <v>0</v>
      </c>
      <c r="GA76" s="132">
        <f t="shared" si="105"/>
        <v>0</v>
      </c>
      <c r="GB76" s="133" t="s">
        <v>138</v>
      </c>
      <c r="GC76" s="194"/>
      <c r="GD76" s="194"/>
      <c r="GE76" s="194"/>
      <c r="GF76" s="194"/>
      <c r="GG76" s="194"/>
      <c r="GH76" s="122"/>
      <c r="GI76" s="122"/>
      <c r="GJ76" s="129"/>
      <c r="GK76" s="129"/>
      <c r="GL76" s="129"/>
      <c r="GM76" s="130"/>
      <c r="GN76" s="193">
        <v>10000</v>
      </c>
      <c r="GO76" s="131">
        <f t="shared" si="131"/>
        <v>0</v>
      </c>
      <c r="GP76" s="132">
        <f t="shared" si="106"/>
        <v>0</v>
      </c>
      <c r="GQ76" s="133" t="s">
        <v>138</v>
      </c>
      <c r="GR76" s="194"/>
      <c r="GS76" s="194"/>
      <c r="GT76" s="194"/>
      <c r="GU76" s="194"/>
      <c r="GV76" s="194"/>
      <c r="GW76" s="122"/>
      <c r="GX76" s="122"/>
      <c r="GY76" s="129">
        <v>7</v>
      </c>
      <c r="GZ76" s="129">
        <v>522</v>
      </c>
      <c r="HA76" s="129">
        <v>-3</v>
      </c>
      <c r="HB76" s="130">
        <v>522</v>
      </c>
      <c r="HC76" s="193">
        <v>10000</v>
      </c>
      <c r="HD76" s="131">
        <f t="shared" si="132"/>
        <v>522</v>
      </c>
      <c r="HE76" s="132">
        <f t="shared" si="107"/>
        <v>3916</v>
      </c>
      <c r="HF76" s="133" t="s">
        <v>138</v>
      </c>
      <c r="HG76" s="194"/>
      <c r="HH76" s="194"/>
      <c r="HI76" s="194"/>
      <c r="HJ76" s="194"/>
      <c r="HK76" s="194"/>
      <c r="HL76" s="122"/>
      <c r="HM76" s="122"/>
      <c r="HN76" s="129"/>
      <c r="HO76" s="129"/>
      <c r="HP76" s="129"/>
      <c r="HQ76" s="130"/>
      <c r="HR76" s="193"/>
      <c r="HS76" s="131">
        <f t="shared" si="133"/>
        <v>0</v>
      </c>
      <c r="HT76" s="132">
        <f t="shared" si="114"/>
        <v>1341</v>
      </c>
      <c r="HU76" s="133" t="s">
        <v>138</v>
      </c>
      <c r="HV76" s="194"/>
      <c r="HW76" s="194"/>
      <c r="HX76" s="194"/>
      <c r="HY76" s="194"/>
      <c r="HZ76" s="194"/>
      <c r="IA76" s="122"/>
      <c r="IB76" s="122"/>
      <c r="IC76" s="129"/>
      <c r="ID76" s="129"/>
      <c r="IE76" s="129"/>
      <c r="IF76" s="130"/>
      <c r="IG76" s="193"/>
      <c r="IH76" s="131">
        <f t="shared" si="134"/>
        <v>0</v>
      </c>
      <c r="II76" s="132">
        <f t="shared" si="115"/>
        <v>6499</v>
      </c>
      <c r="IJ76" s="133" t="s">
        <v>138</v>
      </c>
      <c r="IK76" s="194"/>
      <c r="IL76" s="194"/>
      <c r="IM76" s="194"/>
      <c r="IN76" s="194"/>
      <c r="IO76" s="194"/>
      <c r="IP76" s="122"/>
      <c r="IQ76" s="122"/>
      <c r="IR76" s="129"/>
      <c r="IS76" s="129"/>
      <c r="IT76" s="129"/>
      <c r="IU76" s="130"/>
      <c r="IV76" s="193"/>
      <c r="IW76" s="131">
        <f t="shared" si="135"/>
        <v>0</v>
      </c>
      <c r="IX76" s="132">
        <f t="shared" si="116"/>
        <v>1508</v>
      </c>
      <c r="IY76" s="133" t="s">
        <v>138</v>
      </c>
      <c r="IZ76" s="194"/>
      <c r="JA76" s="194"/>
      <c r="JB76" s="194"/>
      <c r="JC76" s="194"/>
      <c r="JD76" s="194"/>
      <c r="JE76" s="122"/>
      <c r="JF76" s="122"/>
      <c r="JG76" s="129"/>
      <c r="JH76" s="129"/>
      <c r="JI76" s="129"/>
      <c r="JJ76" s="130"/>
      <c r="JK76" s="193"/>
      <c r="JL76" s="131">
        <f t="shared" si="136"/>
        <v>0</v>
      </c>
      <c r="JM76" s="132">
        <f t="shared" si="71"/>
        <v>2955</v>
      </c>
      <c r="JN76" s="133" t="s">
        <v>138</v>
      </c>
      <c r="JO76" s="194"/>
      <c r="JP76" s="194"/>
      <c r="JQ76" s="194"/>
      <c r="JR76" s="194"/>
      <c r="JS76" s="194"/>
      <c r="JT76" s="122"/>
      <c r="JU76" s="122"/>
      <c r="JV76" s="129"/>
      <c r="JW76" s="129"/>
      <c r="JX76" s="129"/>
      <c r="JY76" s="130"/>
      <c r="JZ76" s="193"/>
      <c r="KA76" s="131">
        <f t="shared" si="77"/>
        <v>0</v>
      </c>
      <c r="KB76" s="132">
        <f t="shared" si="117"/>
        <v>252</v>
      </c>
      <c r="KC76" s="133" t="s">
        <v>138</v>
      </c>
      <c r="KD76" s="194"/>
      <c r="KE76" s="194"/>
      <c r="KF76" s="194"/>
      <c r="KG76" s="194"/>
      <c r="KH76" s="194"/>
      <c r="KI76" s="122"/>
      <c r="KJ76" s="122"/>
      <c r="KK76" s="129"/>
      <c r="KL76" s="129"/>
      <c r="KM76" s="129"/>
      <c r="KN76" s="130"/>
      <c r="KO76" s="193"/>
      <c r="KP76" s="131">
        <f t="shared" si="137"/>
        <v>0</v>
      </c>
      <c r="KQ76" s="132">
        <f t="shared" si="118"/>
        <v>-230</v>
      </c>
      <c r="KR76" s="133" t="s">
        <v>138</v>
      </c>
      <c r="KS76" s="194"/>
      <c r="KT76" s="194"/>
      <c r="KU76" s="194"/>
      <c r="KV76" s="194"/>
      <c r="KW76" s="194"/>
      <c r="KX76" s="122"/>
      <c r="KY76" s="122"/>
      <c r="KZ76" s="129"/>
      <c r="LA76" s="129"/>
      <c r="LB76" s="129"/>
      <c r="LC76" s="130"/>
      <c r="LD76" s="193"/>
      <c r="LE76" s="131">
        <f t="shared" si="138"/>
        <v>0</v>
      </c>
      <c r="LF76" s="132">
        <f t="shared" si="119"/>
        <v>2138</v>
      </c>
      <c r="LG76" s="271"/>
      <c r="LH76" s="133" t="s">
        <v>138</v>
      </c>
      <c r="LI76" s="194"/>
      <c r="LJ76" s="194"/>
      <c r="LK76" s="194"/>
      <c r="LL76" s="194"/>
      <c r="LM76" s="192"/>
      <c r="LN76" s="194"/>
      <c r="LO76" s="194"/>
      <c r="LP76" s="121"/>
      <c r="LQ76" s="122"/>
      <c r="LR76" s="122"/>
      <c r="LS76" s="122"/>
      <c r="LT76" s="122"/>
      <c r="LU76" s="129">
        <v>1</v>
      </c>
      <c r="LV76" s="129"/>
      <c r="LW76" s="129"/>
      <c r="LX76" s="130"/>
      <c r="LY76" s="193">
        <v>200</v>
      </c>
      <c r="LZ76" s="131">
        <f t="shared" si="139"/>
        <v>0</v>
      </c>
      <c r="MA76" s="132">
        <f t="shared" si="108"/>
        <v>0</v>
      </c>
      <c r="MB76" s="229"/>
      <c r="MC76" s="133" t="s">
        <v>138</v>
      </c>
      <c r="MD76" s="194"/>
      <c r="ME76" s="194"/>
      <c r="MF76" s="194"/>
      <c r="MG76" s="194"/>
      <c r="MH76" s="192"/>
      <c r="MI76" s="194"/>
      <c r="MJ76" s="194"/>
      <c r="MK76" s="121"/>
      <c r="ML76" s="122"/>
      <c r="MM76" s="122"/>
      <c r="MN76" s="122"/>
      <c r="MO76" s="122"/>
      <c r="MP76" s="129">
        <v>1</v>
      </c>
      <c r="MQ76" s="129"/>
      <c r="MR76" s="129"/>
      <c r="MS76" s="130"/>
      <c r="MT76" s="193">
        <v>200</v>
      </c>
      <c r="MU76" s="131">
        <f t="shared" si="140"/>
        <v>0</v>
      </c>
      <c r="MV76" s="132">
        <f t="shared" si="109"/>
        <v>0</v>
      </c>
      <c r="MX76" s="133" t="s">
        <v>138</v>
      </c>
      <c r="MY76" s="194"/>
      <c r="MZ76" s="194"/>
      <c r="NA76" s="194"/>
      <c r="NB76" s="194"/>
      <c r="NC76" s="192"/>
      <c r="ND76" s="194"/>
      <c r="NE76" s="194"/>
      <c r="NF76" s="121"/>
      <c r="NG76" s="122"/>
      <c r="NH76" s="122"/>
      <c r="NI76" s="122"/>
      <c r="NJ76" s="122"/>
      <c r="NK76" s="129">
        <v>1</v>
      </c>
      <c r="NL76" s="129"/>
      <c r="NM76" s="129"/>
      <c r="NN76" s="130"/>
      <c r="NO76" s="193">
        <v>200</v>
      </c>
      <c r="NP76" s="131">
        <f t="shared" si="141"/>
        <v>0</v>
      </c>
      <c r="NQ76" s="132">
        <f t="shared" si="110"/>
        <v>0</v>
      </c>
      <c r="NS76" s="133" t="s">
        <v>138</v>
      </c>
      <c r="NT76" s="194"/>
      <c r="NU76" s="194"/>
      <c r="NV76" s="194"/>
      <c r="NW76" s="194"/>
      <c r="NX76" s="192"/>
      <c r="NY76" s="194"/>
      <c r="NZ76" s="194"/>
      <c r="OA76" s="121"/>
      <c r="OB76" s="122"/>
      <c r="OC76" s="122"/>
      <c r="OD76" s="122"/>
      <c r="OE76" s="122"/>
      <c r="OF76" s="129">
        <v>31</v>
      </c>
      <c r="OG76" s="129">
        <v>66</v>
      </c>
      <c r="OH76" s="129">
        <v>-20</v>
      </c>
      <c r="OI76" s="130">
        <v>66</v>
      </c>
      <c r="OJ76" s="193">
        <v>1000</v>
      </c>
      <c r="OK76" s="131">
        <f t="shared" si="142"/>
        <v>66</v>
      </c>
      <c r="OL76" s="132">
        <f t="shared" si="111"/>
        <v>567</v>
      </c>
      <c r="OQ76" s="363" t="s">
        <v>138</v>
      </c>
      <c r="OR76" s="473"/>
      <c r="OS76" s="473"/>
      <c r="OT76" s="473"/>
      <c r="OU76" s="473"/>
      <c r="OV76" s="473"/>
      <c r="OW76" s="358"/>
      <c r="OX76" s="358"/>
      <c r="OY76" s="367"/>
      <c r="OZ76" s="367"/>
      <c r="PA76" s="367"/>
      <c r="PB76" s="368"/>
      <c r="PC76" s="476">
        <v>1000</v>
      </c>
      <c r="PD76" s="370">
        <f t="shared" si="143"/>
        <v>0</v>
      </c>
      <c r="PE76" s="477">
        <f t="shared" si="89"/>
        <v>0</v>
      </c>
      <c r="PF76" s="133" t="s">
        <v>138</v>
      </c>
      <c r="PG76" s="194"/>
      <c r="PH76" s="194"/>
      <c r="PI76" s="194"/>
      <c r="PJ76" s="194"/>
      <c r="PK76" s="194"/>
      <c r="PL76" s="122"/>
      <c r="PM76" s="122"/>
      <c r="PN76" s="367"/>
      <c r="PO76" s="367"/>
      <c r="PP76" s="367"/>
      <c r="PQ76" s="368"/>
      <c r="PR76" s="193">
        <v>1000</v>
      </c>
      <c r="PS76" s="131">
        <f t="shared" si="144"/>
        <v>0</v>
      </c>
      <c r="PT76" s="132">
        <f t="shared" si="90"/>
        <v>0</v>
      </c>
      <c r="PU76" s="133" t="s">
        <v>138</v>
      </c>
      <c r="PV76" s="194"/>
      <c r="PW76" s="194"/>
      <c r="PX76" s="194"/>
      <c r="PY76" s="194"/>
      <c r="PZ76" s="194"/>
      <c r="QA76" s="122"/>
      <c r="QB76" s="122"/>
      <c r="QC76" s="367"/>
      <c r="QD76" s="367"/>
      <c r="QE76" s="367"/>
      <c r="QF76" s="368"/>
      <c r="QG76" s="193">
        <v>1000</v>
      </c>
      <c r="QH76" s="131">
        <f t="shared" si="145"/>
        <v>0</v>
      </c>
      <c r="QI76" s="132">
        <f t="shared" si="91"/>
        <v>0</v>
      </c>
      <c r="QJ76" s="133" t="s">
        <v>138</v>
      </c>
      <c r="QK76" s="194"/>
      <c r="QL76" s="194"/>
      <c r="QM76" s="194"/>
      <c r="QN76" s="194"/>
      <c r="QO76" s="194"/>
      <c r="QP76" s="122"/>
      <c r="QQ76" s="122"/>
      <c r="QR76" s="367"/>
      <c r="QS76" s="367"/>
      <c r="QT76" s="367"/>
      <c r="QU76" s="368"/>
      <c r="QV76" s="193">
        <v>1000</v>
      </c>
      <c r="QW76" s="131">
        <f t="shared" si="146"/>
        <v>0</v>
      </c>
      <c r="QX76" s="132">
        <f t="shared" si="92"/>
        <v>0</v>
      </c>
      <c r="QY76" s="133" t="s">
        <v>138</v>
      </c>
      <c r="QZ76" s="194"/>
      <c r="RA76" s="194"/>
      <c r="RB76" s="194"/>
      <c r="RC76" s="194"/>
      <c r="RD76" s="194"/>
      <c r="RE76" s="122"/>
      <c r="RF76" s="122"/>
      <c r="RG76" s="367"/>
      <c r="RH76" s="367"/>
      <c r="RI76" s="367"/>
      <c r="RJ76" s="368"/>
      <c r="RK76" s="193">
        <v>1000</v>
      </c>
      <c r="RL76" s="131">
        <f t="shared" si="147"/>
        <v>0</v>
      </c>
      <c r="RM76" s="132">
        <f t="shared" si="93"/>
        <v>327</v>
      </c>
    </row>
    <row r="77" spans="1:481" ht="14.4">
      <c r="A77" s="133" t="s">
        <v>139</v>
      </c>
      <c r="B77" s="194"/>
      <c r="C77" s="194"/>
      <c r="D77" s="194"/>
      <c r="E77" s="194"/>
      <c r="F77" s="194"/>
      <c r="G77" s="122"/>
      <c r="H77" s="122"/>
      <c r="I77" s="367"/>
      <c r="J77" s="367"/>
      <c r="K77" s="367"/>
      <c r="L77" s="368"/>
      <c r="M77" s="193">
        <v>1000</v>
      </c>
      <c r="N77" s="131">
        <f t="shared" si="98"/>
        <v>0</v>
      </c>
      <c r="O77" s="132">
        <f t="shared" si="112"/>
        <v>18</v>
      </c>
      <c r="Q77" s="133" t="s">
        <v>139</v>
      </c>
      <c r="R77" s="194"/>
      <c r="S77" s="194"/>
      <c r="T77" s="194"/>
      <c r="U77" s="194"/>
      <c r="V77" s="194"/>
      <c r="W77" s="122"/>
      <c r="X77" s="122"/>
      <c r="Y77" s="367"/>
      <c r="Z77" s="367"/>
      <c r="AA77" s="367"/>
      <c r="AB77" s="368"/>
      <c r="AC77" s="193">
        <v>10000</v>
      </c>
      <c r="AD77" s="131">
        <f t="shared" si="120"/>
        <v>0</v>
      </c>
      <c r="AE77" s="132">
        <f t="shared" si="78"/>
        <v>275</v>
      </c>
      <c r="AF77" s="133" t="s">
        <v>139</v>
      </c>
      <c r="AG77" s="194"/>
      <c r="AH77" s="194"/>
      <c r="AI77" s="194"/>
      <c r="AJ77" s="194"/>
      <c r="AK77" s="194"/>
      <c r="AL77" s="122"/>
      <c r="AM77" s="122"/>
      <c r="AN77" s="367"/>
      <c r="AO77" s="367">
        <v>111</v>
      </c>
      <c r="AP77" s="367">
        <v>-9</v>
      </c>
      <c r="AQ77" s="368">
        <v>94</v>
      </c>
      <c r="AR77" s="193">
        <v>10000</v>
      </c>
      <c r="AS77" s="131">
        <f t="shared" si="121"/>
        <v>94</v>
      </c>
      <c r="AT77" s="132">
        <f t="shared" si="79"/>
        <v>776</v>
      </c>
      <c r="AU77" s="133" t="s">
        <v>139</v>
      </c>
      <c r="AV77" s="194"/>
      <c r="AW77" s="194"/>
      <c r="AX77" s="194"/>
      <c r="AY77" s="194"/>
      <c r="AZ77" s="194"/>
      <c r="BA77" s="122"/>
      <c r="BB77" s="122"/>
      <c r="BC77" s="367"/>
      <c r="BD77" s="367">
        <v>111</v>
      </c>
      <c r="BE77" s="367">
        <v>-9</v>
      </c>
      <c r="BF77" s="368">
        <v>94</v>
      </c>
      <c r="BG77" s="193">
        <v>10000</v>
      </c>
      <c r="BH77" s="131">
        <f t="shared" si="122"/>
        <v>94</v>
      </c>
      <c r="BI77" s="132">
        <f t="shared" si="80"/>
        <v>776</v>
      </c>
      <c r="BJ77" s="400"/>
      <c r="BK77" s="133" t="s">
        <v>139</v>
      </c>
      <c r="BL77" s="194"/>
      <c r="BM77" s="194"/>
      <c r="BN77" s="194"/>
      <c r="BO77" s="194"/>
      <c r="BP77" s="194"/>
      <c r="BQ77" s="122"/>
      <c r="BR77" s="122"/>
      <c r="BS77" s="129">
        <v>10</v>
      </c>
      <c r="BT77" s="129">
        <v>130</v>
      </c>
      <c r="BU77" s="129">
        <v>-1</v>
      </c>
      <c r="BV77" s="130">
        <v>122</v>
      </c>
      <c r="BW77" s="193">
        <v>10000</v>
      </c>
      <c r="BX77" s="131">
        <f t="shared" si="123"/>
        <v>122</v>
      </c>
      <c r="BY77" s="132">
        <f t="shared" si="99"/>
        <v>527</v>
      </c>
      <c r="BZ77" s="400"/>
      <c r="CA77" s="133" t="s">
        <v>139</v>
      </c>
      <c r="CB77" s="194"/>
      <c r="CC77" s="194"/>
      <c r="CD77" s="194"/>
      <c r="CE77" s="194"/>
      <c r="CF77" s="194"/>
      <c r="CG77" s="122"/>
      <c r="CH77" s="122"/>
      <c r="CI77" s="129"/>
      <c r="CJ77" s="129"/>
      <c r="CK77" s="129"/>
      <c r="CL77" s="130"/>
      <c r="CM77" s="193">
        <v>10000</v>
      </c>
      <c r="CN77" s="131">
        <f t="shared" si="124"/>
        <v>0</v>
      </c>
      <c r="CO77" s="132">
        <f t="shared" si="100"/>
        <v>0</v>
      </c>
      <c r="CP77" s="363" t="s">
        <v>139</v>
      </c>
      <c r="CQ77" s="364"/>
      <c r="CR77" s="364"/>
      <c r="CS77" s="364"/>
      <c r="CT77" s="364"/>
      <c r="CU77" s="364"/>
      <c r="CV77" s="358"/>
      <c r="CW77" s="358"/>
      <c r="CX77" s="367"/>
      <c r="CY77" s="367"/>
      <c r="CZ77" s="367"/>
      <c r="DA77" s="368"/>
      <c r="DB77" s="369">
        <v>10000</v>
      </c>
      <c r="DC77" s="370">
        <f t="shared" si="125"/>
        <v>0</v>
      </c>
      <c r="DD77" s="371">
        <f t="shared" si="113"/>
        <v>0</v>
      </c>
      <c r="DE77" s="133" t="s">
        <v>139</v>
      </c>
      <c r="DF77" s="194"/>
      <c r="DG77" s="194"/>
      <c r="DH77" s="194"/>
      <c r="DI77" s="194"/>
      <c r="DJ77" s="194"/>
      <c r="DK77" s="122"/>
      <c r="DL77" s="122"/>
      <c r="DM77" s="129"/>
      <c r="DN77" s="129"/>
      <c r="DO77" s="129"/>
      <c r="DP77" s="130"/>
      <c r="DQ77" s="193">
        <v>10000</v>
      </c>
      <c r="DR77" s="131">
        <f t="shared" si="126"/>
        <v>0</v>
      </c>
      <c r="DS77" s="132">
        <f t="shared" si="101"/>
        <v>0</v>
      </c>
      <c r="DT77" s="133" t="s">
        <v>139</v>
      </c>
      <c r="DU77" s="194"/>
      <c r="DV77" s="194"/>
      <c r="DW77" s="194"/>
      <c r="DX77" s="194"/>
      <c r="DY77" s="194"/>
      <c r="DZ77" s="122"/>
      <c r="EA77" s="122"/>
      <c r="EB77" s="129"/>
      <c r="EC77" s="129"/>
      <c r="ED77" s="129"/>
      <c r="EE77" s="130"/>
      <c r="EF77" s="193">
        <v>10000</v>
      </c>
      <c r="EG77" s="131">
        <f t="shared" si="127"/>
        <v>0</v>
      </c>
      <c r="EH77" s="132">
        <f t="shared" si="102"/>
        <v>0</v>
      </c>
      <c r="EI77" s="133" t="s">
        <v>139</v>
      </c>
      <c r="EJ77" s="194"/>
      <c r="EK77" s="194"/>
      <c r="EL77" s="194"/>
      <c r="EM77" s="194"/>
      <c r="EN77" s="194"/>
      <c r="EO77" s="122"/>
      <c r="EP77" s="122"/>
      <c r="EQ77" s="129"/>
      <c r="ER77" s="129"/>
      <c r="ES77" s="129"/>
      <c r="ET77" s="130"/>
      <c r="EU77" s="193">
        <v>10000</v>
      </c>
      <c r="EV77" s="131">
        <f t="shared" si="128"/>
        <v>0</v>
      </c>
      <c r="EW77" s="132">
        <f t="shared" si="103"/>
        <v>0</v>
      </c>
      <c r="EX77" s="133" t="s">
        <v>139</v>
      </c>
      <c r="EY77" s="194"/>
      <c r="EZ77" s="194"/>
      <c r="FA77" s="194"/>
      <c r="FB77" s="194"/>
      <c r="FC77" s="194"/>
      <c r="FD77" s="122"/>
      <c r="FE77" s="122"/>
      <c r="FF77" s="129"/>
      <c r="FG77" s="129"/>
      <c r="FH77" s="129"/>
      <c r="FI77" s="130"/>
      <c r="FJ77" s="193">
        <v>10000</v>
      </c>
      <c r="FK77" s="131">
        <f t="shared" si="129"/>
        <v>0</v>
      </c>
      <c r="FL77" s="132">
        <f t="shared" si="104"/>
        <v>0</v>
      </c>
      <c r="FM77" s="133" t="s">
        <v>139</v>
      </c>
      <c r="FN77" s="194"/>
      <c r="FO77" s="194"/>
      <c r="FP77" s="194"/>
      <c r="FQ77" s="194"/>
      <c r="FR77" s="194"/>
      <c r="FS77" s="122"/>
      <c r="FT77" s="122"/>
      <c r="FU77" s="129"/>
      <c r="FV77" s="129"/>
      <c r="FW77" s="129"/>
      <c r="FX77" s="130"/>
      <c r="FY77" s="193">
        <v>10000</v>
      </c>
      <c r="FZ77" s="131">
        <f t="shared" si="130"/>
        <v>0</v>
      </c>
      <c r="GA77" s="132">
        <f t="shared" si="105"/>
        <v>0</v>
      </c>
      <c r="GB77" s="133" t="s">
        <v>139</v>
      </c>
      <c r="GC77" s="194"/>
      <c r="GD77" s="194"/>
      <c r="GE77" s="194"/>
      <c r="GF77" s="194"/>
      <c r="GG77" s="194"/>
      <c r="GH77" s="122"/>
      <c r="GI77" s="122"/>
      <c r="GJ77" s="129"/>
      <c r="GK77" s="129"/>
      <c r="GL77" s="129"/>
      <c r="GM77" s="130"/>
      <c r="GN77" s="193">
        <v>10000</v>
      </c>
      <c r="GO77" s="131">
        <f t="shared" si="131"/>
        <v>0</v>
      </c>
      <c r="GP77" s="132">
        <f t="shared" si="106"/>
        <v>0</v>
      </c>
      <c r="GQ77" s="133" t="s">
        <v>139</v>
      </c>
      <c r="GR77" s="194"/>
      <c r="GS77" s="194"/>
      <c r="GT77" s="194"/>
      <c r="GU77" s="194"/>
      <c r="GV77" s="194"/>
      <c r="GW77" s="122"/>
      <c r="GX77" s="122"/>
      <c r="GY77" s="129">
        <v>199</v>
      </c>
      <c r="GZ77" s="129">
        <v>195</v>
      </c>
      <c r="HA77" s="129">
        <v>-1179</v>
      </c>
      <c r="HB77" s="130">
        <v>-1179</v>
      </c>
      <c r="HC77" s="193">
        <v>10000</v>
      </c>
      <c r="HD77" s="131">
        <f t="shared" si="132"/>
        <v>-1179</v>
      </c>
      <c r="HE77" s="132">
        <f t="shared" si="107"/>
        <v>2737</v>
      </c>
      <c r="HF77" s="133" t="s">
        <v>139</v>
      </c>
      <c r="HG77" s="194"/>
      <c r="HH77" s="194"/>
      <c r="HI77" s="194"/>
      <c r="HJ77" s="194"/>
      <c r="HK77" s="194"/>
      <c r="HL77" s="122"/>
      <c r="HM77" s="122"/>
      <c r="HN77" s="129"/>
      <c r="HO77" s="129"/>
      <c r="HP77" s="129"/>
      <c r="HQ77" s="130"/>
      <c r="HR77" s="193"/>
      <c r="HS77" s="131">
        <f t="shared" si="133"/>
        <v>0</v>
      </c>
      <c r="HT77" s="132">
        <f t="shared" si="114"/>
        <v>1341</v>
      </c>
      <c r="HU77" s="133" t="s">
        <v>139</v>
      </c>
      <c r="HV77" s="194"/>
      <c r="HW77" s="194"/>
      <c r="HX77" s="194"/>
      <c r="HY77" s="194"/>
      <c r="HZ77" s="194"/>
      <c r="IA77" s="122"/>
      <c r="IB77" s="122"/>
      <c r="IC77" s="129"/>
      <c r="ID77" s="129"/>
      <c r="IE77" s="129"/>
      <c r="IF77" s="130"/>
      <c r="IG77" s="193"/>
      <c r="IH77" s="131">
        <f t="shared" si="134"/>
        <v>0</v>
      </c>
      <c r="II77" s="132">
        <f t="shared" si="115"/>
        <v>6499</v>
      </c>
      <c r="IJ77" s="133" t="s">
        <v>139</v>
      </c>
      <c r="IK77" s="194"/>
      <c r="IL77" s="194"/>
      <c r="IM77" s="194"/>
      <c r="IN77" s="194"/>
      <c r="IO77" s="194"/>
      <c r="IP77" s="122"/>
      <c r="IQ77" s="122"/>
      <c r="IR77" s="129"/>
      <c r="IS77" s="129"/>
      <c r="IT77" s="129"/>
      <c r="IU77" s="130"/>
      <c r="IV77" s="193"/>
      <c r="IW77" s="131">
        <f t="shared" si="135"/>
        <v>0</v>
      </c>
      <c r="IX77" s="132">
        <f t="shared" si="116"/>
        <v>1508</v>
      </c>
      <c r="IY77" s="133" t="s">
        <v>139</v>
      </c>
      <c r="IZ77" s="194"/>
      <c r="JA77" s="194"/>
      <c r="JB77" s="194"/>
      <c r="JC77" s="194"/>
      <c r="JD77" s="194"/>
      <c r="JE77" s="122"/>
      <c r="JF77" s="122"/>
      <c r="JG77" s="129"/>
      <c r="JH77" s="129"/>
      <c r="JI77" s="129"/>
      <c r="JJ77" s="130"/>
      <c r="JK77" s="193"/>
      <c r="JL77" s="131">
        <f t="shared" si="136"/>
        <v>0</v>
      </c>
      <c r="JM77" s="132">
        <f t="shared" si="71"/>
        <v>2955</v>
      </c>
      <c r="JN77" s="133" t="s">
        <v>139</v>
      </c>
      <c r="JO77" s="194"/>
      <c r="JP77" s="194"/>
      <c r="JQ77" s="194"/>
      <c r="JR77" s="194"/>
      <c r="JS77" s="194"/>
      <c r="JT77" s="122"/>
      <c r="JU77" s="122"/>
      <c r="JV77" s="129"/>
      <c r="JW77" s="129"/>
      <c r="JX77" s="129"/>
      <c r="JY77" s="130"/>
      <c r="JZ77" s="193"/>
      <c r="KA77" s="131">
        <f t="shared" si="77"/>
        <v>0</v>
      </c>
      <c r="KB77" s="132">
        <f t="shared" si="117"/>
        <v>252</v>
      </c>
      <c r="KC77" s="133" t="s">
        <v>139</v>
      </c>
      <c r="KD77" s="194"/>
      <c r="KE77" s="194"/>
      <c r="KF77" s="194"/>
      <c r="KG77" s="194"/>
      <c r="KH77" s="194"/>
      <c r="KI77" s="122"/>
      <c r="KJ77" s="122"/>
      <c r="KK77" s="129"/>
      <c r="KL77" s="129"/>
      <c r="KM77" s="129"/>
      <c r="KN77" s="130"/>
      <c r="KO77" s="193"/>
      <c r="KP77" s="131">
        <f t="shared" si="137"/>
        <v>0</v>
      </c>
      <c r="KQ77" s="132">
        <f t="shared" si="118"/>
        <v>-230</v>
      </c>
      <c r="KR77" s="133" t="s">
        <v>139</v>
      </c>
      <c r="KS77" s="194"/>
      <c r="KT77" s="194"/>
      <c r="KU77" s="194"/>
      <c r="KV77" s="194"/>
      <c r="KW77" s="194"/>
      <c r="KX77" s="122"/>
      <c r="KY77" s="122"/>
      <c r="KZ77" s="129"/>
      <c r="LA77" s="129"/>
      <c r="LB77" s="129"/>
      <c r="LC77" s="130"/>
      <c r="LD77" s="193"/>
      <c r="LE77" s="131">
        <f t="shared" si="138"/>
        <v>0</v>
      </c>
      <c r="LF77" s="132">
        <f t="shared" si="119"/>
        <v>2138</v>
      </c>
      <c r="LG77" s="271"/>
      <c r="LH77" s="133" t="s">
        <v>139</v>
      </c>
      <c r="LI77" s="194"/>
      <c r="LJ77" s="194"/>
      <c r="LK77" s="194"/>
      <c r="LL77" s="194"/>
      <c r="LM77" s="192"/>
      <c r="LN77" s="194"/>
      <c r="LO77" s="194"/>
      <c r="LP77" s="121"/>
      <c r="LQ77" s="122"/>
      <c r="LR77" s="122"/>
      <c r="LS77" s="122"/>
      <c r="LT77" s="122"/>
      <c r="LU77" s="129">
        <v>1</v>
      </c>
      <c r="LV77" s="129"/>
      <c r="LW77" s="129"/>
      <c r="LX77" s="130"/>
      <c r="LY77" s="193">
        <v>1000</v>
      </c>
      <c r="LZ77" s="131">
        <f t="shared" si="139"/>
        <v>0</v>
      </c>
      <c r="MA77" s="132">
        <f t="shared" si="108"/>
        <v>0</v>
      </c>
      <c r="MB77" s="229"/>
      <c r="MC77" s="133" t="s">
        <v>139</v>
      </c>
      <c r="MD77" s="194"/>
      <c r="ME77" s="194"/>
      <c r="MF77" s="194"/>
      <c r="MG77" s="194"/>
      <c r="MH77" s="192"/>
      <c r="MI77" s="194"/>
      <c r="MJ77" s="194"/>
      <c r="MK77" s="121"/>
      <c r="ML77" s="122"/>
      <c r="MM77" s="122"/>
      <c r="MN77" s="122"/>
      <c r="MO77" s="122"/>
      <c r="MP77" s="129">
        <v>1</v>
      </c>
      <c r="MQ77" s="129"/>
      <c r="MR77" s="129"/>
      <c r="MS77" s="130"/>
      <c r="MT77" s="193">
        <v>1000</v>
      </c>
      <c r="MU77" s="131">
        <f t="shared" si="140"/>
        <v>0</v>
      </c>
      <c r="MV77" s="132">
        <f t="shared" si="109"/>
        <v>0</v>
      </c>
      <c r="MX77" s="133" t="s">
        <v>139</v>
      </c>
      <c r="MY77" s="194"/>
      <c r="MZ77" s="194"/>
      <c r="NA77" s="194"/>
      <c r="NB77" s="194"/>
      <c r="NC77" s="192"/>
      <c r="ND77" s="194"/>
      <c r="NE77" s="194"/>
      <c r="NF77" s="121"/>
      <c r="NG77" s="122"/>
      <c r="NH77" s="122"/>
      <c r="NI77" s="122"/>
      <c r="NJ77" s="122"/>
      <c r="NK77" s="129">
        <v>1</v>
      </c>
      <c r="NL77" s="129"/>
      <c r="NM77" s="129"/>
      <c r="NN77" s="130"/>
      <c r="NO77" s="193">
        <v>1000</v>
      </c>
      <c r="NP77" s="131">
        <f t="shared" si="141"/>
        <v>0</v>
      </c>
      <c r="NQ77" s="132">
        <f t="shared" si="110"/>
        <v>0</v>
      </c>
      <c r="NS77" s="133" t="s">
        <v>139</v>
      </c>
      <c r="NT77" s="194"/>
      <c r="NU77" s="194"/>
      <c r="NV77" s="194"/>
      <c r="NW77" s="194"/>
      <c r="NX77" s="192"/>
      <c r="NY77" s="194"/>
      <c r="NZ77" s="194"/>
      <c r="OA77" s="121"/>
      <c r="OB77" s="122"/>
      <c r="OC77" s="122"/>
      <c r="OD77" s="122"/>
      <c r="OE77" s="122"/>
      <c r="OF77" s="129">
        <v>20</v>
      </c>
      <c r="OG77" s="129">
        <v>56</v>
      </c>
      <c r="OH77" s="129">
        <v>-24</v>
      </c>
      <c r="OI77" s="130">
        <v>56</v>
      </c>
      <c r="OJ77" s="193">
        <v>1000</v>
      </c>
      <c r="OK77" s="131">
        <f t="shared" si="142"/>
        <v>56</v>
      </c>
      <c r="OL77" s="132">
        <f t="shared" si="111"/>
        <v>623</v>
      </c>
      <c r="OQ77" s="363" t="s">
        <v>139</v>
      </c>
      <c r="OR77" s="473"/>
      <c r="OS77" s="473"/>
      <c r="OT77" s="473"/>
      <c r="OU77" s="473"/>
      <c r="OV77" s="473"/>
      <c r="OW77" s="358"/>
      <c r="OX77" s="358"/>
      <c r="OY77" s="367"/>
      <c r="OZ77" s="367"/>
      <c r="PA77" s="367"/>
      <c r="PB77" s="368"/>
      <c r="PC77" s="476">
        <v>1000</v>
      </c>
      <c r="PD77" s="370">
        <f t="shared" si="143"/>
        <v>0</v>
      </c>
      <c r="PE77" s="477">
        <f t="shared" si="89"/>
        <v>0</v>
      </c>
      <c r="PF77" s="133" t="s">
        <v>139</v>
      </c>
      <c r="PG77" s="194"/>
      <c r="PH77" s="194"/>
      <c r="PI77" s="194"/>
      <c r="PJ77" s="194"/>
      <c r="PK77" s="194"/>
      <c r="PL77" s="122"/>
      <c r="PM77" s="122"/>
      <c r="PN77" s="367"/>
      <c r="PO77" s="367"/>
      <c r="PP77" s="367"/>
      <c r="PQ77" s="368"/>
      <c r="PR77" s="193">
        <v>1000</v>
      </c>
      <c r="PS77" s="131">
        <f t="shared" si="144"/>
        <v>0</v>
      </c>
      <c r="PT77" s="132">
        <f t="shared" si="90"/>
        <v>0</v>
      </c>
      <c r="PU77" s="133" t="s">
        <v>139</v>
      </c>
      <c r="PV77" s="194"/>
      <c r="PW77" s="194"/>
      <c r="PX77" s="194"/>
      <c r="PY77" s="194"/>
      <c r="PZ77" s="194"/>
      <c r="QA77" s="122"/>
      <c r="QB77" s="122"/>
      <c r="QC77" s="367"/>
      <c r="QD77" s="367"/>
      <c r="QE77" s="367"/>
      <c r="QF77" s="368"/>
      <c r="QG77" s="193">
        <v>1000</v>
      </c>
      <c r="QH77" s="131">
        <f t="shared" si="145"/>
        <v>0</v>
      </c>
      <c r="QI77" s="132">
        <f t="shared" si="91"/>
        <v>0</v>
      </c>
      <c r="QJ77" s="133" t="s">
        <v>139</v>
      </c>
      <c r="QK77" s="194"/>
      <c r="QL77" s="194"/>
      <c r="QM77" s="194"/>
      <c r="QN77" s="194"/>
      <c r="QO77" s="194"/>
      <c r="QP77" s="122"/>
      <c r="QQ77" s="122"/>
      <c r="QR77" s="367"/>
      <c r="QS77" s="367"/>
      <c r="QT77" s="367"/>
      <c r="QU77" s="368"/>
      <c r="QV77" s="193">
        <v>1000</v>
      </c>
      <c r="QW77" s="131">
        <f t="shared" si="146"/>
        <v>0</v>
      </c>
      <c r="QX77" s="132">
        <f t="shared" si="92"/>
        <v>0</v>
      </c>
      <c r="QY77" s="133" t="s">
        <v>139</v>
      </c>
      <c r="QZ77" s="194"/>
      <c r="RA77" s="194"/>
      <c r="RB77" s="194"/>
      <c r="RC77" s="194"/>
      <c r="RD77" s="194"/>
      <c r="RE77" s="122"/>
      <c r="RF77" s="122"/>
      <c r="RG77" s="367"/>
      <c r="RH77" s="367"/>
      <c r="RI77" s="367"/>
      <c r="RJ77" s="368"/>
      <c r="RK77" s="193">
        <v>1000</v>
      </c>
      <c r="RL77" s="131">
        <f t="shared" si="147"/>
        <v>0</v>
      </c>
      <c r="RM77" s="132">
        <f t="shared" si="93"/>
        <v>327</v>
      </c>
    </row>
    <row r="78" spans="1:481" ht="14.4">
      <c r="A78" s="133" t="s">
        <v>140</v>
      </c>
      <c r="B78" s="194"/>
      <c r="C78" s="194"/>
      <c r="D78" s="194"/>
      <c r="E78" s="194"/>
      <c r="F78" s="194"/>
      <c r="G78" s="122"/>
      <c r="H78" s="122"/>
      <c r="I78" s="367"/>
      <c r="J78" s="367"/>
      <c r="K78" s="367"/>
      <c r="L78" s="368"/>
      <c r="M78" s="193">
        <v>1000</v>
      </c>
      <c r="N78" s="131">
        <f t="shared" si="98"/>
        <v>0</v>
      </c>
      <c r="O78" s="132">
        <f t="shared" si="112"/>
        <v>18</v>
      </c>
      <c r="Q78" s="133" t="s">
        <v>140</v>
      </c>
      <c r="R78" s="194"/>
      <c r="S78" s="194"/>
      <c r="T78" s="194"/>
      <c r="U78" s="194"/>
      <c r="V78" s="194"/>
      <c r="W78" s="122"/>
      <c r="X78" s="122"/>
      <c r="Y78" s="367"/>
      <c r="Z78" s="367"/>
      <c r="AA78" s="367"/>
      <c r="AB78" s="368"/>
      <c r="AC78" s="193">
        <v>10000</v>
      </c>
      <c r="AD78" s="131">
        <f t="shared" si="120"/>
        <v>0</v>
      </c>
      <c r="AE78" s="132">
        <f t="shared" si="78"/>
        <v>275</v>
      </c>
      <c r="AF78" s="133" t="s">
        <v>140</v>
      </c>
      <c r="AG78" s="194"/>
      <c r="AH78" s="194"/>
      <c r="AI78" s="194"/>
      <c r="AJ78" s="194"/>
      <c r="AK78" s="194"/>
      <c r="AL78" s="122"/>
      <c r="AM78" s="122"/>
      <c r="AN78" s="367"/>
      <c r="AO78" s="367">
        <v>43</v>
      </c>
      <c r="AP78" s="367">
        <v>-63</v>
      </c>
      <c r="AQ78" s="368">
        <v>42</v>
      </c>
      <c r="AR78" s="193">
        <v>10000</v>
      </c>
      <c r="AS78" s="131">
        <f t="shared" si="121"/>
        <v>42</v>
      </c>
      <c r="AT78" s="132">
        <f t="shared" si="79"/>
        <v>818</v>
      </c>
      <c r="AU78" s="133" t="s">
        <v>140</v>
      </c>
      <c r="AV78" s="194"/>
      <c r="AW78" s="194"/>
      <c r="AX78" s="194"/>
      <c r="AY78" s="194"/>
      <c r="AZ78" s="194"/>
      <c r="BA78" s="122"/>
      <c r="BB78" s="122"/>
      <c r="BC78" s="367"/>
      <c r="BD78" s="367">
        <v>43</v>
      </c>
      <c r="BE78" s="367">
        <v>-63</v>
      </c>
      <c r="BF78" s="368">
        <v>42</v>
      </c>
      <c r="BG78" s="193">
        <v>10000</v>
      </c>
      <c r="BH78" s="131">
        <f t="shared" si="122"/>
        <v>42</v>
      </c>
      <c r="BI78" s="132">
        <f t="shared" si="80"/>
        <v>818</v>
      </c>
      <c r="BJ78" s="400"/>
      <c r="BK78" s="133" t="s">
        <v>140</v>
      </c>
      <c r="BL78" s="194"/>
      <c r="BM78" s="194"/>
      <c r="BN78" s="194"/>
      <c r="BO78" s="194"/>
      <c r="BP78" s="194"/>
      <c r="BQ78" s="122"/>
      <c r="BR78" s="122"/>
      <c r="BS78" s="129">
        <v>12</v>
      </c>
      <c r="BT78" s="129">
        <v>76</v>
      </c>
      <c r="BU78" s="129">
        <v>-16</v>
      </c>
      <c r="BV78" s="130">
        <v>13</v>
      </c>
      <c r="BW78" s="193">
        <v>10000</v>
      </c>
      <c r="BX78" s="131">
        <f t="shared" si="123"/>
        <v>13</v>
      </c>
      <c r="BY78" s="132">
        <f t="shared" si="99"/>
        <v>540</v>
      </c>
      <c r="BZ78" s="400"/>
      <c r="CA78" s="133" t="s">
        <v>140</v>
      </c>
      <c r="CB78" s="194"/>
      <c r="CC78" s="194"/>
      <c r="CD78" s="194"/>
      <c r="CE78" s="194"/>
      <c r="CF78" s="194"/>
      <c r="CG78" s="122"/>
      <c r="CH78" s="122"/>
      <c r="CI78" s="129"/>
      <c r="CJ78" s="129"/>
      <c r="CK78" s="129"/>
      <c r="CL78" s="130"/>
      <c r="CM78" s="193">
        <v>10000</v>
      </c>
      <c r="CN78" s="131">
        <f t="shared" si="124"/>
        <v>0</v>
      </c>
      <c r="CO78" s="132">
        <f t="shared" si="100"/>
        <v>0</v>
      </c>
      <c r="CP78" s="363" t="s">
        <v>140</v>
      </c>
      <c r="CQ78" s="364"/>
      <c r="CR78" s="364"/>
      <c r="CS78" s="364"/>
      <c r="CT78" s="364"/>
      <c r="CU78" s="364"/>
      <c r="CV78" s="358"/>
      <c r="CW78" s="358"/>
      <c r="CX78" s="367"/>
      <c r="CY78" s="367"/>
      <c r="CZ78" s="367"/>
      <c r="DA78" s="368"/>
      <c r="DB78" s="369">
        <v>10000</v>
      </c>
      <c r="DC78" s="370">
        <f t="shared" si="125"/>
        <v>0</v>
      </c>
      <c r="DD78" s="371">
        <f t="shared" si="113"/>
        <v>0</v>
      </c>
      <c r="DE78" s="133" t="s">
        <v>140</v>
      </c>
      <c r="DF78" s="194"/>
      <c r="DG78" s="194"/>
      <c r="DH78" s="194"/>
      <c r="DI78" s="194"/>
      <c r="DJ78" s="194"/>
      <c r="DK78" s="122"/>
      <c r="DL78" s="122"/>
      <c r="DM78" s="129"/>
      <c r="DN78" s="129"/>
      <c r="DO78" s="129"/>
      <c r="DP78" s="130"/>
      <c r="DQ78" s="193">
        <v>10000</v>
      </c>
      <c r="DR78" s="131">
        <f t="shared" si="126"/>
        <v>0</v>
      </c>
      <c r="DS78" s="132">
        <f t="shared" si="101"/>
        <v>0</v>
      </c>
      <c r="DT78" s="133" t="s">
        <v>140</v>
      </c>
      <c r="DU78" s="194"/>
      <c r="DV78" s="194"/>
      <c r="DW78" s="194"/>
      <c r="DX78" s="194"/>
      <c r="DY78" s="194"/>
      <c r="DZ78" s="122"/>
      <c r="EA78" s="122"/>
      <c r="EB78" s="129"/>
      <c r="EC78" s="129"/>
      <c r="ED78" s="129"/>
      <c r="EE78" s="130"/>
      <c r="EF78" s="193">
        <v>10000</v>
      </c>
      <c r="EG78" s="131">
        <f t="shared" si="127"/>
        <v>0</v>
      </c>
      <c r="EH78" s="132">
        <f t="shared" si="102"/>
        <v>0</v>
      </c>
      <c r="EI78" s="133" t="s">
        <v>140</v>
      </c>
      <c r="EJ78" s="194"/>
      <c r="EK78" s="194"/>
      <c r="EL78" s="194"/>
      <c r="EM78" s="194"/>
      <c r="EN78" s="194"/>
      <c r="EO78" s="122"/>
      <c r="EP78" s="122"/>
      <c r="EQ78" s="129"/>
      <c r="ER78" s="129"/>
      <c r="ES78" s="129"/>
      <c r="ET78" s="130"/>
      <c r="EU78" s="193">
        <v>10000</v>
      </c>
      <c r="EV78" s="131">
        <f t="shared" si="128"/>
        <v>0</v>
      </c>
      <c r="EW78" s="132">
        <f t="shared" si="103"/>
        <v>0</v>
      </c>
      <c r="EX78" s="133" t="s">
        <v>140</v>
      </c>
      <c r="EY78" s="194"/>
      <c r="EZ78" s="194"/>
      <c r="FA78" s="194"/>
      <c r="FB78" s="194"/>
      <c r="FC78" s="194"/>
      <c r="FD78" s="122"/>
      <c r="FE78" s="122"/>
      <c r="FF78" s="129"/>
      <c r="FG78" s="129"/>
      <c r="FH78" s="129"/>
      <c r="FI78" s="130"/>
      <c r="FJ78" s="193">
        <v>10000</v>
      </c>
      <c r="FK78" s="131">
        <f t="shared" si="129"/>
        <v>0</v>
      </c>
      <c r="FL78" s="132">
        <f t="shared" si="104"/>
        <v>0</v>
      </c>
      <c r="FM78" s="133" t="s">
        <v>140</v>
      </c>
      <c r="FN78" s="194"/>
      <c r="FO78" s="194"/>
      <c r="FP78" s="194"/>
      <c r="FQ78" s="194"/>
      <c r="FR78" s="194"/>
      <c r="FS78" s="122"/>
      <c r="FT78" s="122"/>
      <c r="FU78" s="129"/>
      <c r="FV78" s="129"/>
      <c r="FW78" s="129"/>
      <c r="FX78" s="130"/>
      <c r="FY78" s="193">
        <v>10000</v>
      </c>
      <c r="FZ78" s="131">
        <f t="shared" si="130"/>
        <v>0</v>
      </c>
      <c r="GA78" s="132">
        <f t="shared" si="105"/>
        <v>0</v>
      </c>
      <c r="GB78" s="133" t="s">
        <v>140</v>
      </c>
      <c r="GC78" s="194"/>
      <c r="GD78" s="194"/>
      <c r="GE78" s="194"/>
      <c r="GF78" s="194"/>
      <c r="GG78" s="194"/>
      <c r="GH78" s="122"/>
      <c r="GI78" s="122"/>
      <c r="GJ78" s="129"/>
      <c r="GK78" s="129"/>
      <c r="GL78" s="129"/>
      <c r="GM78" s="130"/>
      <c r="GN78" s="193">
        <v>10000</v>
      </c>
      <c r="GO78" s="131">
        <f t="shared" si="131"/>
        <v>0</v>
      </c>
      <c r="GP78" s="132">
        <f t="shared" si="106"/>
        <v>0</v>
      </c>
      <c r="GQ78" s="133" t="s">
        <v>140</v>
      </c>
      <c r="GR78" s="194"/>
      <c r="GS78" s="194"/>
      <c r="GT78" s="194"/>
      <c r="GU78" s="194"/>
      <c r="GV78" s="194"/>
      <c r="GW78" s="122"/>
      <c r="GX78" s="122"/>
      <c r="GY78" s="129"/>
      <c r="GZ78" s="129"/>
      <c r="HA78" s="129"/>
      <c r="HB78" s="130"/>
      <c r="HC78" s="193">
        <v>10000</v>
      </c>
      <c r="HD78" s="131">
        <f t="shared" si="132"/>
        <v>0</v>
      </c>
      <c r="HE78" s="132">
        <f t="shared" si="107"/>
        <v>2737</v>
      </c>
      <c r="HF78" s="133" t="s">
        <v>140</v>
      </c>
      <c r="HG78" s="194"/>
      <c r="HH78" s="194"/>
      <c r="HI78" s="194"/>
      <c r="HJ78" s="194"/>
      <c r="HK78" s="194"/>
      <c r="HL78" s="122"/>
      <c r="HM78" s="122"/>
      <c r="HN78" s="129"/>
      <c r="HO78" s="129"/>
      <c r="HP78" s="129"/>
      <c r="HQ78" s="130"/>
      <c r="HR78" s="193"/>
      <c r="HS78" s="131">
        <f t="shared" si="133"/>
        <v>0</v>
      </c>
      <c r="HT78" s="132">
        <f t="shared" si="114"/>
        <v>1341</v>
      </c>
      <c r="HU78" s="133" t="s">
        <v>140</v>
      </c>
      <c r="HV78" s="194"/>
      <c r="HW78" s="194"/>
      <c r="HX78" s="194"/>
      <c r="HY78" s="194"/>
      <c r="HZ78" s="194"/>
      <c r="IA78" s="122"/>
      <c r="IB78" s="122"/>
      <c r="IC78" s="129"/>
      <c r="ID78" s="129"/>
      <c r="IE78" s="129"/>
      <c r="IF78" s="130"/>
      <c r="IG78" s="193"/>
      <c r="IH78" s="131">
        <f t="shared" si="134"/>
        <v>0</v>
      </c>
      <c r="II78" s="132">
        <f t="shared" si="115"/>
        <v>6499</v>
      </c>
      <c r="IJ78" s="133" t="s">
        <v>140</v>
      </c>
      <c r="IK78" s="194"/>
      <c r="IL78" s="194"/>
      <c r="IM78" s="194"/>
      <c r="IN78" s="194"/>
      <c r="IO78" s="194"/>
      <c r="IP78" s="122"/>
      <c r="IQ78" s="122"/>
      <c r="IR78" s="129"/>
      <c r="IS78" s="129"/>
      <c r="IT78" s="129"/>
      <c r="IU78" s="130"/>
      <c r="IV78" s="193"/>
      <c r="IW78" s="131">
        <f t="shared" si="135"/>
        <v>0</v>
      </c>
      <c r="IX78" s="132">
        <f t="shared" si="116"/>
        <v>1508</v>
      </c>
      <c r="IY78" s="133" t="s">
        <v>140</v>
      </c>
      <c r="IZ78" s="194"/>
      <c r="JA78" s="194"/>
      <c r="JB78" s="194"/>
      <c r="JC78" s="194"/>
      <c r="JD78" s="194"/>
      <c r="JE78" s="122"/>
      <c r="JF78" s="122"/>
      <c r="JG78" s="129"/>
      <c r="JH78" s="129"/>
      <c r="JI78" s="129"/>
      <c r="JJ78" s="130"/>
      <c r="JK78" s="193"/>
      <c r="JL78" s="131">
        <f t="shared" si="136"/>
        <v>0</v>
      </c>
      <c r="JM78" s="132">
        <f t="shared" si="71"/>
        <v>2955</v>
      </c>
      <c r="JN78" s="133" t="s">
        <v>140</v>
      </c>
      <c r="JO78" s="194"/>
      <c r="JP78" s="194"/>
      <c r="JQ78" s="194"/>
      <c r="JR78" s="194"/>
      <c r="JS78" s="194"/>
      <c r="JT78" s="122"/>
      <c r="JU78" s="122"/>
      <c r="JV78" s="129"/>
      <c r="JW78" s="129"/>
      <c r="JX78" s="129"/>
      <c r="JY78" s="130"/>
      <c r="JZ78" s="193"/>
      <c r="KA78" s="131">
        <f t="shared" si="77"/>
        <v>0</v>
      </c>
      <c r="KB78" s="132">
        <f t="shared" si="117"/>
        <v>252</v>
      </c>
      <c r="KC78" s="133" t="s">
        <v>140</v>
      </c>
      <c r="KD78" s="194"/>
      <c r="KE78" s="194"/>
      <c r="KF78" s="194"/>
      <c r="KG78" s="194"/>
      <c r="KH78" s="194"/>
      <c r="KI78" s="122"/>
      <c r="KJ78" s="122"/>
      <c r="KK78" s="129"/>
      <c r="KL78" s="129"/>
      <c r="KM78" s="129"/>
      <c r="KN78" s="130"/>
      <c r="KO78" s="193"/>
      <c r="KP78" s="131">
        <f t="shared" si="137"/>
        <v>0</v>
      </c>
      <c r="KQ78" s="132">
        <f t="shared" si="118"/>
        <v>-230</v>
      </c>
      <c r="KR78" s="133" t="s">
        <v>140</v>
      </c>
      <c r="KS78" s="194"/>
      <c r="KT78" s="194"/>
      <c r="KU78" s="194"/>
      <c r="KV78" s="194"/>
      <c r="KW78" s="194"/>
      <c r="KX78" s="122"/>
      <c r="KY78" s="122"/>
      <c r="KZ78" s="129"/>
      <c r="LA78" s="129"/>
      <c r="LB78" s="129"/>
      <c r="LC78" s="130"/>
      <c r="LD78" s="193"/>
      <c r="LE78" s="131">
        <f t="shared" si="138"/>
        <v>0</v>
      </c>
      <c r="LF78" s="132">
        <f t="shared" si="119"/>
        <v>2138</v>
      </c>
      <c r="LG78" s="271"/>
      <c r="LH78" s="133" t="s">
        <v>140</v>
      </c>
      <c r="LI78" s="194"/>
      <c r="LJ78" s="194"/>
      <c r="LK78" s="194"/>
      <c r="LL78" s="194"/>
      <c r="LM78" s="192"/>
      <c r="LN78" s="194"/>
      <c r="LO78" s="194"/>
      <c r="LP78" s="121"/>
      <c r="LQ78" s="122"/>
      <c r="LR78" s="122"/>
      <c r="LS78" s="122"/>
      <c r="LT78" s="122"/>
      <c r="LU78" s="129">
        <v>1</v>
      </c>
      <c r="LV78" s="129"/>
      <c r="LW78" s="129"/>
      <c r="LX78" s="130"/>
      <c r="LY78" s="193">
        <v>618</v>
      </c>
      <c r="LZ78" s="131">
        <f t="shared" si="139"/>
        <v>0</v>
      </c>
      <c r="MA78" s="132">
        <f t="shared" si="108"/>
        <v>0</v>
      </c>
      <c r="MB78" s="229"/>
      <c r="MC78" s="133" t="s">
        <v>140</v>
      </c>
      <c r="MD78" s="194"/>
      <c r="ME78" s="194"/>
      <c r="MF78" s="194"/>
      <c r="MG78" s="194"/>
      <c r="MH78" s="192"/>
      <c r="MI78" s="194"/>
      <c r="MJ78" s="194"/>
      <c r="MK78" s="121"/>
      <c r="ML78" s="122"/>
      <c r="MM78" s="122"/>
      <c r="MN78" s="122"/>
      <c r="MO78" s="122"/>
      <c r="MP78" s="129">
        <v>1</v>
      </c>
      <c r="MQ78" s="129"/>
      <c r="MR78" s="129"/>
      <c r="MS78" s="130"/>
      <c r="MT78" s="193">
        <v>618</v>
      </c>
      <c r="MU78" s="131">
        <f t="shared" si="140"/>
        <v>0</v>
      </c>
      <c r="MV78" s="132">
        <f t="shared" si="109"/>
        <v>0</v>
      </c>
      <c r="MX78" s="133" t="s">
        <v>140</v>
      </c>
      <c r="MY78" s="194"/>
      <c r="MZ78" s="194"/>
      <c r="NA78" s="194"/>
      <c r="NB78" s="194"/>
      <c r="NC78" s="192"/>
      <c r="ND78" s="194"/>
      <c r="NE78" s="194"/>
      <c r="NF78" s="121"/>
      <c r="NG78" s="122"/>
      <c r="NH78" s="122"/>
      <c r="NI78" s="122"/>
      <c r="NJ78" s="122"/>
      <c r="NK78" s="129">
        <v>1</v>
      </c>
      <c r="NL78" s="129"/>
      <c r="NM78" s="129"/>
      <c r="NN78" s="130"/>
      <c r="NO78" s="193">
        <v>618</v>
      </c>
      <c r="NP78" s="131">
        <f t="shared" si="141"/>
        <v>0</v>
      </c>
      <c r="NQ78" s="132">
        <f t="shared" si="110"/>
        <v>0</v>
      </c>
      <c r="NS78" s="133" t="s">
        <v>140</v>
      </c>
      <c r="NT78" s="194"/>
      <c r="NU78" s="194"/>
      <c r="NV78" s="194"/>
      <c r="NW78" s="194"/>
      <c r="NX78" s="192"/>
      <c r="NY78" s="194"/>
      <c r="NZ78" s="194"/>
      <c r="OA78" s="121"/>
      <c r="OB78" s="122"/>
      <c r="OC78" s="122"/>
      <c r="OD78" s="122"/>
      <c r="OE78" s="122"/>
      <c r="OF78" s="129">
        <v>9</v>
      </c>
      <c r="OG78" s="129">
        <v>69</v>
      </c>
      <c r="OH78" s="129">
        <v>-1</v>
      </c>
      <c r="OI78" s="130">
        <v>67</v>
      </c>
      <c r="OJ78" s="193">
        <v>1000</v>
      </c>
      <c r="OK78" s="131">
        <f t="shared" si="142"/>
        <v>67</v>
      </c>
      <c r="OL78" s="132">
        <f t="shared" si="111"/>
        <v>690</v>
      </c>
      <c r="OQ78" s="363" t="s">
        <v>140</v>
      </c>
      <c r="OR78" s="473"/>
      <c r="OS78" s="473"/>
      <c r="OT78" s="473"/>
      <c r="OU78" s="473"/>
      <c r="OV78" s="473"/>
      <c r="OW78" s="358"/>
      <c r="OX78" s="358"/>
      <c r="OY78" s="367"/>
      <c r="OZ78" s="367"/>
      <c r="PA78" s="367"/>
      <c r="PB78" s="368"/>
      <c r="PC78" s="476">
        <v>1000</v>
      </c>
      <c r="PD78" s="370">
        <f t="shared" si="143"/>
        <v>0</v>
      </c>
      <c r="PE78" s="477">
        <f t="shared" si="89"/>
        <v>0</v>
      </c>
      <c r="PF78" s="133" t="s">
        <v>140</v>
      </c>
      <c r="PG78" s="194"/>
      <c r="PH78" s="194"/>
      <c r="PI78" s="194"/>
      <c r="PJ78" s="194"/>
      <c r="PK78" s="194"/>
      <c r="PL78" s="122"/>
      <c r="PM78" s="122"/>
      <c r="PN78" s="367"/>
      <c r="PO78" s="367"/>
      <c r="PP78" s="367"/>
      <c r="PQ78" s="368"/>
      <c r="PR78" s="193">
        <v>1000</v>
      </c>
      <c r="PS78" s="131">
        <f t="shared" si="144"/>
        <v>0</v>
      </c>
      <c r="PT78" s="132">
        <f t="shared" si="90"/>
        <v>0</v>
      </c>
      <c r="PU78" s="133" t="s">
        <v>140</v>
      </c>
      <c r="PV78" s="194"/>
      <c r="PW78" s="194"/>
      <c r="PX78" s="194"/>
      <c r="PY78" s="194"/>
      <c r="PZ78" s="194"/>
      <c r="QA78" s="122"/>
      <c r="QB78" s="122"/>
      <c r="QC78" s="367"/>
      <c r="QD78" s="367"/>
      <c r="QE78" s="367"/>
      <c r="QF78" s="368"/>
      <c r="QG78" s="193">
        <v>1000</v>
      </c>
      <c r="QH78" s="131">
        <f t="shared" si="145"/>
        <v>0</v>
      </c>
      <c r="QI78" s="132">
        <f t="shared" si="91"/>
        <v>0</v>
      </c>
      <c r="QJ78" s="133" t="s">
        <v>140</v>
      </c>
      <c r="QK78" s="194"/>
      <c r="QL78" s="194"/>
      <c r="QM78" s="194"/>
      <c r="QN78" s="194"/>
      <c r="QO78" s="194"/>
      <c r="QP78" s="122"/>
      <c r="QQ78" s="122"/>
      <c r="QR78" s="367"/>
      <c r="QS78" s="367"/>
      <c r="QT78" s="367"/>
      <c r="QU78" s="368"/>
      <c r="QV78" s="193">
        <v>1000</v>
      </c>
      <c r="QW78" s="131">
        <f t="shared" si="146"/>
        <v>0</v>
      </c>
      <c r="QX78" s="132">
        <f t="shared" si="92"/>
        <v>0</v>
      </c>
      <c r="QY78" s="133" t="s">
        <v>140</v>
      </c>
      <c r="QZ78" s="194"/>
      <c r="RA78" s="194"/>
      <c r="RB78" s="194"/>
      <c r="RC78" s="194"/>
      <c r="RD78" s="194"/>
      <c r="RE78" s="122"/>
      <c r="RF78" s="122"/>
      <c r="RG78" s="367"/>
      <c r="RH78" s="367"/>
      <c r="RI78" s="367"/>
      <c r="RJ78" s="368"/>
      <c r="RK78" s="193">
        <v>1000</v>
      </c>
      <c r="RL78" s="131">
        <f t="shared" si="147"/>
        <v>0</v>
      </c>
      <c r="RM78" s="132">
        <f t="shared" si="93"/>
        <v>327</v>
      </c>
    </row>
    <row r="79" spans="1:481" ht="14.4">
      <c r="A79" s="133" t="s">
        <v>141</v>
      </c>
      <c r="B79" s="194"/>
      <c r="C79" s="194"/>
      <c r="D79" s="194"/>
      <c r="E79" s="194"/>
      <c r="F79" s="194"/>
      <c r="G79" s="122"/>
      <c r="H79" s="122"/>
      <c r="I79" s="367"/>
      <c r="J79" s="367"/>
      <c r="K79" s="367"/>
      <c r="L79" s="368"/>
      <c r="M79" s="193">
        <v>1000</v>
      </c>
      <c r="N79" s="131">
        <f t="shared" si="98"/>
        <v>0</v>
      </c>
      <c r="O79" s="132">
        <f t="shared" si="112"/>
        <v>18</v>
      </c>
      <c r="Q79" s="133" t="s">
        <v>141</v>
      </c>
      <c r="R79" s="194"/>
      <c r="S79" s="194"/>
      <c r="T79" s="194"/>
      <c r="U79" s="194"/>
      <c r="V79" s="194"/>
      <c r="W79" s="122"/>
      <c r="X79" s="122"/>
      <c r="Y79" s="367"/>
      <c r="Z79" s="367"/>
      <c r="AA79" s="367"/>
      <c r="AB79" s="368"/>
      <c r="AC79" s="193">
        <v>10000</v>
      </c>
      <c r="AD79" s="131">
        <f t="shared" si="120"/>
        <v>0</v>
      </c>
      <c r="AE79" s="132">
        <f t="shared" si="78"/>
        <v>275</v>
      </c>
      <c r="AF79" s="133" t="s">
        <v>141</v>
      </c>
      <c r="AG79" s="194"/>
      <c r="AH79" s="194"/>
      <c r="AI79" s="194"/>
      <c r="AJ79" s="194"/>
      <c r="AK79" s="194"/>
      <c r="AL79" s="122"/>
      <c r="AM79" s="122"/>
      <c r="AN79" s="367"/>
      <c r="AO79" s="367">
        <v>52</v>
      </c>
      <c r="AP79" s="367">
        <v>-14</v>
      </c>
      <c r="AQ79" s="368">
        <v>17</v>
      </c>
      <c r="AR79" s="193">
        <v>10000</v>
      </c>
      <c r="AS79" s="131">
        <f t="shared" si="121"/>
        <v>17</v>
      </c>
      <c r="AT79" s="132">
        <f t="shared" si="79"/>
        <v>835</v>
      </c>
      <c r="AU79" s="133" t="s">
        <v>141</v>
      </c>
      <c r="AV79" s="194"/>
      <c r="AW79" s="194"/>
      <c r="AX79" s="194"/>
      <c r="AY79" s="194"/>
      <c r="AZ79" s="194"/>
      <c r="BA79" s="122"/>
      <c r="BB79" s="122"/>
      <c r="BC79" s="367"/>
      <c r="BD79" s="367">
        <v>52</v>
      </c>
      <c r="BE79" s="367">
        <v>-14</v>
      </c>
      <c r="BF79" s="368">
        <v>17</v>
      </c>
      <c r="BG79" s="193">
        <v>10000</v>
      </c>
      <c r="BH79" s="131">
        <f t="shared" si="122"/>
        <v>17</v>
      </c>
      <c r="BI79" s="132">
        <f t="shared" si="80"/>
        <v>835</v>
      </c>
      <c r="BJ79" s="400"/>
      <c r="BK79" s="133" t="s">
        <v>141</v>
      </c>
      <c r="BL79" s="194"/>
      <c r="BM79" s="194"/>
      <c r="BN79" s="194"/>
      <c r="BO79" s="194"/>
      <c r="BP79" s="194"/>
      <c r="BQ79" s="122"/>
      <c r="BR79" s="122"/>
      <c r="BS79" s="129">
        <v>10</v>
      </c>
      <c r="BT79" s="129">
        <v>118</v>
      </c>
      <c r="BU79" s="129">
        <v>0</v>
      </c>
      <c r="BV79" s="130">
        <v>118</v>
      </c>
      <c r="BW79" s="193">
        <v>10000</v>
      </c>
      <c r="BX79" s="131">
        <f t="shared" si="123"/>
        <v>118</v>
      </c>
      <c r="BY79" s="132">
        <f t="shared" si="99"/>
        <v>658</v>
      </c>
      <c r="BZ79" s="400"/>
      <c r="CA79" s="133" t="s">
        <v>141</v>
      </c>
      <c r="CB79" s="194"/>
      <c r="CC79" s="194"/>
      <c r="CD79" s="194"/>
      <c r="CE79" s="194"/>
      <c r="CF79" s="194"/>
      <c r="CG79" s="122"/>
      <c r="CH79" s="122"/>
      <c r="CI79" s="129"/>
      <c r="CJ79" s="129"/>
      <c r="CK79" s="129"/>
      <c r="CL79" s="130"/>
      <c r="CM79" s="193">
        <v>10000</v>
      </c>
      <c r="CN79" s="131">
        <f t="shared" si="124"/>
        <v>0</v>
      </c>
      <c r="CO79" s="132">
        <f t="shared" si="100"/>
        <v>0</v>
      </c>
      <c r="CP79" s="363" t="s">
        <v>141</v>
      </c>
      <c r="CQ79" s="364"/>
      <c r="CR79" s="364"/>
      <c r="CS79" s="364"/>
      <c r="CT79" s="364"/>
      <c r="CU79" s="364"/>
      <c r="CV79" s="358"/>
      <c r="CW79" s="358"/>
      <c r="CX79" s="367"/>
      <c r="CY79" s="367"/>
      <c r="CZ79" s="367"/>
      <c r="DA79" s="368"/>
      <c r="DB79" s="369">
        <v>10000</v>
      </c>
      <c r="DC79" s="370">
        <f t="shared" si="125"/>
        <v>0</v>
      </c>
      <c r="DD79" s="371">
        <f t="shared" si="113"/>
        <v>0</v>
      </c>
      <c r="DE79" s="133" t="s">
        <v>141</v>
      </c>
      <c r="DF79" s="194"/>
      <c r="DG79" s="194"/>
      <c r="DH79" s="194"/>
      <c r="DI79" s="194"/>
      <c r="DJ79" s="194"/>
      <c r="DK79" s="122"/>
      <c r="DL79" s="122"/>
      <c r="DM79" s="129"/>
      <c r="DN79" s="129"/>
      <c r="DO79" s="129"/>
      <c r="DP79" s="130"/>
      <c r="DQ79" s="193">
        <v>10000</v>
      </c>
      <c r="DR79" s="131">
        <f t="shared" si="126"/>
        <v>0</v>
      </c>
      <c r="DS79" s="132">
        <f t="shared" si="101"/>
        <v>0</v>
      </c>
      <c r="DT79" s="133" t="s">
        <v>141</v>
      </c>
      <c r="DU79" s="194"/>
      <c r="DV79" s="194"/>
      <c r="DW79" s="194"/>
      <c r="DX79" s="194"/>
      <c r="DY79" s="194"/>
      <c r="DZ79" s="122"/>
      <c r="EA79" s="122"/>
      <c r="EB79" s="129"/>
      <c r="EC79" s="129"/>
      <c r="ED79" s="129"/>
      <c r="EE79" s="130"/>
      <c r="EF79" s="193">
        <v>10000</v>
      </c>
      <c r="EG79" s="131">
        <f t="shared" si="127"/>
        <v>0</v>
      </c>
      <c r="EH79" s="132">
        <f t="shared" si="102"/>
        <v>0</v>
      </c>
      <c r="EI79" s="133" t="s">
        <v>141</v>
      </c>
      <c r="EJ79" s="194"/>
      <c r="EK79" s="194"/>
      <c r="EL79" s="194"/>
      <c r="EM79" s="194"/>
      <c r="EN79" s="194"/>
      <c r="EO79" s="122"/>
      <c r="EP79" s="122"/>
      <c r="EQ79" s="129"/>
      <c r="ER79" s="129"/>
      <c r="ES79" s="129"/>
      <c r="ET79" s="130"/>
      <c r="EU79" s="193">
        <v>10000</v>
      </c>
      <c r="EV79" s="131">
        <f t="shared" si="128"/>
        <v>0</v>
      </c>
      <c r="EW79" s="132">
        <f t="shared" si="103"/>
        <v>0</v>
      </c>
      <c r="EX79" s="133" t="s">
        <v>141</v>
      </c>
      <c r="EY79" s="194"/>
      <c r="EZ79" s="194"/>
      <c r="FA79" s="194"/>
      <c r="FB79" s="194"/>
      <c r="FC79" s="194"/>
      <c r="FD79" s="122"/>
      <c r="FE79" s="122"/>
      <c r="FF79" s="129"/>
      <c r="FG79" s="129"/>
      <c r="FH79" s="129"/>
      <c r="FI79" s="130"/>
      <c r="FJ79" s="193">
        <v>10000</v>
      </c>
      <c r="FK79" s="131">
        <f t="shared" si="129"/>
        <v>0</v>
      </c>
      <c r="FL79" s="132">
        <f t="shared" si="104"/>
        <v>0</v>
      </c>
      <c r="FM79" s="133" t="s">
        <v>141</v>
      </c>
      <c r="FN79" s="194"/>
      <c r="FO79" s="194"/>
      <c r="FP79" s="194"/>
      <c r="FQ79" s="194"/>
      <c r="FR79" s="194"/>
      <c r="FS79" s="122"/>
      <c r="FT79" s="122"/>
      <c r="FU79" s="129"/>
      <c r="FV79" s="129"/>
      <c r="FW79" s="129"/>
      <c r="FX79" s="130"/>
      <c r="FY79" s="193">
        <v>10000</v>
      </c>
      <c r="FZ79" s="131">
        <f t="shared" si="130"/>
        <v>0</v>
      </c>
      <c r="GA79" s="132">
        <f t="shared" si="105"/>
        <v>0</v>
      </c>
      <c r="GB79" s="133" t="s">
        <v>141</v>
      </c>
      <c r="GC79" s="194"/>
      <c r="GD79" s="194"/>
      <c r="GE79" s="194"/>
      <c r="GF79" s="194"/>
      <c r="GG79" s="194"/>
      <c r="GH79" s="122"/>
      <c r="GI79" s="122"/>
      <c r="GJ79" s="129"/>
      <c r="GK79" s="129"/>
      <c r="GL79" s="129"/>
      <c r="GM79" s="130"/>
      <c r="GN79" s="193">
        <v>10000</v>
      </c>
      <c r="GO79" s="131">
        <f t="shared" si="131"/>
        <v>0</v>
      </c>
      <c r="GP79" s="132">
        <f t="shared" si="106"/>
        <v>0</v>
      </c>
      <c r="GQ79" s="133" t="s">
        <v>141</v>
      </c>
      <c r="GR79" s="194"/>
      <c r="GS79" s="194"/>
      <c r="GT79" s="194"/>
      <c r="GU79" s="194"/>
      <c r="GV79" s="194"/>
      <c r="GW79" s="122"/>
      <c r="GX79" s="122"/>
      <c r="GY79" s="129"/>
      <c r="GZ79" s="129"/>
      <c r="HA79" s="129"/>
      <c r="HB79" s="130"/>
      <c r="HC79" s="193">
        <v>10000</v>
      </c>
      <c r="HD79" s="131">
        <f t="shared" si="132"/>
        <v>0</v>
      </c>
      <c r="HE79" s="132">
        <f t="shared" si="107"/>
        <v>2737</v>
      </c>
      <c r="HF79" s="133" t="s">
        <v>141</v>
      </c>
      <c r="HG79" s="194"/>
      <c r="HH79" s="194"/>
      <c r="HI79" s="194"/>
      <c r="HJ79" s="194"/>
      <c r="HK79" s="194"/>
      <c r="HL79" s="122"/>
      <c r="HM79" s="122"/>
      <c r="HN79" s="129"/>
      <c r="HO79" s="129"/>
      <c r="HP79" s="129"/>
      <c r="HQ79" s="130"/>
      <c r="HR79" s="193"/>
      <c r="HS79" s="131">
        <f t="shared" si="133"/>
        <v>0</v>
      </c>
      <c r="HT79" s="132">
        <f t="shared" si="114"/>
        <v>1341</v>
      </c>
      <c r="HU79" s="133" t="s">
        <v>141</v>
      </c>
      <c r="HV79" s="194"/>
      <c r="HW79" s="194"/>
      <c r="HX79" s="194"/>
      <c r="HY79" s="194"/>
      <c r="HZ79" s="194"/>
      <c r="IA79" s="122"/>
      <c r="IB79" s="122"/>
      <c r="IC79" s="129"/>
      <c r="ID79" s="129"/>
      <c r="IE79" s="129"/>
      <c r="IF79" s="130"/>
      <c r="IG79" s="193"/>
      <c r="IH79" s="131">
        <f t="shared" si="134"/>
        <v>0</v>
      </c>
      <c r="II79" s="132">
        <f t="shared" si="115"/>
        <v>6499</v>
      </c>
      <c r="IJ79" s="133" t="s">
        <v>141</v>
      </c>
      <c r="IK79" s="194"/>
      <c r="IL79" s="194"/>
      <c r="IM79" s="194"/>
      <c r="IN79" s="194"/>
      <c r="IO79" s="194"/>
      <c r="IP79" s="122"/>
      <c r="IQ79" s="122"/>
      <c r="IR79" s="129"/>
      <c r="IS79" s="129"/>
      <c r="IT79" s="129"/>
      <c r="IU79" s="130"/>
      <c r="IV79" s="193"/>
      <c r="IW79" s="131">
        <f t="shared" si="135"/>
        <v>0</v>
      </c>
      <c r="IX79" s="132">
        <f t="shared" si="116"/>
        <v>1508</v>
      </c>
      <c r="IY79" s="133" t="s">
        <v>141</v>
      </c>
      <c r="IZ79" s="194"/>
      <c r="JA79" s="194"/>
      <c r="JB79" s="194"/>
      <c r="JC79" s="194"/>
      <c r="JD79" s="194"/>
      <c r="JE79" s="122"/>
      <c r="JF79" s="122"/>
      <c r="JG79" s="129"/>
      <c r="JH79" s="129"/>
      <c r="JI79" s="129"/>
      <c r="JJ79" s="130"/>
      <c r="JK79" s="193"/>
      <c r="JL79" s="131">
        <f t="shared" si="136"/>
        <v>0</v>
      </c>
      <c r="JM79" s="132">
        <f t="shared" si="71"/>
        <v>2955</v>
      </c>
      <c r="JN79" s="133" t="s">
        <v>141</v>
      </c>
      <c r="JO79" s="194"/>
      <c r="JP79" s="194"/>
      <c r="JQ79" s="194"/>
      <c r="JR79" s="194"/>
      <c r="JS79" s="194"/>
      <c r="JT79" s="122"/>
      <c r="JU79" s="122"/>
      <c r="JV79" s="129"/>
      <c r="JW79" s="129"/>
      <c r="JX79" s="129"/>
      <c r="JY79" s="130"/>
      <c r="JZ79" s="193"/>
      <c r="KA79" s="131">
        <f t="shared" si="77"/>
        <v>0</v>
      </c>
      <c r="KB79" s="132">
        <f t="shared" si="117"/>
        <v>252</v>
      </c>
      <c r="KC79" s="133" t="s">
        <v>141</v>
      </c>
      <c r="KD79" s="194"/>
      <c r="KE79" s="194"/>
      <c r="KF79" s="194"/>
      <c r="KG79" s="194"/>
      <c r="KH79" s="194"/>
      <c r="KI79" s="122"/>
      <c r="KJ79" s="122"/>
      <c r="KK79" s="129"/>
      <c r="KL79" s="129"/>
      <c r="KM79" s="129"/>
      <c r="KN79" s="130"/>
      <c r="KO79" s="193"/>
      <c r="KP79" s="131">
        <f t="shared" si="137"/>
        <v>0</v>
      </c>
      <c r="KQ79" s="132">
        <f t="shared" si="118"/>
        <v>-230</v>
      </c>
      <c r="KR79" s="133" t="s">
        <v>141</v>
      </c>
      <c r="KS79" s="194"/>
      <c r="KT79" s="194"/>
      <c r="KU79" s="194"/>
      <c r="KV79" s="194"/>
      <c r="KW79" s="194"/>
      <c r="KX79" s="122"/>
      <c r="KY79" s="122"/>
      <c r="KZ79" s="129"/>
      <c r="LA79" s="129"/>
      <c r="LB79" s="129"/>
      <c r="LC79" s="130"/>
      <c r="LD79" s="193"/>
      <c r="LE79" s="131">
        <f t="shared" si="138"/>
        <v>0</v>
      </c>
      <c r="LF79" s="132">
        <f t="shared" si="119"/>
        <v>2138</v>
      </c>
      <c r="LG79" s="271"/>
      <c r="LH79" s="133" t="s">
        <v>141</v>
      </c>
      <c r="LI79" s="194"/>
      <c r="LJ79" s="194"/>
      <c r="LK79" s="194"/>
      <c r="LL79" s="194"/>
      <c r="LM79" s="192"/>
      <c r="LN79" s="194"/>
      <c r="LO79" s="194"/>
      <c r="LP79" s="121"/>
      <c r="LQ79" s="122"/>
      <c r="LR79" s="122"/>
      <c r="LS79" s="122"/>
      <c r="LT79" s="122"/>
      <c r="LU79" s="129">
        <v>1</v>
      </c>
      <c r="LV79" s="129"/>
      <c r="LW79" s="129"/>
      <c r="LX79" s="130"/>
      <c r="LY79" s="193">
        <v>1000</v>
      </c>
      <c r="LZ79" s="131">
        <f t="shared" si="139"/>
        <v>0</v>
      </c>
      <c r="MA79" s="132">
        <f t="shared" si="108"/>
        <v>0</v>
      </c>
      <c r="MB79" s="229"/>
      <c r="MC79" s="133" t="s">
        <v>141</v>
      </c>
      <c r="MD79" s="194"/>
      <c r="ME79" s="194"/>
      <c r="MF79" s="194"/>
      <c r="MG79" s="194"/>
      <c r="MH79" s="192"/>
      <c r="MI79" s="194"/>
      <c r="MJ79" s="194"/>
      <c r="MK79" s="121"/>
      <c r="ML79" s="122"/>
      <c r="MM79" s="122"/>
      <c r="MN79" s="122"/>
      <c r="MO79" s="122"/>
      <c r="MP79" s="129">
        <v>1</v>
      </c>
      <c r="MQ79" s="129"/>
      <c r="MR79" s="129"/>
      <c r="MS79" s="130"/>
      <c r="MT79" s="193">
        <v>1000</v>
      </c>
      <c r="MU79" s="131">
        <f t="shared" si="140"/>
        <v>0</v>
      </c>
      <c r="MV79" s="132">
        <f t="shared" si="109"/>
        <v>0</v>
      </c>
      <c r="MX79" s="133" t="s">
        <v>141</v>
      </c>
      <c r="MY79" s="194"/>
      <c r="MZ79" s="194"/>
      <c r="NA79" s="194"/>
      <c r="NB79" s="194"/>
      <c r="NC79" s="192"/>
      <c r="ND79" s="194"/>
      <c r="NE79" s="194"/>
      <c r="NF79" s="121"/>
      <c r="NG79" s="122"/>
      <c r="NH79" s="122"/>
      <c r="NI79" s="122"/>
      <c r="NJ79" s="122"/>
      <c r="NK79" s="129">
        <v>1</v>
      </c>
      <c r="NL79" s="129"/>
      <c r="NM79" s="129"/>
      <c r="NN79" s="130"/>
      <c r="NO79" s="193">
        <v>1000</v>
      </c>
      <c r="NP79" s="131">
        <f t="shared" si="141"/>
        <v>0</v>
      </c>
      <c r="NQ79" s="132">
        <f t="shared" si="110"/>
        <v>0</v>
      </c>
      <c r="NS79" s="133" t="s">
        <v>141</v>
      </c>
      <c r="NT79" s="194"/>
      <c r="NU79" s="194"/>
      <c r="NV79" s="194"/>
      <c r="NW79" s="194"/>
      <c r="NX79" s="192"/>
      <c r="NY79" s="194"/>
      <c r="NZ79" s="194"/>
      <c r="OA79" s="121"/>
      <c r="OB79" s="122"/>
      <c r="OC79" s="122"/>
      <c r="OD79" s="122"/>
      <c r="OE79" s="122"/>
      <c r="OF79" s="129">
        <v>7</v>
      </c>
      <c r="OG79" s="129">
        <v>57</v>
      </c>
      <c r="OH79" s="129">
        <v>-3</v>
      </c>
      <c r="OI79" s="130">
        <v>57</v>
      </c>
      <c r="OJ79" s="193">
        <v>1000</v>
      </c>
      <c r="OK79" s="131">
        <f t="shared" si="142"/>
        <v>57</v>
      </c>
      <c r="OL79" s="132">
        <f t="shared" si="111"/>
        <v>747</v>
      </c>
      <c r="OQ79" s="363" t="s">
        <v>141</v>
      </c>
      <c r="OR79" s="473"/>
      <c r="OS79" s="473"/>
      <c r="OT79" s="473"/>
      <c r="OU79" s="473"/>
      <c r="OV79" s="473"/>
      <c r="OW79" s="358"/>
      <c r="OX79" s="358"/>
      <c r="OY79" s="367"/>
      <c r="OZ79" s="367"/>
      <c r="PA79" s="367"/>
      <c r="PB79" s="368"/>
      <c r="PC79" s="476">
        <v>1000</v>
      </c>
      <c r="PD79" s="370">
        <f t="shared" si="143"/>
        <v>0</v>
      </c>
      <c r="PE79" s="477">
        <f t="shared" si="89"/>
        <v>0</v>
      </c>
      <c r="PF79" s="133" t="s">
        <v>141</v>
      </c>
      <c r="PG79" s="194"/>
      <c r="PH79" s="194"/>
      <c r="PI79" s="194"/>
      <c r="PJ79" s="194"/>
      <c r="PK79" s="194"/>
      <c r="PL79" s="122"/>
      <c r="PM79" s="122"/>
      <c r="PN79" s="367"/>
      <c r="PO79" s="367"/>
      <c r="PP79" s="367"/>
      <c r="PQ79" s="368"/>
      <c r="PR79" s="193">
        <v>1000</v>
      </c>
      <c r="PS79" s="131">
        <f t="shared" si="144"/>
        <v>0</v>
      </c>
      <c r="PT79" s="132">
        <f t="shared" si="90"/>
        <v>0</v>
      </c>
      <c r="PU79" s="133" t="s">
        <v>141</v>
      </c>
      <c r="PV79" s="194"/>
      <c r="PW79" s="194"/>
      <c r="PX79" s="194"/>
      <c r="PY79" s="194"/>
      <c r="PZ79" s="194"/>
      <c r="QA79" s="122"/>
      <c r="QB79" s="122"/>
      <c r="QC79" s="367"/>
      <c r="QD79" s="367"/>
      <c r="QE79" s="367"/>
      <c r="QF79" s="368"/>
      <c r="QG79" s="193">
        <v>1000</v>
      </c>
      <c r="QH79" s="131">
        <f t="shared" si="145"/>
        <v>0</v>
      </c>
      <c r="QI79" s="132">
        <f t="shared" si="91"/>
        <v>0</v>
      </c>
      <c r="QJ79" s="133" t="s">
        <v>141</v>
      </c>
      <c r="QK79" s="194"/>
      <c r="QL79" s="194"/>
      <c r="QM79" s="194"/>
      <c r="QN79" s="194"/>
      <c r="QO79" s="194"/>
      <c r="QP79" s="122"/>
      <c r="QQ79" s="122"/>
      <c r="QR79" s="367"/>
      <c r="QS79" s="367"/>
      <c r="QT79" s="367"/>
      <c r="QU79" s="368"/>
      <c r="QV79" s="193">
        <v>1000</v>
      </c>
      <c r="QW79" s="131">
        <f t="shared" si="146"/>
        <v>0</v>
      </c>
      <c r="QX79" s="132">
        <f t="shared" si="92"/>
        <v>0</v>
      </c>
      <c r="QY79" s="133" t="s">
        <v>141</v>
      </c>
      <c r="QZ79" s="194"/>
      <c r="RA79" s="194"/>
      <c r="RB79" s="194"/>
      <c r="RC79" s="194"/>
      <c r="RD79" s="194"/>
      <c r="RE79" s="122"/>
      <c r="RF79" s="122"/>
      <c r="RG79" s="367"/>
      <c r="RH79" s="367"/>
      <c r="RI79" s="367"/>
      <c r="RJ79" s="368"/>
      <c r="RK79" s="193">
        <v>1000</v>
      </c>
      <c r="RL79" s="131">
        <f t="shared" si="147"/>
        <v>0</v>
      </c>
      <c r="RM79" s="132">
        <f t="shared" si="93"/>
        <v>327</v>
      </c>
    </row>
    <row r="80" spans="1:481" ht="14.4">
      <c r="A80" s="133" t="s">
        <v>142</v>
      </c>
      <c r="B80" s="194"/>
      <c r="C80" s="194"/>
      <c r="D80" s="194"/>
      <c r="E80" s="194"/>
      <c r="F80" s="194"/>
      <c r="G80" s="122"/>
      <c r="H80" s="122"/>
      <c r="I80" s="367"/>
      <c r="J80" s="367"/>
      <c r="K80" s="367"/>
      <c r="L80" s="368"/>
      <c r="M80" s="193">
        <v>1000</v>
      </c>
      <c r="N80" s="131">
        <f t="shared" si="98"/>
        <v>0</v>
      </c>
      <c r="O80" s="132">
        <f t="shared" si="112"/>
        <v>18</v>
      </c>
      <c r="Q80" s="133" t="s">
        <v>142</v>
      </c>
      <c r="R80" s="194"/>
      <c r="S80" s="194"/>
      <c r="T80" s="194"/>
      <c r="U80" s="194"/>
      <c r="V80" s="194"/>
      <c r="W80" s="122"/>
      <c r="X80" s="122"/>
      <c r="Y80" s="367"/>
      <c r="Z80" s="367"/>
      <c r="AA80" s="367"/>
      <c r="AB80" s="368"/>
      <c r="AC80" s="193">
        <v>10000</v>
      </c>
      <c r="AD80" s="131">
        <f t="shared" si="120"/>
        <v>0</v>
      </c>
      <c r="AE80" s="132">
        <f t="shared" si="78"/>
        <v>275</v>
      </c>
      <c r="AF80" s="133" t="s">
        <v>142</v>
      </c>
      <c r="AG80" s="194"/>
      <c r="AH80" s="194"/>
      <c r="AI80" s="194"/>
      <c r="AJ80" s="194"/>
      <c r="AK80" s="194"/>
      <c r="AL80" s="122"/>
      <c r="AM80" s="122"/>
      <c r="AN80" s="367"/>
      <c r="AO80" s="367">
        <v>85</v>
      </c>
      <c r="AP80" s="367">
        <v>-37</v>
      </c>
      <c r="AQ80" s="368">
        <v>73</v>
      </c>
      <c r="AR80" s="193">
        <v>10000</v>
      </c>
      <c r="AS80" s="131">
        <f t="shared" si="121"/>
        <v>73</v>
      </c>
      <c r="AT80" s="132">
        <f t="shared" si="79"/>
        <v>908</v>
      </c>
      <c r="AU80" s="133" t="s">
        <v>142</v>
      </c>
      <c r="AV80" s="194"/>
      <c r="AW80" s="194"/>
      <c r="AX80" s="194"/>
      <c r="AY80" s="194"/>
      <c r="AZ80" s="194"/>
      <c r="BA80" s="122"/>
      <c r="BB80" s="122"/>
      <c r="BC80" s="367"/>
      <c r="BD80" s="367">
        <v>85</v>
      </c>
      <c r="BE80" s="367">
        <v>-37</v>
      </c>
      <c r="BF80" s="368">
        <v>73</v>
      </c>
      <c r="BG80" s="193">
        <v>10000</v>
      </c>
      <c r="BH80" s="131">
        <f t="shared" si="122"/>
        <v>73</v>
      </c>
      <c r="BI80" s="132">
        <f t="shared" si="80"/>
        <v>908</v>
      </c>
      <c r="BJ80" s="400"/>
      <c r="BK80" s="133" t="s">
        <v>142</v>
      </c>
      <c r="BL80" s="194"/>
      <c r="BM80" s="194"/>
      <c r="BN80" s="194"/>
      <c r="BO80" s="194"/>
      <c r="BP80" s="194"/>
      <c r="BQ80" s="122"/>
      <c r="BR80" s="122"/>
      <c r="BS80" s="129">
        <v>13</v>
      </c>
      <c r="BT80" s="129">
        <v>21</v>
      </c>
      <c r="BU80" s="129">
        <v>-91</v>
      </c>
      <c r="BV80" s="130">
        <v>21</v>
      </c>
      <c r="BW80" s="193">
        <v>10000</v>
      </c>
      <c r="BX80" s="131">
        <f t="shared" si="123"/>
        <v>21</v>
      </c>
      <c r="BY80" s="132">
        <f t="shared" si="99"/>
        <v>679</v>
      </c>
      <c r="BZ80" s="400"/>
      <c r="CA80" s="133" t="s">
        <v>142</v>
      </c>
      <c r="CB80" s="194"/>
      <c r="CC80" s="194"/>
      <c r="CD80" s="194"/>
      <c r="CE80" s="194"/>
      <c r="CF80" s="194"/>
      <c r="CG80" s="122"/>
      <c r="CH80" s="122"/>
      <c r="CI80" s="129"/>
      <c r="CJ80" s="129"/>
      <c r="CK80" s="129"/>
      <c r="CL80" s="130"/>
      <c r="CM80" s="193">
        <v>10000</v>
      </c>
      <c r="CN80" s="131">
        <f t="shared" si="124"/>
        <v>0</v>
      </c>
      <c r="CO80" s="132">
        <f t="shared" si="100"/>
        <v>0</v>
      </c>
      <c r="CP80" s="363" t="s">
        <v>142</v>
      </c>
      <c r="CQ80" s="364"/>
      <c r="CR80" s="364"/>
      <c r="CS80" s="364"/>
      <c r="CT80" s="364"/>
      <c r="CU80" s="364"/>
      <c r="CV80" s="358"/>
      <c r="CW80" s="358"/>
      <c r="CX80" s="367"/>
      <c r="CY80" s="367"/>
      <c r="CZ80" s="367"/>
      <c r="DA80" s="368"/>
      <c r="DB80" s="369">
        <v>10000</v>
      </c>
      <c r="DC80" s="370">
        <f t="shared" si="125"/>
        <v>0</v>
      </c>
      <c r="DD80" s="371">
        <f t="shared" si="113"/>
        <v>0</v>
      </c>
      <c r="DE80" s="133" t="s">
        <v>142</v>
      </c>
      <c r="DF80" s="194"/>
      <c r="DG80" s="194"/>
      <c r="DH80" s="194"/>
      <c r="DI80" s="194"/>
      <c r="DJ80" s="194"/>
      <c r="DK80" s="122"/>
      <c r="DL80" s="122"/>
      <c r="DM80" s="129"/>
      <c r="DN80" s="129"/>
      <c r="DO80" s="129"/>
      <c r="DP80" s="130"/>
      <c r="DQ80" s="193">
        <v>10000</v>
      </c>
      <c r="DR80" s="131">
        <f t="shared" si="126"/>
        <v>0</v>
      </c>
      <c r="DS80" s="132">
        <f t="shared" si="101"/>
        <v>0</v>
      </c>
      <c r="DT80" s="133" t="s">
        <v>142</v>
      </c>
      <c r="DU80" s="194"/>
      <c r="DV80" s="194"/>
      <c r="DW80" s="194"/>
      <c r="DX80" s="194"/>
      <c r="DY80" s="194"/>
      <c r="DZ80" s="122"/>
      <c r="EA80" s="122"/>
      <c r="EB80" s="129"/>
      <c r="EC80" s="129"/>
      <c r="ED80" s="129"/>
      <c r="EE80" s="130"/>
      <c r="EF80" s="193">
        <v>10000</v>
      </c>
      <c r="EG80" s="131">
        <f t="shared" si="127"/>
        <v>0</v>
      </c>
      <c r="EH80" s="132">
        <f t="shared" si="102"/>
        <v>0</v>
      </c>
      <c r="EI80" s="133" t="s">
        <v>142</v>
      </c>
      <c r="EJ80" s="194"/>
      <c r="EK80" s="194"/>
      <c r="EL80" s="194"/>
      <c r="EM80" s="194"/>
      <c r="EN80" s="194"/>
      <c r="EO80" s="122"/>
      <c r="EP80" s="122"/>
      <c r="EQ80" s="129"/>
      <c r="ER80" s="129"/>
      <c r="ES80" s="129"/>
      <c r="ET80" s="130"/>
      <c r="EU80" s="193">
        <v>10000</v>
      </c>
      <c r="EV80" s="131">
        <f t="shared" si="128"/>
        <v>0</v>
      </c>
      <c r="EW80" s="132">
        <f t="shared" si="103"/>
        <v>0</v>
      </c>
      <c r="EX80" s="133" t="s">
        <v>142</v>
      </c>
      <c r="EY80" s="194"/>
      <c r="EZ80" s="194"/>
      <c r="FA80" s="194"/>
      <c r="FB80" s="194"/>
      <c r="FC80" s="194"/>
      <c r="FD80" s="122"/>
      <c r="FE80" s="122"/>
      <c r="FF80" s="129"/>
      <c r="FG80" s="129"/>
      <c r="FH80" s="129"/>
      <c r="FI80" s="130"/>
      <c r="FJ80" s="193">
        <v>10000</v>
      </c>
      <c r="FK80" s="131">
        <f t="shared" si="129"/>
        <v>0</v>
      </c>
      <c r="FL80" s="132">
        <f t="shared" si="104"/>
        <v>0</v>
      </c>
      <c r="FM80" s="133" t="s">
        <v>142</v>
      </c>
      <c r="FN80" s="194"/>
      <c r="FO80" s="194"/>
      <c r="FP80" s="194"/>
      <c r="FQ80" s="194"/>
      <c r="FR80" s="194"/>
      <c r="FS80" s="122"/>
      <c r="FT80" s="122"/>
      <c r="FU80" s="129"/>
      <c r="FV80" s="129"/>
      <c r="FW80" s="129"/>
      <c r="FX80" s="130"/>
      <c r="FY80" s="193">
        <v>10000</v>
      </c>
      <c r="FZ80" s="131">
        <f t="shared" si="130"/>
        <v>0</v>
      </c>
      <c r="GA80" s="132">
        <f t="shared" si="105"/>
        <v>0</v>
      </c>
      <c r="GB80" s="133" t="s">
        <v>142</v>
      </c>
      <c r="GC80" s="194"/>
      <c r="GD80" s="194"/>
      <c r="GE80" s="194"/>
      <c r="GF80" s="194"/>
      <c r="GG80" s="194"/>
      <c r="GH80" s="122"/>
      <c r="GI80" s="122"/>
      <c r="GJ80" s="129"/>
      <c r="GK80" s="129"/>
      <c r="GL80" s="129"/>
      <c r="GM80" s="130"/>
      <c r="GN80" s="193">
        <v>10000</v>
      </c>
      <c r="GO80" s="131">
        <f t="shared" si="131"/>
        <v>0</v>
      </c>
      <c r="GP80" s="132">
        <f t="shared" si="106"/>
        <v>0</v>
      </c>
      <c r="GQ80" s="133" t="s">
        <v>142</v>
      </c>
      <c r="GR80" s="194"/>
      <c r="GS80" s="194"/>
      <c r="GT80" s="194"/>
      <c r="GU80" s="194"/>
      <c r="GV80" s="194"/>
      <c r="GW80" s="122"/>
      <c r="GX80" s="122"/>
      <c r="GY80" s="129"/>
      <c r="GZ80" s="129"/>
      <c r="HA80" s="129"/>
      <c r="HB80" s="130"/>
      <c r="HC80" s="193">
        <v>10000</v>
      </c>
      <c r="HD80" s="131">
        <f t="shared" si="132"/>
        <v>0</v>
      </c>
      <c r="HE80" s="132">
        <f t="shared" si="107"/>
        <v>2737</v>
      </c>
      <c r="HF80" s="133" t="s">
        <v>142</v>
      </c>
      <c r="HG80" s="194"/>
      <c r="HH80" s="194"/>
      <c r="HI80" s="194"/>
      <c r="HJ80" s="194"/>
      <c r="HK80" s="194"/>
      <c r="HL80" s="122"/>
      <c r="HM80" s="122"/>
      <c r="HN80" s="129"/>
      <c r="HO80" s="129"/>
      <c r="HP80" s="129"/>
      <c r="HQ80" s="130"/>
      <c r="HR80" s="193"/>
      <c r="HS80" s="131">
        <f t="shared" si="133"/>
        <v>0</v>
      </c>
      <c r="HT80" s="132">
        <f t="shared" si="114"/>
        <v>1341</v>
      </c>
      <c r="HU80" s="133" t="s">
        <v>142</v>
      </c>
      <c r="HV80" s="194"/>
      <c r="HW80" s="194"/>
      <c r="HX80" s="194"/>
      <c r="HY80" s="194"/>
      <c r="HZ80" s="194"/>
      <c r="IA80" s="122"/>
      <c r="IB80" s="122"/>
      <c r="IC80" s="129"/>
      <c r="ID80" s="129"/>
      <c r="IE80" s="129"/>
      <c r="IF80" s="130"/>
      <c r="IG80" s="193"/>
      <c r="IH80" s="131">
        <f t="shared" si="134"/>
        <v>0</v>
      </c>
      <c r="II80" s="132">
        <f t="shared" si="115"/>
        <v>6499</v>
      </c>
      <c r="IJ80" s="133" t="s">
        <v>142</v>
      </c>
      <c r="IK80" s="194"/>
      <c r="IL80" s="194"/>
      <c r="IM80" s="194"/>
      <c r="IN80" s="194"/>
      <c r="IO80" s="194"/>
      <c r="IP80" s="122"/>
      <c r="IQ80" s="122"/>
      <c r="IR80" s="129"/>
      <c r="IS80" s="129"/>
      <c r="IT80" s="129"/>
      <c r="IU80" s="130"/>
      <c r="IV80" s="193"/>
      <c r="IW80" s="131">
        <f t="shared" si="135"/>
        <v>0</v>
      </c>
      <c r="IX80" s="132">
        <f t="shared" si="116"/>
        <v>1508</v>
      </c>
      <c r="IY80" s="133" t="s">
        <v>142</v>
      </c>
      <c r="IZ80" s="194"/>
      <c r="JA80" s="194"/>
      <c r="JB80" s="194"/>
      <c r="JC80" s="194"/>
      <c r="JD80" s="194"/>
      <c r="JE80" s="122"/>
      <c r="JF80" s="122"/>
      <c r="JG80" s="129"/>
      <c r="JH80" s="129"/>
      <c r="JI80" s="129"/>
      <c r="JJ80" s="130"/>
      <c r="JK80" s="193"/>
      <c r="JL80" s="131">
        <f t="shared" si="136"/>
        <v>0</v>
      </c>
      <c r="JM80" s="132">
        <f t="shared" si="71"/>
        <v>2955</v>
      </c>
      <c r="JN80" s="133" t="s">
        <v>142</v>
      </c>
      <c r="JO80" s="194"/>
      <c r="JP80" s="194"/>
      <c r="JQ80" s="194"/>
      <c r="JR80" s="194"/>
      <c r="JS80" s="194"/>
      <c r="JT80" s="122"/>
      <c r="JU80" s="122"/>
      <c r="JV80" s="129"/>
      <c r="JW80" s="129"/>
      <c r="JX80" s="129"/>
      <c r="JY80" s="130"/>
      <c r="JZ80" s="193"/>
      <c r="KA80" s="131">
        <f t="shared" si="77"/>
        <v>0</v>
      </c>
      <c r="KB80" s="132">
        <f t="shared" si="117"/>
        <v>252</v>
      </c>
      <c r="KC80" s="133" t="s">
        <v>142</v>
      </c>
      <c r="KD80" s="194"/>
      <c r="KE80" s="194"/>
      <c r="KF80" s="194"/>
      <c r="KG80" s="194"/>
      <c r="KH80" s="194"/>
      <c r="KI80" s="122"/>
      <c r="KJ80" s="122"/>
      <c r="KK80" s="129"/>
      <c r="KL80" s="129"/>
      <c r="KM80" s="129"/>
      <c r="KN80" s="130"/>
      <c r="KO80" s="193"/>
      <c r="KP80" s="131">
        <f t="shared" si="137"/>
        <v>0</v>
      </c>
      <c r="KQ80" s="132">
        <f t="shared" si="118"/>
        <v>-230</v>
      </c>
      <c r="KR80" s="133" t="s">
        <v>142</v>
      </c>
      <c r="KS80" s="194"/>
      <c r="KT80" s="194"/>
      <c r="KU80" s="194"/>
      <c r="KV80" s="194"/>
      <c r="KW80" s="194"/>
      <c r="KX80" s="122"/>
      <c r="KY80" s="122"/>
      <c r="KZ80" s="129"/>
      <c r="LA80" s="129"/>
      <c r="LB80" s="129"/>
      <c r="LC80" s="130"/>
      <c r="LD80" s="193"/>
      <c r="LE80" s="131">
        <f t="shared" si="138"/>
        <v>0</v>
      </c>
      <c r="LF80" s="132">
        <f t="shared" si="119"/>
        <v>2138</v>
      </c>
      <c r="LG80" s="271"/>
      <c r="LH80" s="133" t="s">
        <v>142</v>
      </c>
      <c r="LI80" s="194"/>
      <c r="LJ80" s="194"/>
      <c r="LK80" s="194"/>
      <c r="LL80" s="194"/>
      <c r="LM80" s="192"/>
      <c r="LN80" s="194"/>
      <c r="LO80" s="194"/>
      <c r="LP80" s="121"/>
      <c r="LQ80" s="122"/>
      <c r="LR80" s="122"/>
      <c r="LS80" s="122"/>
      <c r="LT80" s="122"/>
      <c r="LU80" s="129">
        <v>1</v>
      </c>
      <c r="LV80" s="129"/>
      <c r="LW80" s="129"/>
      <c r="LX80" s="130"/>
      <c r="LY80" s="193">
        <v>1000</v>
      </c>
      <c r="LZ80" s="131">
        <f t="shared" si="139"/>
        <v>0</v>
      </c>
      <c r="MA80" s="132">
        <f t="shared" si="108"/>
        <v>0</v>
      </c>
      <c r="MB80" s="229"/>
      <c r="MC80" s="133" t="s">
        <v>142</v>
      </c>
      <c r="MD80" s="194"/>
      <c r="ME80" s="194"/>
      <c r="MF80" s="194"/>
      <c r="MG80" s="194"/>
      <c r="MH80" s="192"/>
      <c r="MI80" s="194"/>
      <c r="MJ80" s="194"/>
      <c r="MK80" s="121"/>
      <c r="ML80" s="122"/>
      <c r="MM80" s="122"/>
      <c r="MN80" s="122"/>
      <c r="MO80" s="122"/>
      <c r="MP80" s="129">
        <v>1</v>
      </c>
      <c r="MQ80" s="129"/>
      <c r="MR80" s="129"/>
      <c r="MS80" s="130"/>
      <c r="MT80" s="193">
        <v>1000</v>
      </c>
      <c r="MU80" s="131">
        <f t="shared" si="140"/>
        <v>0</v>
      </c>
      <c r="MV80" s="132">
        <f t="shared" si="109"/>
        <v>0</v>
      </c>
      <c r="MX80" s="133" t="s">
        <v>142</v>
      </c>
      <c r="MY80" s="194"/>
      <c r="MZ80" s="194"/>
      <c r="NA80" s="194"/>
      <c r="NB80" s="194"/>
      <c r="NC80" s="192"/>
      <c r="ND80" s="194"/>
      <c r="NE80" s="194"/>
      <c r="NF80" s="121"/>
      <c r="NG80" s="122"/>
      <c r="NH80" s="122"/>
      <c r="NI80" s="122"/>
      <c r="NJ80" s="122"/>
      <c r="NK80" s="129">
        <v>1</v>
      </c>
      <c r="NL80" s="129"/>
      <c r="NM80" s="129"/>
      <c r="NN80" s="130"/>
      <c r="NO80" s="193">
        <v>1000</v>
      </c>
      <c r="NP80" s="131">
        <f t="shared" si="141"/>
        <v>0</v>
      </c>
      <c r="NQ80" s="132">
        <f t="shared" si="110"/>
        <v>0</v>
      </c>
      <c r="NS80" s="133" t="s">
        <v>142</v>
      </c>
      <c r="NT80" s="194"/>
      <c r="NU80" s="194"/>
      <c r="NV80" s="194"/>
      <c r="NW80" s="194"/>
      <c r="NX80" s="192"/>
      <c r="NY80" s="194"/>
      <c r="NZ80" s="194"/>
      <c r="OA80" s="121"/>
      <c r="OB80" s="122"/>
      <c r="OC80" s="122"/>
      <c r="OD80" s="122"/>
      <c r="OE80" s="122"/>
      <c r="OF80" s="129">
        <v>30</v>
      </c>
      <c r="OG80" s="129">
        <v>46</v>
      </c>
      <c r="OH80" s="129">
        <v>-48</v>
      </c>
      <c r="OI80" s="130">
        <v>46</v>
      </c>
      <c r="OJ80" s="193">
        <v>1000</v>
      </c>
      <c r="OK80" s="131">
        <f t="shared" si="142"/>
        <v>46</v>
      </c>
      <c r="OL80" s="132">
        <f t="shared" si="111"/>
        <v>793</v>
      </c>
      <c r="OQ80" s="363" t="s">
        <v>142</v>
      </c>
      <c r="OR80" s="473"/>
      <c r="OS80" s="473"/>
      <c r="OT80" s="473"/>
      <c r="OU80" s="473"/>
      <c r="OV80" s="473"/>
      <c r="OW80" s="358"/>
      <c r="OX80" s="358"/>
      <c r="OY80" s="367"/>
      <c r="OZ80" s="367"/>
      <c r="PA80" s="367"/>
      <c r="PB80" s="368"/>
      <c r="PC80" s="476">
        <v>1000</v>
      </c>
      <c r="PD80" s="370">
        <f t="shared" si="143"/>
        <v>0</v>
      </c>
      <c r="PE80" s="477">
        <f t="shared" si="89"/>
        <v>0</v>
      </c>
      <c r="PF80" s="133" t="s">
        <v>142</v>
      </c>
      <c r="PG80" s="194"/>
      <c r="PH80" s="194"/>
      <c r="PI80" s="194"/>
      <c r="PJ80" s="194"/>
      <c r="PK80" s="194"/>
      <c r="PL80" s="122"/>
      <c r="PM80" s="122"/>
      <c r="PN80" s="367"/>
      <c r="PO80" s="367"/>
      <c r="PP80" s="367"/>
      <c r="PQ80" s="368"/>
      <c r="PR80" s="193">
        <v>1000</v>
      </c>
      <c r="PS80" s="131">
        <f t="shared" si="144"/>
        <v>0</v>
      </c>
      <c r="PT80" s="132">
        <f t="shared" si="90"/>
        <v>0</v>
      </c>
      <c r="PU80" s="133" t="s">
        <v>142</v>
      </c>
      <c r="PV80" s="194"/>
      <c r="PW80" s="194"/>
      <c r="PX80" s="194"/>
      <c r="PY80" s="194"/>
      <c r="PZ80" s="194"/>
      <c r="QA80" s="122"/>
      <c r="QB80" s="122"/>
      <c r="QC80" s="367"/>
      <c r="QD80" s="367"/>
      <c r="QE80" s="367"/>
      <c r="QF80" s="368"/>
      <c r="QG80" s="193">
        <v>1000</v>
      </c>
      <c r="QH80" s="131">
        <f t="shared" si="145"/>
        <v>0</v>
      </c>
      <c r="QI80" s="132">
        <f t="shared" si="91"/>
        <v>0</v>
      </c>
      <c r="QJ80" s="133" t="s">
        <v>142</v>
      </c>
      <c r="QK80" s="194"/>
      <c r="QL80" s="194"/>
      <c r="QM80" s="194"/>
      <c r="QN80" s="194"/>
      <c r="QO80" s="194"/>
      <c r="QP80" s="122"/>
      <c r="QQ80" s="122"/>
      <c r="QR80" s="367"/>
      <c r="QS80" s="367"/>
      <c r="QT80" s="367"/>
      <c r="QU80" s="368"/>
      <c r="QV80" s="193">
        <v>1000</v>
      </c>
      <c r="QW80" s="131">
        <f t="shared" si="146"/>
        <v>0</v>
      </c>
      <c r="QX80" s="132">
        <f t="shared" si="92"/>
        <v>0</v>
      </c>
      <c r="QY80" s="133" t="s">
        <v>142</v>
      </c>
      <c r="QZ80" s="194"/>
      <c r="RA80" s="194"/>
      <c r="RB80" s="194"/>
      <c r="RC80" s="194"/>
      <c r="RD80" s="194"/>
      <c r="RE80" s="122"/>
      <c r="RF80" s="122"/>
      <c r="RG80" s="367"/>
      <c r="RH80" s="367"/>
      <c r="RI80" s="367"/>
      <c r="RJ80" s="368"/>
      <c r="RK80" s="193">
        <v>1000</v>
      </c>
      <c r="RL80" s="131">
        <f t="shared" si="147"/>
        <v>0</v>
      </c>
      <c r="RM80" s="132">
        <f t="shared" si="93"/>
        <v>327</v>
      </c>
    </row>
    <row r="81" spans="1:481" ht="14.4">
      <c r="A81" s="133" t="s">
        <v>143</v>
      </c>
      <c r="B81" s="194"/>
      <c r="C81" s="194"/>
      <c r="D81" s="194"/>
      <c r="E81" s="194"/>
      <c r="F81" s="194"/>
      <c r="G81" s="122"/>
      <c r="H81" s="122"/>
      <c r="I81" s="367"/>
      <c r="J81" s="367"/>
      <c r="K81" s="367"/>
      <c r="L81" s="368"/>
      <c r="M81" s="193">
        <v>1000</v>
      </c>
      <c r="N81" s="131">
        <f t="shared" si="98"/>
        <v>0</v>
      </c>
      <c r="O81" s="132">
        <f t="shared" si="112"/>
        <v>18</v>
      </c>
      <c r="Q81" s="133" t="s">
        <v>143</v>
      </c>
      <c r="R81" s="194"/>
      <c r="S81" s="194"/>
      <c r="T81" s="194"/>
      <c r="U81" s="194"/>
      <c r="V81" s="194"/>
      <c r="W81" s="122"/>
      <c r="X81" s="122"/>
      <c r="Y81" s="367"/>
      <c r="Z81" s="367"/>
      <c r="AA81" s="367"/>
      <c r="AB81" s="368"/>
      <c r="AC81" s="193">
        <v>10000</v>
      </c>
      <c r="AD81" s="131">
        <f t="shared" si="120"/>
        <v>0</v>
      </c>
      <c r="AE81" s="132">
        <f t="shared" si="78"/>
        <v>275</v>
      </c>
      <c r="AF81" s="133" t="s">
        <v>143</v>
      </c>
      <c r="AG81" s="194"/>
      <c r="AH81" s="194"/>
      <c r="AI81" s="194"/>
      <c r="AJ81" s="194"/>
      <c r="AK81" s="194"/>
      <c r="AL81" s="122"/>
      <c r="AM81" s="122"/>
      <c r="AN81" s="367"/>
      <c r="AO81" s="367">
        <v>62</v>
      </c>
      <c r="AP81" s="367">
        <v>-5</v>
      </c>
      <c r="AQ81" s="368">
        <v>61</v>
      </c>
      <c r="AR81" s="193">
        <v>10000</v>
      </c>
      <c r="AS81" s="131">
        <f t="shared" si="121"/>
        <v>61</v>
      </c>
      <c r="AT81" s="132">
        <f t="shared" si="79"/>
        <v>969</v>
      </c>
      <c r="AU81" s="133" t="s">
        <v>143</v>
      </c>
      <c r="AV81" s="194"/>
      <c r="AW81" s="194"/>
      <c r="AX81" s="194"/>
      <c r="AY81" s="194"/>
      <c r="AZ81" s="194"/>
      <c r="BA81" s="122"/>
      <c r="BB81" s="122"/>
      <c r="BC81" s="367"/>
      <c r="BD81" s="367">
        <v>62</v>
      </c>
      <c r="BE81" s="367">
        <v>-5</v>
      </c>
      <c r="BF81" s="368">
        <v>61</v>
      </c>
      <c r="BG81" s="193">
        <v>10000</v>
      </c>
      <c r="BH81" s="131">
        <f t="shared" si="122"/>
        <v>61</v>
      </c>
      <c r="BI81" s="132">
        <f t="shared" si="80"/>
        <v>969</v>
      </c>
      <c r="BJ81" s="400"/>
      <c r="BK81" s="133" t="s">
        <v>143</v>
      </c>
      <c r="BL81" s="194"/>
      <c r="BM81" s="194"/>
      <c r="BN81" s="194"/>
      <c r="BO81" s="194"/>
      <c r="BP81" s="194"/>
      <c r="BQ81" s="122"/>
      <c r="BR81" s="122"/>
      <c r="BS81" s="129">
        <v>12</v>
      </c>
      <c r="BT81" s="129">
        <v>34</v>
      </c>
      <c r="BU81" s="129">
        <v>-40</v>
      </c>
      <c r="BV81" s="130">
        <v>34</v>
      </c>
      <c r="BW81" s="193">
        <v>10000</v>
      </c>
      <c r="BX81" s="131">
        <f t="shared" si="123"/>
        <v>34</v>
      </c>
      <c r="BY81" s="132">
        <f t="shared" si="99"/>
        <v>713</v>
      </c>
      <c r="BZ81" s="400"/>
      <c r="CA81" s="133" t="s">
        <v>143</v>
      </c>
      <c r="CB81" s="194"/>
      <c r="CC81" s="194"/>
      <c r="CD81" s="194"/>
      <c r="CE81" s="194"/>
      <c r="CF81" s="194"/>
      <c r="CG81" s="122"/>
      <c r="CH81" s="122"/>
      <c r="CI81" s="129"/>
      <c r="CJ81" s="129"/>
      <c r="CK81" s="129"/>
      <c r="CL81" s="130"/>
      <c r="CM81" s="193">
        <v>10000</v>
      </c>
      <c r="CN81" s="131">
        <f t="shared" si="124"/>
        <v>0</v>
      </c>
      <c r="CO81" s="132">
        <f t="shared" si="100"/>
        <v>0</v>
      </c>
      <c r="CP81" s="363" t="s">
        <v>143</v>
      </c>
      <c r="CQ81" s="364"/>
      <c r="CR81" s="364"/>
      <c r="CS81" s="364"/>
      <c r="CT81" s="364"/>
      <c r="CU81" s="364"/>
      <c r="CV81" s="358"/>
      <c r="CW81" s="358"/>
      <c r="CX81" s="367"/>
      <c r="CY81" s="367"/>
      <c r="CZ81" s="367"/>
      <c r="DA81" s="368"/>
      <c r="DB81" s="369">
        <v>10000</v>
      </c>
      <c r="DC81" s="370">
        <f t="shared" si="125"/>
        <v>0</v>
      </c>
      <c r="DD81" s="371">
        <f t="shared" si="113"/>
        <v>0</v>
      </c>
      <c r="DE81" s="133" t="s">
        <v>143</v>
      </c>
      <c r="DF81" s="194"/>
      <c r="DG81" s="194"/>
      <c r="DH81" s="194"/>
      <c r="DI81" s="194"/>
      <c r="DJ81" s="194"/>
      <c r="DK81" s="122"/>
      <c r="DL81" s="122"/>
      <c r="DM81" s="129"/>
      <c r="DN81" s="129"/>
      <c r="DO81" s="129"/>
      <c r="DP81" s="130"/>
      <c r="DQ81" s="193">
        <v>10000</v>
      </c>
      <c r="DR81" s="131">
        <f t="shared" si="126"/>
        <v>0</v>
      </c>
      <c r="DS81" s="132">
        <f t="shared" si="101"/>
        <v>0</v>
      </c>
      <c r="DT81" s="133" t="s">
        <v>143</v>
      </c>
      <c r="DU81" s="194"/>
      <c r="DV81" s="194"/>
      <c r="DW81" s="194"/>
      <c r="DX81" s="194"/>
      <c r="DY81" s="194"/>
      <c r="DZ81" s="122"/>
      <c r="EA81" s="122"/>
      <c r="EB81" s="129"/>
      <c r="EC81" s="129"/>
      <c r="ED81" s="129"/>
      <c r="EE81" s="130"/>
      <c r="EF81" s="193">
        <v>10000</v>
      </c>
      <c r="EG81" s="131">
        <f t="shared" si="127"/>
        <v>0</v>
      </c>
      <c r="EH81" s="132">
        <f t="shared" si="102"/>
        <v>0</v>
      </c>
      <c r="EI81" s="133" t="s">
        <v>143</v>
      </c>
      <c r="EJ81" s="194"/>
      <c r="EK81" s="194"/>
      <c r="EL81" s="194"/>
      <c r="EM81" s="194"/>
      <c r="EN81" s="194"/>
      <c r="EO81" s="122"/>
      <c r="EP81" s="122"/>
      <c r="EQ81" s="129"/>
      <c r="ER81" s="129"/>
      <c r="ES81" s="129"/>
      <c r="ET81" s="130"/>
      <c r="EU81" s="193">
        <v>10000</v>
      </c>
      <c r="EV81" s="131">
        <f t="shared" si="128"/>
        <v>0</v>
      </c>
      <c r="EW81" s="132">
        <f t="shared" si="103"/>
        <v>0</v>
      </c>
      <c r="EX81" s="133" t="s">
        <v>143</v>
      </c>
      <c r="EY81" s="194"/>
      <c r="EZ81" s="194"/>
      <c r="FA81" s="194"/>
      <c r="FB81" s="194"/>
      <c r="FC81" s="194"/>
      <c r="FD81" s="122"/>
      <c r="FE81" s="122"/>
      <c r="FF81" s="129"/>
      <c r="FG81" s="129"/>
      <c r="FH81" s="129"/>
      <c r="FI81" s="130"/>
      <c r="FJ81" s="193">
        <v>10000</v>
      </c>
      <c r="FK81" s="131">
        <f t="shared" si="129"/>
        <v>0</v>
      </c>
      <c r="FL81" s="132">
        <f t="shared" si="104"/>
        <v>0</v>
      </c>
      <c r="FM81" s="133" t="s">
        <v>143</v>
      </c>
      <c r="FN81" s="194"/>
      <c r="FO81" s="194"/>
      <c r="FP81" s="194"/>
      <c r="FQ81" s="194"/>
      <c r="FR81" s="194"/>
      <c r="FS81" s="122"/>
      <c r="FT81" s="122"/>
      <c r="FU81" s="129"/>
      <c r="FV81" s="129"/>
      <c r="FW81" s="129"/>
      <c r="FX81" s="130"/>
      <c r="FY81" s="193">
        <v>10000</v>
      </c>
      <c r="FZ81" s="131">
        <f t="shared" si="130"/>
        <v>0</v>
      </c>
      <c r="GA81" s="132">
        <f t="shared" si="105"/>
        <v>0</v>
      </c>
      <c r="GB81" s="133" t="s">
        <v>143</v>
      </c>
      <c r="GC81" s="194"/>
      <c r="GD81" s="194"/>
      <c r="GE81" s="194"/>
      <c r="GF81" s="194"/>
      <c r="GG81" s="194"/>
      <c r="GH81" s="122"/>
      <c r="GI81" s="122"/>
      <c r="GJ81" s="129"/>
      <c r="GK81" s="129"/>
      <c r="GL81" s="129"/>
      <c r="GM81" s="130"/>
      <c r="GN81" s="193">
        <v>10000</v>
      </c>
      <c r="GO81" s="131">
        <f t="shared" si="131"/>
        <v>0</v>
      </c>
      <c r="GP81" s="132">
        <f t="shared" si="106"/>
        <v>0</v>
      </c>
      <c r="GQ81" s="133" t="s">
        <v>143</v>
      </c>
      <c r="GR81" s="194"/>
      <c r="GS81" s="194"/>
      <c r="GT81" s="194"/>
      <c r="GU81" s="194"/>
      <c r="GV81" s="194"/>
      <c r="GW81" s="122"/>
      <c r="GX81" s="122"/>
      <c r="GY81" s="129"/>
      <c r="GZ81" s="129"/>
      <c r="HA81" s="129"/>
      <c r="HB81" s="130"/>
      <c r="HC81" s="193">
        <v>10000</v>
      </c>
      <c r="HD81" s="131">
        <f t="shared" si="132"/>
        <v>0</v>
      </c>
      <c r="HE81" s="132">
        <f t="shared" si="107"/>
        <v>2737</v>
      </c>
      <c r="HF81" s="133" t="s">
        <v>143</v>
      </c>
      <c r="HG81" s="194"/>
      <c r="HH81" s="194"/>
      <c r="HI81" s="194"/>
      <c r="HJ81" s="194"/>
      <c r="HK81" s="194"/>
      <c r="HL81" s="122"/>
      <c r="HM81" s="122"/>
      <c r="HN81" s="129"/>
      <c r="HO81" s="129"/>
      <c r="HP81" s="129"/>
      <c r="HQ81" s="130"/>
      <c r="HR81" s="193"/>
      <c r="HS81" s="131">
        <f t="shared" si="133"/>
        <v>0</v>
      </c>
      <c r="HT81" s="132">
        <f t="shared" si="114"/>
        <v>1341</v>
      </c>
      <c r="HU81" s="133" t="s">
        <v>143</v>
      </c>
      <c r="HV81" s="194"/>
      <c r="HW81" s="194"/>
      <c r="HX81" s="194"/>
      <c r="HY81" s="194"/>
      <c r="HZ81" s="194"/>
      <c r="IA81" s="122"/>
      <c r="IB81" s="122"/>
      <c r="IC81" s="129"/>
      <c r="ID81" s="129"/>
      <c r="IE81" s="129"/>
      <c r="IF81" s="130"/>
      <c r="IG81" s="193"/>
      <c r="IH81" s="131">
        <f t="shared" si="134"/>
        <v>0</v>
      </c>
      <c r="II81" s="132">
        <f t="shared" si="115"/>
        <v>6499</v>
      </c>
      <c r="IJ81" s="133" t="s">
        <v>143</v>
      </c>
      <c r="IK81" s="194"/>
      <c r="IL81" s="194"/>
      <c r="IM81" s="194"/>
      <c r="IN81" s="194"/>
      <c r="IO81" s="194"/>
      <c r="IP81" s="122"/>
      <c r="IQ81" s="122"/>
      <c r="IR81" s="129"/>
      <c r="IS81" s="129"/>
      <c r="IT81" s="129"/>
      <c r="IU81" s="130"/>
      <c r="IV81" s="193"/>
      <c r="IW81" s="131">
        <f t="shared" si="135"/>
        <v>0</v>
      </c>
      <c r="IX81" s="132">
        <f t="shared" si="116"/>
        <v>1508</v>
      </c>
      <c r="IY81" s="133" t="s">
        <v>143</v>
      </c>
      <c r="IZ81" s="194"/>
      <c r="JA81" s="194"/>
      <c r="JB81" s="194"/>
      <c r="JC81" s="194"/>
      <c r="JD81" s="194"/>
      <c r="JE81" s="122"/>
      <c r="JF81" s="122"/>
      <c r="JG81" s="129"/>
      <c r="JH81" s="129"/>
      <c r="JI81" s="129"/>
      <c r="JJ81" s="130"/>
      <c r="JK81" s="193"/>
      <c r="JL81" s="131">
        <f t="shared" si="136"/>
        <v>0</v>
      </c>
      <c r="JM81" s="132">
        <f t="shared" si="71"/>
        <v>2955</v>
      </c>
      <c r="JN81" s="133" t="s">
        <v>143</v>
      </c>
      <c r="JO81" s="194"/>
      <c r="JP81" s="194"/>
      <c r="JQ81" s="194"/>
      <c r="JR81" s="194"/>
      <c r="JS81" s="194"/>
      <c r="JT81" s="122"/>
      <c r="JU81" s="122"/>
      <c r="JV81" s="129"/>
      <c r="JW81" s="129"/>
      <c r="JX81" s="129"/>
      <c r="JY81" s="130"/>
      <c r="JZ81" s="193"/>
      <c r="KA81" s="131">
        <f t="shared" si="77"/>
        <v>0</v>
      </c>
      <c r="KB81" s="132">
        <f t="shared" si="117"/>
        <v>252</v>
      </c>
      <c r="KC81" s="133" t="s">
        <v>143</v>
      </c>
      <c r="KD81" s="194"/>
      <c r="KE81" s="194"/>
      <c r="KF81" s="194"/>
      <c r="KG81" s="194"/>
      <c r="KH81" s="194"/>
      <c r="KI81" s="122"/>
      <c r="KJ81" s="122"/>
      <c r="KK81" s="129"/>
      <c r="KL81" s="129"/>
      <c r="KM81" s="129"/>
      <c r="KN81" s="130"/>
      <c r="KO81" s="193"/>
      <c r="KP81" s="131">
        <f t="shared" si="137"/>
        <v>0</v>
      </c>
      <c r="KQ81" s="132">
        <f t="shared" si="118"/>
        <v>-230</v>
      </c>
      <c r="KR81" s="133" t="s">
        <v>143</v>
      </c>
      <c r="KS81" s="194"/>
      <c r="KT81" s="194"/>
      <c r="KU81" s="194"/>
      <c r="KV81" s="194"/>
      <c r="KW81" s="194"/>
      <c r="KX81" s="122"/>
      <c r="KY81" s="122"/>
      <c r="KZ81" s="129"/>
      <c r="LA81" s="129"/>
      <c r="LB81" s="129"/>
      <c r="LC81" s="130"/>
      <c r="LD81" s="193"/>
      <c r="LE81" s="131">
        <f t="shared" si="138"/>
        <v>0</v>
      </c>
      <c r="LF81" s="132">
        <f t="shared" si="119"/>
        <v>2138</v>
      </c>
      <c r="LG81" s="271"/>
      <c r="LH81" s="133" t="s">
        <v>143</v>
      </c>
      <c r="LI81" s="194"/>
      <c r="LJ81" s="194"/>
      <c r="LK81" s="194"/>
      <c r="LL81" s="194"/>
      <c r="LM81" s="192"/>
      <c r="LN81" s="194"/>
      <c r="LO81" s="194"/>
      <c r="LP81" s="121"/>
      <c r="LQ81" s="122"/>
      <c r="LR81" s="122"/>
      <c r="LS81" s="122"/>
      <c r="LT81" s="122"/>
      <c r="LU81" s="129">
        <v>1</v>
      </c>
      <c r="LV81" s="129"/>
      <c r="LW81" s="129"/>
      <c r="LX81" s="130"/>
      <c r="LY81" s="193">
        <v>1000</v>
      </c>
      <c r="LZ81" s="131">
        <f t="shared" si="139"/>
        <v>0</v>
      </c>
      <c r="MA81" s="132">
        <f t="shared" si="108"/>
        <v>0</v>
      </c>
      <c r="MB81" s="229"/>
      <c r="MC81" s="133" t="s">
        <v>143</v>
      </c>
      <c r="MD81" s="194"/>
      <c r="ME81" s="194"/>
      <c r="MF81" s="194"/>
      <c r="MG81" s="194"/>
      <c r="MH81" s="192"/>
      <c r="MI81" s="194"/>
      <c r="MJ81" s="194"/>
      <c r="MK81" s="121"/>
      <c r="ML81" s="122"/>
      <c r="MM81" s="122"/>
      <c r="MN81" s="122"/>
      <c r="MO81" s="122"/>
      <c r="MP81" s="129">
        <v>1</v>
      </c>
      <c r="MQ81" s="129"/>
      <c r="MR81" s="129"/>
      <c r="MS81" s="130"/>
      <c r="MT81" s="193">
        <v>1000</v>
      </c>
      <c r="MU81" s="131">
        <f t="shared" si="140"/>
        <v>0</v>
      </c>
      <c r="MV81" s="132">
        <f t="shared" si="109"/>
        <v>0</v>
      </c>
      <c r="MX81" s="133" t="s">
        <v>143</v>
      </c>
      <c r="MY81" s="194"/>
      <c r="MZ81" s="194"/>
      <c r="NA81" s="194"/>
      <c r="NB81" s="194"/>
      <c r="NC81" s="192"/>
      <c r="ND81" s="194"/>
      <c r="NE81" s="194"/>
      <c r="NF81" s="121"/>
      <c r="NG81" s="122"/>
      <c r="NH81" s="122"/>
      <c r="NI81" s="122"/>
      <c r="NJ81" s="122"/>
      <c r="NK81" s="129">
        <v>1</v>
      </c>
      <c r="NL81" s="129"/>
      <c r="NM81" s="129"/>
      <c r="NN81" s="130"/>
      <c r="NO81" s="193">
        <v>1000</v>
      </c>
      <c r="NP81" s="131">
        <f t="shared" si="141"/>
        <v>0</v>
      </c>
      <c r="NQ81" s="132">
        <f t="shared" si="110"/>
        <v>0</v>
      </c>
      <c r="NS81" s="133" t="s">
        <v>143</v>
      </c>
      <c r="NT81" s="194"/>
      <c r="NU81" s="194"/>
      <c r="NV81" s="194"/>
      <c r="NW81" s="194"/>
      <c r="NX81" s="192"/>
      <c r="NY81" s="194"/>
      <c r="NZ81" s="194"/>
      <c r="OA81" s="121"/>
      <c r="OB81" s="122"/>
      <c r="OC81" s="122"/>
      <c r="OD81" s="122"/>
      <c r="OE81" s="122"/>
      <c r="OF81" s="129">
        <v>36</v>
      </c>
      <c r="OG81" s="129">
        <v>72</v>
      </c>
      <c r="OH81" s="129">
        <v>-64</v>
      </c>
      <c r="OI81" s="130">
        <v>70</v>
      </c>
      <c r="OJ81" s="193">
        <v>1000</v>
      </c>
      <c r="OK81" s="131">
        <f t="shared" si="142"/>
        <v>70</v>
      </c>
      <c r="OL81" s="132">
        <f t="shared" si="111"/>
        <v>863</v>
      </c>
      <c r="OQ81" s="363" t="s">
        <v>143</v>
      </c>
      <c r="OR81" s="473"/>
      <c r="OS81" s="473"/>
      <c r="OT81" s="473"/>
      <c r="OU81" s="473"/>
      <c r="OV81" s="473"/>
      <c r="OW81" s="358"/>
      <c r="OX81" s="358"/>
      <c r="OY81" s="367"/>
      <c r="OZ81" s="367"/>
      <c r="PA81" s="367"/>
      <c r="PB81" s="368"/>
      <c r="PC81" s="476">
        <v>1000</v>
      </c>
      <c r="PD81" s="370">
        <f t="shared" si="143"/>
        <v>0</v>
      </c>
      <c r="PE81" s="477">
        <f t="shared" si="89"/>
        <v>0</v>
      </c>
      <c r="PF81" s="133" t="s">
        <v>143</v>
      </c>
      <c r="PG81" s="194"/>
      <c r="PH81" s="194"/>
      <c r="PI81" s="194"/>
      <c r="PJ81" s="194"/>
      <c r="PK81" s="194"/>
      <c r="PL81" s="122"/>
      <c r="PM81" s="122"/>
      <c r="PN81" s="367"/>
      <c r="PO81" s="367"/>
      <c r="PP81" s="367"/>
      <c r="PQ81" s="368"/>
      <c r="PR81" s="193">
        <v>1000</v>
      </c>
      <c r="PS81" s="131">
        <f t="shared" si="144"/>
        <v>0</v>
      </c>
      <c r="PT81" s="132">
        <f t="shared" si="90"/>
        <v>0</v>
      </c>
      <c r="PU81" s="133" t="s">
        <v>143</v>
      </c>
      <c r="PV81" s="194"/>
      <c r="PW81" s="194"/>
      <c r="PX81" s="194"/>
      <c r="PY81" s="194"/>
      <c r="PZ81" s="194"/>
      <c r="QA81" s="122"/>
      <c r="QB81" s="122"/>
      <c r="QC81" s="367"/>
      <c r="QD81" s="367"/>
      <c r="QE81" s="367"/>
      <c r="QF81" s="368"/>
      <c r="QG81" s="193">
        <v>1000</v>
      </c>
      <c r="QH81" s="131">
        <f t="shared" si="145"/>
        <v>0</v>
      </c>
      <c r="QI81" s="132">
        <f t="shared" si="91"/>
        <v>0</v>
      </c>
      <c r="QJ81" s="133" t="s">
        <v>143</v>
      </c>
      <c r="QK81" s="194"/>
      <c r="QL81" s="194"/>
      <c r="QM81" s="194"/>
      <c r="QN81" s="194"/>
      <c r="QO81" s="194"/>
      <c r="QP81" s="122"/>
      <c r="QQ81" s="122"/>
      <c r="QR81" s="367"/>
      <c r="QS81" s="367"/>
      <c r="QT81" s="367"/>
      <c r="QU81" s="368"/>
      <c r="QV81" s="193">
        <v>1000</v>
      </c>
      <c r="QW81" s="131">
        <f t="shared" si="146"/>
        <v>0</v>
      </c>
      <c r="QX81" s="132">
        <f t="shared" si="92"/>
        <v>0</v>
      </c>
      <c r="QY81" s="133" t="s">
        <v>143</v>
      </c>
      <c r="QZ81" s="194"/>
      <c r="RA81" s="194"/>
      <c r="RB81" s="194"/>
      <c r="RC81" s="194"/>
      <c r="RD81" s="194"/>
      <c r="RE81" s="122"/>
      <c r="RF81" s="122"/>
      <c r="RG81" s="367"/>
      <c r="RH81" s="367"/>
      <c r="RI81" s="367"/>
      <c r="RJ81" s="368"/>
      <c r="RK81" s="193">
        <v>1000</v>
      </c>
      <c r="RL81" s="131">
        <f t="shared" si="147"/>
        <v>0</v>
      </c>
      <c r="RM81" s="132">
        <f t="shared" si="93"/>
        <v>327</v>
      </c>
    </row>
    <row r="82" spans="1:481" ht="14.4">
      <c r="A82" s="133" t="s">
        <v>144</v>
      </c>
      <c r="B82" s="194"/>
      <c r="C82" s="194"/>
      <c r="D82" s="194"/>
      <c r="E82" s="194"/>
      <c r="F82" s="194"/>
      <c r="G82" s="122"/>
      <c r="H82" s="122"/>
      <c r="I82" s="367"/>
      <c r="J82" s="367"/>
      <c r="K82" s="367"/>
      <c r="L82" s="368"/>
      <c r="M82" s="193">
        <v>1000</v>
      </c>
      <c r="N82" s="131">
        <f t="shared" si="98"/>
        <v>0</v>
      </c>
      <c r="O82" s="132">
        <f t="shared" si="112"/>
        <v>18</v>
      </c>
      <c r="Q82" s="133" t="s">
        <v>144</v>
      </c>
      <c r="R82" s="194"/>
      <c r="S82" s="194"/>
      <c r="T82" s="194"/>
      <c r="U82" s="194"/>
      <c r="V82" s="194"/>
      <c r="W82" s="122"/>
      <c r="X82" s="122"/>
      <c r="Y82" s="367"/>
      <c r="Z82" s="367"/>
      <c r="AA82" s="367"/>
      <c r="AB82" s="368"/>
      <c r="AC82" s="193">
        <v>10000</v>
      </c>
      <c r="AD82" s="131">
        <f t="shared" si="120"/>
        <v>0</v>
      </c>
      <c r="AE82" s="132">
        <f t="shared" si="78"/>
        <v>275</v>
      </c>
      <c r="AF82" s="133" t="s">
        <v>144</v>
      </c>
      <c r="AG82" s="194"/>
      <c r="AH82" s="194"/>
      <c r="AI82" s="194"/>
      <c r="AJ82" s="194"/>
      <c r="AK82" s="194"/>
      <c r="AL82" s="122"/>
      <c r="AM82" s="122"/>
      <c r="AN82" s="367"/>
      <c r="AO82" s="367">
        <v>78</v>
      </c>
      <c r="AP82" s="367">
        <v>-25</v>
      </c>
      <c r="AQ82" s="368">
        <v>71</v>
      </c>
      <c r="AR82" s="193">
        <v>10000</v>
      </c>
      <c r="AS82" s="131">
        <f t="shared" si="121"/>
        <v>71</v>
      </c>
      <c r="AT82" s="132">
        <f t="shared" si="79"/>
        <v>1040</v>
      </c>
      <c r="AU82" s="133" t="s">
        <v>144</v>
      </c>
      <c r="AV82" s="194"/>
      <c r="AW82" s="194"/>
      <c r="AX82" s="194"/>
      <c r="AY82" s="194"/>
      <c r="AZ82" s="194"/>
      <c r="BA82" s="122"/>
      <c r="BB82" s="122"/>
      <c r="BC82" s="367"/>
      <c r="BD82" s="367">
        <v>78</v>
      </c>
      <c r="BE82" s="367">
        <v>-25</v>
      </c>
      <c r="BF82" s="368">
        <v>71</v>
      </c>
      <c r="BG82" s="193">
        <v>10000</v>
      </c>
      <c r="BH82" s="131">
        <f t="shared" si="122"/>
        <v>71</v>
      </c>
      <c r="BI82" s="132">
        <f t="shared" si="80"/>
        <v>1040</v>
      </c>
      <c r="BJ82" s="400"/>
      <c r="BK82" s="133" t="s">
        <v>144</v>
      </c>
      <c r="BL82" s="194"/>
      <c r="BM82" s="194"/>
      <c r="BN82" s="194"/>
      <c r="BO82" s="194"/>
      <c r="BP82" s="194"/>
      <c r="BQ82" s="122"/>
      <c r="BR82" s="122"/>
      <c r="BS82" s="129">
        <v>24</v>
      </c>
      <c r="BT82" s="129">
        <v>17</v>
      </c>
      <c r="BU82" s="129">
        <v>-182</v>
      </c>
      <c r="BV82" s="130">
        <v>-182</v>
      </c>
      <c r="BW82" s="193">
        <v>10000</v>
      </c>
      <c r="BX82" s="131">
        <f t="shared" si="123"/>
        <v>-182</v>
      </c>
      <c r="BY82" s="132">
        <f t="shared" si="99"/>
        <v>531</v>
      </c>
      <c r="BZ82" s="400"/>
      <c r="CA82" s="133" t="s">
        <v>144</v>
      </c>
      <c r="CB82" s="194"/>
      <c r="CC82" s="194"/>
      <c r="CD82" s="194"/>
      <c r="CE82" s="194"/>
      <c r="CF82" s="194"/>
      <c r="CG82" s="122"/>
      <c r="CH82" s="122"/>
      <c r="CI82" s="129"/>
      <c r="CJ82" s="129"/>
      <c r="CK82" s="129"/>
      <c r="CL82" s="130"/>
      <c r="CM82" s="193">
        <v>10000</v>
      </c>
      <c r="CN82" s="131">
        <f t="shared" si="124"/>
        <v>0</v>
      </c>
      <c r="CO82" s="132">
        <f t="shared" si="100"/>
        <v>0</v>
      </c>
      <c r="CP82" s="363" t="s">
        <v>144</v>
      </c>
      <c r="CQ82" s="364"/>
      <c r="CR82" s="364"/>
      <c r="CS82" s="364"/>
      <c r="CT82" s="364"/>
      <c r="CU82" s="364"/>
      <c r="CV82" s="358"/>
      <c r="CW82" s="358"/>
      <c r="CX82" s="367"/>
      <c r="CY82" s="367"/>
      <c r="CZ82" s="367"/>
      <c r="DA82" s="368"/>
      <c r="DB82" s="369">
        <v>10000</v>
      </c>
      <c r="DC82" s="370">
        <f t="shared" si="125"/>
        <v>0</v>
      </c>
      <c r="DD82" s="371">
        <f t="shared" si="113"/>
        <v>0</v>
      </c>
      <c r="DE82" s="133" t="s">
        <v>144</v>
      </c>
      <c r="DF82" s="194"/>
      <c r="DG82" s="194"/>
      <c r="DH82" s="194"/>
      <c r="DI82" s="194"/>
      <c r="DJ82" s="194"/>
      <c r="DK82" s="122"/>
      <c r="DL82" s="122"/>
      <c r="DM82" s="129"/>
      <c r="DN82" s="129"/>
      <c r="DO82" s="129"/>
      <c r="DP82" s="130"/>
      <c r="DQ82" s="193">
        <v>10000</v>
      </c>
      <c r="DR82" s="131">
        <f t="shared" si="126"/>
        <v>0</v>
      </c>
      <c r="DS82" s="132">
        <f t="shared" si="101"/>
        <v>0</v>
      </c>
      <c r="DT82" s="133" t="s">
        <v>144</v>
      </c>
      <c r="DU82" s="194"/>
      <c r="DV82" s="194"/>
      <c r="DW82" s="194"/>
      <c r="DX82" s="194"/>
      <c r="DY82" s="194"/>
      <c r="DZ82" s="122"/>
      <c r="EA82" s="122"/>
      <c r="EB82" s="129"/>
      <c r="EC82" s="129"/>
      <c r="ED82" s="129"/>
      <c r="EE82" s="130"/>
      <c r="EF82" s="193">
        <v>10000</v>
      </c>
      <c r="EG82" s="131">
        <f t="shared" si="127"/>
        <v>0</v>
      </c>
      <c r="EH82" s="132">
        <f t="shared" si="102"/>
        <v>0</v>
      </c>
      <c r="EI82" s="133" t="s">
        <v>144</v>
      </c>
      <c r="EJ82" s="194"/>
      <c r="EK82" s="194"/>
      <c r="EL82" s="194"/>
      <c r="EM82" s="194"/>
      <c r="EN82" s="194"/>
      <c r="EO82" s="122"/>
      <c r="EP82" s="122"/>
      <c r="EQ82" s="129"/>
      <c r="ER82" s="129"/>
      <c r="ES82" s="129"/>
      <c r="ET82" s="130"/>
      <c r="EU82" s="193">
        <v>10000</v>
      </c>
      <c r="EV82" s="131">
        <f t="shared" si="128"/>
        <v>0</v>
      </c>
      <c r="EW82" s="132">
        <f t="shared" si="103"/>
        <v>0</v>
      </c>
      <c r="EX82" s="133" t="s">
        <v>144</v>
      </c>
      <c r="EY82" s="194"/>
      <c r="EZ82" s="194"/>
      <c r="FA82" s="194"/>
      <c r="FB82" s="194"/>
      <c r="FC82" s="194"/>
      <c r="FD82" s="122"/>
      <c r="FE82" s="122"/>
      <c r="FF82" s="129"/>
      <c r="FG82" s="129"/>
      <c r="FH82" s="129"/>
      <c r="FI82" s="130"/>
      <c r="FJ82" s="193">
        <v>10000</v>
      </c>
      <c r="FK82" s="131">
        <f t="shared" si="129"/>
        <v>0</v>
      </c>
      <c r="FL82" s="132">
        <f t="shared" si="104"/>
        <v>0</v>
      </c>
      <c r="FM82" s="133" t="s">
        <v>144</v>
      </c>
      <c r="FN82" s="194"/>
      <c r="FO82" s="194"/>
      <c r="FP82" s="194"/>
      <c r="FQ82" s="194"/>
      <c r="FR82" s="194"/>
      <c r="FS82" s="122"/>
      <c r="FT82" s="122"/>
      <c r="FU82" s="129"/>
      <c r="FV82" s="129"/>
      <c r="FW82" s="129"/>
      <c r="FX82" s="130"/>
      <c r="FY82" s="193">
        <v>10000</v>
      </c>
      <c r="FZ82" s="131">
        <f t="shared" si="130"/>
        <v>0</v>
      </c>
      <c r="GA82" s="132">
        <f t="shared" si="105"/>
        <v>0</v>
      </c>
      <c r="GB82" s="133" t="s">
        <v>144</v>
      </c>
      <c r="GC82" s="194"/>
      <c r="GD82" s="194"/>
      <c r="GE82" s="194"/>
      <c r="GF82" s="194"/>
      <c r="GG82" s="194"/>
      <c r="GH82" s="122"/>
      <c r="GI82" s="122"/>
      <c r="GJ82" s="129"/>
      <c r="GK82" s="129"/>
      <c r="GL82" s="129"/>
      <c r="GM82" s="130"/>
      <c r="GN82" s="193">
        <v>10000</v>
      </c>
      <c r="GO82" s="131">
        <f t="shared" si="131"/>
        <v>0</v>
      </c>
      <c r="GP82" s="132">
        <f t="shared" si="106"/>
        <v>0</v>
      </c>
      <c r="GQ82" s="133" t="s">
        <v>144</v>
      </c>
      <c r="GR82" s="194"/>
      <c r="GS82" s="194"/>
      <c r="GT82" s="194"/>
      <c r="GU82" s="194"/>
      <c r="GV82" s="194"/>
      <c r="GW82" s="122"/>
      <c r="GX82" s="122"/>
      <c r="GY82" s="129"/>
      <c r="GZ82" s="129"/>
      <c r="HA82" s="129"/>
      <c r="HB82" s="130"/>
      <c r="HC82" s="193">
        <v>10000</v>
      </c>
      <c r="HD82" s="131">
        <f t="shared" si="132"/>
        <v>0</v>
      </c>
      <c r="HE82" s="132">
        <f t="shared" si="107"/>
        <v>2737</v>
      </c>
      <c r="HF82" s="133" t="s">
        <v>144</v>
      </c>
      <c r="HG82" s="194"/>
      <c r="HH82" s="194"/>
      <c r="HI82" s="194"/>
      <c r="HJ82" s="194"/>
      <c r="HK82" s="194"/>
      <c r="HL82" s="122"/>
      <c r="HM82" s="122"/>
      <c r="HN82" s="129"/>
      <c r="HO82" s="129"/>
      <c r="HP82" s="129"/>
      <c r="HQ82" s="130"/>
      <c r="HR82" s="193"/>
      <c r="HS82" s="131">
        <f t="shared" si="133"/>
        <v>0</v>
      </c>
      <c r="HT82" s="132">
        <f t="shared" si="114"/>
        <v>1341</v>
      </c>
      <c r="HU82" s="133" t="s">
        <v>144</v>
      </c>
      <c r="HV82" s="194"/>
      <c r="HW82" s="194"/>
      <c r="HX82" s="194"/>
      <c r="HY82" s="194"/>
      <c r="HZ82" s="194"/>
      <c r="IA82" s="122"/>
      <c r="IB82" s="122"/>
      <c r="IC82" s="129"/>
      <c r="ID82" s="129"/>
      <c r="IE82" s="129"/>
      <c r="IF82" s="130"/>
      <c r="IG82" s="193"/>
      <c r="IH82" s="131">
        <f t="shared" si="134"/>
        <v>0</v>
      </c>
      <c r="II82" s="132">
        <f t="shared" si="115"/>
        <v>6499</v>
      </c>
      <c r="IJ82" s="133" t="s">
        <v>144</v>
      </c>
      <c r="IK82" s="194"/>
      <c r="IL82" s="194"/>
      <c r="IM82" s="194"/>
      <c r="IN82" s="194"/>
      <c r="IO82" s="194"/>
      <c r="IP82" s="122"/>
      <c r="IQ82" s="122"/>
      <c r="IR82" s="129"/>
      <c r="IS82" s="129"/>
      <c r="IT82" s="129"/>
      <c r="IU82" s="130"/>
      <c r="IV82" s="193"/>
      <c r="IW82" s="131">
        <f t="shared" si="135"/>
        <v>0</v>
      </c>
      <c r="IX82" s="132">
        <f t="shared" si="116"/>
        <v>1508</v>
      </c>
      <c r="IY82" s="133" t="s">
        <v>144</v>
      </c>
      <c r="IZ82" s="194"/>
      <c r="JA82" s="194"/>
      <c r="JB82" s="194"/>
      <c r="JC82" s="194"/>
      <c r="JD82" s="194"/>
      <c r="JE82" s="122"/>
      <c r="JF82" s="122"/>
      <c r="JG82" s="129"/>
      <c r="JH82" s="129"/>
      <c r="JI82" s="129"/>
      <c r="JJ82" s="130"/>
      <c r="JK82" s="193"/>
      <c r="JL82" s="131">
        <f t="shared" si="136"/>
        <v>0</v>
      </c>
      <c r="JM82" s="132">
        <f t="shared" si="71"/>
        <v>2955</v>
      </c>
      <c r="JN82" s="133" t="s">
        <v>144</v>
      </c>
      <c r="JO82" s="194"/>
      <c r="JP82" s="194"/>
      <c r="JQ82" s="194"/>
      <c r="JR82" s="194"/>
      <c r="JS82" s="194"/>
      <c r="JT82" s="122"/>
      <c r="JU82" s="122"/>
      <c r="JV82" s="129"/>
      <c r="JW82" s="129"/>
      <c r="JX82" s="129"/>
      <c r="JY82" s="130"/>
      <c r="JZ82" s="193"/>
      <c r="KA82" s="131">
        <f t="shared" si="77"/>
        <v>0</v>
      </c>
      <c r="KB82" s="132">
        <f t="shared" si="117"/>
        <v>252</v>
      </c>
      <c r="KC82" s="133" t="s">
        <v>144</v>
      </c>
      <c r="KD82" s="194"/>
      <c r="KE82" s="194"/>
      <c r="KF82" s="194"/>
      <c r="KG82" s="194"/>
      <c r="KH82" s="194"/>
      <c r="KI82" s="122"/>
      <c r="KJ82" s="122"/>
      <c r="KK82" s="129"/>
      <c r="KL82" s="129"/>
      <c r="KM82" s="129"/>
      <c r="KN82" s="130"/>
      <c r="KO82" s="193"/>
      <c r="KP82" s="131">
        <f t="shared" si="137"/>
        <v>0</v>
      </c>
      <c r="KQ82" s="132">
        <f t="shared" si="118"/>
        <v>-230</v>
      </c>
      <c r="KR82" s="133" t="s">
        <v>144</v>
      </c>
      <c r="KS82" s="194"/>
      <c r="KT82" s="194"/>
      <c r="KU82" s="194"/>
      <c r="KV82" s="194"/>
      <c r="KW82" s="194"/>
      <c r="KX82" s="122"/>
      <c r="KY82" s="122"/>
      <c r="KZ82" s="129"/>
      <c r="LA82" s="129"/>
      <c r="LB82" s="129"/>
      <c r="LC82" s="130"/>
      <c r="LD82" s="193"/>
      <c r="LE82" s="131">
        <f t="shared" si="138"/>
        <v>0</v>
      </c>
      <c r="LF82" s="132">
        <f t="shared" si="119"/>
        <v>2138</v>
      </c>
      <c r="LG82" s="271"/>
      <c r="LH82" s="133" t="s">
        <v>144</v>
      </c>
      <c r="LI82" s="194"/>
      <c r="LJ82" s="194"/>
      <c r="LK82" s="194"/>
      <c r="LL82" s="194"/>
      <c r="LM82" s="192"/>
      <c r="LN82" s="194"/>
      <c r="LO82" s="194"/>
      <c r="LP82" s="121"/>
      <c r="LQ82" s="122"/>
      <c r="LR82" s="122"/>
      <c r="LS82" s="122"/>
      <c r="LT82" s="122"/>
      <c r="LU82" s="129">
        <v>1</v>
      </c>
      <c r="LV82" s="129"/>
      <c r="LW82" s="129"/>
      <c r="LX82" s="130"/>
      <c r="LY82" s="193">
        <v>318</v>
      </c>
      <c r="LZ82" s="131">
        <f t="shared" si="139"/>
        <v>0</v>
      </c>
      <c r="MA82" s="132">
        <f t="shared" si="108"/>
        <v>0</v>
      </c>
      <c r="MB82" s="229"/>
      <c r="MC82" s="133" t="s">
        <v>144</v>
      </c>
      <c r="MD82" s="194"/>
      <c r="ME82" s="194"/>
      <c r="MF82" s="194"/>
      <c r="MG82" s="194"/>
      <c r="MH82" s="192"/>
      <c r="MI82" s="194"/>
      <c r="MJ82" s="194"/>
      <c r="MK82" s="121"/>
      <c r="ML82" s="122"/>
      <c r="MM82" s="122"/>
      <c r="MN82" s="122"/>
      <c r="MO82" s="122"/>
      <c r="MP82" s="129">
        <v>1</v>
      </c>
      <c r="MQ82" s="129"/>
      <c r="MR82" s="129"/>
      <c r="MS82" s="130"/>
      <c r="MT82" s="193">
        <v>318</v>
      </c>
      <c r="MU82" s="131">
        <f t="shared" si="140"/>
        <v>0</v>
      </c>
      <c r="MV82" s="132">
        <f t="shared" si="109"/>
        <v>0</v>
      </c>
      <c r="MX82" s="133" t="s">
        <v>144</v>
      </c>
      <c r="MY82" s="194"/>
      <c r="MZ82" s="194"/>
      <c r="NA82" s="194"/>
      <c r="NB82" s="194"/>
      <c r="NC82" s="192"/>
      <c r="ND82" s="194"/>
      <c r="NE82" s="194"/>
      <c r="NF82" s="121"/>
      <c r="NG82" s="122"/>
      <c r="NH82" s="122"/>
      <c r="NI82" s="122"/>
      <c r="NJ82" s="122"/>
      <c r="NK82" s="129">
        <v>1</v>
      </c>
      <c r="NL82" s="129"/>
      <c r="NM82" s="129"/>
      <c r="NN82" s="130"/>
      <c r="NO82" s="193">
        <v>318</v>
      </c>
      <c r="NP82" s="131">
        <f t="shared" si="141"/>
        <v>0</v>
      </c>
      <c r="NQ82" s="132">
        <f t="shared" si="110"/>
        <v>0</v>
      </c>
      <c r="NS82" s="133" t="s">
        <v>144</v>
      </c>
      <c r="NT82" s="194"/>
      <c r="NU82" s="194"/>
      <c r="NV82" s="194"/>
      <c r="NW82" s="194"/>
      <c r="NX82" s="192"/>
      <c r="NY82" s="194"/>
      <c r="NZ82" s="194"/>
      <c r="OA82" s="121"/>
      <c r="OB82" s="122"/>
      <c r="OC82" s="122"/>
      <c r="OD82" s="122"/>
      <c r="OE82" s="122"/>
      <c r="OF82" s="129">
        <v>14</v>
      </c>
      <c r="OG82" s="129">
        <v>64</v>
      </c>
      <c r="OH82" s="129">
        <v>-9</v>
      </c>
      <c r="OI82" s="130">
        <v>64</v>
      </c>
      <c r="OJ82" s="193">
        <v>1000</v>
      </c>
      <c r="OK82" s="131">
        <f t="shared" si="142"/>
        <v>64</v>
      </c>
      <c r="OL82" s="132">
        <f t="shared" si="111"/>
        <v>927</v>
      </c>
      <c r="OQ82" s="363" t="s">
        <v>144</v>
      </c>
      <c r="OR82" s="473"/>
      <c r="OS82" s="473"/>
      <c r="OT82" s="473"/>
      <c r="OU82" s="473"/>
      <c r="OV82" s="473"/>
      <c r="OW82" s="358"/>
      <c r="OX82" s="358"/>
      <c r="OY82" s="367"/>
      <c r="OZ82" s="367"/>
      <c r="PA82" s="367"/>
      <c r="PB82" s="368"/>
      <c r="PC82" s="476">
        <v>1000</v>
      </c>
      <c r="PD82" s="370">
        <f t="shared" si="143"/>
        <v>0</v>
      </c>
      <c r="PE82" s="477">
        <f t="shared" si="89"/>
        <v>0</v>
      </c>
      <c r="PF82" s="133" t="s">
        <v>144</v>
      </c>
      <c r="PG82" s="194"/>
      <c r="PH82" s="194"/>
      <c r="PI82" s="194"/>
      <c r="PJ82" s="194"/>
      <c r="PK82" s="194"/>
      <c r="PL82" s="122"/>
      <c r="PM82" s="122"/>
      <c r="PN82" s="367"/>
      <c r="PO82" s="367"/>
      <c r="PP82" s="367"/>
      <c r="PQ82" s="368"/>
      <c r="PR82" s="193">
        <v>1000</v>
      </c>
      <c r="PS82" s="131">
        <f t="shared" si="144"/>
        <v>0</v>
      </c>
      <c r="PT82" s="132">
        <f t="shared" si="90"/>
        <v>0</v>
      </c>
      <c r="PU82" s="133" t="s">
        <v>144</v>
      </c>
      <c r="PV82" s="194"/>
      <c r="PW82" s="194"/>
      <c r="PX82" s="194"/>
      <c r="PY82" s="194"/>
      <c r="PZ82" s="194"/>
      <c r="QA82" s="122"/>
      <c r="QB82" s="122"/>
      <c r="QC82" s="367"/>
      <c r="QD82" s="367"/>
      <c r="QE82" s="367"/>
      <c r="QF82" s="368"/>
      <c r="QG82" s="193">
        <v>1000</v>
      </c>
      <c r="QH82" s="131">
        <f t="shared" si="145"/>
        <v>0</v>
      </c>
      <c r="QI82" s="132">
        <f t="shared" si="91"/>
        <v>0</v>
      </c>
      <c r="QJ82" s="133" t="s">
        <v>144</v>
      </c>
      <c r="QK82" s="194"/>
      <c r="QL82" s="194"/>
      <c r="QM82" s="194"/>
      <c r="QN82" s="194"/>
      <c r="QO82" s="194"/>
      <c r="QP82" s="122"/>
      <c r="QQ82" s="122"/>
      <c r="QR82" s="367"/>
      <c r="QS82" s="367"/>
      <c r="QT82" s="367"/>
      <c r="QU82" s="368"/>
      <c r="QV82" s="193">
        <v>1000</v>
      </c>
      <c r="QW82" s="131">
        <f t="shared" si="146"/>
        <v>0</v>
      </c>
      <c r="QX82" s="132">
        <f t="shared" si="92"/>
        <v>0</v>
      </c>
      <c r="QY82" s="133" t="s">
        <v>144</v>
      </c>
      <c r="QZ82" s="194"/>
      <c r="RA82" s="194"/>
      <c r="RB82" s="194"/>
      <c r="RC82" s="194"/>
      <c r="RD82" s="194"/>
      <c r="RE82" s="122"/>
      <c r="RF82" s="122"/>
      <c r="RG82" s="367"/>
      <c r="RH82" s="367"/>
      <c r="RI82" s="367"/>
      <c r="RJ82" s="368"/>
      <c r="RK82" s="193">
        <v>1000</v>
      </c>
      <c r="RL82" s="131">
        <f t="shared" si="147"/>
        <v>0</v>
      </c>
      <c r="RM82" s="132">
        <f t="shared" si="93"/>
        <v>327</v>
      </c>
    </row>
    <row r="83" spans="1:481" ht="14.4">
      <c r="A83" s="133" t="s">
        <v>145</v>
      </c>
      <c r="B83" s="194"/>
      <c r="C83" s="194"/>
      <c r="D83" s="194"/>
      <c r="E83" s="194"/>
      <c r="F83" s="194"/>
      <c r="G83" s="122"/>
      <c r="H83" s="122"/>
      <c r="I83" s="367"/>
      <c r="J83" s="367"/>
      <c r="K83" s="367"/>
      <c r="L83" s="368"/>
      <c r="M83" s="193">
        <v>1000</v>
      </c>
      <c r="N83" s="131">
        <f t="shared" si="98"/>
        <v>0</v>
      </c>
      <c r="O83" s="132">
        <f t="shared" si="112"/>
        <v>18</v>
      </c>
      <c r="Q83" s="133" t="s">
        <v>145</v>
      </c>
      <c r="R83" s="194"/>
      <c r="S83" s="194"/>
      <c r="T83" s="194"/>
      <c r="U83" s="194"/>
      <c r="V83" s="194"/>
      <c r="W83" s="122"/>
      <c r="X83" s="122"/>
      <c r="Y83" s="367"/>
      <c r="Z83" s="367"/>
      <c r="AA83" s="367"/>
      <c r="AB83" s="368"/>
      <c r="AC83" s="193">
        <v>10000</v>
      </c>
      <c r="AD83" s="131">
        <f t="shared" si="120"/>
        <v>0</v>
      </c>
      <c r="AE83" s="132">
        <f t="shared" si="78"/>
        <v>275</v>
      </c>
      <c r="AF83" s="133" t="s">
        <v>145</v>
      </c>
      <c r="AG83" s="194"/>
      <c r="AH83" s="194"/>
      <c r="AI83" s="194"/>
      <c r="AJ83" s="194"/>
      <c r="AK83" s="194"/>
      <c r="AL83" s="122"/>
      <c r="AM83" s="122"/>
      <c r="AN83" s="367"/>
      <c r="AO83" s="367">
        <v>75</v>
      </c>
      <c r="AP83" s="367">
        <v>-27</v>
      </c>
      <c r="AQ83" s="368">
        <v>75</v>
      </c>
      <c r="AR83" s="193">
        <v>10000</v>
      </c>
      <c r="AS83" s="131">
        <f t="shared" si="121"/>
        <v>75</v>
      </c>
      <c r="AT83" s="132">
        <f t="shared" si="79"/>
        <v>1115</v>
      </c>
      <c r="AU83" s="133" t="s">
        <v>145</v>
      </c>
      <c r="AV83" s="194"/>
      <c r="AW83" s="194"/>
      <c r="AX83" s="194"/>
      <c r="AY83" s="194"/>
      <c r="AZ83" s="194"/>
      <c r="BA83" s="122"/>
      <c r="BB83" s="122"/>
      <c r="BC83" s="367"/>
      <c r="BD83" s="367">
        <v>75</v>
      </c>
      <c r="BE83" s="367">
        <v>-27</v>
      </c>
      <c r="BF83" s="368">
        <v>75</v>
      </c>
      <c r="BG83" s="193">
        <v>10000</v>
      </c>
      <c r="BH83" s="131">
        <f t="shared" si="122"/>
        <v>75</v>
      </c>
      <c r="BI83" s="132">
        <f t="shared" si="80"/>
        <v>1115</v>
      </c>
      <c r="BJ83" s="400"/>
      <c r="BK83" s="133" t="s">
        <v>145</v>
      </c>
      <c r="BL83" s="194"/>
      <c r="BM83" s="194"/>
      <c r="BN83" s="194"/>
      <c r="BO83" s="194"/>
      <c r="BP83" s="194"/>
      <c r="BQ83" s="122"/>
      <c r="BR83" s="122"/>
      <c r="BS83" s="129">
        <v>16</v>
      </c>
      <c r="BT83" s="129">
        <v>52</v>
      </c>
      <c r="BU83" s="129">
        <v>-40</v>
      </c>
      <c r="BV83" s="130">
        <v>-28</v>
      </c>
      <c r="BW83" s="193">
        <v>10000</v>
      </c>
      <c r="BX83" s="131">
        <f t="shared" si="123"/>
        <v>-28</v>
      </c>
      <c r="BY83" s="132">
        <f t="shared" si="99"/>
        <v>503</v>
      </c>
      <c r="BZ83" s="400"/>
      <c r="CA83" s="133" t="s">
        <v>145</v>
      </c>
      <c r="CB83" s="194"/>
      <c r="CC83" s="194"/>
      <c r="CD83" s="194"/>
      <c r="CE83" s="194"/>
      <c r="CF83" s="194"/>
      <c r="CG83" s="122"/>
      <c r="CH83" s="122"/>
      <c r="CI83" s="129"/>
      <c r="CJ83" s="129"/>
      <c r="CK83" s="129"/>
      <c r="CL83" s="130"/>
      <c r="CM83" s="193">
        <v>10000</v>
      </c>
      <c r="CN83" s="131">
        <f t="shared" si="124"/>
        <v>0</v>
      </c>
      <c r="CO83" s="132">
        <f t="shared" si="100"/>
        <v>0</v>
      </c>
      <c r="CP83" s="363" t="s">
        <v>145</v>
      </c>
      <c r="CQ83" s="364"/>
      <c r="CR83" s="364"/>
      <c r="CS83" s="364"/>
      <c r="CT83" s="364"/>
      <c r="CU83" s="364"/>
      <c r="CV83" s="358"/>
      <c r="CW83" s="358"/>
      <c r="CX83" s="367"/>
      <c r="CY83" s="367"/>
      <c r="CZ83" s="367"/>
      <c r="DA83" s="368"/>
      <c r="DB83" s="369">
        <v>10000</v>
      </c>
      <c r="DC83" s="370">
        <f t="shared" si="125"/>
        <v>0</v>
      </c>
      <c r="DD83" s="371">
        <f t="shared" si="113"/>
        <v>0</v>
      </c>
      <c r="DE83" s="133" t="s">
        <v>145</v>
      </c>
      <c r="DF83" s="194"/>
      <c r="DG83" s="194"/>
      <c r="DH83" s="194"/>
      <c r="DI83" s="194"/>
      <c r="DJ83" s="194"/>
      <c r="DK83" s="122"/>
      <c r="DL83" s="122"/>
      <c r="DM83" s="129"/>
      <c r="DN83" s="129"/>
      <c r="DO83" s="129"/>
      <c r="DP83" s="130"/>
      <c r="DQ83" s="193">
        <v>10000</v>
      </c>
      <c r="DR83" s="131">
        <f t="shared" si="126"/>
        <v>0</v>
      </c>
      <c r="DS83" s="132">
        <f t="shared" si="101"/>
        <v>0</v>
      </c>
      <c r="DT83" s="133" t="s">
        <v>145</v>
      </c>
      <c r="DU83" s="194"/>
      <c r="DV83" s="194"/>
      <c r="DW83" s="194"/>
      <c r="DX83" s="194"/>
      <c r="DY83" s="194"/>
      <c r="DZ83" s="122"/>
      <c r="EA83" s="122"/>
      <c r="EB83" s="129"/>
      <c r="EC83" s="129"/>
      <c r="ED83" s="129"/>
      <c r="EE83" s="130"/>
      <c r="EF83" s="193">
        <v>10000</v>
      </c>
      <c r="EG83" s="131">
        <f t="shared" si="127"/>
        <v>0</v>
      </c>
      <c r="EH83" s="132">
        <f t="shared" si="102"/>
        <v>0</v>
      </c>
      <c r="EI83" s="133" t="s">
        <v>145</v>
      </c>
      <c r="EJ83" s="194"/>
      <c r="EK83" s="194"/>
      <c r="EL83" s="194"/>
      <c r="EM83" s="194"/>
      <c r="EN83" s="194"/>
      <c r="EO83" s="122"/>
      <c r="EP83" s="122"/>
      <c r="EQ83" s="129"/>
      <c r="ER83" s="129"/>
      <c r="ES83" s="129"/>
      <c r="ET83" s="130"/>
      <c r="EU83" s="193">
        <v>10000</v>
      </c>
      <c r="EV83" s="131">
        <f t="shared" si="128"/>
        <v>0</v>
      </c>
      <c r="EW83" s="132">
        <f t="shared" si="103"/>
        <v>0</v>
      </c>
      <c r="EX83" s="133" t="s">
        <v>145</v>
      </c>
      <c r="EY83" s="194"/>
      <c r="EZ83" s="194"/>
      <c r="FA83" s="194"/>
      <c r="FB83" s="194"/>
      <c r="FC83" s="194"/>
      <c r="FD83" s="122"/>
      <c r="FE83" s="122"/>
      <c r="FF83" s="129"/>
      <c r="FG83" s="129"/>
      <c r="FH83" s="129"/>
      <c r="FI83" s="130"/>
      <c r="FJ83" s="193">
        <v>10000</v>
      </c>
      <c r="FK83" s="131">
        <f t="shared" si="129"/>
        <v>0</v>
      </c>
      <c r="FL83" s="132">
        <f t="shared" si="104"/>
        <v>0</v>
      </c>
      <c r="FM83" s="133" t="s">
        <v>145</v>
      </c>
      <c r="FN83" s="194"/>
      <c r="FO83" s="194"/>
      <c r="FP83" s="194"/>
      <c r="FQ83" s="194"/>
      <c r="FR83" s="194"/>
      <c r="FS83" s="122"/>
      <c r="FT83" s="122"/>
      <c r="FU83" s="129"/>
      <c r="FV83" s="129"/>
      <c r="FW83" s="129"/>
      <c r="FX83" s="130"/>
      <c r="FY83" s="193">
        <v>10000</v>
      </c>
      <c r="FZ83" s="131">
        <f t="shared" si="130"/>
        <v>0</v>
      </c>
      <c r="GA83" s="132">
        <f t="shared" si="105"/>
        <v>0</v>
      </c>
      <c r="GB83" s="133" t="s">
        <v>145</v>
      </c>
      <c r="GC83" s="194"/>
      <c r="GD83" s="194"/>
      <c r="GE83" s="194"/>
      <c r="GF83" s="194"/>
      <c r="GG83" s="194"/>
      <c r="GH83" s="122"/>
      <c r="GI83" s="122"/>
      <c r="GJ83" s="129"/>
      <c r="GK83" s="129"/>
      <c r="GL83" s="129"/>
      <c r="GM83" s="130"/>
      <c r="GN83" s="193">
        <v>10000</v>
      </c>
      <c r="GO83" s="131">
        <f t="shared" si="131"/>
        <v>0</v>
      </c>
      <c r="GP83" s="132">
        <f t="shared" si="106"/>
        <v>0</v>
      </c>
      <c r="GQ83" s="133" t="s">
        <v>145</v>
      </c>
      <c r="GR83" s="194"/>
      <c r="GS83" s="194"/>
      <c r="GT83" s="194"/>
      <c r="GU83" s="194"/>
      <c r="GV83" s="194"/>
      <c r="GW83" s="122"/>
      <c r="GX83" s="122"/>
      <c r="GY83" s="129"/>
      <c r="GZ83" s="129"/>
      <c r="HA83" s="129"/>
      <c r="HB83" s="130"/>
      <c r="HC83" s="193">
        <v>10000</v>
      </c>
      <c r="HD83" s="131">
        <f t="shared" si="132"/>
        <v>0</v>
      </c>
      <c r="HE83" s="132">
        <f t="shared" si="107"/>
        <v>2737</v>
      </c>
      <c r="HF83" s="133" t="s">
        <v>145</v>
      </c>
      <c r="HG83" s="194"/>
      <c r="HH83" s="194"/>
      <c r="HI83" s="194"/>
      <c r="HJ83" s="194"/>
      <c r="HK83" s="194"/>
      <c r="HL83" s="122"/>
      <c r="HM83" s="122"/>
      <c r="HN83" s="129"/>
      <c r="HO83" s="129"/>
      <c r="HP83" s="129"/>
      <c r="HQ83" s="130"/>
      <c r="HR83" s="193"/>
      <c r="HS83" s="131">
        <f t="shared" si="133"/>
        <v>0</v>
      </c>
      <c r="HT83" s="132">
        <f t="shared" si="114"/>
        <v>1341</v>
      </c>
      <c r="HU83" s="133" t="s">
        <v>145</v>
      </c>
      <c r="HV83" s="194"/>
      <c r="HW83" s="194"/>
      <c r="HX83" s="194"/>
      <c r="HY83" s="194"/>
      <c r="HZ83" s="194"/>
      <c r="IA83" s="122"/>
      <c r="IB83" s="122"/>
      <c r="IC83" s="129"/>
      <c r="ID83" s="129"/>
      <c r="IE83" s="129"/>
      <c r="IF83" s="130"/>
      <c r="IG83" s="193"/>
      <c r="IH83" s="131">
        <f t="shared" si="134"/>
        <v>0</v>
      </c>
      <c r="II83" s="132">
        <f t="shared" si="115"/>
        <v>6499</v>
      </c>
      <c r="IJ83" s="133" t="s">
        <v>145</v>
      </c>
      <c r="IK83" s="194"/>
      <c r="IL83" s="194"/>
      <c r="IM83" s="194"/>
      <c r="IN83" s="194"/>
      <c r="IO83" s="194"/>
      <c r="IP83" s="122"/>
      <c r="IQ83" s="122"/>
      <c r="IR83" s="129"/>
      <c r="IS83" s="129"/>
      <c r="IT83" s="129"/>
      <c r="IU83" s="130"/>
      <c r="IV83" s="193"/>
      <c r="IW83" s="131">
        <f t="shared" si="135"/>
        <v>0</v>
      </c>
      <c r="IX83" s="132">
        <f t="shared" si="116"/>
        <v>1508</v>
      </c>
      <c r="IY83" s="133" t="s">
        <v>145</v>
      </c>
      <c r="IZ83" s="194"/>
      <c r="JA83" s="194"/>
      <c r="JB83" s="194"/>
      <c r="JC83" s="194"/>
      <c r="JD83" s="194"/>
      <c r="JE83" s="122"/>
      <c r="JF83" s="122"/>
      <c r="JG83" s="129"/>
      <c r="JH83" s="129"/>
      <c r="JI83" s="129"/>
      <c r="JJ83" s="130"/>
      <c r="JK83" s="193"/>
      <c r="JL83" s="131">
        <f t="shared" si="136"/>
        <v>0</v>
      </c>
      <c r="JM83" s="132">
        <f t="shared" si="71"/>
        <v>2955</v>
      </c>
      <c r="JN83" s="133" t="s">
        <v>145</v>
      </c>
      <c r="JO83" s="194"/>
      <c r="JP83" s="194"/>
      <c r="JQ83" s="194"/>
      <c r="JR83" s="194"/>
      <c r="JS83" s="194"/>
      <c r="JT83" s="122"/>
      <c r="JU83" s="122"/>
      <c r="JV83" s="129"/>
      <c r="JW83" s="129"/>
      <c r="JX83" s="129"/>
      <c r="JY83" s="130"/>
      <c r="JZ83" s="193"/>
      <c r="KA83" s="131">
        <f t="shared" si="77"/>
        <v>0</v>
      </c>
      <c r="KB83" s="132">
        <f t="shared" si="117"/>
        <v>252</v>
      </c>
      <c r="KC83" s="133" t="s">
        <v>145</v>
      </c>
      <c r="KD83" s="194"/>
      <c r="KE83" s="194"/>
      <c r="KF83" s="194"/>
      <c r="KG83" s="194"/>
      <c r="KH83" s="194"/>
      <c r="KI83" s="122"/>
      <c r="KJ83" s="122"/>
      <c r="KK83" s="129"/>
      <c r="KL83" s="129"/>
      <c r="KM83" s="129"/>
      <c r="KN83" s="130"/>
      <c r="KO83" s="193"/>
      <c r="KP83" s="131">
        <f t="shared" si="137"/>
        <v>0</v>
      </c>
      <c r="KQ83" s="132">
        <f t="shared" si="118"/>
        <v>-230</v>
      </c>
      <c r="KR83" s="133" t="s">
        <v>145</v>
      </c>
      <c r="KS83" s="194"/>
      <c r="KT83" s="194"/>
      <c r="KU83" s="194"/>
      <c r="KV83" s="194"/>
      <c r="KW83" s="194"/>
      <c r="KX83" s="122"/>
      <c r="KY83" s="122"/>
      <c r="KZ83" s="129"/>
      <c r="LA83" s="129"/>
      <c r="LB83" s="129"/>
      <c r="LC83" s="130"/>
      <c r="LD83" s="193"/>
      <c r="LE83" s="131">
        <f t="shared" si="138"/>
        <v>0</v>
      </c>
      <c r="LF83" s="132">
        <f t="shared" si="119"/>
        <v>2138</v>
      </c>
      <c r="LG83" s="271"/>
      <c r="LH83" s="133" t="s">
        <v>145</v>
      </c>
      <c r="LI83" s="194"/>
      <c r="LJ83" s="194"/>
      <c r="LK83" s="194"/>
      <c r="LL83" s="194"/>
      <c r="LM83" s="192"/>
      <c r="LN83" s="194"/>
      <c r="LO83" s="194"/>
      <c r="LP83" s="121"/>
      <c r="LQ83" s="122"/>
      <c r="LR83" s="122"/>
      <c r="LS83" s="122"/>
      <c r="LT83" s="122"/>
      <c r="LU83" s="129">
        <v>1</v>
      </c>
      <c r="LV83" s="129"/>
      <c r="LW83" s="129"/>
      <c r="LX83" s="130"/>
      <c r="LY83" s="193">
        <v>1000</v>
      </c>
      <c r="LZ83" s="131">
        <f t="shared" si="139"/>
        <v>0</v>
      </c>
      <c r="MA83" s="132">
        <f t="shared" si="108"/>
        <v>0</v>
      </c>
      <c r="MB83" s="229"/>
      <c r="MC83" s="133" t="s">
        <v>145</v>
      </c>
      <c r="MD83" s="194"/>
      <c r="ME83" s="194"/>
      <c r="MF83" s="194"/>
      <c r="MG83" s="194"/>
      <c r="MH83" s="192"/>
      <c r="MI83" s="194"/>
      <c r="MJ83" s="194"/>
      <c r="MK83" s="121"/>
      <c r="ML83" s="122"/>
      <c r="MM83" s="122"/>
      <c r="MN83" s="122"/>
      <c r="MO83" s="122"/>
      <c r="MP83" s="129">
        <v>1</v>
      </c>
      <c r="MQ83" s="129"/>
      <c r="MR83" s="129"/>
      <c r="MS83" s="130"/>
      <c r="MT83" s="193">
        <v>1000</v>
      </c>
      <c r="MU83" s="131">
        <f t="shared" si="140"/>
        <v>0</v>
      </c>
      <c r="MV83" s="132">
        <f t="shared" si="109"/>
        <v>0</v>
      </c>
      <c r="MX83" s="133" t="s">
        <v>145</v>
      </c>
      <c r="MY83" s="194"/>
      <c r="MZ83" s="194"/>
      <c r="NA83" s="194"/>
      <c r="NB83" s="194"/>
      <c r="NC83" s="192"/>
      <c r="ND83" s="194"/>
      <c r="NE83" s="194"/>
      <c r="NF83" s="121"/>
      <c r="NG83" s="122"/>
      <c r="NH83" s="122"/>
      <c r="NI83" s="122"/>
      <c r="NJ83" s="122"/>
      <c r="NK83" s="129">
        <v>1</v>
      </c>
      <c r="NL83" s="129"/>
      <c r="NM83" s="129"/>
      <c r="NN83" s="130"/>
      <c r="NO83" s="193">
        <v>1000</v>
      </c>
      <c r="NP83" s="131">
        <f t="shared" si="141"/>
        <v>0</v>
      </c>
      <c r="NQ83" s="132">
        <f t="shared" si="110"/>
        <v>0</v>
      </c>
      <c r="NS83" s="133" t="s">
        <v>145</v>
      </c>
      <c r="NT83" s="194"/>
      <c r="NU83" s="194"/>
      <c r="NV83" s="194"/>
      <c r="NW83" s="194"/>
      <c r="NX83" s="192"/>
      <c r="NY83" s="194"/>
      <c r="NZ83" s="194"/>
      <c r="OA83" s="121"/>
      <c r="OB83" s="122"/>
      <c r="OC83" s="122"/>
      <c r="OD83" s="122"/>
      <c r="OE83" s="122"/>
      <c r="OF83" s="129">
        <v>51</v>
      </c>
      <c r="OG83" s="129">
        <v>70</v>
      </c>
      <c r="OH83" s="129">
        <v>-49</v>
      </c>
      <c r="OI83" s="130">
        <v>70</v>
      </c>
      <c r="OJ83" s="193">
        <v>1000</v>
      </c>
      <c r="OK83" s="131">
        <f t="shared" si="142"/>
        <v>70</v>
      </c>
      <c r="OL83" s="132">
        <f t="shared" si="111"/>
        <v>997</v>
      </c>
      <c r="OQ83" s="363" t="s">
        <v>145</v>
      </c>
      <c r="OR83" s="473"/>
      <c r="OS83" s="473"/>
      <c r="OT83" s="473"/>
      <c r="OU83" s="473"/>
      <c r="OV83" s="473"/>
      <c r="OW83" s="358"/>
      <c r="OX83" s="358"/>
      <c r="OY83" s="367"/>
      <c r="OZ83" s="367"/>
      <c r="PA83" s="367"/>
      <c r="PB83" s="368"/>
      <c r="PC83" s="476">
        <v>1000</v>
      </c>
      <c r="PD83" s="370">
        <f t="shared" si="143"/>
        <v>0</v>
      </c>
      <c r="PE83" s="477">
        <f t="shared" si="89"/>
        <v>0</v>
      </c>
      <c r="PF83" s="133" t="s">
        <v>145</v>
      </c>
      <c r="PG83" s="194"/>
      <c r="PH83" s="194"/>
      <c r="PI83" s="194"/>
      <c r="PJ83" s="194"/>
      <c r="PK83" s="194"/>
      <c r="PL83" s="122"/>
      <c r="PM83" s="122"/>
      <c r="PN83" s="367"/>
      <c r="PO83" s="367"/>
      <c r="PP83" s="367"/>
      <c r="PQ83" s="368"/>
      <c r="PR83" s="193">
        <v>1000</v>
      </c>
      <c r="PS83" s="131">
        <f t="shared" si="144"/>
        <v>0</v>
      </c>
      <c r="PT83" s="132">
        <f t="shared" si="90"/>
        <v>0</v>
      </c>
      <c r="PU83" s="133" t="s">
        <v>145</v>
      </c>
      <c r="PV83" s="194"/>
      <c r="PW83" s="194"/>
      <c r="PX83" s="194"/>
      <c r="PY83" s="194"/>
      <c r="PZ83" s="194"/>
      <c r="QA83" s="122"/>
      <c r="QB83" s="122"/>
      <c r="QC83" s="367"/>
      <c r="QD83" s="367"/>
      <c r="QE83" s="367"/>
      <c r="QF83" s="368"/>
      <c r="QG83" s="193">
        <v>1000</v>
      </c>
      <c r="QH83" s="131">
        <f t="shared" si="145"/>
        <v>0</v>
      </c>
      <c r="QI83" s="132">
        <f t="shared" si="91"/>
        <v>0</v>
      </c>
      <c r="QJ83" s="133" t="s">
        <v>145</v>
      </c>
      <c r="QK83" s="194"/>
      <c r="QL83" s="194"/>
      <c r="QM83" s="194"/>
      <c r="QN83" s="194"/>
      <c r="QO83" s="194"/>
      <c r="QP83" s="122"/>
      <c r="QQ83" s="122"/>
      <c r="QR83" s="367"/>
      <c r="QS83" s="367"/>
      <c r="QT83" s="367"/>
      <c r="QU83" s="368"/>
      <c r="QV83" s="193">
        <v>1000</v>
      </c>
      <c r="QW83" s="131">
        <f t="shared" si="146"/>
        <v>0</v>
      </c>
      <c r="QX83" s="132">
        <f t="shared" si="92"/>
        <v>0</v>
      </c>
      <c r="QY83" s="133" t="s">
        <v>145</v>
      </c>
      <c r="QZ83" s="194"/>
      <c r="RA83" s="194"/>
      <c r="RB83" s="194"/>
      <c r="RC83" s="194"/>
      <c r="RD83" s="194"/>
      <c r="RE83" s="122"/>
      <c r="RF83" s="122"/>
      <c r="RG83" s="367"/>
      <c r="RH83" s="367"/>
      <c r="RI83" s="367"/>
      <c r="RJ83" s="368"/>
      <c r="RK83" s="193">
        <v>1000</v>
      </c>
      <c r="RL83" s="131">
        <f t="shared" si="147"/>
        <v>0</v>
      </c>
      <c r="RM83" s="132">
        <f t="shared" si="93"/>
        <v>327</v>
      </c>
    </row>
    <row r="84" spans="1:481" ht="14.4">
      <c r="A84" s="133" t="s">
        <v>146</v>
      </c>
      <c r="B84" s="194"/>
      <c r="C84" s="194"/>
      <c r="D84" s="194"/>
      <c r="E84" s="194"/>
      <c r="F84" s="194"/>
      <c r="G84" s="122"/>
      <c r="H84" s="122"/>
      <c r="I84" s="367"/>
      <c r="J84" s="367"/>
      <c r="K84" s="367"/>
      <c r="L84" s="368"/>
      <c r="M84" s="193">
        <v>1000</v>
      </c>
      <c r="N84" s="131">
        <f t="shared" si="98"/>
        <v>0</v>
      </c>
      <c r="O84" s="132">
        <f t="shared" si="112"/>
        <v>18</v>
      </c>
      <c r="Q84" s="133" t="s">
        <v>146</v>
      </c>
      <c r="R84" s="194"/>
      <c r="S84" s="194"/>
      <c r="T84" s="194"/>
      <c r="U84" s="194"/>
      <c r="V84" s="194"/>
      <c r="W84" s="122"/>
      <c r="X84" s="122"/>
      <c r="Y84" s="367"/>
      <c r="Z84" s="367"/>
      <c r="AA84" s="367"/>
      <c r="AB84" s="368"/>
      <c r="AC84" s="193">
        <v>10000</v>
      </c>
      <c r="AD84" s="131">
        <f t="shared" si="120"/>
        <v>0</v>
      </c>
      <c r="AE84" s="132">
        <f t="shared" si="78"/>
        <v>275</v>
      </c>
      <c r="AF84" s="133" t="s">
        <v>146</v>
      </c>
      <c r="AG84" s="194"/>
      <c r="AH84" s="194"/>
      <c r="AI84" s="194"/>
      <c r="AJ84" s="194"/>
      <c r="AK84" s="194"/>
      <c r="AL84" s="122"/>
      <c r="AM84" s="122"/>
      <c r="AN84" s="367"/>
      <c r="AO84" s="367">
        <v>52</v>
      </c>
      <c r="AP84" s="367">
        <v>-29</v>
      </c>
      <c r="AQ84" s="368">
        <v>10</v>
      </c>
      <c r="AR84" s="193">
        <v>10000</v>
      </c>
      <c r="AS84" s="131">
        <f t="shared" si="121"/>
        <v>10</v>
      </c>
      <c r="AT84" s="132">
        <f t="shared" si="79"/>
        <v>1125</v>
      </c>
      <c r="AU84" s="133" t="s">
        <v>146</v>
      </c>
      <c r="AV84" s="194"/>
      <c r="AW84" s="194"/>
      <c r="AX84" s="194"/>
      <c r="AY84" s="194"/>
      <c r="AZ84" s="194"/>
      <c r="BA84" s="122"/>
      <c r="BB84" s="122"/>
      <c r="BC84" s="367"/>
      <c r="BD84" s="367">
        <v>52</v>
      </c>
      <c r="BE84" s="367">
        <v>-29</v>
      </c>
      <c r="BF84" s="368">
        <v>10</v>
      </c>
      <c r="BG84" s="193">
        <v>10000</v>
      </c>
      <c r="BH84" s="131">
        <f t="shared" si="122"/>
        <v>10</v>
      </c>
      <c r="BI84" s="132">
        <f t="shared" si="80"/>
        <v>1125</v>
      </c>
      <c r="BJ84" s="400"/>
      <c r="BK84" s="133" t="s">
        <v>146</v>
      </c>
      <c r="BL84" s="194"/>
      <c r="BM84" s="194"/>
      <c r="BN84" s="194"/>
      <c r="BO84" s="194"/>
      <c r="BP84" s="194"/>
      <c r="BQ84" s="122"/>
      <c r="BR84" s="122"/>
      <c r="BS84" s="129">
        <v>11</v>
      </c>
      <c r="BT84" s="129">
        <v>34</v>
      </c>
      <c r="BU84" s="129">
        <v>-56</v>
      </c>
      <c r="BV84" s="130">
        <v>-51</v>
      </c>
      <c r="BW84" s="193">
        <v>10000</v>
      </c>
      <c r="BX84" s="131">
        <f t="shared" si="123"/>
        <v>-51</v>
      </c>
      <c r="BY84" s="132">
        <f t="shared" si="99"/>
        <v>452</v>
      </c>
      <c r="BZ84" s="400"/>
      <c r="CA84" s="133" t="s">
        <v>146</v>
      </c>
      <c r="CB84" s="194"/>
      <c r="CC84" s="194"/>
      <c r="CD84" s="194"/>
      <c r="CE84" s="194"/>
      <c r="CF84" s="194"/>
      <c r="CG84" s="122"/>
      <c r="CH84" s="122"/>
      <c r="CI84" s="129"/>
      <c r="CJ84" s="129"/>
      <c r="CK84" s="129"/>
      <c r="CL84" s="130"/>
      <c r="CM84" s="193">
        <v>10000</v>
      </c>
      <c r="CN84" s="131">
        <f t="shared" si="124"/>
        <v>0</v>
      </c>
      <c r="CO84" s="132">
        <f t="shared" si="100"/>
        <v>0</v>
      </c>
      <c r="CP84" s="363" t="s">
        <v>146</v>
      </c>
      <c r="CQ84" s="364"/>
      <c r="CR84" s="364"/>
      <c r="CS84" s="364"/>
      <c r="CT84" s="364"/>
      <c r="CU84" s="364"/>
      <c r="CV84" s="358"/>
      <c r="CW84" s="358"/>
      <c r="CX84" s="367"/>
      <c r="CY84" s="367"/>
      <c r="CZ84" s="367"/>
      <c r="DA84" s="368"/>
      <c r="DB84" s="369">
        <v>10000</v>
      </c>
      <c r="DC84" s="370">
        <f t="shared" si="125"/>
        <v>0</v>
      </c>
      <c r="DD84" s="371">
        <f t="shared" si="113"/>
        <v>0</v>
      </c>
      <c r="DE84" s="133" t="s">
        <v>146</v>
      </c>
      <c r="DF84" s="194"/>
      <c r="DG84" s="194"/>
      <c r="DH84" s="194"/>
      <c r="DI84" s="194"/>
      <c r="DJ84" s="194"/>
      <c r="DK84" s="122"/>
      <c r="DL84" s="122"/>
      <c r="DM84" s="129"/>
      <c r="DN84" s="129"/>
      <c r="DO84" s="129"/>
      <c r="DP84" s="130"/>
      <c r="DQ84" s="193">
        <v>10000</v>
      </c>
      <c r="DR84" s="131">
        <f t="shared" si="126"/>
        <v>0</v>
      </c>
      <c r="DS84" s="132">
        <f t="shared" si="101"/>
        <v>0</v>
      </c>
      <c r="DT84" s="133" t="s">
        <v>146</v>
      </c>
      <c r="DU84" s="194"/>
      <c r="DV84" s="194"/>
      <c r="DW84" s="194"/>
      <c r="DX84" s="194"/>
      <c r="DY84" s="194"/>
      <c r="DZ84" s="122"/>
      <c r="EA84" s="122"/>
      <c r="EB84" s="129"/>
      <c r="EC84" s="129"/>
      <c r="ED84" s="129"/>
      <c r="EE84" s="130"/>
      <c r="EF84" s="193">
        <v>10000</v>
      </c>
      <c r="EG84" s="131">
        <f t="shared" si="127"/>
        <v>0</v>
      </c>
      <c r="EH84" s="132">
        <f t="shared" si="102"/>
        <v>0</v>
      </c>
      <c r="EI84" s="133" t="s">
        <v>146</v>
      </c>
      <c r="EJ84" s="194"/>
      <c r="EK84" s="194"/>
      <c r="EL84" s="194"/>
      <c r="EM84" s="194"/>
      <c r="EN84" s="194"/>
      <c r="EO84" s="122"/>
      <c r="EP84" s="122"/>
      <c r="EQ84" s="129"/>
      <c r="ER84" s="129"/>
      <c r="ES84" s="129"/>
      <c r="ET84" s="130"/>
      <c r="EU84" s="193">
        <v>10000</v>
      </c>
      <c r="EV84" s="131">
        <f t="shared" si="128"/>
        <v>0</v>
      </c>
      <c r="EW84" s="132">
        <f t="shared" si="103"/>
        <v>0</v>
      </c>
      <c r="EX84" s="133" t="s">
        <v>146</v>
      </c>
      <c r="EY84" s="194"/>
      <c r="EZ84" s="194"/>
      <c r="FA84" s="194"/>
      <c r="FB84" s="194"/>
      <c r="FC84" s="194"/>
      <c r="FD84" s="122"/>
      <c r="FE84" s="122"/>
      <c r="FF84" s="129"/>
      <c r="FG84" s="129"/>
      <c r="FH84" s="129"/>
      <c r="FI84" s="130"/>
      <c r="FJ84" s="193">
        <v>10000</v>
      </c>
      <c r="FK84" s="131">
        <f t="shared" si="129"/>
        <v>0</v>
      </c>
      <c r="FL84" s="132">
        <f t="shared" si="104"/>
        <v>0</v>
      </c>
      <c r="FM84" s="133" t="s">
        <v>146</v>
      </c>
      <c r="FN84" s="194"/>
      <c r="FO84" s="194"/>
      <c r="FP84" s="194"/>
      <c r="FQ84" s="194"/>
      <c r="FR84" s="194"/>
      <c r="FS84" s="122"/>
      <c r="FT84" s="122"/>
      <c r="FU84" s="129"/>
      <c r="FV84" s="129"/>
      <c r="FW84" s="129"/>
      <c r="FX84" s="130"/>
      <c r="FY84" s="193">
        <v>10000</v>
      </c>
      <c r="FZ84" s="131">
        <f t="shared" si="130"/>
        <v>0</v>
      </c>
      <c r="GA84" s="132">
        <f t="shared" si="105"/>
        <v>0</v>
      </c>
      <c r="GB84" s="133" t="s">
        <v>146</v>
      </c>
      <c r="GC84" s="194"/>
      <c r="GD84" s="194"/>
      <c r="GE84" s="194"/>
      <c r="GF84" s="194"/>
      <c r="GG84" s="194"/>
      <c r="GH84" s="122"/>
      <c r="GI84" s="122"/>
      <c r="GJ84" s="129"/>
      <c r="GK84" s="129"/>
      <c r="GL84" s="129"/>
      <c r="GM84" s="130"/>
      <c r="GN84" s="193">
        <v>10000</v>
      </c>
      <c r="GO84" s="131">
        <f t="shared" si="131"/>
        <v>0</v>
      </c>
      <c r="GP84" s="132">
        <f t="shared" si="106"/>
        <v>0</v>
      </c>
      <c r="GQ84" s="133" t="s">
        <v>146</v>
      </c>
      <c r="GR84" s="194"/>
      <c r="GS84" s="194"/>
      <c r="GT84" s="194"/>
      <c r="GU84" s="194"/>
      <c r="GV84" s="194"/>
      <c r="GW84" s="122"/>
      <c r="GX84" s="122"/>
      <c r="GY84" s="129"/>
      <c r="GZ84" s="129"/>
      <c r="HA84" s="129"/>
      <c r="HB84" s="130"/>
      <c r="HC84" s="193">
        <v>10000</v>
      </c>
      <c r="HD84" s="131">
        <f t="shared" si="132"/>
        <v>0</v>
      </c>
      <c r="HE84" s="132">
        <f t="shared" si="107"/>
        <v>2737</v>
      </c>
      <c r="HF84" s="133" t="s">
        <v>146</v>
      </c>
      <c r="HG84" s="194"/>
      <c r="HH84" s="194"/>
      <c r="HI84" s="194"/>
      <c r="HJ84" s="194"/>
      <c r="HK84" s="194"/>
      <c r="HL84" s="122"/>
      <c r="HM84" s="122"/>
      <c r="HN84" s="129"/>
      <c r="HO84" s="129"/>
      <c r="HP84" s="129"/>
      <c r="HQ84" s="130"/>
      <c r="HR84" s="193"/>
      <c r="HS84" s="131">
        <f t="shared" si="133"/>
        <v>0</v>
      </c>
      <c r="HT84" s="132">
        <f t="shared" si="114"/>
        <v>1341</v>
      </c>
      <c r="HU84" s="133" t="s">
        <v>146</v>
      </c>
      <c r="HV84" s="194"/>
      <c r="HW84" s="194"/>
      <c r="HX84" s="194"/>
      <c r="HY84" s="194"/>
      <c r="HZ84" s="194"/>
      <c r="IA84" s="122"/>
      <c r="IB84" s="122"/>
      <c r="IC84" s="129"/>
      <c r="ID84" s="129"/>
      <c r="IE84" s="129"/>
      <c r="IF84" s="130"/>
      <c r="IG84" s="193"/>
      <c r="IH84" s="131">
        <f t="shared" si="134"/>
        <v>0</v>
      </c>
      <c r="II84" s="132">
        <f t="shared" si="115"/>
        <v>6499</v>
      </c>
      <c r="IJ84" s="133" t="s">
        <v>146</v>
      </c>
      <c r="IK84" s="194"/>
      <c r="IL84" s="194"/>
      <c r="IM84" s="194"/>
      <c r="IN84" s="194"/>
      <c r="IO84" s="194"/>
      <c r="IP84" s="122"/>
      <c r="IQ84" s="122"/>
      <c r="IR84" s="129"/>
      <c r="IS84" s="129"/>
      <c r="IT84" s="129"/>
      <c r="IU84" s="130"/>
      <c r="IV84" s="193"/>
      <c r="IW84" s="131">
        <f t="shared" si="135"/>
        <v>0</v>
      </c>
      <c r="IX84" s="132">
        <f t="shared" si="116"/>
        <v>1508</v>
      </c>
      <c r="IY84" s="133" t="s">
        <v>146</v>
      </c>
      <c r="IZ84" s="194"/>
      <c r="JA84" s="194"/>
      <c r="JB84" s="194"/>
      <c r="JC84" s="194"/>
      <c r="JD84" s="194"/>
      <c r="JE84" s="122"/>
      <c r="JF84" s="122"/>
      <c r="JG84" s="129"/>
      <c r="JH84" s="129"/>
      <c r="JI84" s="129"/>
      <c r="JJ84" s="130"/>
      <c r="JK84" s="193"/>
      <c r="JL84" s="131">
        <f t="shared" si="136"/>
        <v>0</v>
      </c>
      <c r="JM84" s="132">
        <f t="shared" si="71"/>
        <v>2955</v>
      </c>
      <c r="JN84" s="133" t="s">
        <v>146</v>
      </c>
      <c r="JO84" s="194"/>
      <c r="JP84" s="194"/>
      <c r="JQ84" s="194"/>
      <c r="JR84" s="194"/>
      <c r="JS84" s="194"/>
      <c r="JT84" s="122"/>
      <c r="JU84" s="122"/>
      <c r="JV84" s="129"/>
      <c r="JW84" s="129"/>
      <c r="JX84" s="129"/>
      <c r="JY84" s="130"/>
      <c r="JZ84" s="193"/>
      <c r="KA84" s="131">
        <f t="shared" si="77"/>
        <v>0</v>
      </c>
      <c r="KB84" s="132">
        <f t="shared" si="117"/>
        <v>252</v>
      </c>
      <c r="KC84" s="133" t="s">
        <v>146</v>
      </c>
      <c r="KD84" s="194"/>
      <c r="KE84" s="194"/>
      <c r="KF84" s="194"/>
      <c r="KG84" s="194"/>
      <c r="KH84" s="194"/>
      <c r="KI84" s="122"/>
      <c r="KJ84" s="122"/>
      <c r="KK84" s="129"/>
      <c r="KL84" s="129"/>
      <c r="KM84" s="129"/>
      <c r="KN84" s="130"/>
      <c r="KO84" s="193"/>
      <c r="KP84" s="131">
        <f t="shared" si="137"/>
        <v>0</v>
      </c>
      <c r="KQ84" s="132">
        <f t="shared" si="118"/>
        <v>-230</v>
      </c>
      <c r="KR84" s="133" t="s">
        <v>146</v>
      </c>
      <c r="KS84" s="194"/>
      <c r="KT84" s="194"/>
      <c r="KU84" s="194"/>
      <c r="KV84" s="194"/>
      <c r="KW84" s="194"/>
      <c r="KX84" s="122"/>
      <c r="KY84" s="122"/>
      <c r="KZ84" s="129"/>
      <c r="LA84" s="129"/>
      <c r="LB84" s="129"/>
      <c r="LC84" s="130"/>
      <c r="LD84" s="193"/>
      <c r="LE84" s="131">
        <f t="shared" si="138"/>
        <v>0</v>
      </c>
      <c r="LF84" s="132">
        <f t="shared" si="119"/>
        <v>2138</v>
      </c>
      <c r="LG84" s="271"/>
      <c r="LH84" s="133" t="s">
        <v>146</v>
      </c>
      <c r="LI84" s="194"/>
      <c r="LJ84" s="194"/>
      <c r="LK84" s="194"/>
      <c r="LL84" s="194"/>
      <c r="LM84" s="192"/>
      <c r="LN84" s="194"/>
      <c r="LO84" s="194"/>
      <c r="LP84" s="121"/>
      <c r="LQ84" s="122"/>
      <c r="LR84" s="122"/>
      <c r="LS84" s="122"/>
      <c r="LT84" s="122"/>
      <c r="LU84" s="129">
        <v>1</v>
      </c>
      <c r="LV84" s="129"/>
      <c r="LW84" s="129"/>
      <c r="LX84" s="130"/>
      <c r="LY84" s="193">
        <v>338</v>
      </c>
      <c r="LZ84" s="131">
        <f t="shared" si="139"/>
        <v>0</v>
      </c>
      <c r="MA84" s="132">
        <f t="shared" si="108"/>
        <v>0</v>
      </c>
      <c r="MB84" s="229"/>
      <c r="MC84" s="133" t="s">
        <v>146</v>
      </c>
      <c r="MD84" s="194"/>
      <c r="ME84" s="194"/>
      <c r="MF84" s="194"/>
      <c r="MG84" s="194"/>
      <c r="MH84" s="192"/>
      <c r="MI84" s="194"/>
      <c r="MJ84" s="194"/>
      <c r="MK84" s="121"/>
      <c r="ML84" s="122"/>
      <c r="MM84" s="122"/>
      <c r="MN84" s="122"/>
      <c r="MO84" s="122"/>
      <c r="MP84" s="129">
        <v>1</v>
      </c>
      <c r="MQ84" s="129"/>
      <c r="MR84" s="129"/>
      <c r="MS84" s="130"/>
      <c r="MT84" s="193">
        <v>338</v>
      </c>
      <c r="MU84" s="131">
        <f t="shared" si="140"/>
        <v>0</v>
      </c>
      <c r="MV84" s="132">
        <f t="shared" si="109"/>
        <v>0</v>
      </c>
      <c r="MX84" s="133" t="s">
        <v>146</v>
      </c>
      <c r="MY84" s="194"/>
      <c r="MZ84" s="194"/>
      <c r="NA84" s="194"/>
      <c r="NB84" s="194"/>
      <c r="NC84" s="192"/>
      <c r="ND84" s="194"/>
      <c r="NE84" s="194"/>
      <c r="NF84" s="121"/>
      <c r="NG84" s="122"/>
      <c r="NH84" s="122"/>
      <c r="NI84" s="122"/>
      <c r="NJ84" s="122"/>
      <c r="NK84" s="129">
        <v>1</v>
      </c>
      <c r="NL84" s="129"/>
      <c r="NM84" s="129"/>
      <c r="NN84" s="130"/>
      <c r="NO84" s="193">
        <v>338</v>
      </c>
      <c r="NP84" s="131">
        <f t="shared" si="141"/>
        <v>0</v>
      </c>
      <c r="NQ84" s="132">
        <f t="shared" si="110"/>
        <v>0</v>
      </c>
      <c r="NS84" s="133" t="s">
        <v>146</v>
      </c>
      <c r="NT84" s="194"/>
      <c r="NU84" s="194"/>
      <c r="NV84" s="194"/>
      <c r="NW84" s="194"/>
      <c r="NX84" s="192"/>
      <c r="NY84" s="194"/>
      <c r="NZ84" s="194"/>
      <c r="OA84" s="121"/>
      <c r="OB84" s="122"/>
      <c r="OC84" s="122"/>
      <c r="OD84" s="122"/>
      <c r="OE84" s="122"/>
      <c r="OF84" s="129">
        <v>31</v>
      </c>
      <c r="OG84" s="129">
        <v>59</v>
      </c>
      <c r="OH84" s="129">
        <v>-41</v>
      </c>
      <c r="OI84" s="130">
        <v>59</v>
      </c>
      <c r="OJ84" s="193">
        <v>1000</v>
      </c>
      <c r="OK84" s="131">
        <f t="shared" si="142"/>
        <v>59</v>
      </c>
      <c r="OL84" s="132">
        <f t="shared" si="111"/>
        <v>1056</v>
      </c>
      <c r="OQ84" s="363" t="s">
        <v>146</v>
      </c>
      <c r="OR84" s="473"/>
      <c r="OS84" s="473"/>
      <c r="OT84" s="473"/>
      <c r="OU84" s="473"/>
      <c r="OV84" s="473"/>
      <c r="OW84" s="358"/>
      <c r="OX84" s="358"/>
      <c r="OY84" s="367"/>
      <c r="OZ84" s="367"/>
      <c r="PA84" s="367"/>
      <c r="PB84" s="368"/>
      <c r="PC84" s="476">
        <v>1000</v>
      </c>
      <c r="PD84" s="370">
        <f t="shared" si="143"/>
        <v>0</v>
      </c>
      <c r="PE84" s="477">
        <f t="shared" si="89"/>
        <v>0</v>
      </c>
      <c r="PF84" s="133" t="s">
        <v>146</v>
      </c>
      <c r="PG84" s="194"/>
      <c r="PH84" s="194"/>
      <c r="PI84" s="194"/>
      <c r="PJ84" s="194"/>
      <c r="PK84" s="194"/>
      <c r="PL84" s="122"/>
      <c r="PM84" s="122"/>
      <c r="PN84" s="367"/>
      <c r="PO84" s="367"/>
      <c r="PP84" s="367"/>
      <c r="PQ84" s="368"/>
      <c r="PR84" s="193">
        <v>1000</v>
      </c>
      <c r="PS84" s="131">
        <f t="shared" si="144"/>
        <v>0</v>
      </c>
      <c r="PT84" s="132">
        <f t="shared" si="90"/>
        <v>0</v>
      </c>
      <c r="PU84" s="133" t="s">
        <v>146</v>
      </c>
      <c r="PV84" s="194"/>
      <c r="PW84" s="194"/>
      <c r="PX84" s="194"/>
      <c r="PY84" s="194"/>
      <c r="PZ84" s="194"/>
      <c r="QA84" s="122"/>
      <c r="QB84" s="122"/>
      <c r="QC84" s="367"/>
      <c r="QD84" s="367"/>
      <c r="QE84" s="367"/>
      <c r="QF84" s="368"/>
      <c r="QG84" s="193">
        <v>1000</v>
      </c>
      <c r="QH84" s="131">
        <f t="shared" si="145"/>
        <v>0</v>
      </c>
      <c r="QI84" s="132">
        <f t="shared" si="91"/>
        <v>0</v>
      </c>
      <c r="QJ84" s="133" t="s">
        <v>146</v>
      </c>
      <c r="QK84" s="194"/>
      <c r="QL84" s="194"/>
      <c r="QM84" s="194"/>
      <c r="QN84" s="194"/>
      <c r="QO84" s="194"/>
      <c r="QP84" s="122"/>
      <c r="QQ84" s="122"/>
      <c r="QR84" s="367"/>
      <c r="QS84" s="367"/>
      <c r="QT84" s="367"/>
      <c r="QU84" s="368"/>
      <c r="QV84" s="193">
        <v>1000</v>
      </c>
      <c r="QW84" s="131">
        <f t="shared" si="146"/>
        <v>0</v>
      </c>
      <c r="QX84" s="132">
        <f t="shared" si="92"/>
        <v>0</v>
      </c>
      <c r="QY84" s="133" t="s">
        <v>146</v>
      </c>
      <c r="QZ84" s="194"/>
      <c r="RA84" s="194"/>
      <c r="RB84" s="194"/>
      <c r="RC84" s="194"/>
      <c r="RD84" s="194"/>
      <c r="RE84" s="122"/>
      <c r="RF84" s="122"/>
      <c r="RG84" s="367"/>
      <c r="RH84" s="367"/>
      <c r="RI84" s="367"/>
      <c r="RJ84" s="368"/>
      <c r="RK84" s="193">
        <v>1000</v>
      </c>
      <c r="RL84" s="131">
        <f t="shared" si="147"/>
        <v>0</v>
      </c>
      <c r="RM84" s="132">
        <f t="shared" si="93"/>
        <v>327</v>
      </c>
    </row>
    <row r="85" spans="1:481" ht="14.4">
      <c r="A85" s="133" t="s">
        <v>147</v>
      </c>
      <c r="B85" s="194"/>
      <c r="C85" s="194"/>
      <c r="D85" s="194"/>
      <c r="E85" s="194"/>
      <c r="F85" s="194"/>
      <c r="G85" s="122"/>
      <c r="H85" s="122"/>
      <c r="I85" s="367"/>
      <c r="J85" s="367"/>
      <c r="K85" s="367"/>
      <c r="L85" s="368"/>
      <c r="M85" s="193">
        <v>1000</v>
      </c>
      <c r="N85" s="131">
        <f t="shared" si="98"/>
        <v>0</v>
      </c>
      <c r="O85" s="132">
        <f t="shared" si="112"/>
        <v>18</v>
      </c>
      <c r="Q85" s="133" t="s">
        <v>147</v>
      </c>
      <c r="R85" s="194"/>
      <c r="S85" s="194"/>
      <c r="T85" s="194"/>
      <c r="U85" s="194"/>
      <c r="V85" s="194"/>
      <c r="W85" s="122"/>
      <c r="X85" s="122"/>
      <c r="Y85" s="367"/>
      <c r="Z85" s="367"/>
      <c r="AA85" s="367"/>
      <c r="AB85" s="368"/>
      <c r="AC85" s="193">
        <v>10000</v>
      </c>
      <c r="AD85" s="131">
        <f t="shared" si="120"/>
        <v>0</v>
      </c>
      <c r="AE85" s="132">
        <f t="shared" si="78"/>
        <v>275</v>
      </c>
      <c r="AF85" s="133" t="s">
        <v>147</v>
      </c>
      <c r="AG85" s="194"/>
      <c r="AH85" s="194"/>
      <c r="AI85" s="194"/>
      <c r="AJ85" s="194"/>
      <c r="AK85" s="194"/>
      <c r="AL85" s="122"/>
      <c r="AM85" s="122"/>
      <c r="AN85" s="367"/>
      <c r="AO85" s="367">
        <v>44</v>
      </c>
      <c r="AP85" s="367">
        <v>-36</v>
      </c>
      <c r="AQ85" s="368">
        <v>-11</v>
      </c>
      <c r="AR85" s="193">
        <v>10000</v>
      </c>
      <c r="AS85" s="131">
        <f t="shared" si="121"/>
        <v>-11</v>
      </c>
      <c r="AT85" s="132">
        <f t="shared" si="79"/>
        <v>1114</v>
      </c>
      <c r="AU85" s="133" t="s">
        <v>147</v>
      </c>
      <c r="AV85" s="194"/>
      <c r="AW85" s="194"/>
      <c r="AX85" s="194"/>
      <c r="AY85" s="194"/>
      <c r="AZ85" s="194"/>
      <c r="BA85" s="122"/>
      <c r="BB85" s="122"/>
      <c r="BC85" s="367"/>
      <c r="BD85" s="367">
        <v>44</v>
      </c>
      <c r="BE85" s="367">
        <v>-36</v>
      </c>
      <c r="BF85" s="368">
        <v>-11</v>
      </c>
      <c r="BG85" s="193">
        <v>10000</v>
      </c>
      <c r="BH85" s="131">
        <f t="shared" si="122"/>
        <v>-11</v>
      </c>
      <c r="BI85" s="132">
        <f t="shared" si="80"/>
        <v>1114</v>
      </c>
      <c r="BJ85" s="400"/>
      <c r="BK85" s="133" t="s">
        <v>147</v>
      </c>
      <c r="BL85" s="194"/>
      <c r="BM85" s="194"/>
      <c r="BN85" s="194"/>
      <c r="BO85" s="194"/>
      <c r="BP85" s="194"/>
      <c r="BQ85" s="122"/>
      <c r="BR85" s="122"/>
      <c r="BS85" s="129">
        <v>30</v>
      </c>
      <c r="BT85" s="129">
        <v>0</v>
      </c>
      <c r="BU85" s="129">
        <v>-167</v>
      </c>
      <c r="BV85" s="130">
        <v>-132</v>
      </c>
      <c r="BW85" s="193">
        <v>10000</v>
      </c>
      <c r="BX85" s="131">
        <f t="shared" si="123"/>
        <v>-132</v>
      </c>
      <c r="BY85" s="132">
        <f t="shared" si="99"/>
        <v>320</v>
      </c>
      <c r="BZ85" s="400"/>
      <c r="CA85" s="133" t="s">
        <v>147</v>
      </c>
      <c r="CB85" s="194"/>
      <c r="CC85" s="194"/>
      <c r="CD85" s="194"/>
      <c r="CE85" s="194"/>
      <c r="CF85" s="194"/>
      <c r="CG85" s="122"/>
      <c r="CH85" s="122"/>
      <c r="CI85" s="129"/>
      <c r="CJ85" s="129"/>
      <c r="CK85" s="129"/>
      <c r="CL85" s="130"/>
      <c r="CM85" s="193">
        <v>10000</v>
      </c>
      <c r="CN85" s="131">
        <f t="shared" si="124"/>
        <v>0</v>
      </c>
      <c r="CO85" s="132">
        <f t="shared" si="100"/>
        <v>0</v>
      </c>
      <c r="CP85" s="363" t="s">
        <v>147</v>
      </c>
      <c r="CQ85" s="364"/>
      <c r="CR85" s="364"/>
      <c r="CS85" s="364"/>
      <c r="CT85" s="364"/>
      <c r="CU85" s="364"/>
      <c r="CV85" s="358"/>
      <c r="CW85" s="358"/>
      <c r="CX85" s="367"/>
      <c r="CY85" s="367"/>
      <c r="CZ85" s="367"/>
      <c r="DA85" s="368"/>
      <c r="DB85" s="369">
        <v>10000</v>
      </c>
      <c r="DC85" s="370">
        <f t="shared" si="125"/>
        <v>0</v>
      </c>
      <c r="DD85" s="371">
        <f t="shared" si="113"/>
        <v>0</v>
      </c>
      <c r="DE85" s="133" t="s">
        <v>147</v>
      </c>
      <c r="DF85" s="194"/>
      <c r="DG85" s="194"/>
      <c r="DH85" s="194"/>
      <c r="DI85" s="194"/>
      <c r="DJ85" s="194"/>
      <c r="DK85" s="122"/>
      <c r="DL85" s="122"/>
      <c r="DM85" s="129"/>
      <c r="DN85" s="129"/>
      <c r="DO85" s="129"/>
      <c r="DP85" s="130"/>
      <c r="DQ85" s="193">
        <v>10000</v>
      </c>
      <c r="DR85" s="131">
        <f t="shared" si="126"/>
        <v>0</v>
      </c>
      <c r="DS85" s="132">
        <f t="shared" si="101"/>
        <v>0</v>
      </c>
      <c r="DT85" s="133" t="s">
        <v>147</v>
      </c>
      <c r="DU85" s="194"/>
      <c r="DV85" s="194"/>
      <c r="DW85" s="194"/>
      <c r="DX85" s="194"/>
      <c r="DY85" s="194"/>
      <c r="DZ85" s="122"/>
      <c r="EA85" s="122"/>
      <c r="EB85" s="129"/>
      <c r="EC85" s="129"/>
      <c r="ED85" s="129"/>
      <c r="EE85" s="130"/>
      <c r="EF85" s="193">
        <v>10000</v>
      </c>
      <c r="EG85" s="131">
        <f t="shared" si="127"/>
        <v>0</v>
      </c>
      <c r="EH85" s="132">
        <f t="shared" si="102"/>
        <v>0</v>
      </c>
      <c r="EI85" s="133" t="s">
        <v>147</v>
      </c>
      <c r="EJ85" s="194"/>
      <c r="EK85" s="194"/>
      <c r="EL85" s="194"/>
      <c r="EM85" s="194"/>
      <c r="EN85" s="194"/>
      <c r="EO85" s="122"/>
      <c r="EP85" s="122"/>
      <c r="EQ85" s="129"/>
      <c r="ER85" s="129"/>
      <c r="ES85" s="129"/>
      <c r="ET85" s="130"/>
      <c r="EU85" s="193">
        <v>10000</v>
      </c>
      <c r="EV85" s="131">
        <f t="shared" si="128"/>
        <v>0</v>
      </c>
      <c r="EW85" s="132">
        <f t="shared" si="103"/>
        <v>0</v>
      </c>
      <c r="EX85" s="133" t="s">
        <v>147</v>
      </c>
      <c r="EY85" s="194"/>
      <c r="EZ85" s="194"/>
      <c r="FA85" s="194"/>
      <c r="FB85" s="194"/>
      <c r="FC85" s="194"/>
      <c r="FD85" s="122"/>
      <c r="FE85" s="122"/>
      <c r="FF85" s="129"/>
      <c r="FG85" s="129"/>
      <c r="FH85" s="129"/>
      <c r="FI85" s="130"/>
      <c r="FJ85" s="193">
        <v>10000</v>
      </c>
      <c r="FK85" s="131">
        <f t="shared" si="129"/>
        <v>0</v>
      </c>
      <c r="FL85" s="132">
        <f t="shared" si="104"/>
        <v>0</v>
      </c>
      <c r="FM85" s="133" t="s">
        <v>147</v>
      </c>
      <c r="FN85" s="194"/>
      <c r="FO85" s="194"/>
      <c r="FP85" s="194"/>
      <c r="FQ85" s="194"/>
      <c r="FR85" s="194"/>
      <c r="FS85" s="122"/>
      <c r="FT85" s="122"/>
      <c r="FU85" s="129"/>
      <c r="FV85" s="129"/>
      <c r="FW85" s="129"/>
      <c r="FX85" s="130"/>
      <c r="FY85" s="193">
        <v>10000</v>
      </c>
      <c r="FZ85" s="131">
        <f t="shared" si="130"/>
        <v>0</v>
      </c>
      <c r="GA85" s="132">
        <f t="shared" si="105"/>
        <v>0</v>
      </c>
      <c r="GB85" s="133" t="s">
        <v>147</v>
      </c>
      <c r="GC85" s="194"/>
      <c r="GD85" s="194"/>
      <c r="GE85" s="194"/>
      <c r="GF85" s="194"/>
      <c r="GG85" s="194"/>
      <c r="GH85" s="122"/>
      <c r="GI85" s="122"/>
      <c r="GJ85" s="129"/>
      <c r="GK85" s="129"/>
      <c r="GL85" s="129"/>
      <c r="GM85" s="130"/>
      <c r="GN85" s="193">
        <v>10000</v>
      </c>
      <c r="GO85" s="131">
        <f t="shared" si="131"/>
        <v>0</v>
      </c>
      <c r="GP85" s="132">
        <f t="shared" si="106"/>
        <v>0</v>
      </c>
      <c r="GQ85" s="133" t="s">
        <v>147</v>
      </c>
      <c r="GR85" s="194"/>
      <c r="GS85" s="194"/>
      <c r="GT85" s="194"/>
      <c r="GU85" s="194"/>
      <c r="GV85" s="194"/>
      <c r="GW85" s="122"/>
      <c r="GX85" s="122"/>
      <c r="GY85" s="129"/>
      <c r="GZ85" s="129"/>
      <c r="HA85" s="129"/>
      <c r="HB85" s="130"/>
      <c r="HC85" s="193">
        <v>10000</v>
      </c>
      <c r="HD85" s="131">
        <f t="shared" si="132"/>
        <v>0</v>
      </c>
      <c r="HE85" s="132">
        <f t="shared" si="107"/>
        <v>2737</v>
      </c>
      <c r="HF85" s="133" t="s">
        <v>147</v>
      </c>
      <c r="HG85" s="194"/>
      <c r="HH85" s="194"/>
      <c r="HI85" s="194"/>
      <c r="HJ85" s="194"/>
      <c r="HK85" s="194"/>
      <c r="HL85" s="122"/>
      <c r="HM85" s="122"/>
      <c r="HN85" s="129"/>
      <c r="HO85" s="129"/>
      <c r="HP85" s="129"/>
      <c r="HQ85" s="130"/>
      <c r="HR85" s="193"/>
      <c r="HS85" s="131">
        <f t="shared" si="133"/>
        <v>0</v>
      </c>
      <c r="HT85" s="132">
        <f t="shared" si="114"/>
        <v>1341</v>
      </c>
      <c r="HU85" s="133" t="s">
        <v>147</v>
      </c>
      <c r="HV85" s="194"/>
      <c r="HW85" s="194"/>
      <c r="HX85" s="194"/>
      <c r="HY85" s="194"/>
      <c r="HZ85" s="194"/>
      <c r="IA85" s="122"/>
      <c r="IB85" s="122"/>
      <c r="IC85" s="129"/>
      <c r="ID85" s="129"/>
      <c r="IE85" s="129"/>
      <c r="IF85" s="130"/>
      <c r="IG85" s="193"/>
      <c r="IH85" s="131">
        <f t="shared" si="134"/>
        <v>0</v>
      </c>
      <c r="II85" s="132">
        <f t="shared" si="115"/>
        <v>6499</v>
      </c>
      <c r="IJ85" s="133" t="s">
        <v>147</v>
      </c>
      <c r="IK85" s="194"/>
      <c r="IL85" s="194"/>
      <c r="IM85" s="194"/>
      <c r="IN85" s="194"/>
      <c r="IO85" s="194"/>
      <c r="IP85" s="122"/>
      <c r="IQ85" s="122"/>
      <c r="IR85" s="129"/>
      <c r="IS85" s="129"/>
      <c r="IT85" s="129"/>
      <c r="IU85" s="130"/>
      <c r="IV85" s="193"/>
      <c r="IW85" s="131">
        <f t="shared" si="135"/>
        <v>0</v>
      </c>
      <c r="IX85" s="132">
        <f t="shared" si="116"/>
        <v>1508</v>
      </c>
      <c r="IY85" s="133" t="s">
        <v>147</v>
      </c>
      <c r="IZ85" s="194"/>
      <c r="JA85" s="194"/>
      <c r="JB85" s="194"/>
      <c r="JC85" s="194"/>
      <c r="JD85" s="194"/>
      <c r="JE85" s="122"/>
      <c r="JF85" s="122"/>
      <c r="JG85" s="129"/>
      <c r="JH85" s="129"/>
      <c r="JI85" s="129"/>
      <c r="JJ85" s="130"/>
      <c r="JK85" s="193"/>
      <c r="JL85" s="131">
        <f t="shared" si="136"/>
        <v>0</v>
      </c>
      <c r="JM85" s="132">
        <f t="shared" si="71"/>
        <v>2955</v>
      </c>
      <c r="JN85" s="133" t="s">
        <v>147</v>
      </c>
      <c r="JO85" s="194"/>
      <c r="JP85" s="194"/>
      <c r="JQ85" s="194"/>
      <c r="JR85" s="194"/>
      <c r="JS85" s="194"/>
      <c r="JT85" s="122"/>
      <c r="JU85" s="122"/>
      <c r="JV85" s="129"/>
      <c r="JW85" s="129"/>
      <c r="JX85" s="129"/>
      <c r="JY85" s="130"/>
      <c r="JZ85" s="193"/>
      <c r="KA85" s="131">
        <f t="shared" si="77"/>
        <v>0</v>
      </c>
      <c r="KB85" s="132">
        <f t="shared" si="117"/>
        <v>252</v>
      </c>
      <c r="KC85" s="133" t="s">
        <v>147</v>
      </c>
      <c r="KD85" s="194"/>
      <c r="KE85" s="194"/>
      <c r="KF85" s="194"/>
      <c r="KG85" s="194"/>
      <c r="KH85" s="194"/>
      <c r="KI85" s="122"/>
      <c r="KJ85" s="122"/>
      <c r="KK85" s="129"/>
      <c r="KL85" s="129"/>
      <c r="KM85" s="129"/>
      <c r="KN85" s="130"/>
      <c r="KO85" s="193"/>
      <c r="KP85" s="131">
        <f t="shared" si="137"/>
        <v>0</v>
      </c>
      <c r="KQ85" s="132">
        <f t="shared" si="118"/>
        <v>-230</v>
      </c>
      <c r="KR85" s="133" t="s">
        <v>147</v>
      </c>
      <c r="KS85" s="194"/>
      <c r="KT85" s="194"/>
      <c r="KU85" s="194"/>
      <c r="KV85" s="194"/>
      <c r="KW85" s="194"/>
      <c r="KX85" s="122"/>
      <c r="KY85" s="122"/>
      <c r="KZ85" s="129"/>
      <c r="LA85" s="129"/>
      <c r="LB85" s="129"/>
      <c r="LC85" s="130"/>
      <c r="LD85" s="193"/>
      <c r="LE85" s="131">
        <f t="shared" si="138"/>
        <v>0</v>
      </c>
      <c r="LF85" s="132">
        <f t="shared" si="119"/>
        <v>2138</v>
      </c>
      <c r="LG85" s="271"/>
      <c r="LH85" s="133" t="s">
        <v>147</v>
      </c>
      <c r="LI85" s="194"/>
      <c r="LJ85" s="194"/>
      <c r="LK85" s="194"/>
      <c r="LL85" s="194"/>
      <c r="LM85" s="192"/>
      <c r="LN85" s="194"/>
      <c r="LO85" s="194"/>
      <c r="LP85" s="121"/>
      <c r="LQ85" s="122"/>
      <c r="LR85" s="122"/>
      <c r="LS85" s="122"/>
      <c r="LT85" s="122"/>
      <c r="LU85" s="129">
        <v>1</v>
      </c>
      <c r="LV85" s="129"/>
      <c r="LW85" s="129"/>
      <c r="LX85" s="130"/>
      <c r="LY85" s="193">
        <v>394</v>
      </c>
      <c r="LZ85" s="131">
        <f t="shared" si="139"/>
        <v>0</v>
      </c>
      <c r="MA85" s="132">
        <f t="shared" si="108"/>
        <v>0</v>
      </c>
      <c r="MB85" s="229"/>
      <c r="MC85" s="133" t="s">
        <v>147</v>
      </c>
      <c r="MD85" s="194"/>
      <c r="ME85" s="194"/>
      <c r="MF85" s="194"/>
      <c r="MG85" s="194"/>
      <c r="MH85" s="192"/>
      <c r="MI85" s="194"/>
      <c r="MJ85" s="194"/>
      <c r="MK85" s="121"/>
      <c r="ML85" s="122"/>
      <c r="MM85" s="122"/>
      <c r="MN85" s="122"/>
      <c r="MO85" s="122"/>
      <c r="MP85" s="129">
        <v>1</v>
      </c>
      <c r="MQ85" s="129"/>
      <c r="MR85" s="129"/>
      <c r="MS85" s="130"/>
      <c r="MT85" s="193">
        <v>394</v>
      </c>
      <c r="MU85" s="131">
        <f t="shared" si="140"/>
        <v>0</v>
      </c>
      <c r="MV85" s="132">
        <f t="shared" si="109"/>
        <v>0</v>
      </c>
      <c r="MX85" s="133" t="s">
        <v>147</v>
      </c>
      <c r="MY85" s="194"/>
      <c r="MZ85" s="194"/>
      <c r="NA85" s="194"/>
      <c r="NB85" s="194"/>
      <c r="NC85" s="192"/>
      <c r="ND85" s="194"/>
      <c r="NE85" s="194"/>
      <c r="NF85" s="121"/>
      <c r="NG85" s="122"/>
      <c r="NH85" s="122"/>
      <c r="NI85" s="122"/>
      <c r="NJ85" s="122"/>
      <c r="NK85" s="129">
        <v>1</v>
      </c>
      <c r="NL85" s="129"/>
      <c r="NM85" s="129"/>
      <c r="NN85" s="130"/>
      <c r="NO85" s="193">
        <v>394</v>
      </c>
      <c r="NP85" s="131">
        <f t="shared" si="141"/>
        <v>0</v>
      </c>
      <c r="NQ85" s="132">
        <f t="shared" si="110"/>
        <v>0</v>
      </c>
      <c r="NS85" s="133" t="s">
        <v>147</v>
      </c>
      <c r="NT85" s="194"/>
      <c r="NU85" s="194"/>
      <c r="NV85" s="194"/>
      <c r="NW85" s="194"/>
      <c r="NX85" s="192"/>
      <c r="NY85" s="194"/>
      <c r="NZ85" s="194"/>
      <c r="OA85" s="121"/>
      <c r="OB85" s="122"/>
      <c r="OC85" s="122"/>
      <c r="OD85" s="122"/>
      <c r="OE85" s="122"/>
      <c r="OF85" s="129">
        <v>45</v>
      </c>
      <c r="OG85" s="129">
        <v>55</v>
      </c>
      <c r="OH85" s="129">
        <v>-44</v>
      </c>
      <c r="OI85" s="130">
        <v>49</v>
      </c>
      <c r="OJ85" s="193">
        <v>1000</v>
      </c>
      <c r="OK85" s="131">
        <f t="shared" si="142"/>
        <v>49</v>
      </c>
      <c r="OL85" s="132">
        <f t="shared" si="111"/>
        <v>1105</v>
      </c>
      <c r="OQ85" s="363" t="s">
        <v>147</v>
      </c>
      <c r="OR85" s="473"/>
      <c r="OS85" s="473"/>
      <c r="OT85" s="473"/>
      <c r="OU85" s="473"/>
      <c r="OV85" s="473"/>
      <c r="OW85" s="358"/>
      <c r="OX85" s="358"/>
      <c r="OY85" s="367"/>
      <c r="OZ85" s="367"/>
      <c r="PA85" s="367"/>
      <c r="PB85" s="368"/>
      <c r="PC85" s="476">
        <v>1000</v>
      </c>
      <c r="PD85" s="370">
        <f t="shared" si="143"/>
        <v>0</v>
      </c>
      <c r="PE85" s="477">
        <f t="shared" si="89"/>
        <v>0</v>
      </c>
      <c r="PF85" s="133" t="s">
        <v>147</v>
      </c>
      <c r="PG85" s="194"/>
      <c r="PH85" s="194"/>
      <c r="PI85" s="194"/>
      <c r="PJ85" s="194"/>
      <c r="PK85" s="194"/>
      <c r="PL85" s="122"/>
      <c r="PM85" s="122"/>
      <c r="PN85" s="367"/>
      <c r="PO85" s="367"/>
      <c r="PP85" s="367"/>
      <c r="PQ85" s="368"/>
      <c r="PR85" s="193">
        <v>1000</v>
      </c>
      <c r="PS85" s="131">
        <f t="shared" si="144"/>
        <v>0</v>
      </c>
      <c r="PT85" s="132">
        <f t="shared" si="90"/>
        <v>0</v>
      </c>
      <c r="PU85" s="133" t="s">
        <v>147</v>
      </c>
      <c r="PV85" s="194"/>
      <c r="PW85" s="194"/>
      <c r="PX85" s="194"/>
      <c r="PY85" s="194"/>
      <c r="PZ85" s="194"/>
      <c r="QA85" s="122"/>
      <c r="QB85" s="122"/>
      <c r="QC85" s="367"/>
      <c r="QD85" s="367"/>
      <c r="QE85" s="367"/>
      <c r="QF85" s="368"/>
      <c r="QG85" s="193">
        <v>1000</v>
      </c>
      <c r="QH85" s="131">
        <f t="shared" si="145"/>
        <v>0</v>
      </c>
      <c r="QI85" s="132">
        <f t="shared" si="91"/>
        <v>0</v>
      </c>
      <c r="QJ85" s="133" t="s">
        <v>147</v>
      </c>
      <c r="QK85" s="194"/>
      <c r="QL85" s="194"/>
      <c r="QM85" s="194"/>
      <c r="QN85" s="194"/>
      <c r="QO85" s="194"/>
      <c r="QP85" s="122"/>
      <c r="QQ85" s="122"/>
      <c r="QR85" s="367"/>
      <c r="QS85" s="367"/>
      <c r="QT85" s="367"/>
      <c r="QU85" s="368"/>
      <c r="QV85" s="193">
        <v>1000</v>
      </c>
      <c r="QW85" s="131">
        <f t="shared" si="146"/>
        <v>0</v>
      </c>
      <c r="QX85" s="132">
        <f t="shared" si="92"/>
        <v>0</v>
      </c>
      <c r="QY85" s="133" t="s">
        <v>147</v>
      </c>
      <c r="QZ85" s="194"/>
      <c r="RA85" s="194"/>
      <c r="RB85" s="194"/>
      <c r="RC85" s="194"/>
      <c r="RD85" s="194"/>
      <c r="RE85" s="122"/>
      <c r="RF85" s="122"/>
      <c r="RG85" s="367"/>
      <c r="RH85" s="367"/>
      <c r="RI85" s="367"/>
      <c r="RJ85" s="368"/>
      <c r="RK85" s="193">
        <v>1000</v>
      </c>
      <c r="RL85" s="131">
        <f t="shared" si="147"/>
        <v>0</v>
      </c>
      <c r="RM85" s="132">
        <f t="shared" si="93"/>
        <v>327</v>
      </c>
    </row>
    <row r="86" spans="1:481" ht="14.4">
      <c r="A86" s="133" t="s">
        <v>148</v>
      </c>
      <c r="B86" s="194"/>
      <c r="C86" s="194"/>
      <c r="D86" s="194"/>
      <c r="E86" s="194"/>
      <c r="F86" s="194"/>
      <c r="G86" s="122"/>
      <c r="H86" s="122"/>
      <c r="I86" s="367"/>
      <c r="J86" s="367"/>
      <c r="K86" s="367"/>
      <c r="L86" s="368"/>
      <c r="M86" s="193">
        <v>1000</v>
      </c>
      <c r="N86" s="131">
        <f t="shared" si="98"/>
        <v>0</v>
      </c>
      <c r="O86" s="132">
        <f t="shared" si="112"/>
        <v>18</v>
      </c>
      <c r="Q86" s="133" t="s">
        <v>148</v>
      </c>
      <c r="R86" s="194"/>
      <c r="S86" s="194"/>
      <c r="T86" s="194"/>
      <c r="U86" s="194"/>
      <c r="V86" s="194"/>
      <c r="W86" s="122"/>
      <c r="X86" s="122"/>
      <c r="Y86" s="367"/>
      <c r="Z86" s="367"/>
      <c r="AA86" s="367"/>
      <c r="AB86" s="368"/>
      <c r="AC86" s="193">
        <v>10000</v>
      </c>
      <c r="AD86" s="131">
        <f t="shared" si="120"/>
        <v>0</v>
      </c>
      <c r="AE86" s="132">
        <f t="shared" si="78"/>
        <v>275</v>
      </c>
      <c r="AF86" s="133" t="s">
        <v>148</v>
      </c>
      <c r="AG86" s="194"/>
      <c r="AH86" s="194"/>
      <c r="AI86" s="194"/>
      <c r="AJ86" s="194"/>
      <c r="AK86" s="194"/>
      <c r="AL86" s="122"/>
      <c r="AM86" s="122"/>
      <c r="AN86" s="367"/>
      <c r="AO86" s="367">
        <v>56</v>
      </c>
      <c r="AP86" s="367">
        <v>-33</v>
      </c>
      <c r="AQ86" s="368">
        <v>-15</v>
      </c>
      <c r="AR86" s="193">
        <v>10000</v>
      </c>
      <c r="AS86" s="131">
        <f t="shared" si="121"/>
        <v>-15</v>
      </c>
      <c r="AT86" s="132">
        <f t="shared" si="79"/>
        <v>1099</v>
      </c>
      <c r="AU86" s="133" t="s">
        <v>148</v>
      </c>
      <c r="AV86" s="194"/>
      <c r="AW86" s="194"/>
      <c r="AX86" s="194"/>
      <c r="AY86" s="194"/>
      <c r="AZ86" s="194"/>
      <c r="BA86" s="122"/>
      <c r="BB86" s="122"/>
      <c r="BC86" s="367"/>
      <c r="BD86" s="367">
        <v>56</v>
      </c>
      <c r="BE86" s="367">
        <v>-33</v>
      </c>
      <c r="BF86" s="368">
        <v>-15</v>
      </c>
      <c r="BG86" s="193">
        <v>10000</v>
      </c>
      <c r="BH86" s="131">
        <f t="shared" si="122"/>
        <v>-15</v>
      </c>
      <c r="BI86" s="132">
        <f t="shared" si="80"/>
        <v>1099</v>
      </c>
      <c r="BJ86" s="400"/>
      <c r="BK86" s="133" t="s">
        <v>148</v>
      </c>
      <c r="BL86" s="194"/>
      <c r="BM86" s="194"/>
      <c r="BN86" s="194"/>
      <c r="BO86" s="194"/>
      <c r="BP86" s="194"/>
      <c r="BQ86" s="122"/>
      <c r="BR86" s="122"/>
      <c r="BS86" s="129">
        <v>18</v>
      </c>
      <c r="BT86" s="129">
        <v>5</v>
      </c>
      <c r="BU86" s="129">
        <v>-86</v>
      </c>
      <c r="BV86" s="130">
        <v>-21</v>
      </c>
      <c r="BW86" s="193">
        <v>10000</v>
      </c>
      <c r="BX86" s="131">
        <f t="shared" si="123"/>
        <v>-21</v>
      </c>
      <c r="BY86" s="132">
        <f t="shared" si="99"/>
        <v>299</v>
      </c>
      <c r="BZ86" s="400"/>
      <c r="CA86" s="133" t="s">
        <v>148</v>
      </c>
      <c r="CB86" s="194"/>
      <c r="CC86" s="194"/>
      <c r="CD86" s="194"/>
      <c r="CE86" s="194"/>
      <c r="CF86" s="194"/>
      <c r="CG86" s="122"/>
      <c r="CH86" s="122"/>
      <c r="CI86" s="129"/>
      <c r="CJ86" s="129"/>
      <c r="CK86" s="129"/>
      <c r="CL86" s="130"/>
      <c r="CM86" s="193">
        <v>10000</v>
      </c>
      <c r="CN86" s="131">
        <f t="shared" si="124"/>
        <v>0</v>
      </c>
      <c r="CO86" s="132">
        <f t="shared" si="100"/>
        <v>0</v>
      </c>
      <c r="CP86" s="363" t="s">
        <v>148</v>
      </c>
      <c r="CQ86" s="364"/>
      <c r="CR86" s="364"/>
      <c r="CS86" s="364"/>
      <c r="CT86" s="364"/>
      <c r="CU86" s="364"/>
      <c r="CV86" s="358"/>
      <c r="CW86" s="358"/>
      <c r="CX86" s="367"/>
      <c r="CY86" s="367"/>
      <c r="CZ86" s="367"/>
      <c r="DA86" s="368"/>
      <c r="DB86" s="369">
        <v>10000</v>
      </c>
      <c r="DC86" s="370">
        <f t="shared" si="125"/>
        <v>0</v>
      </c>
      <c r="DD86" s="371">
        <f t="shared" si="113"/>
        <v>0</v>
      </c>
      <c r="DE86" s="133" t="s">
        <v>148</v>
      </c>
      <c r="DF86" s="194"/>
      <c r="DG86" s="194"/>
      <c r="DH86" s="194"/>
      <c r="DI86" s="194"/>
      <c r="DJ86" s="194"/>
      <c r="DK86" s="122"/>
      <c r="DL86" s="122"/>
      <c r="DM86" s="129"/>
      <c r="DN86" s="129"/>
      <c r="DO86" s="129"/>
      <c r="DP86" s="130"/>
      <c r="DQ86" s="193">
        <v>10000</v>
      </c>
      <c r="DR86" s="131">
        <f t="shared" si="126"/>
        <v>0</v>
      </c>
      <c r="DS86" s="132">
        <f t="shared" si="101"/>
        <v>0</v>
      </c>
      <c r="DT86" s="133" t="s">
        <v>148</v>
      </c>
      <c r="DU86" s="194"/>
      <c r="DV86" s="194"/>
      <c r="DW86" s="194"/>
      <c r="DX86" s="194"/>
      <c r="DY86" s="194"/>
      <c r="DZ86" s="122"/>
      <c r="EA86" s="122"/>
      <c r="EB86" s="129"/>
      <c r="EC86" s="129"/>
      <c r="ED86" s="129"/>
      <c r="EE86" s="130"/>
      <c r="EF86" s="193">
        <v>10000</v>
      </c>
      <c r="EG86" s="131">
        <f t="shared" si="127"/>
        <v>0</v>
      </c>
      <c r="EH86" s="132">
        <f t="shared" si="102"/>
        <v>0</v>
      </c>
      <c r="EI86" s="133" t="s">
        <v>148</v>
      </c>
      <c r="EJ86" s="194"/>
      <c r="EK86" s="194"/>
      <c r="EL86" s="194"/>
      <c r="EM86" s="194"/>
      <c r="EN86" s="194"/>
      <c r="EO86" s="122"/>
      <c r="EP86" s="122"/>
      <c r="EQ86" s="129"/>
      <c r="ER86" s="129"/>
      <c r="ES86" s="129"/>
      <c r="ET86" s="130"/>
      <c r="EU86" s="193">
        <v>10000</v>
      </c>
      <c r="EV86" s="131">
        <f t="shared" si="128"/>
        <v>0</v>
      </c>
      <c r="EW86" s="132">
        <f t="shared" si="103"/>
        <v>0</v>
      </c>
      <c r="EX86" s="133" t="s">
        <v>148</v>
      </c>
      <c r="EY86" s="194"/>
      <c r="EZ86" s="194"/>
      <c r="FA86" s="194"/>
      <c r="FB86" s="194"/>
      <c r="FC86" s="194"/>
      <c r="FD86" s="122"/>
      <c r="FE86" s="122"/>
      <c r="FF86" s="129"/>
      <c r="FG86" s="129"/>
      <c r="FH86" s="129"/>
      <c r="FI86" s="130"/>
      <c r="FJ86" s="193">
        <v>10000</v>
      </c>
      <c r="FK86" s="131">
        <f t="shared" si="129"/>
        <v>0</v>
      </c>
      <c r="FL86" s="132">
        <f t="shared" si="104"/>
        <v>0</v>
      </c>
      <c r="FM86" s="133" t="s">
        <v>148</v>
      </c>
      <c r="FN86" s="194"/>
      <c r="FO86" s="194"/>
      <c r="FP86" s="194"/>
      <c r="FQ86" s="194"/>
      <c r="FR86" s="194"/>
      <c r="FS86" s="122"/>
      <c r="FT86" s="122"/>
      <c r="FU86" s="129"/>
      <c r="FV86" s="129"/>
      <c r="FW86" s="129"/>
      <c r="FX86" s="130"/>
      <c r="FY86" s="193">
        <v>10000</v>
      </c>
      <c r="FZ86" s="131">
        <f t="shared" si="130"/>
        <v>0</v>
      </c>
      <c r="GA86" s="132">
        <f t="shared" si="105"/>
        <v>0</v>
      </c>
      <c r="GB86" s="133" t="s">
        <v>148</v>
      </c>
      <c r="GC86" s="194"/>
      <c r="GD86" s="194"/>
      <c r="GE86" s="194"/>
      <c r="GF86" s="194"/>
      <c r="GG86" s="194"/>
      <c r="GH86" s="122"/>
      <c r="GI86" s="122"/>
      <c r="GJ86" s="129"/>
      <c r="GK86" s="129"/>
      <c r="GL86" s="129"/>
      <c r="GM86" s="130"/>
      <c r="GN86" s="193">
        <v>10000</v>
      </c>
      <c r="GO86" s="131">
        <f t="shared" si="131"/>
        <v>0</v>
      </c>
      <c r="GP86" s="132">
        <f t="shared" si="106"/>
        <v>0</v>
      </c>
      <c r="GQ86" s="133" t="s">
        <v>148</v>
      </c>
      <c r="GR86" s="194"/>
      <c r="GS86" s="194"/>
      <c r="GT86" s="194"/>
      <c r="GU86" s="194"/>
      <c r="GV86" s="194"/>
      <c r="GW86" s="122"/>
      <c r="GX86" s="122"/>
      <c r="GY86" s="129"/>
      <c r="GZ86" s="129"/>
      <c r="HA86" s="129"/>
      <c r="HB86" s="130"/>
      <c r="HC86" s="193">
        <v>10000</v>
      </c>
      <c r="HD86" s="131">
        <f t="shared" si="132"/>
        <v>0</v>
      </c>
      <c r="HE86" s="132">
        <f t="shared" si="107"/>
        <v>2737</v>
      </c>
      <c r="HF86" s="133" t="s">
        <v>148</v>
      </c>
      <c r="HG86" s="194"/>
      <c r="HH86" s="194"/>
      <c r="HI86" s="194"/>
      <c r="HJ86" s="194"/>
      <c r="HK86" s="194"/>
      <c r="HL86" s="122"/>
      <c r="HM86" s="122"/>
      <c r="HN86" s="129"/>
      <c r="HO86" s="129"/>
      <c r="HP86" s="129"/>
      <c r="HQ86" s="130"/>
      <c r="HR86" s="193"/>
      <c r="HS86" s="131">
        <f t="shared" si="133"/>
        <v>0</v>
      </c>
      <c r="HT86" s="132">
        <f t="shared" si="114"/>
        <v>1341</v>
      </c>
      <c r="HU86" s="133" t="s">
        <v>148</v>
      </c>
      <c r="HV86" s="194"/>
      <c r="HW86" s="194"/>
      <c r="HX86" s="194"/>
      <c r="HY86" s="194"/>
      <c r="HZ86" s="194"/>
      <c r="IA86" s="122"/>
      <c r="IB86" s="122"/>
      <c r="IC86" s="129"/>
      <c r="ID86" s="129"/>
      <c r="IE86" s="129"/>
      <c r="IF86" s="130"/>
      <c r="IG86" s="193"/>
      <c r="IH86" s="131">
        <f t="shared" si="134"/>
        <v>0</v>
      </c>
      <c r="II86" s="132">
        <f t="shared" si="115"/>
        <v>6499</v>
      </c>
      <c r="IJ86" s="133" t="s">
        <v>148</v>
      </c>
      <c r="IK86" s="194"/>
      <c r="IL86" s="194"/>
      <c r="IM86" s="194"/>
      <c r="IN86" s="194"/>
      <c r="IO86" s="194"/>
      <c r="IP86" s="122"/>
      <c r="IQ86" s="122"/>
      <c r="IR86" s="129"/>
      <c r="IS86" s="129"/>
      <c r="IT86" s="129"/>
      <c r="IU86" s="130"/>
      <c r="IV86" s="193"/>
      <c r="IW86" s="131">
        <f t="shared" si="135"/>
        <v>0</v>
      </c>
      <c r="IX86" s="132">
        <f t="shared" si="116"/>
        <v>1508</v>
      </c>
      <c r="IY86" s="133" t="s">
        <v>148</v>
      </c>
      <c r="IZ86" s="194"/>
      <c r="JA86" s="194"/>
      <c r="JB86" s="194"/>
      <c r="JC86" s="194"/>
      <c r="JD86" s="194"/>
      <c r="JE86" s="122"/>
      <c r="JF86" s="122"/>
      <c r="JG86" s="129"/>
      <c r="JH86" s="129"/>
      <c r="JI86" s="129"/>
      <c r="JJ86" s="130"/>
      <c r="JK86" s="193"/>
      <c r="JL86" s="131">
        <f t="shared" si="136"/>
        <v>0</v>
      </c>
      <c r="JM86" s="132">
        <f t="shared" si="71"/>
        <v>2955</v>
      </c>
      <c r="JN86" s="133" t="s">
        <v>148</v>
      </c>
      <c r="JO86" s="194"/>
      <c r="JP86" s="194"/>
      <c r="JQ86" s="194"/>
      <c r="JR86" s="194"/>
      <c r="JS86" s="194"/>
      <c r="JT86" s="122"/>
      <c r="JU86" s="122"/>
      <c r="JV86" s="129"/>
      <c r="JW86" s="129"/>
      <c r="JX86" s="129"/>
      <c r="JY86" s="130"/>
      <c r="JZ86" s="193"/>
      <c r="KA86" s="131">
        <f t="shared" si="77"/>
        <v>0</v>
      </c>
      <c r="KB86" s="132">
        <f t="shared" si="117"/>
        <v>252</v>
      </c>
      <c r="KC86" s="133" t="s">
        <v>148</v>
      </c>
      <c r="KD86" s="194"/>
      <c r="KE86" s="194"/>
      <c r="KF86" s="194"/>
      <c r="KG86" s="194"/>
      <c r="KH86" s="194"/>
      <c r="KI86" s="122"/>
      <c r="KJ86" s="122"/>
      <c r="KK86" s="129"/>
      <c r="KL86" s="129"/>
      <c r="KM86" s="129"/>
      <c r="KN86" s="130"/>
      <c r="KO86" s="193"/>
      <c r="KP86" s="131">
        <f t="shared" si="137"/>
        <v>0</v>
      </c>
      <c r="KQ86" s="132">
        <f t="shared" si="118"/>
        <v>-230</v>
      </c>
      <c r="KR86" s="133" t="s">
        <v>148</v>
      </c>
      <c r="KS86" s="194"/>
      <c r="KT86" s="194"/>
      <c r="KU86" s="194"/>
      <c r="KV86" s="194"/>
      <c r="KW86" s="194"/>
      <c r="KX86" s="122"/>
      <c r="KY86" s="122"/>
      <c r="KZ86" s="129"/>
      <c r="LA86" s="129"/>
      <c r="LB86" s="129"/>
      <c r="LC86" s="130"/>
      <c r="LD86" s="193"/>
      <c r="LE86" s="131">
        <f t="shared" si="138"/>
        <v>0</v>
      </c>
      <c r="LF86" s="132">
        <f t="shared" si="119"/>
        <v>2138</v>
      </c>
      <c r="LG86" s="271"/>
      <c r="LH86" s="133" t="s">
        <v>148</v>
      </c>
      <c r="LI86" s="194"/>
      <c r="LJ86" s="194"/>
      <c r="LK86" s="194"/>
      <c r="LL86" s="194"/>
      <c r="LM86" s="192"/>
      <c r="LN86" s="194"/>
      <c r="LO86" s="194"/>
      <c r="LP86" s="121"/>
      <c r="LQ86" s="122"/>
      <c r="LR86" s="122"/>
      <c r="LS86" s="122"/>
      <c r="LT86" s="122"/>
      <c r="LU86" s="129">
        <v>1</v>
      </c>
      <c r="LV86" s="129"/>
      <c r="LW86" s="129"/>
      <c r="LX86" s="130"/>
      <c r="LY86" s="193">
        <v>1000</v>
      </c>
      <c r="LZ86" s="131">
        <f t="shared" si="139"/>
        <v>0</v>
      </c>
      <c r="MA86" s="132">
        <f t="shared" si="108"/>
        <v>0</v>
      </c>
      <c r="MB86" s="229"/>
      <c r="MC86" s="133" t="s">
        <v>148</v>
      </c>
      <c r="MD86" s="194"/>
      <c r="ME86" s="194"/>
      <c r="MF86" s="194"/>
      <c r="MG86" s="194"/>
      <c r="MH86" s="192"/>
      <c r="MI86" s="194"/>
      <c r="MJ86" s="194"/>
      <c r="MK86" s="121"/>
      <c r="ML86" s="122"/>
      <c r="MM86" s="122"/>
      <c r="MN86" s="122"/>
      <c r="MO86" s="122"/>
      <c r="MP86" s="129">
        <v>1</v>
      </c>
      <c r="MQ86" s="129"/>
      <c r="MR86" s="129"/>
      <c r="MS86" s="130"/>
      <c r="MT86" s="193">
        <v>1000</v>
      </c>
      <c r="MU86" s="131">
        <f t="shared" si="140"/>
        <v>0</v>
      </c>
      <c r="MV86" s="132">
        <f t="shared" si="109"/>
        <v>0</v>
      </c>
      <c r="MX86" s="133" t="s">
        <v>148</v>
      </c>
      <c r="MY86" s="194"/>
      <c r="MZ86" s="194"/>
      <c r="NA86" s="194"/>
      <c r="NB86" s="194"/>
      <c r="NC86" s="192"/>
      <c r="ND86" s="194"/>
      <c r="NE86" s="194"/>
      <c r="NF86" s="121"/>
      <c r="NG86" s="122"/>
      <c r="NH86" s="122"/>
      <c r="NI86" s="122"/>
      <c r="NJ86" s="122"/>
      <c r="NK86" s="129">
        <v>1</v>
      </c>
      <c r="NL86" s="129"/>
      <c r="NM86" s="129"/>
      <c r="NN86" s="130"/>
      <c r="NO86" s="193">
        <v>1000</v>
      </c>
      <c r="NP86" s="131">
        <f t="shared" si="141"/>
        <v>0</v>
      </c>
      <c r="NQ86" s="132">
        <f t="shared" si="110"/>
        <v>0</v>
      </c>
      <c r="NS86" s="133" t="s">
        <v>148</v>
      </c>
      <c r="NT86" s="194"/>
      <c r="NU86" s="194"/>
      <c r="NV86" s="194"/>
      <c r="NW86" s="194"/>
      <c r="NX86" s="192"/>
      <c r="NY86" s="194"/>
      <c r="NZ86" s="194"/>
      <c r="OA86" s="121"/>
      <c r="OB86" s="122"/>
      <c r="OC86" s="122"/>
      <c r="OD86" s="122"/>
      <c r="OE86" s="122"/>
      <c r="OF86" s="129">
        <v>40</v>
      </c>
      <c r="OG86" s="129">
        <v>65</v>
      </c>
      <c r="OH86" s="129">
        <v>-78</v>
      </c>
      <c r="OI86" s="130">
        <v>58</v>
      </c>
      <c r="OJ86" s="193">
        <v>1000</v>
      </c>
      <c r="OK86" s="131">
        <f t="shared" si="142"/>
        <v>58</v>
      </c>
      <c r="OL86" s="132">
        <f t="shared" si="111"/>
        <v>1163</v>
      </c>
      <c r="OQ86" s="363" t="s">
        <v>148</v>
      </c>
      <c r="OR86" s="473"/>
      <c r="OS86" s="473"/>
      <c r="OT86" s="473"/>
      <c r="OU86" s="473"/>
      <c r="OV86" s="473"/>
      <c r="OW86" s="358"/>
      <c r="OX86" s="358"/>
      <c r="OY86" s="367"/>
      <c r="OZ86" s="367"/>
      <c r="PA86" s="367"/>
      <c r="PB86" s="368"/>
      <c r="PC86" s="476">
        <v>1000</v>
      </c>
      <c r="PD86" s="370">
        <f t="shared" si="143"/>
        <v>0</v>
      </c>
      <c r="PE86" s="477">
        <f t="shared" si="89"/>
        <v>0</v>
      </c>
      <c r="PF86" s="133" t="s">
        <v>148</v>
      </c>
      <c r="PG86" s="194"/>
      <c r="PH86" s="194"/>
      <c r="PI86" s="194"/>
      <c r="PJ86" s="194"/>
      <c r="PK86" s="194"/>
      <c r="PL86" s="122"/>
      <c r="PM86" s="122"/>
      <c r="PN86" s="367"/>
      <c r="PO86" s="367"/>
      <c r="PP86" s="367"/>
      <c r="PQ86" s="368"/>
      <c r="PR86" s="193">
        <v>1000</v>
      </c>
      <c r="PS86" s="131">
        <f t="shared" si="144"/>
        <v>0</v>
      </c>
      <c r="PT86" s="132">
        <f t="shared" si="90"/>
        <v>0</v>
      </c>
      <c r="PU86" s="133" t="s">
        <v>148</v>
      </c>
      <c r="PV86" s="194"/>
      <c r="PW86" s="194"/>
      <c r="PX86" s="194"/>
      <c r="PY86" s="194"/>
      <c r="PZ86" s="194"/>
      <c r="QA86" s="122"/>
      <c r="QB86" s="122"/>
      <c r="QC86" s="367"/>
      <c r="QD86" s="367"/>
      <c r="QE86" s="367"/>
      <c r="QF86" s="368"/>
      <c r="QG86" s="193">
        <v>1000</v>
      </c>
      <c r="QH86" s="131">
        <f t="shared" si="145"/>
        <v>0</v>
      </c>
      <c r="QI86" s="132">
        <f t="shared" si="91"/>
        <v>0</v>
      </c>
      <c r="QJ86" s="133" t="s">
        <v>148</v>
      </c>
      <c r="QK86" s="194"/>
      <c r="QL86" s="194"/>
      <c r="QM86" s="194"/>
      <c r="QN86" s="194"/>
      <c r="QO86" s="194"/>
      <c r="QP86" s="122"/>
      <c r="QQ86" s="122"/>
      <c r="QR86" s="367"/>
      <c r="QS86" s="367"/>
      <c r="QT86" s="367"/>
      <c r="QU86" s="368"/>
      <c r="QV86" s="193">
        <v>1000</v>
      </c>
      <c r="QW86" s="131">
        <f t="shared" si="146"/>
        <v>0</v>
      </c>
      <c r="QX86" s="132">
        <f t="shared" si="92"/>
        <v>0</v>
      </c>
      <c r="QY86" s="133" t="s">
        <v>148</v>
      </c>
      <c r="QZ86" s="194"/>
      <c r="RA86" s="194"/>
      <c r="RB86" s="194"/>
      <c r="RC86" s="194"/>
      <c r="RD86" s="194"/>
      <c r="RE86" s="122"/>
      <c r="RF86" s="122"/>
      <c r="RG86" s="367"/>
      <c r="RH86" s="367"/>
      <c r="RI86" s="367"/>
      <c r="RJ86" s="368"/>
      <c r="RK86" s="193">
        <v>1000</v>
      </c>
      <c r="RL86" s="131">
        <f t="shared" si="147"/>
        <v>0</v>
      </c>
      <c r="RM86" s="132">
        <f t="shared" si="93"/>
        <v>327</v>
      </c>
    </row>
    <row r="87" spans="1:481" ht="14.4">
      <c r="A87" s="133" t="s">
        <v>149</v>
      </c>
      <c r="B87" s="194"/>
      <c r="C87" s="194"/>
      <c r="D87" s="194"/>
      <c r="E87" s="194"/>
      <c r="F87" s="194"/>
      <c r="G87" s="122"/>
      <c r="H87" s="122"/>
      <c r="I87" s="367"/>
      <c r="J87" s="367"/>
      <c r="K87" s="367"/>
      <c r="L87" s="368"/>
      <c r="M87" s="193">
        <v>1000</v>
      </c>
      <c r="N87" s="131">
        <f t="shared" si="98"/>
        <v>0</v>
      </c>
      <c r="O87" s="132">
        <f t="shared" si="112"/>
        <v>18</v>
      </c>
      <c r="Q87" s="133" t="s">
        <v>149</v>
      </c>
      <c r="R87" s="194"/>
      <c r="S87" s="194"/>
      <c r="T87" s="194"/>
      <c r="U87" s="194"/>
      <c r="V87" s="194"/>
      <c r="W87" s="122"/>
      <c r="X87" s="122"/>
      <c r="Y87" s="367"/>
      <c r="Z87" s="367"/>
      <c r="AA87" s="367"/>
      <c r="AB87" s="368"/>
      <c r="AC87" s="193">
        <v>10000</v>
      </c>
      <c r="AD87" s="131">
        <f t="shared" si="120"/>
        <v>0</v>
      </c>
      <c r="AE87" s="132">
        <f t="shared" si="78"/>
        <v>275</v>
      </c>
      <c r="AF87" s="133" t="s">
        <v>149</v>
      </c>
      <c r="AG87" s="194"/>
      <c r="AH87" s="194"/>
      <c r="AI87" s="194"/>
      <c r="AJ87" s="194"/>
      <c r="AK87" s="194"/>
      <c r="AL87" s="122"/>
      <c r="AM87" s="122"/>
      <c r="AN87" s="367"/>
      <c r="AO87" s="367">
        <v>27</v>
      </c>
      <c r="AP87" s="367">
        <v>-28</v>
      </c>
      <c r="AQ87" s="368">
        <v>15</v>
      </c>
      <c r="AR87" s="193">
        <v>10000</v>
      </c>
      <c r="AS87" s="131">
        <f t="shared" si="121"/>
        <v>15</v>
      </c>
      <c r="AT87" s="132">
        <f t="shared" si="79"/>
        <v>1114</v>
      </c>
      <c r="AU87" s="133" t="s">
        <v>149</v>
      </c>
      <c r="AV87" s="194"/>
      <c r="AW87" s="194"/>
      <c r="AX87" s="194"/>
      <c r="AY87" s="194"/>
      <c r="AZ87" s="194"/>
      <c r="BA87" s="122"/>
      <c r="BB87" s="122"/>
      <c r="BC87" s="367"/>
      <c r="BD87" s="367">
        <v>27</v>
      </c>
      <c r="BE87" s="367">
        <v>-28</v>
      </c>
      <c r="BF87" s="368">
        <v>15</v>
      </c>
      <c r="BG87" s="193">
        <v>10000</v>
      </c>
      <c r="BH87" s="131">
        <f t="shared" si="122"/>
        <v>15</v>
      </c>
      <c r="BI87" s="132">
        <f t="shared" si="80"/>
        <v>1114</v>
      </c>
      <c r="BJ87" s="400"/>
      <c r="BK87" s="133" t="s">
        <v>149</v>
      </c>
      <c r="BL87" s="194"/>
      <c r="BM87" s="194"/>
      <c r="BN87" s="194"/>
      <c r="BO87" s="194"/>
      <c r="BP87" s="194"/>
      <c r="BQ87" s="122"/>
      <c r="BR87" s="122"/>
      <c r="BS87" s="129">
        <v>12</v>
      </c>
      <c r="BT87" s="129">
        <v>19</v>
      </c>
      <c r="BU87" s="129">
        <v>-74</v>
      </c>
      <c r="BV87" s="130">
        <v>-12</v>
      </c>
      <c r="BW87" s="193">
        <v>10000</v>
      </c>
      <c r="BX87" s="131">
        <f t="shared" si="123"/>
        <v>-12</v>
      </c>
      <c r="BY87" s="132">
        <f t="shared" si="99"/>
        <v>287</v>
      </c>
      <c r="BZ87" s="400"/>
      <c r="CA87" s="133" t="s">
        <v>149</v>
      </c>
      <c r="CB87" s="194"/>
      <c r="CC87" s="194"/>
      <c r="CD87" s="194"/>
      <c r="CE87" s="194"/>
      <c r="CF87" s="194"/>
      <c r="CG87" s="122"/>
      <c r="CH87" s="122"/>
      <c r="CI87" s="129"/>
      <c r="CJ87" s="129"/>
      <c r="CK87" s="129"/>
      <c r="CL87" s="130"/>
      <c r="CM87" s="193">
        <v>10000</v>
      </c>
      <c r="CN87" s="131">
        <f t="shared" si="124"/>
        <v>0</v>
      </c>
      <c r="CO87" s="132">
        <f t="shared" si="100"/>
        <v>0</v>
      </c>
      <c r="CP87" s="363" t="s">
        <v>149</v>
      </c>
      <c r="CQ87" s="364"/>
      <c r="CR87" s="364"/>
      <c r="CS87" s="364"/>
      <c r="CT87" s="364"/>
      <c r="CU87" s="364"/>
      <c r="CV87" s="358"/>
      <c r="CW87" s="358"/>
      <c r="CX87" s="367"/>
      <c r="CY87" s="367"/>
      <c r="CZ87" s="367"/>
      <c r="DA87" s="368"/>
      <c r="DB87" s="369">
        <v>10000</v>
      </c>
      <c r="DC87" s="370">
        <f t="shared" si="125"/>
        <v>0</v>
      </c>
      <c r="DD87" s="371">
        <f t="shared" si="113"/>
        <v>0</v>
      </c>
      <c r="DE87" s="133" t="s">
        <v>149</v>
      </c>
      <c r="DF87" s="194"/>
      <c r="DG87" s="194"/>
      <c r="DH87" s="194"/>
      <c r="DI87" s="194"/>
      <c r="DJ87" s="194"/>
      <c r="DK87" s="122"/>
      <c r="DL87" s="122"/>
      <c r="DM87" s="129"/>
      <c r="DN87" s="129"/>
      <c r="DO87" s="129"/>
      <c r="DP87" s="130"/>
      <c r="DQ87" s="193">
        <v>10000</v>
      </c>
      <c r="DR87" s="131">
        <f t="shared" si="126"/>
        <v>0</v>
      </c>
      <c r="DS87" s="132">
        <f t="shared" si="101"/>
        <v>0</v>
      </c>
      <c r="DT87" s="133" t="s">
        <v>149</v>
      </c>
      <c r="DU87" s="194"/>
      <c r="DV87" s="194"/>
      <c r="DW87" s="194"/>
      <c r="DX87" s="194"/>
      <c r="DY87" s="194"/>
      <c r="DZ87" s="122"/>
      <c r="EA87" s="122"/>
      <c r="EB87" s="129"/>
      <c r="EC87" s="129"/>
      <c r="ED87" s="129"/>
      <c r="EE87" s="130"/>
      <c r="EF87" s="193">
        <v>10000</v>
      </c>
      <c r="EG87" s="131">
        <f t="shared" si="127"/>
        <v>0</v>
      </c>
      <c r="EH87" s="132">
        <f t="shared" si="102"/>
        <v>0</v>
      </c>
      <c r="EI87" s="133" t="s">
        <v>149</v>
      </c>
      <c r="EJ87" s="194"/>
      <c r="EK87" s="194"/>
      <c r="EL87" s="194"/>
      <c r="EM87" s="194"/>
      <c r="EN87" s="194"/>
      <c r="EO87" s="122"/>
      <c r="EP87" s="122"/>
      <c r="EQ87" s="129"/>
      <c r="ER87" s="129"/>
      <c r="ES87" s="129"/>
      <c r="ET87" s="130"/>
      <c r="EU87" s="193">
        <v>10000</v>
      </c>
      <c r="EV87" s="131">
        <f t="shared" si="128"/>
        <v>0</v>
      </c>
      <c r="EW87" s="132">
        <f t="shared" si="103"/>
        <v>0</v>
      </c>
      <c r="EX87" s="133" t="s">
        <v>149</v>
      </c>
      <c r="EY87" s="194"/>
      <c r="EZ87" s="194"/>
      <c r="FA87" s="194"/>
      <c r="FB87" s="194"/>
      <c r="FC87" s="194"/>
      <c r="FD87" s="122"/>
      <c r="FE87" s="122"/>
      <c r="FF87" s="129"/>
      <c r="FG87" s="129"/>
      <c r="FH87" s="129"/>
      <c r="FI87" s="130"/>
      <c r="FJ87" s="193">
        <v>10000</v>
      </c>
      <c r="FK87" s="131">
        <f t="shared" si="129"/>
        <v>0</v>
      </c>
      <c r="FL87" s="132">
        <f t="shared" si="104"/>
        <v>0</v>
      </c>
      <c r="FM87" s="133" t="s">
        <v>149</v>
      </c>
      <c r="FN87" s="194"/>
      <c r="FO87" s="194"/>
      <c r="FP87" s="194"/>
      <c r="FQ87" s="194"/>
      <c r="FR87" s="194"/>
      <c r="FS87" s="122"/>
      <c r="FT87" s="122"/>
      <c r="FU87" s="129"/>
      <c r="FV87" s="129"/>
      <c r="FW87" s="129"/>
      <c r="FX87" s="130"/>
      <c r="FY87" s="193">
        <v>10000</v>
      </c>
      <c r="FZ87" s="131">
        <f t="shared" si="130"/>
        <v>0</v>
      </c>
      <c r="GA87" s="132">
        <f t="shared" si="105"/>
        <v>0</v>
      </c>
      <c r="GB87" s="133" t="s">
        <v>149</v>
      </c>
      <c r="GC87" s="194"/>
      <c r="GD87" s="194"/>
      <c r="GE87" s="194"/>
      <c r="GF87" s="194"/>
      <c r="GG87" s="194"/>
      <c r="GH87" s="122"/>
      <c r="GI87" s="122"/>
      <c r="GJ87" s="129"/>
      <c r="GK87" s="129"/>
      <c r="GL87" s="129"/>
      <c r="GM87" s="130"/>
      <c r="GN87" s="193">
        <v>10000</v>
      </c>
      <c r="GO87" s="131">
        <f t="shared" si="131"/>
        <v>0</v>
      </c>
      <c r="GP87" s="132">
        <f t="shared" si="106"/>
        <v>0</v>
      </c>
      <c r="GQ87" s="133" t="s">
        <v>149</v>
      </c>
      <c r="GR87" s="194"/>
      <c r="GS87" s="194"/>
      <c r="GT87" s="194"/>
      <c r="GU87" s="194"/>
      <c r="GV87" s="194"/>
      <c r="GW87" s="122"/>
      <c r="GX87" s="122"/>
      <c r="GY87" s="129"/>
      <c r="GZ87" s="129"/>
      <c r="HA87" s="129"/>
      <c r="HB87" s="130"/>
      <c r="HC87" s="193">
        <v>10000</v>
      </c>
      <c r="HD87" s="131">
        <f t="shared" si="132"/>
        <v>0</v>
      </c>
      <c r="HE87" s="132">
        <f t="shared" si="107"/>
        <v>2737</v>
      </c>
      <c r="HF87" s="133" t="s">
        <v>149</v>
      </c>
      <c r="HG87" s="194"/>
      <c r="HH87" s="194"/>
      <c r="HI87" s="194"/>
      <c r="HJ87" s="194"/>
      <c r="HK87" s="194"/>
      <c r="HL87" s="122"/>
      <c r="HM87" s="122"/>
      <c r="HN87" s="129"/>
      <c r="HO87" s="129"/>
      <c r="HP87" s="129"/>
      <c r="HQ87" s="130"/>
      <c r="HR87" s="193"/>
      <c r="HS87" s="131">
        <f t="shared" si="133"/>
        <v>0</v>
      </c>
      <c r="HT87" s="132">
        <f t="shared" si="114"/>
        <v>1341</v>
      </c>
      <c r="HU87" s="133" t="s">
        <v>149</v>
      </c>
      <c r="HV87" s="194"/>
      <c r="HW87" s="194"/>
      <c r="HX87" s="194"/>
      <c r="HY87" s="194"/>
      <c r="HZ87" s="194"/>
      <c r="IA87" s="122"/>
      <c r="IB87" s="122"/>
      <c r="IC87" s="129"/>
      <c r="ID87" s="129"/>
      <c r="IE87" s="129"/>
      <c r="IF87" s="130"/>
      <c r="IG87" s="193"/>
      <c r="IH87" s="131">
        <f t="shared" si="134"/>
        <v>0</v>
      </c>
      <c r="II87" s="132">
        <f t="shared" si="115"/>
        <v>6499</v>
      </c>
      <c r="IJ87" s="133" t="s">
        <v>149</v>
      </c>
      <c r="IK87" s="194"/>
      <c r="IL87" s="194"/>
      <c r="IM87" s="194"/>
      <c r="IN87" s="194"/>
      <c r="IO87" s="194"/>
      <c r="IP87" s="122"/>
      <c r="IQ87" s="122"/>
      <c r="IR87" s="129"/>
      <c r="IS87" s="129"/>
      <c r="IT87" s="129"/>
      <c r="IU87" s="130"/>
      <c r="IV87" s="193"/>
      <c r="IW87" s="131">
        <f t="shared" si="135"/>
        <v>0</v>
      </c>
      <c r="IX87" s="132">
        <f t="shared" si="116"/>
        <v>1508</v>
      </c>
      <c r="IY87" s="133" t="s">
        <v>149</v>
      </c>
      <c r="IZ87" s="194"/>
      <c r="JA87" s="194"/>
      <c r="JB87" s="194"/>
      <c r="JC87" s="194"/>
      <c r="JD87" s="194"/>
      <c r="JE87" s="122"/>
      <c r="JF87" s="122"/>
      <c r="JG87" s="129"/>
      <c r="JH87" s="129"/>
      <c r="JI87" s="129"/>
      <c r="JJ87" s="130"/>
      <c r="JK87" s="193"/>
      <c r="JL87" s="131">
        <f t="shared" si="136"/>
        <v>0</v>
      </c>
      <c r="JM87" s="132">
        <f t="shared" si="71"/>
        <v>2955</v>
      </c>
      <c r="JN87" s="133" t="s">
        <v>149</v>
      </c>
      <c r="JO87" s="194"/>
      <c r="JP87" s="194"/>
      <c r="JQ87" s="194"/>
      <c r="JR87" s="194"/>
      <c r="JS87" s="194"/>
      <c r="JT87" s="122"/>
      <c r="JU87" s="122"/>
      <c r="JV87" s="129"/>
      <c r="JW87" s="129"/>
      <c r="JX87" s="129"/>
      <c r="JY87" s="130"/>
      <c r="JZ87" s="193"/>
      <c r="KA87" s="131">
        <f t="shared" si="77"/>
        <v>0</v>
      </c>
      <c r="KB87" s="132">
        <f t="shared" si="117"/>
        <v>252</v>
      </c>
      <c r="KC87" s="133" t="s">
        <v>149</v>
      </c>
      <c r="KD87" s="194"/>
      <c r="KE87" s="194"/>
      <c r="KF87" s="194"/>
      <c r="KG87" s="194"/>
      <c r="KH87" s="194"/>
      <c r="KI87" s="122"/>
      <c r="KJ87" s="122"/>
      <c r="KK87" s="129"/>
      <c r="KL87" s="129"/>
      <c r="KM87" s="129"/>
      <c r="KN87" s="130"/>
      <c r="KO87" s="193"/>
      <c r="KP87" s="131">
        <f t="shared" si="137"/>
        <v>0</v>
      </c>
      <c r="KQ87" s="132">
        <f t="shared" si="118"/>
        <v>-230</v>
      </c>
      <c r="KR87" s="133" t="s">
        <v>149</v>
      </c>
      <c r="KS87" s="194"/>
      <c r="KT87" s="194"/>
      <c r="KU87" s="194"/>
      <c r="KV87" s="194"/>
      <c r="KW87" s="194"/>
      <c r="KX87" s="122"/>
      <c r="KY87" s="122"/>
      <c r="KZ87" s="129"/>
      <c r="LA87" s="129"/>
      <c r="LB87" s="129"/>
      <c r="LC87" s="130"/>
      <c r="LD87" s="193"/>
      <c r="LE87" s="131">
        <f t="shared" si="138"/>
        <v>0</v>
      </c>
      <c r="LF87" s="132">
        <f t="shared" si="119"/>
        <v>2138</v>
      </c>
      <c r="LG87" s="271"/>
      <c r="LH87" s="133" t="s">
        <v>149</v>
      </c>
      <c r="LI87" s="194"/>
      <c r="LJ87" s="194"/>
      <c r="LK87" s="194"/>
      <c r="LL87" s="194"/>
      <c r="LM87" s="192"/>
      <c r="LN87" s="194"/>
      <c r="LO87" s="194"/>
      <c r="LP87" s="121"/>
      <c r="LQ87" s="122"/>
      <c r="LR87" s="122"/>
      <c r="LS87" s="122"/>
      <c r="LT87" s="122"/>
      <c r="LU87" s="129">
        <v>1</v>
      </c>
      <c r="LV87" s="129"/>
      <c r="LW87" s="129"/>
      <c r="LX87" s="130"/>
      <c r="LY87" s="193">
        <v>352</v>
      </c>
      <c r="LZ87" s="131">
        <f t="shared" si="139"/>
        <v>0</v>
      </c>
      <c r="MA87" s="132">
        <f t="shared" si="108"/>
        <v>0</v>
      </c>
      <c r="MB87" s="229"/>
      <c r="MC87" s="133" t="s">
        <v>149</v>
      </c>
      <c r="MD87" s="194"/>
      <c r="ME87" s="194"/>
      <c r="MF87" s="194"/>
      <c r="MG87" s="194"/>
      <c r="MH87" s="192"/>
      <c r="MI87" s="194"/>
      <c r="MJ87" s="194"/>
      <c r="MK87" s="121"/>
      <c r="ML87" s="122"/>
      <c r="MM87" s="122"/>
      <c r="MN87" s="122"/>
      <c r="MO87" s="122"/>
      <c r="MP87" s="129">
        <v>1</v>
      </c>
      <c r="MQ87" s="129"/>
      <c r="MR87" s="129"/>
      <c r="MS87" s="130"/>
      <c r="MT87" s="193">
        <v>352</v>
      </c>
      <c r="MU87" s="131">
        <f t="shared" si="140"/>
        <v>0</v>
      </c>
      <c r="MV87" s="132">
        <f t="shared" si="109"/>
        <v>0</v>
      </c>
      <c r="MX87" s="133" t="s">
        <v>149</v>
      </c>
      <c r="MY87" s="194"/>
      <c r="MZ87" s="194"/>
      <c r="NA87" s="194"/>
      <c r="NB87" s="194"/>
      <c r="NC87" s="192"/>
      <c r="ND87" s="194"/>
      <c r="NE87" s="194"/>
      <c r="NF87" s="121"/>
      <c r="NG87" s="122"/>
      <c r="NH87" s="122"/>
      <c r="NI87" s="122"/>
      <c r="NJ87" s="122"/>
      <c r="NK87" s="129">
        <v>1</v>
      </c>
      <c r="NL87" s="129"/>
      <c r="NM87" s="129"/>
      <c r="NN87" s="130"/>
      <c r="NO87" s="193">
        <v>352</v>
      </c>
      <c r="NP87" s="131">
        <f t="shared" si="141"/>
        <v>0</v>
      </c>
      <c r="NQ87" s="132">
        <f t="shared" si="110"/>
        <v>0</v>
      </c>
      <c r="NS87" s="133" t="s">
        <v>149</v>
      </c>
      <c r="NT87" s="194"/>
      <c r="NU87" s="194"/>
      <c r="NV87" s="194"/>
      <c r="NW87" s="194"/>
      <c r="NX87" s="192"/>
      <c r="NY87" s="194"/>
      <c r="NZ87" s="194"/>
      <c r="OA87" s="121"/>
      <c r="OB87" s="122"/>
      <c r="OC87" s="122"/>
      <c r="OD87" s="122"/>
      <c r="OE87" s="122"/>
      <c r="OF87" s="129">
        <v>77</v>
      </c>
      <c r="OG87" s="129">
        <v>70</v>
      </c>
      <c r="OH87" s="129">
        <v>-101</v>
      </c>
      <c r="OI87" s="130">
        <v>70</v>
      </c>
      <c r="OJ87" s="193">
        <v>1000</v>
      </c>
      <c r="OK87" s="131">
        <f t="shared" si="142"/>
        <v>70</v>
      </c>
      <c r="OL87" s="132">
        <f t="shared" si="111"/>
        <v>1233</v>
      </c>
      <c r="OQ87" s="363" t="s">
        <v>149</v>
      </c>
      <c r="OR87" s="473"/>
      <c r="OS87" s="473"/>
      <c r="OT87" s="473"/>
      <c r="OU87" s="473"/>
      <c r="OV87" s="473"/>
      <c r="OW87" s="358"/>
      <c r="OX87" s="358"/>
      <c r="OY87" s="367"/>
      <c r="OZ87" s="367"/>
      <c r="PA87" s="367"/>
      <c r="PB87" s="368"/>
      <c r="PC87" s="476">
        <v>1000</v>
      </c>
      <c r="PD87" s="370">
        <f t="shared" si="143"/>
        <v>0</v>
      </c>
      <c r="PE87" s="477">
        <f t="shared" si="89"/>
        <v>0</v>
      </c>
      <c r="PF87" s="133" t="s">
        <v>149</v>
      </c>
      <c r="PG87" s="194"/>
      <c r="PH87" s="194"/>
      <c r="PI87" s="194"/>
      <c r="PJ87" s="194"/>
      <c r="PK87" s="194"/>
      <c r="PL87" s="122"/>
      <c r="PM87" s="122"/>
      <c r="PN87" s="367"/>
      <c r="PO87" s="367"/>
      <c r="PP87" s="367"/>
      <c r="PQ87" s="368"/>
      <c r="PR87" s="193">
        <v>1000</v>
      </c>
      <c r="PS87" s="131">
        <f t="shared" si="144"/>
        <v>0</v>
      </c>
      <c r="PT87" s="132">
        <f t="shared" si="90"/>
        <v>0</v>
      </c>
      <c r="PU87" s="133" t="s">
        <v>149</v>
      </c>
      <c r="PV87" s="194"/>
      <c r="PW87" s="194"/>
      <c r="PX87" s="194"/>
      <c r="PY87" s="194"/>
      <c r="PZ87" s="194"/>
      <c r="QA87" s="122"/>
      <c r="QB87" s="122"/>
      <c r="QC87" s="367"/>
      <c r="QD87" s="367"/>
      <c r="QE87" s="367"/>
      <c r="QF87" s="368"/>
      <c r="QG87" s="193">
        <v>1000</v>
      </c>
      <c r="QH87" s="131">
        <f t="shared" si="145"/>
        <v>0</v>
      </c>
      <c r="QI87" s="132">
        <f t="shared" si="91"/>
        <v>0</v>
      </c>
      <c r="QJ87" s="133" t="s">
        <v>149</v>
      </c>
      <c r="QK87" s="194"/>
      <c r="QL87" s="194"/>
      <c r="QM87" s="194"/>
      <c r="QN87" s="194"/>
      <c r="QO87" s="194"/>
      <c r="QP87" s="122"/>
      <c r="QQ87" s="122"/>
      <c r="QR87" s="367"/>
      <c r="QS87" s="367"/>
      <c r="QT87" s="367"/>
      <c r="QU87" s="368"/>
      <c r="QV87" s="193">
        <v>1000</v>
      </c>
      <c r="QW87" s="131">
        <f t="shared" si="146"/>
        <v>0</v>
      </c>
      <c r="QX87" s="132">
        <f t="shared" si="92"/>
        <v>0</v>
      </c>
      <c r="QY87" s="133" t="s">
        <v>149</v>
      </c>
      <c r="QZ87" s="194"/>
      <c r="RA87" s="194"/>
      <c r="RB87" s="194"/>
      <c r="RC87" s="194"/>
      <c r="RD87" s="194"/>
      <c r="RE87" s="122"/>
      <c r="RF87" s="122"/>
      <c r="RG87" s="367"/>
      <c r="RH87" s="367"/>
      <c r="RI87" s="367"/>
      <c r="RJ87" s="368"/>
      <c r="RK87" s="193">
        <v>1000</v>
      </c>
      <c r="RL87" s="131">
        <f t="shared" si="147"/>
        <v>0</v>
      </c>
      <c r="RM87" s="132">
        <f t="shared" si="93"/>
        <v>327</v>
      </c>
    </row>
    <row r="88" spans="1:481" ht="14.4">
      <c r="A88" s="133" t="s">
        <v>150</v>
      </c>
      <c r="B88" s="194"/>
      <c r="C88" s="194"/>
      <c r="D88" s="194"/>
      <c r="E88" s="194"/>
      <c r="F88" s="194"/>
      <c r="G88" s="122"/>
      <c r="H88" s="169"/>
      <c r="I88" s="294"/>
      <c r="J88" s="201"/>
      <c r="K88" s="201"/>
      <c r="L88" s="141"/>
      <c r="M88" s="193"/>
      <c r="N88" s="131">
        <f t="shared" si="98"/>
        <v>0</v>
      </c>
      <c r="O88" s="132">
        <f t="shared" si="112"/>
        <v>18</v>
      </c>
      <c r="Q88" s="133" t="s">
        <v>150</v>
      </c>
      <c r="R88" s="194"/>
      <c r="S88" s="194"/>
      <c r="T88" s="194"/>
      <c r="U88" s="194"/>
      <c r="V88" s="194"/>
      <c r="W88" s="122"/>
      <c r="X88" s="169"/>
      <c r="Y88" s="294" t="s">
        <v>241</v>
      </c>
      <c r="Z88" s="201"/>
      <c r="AA88" s="201"/>
      <c r="AB88" s="141"/>
      <c r="AC88" s="193"/>
      <c r="AD88" s="131">
        <f t="shared" si="120"/>
        <v>0</v>
      </c>
      <c r="AE88" s="132">
        <f t="shared" si="78"/>
        <v>275</v>
      </c>
      <c r="AF88" s="133" t="s">
        <v>150</v>
      </c>
      <c r="AG88" s="194"/>
      <c r="AH88" s="194"/>
      <c r="AI88" s="194"/>
      <c r="AJ88" s="194"/>
      <c r="AK88" s="194"/>
      <c r="AL88" s="122"/>
      <c r="AM88" s="169"/>
      <c r="AN88" s="294" t="s">
        <v>241</v>
      </c>
      <c r="AO88" s="201"/>
      <c r="AP88" s="201"/>
      <c r="AQ88" s="141"/>
      <c r="AR88" s="193"/>
      <c r="AS88" s="131">
        <f t="shared" si="121"/>
        <v>0</v>
      </c>
      <c r="AT88" s="132">
        <f t="shared" si="79"/>
        <v>1114</v>
      </c>
      <c r="AU88" s="133" t="s">
        <v>150</v>
      </c>
      <c r="AV88" s="194"/>
      <c r="AW88" s="194"/>
      <c r="AX88" s="194"/>
      <c r="AY88" s="194"/>
      <c r="AZ88" s="194"/>
      <c r="BA88" s="122"/>
      <c r="BB88" s="169"/>
      <c r="BC88" s="294" t="s">
        <v>241</v>
      </c>
      <c r="BD88" s="201"/>
      <c r="BE88" s="201"/>
      <c r="BF88" s="141"/>
      <c r="BG88" s="193"/>
      <c r="BH88" s="131">
        <f t="shared" si="122"/>
        <v>0</v>
      </c>
      <c r="BI88" s="132">
        <f t="shared" si="80"/>
        <v>1114</v>
      </c>
      <c r="BJ88" s="400"/>
      <c r="BK88" s="133" t="s">
        <v>150</v>
      </c>
      <c r="BL88" s="194"/>
      <c r="BM88" s="194"/>
      <c r="BN88" s="194"/>
      <c r="BO88" s="194"/>
      <c r="BP88" s="194"/>
      <c r="BQ88" s="122"/>
      <c r="BR88" s="169"/>
      <c r="BS88" s="294"/>
      <c r="BT88" s="201"/>
      <c r="BU88" s="201"/>
      <c r="BV88" s="141"/>
      <c r="BW88" s="193"/>
      <c r="BX88" s="131">
        <f t="shared" si="123"/>
        <v>0</v>
      </c>
      <c r="BY88" s="132">
        <f t="shared" si="99"/>
        <v>287</v>
      </c>
      <c r="BZ88" s="400"/>
      <c r="CA88" s="133" t="s">
        <v>150</v>
      </c>
      <c r="CB88" s="194"/>
      <c r="CC88" s="194"/>
      <c r="CD88" s="194"/>
      <c r="CE88" s="194"/>
      <c r="CF88" s="194"/>
      <c r="CG88" s="122"/>
      <c r="CH88" s="169"/>
      <c r="CI88" s="294" t="s">
        <v>241</v>
      </c>
      <c r="CJ88" s="201"/>
      <c r="CK88" s="201"/>
      <c r="CL88" s="141"/>
      <c r="CM88" s="193"/>
      <c r="CN88" s="131">
        <f t="shared" si="124"/>
        <v>0</v>
      </c>
      <c r="CO88" s="132">
        <f t="shared" si="100"/>
        <v>0</v>
      </c>
      <c r="CP88" s="363" t="s">
        <v>150</v>
      </c>
      <c r="CQ88" s="364"/>
      <c r="CR88" s="364"/>
      <c r="CS88" s="364"/>
      <c r="CT88" s="364"/>
      <c r="CU88" s="364"/>
      <c r="CV88" s="358"/>
      <c r="CW88" s="169"/>
      <c r="CX88" s="384" t="s">
        <v>241</v>
      </c>
      <c r="CY88" s="381"/>
      <c r="CZ88" s="381"/>
      <c r="DA88" s="382"/>
      <c r="DB88" s="369"/>
      <c r="DC88" s="370">
        <f t="shared" si="125"/>
        <v>0</v>
      </c>
      <c r="DD88" s="371">
        <f t="shared" si="113"/>
        <v>0</v>
      </c>
      <c r="DE88" s="133" t="s">
        <v>150</v>
      </c>
      <c r="DF88" s="194"/>
      <c r="DG88" s="194"/>
      <c r="DH88" s="194"/>
      <c r="DI88" s="194"/>
      <c r="DJ88" s="194"/>
      <c r="DK88" s="122"/>
      <c r="DL88" s="169"/>
      <c r="DM88" s="294" t="s">
        <v>241</v>
      </c>
      <c r="DN88" s="201"/>
      <c r="DO88" s="201"/>
      <c r="DP88" s="141"/>
      <c r="DQ88" s="193"/>
      <c r="DR88" s="131">
        <f t="shared" si="126"/>
        <v>0</v>
      </c>
      <c r="DS88" s="132">
        <f t="shared" si="101"/>
        <v>0</v>
      </c>
      <c r="DT88" s="133" t="s">
        <v>150</v>
      </c>
      <c r="DU88" s="194"/>
      <c r="DV88" s="194"/>
      <c r="DW88" s="194"/>
      <c r="DX88" s="194"/>
      <c r="DY88" s="194"/>
      <c r="DZ88" s="122"/>
      <c r="EA88" s="169"/>
      <c r="EB88" s="294" t="s">
        <v>241</v>
      </c>
      <c r="EC88" s="201"/>
      <c r="ED88" s="201"/>
      <c r="EE88" s="141"/>
      <c r="EF88" s="193"/>
      <c r="EG88" s="131">
        <f t="shared" si="127"/>
        <v>0</v>
      </c>
      <c r="EH88" s="132">
        <f t="shared" si="102"/>
        <v>0</v>
      </c>
      <c r="EI88" s="133" t="s">
        <v>150</v>
      </c>
      <c r="EJ88" s="194"/>
      <c r="EK88" s="194"/>
      <c r="EL88" s="194"/>
      <c r="EM88" s="194"/>
      <c r="EN88" s="194"/>
      <c r="EO88" s="122"/>
      <c r="EP88" s="169"/>
      <c r="EQ88" s="294" t="s">
        <v>241</v>
      </c>
      <c r="ER88" s="201"/>
      <c r="ES88" s="201"/>
      <c r="ET88" s="141"/>
      <c r="EU88" s="193"/>
      <c r="EV88" s="131">
        <f t="shared" si="128"/>
        <v>0</v>
      </c>
      <c r="EW88" s="132">
        <f t="shared" si="103"/>
        <v>0</v>
      </c>
      <c r="EX88" s="133" t="s">
        <v>150</v>
      </c>
      <c r="EY88" s="194"/>
      <c r="EZ88" s="194"/>
      <c r="FA88" s="194"/>
      <c r="FB88" s="194"/>
      <c r="FC88" s="194"/>
      <c r="FD88" s="122"/>
      <c r="FE88" s="169"/>
      <c r="FF88" s="294" t="s">
        <v>241</v>
      </c>
      <c r="FG88" s="201"/>
      <c r="FH88" s="201"/>
      <c r="FI88" s="141"/>
      <c r="FJ88" s="193"/>
      <c r="FK88" s="131">
        <f t="shared" si="129"/>
        <v>0</v>
      </c>
      <c r="FL88" s="132">
        <f t="shared" si="104"/>
        <v>0</v>
      </c>
      <c r="FM88" s="133" t="s">
        <v>150</v>
      </c>
      <c r="FN88" s="194"/>
      <c r="FO88" s="194"/>
      <c r="FP88" s="194"/>
      <c r="FQ88" s="194"/>
      <c r="FR88" s="194"/>
      <c r="FS88" s="122"/>
      <c r="FT88" s="169"/>
      <c r="FU88" s="294" t="s">
        <v>241</v>
      </c>
      <c r="FV88" s="201"/>
      <c r="FW88" s="201"/>
      <c r="FX88" s="141"/>
      <c r="FY88" s="193"/>
      <c r="FZ88" s="131">
        <f t="shared" si="130"/>
        <v>0</v>
      </c>
      <c r="GA88" s="132">
        <f t="shared" si="105"/>
        <v>0</v>
      </c>
      <c r="GB88" s="133" t="s">
        <v>150</v>
      </c>
      <c r="GC88" s="194"/>
      <c r="GD88" s="194"/>
      <c r="GE88" s="194"/>
      <c r="GF88" s="194"/>
      <c r="GG88" s="194"/>
      <c r="GH88" s="122"/>
      <c r="GI88" s="169"/>
      <c r="GJ88" s="294" t="s">
        <v>241</v>
      </c>
      <c r="GK88" s="201"/>
      <c r="GL88" s="201"/>
      <c r="GM88" s="141"/>
      <c r="GN88" s="193"/>
      <c r="GO88" s="131">
        <f t="shared" si="131"/>
        <v>0</v>
      </c>
      <c r="GP88" s="132">
        <f t="shared" si="106"/>
        <v>0</v>
      </c>
      <c r="GQ88" s="133" t="s">
        <v>150</v>
      </c>
      <c r="GR88" s="194"/>
      <c r="GS88" s="194"/>
      <c r="GT88" s="194"/>
      <c r="GU88" s="194"/>
      <c r="GV88" s="194"/>
      <c r="GW88" s="122"/>
      <c r="GX88" s="169"/>
      <c r="GY88" s="294" t="s">
        <v>241</v>
      </c>
      <c r="GZ88" s="201"/>
      <c r="HA88" s="201"/>
      <c r="HB88" s="141"/>
      <c r="HC88" s="193"/>
      <c r="HD88" s="131">
        <f t="shared" si="132"/>
        <v>0</v>
      </c>
      <c r="HE88" s="132">
        <f t="shared" si="107"/>
        <v>2737</v>
      </c>
      <c r="HF88" s="133" t="s">
        <v>150</v>
      </c>
      <c r="HG88" s="194"/>
      <c r="HH88" s="194"/>
      <c r="HI88" s="194"/>
      <c r="HJ88" s="194"/>
      <c r="HK88" s="194"/>
      <c r="HL88" s="122"/>
      <c r="HM88" s="169"/>
      <c r="HN88" s="294" t="s">
        <v>241</v>
      </c>
      <c r="HO88" s="201"/>
      <c r="HP88" s="201"/>
      <c r="HQ88" s="141"/>
      <c r="HR88" s="193"/>
      <c r="HS88" s="131">
        <f t="shared" si="133"/>
        <v>0</v>
      </c>
      <c r="HT88" s="132">
        <f t="shared" si="114"/>
        <v>1341</v>
      </c>
      <c r="HU88" s="133" t="s">
        <v>150</v>
      </c>
      <c r="HV88" s="194"/>
      <c r="HW88" s="194"/>
      <c r="HX88" s="194"/>
      <c r="HY88" s="194"/>
      <c r="HZ88" s="194"/>
      <c r="IA88" s="122"/>
      <c r="IB88" s="169"/>
      <c r="IC88" s="294" t="s">
        <v>241</v>
      </c>
      <c r="ID88" s="201"/>
      <c r="IE88" s="201"/>
      <c r="IF88" s="141"/>
      <c r="IG88" s="193"/>
      <c r="IH88" s="131">
        <f t="shared" si="134"/>
        <v>0</v>
      </c>
      <c r="II88" s="132">
        <f t="shared" si="115"/>
        <v>6499</v>
      </c>
      <c r="IJ88" s="133" t="s">
        <v>150</v>
      </c>
      <c r="IK88" s="194"/>
      <c r="IL88" s="194"/>
      <c r="IM88" s="194"/>
      <c r="IN88" s="194"/>
      <c r="IO88" s="194"/>
      <c r="IP88" s="122"/>
      <c r="IQ88" s="169"/>
      <c r="IR88" s="294" t="s">
        <v>241</v>
      </c>
      <c r="IS88" s="201"/>
      <c r="IT88" s="201"/>
      <c r="IU88" s="141"/>
      <c r="IV88" s="193"/>
      <c r="IW88" s="131">
        <f t="shared" si="135"/>
        <v>0</v>
      </c>
      <c r="IX88" s="132">
        <f t="shared" si="116"/>
        <v>1508</v>
      </c>
      <c r="IY88" s="133" t="s">
        <v>150</v>
      </c>
      <c r="IZ88" s="194"/>
      <c r="JA88" s="194"/>
      <c r="JB88" s="194"/>
      <c r="JC88" s="194"/>
      <c r="JD88" s="194"/>
      <c r="JE88" s="122"/>
      <c r="JF88" s="169"/>
      <c r="JG88" s="200"/>
      <c r="JH88" s="201"/>
      <c r="JI88" s="201"/>
      <c r="JJ88" s="141"/>
      <c r="JK88" s="193"/>
      <c r="JL88" s="131">
        <f t="shared" si="136"/>
        <v>0</v>
      </c>
      <c r="JM88" s="132">
        <f t="shared" si="71"/>
        <v>2955</v>
      </c>
      <c r="JN88" s="133" t="s">
        <v>150</v>
      </c>
      <c r="JO88" s="194"/>
      <c r="JP88" s="194"/>
      <c r="JQ88" s="194"/>
      <c r="JR88" s="194"/>
      <c r="JS88" s="194"/>
      <c r="JT88" s="122"/>
      <c r="JU88" s="169"/>
      <c r="JV88" s="200"/>
      <c r="JW88" s="201"/>
      <c r="JX88" s="201"/>
      <c r="JY88" s="141"/>
      <c r="JZ88" s="193"/>
      <c r="KA88" s="131">
        <f t="shared" si="77"/>
        <v>0</v>
      </c>
      <c r="KB88" s="132">
        <f t="shared" si="117"/>
        <v>252</v>
      </c>
      <c r="KC88" s="133" t="s">
        <v>150</v>
      </c>
      <c r="KD88" s="194"/>
      <c r="KE88" s="194"/>
      <c r="KF88" s="194"/>
      <c r="KG88" s="194"/>
      <c r="KH88" s="194"/>
      <c r="KI88" s="122"/>
      <c r="KJ88" s="169"/>
      <c r="KK88" s="200"/>
      <c r="KL88" s="201"/>
      <c r="KM88" s="201"/>
      <c r="KN88" s="141"/>
      <c r="KO88" s="193"/>
      <c r="KP88" s="131">
        <f t="shared" si="137"/>
        <v>0</v>
      </c>
      <c r="KQ88" s="132">
        <f t="shared" si="118"/>
        <v>-230</v>
      </c>
      <c r="KR88" s="133" t="s">
        <v>150</v>
      </c>
      <c r="KS88" s="194"/>
      <c r="KT88" s="194"/>
      <c r="KU88" s="194"/>
      <c r="KV88" s="194"/>
      <c r="KW88" s="194"/>
      <c r="KX88" s="122"/>
      <c r="KY88" s="169"/>
      <c r="KZ88" s="200"/>
      <c r="LA88" s="201"/>
      <c r="LB88" s="201"/>
      <c r="LC88" s="141"/>
      <c r="LD88" s="193"/>
      <c r="LE88" s="131">
        <f t="shared" si="138"/>
        <v>0</v>
      </c>
      <c r="LF88" s="132">
        <f t="shared" si="119"/>
        <v>2138</v>
      </c>
      <c r="LG88" s="271"/>
      <c r="LH88" s="133" t="s">
        <v>150</v>
      </c>
      <c r="LI88" s="194"/>
      <c r="LJ88" s="194"/>
      <c r="LK88" s="124"/>
      <c r="LL88" s="194"/>
      <c r="LM88" s="192"/>
      <c r="LN88" s="194"/>
      <c r="LO88" s="194"/>
      <c r="LP88" s="121"/>
      <c r="LQ88" s="122"/>
      <c r="LR88" s="122"/>
      <c r="LS88" s="122"/>
      <c r="LT88" s="122"/>
      <c r="LU88" s="200"/>
      <c r="LV88" s="201"/>
      <c r="LW88" s="201"/>
      <c r="LX88" s="141"/>
      <c r="LY88" s="193"/>
      <c r="LZ88" s="131">
        <f t="shared" si="139"/>
        <v>0</v>
      </c>
      <c r="MA88" s="132">
        <f t="shared" si="108"/>
        <v>0</v>
      </c>
      <c r="MB88" s="229"/>
      <c r="MC88" s="133" t="s">
        <v>150</v>
      </c>
      <c r="MD88" s="194"/>
      <c r="ME88" s="194"/>
      <c r="MF88" s="124"/>
      <c r="MG88" s="194"/>
      <c r="MH88" s="192"/>
      <c r="MI88" s="194"/>
      <c r="MJ88" s="194"/>
      <c r="MK88" s="121"/>
      <c r="ML88" s="122"/>
      <c r="MM88" s="122"/>
      <c r="MN88" s="122"/>
      <c r="MO88" s="122"/>
      <c r="MP88" s="200"/>
      <c r="MQ88" s="201"/>
      <c r="MR88" s="201"/>
      <c r="MS88" s="141"/>
      <c r="MT88" s="193"/>
      <c r="MU88" s="131">
        <f t="shared" si="140"/>
        <v>0</v>
      </c>
      <c r="MV88" s="132">
        <f t="shared" si="109"/>
        <v>0</v>
      </c>
      <c r="MX88" s="133" t="s">
        <v>150</v>
      </c>
      <c r="MY88" s="194"/>
      <c r="MZ88" s="194"/>
      <c r="NA88" s="124"/>
      <c r="NB88" s="194"/>
      <c r="NC88" s="192"/>
      <c r="ND88" s="194"/>
      <c r="NE88" s="194"/>
      <c r="NF88" s="121"/>
      <c r="NG88" s="122"/>
      <c r="NH88" s="122"/>
      <c r="NI88" s="122"/>
      <c r="NJ88" s="122"/>
      <c r="NK88" s="200"/>
      <c r="NL88" s="201"/>
      <c r="NM88" s="201"/>
      <c r="NN88" s="141"/>
      <c r="NO88" s="193"/>
      <c r="NP88" s="131">
        <f t="shared" si="141"/>
        <v>0</v>
      </c>
      <c r="NQ88" s="132">
        <f t="shared" si="110"/>
        <v>0</v>
      </c>
      <c r="NS88" s="133" t="s">
        <v>150</v>
      </c>
      <c r="NT88" s="194"/>
      <c r="NU88" s="194"/>
      <c r="NV88" s="124"/>
      <c r="NW88" s="194"/>
      <c r="NX88" s="192"/>
      <c r="NY88" s="194"/>
      <c r="NZ88" s="194"/>
      <c r="OA88" s="121"/>
      <c r="OB88" s="122"/>
      <c r="OC88" s="122"/>
      <c r="OD88" s="122"/>
      <c r="OE88" s="122"/>
      <c r="OF88" s="200"/>
      <c r="OG88" s="201"/>
      <c r="OH88" s="201"/>
      <c r="OI88" s="141"/>
      <c r="OJ88" s="193"/>
      <c r="OK88" s="131">
        <f t="shared" si="142"/>
        <v>0</v>
      </c>
      <c r="OL88" s="132">
        <f t="shared" si="111"/>
        <v>1233</v>
      </c>
      <c r="OQ88" s="363" t="s">
        <v>150</v>
      </c>
      <c r="OR88" s="473"/>
      <c r="OS88" s="473"/>
      <c r="OT88" s="473"/>
      <c r="OU88" s="473"/>
      <c r="OV88" s="473"/>
      <c r="OW88" s="358"/>
      <c r="OX88" s="169"/>
      <c r="OY88" s="486"/>
      <c r="OZ88" s="484"/>
      <c r="PA88" s="484"/>
      <c r="PB88" s="382"/>
      <c r="PC88" s="476"/>
      <c r="PD88" s="370">
        <f t="shared" si="143"/>
        <v>0</v>
      </c>
      <c r="PE88" s="477">
        <f t="shared" si="89"/>
        <v>0</v>
      </c>
      <c r="PF88" s="133" t="s">
        <v>150</v>
      </c>
      <c r="PG88" s="194"/>
      <c r="PH88" s="194"/>
      <c r="PI88" s="194"/>
      <c r="PJ88" s="194"/>
      <c r="PK88" s="194"/>
      <c r="PL88" s="122"/>
      <c r="PM88" s="169"/>
      <c r="PN88" s="294"/>
      <c r="PO88" s="201"/>
      <c r="PP88" s="201"/>
      <c r="PQ88" s="141"/>
      <c r="PR88" s="193"/>
      <c r="PS88" s="131">
        <f t="shared" si="144"/>
        <v>0</v>
      </c>
      <c r="PT88" s="132">
        <f t="shared" si="90"/>
        <v>0</v>
      </c>
      <c r="PU88" s="133" t="s">
        <v>150</v>
      </c>
      <c r="PV88" s="194"/>
      <c r="PW88" s="194"/>
      <c r="PX88" s="194"/>
      <c r="PY88" s="194"/>
      <c r="PZ88" s="194"/>
      <c r="QA88" s="122"/>
      <c r="QB88" s="169"/>
      <c r="QC88" s="294"/>
      <c r="QD88" s="201"/>
      <c r="QE88" s="201"/>
      <c r="QF88" s="141"/>
      <c r="QG88" s="193"/>
      <c r="QH88" s="131">
        <f t="shared" si="145"/>
        <v>0</v>
      </c>
      <c r="QI88" s="132">
        <f t="shared" si="91"/>
        <v>0</v>
      </c>
      <c r="QJ88" s="133" t="s">
        <v>150</v>
      </c>
      <c r="QK88" s="194"/>
      <c r="QL88" s="194"/>
      <c r="QM88" s="194"/>
      <c r="QN88" s="194"/>
      <c r="QO88" s="194"/>
      <c r="QP88" s="122"/>
      <c r="QQ88" s="169"/>
      <c r="QR88" s="294"/>
      <c r="QS88" s="201"/>
      <c r="QT88" s="201"/>
      <c r="QU88" s="141"/>
      <c r="QV88" s="193"/>
      <c r="QW88" s="131">
        <f t="shared" si="146"/>
        <v>0</v>
      </c>
      <c r="QX88" s="132">
        <f t="shared" si="92"/>
        <v>0</v>
      </c>
      <c r="QY88" s="133" t="s">
        <v>150</v>
      </c>
      <c r="QZ88" s="194"/>
      <c r="RA88" s="194"/>
      <c r="RB88" s="194"/>
      <c r="RC88" s="194"/>
      <c r="RD88" s="194"/>
      <c r="RE88" s="122"/>
      <c r="RF88" s="169"/>
      <c r="RG88" s="294"/>
      <c r="RH88" s="201"/>
      <c r="RI88" s="201"/>
      <c r="RJ88" s="141"/>
      <c r="RK88" s="193"/>
      <c r="RL88" s="131">
        <f t="shared" si="147"/>
        <v>0</v>
      </c>
      <c r="RM88" s="132">
        <f t="shared" si="93"/>
        <v>327</v>
      </c>
    </row>
    <row r="89" spans="1:481" ht="14.4">
      <c r="A89" s="199"/>
      <c r="B89" s="181"/>
      <c r="C89" s="181"/>
      <c r="D89" s="197"/>
      <c r="E89" s="197"/>
      <c r="F89" s="197"/>
      <c r="G89" s="122"/>
      <c r="H89" s="125" t="s">
        <v>237</v>
      </c>
      <c r="I89" s="129"/>
      <c r="J89" s="129"/>
      <c r="K89" s="129"/>
      <c r="L89" s="130"/>
      <c r="M89" s="193">
        <v>1000</v>
      </c>
      <c r="N89" s="131">
        <f t="shared" si="98"/>
        <v>0</v>
      </c>
      <c r="O89" s="132">
        <f t="shared" si="112"/>
        <v>18</v>
      </c>
      <c r="Q89" s="199"/>
      <c r="R89" s="181"/>
      <c r="S89" s="181"/>
      <c r="T89" s="197"/>
      <c r="U89" s="197"/>
      <c r="V89" s="197"/>
      <c r="W89" s="122"/>
      <c r="X89" s="125" t="s">
        <v>237</v>
      </c>
      <c r="Y89" s="129"/>
      <c r="Z89" s="129"/>
      <c r="AA89" s="129"/>
      <c r="AB89" s="130"/>
      <c r="AC89" s="193"/>
      <c r="AD89" s="131">
        <f t="shared" si="120"/>
        <v>0</v>
      </c>
      <c r="AE89" s="132">
        <f t="shared" si="78"/>
        <v>275</v>
      </c>
      <c r="AF89" s="199"/>
      <c r="AG89" s="181"/>
      <c r="AH89" s="181"/>
      <c r="AI89" s="197"/>
      <c r="AJ89" s="197"/>
      <c r="AK89" s="197"/>
      <c r="AL89" s="122"/>
      <c r="AM89" s="125" t="s">
        <v>237</v>
      </c>
      <c r="AN89" s="129"/>
      <c r="AO89" s="129"/>
      <c r="AP89" s="129"/>
      <c r="AQ89" s="130"/>
      <c r="AR89" s="193"/>
      <c r="AS89" s="131">
        <f t="shared" si="121"/>
        <v>0</v>
      </c>
      <c r="AT89" s="132">
        <f t="shared" si="79"/>
        <v>1114</v>
      </c>
      <c r="AU89" s="199"/>
      <c r="AV89" s="181"/>
      <c r="AW89" s="181"/>
      <c r="AX89" s="197"/>
      <c r="AY89" s="197"/>
      <c r="AZ89" s="197"/>
      <c r="BA89" s="122"/>
      <c r="BB89" s="125" t="s">
        <v>237</v>
      </c>
      <c r="BC89" s="129"/>
      <c r="BD89" s="129"/>
      <c r="BE89" s="129"/>
      <c r="BF89" s="130"/>
      <c r="BG89" s="193"/>
      <c r="BH89" s="131">
        <f t="shared" si="122"/>
        <v>0</v>
      </c>
      <c r="BI89" s="132">
        <f t="shared" si="80"/>
        <v>1114</v>
      </c>
      <c r="BJ89" s="160"/>
      <c r="BK89" s="199"/>
      <c r="BL89" s="181"/>
      <c r="BM89" s="181"/>
      <c r="BN89" s="197"/>
      <c r="BO89" s="197"/>
      <c r="BP89" s="197"/>
      <c r="BQ89" s="122"/>
      <c r="BR89" s="125" t="s">
        <v>233</v>
      </c>
      <c r="BS89" s="129">
        <v>12</v>
      </c>
      <c r="BT89" s="129">
        <v>74</v>
      </c>
      <c r="BU89" s="129">
        <v>-1</v>
      </c>
      <c r="BV89" s="130">
        <v>51</v>
      </c>
      <c r="BW89" s="193"/>
      <c r="BX89" s="131">
        <f t="shared" si="123"/>
        <v>51</v>
      </c>
      <c r="BY89" s="132">
        <f t="shared" si="99"/>
        <v>338</v>
      </c>
      <c r="BZ89" s="160"/>
      <c r="CA89" s="199"/>
      <c r="CB89" s="181"/>
      <c r="CC89" s="181"/>
      <c r="CD89" s="197"/>
      <c r="CE89" s="197"/>
      <c r="CF89" s="197"/>
      <c r="CG89" s="122"/>
      <c r="CH89" s="125" t="s">
        <v>237</v>
      </c>
      <c r="CI89" s="129"/>
      <c r="CJ89" s="129"/>
      <c r="CK89" s="129"/>
      <c r="CL89" s="130"/>
      <c r="CM89" s="193"/>
      <c r="CN89" s="131">
        <f t="shared" si="124"/>
        <v>0</v>
      </c>
      <c r="CO89" s="132">
        <f t="shared" si="100"/>
        <v>0</v>
      </c>
      <c r="CP89" s="379"/>
      <c r="CQ89" s="349"/>
      <c r="CR89" s="349"/>
      <c r="CS89" s="378"/>
      <c r="CT89" s="378"/>
      <c r="CU89" s="378"/>
      <c r="CV89" s="358"/>
      <c r="CW89" s="366" t="s">
        <v>237</v>
      </c>
      <c r="CX89" s="367"/>
      <c r="CY89" s="367"/>
      <c r="CZ89" s="367"/>
      <c r="DA89" s="368"/>
      <c r="DB89" s="369"/>
      <c r="DC89" s="370">
        <f t="shared" si="125"/>
        <v>0</v>
      </c>
      <c r="DD89" s="371">
        <f t="shared" si="113"/>
        <v>0</v>
      </c>
      <c r="DE89" s="199"/>
      <c r="DF89" s="181"/>
      <c r="DG89" s="181"/>
      <c r="DH89" s="197"/>
      <c r="DI89" s="197"/>
      <c r="DJ89" s="197"/>
      <c r="DK89" s="122"/>
      <c r="DL89" s="125" t="s">
        <v>237</v>
      </c>
      <c r="DM89" s="129"/>
      <c r="DN89" s="129"/>
      <c r="DO89" s="129"/>
      <c r="DP89" s="130"/>
      <c r="DQ89" s="193"/>
      <c r="DR89" s="131">
        <f t="shared" si="126"/>
        <v>0</v>
      </c>
      <c r="DS89" s="132">
        <f t="shared" si="101"/>
        <v>0</v>
      </c>
      <c r="DT89" s="199"/>
      <c r="DU89" s="181"/>
      <c r="DV89" s="181"/>
      <c r="DW89" s="197"/>
      <c r="DX89" s="197"/>
      <c r="DY89" s="197"/>
      <c r="DZ89" s="122"/>
      <c r="EA89" s="125" t="s">
        <v>237</v>
      </c>
      <c r="EB89" s="129"/>
      <c r="EC89" s="129"/>
      <c r="ED89" s="129"/>
      <c r="EE89" s="130"/>
      <c r="EF89" s="193"/>
      <c r="EG89" s="131">
        <f t="shared" si="127"/>
        <v>0</v>
      </c>
      <c r="EH89" s="132">
        <f t="shared" si="102"/>
        <v>0</v>
      </c>
      <c r="EI89" s="199"/>
      <c r="EJ89" s="181"/>
      <c r="EK89" s="181"/>
      <c r="EL89" s="197"/>
      <c r="EM89" s="197"/>
      <c r="EN89" s="197"/>
      <c r="EO89" s="122"/>
      <c r="EP89" s="125" t="s">
        <v>237</v>
      </c>
      <c r="EQ89" s="129"/>
      <c r="ER89" s="129"/>
      <c r="ES89" s="129"/>
      <c r="ET89" s="130"/>
      <c r="EU89" s="193"/>
      <c r="EV89" s="131">
        <f t="shared" si="128"/>
        <v>0</v>
      </c>
      <c r="EW89" s="132">
        <f t="shared" si="103"/>
        <v>0</v>
      </c>
      <c r="EX89" s="199"/>
      <c r="EY89" s="181"/>
      <c r="EZ89" s="181"/>
      <c r="FA89" s="197"/>
      <c r="FB89" s="197"/>
      <c r="FC89" s="197"/>
      <c r="FD89" s="122"/>
      <c r="FE89" s="125" t="s">
        <v>237</v>
      </c>
      <c r="FF89" s="129"/>
      <c r="FG89" s="129"/>
      <c r="FH89" s="129"/>
      <c r="FI89" s="130"/>
      <c r="FJ89" s="193"/>
      <c r="FK89" s="131">
        <f t="shared" si="129"/>
        <v>0</v>
      </c>
      <c r="FL89" s="132">
        <f t="shared" si="104"/>
        <v>0</v>
      </c>
      <c r="FM89" s="199"/>
      <c r="FN89" s="181"/>
      <c r="FO89" s="181"/>
      <c r="FP89" s="197"/>
      <c r="FQ89" s="197"/>
      <c r="FR89" s="197"/>
      <c r="FS89" s="122"/>
      <c r="FT89" s="125" t="s">
        <v>237</v>
      </c>
      <c r="FU89" s="129"/>
      <c r="FV89" s="129"/>
      <c r="FW89" s="129"/>
      <c r="FX89" s="130"/>
      <c r="FY89" s="193"/>
      <c r="FZ89" s="131">
        <f t="shared" si="130"/>
        <v>0</v>
      </c>
      <c r="GA89" s="132">
        <f t="shared" si="105"/>
        <v>0</v>
      </c>
      <c r="GB89" s="199"/>
      <c r="GC89" s="181"/>
      <c r="GD89" s="181"/>
      <c r="GE89" s="197"/>
      <c r="GF89" s="197"/>
      <c r="GG89" s="197"/>
      <c r="GH89" s="122"/>
      <c r="GI89" s="125" t="s">
        <v>237</v>
      </c>
      <c r="GJ89" s="129"/>
      <c r="GK89" s="129"/>
      <c r="GL89" s="129"/>
      <c r="GM89" s="130"/>
      <c r="GN89" s="193"/>
      <c r="GO89" s="131">
        <f t="shared" si="131"/>
        <v>0</v>
      </c>
      <c r="GP89" s="132">
        <f t="shared" si="106"/>
        <v>0</v>
      </c>
      <c r="GQ89" s="199"/>
      <c r="GR89" s="181"/>
      <c r="GS89" s="181"/>
      <c r="GT89" s="197"/>
      <c r="GU89" s="197"/>
      <c r="GV89" s="197"/>
      <c r="GW89" s="122"/>
      <c r="GX89" s="125" t="s">
        <v>237</v>
      </c>
      <c r="GY89" s="129"/>
      <c r="GZ89" s="129"/>
      <c r="HA89" s="129"/>
      <c r="HB89" s="130"/>
      <c r="HC89" s="193"/>
      <c r="HD89" s="131">
        <f t="shared" si="132"/>
        <v>0</v>
      </c>
      <c r="HE89" s="132">
        <f t="shared" si="107"/>
        <v>2737</v>
      </c>
      <c r="HF89" s="199"/>
      <c r="HG89" s="181"/>
      <c r="HH89" s="181"/>
      <c r="HI89" s="197"/>
      <c r="HJ89" s="197"/>
      <c r="HK89" s="197"/>
      <c r="HL89" s="122"/>
      <c r="HM89" s="125" t="s">
        <v>237</v>
      </c>
      <c r="HN89" s="129"/>
      <c r="HO89" s="129"/>
      <c r="HP89" s="129"/>
      <c r="HQ89" s="130"/>
      <c r="HR89" s="193"/>
      <c r="HS89" s="131">
        <f t="shared" si="133"/>
        <v>0</v>
      </c>
      <c r="HT89" s="132">
        <f t="shared" si="114"/>
        <v>1341</v>
      </c>
      <c r="HU89" s="199"/>
      <c r="HV89" s="181"/>
      <c r="HW89" s="181"/>
      <c r="HX89" s="197"/>
      <c r="HY89" s="197"/>
      <c r="HZ89" s="197"/>
      <c r="IA89" s="122"/>
      <c r="IB89" s="125" t="s">
        <v>237</v>
      </c>
      <c r="IC89" s="129"/>
      <c r="ID89" s="129"/>
      <c r="IE89" s="129"/>
      <c r="IF89" s="130"/>
      <c r="IG89" s="193"/>
      <c r="IH89" s="131">
        <f t="shared" si="134"/>
        <v>0</v>
      </c>
      <c r="II89" s="132">
        <f t="shared" si="115"/>
        <v>6499</v>
      </c>
      <c r="IJ89" s="199"/>
      <c r="IK89" s="181"/>
      <c r="IL89" s="181"/>
      <c r="IM89" s="197"/>
      <c r="IN89" s="197"/>
      <c r="IO89" s="197"/>
      <c r="IP89" s="122"/>
      <c r="IQ89" s="125" t="s">
        <v>237</v>
      </c>
      <c r="IR89" s="129"/>
      <c r="IS89" s="129"/>
      <c r="IT89" s="129"/>
      <c r="IU89" s="130"/>
      <c r="IV89" s="193"/>
      <c r="IW89" s="131">
        <f t="shared" si="135"/>
        <v>0</v>
      </c>
      <c r="IX89" s="132">
        <f t="shared" si="116"/>
        <v>1508</v>
      </c>
      <c r="IY89" s="199"/>
      <c r="IZ89" s="181"/>
      <c r="JA89" s="181"/>
      <c r="JB89" s="197"/>
      <c r="JC89" s="197"/>
      <c r="JD89" s="197"/>
      <c r="JE89" s="122"/>
      <c r="JF89" s="122"/>
      <c r="JG89" s="129"/>
      <c r="JH89" s="129"/>
      <c r="JI89" s="129"/>
      <c r="JJ89" s="130"/>
      <c r="JK89" s="193"/>
      <c r="JL89" s="131">
        <f t="shared" si="136"/>
        <v>0</v>
      </c>
      <c r="JM89" s="132">
        <f t="shared" si="71"/>
        <v>2955</v>
      </c>
      <c r="JN89" s="199"/>
      <c r="JO89" s="181"/>
      <c r="JP89" s="181"/>
      <c r="JQ89" s="197"/>
      <c r="JR89" s="197"/>
      <c r="JS89" s="197"/>
      <c r="JT89" s="122"/>
      <c r="JU89" s="122"/>
      <c r="JV89" s="129"/>
      <c r="JW89" s="129"/>
      <c r="JX89" s="129"/>
      <c r="JY89" s="130"/>
      <c r="JZ89" s="193"/>
      <c r="KA89" s="131">
        <f t="shared" si="77"/>
        <v>0</v>
      </c>
      <c r="KB89" s="132">
        <f t="shared" si="117"/>
        <v>252</v>
      </c>
      <c r="KC89" s="199"/>
      <c r="KD89" s="181"/>
      <c r="KE89" s="181"/>
      <c r="KF89" s="197"/>
      <c r="KG89" s="197"/>
      <c r="KH89" s="197"/>
      <c r="KI89" s="122"/>
      <c r="KJ89" s="122"/>
      <c r="KK89" s="129"/>
      <c r="KL89" s="129"/>
      <c r="KM89" s="129"/>
      <c r="KN89" s="130"/>
      <c r="KO89" s="193"/>
      <c r="KP89" s="131">
        <f t="shared" si="137"/>
        <v>0</v>
      </c>
      <c r="KQ89" s="132">
        <f t="shared" si="118"/>
        <v>-230</v>
      </c>
      <c r="KR89" s="199"/>
      <c r="KS89" s="181"/>
      <c r="KT89" s="199"/>
      <c r="KU89" s="197"/>
      <c r="KV89" s="197"/>
      <c r="KW89" s="197"/>
      <c r="KX89" s="122"/>
      <c r="KY89" s="122"/>
      <c r="KZ89" s="129"/>
      <c r="LA89" s="129"/>
      <c r="LB89" s="129"/>
      <c r="LC89" s="130"/>
      <c r="LD89" s="193"/>
      <c r="LE89" s="131">
        <f t="shared" si="138"/>
        <v>0</v>
      </c>
      <c r="LF89" s="132">
        <f t="shared" si="119"/>
        <v>2138</v>
      </c>
      <c r="LG89" s="160"/>
      <c r="LH89" s="199"/>
      <c r="LI89" s="199"/>
      <c r="LJ89" s="199"/>
      <c r="LK89" s="199"/>
      <c r="LL89" s="199"/>
      <c r="LM89" s="198"/>
      <c r="LN89" s="197"/>
      <c r="LO89" s="197"/>
      <c r="LP89" s="121"/>
      <c r="LQ89" s="122"/>
      <c r="LR89" s="214"/>
      <c r="LS89" s="592" t="s">
        <v>197</v>
      </c>
      <c r="LT89" s="593"/>
      <c r="LU89" s="129">
        <v>1</v>
      </c>
      <c r="LV89" s="129"/>
      <c r="LW89" s="129"/>
      <c r="LX89" s="130"/>
      <c r="LY89" s="193">
        <v>1000</v>
      </c>
      <c r="LZ89" s="131">
        <f t="shared" si="139"/>
        <v>0</v>
      </c>
      <c r="MA89" s="132">
        <f t="shared" si="108"/>
        <v>0</v>
      </c>
      <c r="MB89" s="160"/>
      <c r="MC89" s="199"/>
      <c r="MD89" s="199"/>
      <c r="ME89" s="199"/>
      <c r="MF89" s="199"/>
      <c r="MG89" s="199"/>
      <c r="MH89" s="198"/>
      <c r="MI89" s="197"/>
      <c r="MJ89" s="197"/>
      <c r="MK89" s="121"/>
      <c r="ML89" s="122"/>
      <c r="MM89" s="214"/>
      <c r="MN89" s="592" t="s">
        <v>197</v>
      </c>
      <c r="MO89" s="593"/>
      <c r="MP89" s="129">
        <v>1</v>
      </c>
      <c r="MQ89" s="129"/>
      <c r="MR89" s="129"/>
      <c r="MS89" s="130"/>
      <c r="MT89" s="193">
        <v>1000</v>
      </c>
      <c r="MU89" s="131">
        <f t="shared" si="140"/>
        <v>0</v>
      </c>
      <c r="MV89" s="132">
        <f t="shared" si="109"/>
        <v>0</v>
      </c>
      <c r="MX89" s="199"/>
      <c r="MY89" s="199"/>
      <c r="MZ89" s="199"/>
      <c r="NA89" s="199"/>
      <c r="NB89" s="199"/>
      <c r="NC89" s="198"/>
      <c r="ND89" s="197"/>
      <c r="NE89" s="197"/>
      <c r="NF89" s="121"/>
      <c r="NG89" s="122"/>
      <c r="NH89" s="214"/>
      <c r="NI89" s="592" t="s">
        <v>197</v>
      </c>
      <c r="NJ89" s="593"/>
      <c r="NK89" s="129">
        <v>1</v>
      </c>
      <c r="NL89" s="129"/>
      <c r="NM89" s="129"/>
      <c r="NN89" s="130"/>
      <c r="NO89" s="193">
        <v>1000</v>
      </c>
      <c r="NP89" s="131">
        <f t="shared" si="141"/>
        <v>0</v>
      </c>
      <c r="NQ89" s="132">
        <f t="shared" si="110"/>
        <v>0</v>
      </c>
      <c r="NS89" s="199"/>
      <c r="NT89" s="199"/>
      <c r="NU89" s="199"/>
      <c r="NV89" s="199"/>
      <c r="NW89" s="199"/>
      <c r="NX89" s="198"/>
      <c r="NY89" s="197"/>
      <c r="NZ89" s="197"/>
      <c r="OA89" s="121"/>
      <c r="OB89" s="122"/>
      <c r="OC89" s="214"/>
      <c r="OD89" s="617" t="s">
        <v>206</v>
      </c>
      <c r="OE89" s="593"/>
      <c r="OF89" s="129"/>
      <c r="OG89" s="129"/>
      <c r="OH89" s="129"/>
      <c r="OI89" s="130"/>
      <c r="OJ89" s="193">
        <v>1000</v>
      </c>
      <c r="OK89" s="131">
        <f t="shared" si="142"/>
        <v>0</v>
      </c>
      <c r="OL89" s="132">
        <f t="shared" si="111"/>
        <v>1233</v>
      </c>
      <c r="OQ89" s="482"/>
      <c r="OR89" s="465"/>
      <c r="OS89" s="465"/>
      <c r="OT89" s="481"/>
      <c r="OU89" s="481"/>
      <c r="OV89" s="481"/>
      <c r="OW89" s="358"/>
      <c r="OX89" s="475" t="s">
        <v>237</v>
      </c>
      <c r="OY89" s="367"/>
      <c r="OZ89" s="367"/>
      <c r="PA89" s="367"/>
      <c r="PB89" s="368"/>
      <c r="PC89" s="476">
        <v>1000</v>
      </c>
      <c r="PD89" s="370">
        <f t="shared" si="143"/>
        <v>0</v>
      </c>
      <c r="PE89" s="477">
        <f t="shared" si="89"/>
        <v>0</v>
      </c>
      <c r="PF89" s="199"/>
      <c r="PG89" s="181"/>
      <c r="PH89" s="181"/>
      <c r="PI89" s="197"/>
      <c r="PJ89" s="197"/>
      <c r="PK89" s="197"/>
      <c r="PL89" s="122"/>
      <c r="PM89" s="125" t="s">
        <v>237</v>
      </c>
      <c r="PN89" s="129"/>
      <c r="PO89" s="129"/>
      <c r="PP89" s="129"/>
      <c r="PQ89" s="130"/>
      <c r="PR89" s="193">
        <v>1000</v>
      </c>
      <c r="PS89" s="131">
        <f t="shared" si="144"/>
        <v>0</v>
      </c>
      <c r="PT89" s="132">
        <f t="shared" si="90"/>
        <v>0</v>
      </c>
      <c r="PU89" s="199"/>
      <c r="PV89" s="181"/>
      <c r="PW89" s="181"/>
      <c r="PX89" s="197"/>
      <c r="PY89" s="197"/>
      <c r="PZ89" s="197"/>
      <c r="QA89" s="122"/>
      <c r="QB89" s="125" t="s">
        <v>237</v>
      </c>
      <c r="QC89" s="129"/>
      <c r="QD89" s="129"/>
      <c r="QE89" s="129"/>
      <c r="QF89" s="130"/>
      <c r="QG89" s="193">
        <v>1000</v>
      </c>
      <c r="QH89" s="131">
        <f t="shared" si="145"/>
        <v>0</v>
      </c>
      <c r="QI89" s="132">
        <f t="shared" si="91"/>
        <v>0</v>
      </c>
      <c r="QJ89" s="199"/>
      <c r="QK89" s="181"/>
      <c r="QL89" s="181"/>
      <c r="QM89" s="197"/>
      <c r="QN89" s="197"/>
      <c r="QO89" s="197"/>
      <c r="QP89" s="122"/>
      <c r="QQ89" s="125" t="s">
        <v>237</v>
      </c>
      <c r="QR89" s="129"/>
      <c r="QS89" s="129"/>
      <c r="QT89" s="129"/>
      <c r="QU89" s="130"/>
      <c r="QV89" s="193">
        <v>1000</v>
      </c>
      <c r="QW89" s="131">
        <f t="shared" si="146"/>
        <v>0</v>
      </c>
      <c r="QX89" s="132">
        <f t="shared" si="92"/>
        <v>0</v>
      </c>
      <c r="QY89" s="199"/>
      <c r="QZ89" s="181"/>
      <c r="RA89" s="181"/>
      <c r="RB89" s="197"/>
      <c r="RC89" s="197"/>
      <c r="RD89" s="197"/>
      <c r="RE89" s="122"/>
      <c r="RF89" s="125" t="s">
        <v>237</v>
      </c>
      <c r="RG89" s="129"/>
      <c r="RH89" s="129"/>
      <c r="RI89" s="129"/>
      <c r="RJ89" s="130"/>
      <c r="RK89" s="193">
        <v>1000</v>
      </c>
      <c r="RL89" s="131">
        <f t="shared" si="147"/>
        <v>0</v>
      </c>
      <c r="RM89" s="132">
        <f t="shared" si="93"/>
        <v>327</v>
      </c>
    </row>
    <row r="90" spans="1:481" ht="14.4">
      <c r="A90" s="133" t="s">
        <v>151</v>
      </c>
      <c r="B90" s="194"/>
      <c r="C90" s="194"/>
      <c r="D90" s="194"/>
      <c r="E90" s="194"/>
      <c r="F90" s="194"/>
      <c r="G90" s="122"/>
      <c r="H90" s="125" t="s">
        <v>238</v>
      </c>
      <c r="I90" s="129"/>
      <c r="J90" s="129"/>
      <c r="K90" s="129"/>
      <c r="L90" s="130"/>
      <c r="M90" s="193">
        <v>1000</v>
      </c>
      <c r="N90" s="131">
        <f t="shared" si="98"/>
        <v>0</v>
      </c>
      <c r="O90" s="132">
        <f t="shared" si="112"/>
        <v>18</v>
      </c>
      <c r="Q90" s="133" t="s">
        <v>151</v>
      </c>
      <c r="R90" s="194"/>
      <c r="S90" s="194"/>
      <c r="T90" s="194"/>
      <c r="U90" s="194"/>
      <c r="V90" s="194"/>
      <c r="W90" s="122"/>
      <c r="X90" s="125" t="s">
        <v>238</v>
      </c>
      <c r="Y90" s="129"/>
      <c r="Z90" s="129"/>
      <c r="AA90" s="129"/>
      <c r="AB90" s="130"/>
      <c r="AC90" s="193"/>
      <c r="AD90" s="131">
        <f t="shared" si="120"/>
        <v>0</v>
      </c>
      <c r="AE90" s="132">
        <f t="shared" si="78"/>
        <v>275</v>
      </c>
      <c r="AF90" s="133" t="s">
        <v>151</v>
      </c>
      <c r="AG90" s="194"/>
      <c r="AH90" s="194"/>
      <c r="AI90" s="194"/>
      <c r="AJ90" s="194"/>
      <c r="AK90" s="194"/>
      <c r="AL90" s="122"/>
      <c r="AM90" s="125" t="s">
        <v>238</v>
      </c>
      <c r="AN90" s="129"/>
      <c r="AO90" s="129"/>
      <c r="AP90" s="129"/>
      <c r="AQ90" s="130"/>
      <c r="AR90" s="193"/>
      <c r="AS90" s="131">
        <f t="shared" si="121"/>
        <v>0</v>
      </c>
      <c r="AT90" s="132">
        <f t="shared" si="79"/>
        <v>1114</v>
      </c>
      <c r="AU90" s="133" t="s">
        <v>151</v>
      </c>
      <c r="AV90" s="194"/>
      <c r="AW90" s="194"/>
      <c r="AX90" s="194"/>
      <c r="AY90" s="194"/>
      <c r="AZ90" s="194"/>
      <c r="BA90" s="122"/>
      <c r="BB90" s="125" t="s">
        <v>238</v>
      </c>
      <c r="BC90" s="129"/>
      <c r="BD90" s="129"/>
      <c r="BE90" s="129"/>
      <c r="BF90" s="130"/>
      <c r="BG90" s="193"/>
      <c r="BH90" s="131">
        <f t="shared" si="122"/>
        <v>0</v>
      </c>
      <c r="BI90" s="132">
        <f t="shared" si="80"/>
        <v>1114</v>
      </c>
      <c r="BJ90" s="400"/>
      <c r="BK90" s="133" t="s">
        <v>151</v>
      </c>
      <c r="BL90" s="194"/>
      <c r="BM90" s="194"/>
      <c r="BN90" s="194"/>
      <c r="BO90" s="194"/>
      <c r="BP90" s="194"/>
      <c r="BQ90" s="122"/>
      <c r="BR90" s="125" t="s">
        <v>261</v>
      </c>
      <c r="BS90" s="129">
        <v>16</v>
      </c>
      <c r="BT90" s="129">
        <v>104</v>
      </c>
      <c r="BU90" s="129">
        <v>-4</v>
      </c>
      <c r="BV90" s="130">
        <v>96</v>
      </c>
      <c r="BW90" s="193"/>
      <c r="BX90" s="131">
        <f t="shared" si="123"/>
        <v>96</v>
      </c>
      <c r="BY90" s="132">
        <f t="shared" si="99"/>
        <v>434</v>
      </c>
      <c r="BZ90" s="400"/>
      <c r="CA90" s="133" t="s">
        <v>151</v>
      </c>
      <c r="CB90" s="194"/>
      <c r="CC90" s="194"/>
      <c r="CD90" s="194"/>
      <c r="CE90" s="194"/>
      <c r="CF90" s="194"/>
      <c r="CG90" s="122"/>
      <c r="CH90" s="125" t="s">
        <v>238</v>
      </c>
      <c r="CI90" s="129"/>
      <c r="CJ90" s="129"/>
      <c r="CK90" s="129"/>
      <c r="CL90" s="130"/>
      <c r="CM90" s="193"/>
      <c r="CN90" s="131">
        <f t="shared" si="124"/>
        <v>0</v>
      </c>
      <c r="CO90" s="132">
        <f t="shared" si="100"/>
        <v>0</v>
      </c>
      <c r="CP90" s="363" t="s">
        <v>151</v>
      </c>
      <c r="CQ90" s="364"/>
      <c r="CR90" s="364"/>
      <c r="CS90" s="364"/>
      <c r="CT90" s="364"/>
      <c r="CU90" s="364"/>
      <c r="CV90" s="358"/>
      <c r="CW90" s="366" t="s">
        <v>238</v>
      </c>
      <c r="CX90" s="367"/>
      <c r="CY90" s="367"/>
      <c r="CZ90" s="367"/>
      <c r="DA90" s="368"/>
      <c r="DB90" s="369"/>
      <c r="DC90" s="370">
        <f t="shared" si="125"/>
        <v>0</v>
      </c>
      <c r="DD90" s="371">
        <f t="shared" si="113"/>
        <v>0</v>
      </c>
      <c r="DE90" s="133" t="s">
        <v>151</v>
      </c>
      <c r="DF90" s="194"/>
      <c r="DG90" s="194"/>
      <c r="DH90" s="194"/>
      <c r="DI90" s="194"/>
      <c r="DJ90" s="194"/>
      <c r="DK90" s="122"/>
      <c r="DL90" s="125" t="s">
        <v>238</v>
      </c>
      <c r="DM90" s="129"/>
      <c r="DN90" s="129"/>
      <c r="DO90" s="129"/>
      <c r="DP90" s="130"/>
      <c r="DQ90" s="193"/>
      <c r="DR90" s="131">
        <f t="shared" si="126"/>
        <v>0</v>
      </c>
      <c r="DS90" s="132">
        <f t="shared" si="101"/>
        <v>0</v>
      </c>
      <c r="DT90" s="133" t="s">
        <v>151</v>
      </c>
      <c r="DU90" s="194"/>
      <c r="DV90" s="194"/>
      <c r="DW90" s="194"/>
      <c r="DX90" s="194"/>
      <c r="DY90" s="194"/>
      <c r="DZ90" s="122"/>
      <c r="EA90" s="125" t="s">
        <v>238</v>
      </c>
      <c r="EB90" s="129"/>
      <c r="EC90" s="129"/>
      <c r="ED90" s="129"/>
      <c r="EE90" s="130"/>
      <c r="EF90" s="193"/>
      <c r="EG90" s="131">
        <f t="shared" si="127"/>
        <v>0</v>
      </c>
      <c r="EH90" s="132">
        <f t="shared" si="102"/>
        <v>0</v>
      </c>
      <c r="EI90" s="133" t="s">
        <v>151</v>
      </c>
      <c r="EJ90" s="194"/>
      <c r="EK90" s="194"/>
      <c r="EL90" s="194"/>
      <c r="EM90" s="194"/>
      <c r="EN90" s="194"/>
      <c r="EO90" s="122"/>
      <c r="EP90" s="125" t="s">
        <v>238</v>
      </c>
      <c r="EQ90" s="129"/>
      <c r="ER90" s="129"/>
      <c r="ES90" s="129"/>
      <c r="ET90" s="130"/>
      <c r="EU90" s="193"/>
      <c r="EV90" s="131">
        <f t="shared" si="128"/>
        <v>0</v>
      </c>
      <c r="EW90" s="132">
        <f t="shared" si="103"/>
        <v>0</v>
      </c>
      <c r="EX90" s="133" t="s">
        <v>151</v>
      </c>
      <c r="EY90" s="194"/>
      <c r="EZ90" s="194"/>
      <c r="FA90" s="194"/>
      <c r="FB90" s="194"/>
      <c r="FC90" s="194"/>
      <c r="FD90" s="122"/>
      <c r="FE90" s="125" t="s">
        <v>238</v>
      </c>
      <c r="FF90" s="129"/>
      <c r="FG90" s="129"/>
      <c r="FH90" s="129"/>
      <c r="FI90" s="130"/>
      <c r="FJ90" s="193"/>
      <c r="FK90" s="131">
        <f t="shared" si="129"/>
        <v>0</v>
      </c>
      <c r="FL90" s="132">
        <f t="shared" si="104"/>
        <v>0</v>
      </c>
      <c r="FM90" s="133" t="s">
        <v>151</v>
      </c>
      <c r="FN90" s="194"/>
      <c r="FO90" s="194"/>
      <c r="FP90" s="194"/>
      <c r="FQ90" s="194"/>
      <c r="FR90" s="194"/>
      <c r="FS90" s="122"/>
      <c r="FT90" s="125" t="s">
        <v>238</v>
      </c>
      <c r="FU90" s="129"/>
      <c r="FV90" s="129"/>
      <c r="FW90" s="129"/>
      <c r="FX90" s="130"/>
      <c r="FY90" s="193"/>
      <c r="FZ90" s="131">
        <f t="shared" si="130"/>
        <v>0</v>
      </c>
      <c r="GA90" s="132">
        <f t="shared" si="105"/>
        <v>0</v>
      </c>
      <c r="GB90" s="133" t="s">
        <v>151</v>
      </c>
      <c r="GC90" s="194"/>
      <c r="GD90" s="194"/>
      <c r="GE90" s="194"/>
      <c r="GF90" s="194"/>
      <c r="GG90" s="194"/>
      <c r="GH90" s="122"/>
      <c r="GI90" s="125" t="s">
        <v>238</v>
      </c>
      <c r="GJ90" s="129"/>
      <c r="GK90" s="129"/>
      <c r="GL90" s="129"/>
      <c r="GM90" s="130"/>
      <c r="GN90" s="193"/>
      <c r="GO90" s="131">
        <f t="shared" si="131"/>
        <v>0</v>
      </c>
      <c r="GP90" s="132">
        <f t="shared" si="106"/>
        <v>0</v>
      </c>
      <c r="GQ90" s="133" t="s">
        <v>151</v>
      </c>
      <c r="GR90" s="194"/>
      <c r="GS90" s="194"/>
      <c r="GT90" s="194"/>
      <c r="GU90" s="194"/>
      <c r="GV90" s="194"/>
      <c r="GW90" s="122"/>
      <c r="GX90" s="125" t="s">
        <v>238</v>
      </c>
      <c r="GY90" s="129"/>
      <c r="GZ90" s="129"/>
      <c r="HA90" s="129"/>
      <c r="HB90" s="130"/>
      <c r="HC90" s="193"/>
      <c r="HD90" s="131">
        <f t="shared" si="132"/>
        <v>0</v>
      </c>
      <c r="HE90" s="132">
        <f t="shared" si="107"/>
        <v>2737</v>
      </c>
      <c r="HF90" s="133" t="s">
        <v>151</v>
      </c>
      <c r="HG90" s="194"/>
      <c r="HH90" s="194"/>
      <c r="HI90" s="194"/>
      <c r="HJ90" s="194"/>
      <c r="HK90" s="194"/>
      <c r="HL90" s="122"/>
      <c r="HM90" s="125" t="s">
        <v>238</v>
      </c>
      <c r="HN90" s="129"/>
      <c r="HO90" s="129"/>
      <c r="HP90" s="129"/>
      <c r="HQ90" s="130"/>
      <c r="HR90" s="193"/>
      <c r="HS90" s="131">
        <f t="shared" si="133"/>
        <v>0</v>
      </c>
      <c r="HT90" s="132">
        <f t="shared" si="114"/>
        <v>1341</v>
      </c>
      <c r="HU90" s="133" t="s">
        <v>151</v>
      </c>
      <c r="HV90" s="194"/>
      <c r="HW90" s="194"/>
      <c r="HX90" s="194"/>
      <c r="HY90" s="194"/>
      <c r="HZ90" s="194"/>
      <c r="IA90" s="122"/>
      <c r="IB90" s="125" t="s">
        <v>238</v>
      </c>
      <c r="IC90" s="129"/>
      <c r="ID90" s="129"/>
      <c r="IE90" s="129"/>
      <c r="IF90" s="130"/>
      <c r="IG90" s="193"/>
      <c r="IH90" s="131">
        <f t="shared" si="134"/>
        <v>0</v>
      </c>
      <c r="II90" s="132">
        <f t="shared" si="115"/>
        <v>6499</v>
      </c>
      <c r="IJ90" s="133" t="s">
        <v>151</v>
      </c>
      <c r="IK90" s="194"/>
      <c r="IL90" s="194"/>
      <c r="IM90" s="194"/>
      <c r="IN90" s="194"/>
      <c r="IO90" s="194"/>
      <c r="IP90" s="122"/>
      <c r="IQ90" s="125" t="s">
        <v>238</v>
      </c>
      <c r="IR90" s="129"/>
      <c r="IS90" s="129"/>
      <c r="IT90" s="129"/>
      <c r="IU90" s="130"/>
      <c r="IV90" s="193"/>
      <c r="IW90" s="131">
        <f t="shared" si="135"/>
        <v>0</v>
      </c>
      <c r="IX90" s="132">
        <f t="shared" si="116"/>
        <v>1508</v>
      </c>
      <c r="IY90" s="133" t="s">
        <v>151</v>
      </c>
      <c r="IZ90" s="194"/>
      <c r="JA90" s="194"/>
      <c r="JB90" s="194"/>
      <c r="JC90" s="194"/>
      <c r="JD90" s="194"/>
      <c r="JE90" s="122"/>
      <c r="JF90" s="122"/>
      <c r="JG90" s="129"/>
      <c r="JH90" s="129"/>
      <c r="JI90" s="129"/>
      <c r="JJ90" s="130"/>
      <c r="JK90" s="193"/>
      <c r="JL90" s="131">
        <f t="shared" si="136"/>
        <v>0</v>
      </c>
      <c r="JM90" s="132">
        <f t="shared" ref="JM90:JM109" si="148">JL90+JM89</f>
        <v>2955</v>
      </c>
      <c r="JN90" s="133" t="s">
        <v>151</v>
      </c>
      <c r="JO90" s="194"/>
      <c r="JP90" s="194"/>
      <c r="JQ90" s="194"/>
      <c r="JR90" s="194"/>
      <c r="JS90" s="194"/>
      <c r="JT90" s="122"/>
      <c r="JU90" s="122"/>
      <c r="JV90" s="129"/>
      <c r="JW90" s="129"/>
      <c r="JX90" s="129"/>
      <c r="JY90" s="130"/>
      <c r="JZ90" s="193"/>
      <c r="KA90" s="131">
        <f t="shared" si="77"/>
        <v>0</v>
      </c>
      <c r="KB90" s="132">
        <f t="shared" si="117"/>
        <v>252</v>
      </c>
      <c r="KC90" s="133" t="s">
        <v>151</v>
      </c>
      <c r="KD90" s="194"/>
      <c r="KE90" s="194"/>
      <c r="KF90" s="194"/>
      <c r="KG90" s="194"/>
      <c r="KH90" s="194"/>
      <c r="KI90" s="122"/>
      <c r="KJ90" s="122"/>
      <c r="KK90" s="129"/>
      <c r="KL90" s="129"/>
      <c r="KM90" s="129"/>
      <c r="KN90" s="130"/>
      <c r="KO90" s="193"/>
      <c r="KP90" s="131">
        <f t="shared" si="137"/>
        <v>0</v>
      </c>
      <c r="KQ90" s="132">
        <f t="shared" si="118"/>
        <v>-230</v>
      </c>
      <c r="KR90" s="133" t="s">
        <v>151</v>
      </c>
      <c r="KS90" s="194"/>
      <c r="KT90" s="194"/>
      <c r="KU90" s="194"/>
      <c r="KV90" s="194"/>
      <c r="KW90" s="194"/>
      <c r="KX90" s="122"/>
      <c r="KY90" s="122"/>
      <c r="KZ90" s="129"/>
      <c r="LA90" s="129"/>
      <c r="LB90" s="129"/>
      <c r="LC90" s="130"/>
      <c r="LD90" s="193"/>
      <c r="LE90" s="131">
        <f t="shared" si="138"/>
        <v>0</v>
      </c>
      <c r="LF90" s="132">
        <f t="shared" si="119"/>
        <v>2138</v>
      </c>
      <c r="LG90" s="271"/>
      <c r="LH90" s="133" t="s">
        <v>151</v>
      </c>
      <c r="LI90" s="194"/>
      <c r="LJ90" s="194"/>
      <c r="LK90" s="194"/>
      <c r="LL90" s="194"/>
      <c r="LM90" s="192"/>
      <c r="LN90" s="194"/>
      <c r="LO90" s="194"/>
      <c r="LP90" s="121"/>
      <c r="LQ90" s="122"/>
      <c r="LR90" s="197"/>
      <c r="LS90" s="592" t="s">
        <v>198</v>
      </c>
      <c r="LT90" s="593"/>
      <c r="LU90" s="129">
        <v>1</v>
      </c>
      <c r="LV90" s="129"/>
      <c r="LW90" s="129"/>
      <c r="LX90" s="130"/>
      <c r="LY90" s="193">
        <v>1000</v>
      </c>
      <c r="LZ90" s="131">
        <f t="shared" si="139"/>
        <v>0</v>
      </c>
      <c r="MA90" s="132">
        <f t="shared" si="108"/>
        <v>0</v>
      </c>
      <c r="MB90" s="229"/>
      <c r="MC90" s="133" t="s">
        <v>151</v>
      </c>
      <c r="MD90" s="194"/>
      <c r="ME90" s="194"/>
      <c r="MF90" s="194"/>
      <c r="MG90" s="194"/>
      <c r="MH90" s="192"/>
      <c r="MI90" s="194"/>
      <c r="MJ90" s="194"/>
      <c r="MK90" s="121"/>
      <c r="ML90" s="122"/>
      <c r="MM90" s="197"/>
      <c r="MN90" s="592" t="s">
        <v>198</v>
      </c>
      <c r="MO90" s="593"/>
      <c r="MP90" s="129">
        <v>1</v>
      </c>
      <c r="MQ90" s="129"/>
      <c r="MR90" s="129"/>
      <c r="MS90" s="130"/>
      <c r="MT90" s="193">
        <v>1000</v>
      </c>
      <c r="MU90" s="131">
        <f t="shared" si="140"/>
        <v>0</v>
      </c>
      <c r="MV90" s="132">
        <f t="shared" si="109"/>
        <v>0</v>
      </c>
      <c r="MX90" s="133" t="s">
        <v>151</v>
      </c>
      <c r="MY90" s="194"/>
      <c r="MZ90" s="194"/>
      <c r="NA90" s="194"/>
      <c r="NB90" s="194"/>
      <c r="NC90" s="192"/>
      <c r="ND90" s="194"/>
      <c r="NE90" s="194"/>
      <c r="NF90" s="121"/>
      <c r="NG90" s="122"/>
      <c r="NH90" s="197"/>
      <c r="NI90" s="592" t="s">
        <v>198</v>
      </c>
      <c r="NJ90" s="593"/>
      <c r="NK90" s="129">
        <v>1</v>
      </c>
      <c r="NL90" s="129"/>
      <c r="NM90" s="129"/>
      <c r="NN90" s="130"/>
      <c r="NO90" s="193">
        <v>1000</v>
      </c>
      <c r="NP90" s="131">
        <f t="shared" si="141"/>
        <v>0</v>
      </c>
      <c r="NQ90" s="132">
        <f t="shared" si="110"/>
        <v>0</v>
      </c>
      <c r="NS90" s="133" t="s">
        <v>151</v>
      </c>
      <c r="NT90" s="194"/>
      <c r="NU90" s="194"/>
      <c r="NV90" s="194"/>
      <c r="NW90" s="194"/>
      <c r="NX90" s="192"/>
      <c r="NY90" s="194"/>
      <c r="NZ90" s="194"/>
      <c r="OA90" s="121"/>
      <c r="OB90" s="122"/>
      <c r="OC90" s="197"/>
      <c r="OD90" s="617" t="s">
        <v>207</v>
      </c>
      <c r="OE90" s="593"/>
      <c r="OF90" s="129"/>
      <c r="OG90" s="129"/>
      <c r="OH90" s="129"/>
      <c r="OI90" s="130"/>
      <c r="OJ90" s="193">
        <v>1000</v>
      </c>
      <c r="OK90" s="131">
        <f t="shared" si="142"/>
        <v>0</v>
      </c>
      <c r="OL90" s="132">
        <f t="shared" si="111"/>
        <v>1233</v>
      </c>
      <c r="OQ90" s="363" t="s">
        <v>151</v>
      </c>
      <c r="OR90" s="473"/>
      <c r="OS90" s="473"/>
      <c r="OT90" s="473"/>
      <c r="OU90" s="473"/>
      <c r="OV90" s="473"/>
      <c r="OW90" s="358"/>
      <c r="OX90" s="475" t="s">
        <v>238</v>
      </c>
      <c r="OY90" s="367"/>
      <c r="OZ90" s="367"/>
      <c r="PA90" s="367"/>
      <c r="PB90" s="368"/>
      <c r="PC90" s="476">
        <v>1000</v>
      </c>
      <c r="PD90" s="370">
        <f t="shared" si="143"/>
        <v>0</v>
      </c>
      <c r="PE90" s="477">
        <f t="shared" si="89"/>
        <v>0</v>
      </c>
      <c r="PF90" s="133" t="s">
        <v>151</v>
      </c>
      <c r="PG90" s="194"/>
      <c r="PH90" s="194"/>
      <c r="PI90" s="194"/>
      <c r="PJ90" s="194"/>
      <c r="PK90" s="194"/>
      <c r="PL90" s="122"/>
      <c r="PM90" s="125" t="s">
        <v>238</v>
      </c>
      <c r="PN90" s="129"/>
      <c r="PO90" s="129"/>
      <c r="PP90" s="129"/>
      <c r="PQ90" s="130"/>
      <c r="PR90" s="193">
        <v>1000</v>
      </c>
      <c r="PS90" s="131">
        <f t="shared" si="144"/>
        <v>0</v>
      </c>
      <c r="PT90" s="132">
        <f t="shared" si="90"/>
        <v>0</v>
      </c>
      <c r="PU90" s="133" t="s">
        <v>151</v>
      </c>
      <c r="PV90" s="194"/>
      <c r="PW90" s="194"/>
      <c r="PX90" s="194"/>
      <c r="PY90" s="194"/>
      <c r="PZ90" s="194"/>
      <c r="QA90" s="122"/>
      <c r="QB90" s="125" t="s">
        <v>238</v>
      </c>
      <c r="QC90" s="129"/>
      <c r="QD90" s="129"/>
      <c r="QE90" s="129"/>
      <c r="QF90" s="130"/>
      <c r="QG90" s="193">
        <v>1000</v>
      </c>
      <c r="QH90" s="131">
        <f t="shared" si="145"/>
        <v>0</v>
      </c>
      <c r="QI90" s="132">
        <f t="shared" si="91"/>
        <v>0</v>
      </c>
      <c r="QJ90" s="133" t="s">
        <v>151</v>
      </c>
      <c r="QK90" s="194"/>
      <c r="QL90" s="194"/>
      <c r="QM90" s="194"/>
      <c r="QN90" s="194"/>
      <c r="QO90" s="194"/>
      <c r="QP90" s="122"/>
      <c r="QQ90" s="125" t="s">
        <v>238</v>
      </c>
      <c r="QR90" s="129"/>
      <c r="QS90" s="129"/>
      <c r="QT90" s="129"/>
      <c r="QU90" s="130"/>
      <c r="QV90" s="193">
        <v>1000</v>
      </c>
      <c r="QW90" s="131">
        <f t="shared" si="146"/>
        <v>0</v>
      </c>
      <c r="QX90" s="132">
        <f t="shared" si="92"/>
        <v>0</v>
      </c>
      <c r="QY90" s="133" t="s">
        <v>151</v>
      </c>
      <c r="QZ90" s="194"/>
      <c r="RA90" s="194"/>
      <c r="RB90" s="194"/>
      <c r="RC90" s="194"/>
      <c r="RD90" s="194"/>
      <c r="RE90" s="122"/>
      <c r="RF90" s="125" t="s">
        <v>238</v>
      </c>
      <c r="RG90" s="129"/>
      <c r="RH90" s="129"/>
      <c r="RI90" s="129"/>
      <c r="RJ90" s="130"/>
      <c r="RK90" s="193">
        <v>1000</v>
      </c>
      <c r="RL90" s="131">
        <f t="shared" si="147"/>
        <v>0</v>
      </c>
      <c r="RM90" s="132">
        <f t="shared" si="93"/>
        <v>327</v>
      </c>
    </row>
    <row r="91" spans="1:481" ht="14.4">
      <c r="A91" s="133" t="s">
        <v>152</v>
      </c>
      <c r="B91" s="194"/>
      <c r="C91" s="194"/>
      <c r="D91" s="194"/>
      <c r="E91" s="194"/>
      <c r="F91" s="194"/>
      <c r="G91" s="122"/>
      <c r="H91" s="122"/>
      <c r="I91" s="129"/>
      <c r="J91" s="129"/>
      <c r="K91" s="129"/>
      <c r="L91" s="130"/>
      <c r="M91" s="193">
        <v>1000</v>
      </c>
      <c r="N91" s="131">
        <f t="shared" si="98"/>
        <v>0</v>
      </c>
      <c r="O91" s="132">
        <f t="shared" si="112"/>
        <v>18</v>
      </c>
      <c r="Q91" s="133" t="s">
        <v>152</v>
      </c>
      <c r="R91" s="194"/>
      <c r="S91" s="194"/>
      <c r="T91" s="194"/>
      <c r="U91" s="194"/>
      <c r="V91" s="194"/>
      <c r="W91" s="122"/>
      <c r="X91" s="122"/>
      <c r="Y91" s="129"/>
      <c r="Z91" s="129"/>
      <c r="AA91" s="129"/>
      <c r="AB91" s="130"/>
      <c r="AC91" s="193"/>
      <c r="AD91" s="131">
        <f t="shared" si="120"/>
        <v>0</v>
      </c>
      <c r="AE91" s="132">
        <f t="shared" si="78"/>
        <v>275</v>
      </c>
      <c r="AF91" s="133" t="s">
        <v>152</v>
      </c>
      <c r="AG91" s="194"/>
      <c r="AH91" s="194"/>
      <c r="AI91" s="194"/>
      <c r="AJ91" s="194"/>
      <c r="AK91" s="194"/>
      <c r="AL91" s="122"/>
      <c r="AM91" s="122"/>
      <c r="AN91" s="129"/>
      <c r="AO91" s="129"/>
      <c r="AP91" s="129"/>
      <c r="AQ91" s="130"/>
      <c r="AR91" s="193"/>
      <c r="AS91" s="131">
        <f t="shared" si="121"/>
        <v>0</v>
      </c>
      <c r="AT91" s="132">
        <f t="shared" si="79"/>
        <v>1114</v>
      </c>
      <c r="AU91" s="133" t="s">
        <v>152</v>
      </c>
      <c r="AV91" s="194"/>
      <c r="AW91" s="194"/>
      <c r="AX91" s="194"/>
      <c r="AY91" s="194"/>
      <c r="AZ91" s="194"/>
      <c r="BA91" s="122"/>
      <c r="BB91" s="122"/>
      <c r="BC91" s="129"/>
      <c r="BD91" s="129"/>
      <c r="BE91" s="129"/>
      <c r="BF91" s="130"/>
      <c r="BG91" s="193"/>
      <c r="BH91" s="131">
        <f t="shared" si="122"/>
        <v>0</v>
      </c>
      <c r="BI91" s="132">
        <f t="shared" si="80"/>
        <v>1114</v>
      </c>
      <c r="BJ91" s="400"/>
      <c r="BK91" s="133" t="s">
        <v>152</v>
      </c>
      <c r="BL91" s="194"/>
      <c r="BM91" s="194"/>
      <c r="BN91" s="194"/>
      <c r="BO91" s="194"/>
      <c r="BP91" s="194"/>
      <c r="BQ91" s="122"/>
      <c r="BR91" s="125" t="s">
        <v>287</v>
      </c>
      <c r="BS91" s="129">
        <v>16</v>
      </c>
      <c r="BT91" s="129">
        <v>107</v>
      </c>
      <c r="BU91" s="129">
        <v>-20</v>
      </c>
      <c r="BV91" s="130">
        <v>107</v>
      </c>
      <c r="BW91" s="193"/>
      <c r="BX91" s="131">
        <f t="shared" si="123"/>
        <v>107</v>
      </c>
      <c r="BY91" s="132">
        <f t="shared" si="99"/>
        <v>541</v>
      </c>
      <c r="BZ91" s="400"/>
      <c r="CA91" s="133" t="s">
        <v>152</v>
      </c>
      <c r="CB91" s="194"/>
      <c r="CC91" s="194"/>
      <c r="CD91" s="194"/>
      <c r="CE91" s="194"/>
      <c r="CF91" s="194"/>
      <c r="CG91" s="122"/>
      <c r="CH91" s="122"/>
      <c r="CI91" s="129"/>
      <c r="CJ91" s="129"/>
      <c r="CK91" s="129"/>
      <c r="CL91" s="130"/>
      <c r="CM91" s="193"/>
      <c r="CN91" s="131">
        <f t="shared" si="124"/>
        <v>0</v>
      </c>
      <c r="CO91" s="132">
        <f t="shared" si="100"/>
        <v>0</v>
      </c>
      <c r="CP91" s="363" t="s">
        <v>152</v>
      </c>
      <c r="CQ91" s="364"/>
      <c r="CR91" s="364"/>
      <c r="CS91" s="364"/>
      <c r="CT91" s="364"/>
      <c r="CU91" s="364"/>
      <c r="CV91" s="358"/>
      <c r="CW91" s="358"/>
      <c r="CX91" s="367"/>
      <c r="CY91" s="367"/>
      <c r="CZ91" s="367"/>
      <c r="DA91" s="368"/>
      <c r="DB91" s="369"/>
      <c r="DC91" s="370">
        <f t="shared" si="125"/>
        <v>0</v>
      </c>
      <c r="DD91" s="371">
        <f t="shared" si="113"/>
        <v>0</v>
      </c>
      <c r="DE91" s="133" t="s">
        <v>152</v>
      </c>
      <c r="DF91" s="194"/>
      <c r="DG91" s="194"/>
      <c r="DH91" s="194"/>
      <c r="DI91" s="194"/>
      <c r="DJ91" s="194"/>
      <c r="DK91" s="122"/>
      <c r="DL91" s="122"/>
      <c r="DM91" s="129"/>
      <c r="DN91" s="129"/>
      <c r="DO91" s="129"/>
      <c r="DP91" s="130"/>
      <c r="DQ91" s="193"/>
      <c r="DR91" s="131">
        <f t="shared" si="126"/>
        <v>0</v>
      </c>
      <c r="DS91" s="132">
        <f t="shared" si="101"/>
        <v>0</v>
      </c>
      <c r="DT91" s="133" t="s">
        <v>152</v>
      </c>
      <c r="DU91" s="194"/>
      <c r="DV91" s="194"/>
      <c r="DW91" s="194"/>
      <c r="DX91" s="194"/>
      <c r="DY91" s="194"/>
      <c r="DZ91" s="122"/>
      <c r="EA91" s="122"/>
      <c r="EB91" s="129"/>
      <c r="EC91" s="129"/>
      <c r="ED91" s="129"/>
      <c r="EE91" s="130"/>
      <c r="EF91" s="193"/>
      <c r="EG91" s="131">
        <f t="shared" si="127"/>
        <v>0</v>
      </c>
      <c r="EH91" s="132">
        <f t="shared" si="102"/>
        <v>0</v>
      </c>
      <c r="EI91" s="133" t="s">
        <v>152</v>
      </c>
      <c r="EJ91" s="194"/>
      <c r="EK91" s="194"/>
      <c r="EL91" s="194"/>
      <c r="EM91" s="194"/>
      <c r="EN91" s="194"/>
      <c r="EO91" s="122"/>
      <c r="EP91" s="122"/>
      <c r="EQ91" s="129"/>
      <c r="ER91" s="129"/>
      <c r="ES91" s="129"/>
      <c r="ET91" s="130"/>
      <c r="EU91" s="193"/>
      <c r="EV91" s="131">
        <f t="shared" si="128"/>
        <v>0</v>
      </c>
      <c r="EW91" s="132">
        <f t="shared" si="103"/>
        <v>0</v>
      </c>
      <c r="EX91" s="133" t="s">
        <v>152</v>
      </c>
      <c r="EY91" s="194"/>
      <c r="EZ91" s="194"/>
      <c r="FA91" s="194"/>
      <c r="FB91" s="194"/>
      <c r="FC91" s="194"/>
      <c r="FD91" s="122"/>
      <c r="FE91" s="122"/>
      <c r="FF91" s="129"/>
      <c r="FG91" s="129"/>
      <c r="FH91" s="129"/>
      <c r="FI91" s="130"/>
      <c r="FJ91" s="193"/>
      <c r="FK91" s="131">
        <f t="shared" si="129"/>
        <v>0</v>
      </c>
      <c r="FL91" s="132">
        <f t="shared" si="104"/>
        <v>0</v>
      </c>
      <c r="FM91" s="133" t="s">
        <v>152</v>
      </c>
      <c r="FN91" s="194"/>
      <c r="FO91" s="194"/>
      <c r="FP91" s="194"/>
      <c r="FQ91" s="194"/>
      <c r="FR91" s="194"/>
      <c r="FS91" s="122"/>
      <c r="FT91" s="122"/>
      <c r="FU91" s="129"/>
      <c r="FV91" s="129"/>
      <c r="FW91" s="129"/>
      <c r="FX91" s="130"/>
      <c r="FY91" s="193"/>
      <c r="FZ91" s="131">
        <f t="shared" si="130"/>
        <v>0</v>
      </c>
      <c r="GA91" s="132">
        <f t="shared" si="105"/>
        <v>0</v>
      </c>
      <c r="GB91" s="133" t="s">
        <v>152</v>
      </c>
      <c r="GC91" s="194"/>
      <c r="GD91" s="194"/>
      <c r="GE91" s="194"/>
      <c r="GF91" s="194"/>
      <c r="GG91" s="194"/>
      <c r="GH91" s="122"/>
      <c r="GI91" s="122"/>
      <c r="GJ91" s="129"/>
      <c r="GK91" s="129"/>
      <c r="GL91" s="129"/>
      <c r="GM91" s="130"/>
      <c r="GN91" s="193"/>
      <c r="GO91" s="131">
        <f t="shared" si="131"/>
        <v>0</v>
      </c>
      <c r="GP91" s="132">
        <f t="shared" si="106"/>
        <v>0</v>
      </c>
      <c r="GQ91" s="133" t="s">
        <v>152</v>
      </c>
      <c r="GR91" s="194"/>
      <c r="GS91" s="194"/>
      <c r="GT91" s="194"/>
      <c r="GU91" s="194"/>
      <c r="GV91" s="194"/>
      <c r="GW91" s="122"/>
      <c r="GX91" s="122"/>
      <c r="GY91" s="129"/>
      <c r="GZ91" s="129"/>
      <c r="HA91" s="129"/>
      <c r="HB91" s="130"/>
      <c r="HC91" s="193"/>
      <c r="HD91" s="131">
        <f t="shared" si="132"/>
        <v>0</v>
      </c>
      <c r="HE91" s="132">
        <f t="shared" si="107"/>
        <v>2737</v>
      </c>
      <c r="HF91" s="133" t="s">
        <v>152</v>
      </c>
      <c r="HG91" s="194"/>
      <c r="HH91" s="194"/>
      <c r="HI91" s="194"/>
      <c r="HJ91" s="194"/>
      <c r="HK91" s="194"/>
      <c r="HL91" s="122"/>
      <c r="HM91" s="122"/>
      <c r="HN91" s="129"/>
      <c r="HO91" s="129"/>
      <c r="HP91" s="129"/>
      <c r="HQ91" s="130"/>
      <c r="HR91" s="193"/>
      <c r="HS91" s="131">
        <f t="shared" si="133"/>
        <v>0</v>
      </c>
      <c r="HT91" s="132">
        <f t="shared" si="114"/>
        <v>1341</v>
      </c>
      <c r="HU91" s="133" t="s">
        <v>152</v>
      </c>
      <c r="HV91" s="194"/>
      <c r="HW91" s="194"/>
      <c r="HX91" s="194"/>
      <c r="HY91" s="194"/>
      <c r="HZ91" s="194"/>
      <c r="IA91" s="122"/>
      <c r="IB91" s="122"/>
      <c r="IC91" s="129"/>
      <c r="ID91" s="129"/>
      <c r="IE91" s="129"/>
      <c r="IF91" s="130"/>
      <c r="IG91" s="193"/>
      <c r="IH91" s="131">
        <f t="shared" si="134"/>
        <v>0</v>
      </c>
      <c r="II91" s="132">
        <f t="shared" si="115"/>
        <v>6499</v>
      </c>
      <c r="IJ91" s="133" t="s">
        <v>152</v>
      </c>
      <c r="IK91" s="194"/>
      <c r="IL91" s="194"/>
      <c r="IM91" s="194"/>
      <c r="IN91" s="194"/>
      <c r="IO91" s="194"/>
      <c r="IP91" s="122"/>
      <c r="IQ91" s="122"/>
      <c r="IR91" s="129"/>
      <c r="IS91" s="129"/>
      <c r="IT91" s="129"/>
      <c r="IU91" s="130"/>
      <c r="IV91" s="193"/>
      <c r="IW91" s="131">
        <f t="shared" si="135"/>
        <v>0</v>
      </c>
      <c r="IX91" s="132">
        <f t="shared" si="116"/>
        <v>1508</v>
      </c>
      <c r="IY91" s="133" t="s">
        <v>152</v>
      </c>
      <c r="IZ91" s="194"/>
      <c r="JA91" s="194"/>
      <c r="JB91" s="194"/>
      <c r="JC91" s="194"/>
      <c r="JD91" s="194"/>
      <c r="JE91" s="122"/>
      <c r="JF91" s="122"/>
      <c r="JG91" s="129"/>
      <c r="JH91" s="129"/>
      <c r="JI91" s="129"/>
      <c r="JJ91" s="130"/>
      <c r="JK91" s="193"/>
      <c r="JL91" s="131">
        <f t="shared" si="136"/>
        <v>0</v>
      </c>
      <c r="JM91" s="132">
        <f t="shared" si="148"/>
        <v>2955</v>
      </c>
      <c r="JN91" s="133" t="s">
        <v>152</v>
      </c>
      <c r="JO91" s="194"/>
      <c r="JP91" s="194"/>
      <c r="JQ91" s="194"/>
      <c r="JR91" s="194"/>
      <c r="JS91" s="194"/>
      <c r="JT91" s="122"/>
      <c r="JU91" s="122"/>
      <c r="JV91" s="129"/>
      <c r="JW91" s="129"/>
      <c r="JX91" s="129"/>
      <c r="JY91" s="130"/>
      <c r="JZ91" s="193"/>
      <c r="KA91" s="131">
        <f t="shared" si="77"/>
        <v>0</v>
      </c>
      <c r="KB91" s="132">
        <f t="shared" si="117"/>
        <v>252</v>
      </c>
      <c r="KC91" s="133" t="s">
        <v>152</v>
      </c>
      <c r="KD91" s="194"/>
      <c r="KE91" s="194"/>
      <c r="KF91" s="194"/>
      <c r="KG91" s="194"/>
      <c r="KH91" s="194"/>
      <c r="KI91" s="122"/>
      <c r="KJ91" s="122"/>
      <c r="KK91" s="129"/>
      <c r="KL91" s="129"/>
      <c r="KM91" s="129"/>
      <c r="KN91" s="130"/>
      <c r="KO91" s="193"/>
      <c r="KP91" s="131">
        <f t="shared" si="137"/>
        <v>0</v>
      </c>
      <c r="KQ91" s="132">
        <f t="shared" si="118"/>
        <v>-230</v>
      </c>
      <c r="KR91" s="133" t="s">
        <v>152</v>
      </c>
      <c r="KS91" s="194"/>
      <c r="KT91" s="194"/>
      <c r="KU91" s="194"/>
      <c r="KV91" s="194"/>
      <c r="KW91" s="194"/>
      <c r="KX91" s="122"/>
      <c r="KY91" s="122"/>
      <c r="KZ91" s="129"/>
      <c r="LA91" s="129"/>
      <c r="LB91" s="129"/>
      <c r="LC91" s="130"/>
      <c r="LD91" s="193"/>
      <c r="LE91" s="131">
        <f t="shared" si="138"/>
        <v>0</v>
      </c>
      <c r="LF91" s="132">
        <f t="shared" si="119"/>
        <v>2138</v>
      </c>
      <c r="LG91" s="271"/>
      <c r="LH91" s="133" t="s">
        <v>152</v>
      </c>
      <c r="LI91" s="194"/>
      <c r="LJ91" s="194"/>
      <c r="LK91" s="194"/>
      <c r="LL91" s="194"/>
      <c r="LM91" s="192"/>
      <c r="LN91" s="194"/>
      <c r="LO91" s="194"/>
      <c r="LP91" s="121"/>
      <c r="LQ91" s="122"/>
      <c r="LR91" s="71"/>
      <c r="LS91" s="213"/>
      <c r="LT91" s="212"/>
      <c r="LU91" s="129">
        <v>1</v>
      </c>
      <c r="LV91" s="129"/>
      <c r="LW91" s="129"/>
      <c r="LX91" s="130"/>
      <c r="LY91" s="193">
        <v>747</v>
      </c>
      <c r="LZ91" s="131">
        <f t="shared" si="139"/>
        <v>0</v>
      </c>
      <c r="MA91" s="132">
        <f t="shared" si="108"/>
        <v>0</v>
      </c>
      <c r="MB91" s="229"/>
      <c r="MC91" s="133" t="s">
        <v>152</v>
      </c>
      <c r="MD91" s="194"/>
      <c r="ME91" s="194"/>
      <c r="MF91" s="194"/>
      <c r="MG91" s="194"/>
      <c r="MH91" s="192"/>
      <c r="MI91" s="194"/>
      <c r="MJ91" s="194"/>
      <c r="MK91" s="121"/>
      <c r="ML91" s="122"/>
      <c r="MM91" s="71"/>
      <c r="MN91" s="213"/>
      <c r="MO91" s="212"/>
      <c r="MP91" s="129">
        <v>1</v>
      </c>
      <c r="MQ91" s="129"/>
      <c r="MR91" s="129"/>
      <c r="MS91" s="130"/>
      <c r="MT91" s="193">
        <v>747</v>
      </c>
      <c r="MU91" s="131">
        <f t="shared" si="140"/>
        <v>0</v>
      </c>
      <c r="MV91" s="132">
        <f t="shared" si="109"/>
        <v>0</v>
      </c>
      <c r="MX91" s="133" t="s">
        <v>152</v>
      </c>
      <c r="MY91" s="194"/>
      <c r="MZ91" s="194"/>
      <c r="NA91" s="194"/>
      <c r="NB91" s="194"/>
      <c r="NC91" s="192"/>
      <c r="ND91" s="194"/>
      <c r="NE91" s="194"/>
      <c r="NF91" s="121"/>
      <c r="NG91" s="122"/>
      <c r="NH91" s="71"/>
      <c r="NI91" s="213"/>
      <c r="NJ91" s="212"/>
      <c r="NK91" s="129">
        <v>1</v>
      </c>
      <c r="NL91" s="129"/>
      <c r="NM91" s="129"/>
      <c r="NN91" s="130"/>
      <c r="NO91" s="193">
        <v>747</v>
      </c>
      <c r="NP91" s="131">
        <f t="shared" si="141"/>
        <v>0</v>
      </c>
      <c r="NQ91" s="132">
        <f t="shared" si="110"/>
        <v>0</v>
      </c>
      <c r="NS91" s="133" t="s">
        <v>152</v>
      </c>
      <c r="NT91" s="194"/>
      <c r="NU91" s="194"/>
      <c r="NV91" s="194"/>
      <c r="NW91" s="194"/>
      <c r="NX91" s="192"/>
      <c r="NY91" s="194"/>
      <c r="NZ91" s="194"/>
      <c r="OA91" s="121"/>
      <c r="OB91" s="122"/>
      <c r="OC91" s="71"/>
      <c r="OD91" s="213"/>
      <c r="OE91" s="212"/>
      <c r="OF91" s="129"/>
      <c r="OG91" s="129"/>
      <c r="OH91" s="129"/>
      <c r="OI91" s="130"/>
      <c r="OJ91" s="193">
        <v>1000</v>
      </c>
      <c r="OK91" s="131">
        <f t="shared" si="142"/>
        <v>0</v>
      </c>
      <c r="OL91" s="132">
        <f t="shared" si="111"/>
        <v>1233</v>
      </c>
      <c r="OQ91" s="363" t="s">
        <v>152</v>
      </c>
      <c r="OR91" s="473"/>
      <c r="OS91" s="473"/>
      <c r="OT91" s="473"/>
      <c r="OU91" s="473"/>
      <c r="OV91" s="473"/>
      <c r="OW91" s="358"/>
      <c r="OX91" s="358"/>
      <c r="OY91" s="367"/>
      <c r="OZ91" s="367"/>
      <c r="PA91" s="367"/>
      <c r="PB91" s="368"/>
      <c r="PC91" s="476">
        <v>1000</v>
      </c>
      <c r="PD91" s="370">
        <f t="shared" si="143"/>
        <v>0</v>
      </c>
      <c r="PE91" s="477">
        <f t="shared" si="89"/>
        <v>0</v>
      </c>
      <c r="PF91" s="133" t="s">
        <v>152</v>
      </c>
      <c r="PG91" s="194"/>
      <c r="PH91" s="194"/>
      <c r="PI91" s="194"/>
      <c r="PJ91" s="194"/>
      <c r="PK91" s="194"/>
      <c r="PL91" s="122"/>
      <c r="PM91" s="122"/>
      <c r="PN91" s="129"/>
      <c r="PO91" s="129"/>
      <c r="PP91" s="129"/>
      <c r="PQ91" s="130"/>
      <c r="PR91" s="193">
        <v>1000</v>
      </c>
      <c r="PS91" s="131">
        <f t="shared" si="144"/>
        <v>0</v>
      </c>
      <c r="PT91" s="132">
        <f t="shared" si="90"/>
        <v>0</v>
      </c>
      <c r="PU91" s="133" t="s">
        <v>152</v>
      </c>
      <c r="PV91" s="194"/>
      <c r="PW91" s="194"/>
      <c r="PX91" s="194"/>
      <c r="PY91" s="194"/>
      <c r="PZ91" s="194"/>
      <c r="QA91" s="122"/>
      <c r="QB91" s="122"/>
      <c r="QC91" s="129"/>
      <c r="QD91" s="129"/>
      <c r="QE91" s="129"/>
      <c r="QF91" s="130"/>
      <c r="QG91" s="193">
        <v>1000</v>
      </c>
      <c r="QH91" s="131">
        <f t="shared" si="145"/>
        <v>0</v>
      </c>
      <c r="QI91" s="132">
        <f t="shared" si="91"/>
        <v>0</v>
      </c>
      <c r="QJ91" s="133" t="s">
        <v>152</v>
      </c>
      <c r="QK91" s="194"/>
      <c r="QL91" s="194"/>
      <c r="QM91" s="194"/>
      <c r="QN91" s="194"/>
      <c r="QO91" s="194"/>
      <c r="QP91" s="122"/>
      <c r="QQ91" s="122"/>
      <c r="QR91" s="129"/>
      <c r="QS91" s="129"/>
      <c r="QT91" s="129"/>
      <c r="QU91" s="130"/>
      <c r="QV91" s="193">
        <v>1000</v>
      </c>
      <c r="QW91" s="131">
        <f t="shared" si="146"/>
        <v>0</v>
      </c>
      <c r="QX91" s="132">
        <f t="shared" si="92"/>
        <v>0</v>
      </c>
      <c r="QY91" s="133" t="s">
        <v>152</v>
      </c>
      <c r="QZ91" s="194"/>
      <c r="RA91" s="194"/>
      <c r="RB91" s="194"/>
      <c r="RC91" s="194"/>
      <c r="RD91" s="194"/>
      <c r="RE91" s="122"/>
      <c r="RF91" s="122"/>
      <c r="RG91" s="129"/>
      <c r="RH91" s="129"/>
      <c r="RI91" s="129"/>
      <c r="RJ91" s="130"/>
      <c r="RK91" s="193">
        <v>1000</v>
      </c>
      <c r="RL91" s="131">
        <f t="shared" si="147"/>
        <v>0</v>
      </c>
      <c r="RM91" s="132">
        <f t="shared" si="93"/>
        <v>327</v>
      </c>
    </row>
    <row r="92" spans="1:481" ht="14.4">
      <c r="A92" s="133" t="s">
        <v>153</v>
      </c>
      <c r="B92" s="194"/>
      <c r="C92" s="194"/>
      <c r="D92" s="194"/>
      <c r="E92" s="194"/>
      <c r="F92" s="194"/>
      <c r="G92" s="122"/>
      <c r="H92" s="122"/>
      <c r="I92" s="129"/>
      <c r="J92" s="129"/>
      <c r="K92" s="129"/>
      <c r="L92" s="130"/>
      <c r="M92" s="193">
        <v>1000</v>
      </c>
      <c r="N92" s="131">
        <f t="shared" si="98"/>
        <v>0</v>
      </c>
      <c r="O92" s="132">
        <f t="shared" si="112"/>
        <v>18</v>
      </c>
      <c r="Q92" s="133" t="s">
        <v>153</v>
      </c>
      <c r="R92" s="194"/>
      <c r="S92" s="194"/>
      <c r="T92" s="194"/>
      <c r="U92" s="194"/>
      <c r="V92" s="194"/>
      <c r="W92" s="122"/>
      <c r="X92" s="122"/>
      <c r="Y92" s="129"/>
      <c r="Z92" s="129"/>
      <c r="AA92" s="129"/>
      <c r="AB92" s="130"/>
      <c r="AC92" s="193"/>
      <c r="AD92" s="131">
        <f t="shared" si="120"/>
        <v>0</v>
      </c>
      <c r="AE92" s="132">
        <f t="shared" si="78"/>
        <v>275</v>
      </c>
      <c r="AF92" s="133" t="s">
        <v>153</v>
      </c>
      <c r="AG92" s="194"/>
      <c r="AH92" s="194"/>
      <c r="AI92" s="194"/>
      <c r="AJ92" s="194"/>
      <c r="AK92" s="194"/>
      <c r="AL92" s="122"/>
      <c r="AM92" s="122"/>
      <c r="AN92" s="129"/>
      <c r="AO92" s="129"/>
      <c r="AP92" s="129"/>
      <c r="AQ92" s="130"/>
      <c r="AR92" s="193"/>
      <c r="AS92" s="131">
        <f t="shared" si="121"/>
        <v>0</v>
      </c>
      <c r="AT92" s="132">
        <f t="shared" si="79"/>
        <v>1114</v>
      </c>
      <c r="AU92" s="133" t="s">
        <v>153</v>
      </c>
      <c r="AV92" s="194"/>
      <c r="AW92" s="194"/>
      <c r="AX92" s="194"/>
      <c r="AY92" s="194"/>
      <c r="AZ92" s="194"/>
      <c r="BA92" s="122"/>
      <c r="BB92" s="122"/>
      <c r="BC92" s="129"/>
      <c r="BD92" s="129"/>
      <c r="BE92" s="129"/>
      <c r="BF92" s="130"/>
      <c r="BG92" s="193"/>
      <c r="BH92" s="131">
        <f t="shared" si="122"/>
        <v>0</v>
      </c>
      <c r="BI92" s="132">
        <f t="shared" si="80"/>
        <v>1114</v>
      </c>
      <c r="BJ92" s="400"/>
      <c r="BK92" s="133" t="s">
        <v>153</v>
      </c>
      <c r="BL92" s="194"/>
      <c r="BM92" s="194"/>
      <c r="BN92" s="194"/>
      <c r="BO92" s="194"/>
      <c r="BP92" s="194"/>
      <c r="BQ92" s="122"/>
      <c r="BR92" s="125"/>
      <c r="BS92" s="129">
        <v>12</v>
      </c>
      <c r="BT92" s="129">
        <v>28</v>
      </c>
      <c r="BU92" s="129">
        <v>-75</v>
      </c>
      <c r="BV92" s="130">
        <v>-64</v>
      </c>
      <c r="BW92" s="193"/>
      <c r="BX92" s="131">
        <f t="shared" si="123"/>
        <v>-64</v>
      </c>
      <c r="BY92" s="132">
        <f t="shared" si="99"/>
        <v>477</v>
      </c>
      <c r="BZ92" s="400"/>
      <c r="CA92" s="133" t="s">
        <v>153</v>
      </c>
      <c r="CB92" s="194"/>
      <c r="CC92" s="194"/>
      <c r="CD92" s="194"/>
      <c r="CE92" s="194"/>
      <c r="CF92" s="194"/>
      <c r="CG92" s="122"/>
      <c r="CH92" s="122"/>
      <c r="CI92" s="129"/>
      <c r="CJ92" s="129"/>
      <c r="CK92" s="129"/>
      <c r="CL92" s="130"/>
      <c r="CM92" s="193"/>
      <c r="CN92" s="131">
        <f t="shared" si="124"/>
        <v>0</v>
      </c>
      <c r="CO92" s="132">
        <f t="shared" si="100"/>
        <v>0</v>
      </c>
      <c r="CP92" s="363" t="s">
        <v>153</v>
      </c>
      <c r="CQ92" s="364"/>
      <c r="CR92" s="364"/>
      <c r="CS92" s="364"/>
      <c r="CT92" s="364"/>
      <c r="CU92" s="364"/>
      <c r="CV92" s="358"/>
      <c r="CW92" s="358"/>
      <c r="CX92" s="367"/>
      <c r="CY92" s="367"/>
      <c r="CZ92" s="367"/>
      <c r="DA92" s="368"/>
      <c r="DB92" s="369"/>
      <c r="DC92" s="370">
        <f t="shared" si="125"/>
        <v>0</v>
      </c>
      <c r="DD92" s="371">
        <f t="shared" si="113"/>
        <v>0</v>
      </c>
      <c r="DE92" s="133" t="s">
        <v>153</v>
      </c>
      <c r="DF92" s="194"/>
      <c r="DG92" s="194"/>
      <c r="DH92" s="194"/>
      <c r="DI92" s="194"/>
      <c r="DJ92" s="194"/>
      <c r="DK92" s="122"/>
      <c r="DL92" s="122"/>
      <c r="DM92" s="129"/>
      <c r="DN92" s="129"/>
      <c r="DO92" s="129"/>
      <c r="DP92" s="130"/>
      <c r="DQ92" s="193"/>
      <c r="DR92" s="131">
        <f t="shared" si="126"/>
        <v>0</v>
      </c>
      <c r="DS92" s="132">
        <f t="shared" si="101"/>
        <v>0</v>
      </c>
      <c r="DT92" s="133" t="s">
        <v>153</v>
      </c>
      <c r="DU92" s="194"/>
      <c r="DV92" s="194"/>
      <c r="DW92" s="194"/>
      <c r="DX92" s="194"/>
      <c r="DY92" s="194"/>
      <c r="DZ92" s="122"/>
      <c r="EA92" s="122"/>
      <c r="EB92" s="129"/>
      <c r="EC92" s="129"/>
      <c r="ED92" s="129"/>
      <c r="EE92" s="130"/>
      <c r="EF92" s="193"/>
      <c r="EG92" s="131">
        <f t="shared" si="127"/>
        <v>0</v>
      </c>
      <c r="EH92" s="132">
        <f t="shared" si="102"/>
        <v>0</v>
      </c>
      <c r="EI92" s="133" t="s">
        <v>153</v>
      </c>
      <c r="EJ92" s="194"/>
      <c r="EK92" s="194"/>
      <c r="EL92" s="194"/>
      <c r="EM92" s="194"/>
      <c r="EN92" s="194"/>
      <c r="EO92" s="122"/>
      <c r="EP92" s="122"/>
      <c r="EQ92" s="129"/>
      <c r="ER92" s="129"/>
      <c r="ES92" s="129"/>
      <c r="ET92" s="130"/>
      <c r="EU92" s="193"/>
      <c r="EV92" s="131">
        <f t="shared" si="128"/>
        <v>0</v>
      </c>
      <c r="EW92" s="132">
        <f t="shared" si="103"/>
        <v>0</v>
      </c>
      <c r="EX92" s="133" t="s">
        <v>153</v>
      </c>
      <c r="EY92" s="194"/>
      <c r="EZ92" s="194"/>
      <c r="FA92" s="194"/>
      <c r="FB92" s="194"/>
      <c r="FC92" s="194"/>
      <c r="FD92" s="122"/>
      <c r="FE92" s="122"/>
      <c r="FF92" s="129"/>
      <c r="FG92" s="129"/>
      <c r="FH92" s="129"/>
      <c r="FI92" s="130"/>
      <c r="FJ92" s="193"/>
      <c r="FK92" s="131">
        <f t="shared" si="129"/>
        <v>0</v>
      </c>
      <c r="FL92" s="132">
        <f t="shared" si="104"/>
        <v>0</v>
      </c>
      <c r="FM92" s="133" t="s">
        <v>153</v>
      </c>
      <c r="FN92" s="194"/>
      <c r="FO92" s="194"/>
      <c r="FP92" s="194"/>
      <c r="FQ92" s="194"/>
      <c r="FR92" s="194"/>
      <c r="FS92" s="122"/>
      <c r="FT92" s="122"/>
      <c r="FU92" s="129"/>
      <c r="FV92" s="129"/>
      <c r="FW92" s="129"/>
      <c r="FX92" s="130"/>
      <c r="FY92" s="193"/>
      <c r="FZ92" s="131">
        <f t="shared" si="130"/>
        <v>0</v>
      </c>
      <c r="GA92" s="132">
        <f t="shared" si="105"/>
        <v>0</v>
      </c>
      <c r="GB92" s="133" t="s">
        <v>153</v>
      </c>
      <c r="GC92" s="194"/>
      <c r="GD92" s="194"/>
      <c r="GE92" s="194"/>
      <c r="GF92" s="194"/>
      <c r="GG92" s="194"/>
      <c r="GH92" s="122"/>
      <c r="GI92" s="122"/>
      <c r="GJ92" s="129"/>
      <c r="GK92" s="129"/>
      <c r="GL92" s="129"/>
      <c r="GM92" s="130"/>
      <c r="GN92" s="193"/>
      <c r="GO92" s="131">
        <f t="shared" si="131"/>
        <v>0</v>
      </c>
      <c r="GP92" s="132">
        <f t="shared" si="106"/>
        <v>0</v>
      </c>
      <c r="GQ92" s="133" t="s">
        <v>153</v>
      </c>
      <c r="GR92" s="194"/>
      <c r="GS92" s="194"/>
      <c r="GT92" s="194"/>
      <c r="GU92" s="194"/>
      <c r="GV92" s="194"/>
      <c r="GW92" s="122"/>
      <c r="GX92" s="122"/>
      <c r="GY92" s="129"/>
      <c r="GZ92" s="129"/>
      <c r="HA92" s="129"/>
      <c r="HB92" s="130"/>
      <c r="HC92" s="193"/>
      <c r="HD92" s="131">
        <f t="shared" si="132"/>
        <v>0</v>
      </c>
      <c r="HE92" s="132">
        <f t="shared" si="107"/>
        <v>2737</v>
      </c>
      <c r="HF92" s="133" t="s">
        <v>153</v>
      </c>
      <c r="HG92" s="194"/>
      <c r="HH92" s="194"/>
      <c r="HI92" s="194"/>
      <c r="HJ92" s="194"/>
      <c r="HK92" s="194"/>
      <c r="HL92" s="122"/>
      <c r="HM92" s="122"/>
      <c r="HN92" s="129"/>
      <c r="HO92" s="129"/>
      <c r="HP92" s="129"/>
      <c r="HQ92" s="130"/>
      <c r="HR92" s="193"/>
      <c r="HS92" s="131">
        <f t="shared" si="133"/>
        <v>0</v>
      </c>
      <c r="HT92" s="132">
        <f t="shared" si="114"/>
        <v>1341</v>
      </c>
      <c r="HU92" s="133" t="s">
        <v>153</v>
      </c>
      <c r="HV92" s="194"/>
      <c r="HW92" s="194"/>
      <c r="HX92" s="194"/>
      <c r="HY92" s="194"/>
      <c r="HZ92" s="194"/>
      <c r="IA92" s="122"/>
      <c r="IB92" s="122"/>
      <c r="IC92" s="129"/>
      <c r="ID92" s="129"/>
      <c r="IE92" s="129"/>
      <c r="IF92" s="130"/>
      <c r="IG92" s="193"/>
      <c r="IH92" s="131">
        <f t="shared" si="134"/>
        <v>0</v>
      </c>
      <c r="II92" s="132">
        <f t="shared" si="115"/>
        <v>6499</v>
      </c>
      <c r="IJ92" s="133" t="s">
        <v>153</v>
      </c>
      <c r="IK92" s="194"/>
      <c r="IL92" s="194"/>
      <c r="IM92" s="194"/>
      <c r="IN92" s="194"/>
      <c r="IO92" s="194"/>
      <c r="IP92" s="122"/>
      <c r="IQ92" s="122"/>
      <c r="IR92" s="129"/>
      <c r="IS92" s="129"/>
      <c r="IT92" s="129"/>
      <c r="IU92" s="130"/>
      <c r="IV92" s="193"/>
      <c r="IW92" s="131">
        <f t="shared" si="135"/>
        <v>0</v>
      </c>
      <c r="IX92" s="132">
        <f t="shared" si="116"/>
        <v>1508</v>
      </c>
      <c r="IY92" s="133" t="s">
        <v>153</v>
      </c>
      <c r="IZ92" s="194"/>
      <c r="JA92" s="194"/>
      <c r="JB92" s="194"/>
      <c r="JC92" s="194"/>
      <c r="JD92" s="194"/>
      <c r="JE92" s="122"/>
      <c r="JF92" s="122"/>
      <c r="JG92" s="129"/>
      <c r="JH92" s="129"/>
      <c r="JI92" s="129"/>
      <c r="JJ92" s="130"/>
      <c r="JK92" s="193"/>
      <c r="JL92" s="131">
        <f t="shared" si="136"/>
        <v>0</v>
      </c>
      <c r="JM92" s="132">
        <f t="shared" si="148"/>
        <v>2955</v>
      </c>
      <c r="JN92" s="133" t="s">
        <v>153</v>
      </c>
      <c r="JO92" s="194"/>
      <c r="JP92" s="194"/>
      <c r="JQ92" s="194"/>
      <c r="JR92" s="194"/>
      <c r="JS92" s="194"/>
      <c r="JT92" s="122"/>
      <c r="JU92" s="122"/>
      <c r="JV92" s="129"/>
      <c r="JW92" s="129"/>
      <c r="JX92" s="129"/>
      <c r="JY92" s="130"/>
      <c r="JZ92" s="193"/>
      <c r="KA92" s="131">
        <f t="shared" si="77"/>
        <v>0</v>
      </c>
      <c r="KB92" s="132">
        <f t="shared" si="117"/>
        <v>252</v>
      </c>
      <c r="KC92" s="133" t="s">
        <v>153</v>
      </c>
      <c r="KD92" s="194"/>
      <c r="KE92" s="194"/>
      <c r="KF92" s="194"/>
      <c r="KG92" s="194"/>
      <c r="KH92" s="194"/>
      <c r="KI92" s="122"/>
      <c r="KJ92" s="122"/>
      <c r="KK92" s="129"/>
      <c r="KL92" s="129"/>
      <c r="KM92" s="129"/>
      <c r="KN92" s="130"/>
      <c r="KO92" s="193"/>
      <c r="KP92" s="131">
        <f t="shared" si="137"/>
        <v>0</v>
      </c>
      <c r="KQ92" s="132">
        <f t="shared" si="118"/>
        <v>-230</v>
      </c>
      <c r="KR92" s="133" t="s">
        <v>153</v>
      </c>
      <c r="KS92" s="194"/>
      <c r="KT92" s="194"/>
      <c r="KU92" s="194"/>
      <c r="KV92" s="194"/>
      <c r="KW92" s="194"/>
      <c r="KX92" s="122"/>
      <c r="KY92" s="122"/>
      <c r="KZ92" s="129"/>
      <c r="LA92" s="129"/>
      <c r="LB92" s="129"/>
      <c r="LC92" s="130"/>
      <c r="LD92" s="193"/>
      <c r="LE92" s="131">
        <f t="shared" si="138"/>
        <v>0</v>
      </c>
      <c r="LF92" s="132">
        <f t="shared" si="119"/>
        <v>2138</v>
      </c>
      <c r="LG92" s="271"/>
      <c r="LH92" s="133" t="s">
        <v>153</v>
      </c>
      <c r="LI92" s="194"/>
      <c r="LJ92" s="194"/>
      <c r="LK92" s="194"/>
      <c r="LL92" s="194"/>
      <c r="LM92" s="192"/>
      <c r="LN92" s="194"/>
      <c r="LO92" s="194"/>
      <c r="LP92" s="121"/>
      <c r="LQ92" s="122"/>
      <c r="LR92" s="71"/>
      <c r="LS92" s="128"/>
      <c r="LT92" s="71"/>
      <c r="LU92" s="129">
        <v>1</v>
      </c>
      <c r="LV92" s="129"/>
      <c r="LW92" s="129"/>
      <c r="LX92" s="130"/>
      <c r="LY92" s="193">
        <v>1000</v>
      </c>
      <c r="LZ92" s="131">
        <f t="shared" si="139"/>
        <v>0</v>
      </c>
      <c r="MA92" s="132">
        <f t="shared" si="108"/>
        <v>0</v>
      </c>
      <c r="MB92" s="229"/>
      <c r="MC92" s="133" t="s">
        <v>153</v>
      </c>
      <c r="MD92" s="194"/>
      <c r="ME92" s="194"/>
      <c r="MF92" s="194"/>
      <c r="MG92" s="194"/>
      <c r="MH92" s="192"/>
      <c r="MI92" s="194"/>
      <c r="MJ92" s="194"/>
      <c r="MK92" s="121"/>
      <c r="ML92" s="122"/>
      <c r="MM92" s="71"/>
      <c r="MN92" s="128"/>
      <c r="MO92" s="71"/>
      <c r="MP92" s="129">
        <v>1</v>
      </c>
      <c r="MQ92" s="129"/>
      <c r="MR92" s="129"/>
      <c r="MS92" s="130"/>
      <c r="MT92" s="193">
        <v>1000</v>
      </c>
      <c r="MU92" s="131">
        <f t="shared" si="140"/>
        <v>0</v>
      </c>
      <c r="MV92" s="132">
        <f t="shared" si="109"/>
        <v>0</v>
      </c>
      <c r="MX92" s="133" t="s">
        <v>153</v>
      </c>
      <c r="MY92" s="194"/>
      <c r="MZ92" s="194"/>
      <c r="NA92" s="194"/>
      <c r="NB92" s="194"/>
      <c r="NC92" s="192"/>
      <c r="ND92" s="194"/>
      <c r="NE92" s="194"/>
      <c r="NF92" s="121"/>
      <c r="NG92" s="122"/>
      <c r="NH92" s="71"/>
      <c r="NI92" s="128"/>
      <c r="NJ92" s="71"/>
      <c r="NK92" s="129">
        <v>1</v>
      </c>
      <c r="NL92" s="129"/>
      <c r="NM92" s="129"/>
      <c r="NN92" s="130"/>
      <c r="NO92" s="193">
        <v>1000</v>
      </c>
      <c r="NP92" s="131">
        <f t="shared" si="141"/>
        <v>0</v>
      </c>
      <c r="NQ92" s="132">
        <f t="shared" si="110"/>
        <v>0</v>
      </c>
      <c r="NS92" s="133" t="s">
        <v>153</v>
      </c>
      <c r="NT92" s="194"/>
      <c r="NU92" s="194"/>
      <c r="NV92" s="194"/>
      <c r="NW92" s="194"/>
      <c r="NX92" s="192"/>
      <c r="NY92" s="194"/>
      <c r="NZ92" s="194"/>
      <c r="OA92" s="121"/>
      <c r="OB92" s="122"/>
      <c r="OC92" s="71"/>
      <c r="OD92" s="128"/>
      <c r="OE92" s="71"/>
      <c r="OF92" s="129"/>
      <c r="OG92" s="129"/>
      <c r="OH92" s="129"/>
      <c r="OI92" s="130"/>
      <c r="OJ92" s="193">
        <v>1000</v>
      </c>
      <c r="OK92" s="131">
        <f t="shared" si="142"/>
        <v>0</v>
      </c>
      <c r="OL92" s="132">
        <f t="shared" si="111"/>
        <v>1233</v>
      </c>
      <c r="OQ92" s="363" t="s">
        <v>153</v>
      </c>
      <c r="OR92" s="473"/>
      <c r="OS92" s="473"/>
      <c r="OT92" s="473"/>
      <c r="OU92" s="473"/>
      <c r="OV92" s="473"/>
      <c r="OW92" s="358"/>
      <c r="OX92" s="358"/>
      <c r="OY92" s="367"/>
      <c r="OZ92" s="367"/>
      <c r="PA92" s="367"/>
      <c r="PB92" s="368"/>
      <c r="PC92" s="476">
        <v>1000</v>
      </c>
      <c r="PD92" s="370">
        <f t="shared" si="143"/>
        <v>0</v>
      </c>
      <c r="PE92" s="477">
        <f t="shared" si="89"/>
        <v>0</v>
      </c>
      <c r="PF92" s="133" t="s">
        <v>153</v>
      </c>
      <c r="PG92" s="194"/>
      <c r="PH92" s="194"/>
      <c r="PI92" s="194"/>
      <c r="PJ92" s="194"/>
      <c r="PK92" s="194"/>
      <c r="PL92" s="122"/>
      <c r="PM92" s="122"/>
      <c r="PN92" s="129"/>
      <c r="PO92" s="129"/>
      <c r="PP92" s="129"/>
      <c r="PQ92" s="130"/>
      <c r="PR92" s="193">
        <v>1000</v>
      </c>
      <c r="PS92" s="131">
        <f t="shared" si="144"/>
        <v>0</v>
      </c>
      <c r="PT92" s="132">
        <f t="shared" si="90"/>
        <v>0</v>
      </c>
      <c r="PU92" s="133" t="s">
        <v>153</v>
      </c>
      <c r="PV92" s="194"/>
      <c r="PW92" s="194"/>
      <c r="PX92" s="194"/>
      <c r="PY92" s="194"/>
      <c r="PZ92" s="194"/>
      <c r="QA92" s="122"/>
      <c r="QB92" s="122"/>
      <c r="QC92" s="129"/>
      <c r="QD92" s="129"/>
      <c r="QE92" s="129"/>
      <c r="QF92" s="130"/>
      <c r="QG92" s="193">
        <v>1000</v>
      </c>
      <c r="QH92" s="131">
        <f t="shared" si="145"/>
        <v>0</v>
      </c>
      <c r="QI92" s="132">
        <f t="shared" si="91"/>
        <v>0</v>
      </c>
      <c r="QJ92" s="133" t="s">
        <v>153</v>
      </c>
      <c r="QK92" s="194"/>
      <c r="QL92" s="194"/>
      <c r="QM92" s="194"/>
      <c r="QN92" s="194"/>
      <c r="QO92" s="194"/>
      <c r="QP92" s="122"/>
      <c r="QQ92" s="122"/>
      <c r="QR92" s="129"/>
      <c r="QS92" s="129"/>
      <c r="QT92" s="129"/>
      <c r="QU92" s="130"/>
      <c r="QV92" s="193">
        <v>1000</v>
      </c>
      <c r="QW92" s="131">
        <f t="shared" si="146"/>
        <v>0</v>
      </c>
      <c r="QX92" s="132">
        <f t="shared" si="92"/>
        <v>0</v>
      </c>
      <c r="QY92" s="133" t="s">
        <v>153</v>
      </c>
      <c r="QZ92" s="194"/>
      <c r="RA92" s="194"/>
      <c r="RB92" s="194"/>
      <c r="RC92" s="194"/>
      <c r="RD92" s="194"/>
      <c r="RE92" s="122"/>
      <c r="RF92" s="122"/>
      <c r="RG92" s="129"/>
      <c r="RH92" s="129"/>
      <c r="RI92" s="129"/>
      <c r="RJ92" s="130"/>
      <c r="RK92" s="193">
        <v>1000</v>
      </c>
      <c r="RL92" s="131">
        <f t="shared" si="147"/>
        <v>0</v>
      </c>
      <c r="RM92" s="132">
        <f t="shared" si="93"/>
        <v>327</v>
      </c>
    </row>
    <row r="93" spans="1:481" ht="14.4">
      <c r="A93" s="133" t="s">
        <v>154</v>
      </c>
      <c r="B93" s="194"/>
      <c r="C93" s="194"/>
      <c r="D93" s="194"/>
      <c r="E93" s="194"/>
      <c r="F93" s="194"/>
      <c r="G93" s="122"/>
      <c r="H93" s="122"/>
      <c r="I93" s="129"/>
      <c r="J93" s="129"/>
      <c r="K93" s="129"/>
      <c r="L93" s="130"/>
      <c r="M93" s="193">
        <v>1000</v>
      </c>
      <c r="N93" s="131">
        <f t="shared" si="98"/>
        <v>0</v>
      </c>
      <c r="O93" s="132">
        <f t="shared" si="112"/>
        <v>18</v>
      </c>
      <c r="Q93" s="133" t="s">
        <v>154</v>
      </c>
      <c r="R93" s="194"/>
      <c r="S93" s="194"/>
      <c r="T93" s="194"/>
      <c r="U93" s="194"/>
      <c r="V93" s="194"/>
      <c r="W93" s="122"/>
      <c r="X93" s="122"/>
      <c r="Y93" s="129"/>
      <c r="Z93" s="129"/>
      <c r="AA93" s="129"/>
      <c r="AB93" s="130"/>
      <c r="AC93" s="193"/>
      <c r="AD93" s="131">
        <f t="shared" si="120"/>
        <v>0</v>
      </c>
      <c r="AE93" s="132">
        <f t="shared" si="78"/>
        <v>275</v>
      </c>
      <c r="AF93" s="133" t="s">
        <v>154</v>
      </c>
      <c r="AG93" s="194"/>
      <c r="AH93" s="194"/>
      <c r="AI93" s="194"/>
      <c r="AJ93" s="194"/>
      <c r="AK93" s="194"/>
      <c r="AL93" s="122"/>
      <c r="AM93" s="122"/>
      <c r="AN93" s="129"/>
      <c r="AO93" s="129"/>
      <c r="AP93" s="129"/>
      <c r="AQ93" s="130"/>
      <c r="AR93" s="193"/>
      <c r="AS93" s="131">
        <f t="shared" si="121"/>
        <v>0</v>
      </c>
      <c r="AT93" s="132">
        <f t="shared" si="79"/>
        <v>1114</v>
      </c>
      <c r="AU93" s="133" t="s">
        <v>154</v>
      </c>
      <c r="AV93" s="194"/>
      <c r="AW93" s="194"/>
      <c r="AX93" s="194"/>
      <c r="AY93" s="194"/>
      <c r="AZ93" s="194"/>
      <c r="BA93" s="122"/>
      <c r="BB93" s="122"/>
      <c r="BC93" s="129"/>
      <c r="BD93" s="129"/>
      <c r="BE93" s="129"/>
      <c r="BF93" s="130"/>
      <c r="BG93" s="193"/>
      <c r="BH93" s="131">
        <f t="shared" si="122"/>
        <v>0</v>
      </c>
      <c r="BI93" s="132">
        <f t="shared" si="80"/>
        <v>1114</v>
      </c>
      <c r="BJ93" s="400"/>
      <c r="BK93" s="133" t="s">
        <v>154</v>
      </c>
      <c r="BL93" s="194"/>
      <c r="BM93" s="194"/>
      <c r="BN93" s="194"/>
      <c r="BO93" s="194"/>
      <c r="BP93" s="194"/>
      <c r="BQ93" s="122"/>
      <c r="BR93" s="122"/>
      <c r="BS93" s="129">
        <v>10</v>
      </c>
      <c r="BT93" s="129">
        <v>116</v>
      </c>
      <c r="BU93" s="129">
        <v>-21</v>
      </c>
      <c r="BV93" s="130">
        <v>97</v>
      </c>
      <c r="BW93" s="193"/>
      <c r="BX93" s="131">
        <f t="shared" si="123"/>
        <v>97</v>
      </c>
      <c r="BY93" s="132">
        <f t="shared" si="99"/>
        <v>574</v>
      </c>
      <c r="BZ93" s="400"/>
      <c r="CA93" s="133" t="s">
        <v>154</v>
      </c>
      <c r="CB93" s="194"/>
      <c r="CC93" s="194"/>
      <c r="CD93" s="194"/>
      <c r="CE93" s="194"/>
      <c r="CF93" s="194"/>
      <c r="CG93" s="122"/>
      <c r="CH93" s="122"/>
      <c r="CI93" s="129"/>
      <c r="CJ93" s="129"/>
      <c r="CK93" s="129"/>
      <c r="CL93" s="130"/>
      <c r="CM93" s="193"/>
      <c r="CN93" s="131">
        <f t="shared" si="124"/>
        <v>0</v>
      </c>
      <c r="CO93" s="132">
        <f t="shared" si="100"/>
        <v>0</v>
      </c>
      <c r="CP93" s="363" t="s">
        <v>154</v>
      </c>
      <c r="CQ93" s="364"/>
      <c r="CR93" s="364"/>
      <c r="CS93" s="364"/>
      <c r="CT93" s="364"/>
      <c r="CU93" s="364"/>
      <c r="CV93" s="358"/>
      <c r="CW93" s="358"/>
      <c r="CX93" s="367"/>
      <c r="CY93" s="367"/>
      <c r="CZ93" s="367"/>
      <c r="DA93" s="368"/>
      <c r="DB93" s="369"/>
      <c r="DC93" s="370">
        <f t="shared" si="125"/>
        <v>0</v>
      </c>
      <c r="DD93" s="371">
        <f t="shared" si="113"/>
        <v>0</v>
      </c>
      <c r="DE93" s="133" t="s">
        <v>154</v>
      </c>
      <c r="DF93" s="194"/>
      <c r="DG93" s="194"/>
      <c r="DH93" s="194"/>
      <c r="DI93" s="194"/>
      <c r="DJ93" s="194"/>
      <c r="DK93" s="122"/>
      <c r="DL93" s="122"/>
      <c r="DM93" s="129"/>
      <c r="DN93" s="129"/>
      <c r="DO93" s="129"/>
      <c r="DP93" s="130"/>
      <c r="DQ93" s="193"/>
      <c r="DR93" s="131">
        <f t="shared" si="126"/>
        <v>0</v>
      </c>
      <c r="DS93" s="132">
        <f t="shared" si="101"/>
        <v>0</v>
      </c>
      <c r="DT93" s="133" t="s">
        <v>154</v>
      </c>
      <c r="DU93" s="194"/>
      <c r="DV93" s="194"/>
      <c r="DW93" s="194"/>
      <c r="DX93" s="194"/>
      <c r="DY93" s="194"/>
      <c r="DZ93" s="122"/>
      <c r="EA93" s="122"/>
      <c r="EB93" s="129"/>
      <c r="EC93" s="129"/>
      <c r="ED93" s="129"/>
      <c r="EE93" s="130"/>
      <c r="EF93" s="193"/>
      <c r="EG93" s="131">
        <f t="shared" si="127"/>
        <v>0</v>
      </c>
      <c r="EH93" s="132">
        <f t="shared" si="102"/>
        <v>0</v>
      </c>
      <c r="EI93" s="133" t="s">
        <v>154</v>
      </c>
      <c r="EJ93" s="194"/>
      <c r="EK93" s="194"/>
      <c r="EL93" s="194"/>
      <c r="EM93" s="194"/>
      <c r="EN93" s="194"/>
      <c r="EO93" s="122"/>
      <c r="EP93" s="122"/>
      <c r="EQ93" s="129"/>
      <c r="ER93" s="129"/>
      <c r="ES93" s="129"/>
      <c r="ET93" s="130"/>
      <c r="EU93" s="193"/>
      <c r="EV93" s="131">
        <f t="shared" si="128"/>
        <v>0</v>
      </c>
      <c r="EW93" s="132">
        <f t="shared" si="103"/>
        <v>0</v>
      </c>
      <c r="EX93" s="133" t="s">
        <v>154</v>
      </c>
      <c r="EY93" s="194"/>
      <c r="EZ93" s="194"/>
      <c r="FA93" s="194"/>
      <c r="FB93" s="194"/>
      <c r="FC93" s="194"/>
      <c r="FD93" s="122"/>
      <c r="FE93" s="122"/>
      <c r="FF93" s="129"/>
      <c r="FG93" s="129"/>
      <c r="FH93" s="129"/>
      <c r="FI93" s="130"/>
      <c r="FJ93" s="193"/>
      <c r="FK93" s="131">
        <f t="shared" si="129"/>
        <v>0</v>
      </c>
      <c r="FL93" s="132">
        <f t="shared" si="104"/>
        <v>0</v>
      </c>
      <c r="FM93" s="133" t="s">
        <v>154</v>
      </c>
      <c r="FN93" s="194"/>
      <c r="FO93" s="194"/>
      <c r="FP93" s="194"/>
      <c r="FQ93" s="194"/>
      <c r="FR93" s="194"/>
      <c r="FS93" s="122"/>
      <c r="FT93" s="122"/>
      <c r="FU93" s="129"/>
      <c r="FV93" s="129"/>
      <c r="FW93" s="129"/>
      <c r="FX93" s="130"/>
      <c r="FY93" s="193"/>
      <c r="FZ93" s="131">
        <f t="shared" si="130"/>
        <v>0</v>
      </c>
      <c r="GA93" s="132">
        <f t="shared" si="105"/>
        <v>0</v>
      </c>
      <c r="GB93" s="133" t="s">
        <v>154</v>
      </c>
      <c r="GC93" s="194"/>
      <c r="GD93" s="194"/>
      <c r="GE93" s="194"/>
      <c r="GF93" s="194"/>
      <c r="GG93" s="194"/>
      <c r="GH93" s="122"/>
      <c r="GI93" s="122"/>
      <c r="GJ93" s="129"/>
      <c r="GK93" s="129"/>
      <c r="GL93" s="129"/>
      <c r="GM93" s="130"/>
      <c r="GN93" s="193"/>
      <c r="GO93" s="131">
        <f t="shared" si="131"/>
        <v>0</v>
      </c>
      <c r="GP93" s="132">
        <f t="shared" si="106"/>
        <v>0</v>
      </c>
      <c r="GQ93" s="133" t="s">
        <v>154</v>
      </c>
      <c r="GR93" s="194"/>
      <c r="GS93" s="194"/>
      <c r="GT93" s="194"/>
      <c r="GU93" s="194"/>
      <c r="GV93" s="194"/>
      <c r="GW93" s="122"/>
      <c r="GX93" s="122"/>
      <c r="GY93" s="129"/>
      <c r="GZ93" s="129"/>
      <c r="HA93" s="129"/>
      <c r="HB93" s="130"/>
      <c r="HC93" s="193"/>
      <c r="HD93" s="131">
        <f t="shared" si="132"/>
        <v>0</v>
      </c>
      <c r="HE93" s="132">
        <f t="shared" si="107"/>
        <v>2737</v>
      </c>
      <c r="HF93" s="133" t="s">
        <v>154</v>
      </c>
      <c r="HG93" s="194"/>
      <c r="HH93" s="194"/>
      <c r="HI93" s="194"/>
      <c r="HJ93" s="194"/>
      <c r="HK93" s="194"/>
      <c r="HL93" s="122"/>
      <c r="HM93" s="122"/>
      <c r="HN93" s="129"/>
      <c r="HO93" s="129"/>
      <c r="HP93" s="129"/>
      <c r="HQ93" s="130"/>
      <c r="HR93" s="193"/>
      <c r="HS93" s="131">
        <f t="shared" si="133"/>
        <v>0</v>
      </c>
      <c r="HT93" s="132">
        <f t="shared" si="114"/>
        <v>1341</v>
      </c>
      <c r="HU93" s="133" t="s">
        <v>154</v>
      </c>
      <c r="HV93" s="194"/>
      <c r="HW93" s="194"/>
      <c r="HX93" s="194"/>
      <c r="HY93" s="194"/>
      <c r="HZ93" s="194"/>
      <c r="IA93" s="122"/>
      <c r="IB93" s="122"/>
      <c r="IC93" s="129"/>
      <c r="ID93" s="129"/>
      <c r="IE93" s="129"/>
      <c r="IF93" s="130"/>
      <c r="IG93" s="193"/>
      <c r="IH93" s="131">
        <f t="shared" si="134"/>
        <v>0</v>
      </c>
      <c r="II93" s="132">
        <f t="shared" si="115"/>
        <v>6499</v>
      </c>
      <c r="IJ93" s="133" t="s">
        <v>154</v>
      </c>
      <c r="IK93" s="194"/>
      <c r="IL93" s="194"/>
      <c r="IM93" s="194"/>
      <c r="IN93" s="194"/>
      <c r="IO93" s="194"/>
      <c r="IP93" s="122"/>
      <c r="IQ93" s="122"/>
      <c r="IR93" s="129"/>
      <c r="IS93" s="129"/>
      <c r="IT93" s="129"/>
      <c r="IU93" s="130"/>
      <c r="IV93" s="193"/>
      <c r="IW93" s="131">
        <f t="shared" si="135"/>
        <v>0</v>
      </c>
      <c r="IX93" s="132">
        <f t="shared" si="116"/>
        <v>1508</v>
      </c>
      <c r="IY93" s="133" t="s">
        <v>154</v>
      </c>
      <c r="IZ93" s="194"/>
      <c r="JA93" s="194"/>
      <c r="JB93" s="194"/>
      <c r="JC93" s="194"/>
      <c r="JD93" s="194"/>
      <c r="JE93" s="122"/>
      <c r="JF93" s="122"/>
      <c r="JG93" s="129"/>
      <c r="JH93" s="129"/>
      <c r="JI93" s="129"/>
      <c r="JJ93" s="130"/>
      <c r="JK93" s="193"/>
      <c r="JL93" s="131">
        <f t="shared" si="136"/>
        <v>0</v>
      </c>
      <c r="JM93" s="132">
        <f t="shared" si="148"/>
        <v>2955</v>
      </c>
      <c r="JN93" s="133" t="s">
        <v>154</v>
      </c>
      <c r="JO93" s="194"/>
      <c r="JP93" s="194"/>
      <c r="JQ93" s="194"/>
      <c r="JR93" s="194"/>
      <c r="JS93" s="194"/>
      <c r="JT93" s="122"/>
      <c r="JU93" s="122"/>
      <c r="JV93" s="129"/>
      <c r="JW93" s="129"/>
      <c r="JX93" s="129"/>
      <c r="JY93" s="130"/>
      <c r="JZ93" s="193"/>
      <c r="KA93" s="131">
        <f t="shared" si="77"/>
        <v>0</v>
      </c>
      <c r="KB93" s="132">
        <f t="shared" si="117"/>
        <v>252</v>
      </c>
      <c r="KC93" s="133" t="s">
        <v>154</v>
      </c>
      <c r="KD93" s="194"/>
      <c r="KE93" s="194"/>
      <c r="KF93" s="194"/>
      <c r="KG93" s="194"/>
      <c r="KH93" s="194"/>
      <c r="KI93" s="122"/>
      <c r="KJ93" s="122"/>
      <c r="KK93" s="129"/>
      <c r="KL93" s="129"/>
      <c r="KM93" s="129"/>
      <c r="KN93" s="130"/>
      <c r="KO93" s="193"/>
      <c r="KP93" s="131">
        <f t="shared" si="137"/>
        <v>0</v>
      </c>
      <c r="KQ93" s="132">
        <f t="shared" si="118"/>
        <v>-230</v>
      </c>
      <c r="KR93" s="133" t="s">
        <v>154</v>
      </c>
      <c r="KS93" s="194"/>
      <c r="KT93" s="194"/>
      <c r="KU93" s="194"/>
      <c r="KV93" s="194"/>
      <c r="KW93" s="194"/>
      <c r="KX93" s="122"/>
      <c r="KY93" s="122"/>
      <c r="KZ93" s="129"/>
      <c r="LA93" s="129"/>
      <c r="LB93" s="129"/>
      <c r="LC93" s="130"/>
      <c r="LD93" s="193"/>
      <c r="LE93" s="131">
        <f t="shared" si="138"/>
        <v>0</v>
      </c>
      <c r="LF93" s="132">
        <f t="shared" si="119"/>
        <v>2138</v>
      </c>
      <c r="LG93" s="271"/>
      <c r="LH93" s="133" t="s">
        <v>154</v>
      </c>
      <c r="LI93" s="194"/>
      <c r="LJ93" s="194"/>
      <c r="LK93" s="194"/>
      <c r="LL93" s="194"/>
      <c r="LM93" s="192"/>
      <c r="LN93" s="194"/>
      <c r="LO93" s="194"/>
      <c r="LP93" s="121"/>
      <c r="LQ93" s="122"/>
      <c r="LR93" s="71"/>
      <c r="LS93" s="71"/>
      <c r="LT93" s="72"/>
      <c r="LU93" s="129">
        <v>1</v>
      </c>
      <c r="LV93" s="129"/>
      <c r="LW93" s="129"/>
      <c r="LX93" s="130"/>
      <c r="LY93" s="193">
        <v>199</v>
      </c>
      <c r="LZ93" s="131">
        <f t="shared" si="139"/>
        <v>0</v>
      </c>
      <c r="MA93" s="132">
        <f t="shared" si="108"/>
        <v>0</v>
      </c>
      <c r="MB93" s="229"/>
      <c r="MC93" s="133" t="s">
        <v>154</v>
      </c>
      <c r="MD93" s="194"/>
      <c r="ME93" s="194"/>
      <c r="MF93" s="194"/>
      <c r="MG93" s="194"/>
      <c r="MH93" s="192"/>
      <c r="MI93" s="194"/>
      <c r="MJ93" s="194"/>
      <c r="MK93" s="121"/>
      <c r="ML93" s="122"/>
      <c r="MM93" s="71"/>
      <c r="MN93" s="71"/>
      <c r="MO93" s="72"/>
      <c r="MP93" s="129">
        <v>1</v>
      </c>
      <c r="MQ93" s="129"/>
      <c r="MR93" s="129"/>
      <c r="MS93" s="130"/>
      <c r="MT93" s="193">
        <v>199</v>
      </c>
      <c r="MU93" s="131">
        <f t="shared" si="140"/>
        <v>0</v>
      </c>
      <c r="MV93" s="132">
        <f t="shared" si="109"/>
        <v>0</v>
      </c>
      <c r="MX93" s="133" t="s">
        <v>154</v>
      </c>
      <c r="MY93" s="194"/>
      <c r="MZ93" s="194"/>
      <c r="NA93" s="194"/>
      <c r="NB93" s="194"/>
      <c r="NC93" s="192"/>
      <c r="ND93" s="194"/>
      <c r="NE93" s="194"/>
      <c r="NF93" s="121"/>
      <c r="NG93" s="122"/>
      <c r="NH93" s="71"/>
      <c r="NI93" s="71"/>
      <c r="NJ93" s="72"/>
      <c r="NK93" s="129">
        <v>1</v>
      </c>
      <c r="NL93" s="129"/>
      <c r="NM93" s="129"/>
      <c r="NN93" s="130"/>
      <c r="NO93" s="193">
        <v>199</v>
      </c>
      <c r="NP93" s="131">
        <f t="shared" si="141"/>
        <v>0</v>
      </c>
      <c r="NQ93" s="132">
        <f t="shared" si="110"/>
        <v>0</v>
      </c>
      <c r="NS93" s="133" t="s">
        <v>154</v>
      </c>
      <c r="NT93" s="194"/>
      <c r="NU93" s="194"/>
      <c r="NV93" s="194"/>
      <c r="NW93" s="194"/>
      <c r="NX93" s="192"/>
      <c r="NY93" s="194"/>
      <c r="NZ93" s="194"/>
      <c r="OA93" s="121"/>
      <c r="OB93" s="122"/>
      <c r="OC93" s="71"/>
      <c r="OD93" s="71"/>
      <c r="OE93" s="72"/>
      <c r="OF93" s="129"/>
      <c r="OG93" s="129"/>
      <c r="OH93" s="129"/>
      <c r="OI93" s="130"/>
      <c r="OJ93" s="193">
        <v>1000</v>
      </c>
      <c r="OK93" s="131">
        <f t="shared" si="142"/>
        <v>0</v>
      </c>
      <c r="OL93" s="132">
        <f t="shared" si="111"/>
        <v>1233</v>
      </c>
      <c r="OQ93" s="363" t="s">
        <v>154</v>
      </c>
      <c r="OR93" s="473"/>
      <c r="OS93" s="473"/>
      <c r="OT93" s="473"/>
      <c r="OU93" s="473"/>
      <c r="OV93" s="473"/>
      <c r="OW93" s="358"/>
      <c r="OX93" s="358"/>
      <c r="OY93" s="367"/>
      <c r="OZ93" s="367"/>
      <c r="PA93" s="367"/>
      <c r="PB93" s="368"/>
      <c r="PC93" s="476">
        <v>1000</v>
      </c>
      <c r="PD93" s="370">
        <f t="shared" si="143"/>
        <v>0</v>
      </c>
      <c r="PE93" s="477">
        <f t="shared" si="89"/>
        <v>0</v>
      </c>
      <c r="PF93" s="133" t="s">
        <v>154</v>
      </c>
      <c r="PG93" s="194"/>
      <c r="PH93" s="194"/>
      <c r="PI93" s="194"/>
      <c r="PJ93" s="194"/>
      <c r="PK93" s="194"/>
      <c r="PL93" s="122"/>
      <c r="PM93" s="122"/>
      <c r="PN93" s="129"/>
      <c r="PO93" s="129"/>
      <c r="PP93" s="129"/>
      <c r="PQ93" s="130"/>
      <c r="PR93" s="193">
        <v>1000</v>
      </c>
      <c r="PS93" s="131">
        <f t="shared" si="144"/>
        <v>0</v>
      </c>
      <c r="PT93" s="132">
        <f t="shared" si="90"/>
        <v>0</v>
      </c>
      <c r="PU93" s="133" t="s">
        <v>154</v>
      </c>
      <c r="PV93" s="194"/>
      <c r="PW93" s="194"/>
      <c r="PX93" s="194"/>
      <c r="PY93" s="194"/>
      <c r="PZ93" s="194"/>
      <c r="QA93" s="122"/>
      <c r="QB93" s="122"/>
      <c r="QC93" s="129"/>
      <c r="QD93" s="129"/>
      <c r="QE93" s="129"/>
      <c r="QF93" s="130"/>
      <c r="QG93" s="193">
        <v>1000</v>
      </c>
      <c r="QH93" s="131">
        <f t="shared" si="145"/>
        <v>0</v>
      </c>
      <c r="QI93" s="132">
        <f t="shared" si="91"/>
        <v>0</v>
      </c>
      <c r="QJ93" s="133" t="s">
        <v>154</v>
      </c>
      <c r="QK93" s="194"/>
      <c r="QL93" s="194"/>
      <c r="QM93" s="194"/>
      <c r="QN93" s="194"/>
      <c r="QO93" s="194"/>
      <c r="QP93" s="122"/>
      <c r="QQ93" s="122"/>
      <c r="QR93" s="129"/>
      <c r="QS93" s="129"/>
      <c r="QT93" s="129"/>
      <c r="QU93" s="130"/>
      <c r="QV93" s="193">
        <v>1000</v>
      </c>
      <c r="QW93" s="131">
        <f t="shared" si="146"/>
        <v>0</v>
      </c>
      <c r="QX93" s="132">
        <f t="shared" si="92"/>
        <v>0</v>
      </c>
      <c r="QY93" s="133" t="s">
        <v>154</v>
      </c>
      <c r="QZ93" s="194"/>
      <c r="RA93" s="194"/>
      <c r="RB93" s="194"/>
      <c r="RC93" s="194"/>
      <c r="RD93" s="194"/>
      <c r="RE93" s="122"/>
      <c r="RF93" s="122"/>
      <c r="RG93" s="129"/>
      <c r="RH93" s="129"/>
      <c r="RI93" s="129"/>
      <c r="RJ93" s="130"/>
      <c r="RK93" s="193">
        <v>1000</v>
      </c>
      <c r="RL93" s="131">
        <f t="shared" si="147"/>
        <v>0</v>
      </c>
      <c r="RM93" s="132">
        <f t="shared" si="93"/>
        <v>327</v>
      </c>
    </row>
    <row r="94" spans="1:481" ht="14.4">
      <c r="A94" s="133" t="s">
        <v>155</v>
      </c>
      <c r="B94" s="194"/>
      <c r="C94" s="194"/>
      <c r="D94" s="194"/>
      <c r="E94" s="194"/>
      <c r="F94" s="194"/>
      <c r="G94" s="122"/>
      <c r="H94" s="122"/>
      <c r="I94" s="129"/>
      <c r="J94" s="129"/>
      <c r="K94" s="129"/>
      <c r="L94" s="130"/>
      <c r="M94" s="193">
        <v>1000</v>
      </c>
      <c r="N94" s="131">
        <f t="shared" si="98"/>
        <v>0</v>
      </c>
      <c r="O94" s="132">
        <f t="shared" si="112"/>
        <v>18</v>
      </c>
      <c r="Q94" s="133" t="s">
        <v>155</v>
      </c>
      <c r="R94" s="194"/>
      <c r="S94" s="194"/>
      <c r="T94" s="194"/>
      <c r="U94" s="194"/>
      <c r="V94" s="194"/>
      <c r="W94" s="122"/>
      <c r="X94" s="122"/>
      <c r="Y94" s="129"/>
      <c r="Z94" s="129"/>
      <c r="AA94" s="129"/>
      <c r="AB94" s="130"/>
      <c r="AC94" s="193"/>
      <c r="AD94" s="131">
        <f t="shared" si="120"/>
        <v>0</v>
      </c>
      <c r="AE94" s="132">
        <f t="shared" si="78"/>
        <v>275</v>
      </c>
      <c r="AF94" s="133" t="s">
        <v>155</v>
      </c>
      <c r="AG94" s="194"/>
      <c r="AH94" s="194"/>
      <c r="AI94" s="194"/>
      <c r="AJ94" s="194"/>
      <c r="AK94" s="194"/>
      <c r="AL94" s="122"/>
      <c r="AM94" s="122"/>
      <c r="AN94" s="129"/>
      <c r="AO94" s="129"/>
      <c r="AP94" s="129"/>
      <c r="AQ94" s="130"/>
      <c r="AR94" s="193"/>
      <c r="AS94" s="131">
        <f t="shared" si="121"/>
        <v>0</v>
      </c>
      <c r="AT94" s="132">
        <f t="shared" si="79"/>
        <v>1114</v>
      </c>
      <c r="AU94" s="133" t="s">
        <v>155</v>
      </c>
      <c r="AV94" s="194"/>
      <c r="AW94" s="194"/>
      <c r="AX94" s="194"/>
      <c r="AY94" s="194"/>
      <c r="AZ94" s="194"/>
      <c r="BA94" s="122"/>
      <c r="BB94" s="122"/>
      <c r="BC94" s="129"/>
      <c r="BD94" s="129"/>
      <c r="BE94" s="129"/>
      <c r="BF94" s="130"/>
      <c r="BG94" s="193"/>
      <c r="BH94" s="131">
        <f t="shared" si="122"/>
        <v>0</v>
      </c>
      <c r="BI94" s="132">
        <f t="shared" si="80"/>
        <v>1114</v>
      </c>
      <c r="BJ94" s="400"/>
      <c r="BK94" s="133" t="s">
        <v>155</v>
      </c>
      <c r="BL94" s="194"/>
      <c r="BM94" s="194"/>
      <c r="BN94" s="194"/>
      <c r="BO94" s="194"/>
      <c r="BP94" s="194"/>
      <c r="BQ94" s="122"/>
      <c r="BR94" s="122"/>
      <c r="BS94" s="129">
        <v>24</v>
      </c>
      <c r="BT94" s="129">
        <v>37</v>
      </c>
      <c r="BU94" s="129">
        <v>-113</v>
      </c>
      <c r="BV94" s="130">
        <v>-77</v>
      </c>
      <c r="BW94" s="193"/>
      <c r="BX94" s="131">
        <f t="shared" si="123"/>
        <v>-77</v>
      </c>
      <c r="BY94" s="132">
        <f t="shared" si="99"/>
        <v>497</v>
      </c>
      <c r="BZ94" s="400"/>
      <c r="CA94" s="133" t="s">
        <v>155</v>
      </c>
      <c r="CB94" s="194"/>
      <c r="CC94" s="194"/>
      <c r="CD94" s="194"/>
      <c r="CE94" s="194"/>
      <c r="CF94" s="194"/>
      <c r="CG94" s="122"/>
      <c r="CH94" s="122"/>
      <c r="CI94" s="129"/>
      <c r="CJ94" s="129"/>
      <c r="CK94" s="129"/>
      <c r="CL94" s="130"/>
      <c r="CM94" s="193"/>
      <c r="CN94" s="131">
        <f t="shared" si="124"/>
        <v>0</v>
      </c>
      <c r="CO94" s="132">
        <f t="shared" si="100"/>
        <v>0</v>
      </c>
      <c r="CP94" s="363" t="s">
        <v>155</v>
      </c>
      <c r="CQ94" s="364"/>
      <c r="CR94" s="364"/>
      <c r="CS94" s="364"/>
      <c r="CT94" s="364"/>
      <c r="CU94" s="364"/>
      <c r="CV94" s="358"/>
      <c r="CW94" s="358"/>
      <c r="CX94" s="367"/>
      <c r="CY94" s="367"/>
      <c r="CZ94" s="367"/>
      <c r="DA94" s="368"/>
      <c r="DB94" s="369"/>
      <c r="DC94" s="370">
        <f t="shared" si="125"/>
        <v>0</v>
      </c>
      <c r="DD94" s="371">
        <f t="shared" si="113"/>
        <v>0</v>
      </c>
      <c r="DE94" s="133" t="s">
        <v>155</v>
      </c>
      <c r="DF94" s="194"/>
      <c r="DG94" s="194"/>
      <c r="DH94" s="194"/>
      <c r="DI94" s="194"/>
      <c r="DJ94" s="194"/>
      <c r="DK94" s="122"/>
      <c r="DL94" s="122"/>
      <c r="DM94" s="129"/>
      <c r="DN94" s="129"/>
      <c r="DO94" s="129"/>
      <c r="DP94" s="130"/>
      <c r="DQ94" s="193"/>
      <c r="DR94" s="131">
        <f t="shared" si="126"/>
        <v>0</v>
      </c>
      <c r="DS94" s="132">
        <f t="shared" si="101"/>
        <v>0</v>
      </c>
      <c r="DT94" s="133" t="s">
        <v>155</v>
      </c>
      <c r="DU94" s="194"/>
      <c r="DV94" s="194"/>
      <c r="DW94" s="194"/>
      <c r="DX94" s="194"/>
      <c r="DY94" s="194"/>
      <c r="DZ94" s="122"/>
      <c r="EA94" s="122"/>
      <c r="EB94" s="129"/>
      <c r="EC94" s="129"/>
      <c r="ED94" s="129"/>
      <c r="EE94" s="130"/>
      <c r="EF94" s="193"/>
      <c r="EG94" s="131">
        <f t="shared" si="127"/>
        <v>0</v>
      </c>
      <c r="EH94" s="132">
        <f t="shared" si="102"/>
        <v>0</v>
      </c>
      <c r="EI94" s="133" t="s">
        <v>155</v>
      </c>
      <c r="EJ94" s="194"/>
      <c r="EK94" s="194"/>
      <c r="EL94" s="194"/>
      <c r="EM94" s="194"/>
      <c r="EN94" s="194"/>
      <c r="EO94" s="122"/>
      <c r="EP94" s="122"/>
      <c r="EQ94" s="129"/>
      <c r="ER94" s="129"/>
      <c r="ES94" s="129"/>
      <c r="ET94" s="130"/>
      <c r="EU94" s="193"/>
      <c r="EV94" s="131">
        <f t="shared" si="128"/>
        <v>0</v>
      </c>
      <c r="EW94" s="132">
        <f t="shared" si="103"/>
        <v>0</v>
      </c>
      <c r="EX94" s="133" t="s">
        <v>155</v>
      </c>
      <c r="EY94" s="194"/>
      <c r="EZ94" s="194"/>
      <c r="FA94" s="194"/>
      <c r="FB94" s="194"/>
      <c r="FC94" s="194"/>
      <c r="FD94" s="122"/>
      <c r="FE94" s="122"/>
      <c r="FF94" s="129"/>
      <c r="FG94" s="129"/>
      <c r="FH94" s="129"/>
      <c r="FI94" s="130"/>
      <c r="FJ94" s="193"/>
      <c r="FK94" s="131">
        <f t="shared" si="129"/>
        <v>0</v>
      </c>
      <c r="FL94" s="132">
        <f t="shared" si="104"/>
        <v>0</v>
      </c>
      <c r="FM94" s="133" t="s">
        <v>155</v>
      </c>
      <c r="FN94" s="194"/>
      <c r="FO94" s="194"/>
      <c r="FP94" s="194"/>
      <c r="FQ94" s="194"/>
      <c r="FR94" s="194"/>
      <c r="FS94" s="122"/>
      <c r="FT94" s="122"/>
      <c r="FU94" s="129"/>
      <c r="FV94" s="129"/>
      <c r="FW94" s="129"/>
      <c r="FX94" s="130"/>
      <c r="FY94" s="193"/>
      <c r="FZ94" s="131">
        <f t="shared" si="130"/>
        <v>0</v>
      </c>
      <c r="GA94" s="132">
        <f t="shared" si="105"/>
        <v>0</v>
      </c>
      <c r="GB94" s="133" t="s">
        <v>155</v>
      </c>
      <c r="GC94" s="194"/>
      <c r="GD94" s="194"/>
      <c r="GE94" s="194"/>
      <c r="GF94" s="194"/>
      <c r="GG94" s="194"/>
      <c r="GH94" s="122"/>
      <c r="GI94" s="122"/>
      <c r="GJ94" s="129"/>
      <c r="GK94" s="129"/>
      <c r="GL94" s="129"/>
      <c r="GM94" s="130"/>
      <c r="GN94" s="193"/>
      <c r="GO94" s="131">
        <f t="shared" si="131"/>
        <v>0</v>
      </c>
      <c r="GP94" s="132">
        <f t="shared" si="106"/>
        <v>0</v>
      </c>
      <c r="GQ94" s="133" t="s">
        <v>155</v>
      </c>
      <c r="GR94" s="194"/>
      <c r="GS94" s="194"/>
      <c r="GT94" s="194"/>
      <c r="GU94" s="194"/>
      <c r="GV94" s="194"/>
      <c r="GW94" s="122"/>
      <c r="GX94" s="122"/>
      <c r="GY94" s="129"/>
      <c r="GZ94" s="129"/>
      <c r="HA94" s="129"/>
      <c r="HB94" s="130"/>
      <c r="HC94" s="193"/>
      <c r="HD94" s="131">
        <f t="shared" si="132"/>
        <v>0</v>
      </c>
      <c r="HE94" s="132">
        <f t="shared" si="107"/>
        <v>2737</v>
      </c>
      <c r="HF94" s="133" t="s">
        <v>155</v>
      </c>
      <c r="HG94" s="194"/>
      <c r="HH94" s="194"/>
      <c r="HI94" s="194"/>
      <c r="HJ94" s="194"/>
      <c r="HK94" s="194"/>
      <c r="HL94" s="122"/>
      <c r="HM94" s="122"/>
      <c r="HN94" s="129"/>
      <c r="HO94" s="129"/>
      <c r="HP94" s="129"/>
      <c r="HQ94" s="130"/>
      <c r="HR94" s="193"/>
      <c r="HS94" s="131">
        <f t="shared" si="133"/>
        <v>0</v>
      </c>
      <c r="HT94" s="132">
        <f t="shared" si="114"/>
        <v>1341</v>
      </c>
      <c r="HU94" s="133" t="s">
        <v>155</v>
      </c>
      <c r="HV94" s="194"/>
      <c r="HW94" s="194"/>
      <c r="HX94" s="194"/>
      <c r="HY94" s="194"/>
      <c r="HZ94" s="194"/>
      <c r="IA94" s="122"/>
      <c r="IB94" s="122"/>
      <c r="IC94" s="129"/>
      <c r="ID94" s="129"/>
      <c r="IE94" s="129"/>
      <c r="IF94" s="130"/>
      <c r="IG94" s="193"/>
      <c r="IH94" s="131">
        <f t="shared" si="134"/>
        <v>0</v>
      </c>
      <c r="II94" s="132">
        <f t="shared" si="115"/>
        <v>6499</v>
      </c>
      <c r="IJ94" s="133" t="s">
        <v>155</v>
      </c>
      <c r="IK94" s="194"/>
      <c r="IL94" s="194"/>
      <c r="IM94" s="194"/>
      <c r="IN94" s="194"/>
      <c r="IO94" s="194"/>
      <c r="IP94" s="122"/>
      <c r="IQ94" s="122"/>
      <c r="IR94" s="129"/>
      <c r="IS94" s="129"/>
      <c r="IT94" s="129"/>
      <c r="IU94" s="130"/>
      <c r="IV94" s="193"/>
      <c r="IW94" s="131">
        <f t="shared" si="135"/>
        <v>0</v>
      </c>
      <c r="IX94" s="132">
        <f t="shared" si="116"/>
        <v>1508</v>
      </c>
      <c r="IY94" s="133" t="s">
        <v>155</v>
      </c>
      <c r="IZ94" s="194"/>
      <c r="JA94" s="194"/>
      <c r="JB94" s="194"/>
      <c r="JC94" s="194"/>
      <c r="JD94" s="194"/>
      <c r="JE94" s="122"/>
      <c r="JF94" s="122"/>
      <c r="JG94" s="129"/>
      <c r="JH94" s="129"/>
      <c r="JI94" s="129"/>
      <c r="JJ94" s="130"/>
      <c r="JK94" s="193"/>
      <c r="JL94" s="131">
        <f t="shared" si="136"/>
        <v>0</v>
      </c>
      <c r="JM94" s="132">
        <f t="shared" si="148"/>
        <v>2955</v>
      </c>
      <c r="JN94" s="133" t="s">
        <v>155</v>
      </c>
      <c r="JO94" s="194"/>
      <c r="JP94" s="194"/>
      <c r="JQ94" s="194"/>
      <c r="JR94" s="194"/>
      <c r="JS94" s="194"/>
      <c r="JT94" s="122"/>
      <c r="JU94" s="122"/>
      <c r="JV94" s="129"/>
      <c r="JW94" s="129"/>
      <c r="JX94" s="129"/>
      <c r="JY94" s="130"/>
      <c r="JZ94" s="193"/>
      <c r="KA94" s="131">
        <f t="shared" si="77"/>
        <v>0</v>
      </c>
      <c r="KB94" s="132">
        <f t="shared" si="117"/>
        <v>252</v>
      </c>
      <c r="KC94" s="133" t="s">
        <v>155</v>
      </c>
      <c r="KD94" s="194"/>
      <c r="KE94" s="194"/>
      <c r="KF94" s="194"/>
      <c r="KG94" s="194"/>
      <c r="KH94" s="194"/>
      <c r="KI94" s="122"/>
      <c r="KJ94" s="122"/>
      <c r="KK94" s="129"/>
      <c r="KL94" s="129"/>
      <c r="KM94" s="129"/>
      <c r="KN94" s="130"/>
      <c r="KO94" s="193"/>
      <c r="KP94" s="131">
        <f t="shared" si="137"/>
        <v>0</v>
      </c>
      <c r="KQ94" s="132">
        <f t="shared" si="118"/>
        <v>-230</v>
      </c>
      <c r="KR94" s="133" t="s">
        <v>155</v>
      </c>
      <c r="KS94" s="194"/>
      <c r="KT94" s="194"/>
      <c r="KU94" s="194"/>
      <c r="KV94" s="194"/>
      <c r="KW94" s="194"/>
      <c r="KX94" s="122"/>
      <c r="KY94" s="122"/>
      <c r="KZ94" s="129"/>
      <c r="LA94" s="129"/>
      <c r="LB94" s="129"/>
      <c r="LC94" s="130"/>
      <c r="LD94" s="193"/>
      <c r="LE94" s="131">
        <f t="shared" si="138"/>
        <v>0</v>
      </c>
      <c r="LF94" s="132">
        <f t="shared" si="119"/>
        <v>2138</v>
      </c>
      <c r="LG94" s="271"/>
      <c r="LH94" s="133" t="s">
        <v>155</v>
      </c>
      <c r="LI94" s="194"/>
      <c r="LJ94" s="194"/>
      <c r="LK94" s="194"/>
      <c r="LL94" s="194"/>
      <c r="LM94" s="192"/>
      <c r="LN94" s="194"/>
      <c r="LO94" s="194"/>
      <c r="LP94" s="121"/>
      <c r="LQ94" s="122"/>
      <c r="LR94" s="71"/>
      <c r="LS94" s="71"/>
      <c r="LT94" s="72"/>
      <c r="LU94" s="129">
        <v>1</v>
      </c>
      <c r="LV94" s="129"/>
      <c r="LW94" s="129"/>
      <c r="LX94" s="130"/>
      <c r="LY94" s="193">
        <v>1000</v>
      </c>
      <c r="LZ94" s="131">
        <f t="shared" si="139"/>
        <v>0</v>
      </c>
      <c r="MA94" s="132">
        <f t="shared" si="108"/>
        <v>0</v>
      </c>
      <c r="MB94" s="229"/>
      <c r="MC94" s="133" t="s">
        <v>155</v>
      </c>
      <c r="MD94" s="194"/>
      <c r="ME94" s="194"/>
      <c r="MF94" s="194"/>
      <c r="MG94" s="194"/>
      <c r="MH94" s="192"/>
      <c r="MI94" s="194"/>
      <c r="MJ94" s="194"/>
      <c r="MK94" s="121"/>
      <c r="ML94" s="122"/>
      <c r="MM94" s="71"/>
      <c r="MN94" s="71"/>
      <c r="MO94" s="72"/>
      <c r="MP94" s="129">
        <v>1</v>
      </c>
      <c r="MQ94" s="129"/>
      <c r="MR94" s="129"/>
      <c r="MS94" s="130"/>
      <c r="MT94" s="193">
        <v>1000</v>
      </c>
      <c r="MU94" s="131">
        <f t="shared" si="140"/>
        <v>0</v>
      </c>
      <c r="MV94" s="132">
        <f t="shared" si="109"/>
        <v>0</v>
      </c>
      <c r="MX94" s="133" t="s">
        <v>155</v>
      </c>
      <c r="MY94" s="194"/>
      <c r="MZ94" s="194"/>
      <c r="NA94" s="194"/>
      <c r="NB94" s="194"/>
      <c r="NC94" s="192"/>
      <c r="ND94" s="194"/>
      <c r="NE94" s="194"/>
      <c r="NF94" s="121"/>
      <c r="NG94" s="122"/>
      <c r="NH94" s="71"/>
      <c r="NI94" s="71"/>
      <c r="NJ94" s="72"/>
      <c r="NK94" s="129">
        <v>1</v>
      </c>
      <c r="NL94" s="129"/>
      <c r="NM94" s="129"/>
      <c r="NN94" s="130"/>
      <c r="NO94" s="193">
        <v>1000</v>
      </c>
      <c r="NP94" s="131">
        <f t="shared" si="141"/>
        <v>0</v>
      </c>
      <c r="NQ94" s="132">
        <f t="shared" si="110"/>
        <v>0</v>
      </c>
      <c r="NS94" s="133" t="s">
        <v>155</v>
      </c>
      <c r="NT94" s="194"/>
      <c r="NU94" s="194"/>
      <c r="NV94" s="194"/>
      <c r="NW94" s="194"/>
      <c r="NX94" s="192"/>
      <c r="NY94" s="194"/>
      <c r="NZ94" s="194"/>
      <c r="OA94" s="121"/>
      <c r="OB94" s="122"/>
      <c r="OC94" s="71"/>
      <c r="OD94" s="71"/>
      <c r="OE94" s="72"/>
      <c r="OF94" s="129"/>
      <c r="OG94" s="129"/>
      <c r="OH94" s="129"/>
      <c r="OI94" s="130"/>
      <c r="OJ94" s="193">
        <v>1000</v>
      </c>
      <c r="OK94" s="131">
        <f t="shared" si="142"/>
        <v>0</v>
      </c>
      <c r="OL94" s="132">
        <f t="shared" si="111"/>
        <v>1233</v>
      </c>
      <c r="OQ94" s="363" t="s">
        <v>155</v>
      </c>
      <c r="OR94" s="473"/>
      <c r="OS94" s="473"/>
      <c r="OT94" s="473"/>
      <c r="OU94" s="473"/>
      <c r="OV94" s="473"/>
      <c r="OW94" s="358"/>
      <c r="OX94" s="358"/>
      <c r="OY94" s="367"/>
      <c r="OZ94" s="367"/>
      <c r="PA94" s="367"/>
      <c r="PB94" s="368"/>
      <c r="PC94" s="476">
        <v>1000</v>
      </c>
      <c r="PD94" s="370">
        <f t="shared" si="143"/>
        <v>0</v>
      </c>
      <c r="PE94" s="477">
        <f t="shared" si="89"/>
        <v>0</v>
      </c>
      <c r="PF94" s="133" t="s">
        <v>155</v>
      </c>
      <c r="PG94" s="194"/>
      <c r="PH94" s="194"/>
      <c r="PI94" s="194"/>
      <c r="PJ94" s="194"/>
      <c r="PK94" s="194"/>
      <c r="PL94" s="122"/>
      <c r="PM94" s="122"/>
      <c r="PN94" s="129"/>
      <c r="PO94" s="129"/>
      <c r="PP94" s="129"/>
      <c r="PQ94" s="130"/>
      <c r="PR94" s="193">
        <v>1000</v>
      </c>
      <c r="PS94" s="131">
        <f t="shared" si="144"/>
        <v>0</v>
      </c>
      <c r="PT94" s="132">
        <f t="shared" si="90"/>
        <v>0</v>
      </c>
      <c r="PU94" s="133" t="s">
        <v>155</v>
      </c>
      <c r="PV94" s="194"/>
      <c r="PW94" s="194"/>
      <c r="PX94" s="194"/>
      <c r="PY94" s="194"/>
      <c r="PZ94" s="194"/>
      <c r="QA94" s="122"/>
      <c r="QB94" s="122"/>
      <c r="QC94" s="129"/>
      <c r="QD94" s="129"/>
      <c r="QE94" s="129"/>
      <c r="QF94" s="130"/>
      <c r="QG94" s="193">
        <v>1000</v>
      </c>
      <c r="QH94" s="131">
        <f t="shared" si="145"/>
        <v>0</v>
      </c>
      <c r="QI94" s="132">
        <f t="shared" si="91"/>
        <v>0</v>
      </c>
      <c r="QJ94" s="133" t="s">
        <v>155</v>
      </c>
      <c r="QK94" s="194"/>
      <c r="QL94" s="194"/>
      <c r="QM94" s="194"/>
      <c r="QN94" s="194"/>
      <c r="QO94" s="194"/>
      <c r="QP94" s="122"/>
      <c r="QQ94" s="122"/>
      <c r="QR94" s="129"/>
      <c r="QS94" s="129"/>
      <c r="QT94" s="129"/>
      <c r="QU94" s="130"/>
      <c r="QV94" s="193">
        <v>1000</v>
      </c>
      <c r="QW94" s="131">
        <f t="shared" si="146"/>
        <v>0</v>
      </c>
      <c r="QX94" s="132">
        <f t="shared" si="92"/>
        <v>0</v>
      </c>
      <c r="QY94" s="133" t="s">
        <v>155</v>
      </c>
      <c r="QZ94" s="194"/>
      <c r="RA94" s="194"/>
      <c r="RB94" s="194"/>
      <c r="RC94" s="194"/>
      <c r="RD94" s="194"/>
      <c r="RE94" s="122"/>
      <c r="RF94" s="122"/>
      <c r="RG94" s="129"/>
      <c r="RH94" s="129"/>
      <c r="RI94" s="129"/>
      <c r="RJ94" s="130"/>
      <c r="RK94" s="193">
        <v>1000</v>
      </c>
      <c r="RL94" s="131">
        <f t="shared" si="147"/>
        <v>0</v>
      </c>
      <c r="RM94" s="132">
        <f t="shared" si="93"/>
        <v>327</v>
      </c>
    </row>
    <row r="95" spans="1:481" ht="14.4">
      <c r="A95" s="133" t="s">
        <v>156</v>
      </c>
      <c r="B95" s="194"/>
      <c r="C95" s="194"/>
      <c r="D95" s="194"/>
      <c r="E95" s="194"/>
      <c r="F95" s="194"/>
      <c r="G95" s="122"/>
      <c r="H95" s="122"/>
      <c r="I95" s="129"/>
      <c r="J95" s="129"/>
      <c r="K95" s="129"/>
      <c r="L95" s="130"/>
      <c r="M95" s="193">
        <v>1000</v>
      </c>
      <c r="N95" s="131">
        <f t="shared" si="98"/>
        <v>0</v>
      </c>
      <c r="O95" s="132">
        <f t="shared" si="112"/>
        <v>18</v>
      </c>
      <c r="Q95" s="133" t="s">
        <v>156</v>
      </c>
      <c r="R95" s="194"/>
      <c r="S95" s="194"/>
      <c r="T95" s="194"/>
      <c r="U95" s="194"/>
      <c r="V95" s="194"/>
      <c r="W95" s="122"/>
      <c r="X95" s="122"/>
      <c r="Y95" s="129"/>
      <c r="Z95" s="129"/>
      <c r="AA95" s="129"/>
      <c r="AB95" s="130"/>
      <c r="AC95" s="193"/>
      <c r="AD95" s="131">
        <f t="shared" si="120"/>
        <v>0</v>
      </c>
      <c r="AE95" s="132">
        <f t="shared" si="78"/>
        <v>275</v>
      </c>
      <c r="AF95" s="133" t="s">
        <v>156</v>
      </c>
      <c r="AG95" s="194"/>
      <c r="AH95" s="194"/>
      <c r="AI95" s="194"/>
      <c r="AJ95" s="194"/>
      <c r="AK95" s="194"/>
      <c r="AL95" s="122"/>
      <c r="AM95" s="122"/>
      <c r="AN95" s="129"/>
      <c r="AO95" s="129"/>
      <c r="AP95" s="129"/>
      <c r="AQ95" s="130"/>
      <c r="AR95" s="193"/>
      <c r="AS95" s="131">
        <f t="shared" si="121"/>
        <v>0</v>
      </c>
      <c r="AT95" s="132">
        <f t="shared" si="79"/>
        <v>1114</v>
      </c>
      <c r="AU95" s="133" t="s">
        <v>156</v>
      </c>
      <c r="AV95" s="194"/>
      <c r="AW95" s="194"/>
      <c r="AX95" s="194"/>
      <c r="AY95" s="194"/>
      <c r="AZ95" s="194"/>
      <c r="BA95" s="122"/>
      <c r="BB95" s="122"/>
      <c r="BC95" s="129"/>
      <c r="BD95" s="129"/>
      <c r="BE95" s="129"/>
      <c r="BF95" s="130"/>
      <c r="BG95" s="193"/>
      <c r="BH95" s="131">
        <f t="shared" si="122"/>
        <v>0</v>
      </c>
      <c r="BI95" s="132">
        <f t="shared" si="80"/>
        <v>1114</v>
      </c>
      <c r="BJ95" s="400"/>
      <c r="BK95" s="133" t="s">
        <v>156</v>
      </c>
      <c r="BL95" s="194"/>
      <c r="BM95" s="194"/>
      <c r="BN95" s="194"/>
      <c r="BO95" s="194"/>
      <c r="BP95" s="194"/>
      <c r="BQ95" s="122"/>
      <c r="BR95" s="122"/>
      <c r="BS95" s="129">
        <v>8</v>
      </c>
      <c r="BT95" s="129">
        <v>121</v>
      </c>
      <c r="BU95" s="129">
        <v>-12</v>
      </c>
      <c r="BV95" s="130">
        <v>93</v>
      </c>
      <c r="BW95" s="193"/>
      <c r="BX95" s="131">
        <f t="shared" si="123"/>
        <v>93</v>
      </c>
      <c r="BY95" s="132">
        <f t="shared" si="99"/>
        <v>590</v>
      </c>
      <c r="BZ95" s="400"/>
      <c r="CA95" s="133" t="s">
        <v>156</v>
      </c>
      <c r="CB95" s="194"/>
      <c r="CC95" s="194"/>
      <c r="CD95" s="194"/>
      <c r="CE95" s="194"/>
      <c r="CF95" s="194"/>
      <c r="CG95" s="122"/>
      <c r="CH95" s="122"/>
      <c r="CI95" s="129"/>
      <c r="CJ95" s="129"/>
      <c r="CK95" s="129"/>
      <c r="CL95" s="130"/>
      <c r="CM95" s="193"/>
      <c r="CN95" s="131">
        <f t="shared" si="124"/>
        <v>0</v>
      </c>
      <c r="CO95" s="132">
        <f t="shared" si="100"/>
        <v>0</v>
      </c>
      <c r="CP95" s="363" t="s">
        <v>156</v>
      </c>
      <c r="CQ95" s="364"/>
      <c r="CR95" s="364"/>
      <c r="CS95" s="364"/>
      <c r="CT95" s="364"/>
      <c r="CU95" s="364"/>
      <c r="CV95" s="358"/>
      <c r="CW95" s="358"/>
      <c r="CX95" s="367"/>
      <c r="CY95" s="367"/>
      <c r="CZ95" s="367"/>
      <c r="DA95" s="368"/>
      <c r="DB95" s="369"/>
      <c r="DC95" s="370">
        <f t="shared" si="125"/>
        <v>0</v>
      </c>
      <c r="DD95" s="371">
        <f t="shared" si="113"/>
        <v>0</v>
      </c>
      <c r="DE95" s="133" t="s">
        <v>156</v>
      </c>
      <c r="DF95" s="194"/>
      <c r="DG95" s="194"/>
      <c r="DH95" s="194"/>
      <c r="DI95" s="194"/>
      <c r="DJ95" s="194"/>
      <c r="DK95" s="122"/>
      <c r="DL95" s="122"/>
      <c r="DM95" s="129"/>
      <c r="DN95" s="129"/>
      <c r="DO95" s="129"/>
      <c r="DP95" s="130"/>
      <c r="DQ95" s="193"/>
      <c r="DR95" s="131">
        <f t="shared" si="126"/>
        <v>0</v>
      </c>
      <c r="DS95" s="132">
        <f t="shared" si="101"/>
        <v>0</v>
      </c>
      <c r="DT95" s="133" t="s">
        <v>156</v>
      </c>
      <c r="DU95" s="194"/>
      <c r="DV95" s="194"/>
      <c r="DW95" s="194"/>
      <c r="DX95" s="194"/>
      <c r="DY95" s="194"/>
      <c r="DZ95" s="122"/>
      <c r="EA95" s="122"/>
      <c r="EB95" s="129"/>
      <c r="EC95" s="129"/>
      <c r="ED95" s="129"/>
      <c r="EE95" s="130"/>
      <c r="EF95" s="193"/>
      <c r="EG95" s="131">
        <f t="shared" si="127"/>
        <v>0</v>
      </c>
      <c r="EH95" s="132">
        <f t="shared" si="102"/>
        <v>0</v>
      </c>
      <c r="EI95" s="133" t="s">
        <v>156</v>
      </c>
      <c r="EJ95" s="194"/>
      <c r="EK95" s="194"/>
      <c r="EL95" s="194"/>
      <c r="EM95" s="194"/>
      <c r="EN95" s="194"/>
      <c r="EO95" s="122"/>
      <c r="EP95" s="122"/>
      <c r="EQ95" s="129"/>
      <c r="ER95" s="129"/>
      <c r="ES95" s="129"/>
      <c r="ET95" s="130"/>
      <c r="EU95" s="193"/>
      <c r="EV95" s="131">
        <f t="shared" si="128"/>
        <v>0</v>
      </c>
      <c r="EW95" s="132">
        <f t="shared" si="103"/>
        <v>0</v>
      </c>
      <c r="EX95" s="133" t="s">
        <v>156</v>
      </c>
      <c r="EY95" s="194"/>
      <c r="EZ95" s="194"/>
      <c r="FA95" s="194"/>
      <c r="FB95" s="194"/>
      <c r="FC95" s="194"/>
      <c r="FD95" s="122"/>
      <c r="FE95" s="122"/>
      <c r="FF95" s="129"/>
      <c r="FG95" s="129"/>
      <c r="FH95" s="129"/>
      <c r="FI95" s="130"/>
      <c r="FJ95" s="193"/>
      <c r="FK95" s="131">
        <f t="shared" si="129"/>
        <v>0</v>
      </c>
      <c r="FL95" s="132">
        <f t="shared" si="104"/>
        <v>0</v>
      </c>
      <c r="FM95" s="133" t="s">
        <v>156</v>
      </c>
      <c r="FN95" s="194"/>
      <c r="FO95" s="194"/>
      <c r="FP95" s="194"/>
      <c r="FQ95" s="194"/>
      <c r="FR95" s="194"/>
      <c r="FS95" s="122"/>
      <c r="FT95" s="122"/>
      <c r="FU95" s="129"/>
      <c r="FV95" s="129"/>
      <c r="FW95" s="129"/>
      <c r="FX95" s="130"/>
      <c r="FY95" s="193"/>
      <c r="FZ95" s="131">
        <f t="shared" si="130"/>
        <v>0</v>
      </c>
      <c r="GA95" s="132">
        <f t="shared" si="105"/>
        <v>0</v>
      </c>
      <c r="GB95" s="133" t="s">
        <v>156</v>
      </c>
      <c r="GC95" s="194"/>
      <c r="GD95" s="194"/>
      <c r="GE95" s="194"/>
      <c r="GF95" s="194"/>
      <c r="GG95" s="194"/>
      <c r="GH95" s="122"/>
      <c r="GI95" s="122"/>
      <c r="GJ95" s="129"/>
      <c r="GK95" s="129"/>
      <c r="GL95" s="129"/>
      <c r="GM95" s="130"/>
      <c r="GN95" s="193"/>
      <c r="GO95" s="131">
        <f t="shared" si="131"/>
        <v>0</v>
      </c>
      <c r="GP95" s="132">
        <f t="shared" si="106"/>
        <v>0</v>
      </c>
      <c r="GQ95" s="133" t="s">
        <v>156</v>
      </c>
      <c r="GR95" s="194"/>
      <c r="GS95" s="194"/>
      <c r="GT95" s="194"/>
      <c r="GU95" s="194"/>
      <c r="GV95" s="194"/>
      <c r="GW95" s="122"/>
      <c r="GX95" s="122"/>
      <c r="GY95" s="129"/>
      <c r="GZ95" s="129"/>
      <c r="HA95" s="129"/>
      <c r="HB95" s="130"/>
      <c r="HC95" s="193"/>
      <c r="HD95" s="131">
        <f t="shared" si="132"/>
        <v>0</v>
      </c>
      <c r="HE95" s="132">
        <f t="shared" si="107"/>
        <v>2737</v>
      </c>
      <c r="HF95" s="133" t="s">
        <v>156</v>
      </c>
      <c r="HG95" s="194"/>
      <c r="HH95" s="194"/>
      <c r="HI95" s="194"/>
      <c r="HJ95" s="194"/>
      <c r="HK95" s="194"/>
      <c r="HL95" s="122"/>
      <c r="HM95" s="122"/>
      <c r="HN95" s="129"/>
      <c r="HO95" s="129"/>
      <c r="HP95" s="129"/>
      <c r="HQ95" s="130"/>
      <c r="HR95" s="193"/>
      <c r="HS95" s="131">
        <f t="shared" si="133"/>
        <v>0</v>
      </c>
      <c r="HT95" s="132">
        <f t="shared" si="114"/>
        <v>1341</v>
      </c>
      <c r="HU95" s="133" t="s">
        <v>156</v>
      </c>
      <c r="HV95" s="194"/>
      <c r="HW95" s="194"/>
      <c r="HX95" s="194"/>
      <c r="HY95" s="194"/>
      <c r="HZ95" s="194"/>
      <c r="IA95" s="122"/>
      <c r="IB95" s="122"/>
      <c r="IC95" s="129"/>
      <c r="ID95" s="129"/>
      <c r="IE95" s="129"/>
      <c r="IF95" s="130"/>
      <c r="IG95" s="193"/>
      <c r="IH95" s="131">
        <f t="shared" si="134"/>
        <v>0</v>
      </c>
      <c r="II95" s="132">
        <f t="shared" si="115"/>
        <v>6499</v>
      </c>
      <c r="IJ95" s="133" t="s">
        <v>156</v>
      </c>
      <c r="IK95" s="194"/>
      <c r="IL95" s="194"/>
      <c r="IM95" s="194"/>
      <c r="IN95" s="194"/>
      <c r="IO95" s="194"/>
      <c r="IP95" s="122"/>
      <c r="IQ95" s="122"/>
      <c r="IR95" s="129"/>
      <c r="IS95" s="129"/>
      <c r="IT95" s="129"/>
      <c r="IU95" s="130"/>
      <c r="IV95" s="193"/>
      <c r="IW95" s="131">
        <f t="shared" si="135"/>
        <v>0</v>
      </c>
      <c r="IX95" s="132">
        <f t="shared" si="116"/>
        <v>1508</v>
      </c>
      <c r="IY95" s="133" t="s">
        <v>156</v>
      </c>
      <c r="IZ95" s="194"/>
      <c r="JA95" s="194"/>
      <c r="JB95" s="194"/>
      <c r="JC95" s="194"/>
      <c r="JD95" s="194"/>
      <c r="JE95" s="122"/>
      <c r="JF95" s="122"/>
      <c r="JG95" s="129"/>
      <c r="JH95" s="129"/>
      <c r="JI95" s="129"/>
      <c r="JJ95" s="130"/>
      <c r="JK95" s="193"/>
      <c r="JL95" s="131">
        <f t="shared" si="136"/>
        <v>0</v>
      </c>
      <c r="JM95" s="132">
        <f t="shared" si="148"/>
        <v>2955</v>
      </c>
      <c r="JN95" s="133" t="s">
        <v>156</v>
      </c>
      <c r="JO95" s="194"/>
      <c r="JP95" s="194"/>
      <c r="JQ95" s="194"/>
      <c r="JR95" s="194"/>
      <c r="JS95" s="194"/>
      <c r="JT95" s="122"/>
      <c r="JU95" s="122"/>
      <c r="JV95" s="129"/>
      <c r="JW95" s="129"/>
      <c r="JX95" s="129"/>
      <c r="JY95" s="130"/>
      <c r="JZ95" s="193"/>
      <c r="KA95" s="131">
        <f t="shared" si="77"/>
        <v>0</v>
      </c>
      <c r="KB95" s="132">
        <f t="shared" si="117"/>
        <v>252</v>
      </c>
      <c r="KC95" s="133" t="s">
        <v>156</v>
      </c>
      <c r="KD95" s="194"/>
      <c r="KE95" s="194"/>
      <c r="KF95" s="194"/>
      <c r="KG95" s="194"/>
      <c r="KH95" s="194"/>
      <c r="KI95" s="122"/>
      <c r="KJ95" s="122"/>
      <c r="KK95" s="129"/>
      <c r="KL95" s="129"/>
      <c r="KM95" s="129"/>
      <c r="KN95" s="130"/>
      <c r="KO95" s="193"/>
      <c r="KP95" s="131">
        <f t="shared" si="137"/>
        <v>0</v>
      </c>
      <c r="KQ95" s="132">
        <f t="shared" si="118"/>
        <v>-230</v>
      </c>
      <c r="KR95" s="133" t="s">
        <v>156</v>
      </c>
      <c r="KS95" s="194"/>
      <c r="KT95" s="194"/>
      <c r="KU95" s="194"/>
      <c r="KV95" s="194"/>
      <c r="KW95" s="194"/>
      <c r="KX95" s="122"/>
      <c r="KY95" s="122"/>
      <c r="KZ95" s="129"/>
      <c r="LA95" s="129"/>
      <c r="LB95" s="129"/>
      <c r="LC95" s="130"/>
      <c r="LD95" s="193"/>
      <c r="LE95" s="131">
        <f t="shared" si="138"/>
        <v>0</v>
      </c>
      <c r="LF95" s="132">
        <f t="shared" si="119"/>
        <v>2138</v>
      </c>
      <c r="LG95" s="271"/>
      <c r="LH95" s="133" t="s">
        <v>156</v>
      </c>
      <c r="LI95" s="194"/>
      <c r="LJ95" s="194"/>
      <c r="LK95" s="194"/>
      <c r="LL95" s="194"/>
      <c r="LM95" s="192"/>
      <c r="LN95" s="194"/>
      <c r="LO95" s="194"/>
      <c r="LP95" s="121"/>
      <c r="LQ95" s="122"/>
      <c r="LR95" s="214"/>
      <c r="LS95" s="215"/>
      <c r="LT95" s="216"/>
      <c r="LU95" s="129">
        <v>1</v>
      </c>
      <c r="LV95" s="129"/>
      <c r="LW95" s="129"/>
      <c r="LX95" s="130"/>
      <c r="LY95" s="193">
        <v>1000</v>
      </c>
      <c r="LZ95" s="131">
        <f t="shared" si="139"/>
        <v>0</v>
      </c>
      <c r="MA95" s="132">
        <f t="shared" si="108"/>
        <v>0</v>
      </c>
      <c r="MB95" s="229"/>
      <c r="MC95" s="133" t="s">
        <v>156</v>
      </c>
      <c r="MD95" s="194"/>
      <c r="ME95" s="194"/>
      <c r="MF95" s="194"/>
      <c r="MG95" s="194"/>
      <c r="MH95" s="192"/>
      <c r="MI95" s="194"/>
      <c r="MJ95" s="194"/>
      <c r="MK95" s="121"/>
      <c r="ML95" s="122"/>
      <c r="MM95" s="214"/>
      <c r="MN95" s="215"/>
      <c r="MO95" s="216"/>
      <c r="MP95" s="129">
        <v>1</v>
      </c>
      <c r="MQ95" s="129"/>
      <c r="MR95" s="129"/>
      <c r="MS95" s="130"/>
      <c r="MT95" s="193">
        <v>1000</v>
      </c>
      <c r="MU95" s="131">
        <f t="shared" si="140"/>
        <v>0</v>
      </c>
      <c r="MV95" s="132">
        <f t="shared" si="109"/>
        <v>0</v>
      </c>
      <c r="MX95" s="133" t="s">
        <v>156</v>
      </c>
      <c r="MY95" s="194"/>
      <c r="MZ95" s="194"/>
      <c r="NA95" s="194"/>
      <c r="NB95" s="194"/>
      <c r="NC95" s="192"/>
      <c r="ND95" s="194"/>
      <c r="NE95" s="194"/>
      <c r="NF95" s="121"/>
      <c r="NG95" s="122"/>
      <c r="NH95" s="214"/>
      <c r="NI95" s="215"/>
      <c r="NJ95" s="216"/>
      <c r="NK95" s="129">
        <v>1</v>
      </c>
      <c r="NL95" s="129"/>
      <c r="NM95" s="129"/>
      <c r="NN95" s="130"/>
      <c r="NO95" s="193">
        <v>1000</v>
      </c>
      <c r="NP95" s="131">
        <f t="shared" si="141"/>
        <v>0</v>
      </c>
      <c r="NQ95" s="132">
        <f t="shared" si="110"/>
        <v>0</v>
      </c>
      <c r="NS95" s="133" t="s">
        <v>156</v>
      </c>
      <c r="NT95" s="194"/>
      <c r="NU95" s="194"/>
      <c r="NV95" s="194"/>
      <c r="NW95" s="194"/>
      <c r="NX95" s="192"/>
      <c r="NY95" s="194"/>
      <c r="NZ95" s="194"/>
      <c r="OA95" s="121"/>
      <c r="OB95" s="122"/>
      <c r="OC95" s="214"/>
      <c r="OD95" s="215"/>
      <c r="OE95" s="216"/>
      <c r="OF95" s="129"/>
      <c r="OG95" s="129"/>
      <c r="OH95" s="129"/>
      <c r="OI95" s="130"/>
      <c r="OJ95" s="193">
        <v>1000</v>
      </c>
      <c r="OK95" s="131">
        <f t="shared" si="142"/>
        <v>0</v>
      </c>
      <c r="OL95" s="132">
        <f t="shared" si="111"/>
        <v>1233</v>
      </c>
      <c r="OQ95" s="363" t="s">
        <v>156</v>
      </c>
      <c r="OR95" s="473"/>
      <c r="OS95" s="473"/>
      <c r="OT95" s="473"/>
      <c r="OU95" s="473"/>
      <c r="OV95" s="473"/>
      <c r="OW95" s="358"/>
      <c r="OX95" s="358"/>
      <c r="OY95" s="367"/>
      <c r="OZ95" s="367"/>
      <c r="PA95" s="367"/>
      <c r="PB95" s="368"/>
      <c r="PC95" s="476">
        <v>1000</v>
      </c>
      <c r="PD95" s="370">
        <f t="shared" si="143"/>
        <v>0</v>
      </c>
      <c r="PE95" s="477">
        <f t="shared" si="89"/>
        <v>0</v>
      </c>
      <c r="PF95" s="133" t="s">
        <v>156</v>
      </c>
      <c r="PG95" s="194"/>
      <c r="PH95" s="194"/>
      <c r="PI95" s="194"/>
      <c r="PJ95" s="194"/>
      <c r="PK95" s="194"/>
      <c r="PL95" s="122"/>
      <c r="PM95" s="122"/>
      <c r="PN95" s="129"/>
      <c r="PO95" s="129"/>
      <c r="PP95" s="129"/>
      <c r="PQ95" s="130"/>
      <c r="PR95" s="193">
        <v>1000</v>
      </c>
      <c r="PS95" s="131">
        <f t="shared" si="144"/>
        <v>0</v>
      </c>
      <c r="PT95" s="132">
        <f t="shared" si="90"/>
        <v>0</v>
      </c>
      <c r="PU95" s="133" t="s">
        <v>156</v>
      </c>
      <c r="PV95" s="194"/>
      <c r="PW95" s="194"/>
      <c r="PX95" s="194"/>
      <c r="PY95" s="194"/>
      <c r="PZ95" s="194"/>
      <c r="QA95" s="122"/>
      <c r="QB95" s="122"/>
      <c r="QC95" s="129"/>
      <c r="QD95" s="129"/>
      <c r="QE95" s="129"/>
      <c r="QF95" s="130"/>
      <c r="QG95" s="193">
        <v>1000</v>
      </c>
      <c r="QH95" s="131">
        <f t="shared" si="145"/>
        <v>0</v>
      </c>
      <c r="QI95" s="132">
        <f t="shared" si="91"/>
        <v>0</v>
      </c>
      <c r="QJ95" s="133" t="s">
        <v>156</v>
      </c>
      <c r="QK95" s="194"/>
      <c r="QL95" s="194"/>
      <c r="QM95" s="194"/>
      <c r="QN95" s="194"/>
      <c r="QO95" s="194"/>
      <c r="QP95" s="122"/>
      <c r="QQ95" s="122"/>
      <c r="QR95" s="129"/>
      <c r="QS95" s="129"/>
      <c r="QT95" s="129"/>
      <c r="QU95" s="130"/>
      <c r="QV95" s="193">
        <v>1000</v>
      </c>
      <c r="QW95" s="131">
        <f t="shared" si="146"/>
        <v>0</v>
      </c>
      <c r="QX95" s="132">
        <f t="shared" si="92"/>
        <v>0</v>
      </c>
      <c r="QY95" s="133" t="s">
        <v>156</v>
      </c>
      <c r="QZ95" s="194"/>
      <c r="RA95" s="194"/>
      <c r="RB95" s="194"/>
      <c r="RC95" s="194"/>
      <c r="RD95" s="194"/>
      <c r="RE95" s="122"/>
      <c r="RF95" s="122"/>
      <c r="RG95" s="129"/>
      <c r="RH95" s="129"/>
      <c r="RI95" s="129"/>
      <c r="RJ95" s="130"/>
      <c r="RK95" s="193">
        <v>1000</v>
      </c>
      <c r="RL95" s="131">
        <f t="shared" si="147"/>
        <v>0</v>
      </c>
      <c r="RM95" s="132">
        <f t="shared" si="93"/>
        <v>327</v>
      </c>
    </row>
    <row r="96" spans="1:481" ht="14.4">
      <c r="A96" s="133" t="s">
        <v>157</v>
      </c>
      <c r="B96" s="194"/>
      <c r="C96" s="194"/>
      <c r="D96" s="194"/>
      <c r="E96" s="194"/>
      <c r="F96" s="194"/>
      <c r="G96" s="122"/>
      <c r="H96" s="122"/>
      <c r="I96" s="129"/>
      <c r="J96" s="129"/>
      <c r="K96" s="129"/>
      <c r="L96" s="130"/>
      <c r="M96" s="193">
        <v>1000</v>
      </c>
      <c r="N96" s="131">
        <f t="shared" si="98"/>
        <v>0</v>
      </c>
      <c r="O96" s="132">
        <f t="shared" si="112"/>
        <v>18</v>
      </c>
      <c r="Q96" s="133" t="s">
        <v>157</v>
      </c>
      <c r="R96" s="194"/>
      <c r="S96" s="194"/>
      <c r="T96" s="194"/>
      <c r="U96" s="194"/>
      <c r="V96" s="194"/>
      <c r="W96" s="122"/>
      <c r="X96" s="122"/>
      <c r="Y96" s="129"/>
      <c r="Z96" s="129"/>
      <c r="AA96" s="129"/>
      <c r="AB96" s="130"/>
      <c r="AC96" s="193"/>
      <c r="AD96" s="131">
        <f t="shared" si="120"/>
        <v>0</v>
      </c>
      <c r="AE96" s="132">
        <f t="shared" si="78"/>
        <v>275</v>
      </c>
      <c r="AF96" s="133" t="s">
        <v>157</v>
      </c>
      <c r="AG96" s="194"/>
      <c r="AH96" s="194"/>
      <c r="AI96" s="194"/>
      <c r="AJ96" s="194"/>
      <c r="AK96" s="194"/>
      <c r="AL96" s="122"/>
      <c r="AM96" s="122"/>
      <c r="AN96" s="129"/>
      <c r="AO96" s="129"/>
      <c r="AP96" s="129"/>
      <c r="AQ96" s="130"/>
      <c r="AR96" s="193"/>
      <c r="AS96" s="131">
        <f t="shared" si="121"/>
        <v>0</v>
      </c>
      <c r="AT96" s="132">
        <f t="shared" si="79"/>
        <v>1114</v>
      </c>
      <c r="AU96" s="133" t="s">
        <v>157</v>
      </c>
      <c r="AV96" s="194"/>
      <c r="AW96" s="194"/>
      <c r="AX96" s="194"/>
      <c r="AY96" s="194"/>
      <c r="AZ96" s="194"/>
      <c r="BA96" s="122"/>
      <c r="BB96" s="122"/>
      <c r="BC96" s="129"/>
      <c r="BD96" s="129"/>
      <c r="BE96" s="129"/>
      <c r="BF96" s="130"/>
      <c r="BG96" s="193"/>
      <c r="BH96" s="131">
        <f t="shared" si="122"/>
        <v>0</v>
      </c>
      <c r="BI96" s="132">
        <f t="shared" si="80"/>
        <v>1114</v>
      </c>
      <c r="BJ96" s="400"/>
      <c r="BK96" s="133" t="s">
        <v>157</v>
      </c>
      <c r="BL96" s="194"/>
      <c r="BM96" s="194"/>
      <c r="BN96" s="194"/>
      <c r="BO96" s="194"/>
      <c r="BP96" s="194"/>
      <c r="BQ96" s="122"/>
      <c r="BR96" s="122"/>
      <c r="BS96" s="129">
        <v>32</v>
      </c>
      <c r="BT96" s="129">
        <v>29</v>
      </c>
      <c r="BU96" s="129">
        <v>-130</v>
      </c>
      <c r="BV96" s="130">
        <v>-69</v>
      </c>
      <c r="BW96" s="193"/>
      <c r="BX96" s="131">
        <f t="shared" si="123"/>
        <v>-69</v>
      </c>
      <c r="BY96" s="132">
        <f t="shared" si="99"/>
        <v>521</v>
      </c>
      <c r="BZ96" s="400"/>
      <c r="CA96" s="133" t="s">
        <v>157</v>
      </c>
      <c r="CB96" s="194"/>
      <c r="CC96" s="194"/>
      <c r="CD96" s="194"/>
      <c r="CE96" s="194"/>
      <c r="CF96" s="194"/>
      <c r="CG96" s="122"/>
      <c r="CH96" s="122"/>
      <c r="CI96" s="129"/>
      <c r="CJ96" s="129"/>
      <c r="CK96" s="129"/>
      <c r="CL96" s="130"/>
      <c r="CM96" s="193"/>
      <c r="CN96" s="131">
        <f t="shared" si="124"/>
        <v>0</v>
      </c>
      <c r="CO96" s="132">
        <f t="shared" si="100"/>
        <v>0</v>
      </c>
      <c r="CP96" s="363" t="s">
        <v>157</v>
      </c>
      <c r="CQ96" s="364"/>
      <c r="CR96" s="364"/>
      <c r="CS96" s="364"/>
      <c r="CT96" s="364"/>
      <c r="CU96" s="364"/>
      <c r="CV96" s="358"/>
      <c r="CW96" s="358"/>
      <c r="CX96" s="367"/>
      <c r="CY96" s="367"/>
      <c r="CZ96" s="367"/>
      <c r="DA96" s="368"/>
      <c r="DB96" s="369"/>
      <c r="DC96" s="370">
        <f t="shared" si="125"/>
        <v>0</v>
      </c>
      <c r="DD96" s="371">
        <f t="shared" si="113"/>
        <v>0</v>
      </c>
      <c r="DE96" s="133" t="s">
        <v>157</v>
      </c>
      <c r="DF96" s="194"/>
      <c r="DG96" s="194"/>
      <c r="DH96" s="194"/>
      <c r="DI96" s="194"/>
      <c r="DJ96" s="194"/>
      <c r="DK96" s="122"/>
      <c r="DL96" s="122"/>
      <c r="DM96" s="129"/>
      <c r="DN96" s="129"/>
      <c r="DO96" s="129"/>
      <c r="DP96" s="130"/>
      <c r="DQ96" s="193"/>
      <c r="DR96" s="131">
        <f t="shared" si="126"/>
        <v>0</v>
      </c>
      <c r="DS96" s="132">
        <f t="shared" si="101"/>
        <v>0</v>
      </c>
      <c r="DT96" s="133" t="s">
        <v>157</v>
      </c>
      <c r="DU96" s="194"/>
      <c r="DV96" s="194"/>
      <c r="DW96" s="194"/>
      <c r="DX96" s="194"/>
      <c r="DY96" s="194"/>
      <c r="DZ96" s="122"/>
      <c r="EA96" s="122"/>
      <c r="EB96" s="129"/>
      <c r="EC96" s="129"/>
      <c r="ED96" s="129"/>
      <c r="EE96" s="130"/>
      <c r="EF96" s="193"/>
      <c r="EG96" s="131">
        <f t="shared" si="127"/>
        <v>0</v>
      </c>
      <c r="EH96" s="132">
        <f t="shared" si="102"/>
        <v>0</v>
      </c>
      <c r="EI96" s="133" t="s">
        <v>157</v>
      </c>
      <c r="EJ96" s="194"/>
      <c r="EK96" s="194"/>
      <c r="EL96" s="194"/>
      <c r="EM96" s="194"/>
      <c r="EN96" s="194"/>
      <c r="EO96" s="122"/>
      <c r="EP96" s="122"/>
      <c r="EQ96" s="129"/>
      <c r="ER96" s="129"/>
      <c r="ES96" s="129"/>
      <c r="ET96" s="130"/>
      <c r="EU96" s="193"/>
      <c r="EV96" s="131">
        <f t="shared" si="128"/>
        <v>0</v>
      </c>
      <c r="EW96" s="132">
        <f t="shared" si="103"/>
        <v>0</v>
      </c>
      <c r="EX96" s="133" t="s">
        <v>157</v>
      </c>
      <c r="EY96" s="194"/>
      <c r="EZ96" s="194"/>
      <c r="FA96" s="194"/>
      <c r="FB96" s="194"/>
      <c r="FC96" s="194"/>
      <c r="FD96" s="122"/>
      <c r="FE96" s="122"/>
      <c r="FF96" s="129"/>
      <c r="FG96" s="129"/>
      <c r="FH96" s="129"/>
      <c r="FI96" s="130"/>
      <c r="FJ96" s="193"/>
      <c r="FK96" s="131">
        <f t="shared" si="129"/>
        <v>0</v>
      </c>
      <c r="FL96" s="132">
        <f t="shared" si="104"/>
        <v>0</v>
      </c>
      <c r="FM96" s="133" t="s">
        <v>157</v>
      </c>
      <c r="FN96" s="194"/>
      <c r="FO96" s="194"/>
      <c r="FP96" s="194"/>
      <c r="FQ96" s="194"/>
      <c r="FR96" s="194"/>
      <c r="FS96" s="122"/>
      <c r="FT96" s="122"/>
      <c r="FU96" s="129"/>
      <c r="FV96" s="129"/>
      <c r="FW96" s="129"/>
      <c r="FX96" s="130"/>
      <c r="FY96" s="193"/>
      <c r="FZ96" s="131">
        <f t="shared" si="130"/>
        <v>0</v>
      </c>
      <c r="GA96" s="132">
        <f t="shared" si="105"/>
        <v>0</v>
      </c>
      <c r="GB96" s="133" t="s">
        <v>157</v>
      </c>
      <c r="GC96" s="194"/>
      <c r="GD96" s="194"/>
      <c r="GE96" s="194"/>
      <c r="GF96" s="194"/>
      <c r="GG96" s="194"/>
      <c r="GH96" s="122"/>
      <c r="GI96" s="122"/>
      <c r="GJ96" s="129"/>
      <c r="GK96" s="129"/>
      <c r="GL96" s="129"/>
      <c r="GM96" s="130"/>
      <c r="GN96" s="193"/>
      <c r="GO96" s="131">
        <f t="shared" si="131"/>
        <v>0</v>
      </c>
      <c r="GP96" s="132">
        <f t="shared" si="106"/>
        <v>0</v>
      </c>
      <c r="GQ96" s="133" t="s">
        <v>157</v>
      </c>
      <c r="GR96" s="194"/>
      <c r="GS96" s="194"/>
      <c r="GT96" s="194"/>
      <c r="GU96" s="194"/>
      <c r="GV96" s="194"/>
      <c r="GW96" s="122"/>
      <c r="GX96" s="122"/>
      <c r="GY96" s="129"/>
      <c r="GZ96" s="129"/>
      <c r="HA96" s="129"/>
      <c r="HB96" s="130"/>
      <c r="HC96" s="193"/>
      <c r="HD96" s="131">
        <f t="shared" si="132"/>
        <v>0</v>
      </c>
      <c r="HE96" s="132">
        <f t="shared" si="107"/>
        <v>2737</v>
      </c>
      <c r="HF96" s="133" t="s">
        <v>157</v>
      </c>
      <c r="HG96" s="194"/>
      <c r="HH96" s="194"/>
      <c r="HI96" s="194"/>
      <c r="HJ96" s="194"/>
      <c r="HK96" s="194"/>
      <c r="HL96" s="122"/>
      <c r="HM96" s="122"/>
      <c r="HN96" s="129"/>
      <c r="HO96" s="129"/>
      <c r="HP96" s="129"/>
      <c r="HQ96" s="130"/>
      <c r="HR96" s="193"/>
      <c r="HS96" s="131">
        <f t="shared" si="133"/>
        <v>0</v>
      </c>
      <c r="HT96" s="132">
        <f t="shared" si="114"/>
        <v>1341</v>
      </c>
      <c r="HU96" s="133" t="s">
        <v>157</v>
      </c>
      <c r="HV96" s="194"/>
      <c r="HW96" s="194"/>
      <c r="HX96" s="194"/>
      <c r="HY96" s="194"/>
      <c r="HZ96" s="194"/>
      <c r="IA96" s="122"/>
      <c r="IB96" s="122"/>
      <c r="IC96" s="129"/>
      <c r="ID96" s="129"/>
      <c r="IE96" s="129"/>
      <c r="IF96" s="130"/>
      <c r="IG96" s="193"/>
      <c r="IH96" s="131">
        <f t="shared" si="134"/>
        <v>0</v>
      </c>
      <c r="II96" s="132">
        <f t="shared" si="115"/>
        <v>6499</v>
      </c>
      <c r="IJ96" s="133" t="s">
        <v>157</v>
      </c>
      <c r="IK96" s="194"/>
      <c r="IL96" s="194"/>
      <c r="IM96" s="194"/>
      <c r="IN96" s="194"/>
      <c r="IO96" s="194"/>
      <c r="IP96" s="122"/>
      <c r="IQ96" s="122"/>
      <c r="IR96" s="129"/>
      <c r="IS96" s="129"/>
      <c r="IT96" s="129"/>
      <c r="IU96" s="130"/>
      <c r="IV96" s="193"/>
      <c r="IW96" s="131">
        <f t="shared" si="135"/>
        <v>0</v>
      </c>
      <c r="IX96" s="132">
        <f t="shared" si="116"/>
        <v>1508</v>
      </c>
      <c r="IY96" s="133" t="s">
        <v>157</v>
      </c>
      <c r="IZ96" s="194"/>
      <c r="JA96" s="194"/>
      <c r="JB96" s="194"/>
      <c r="JC96" s="194"/>
      <c r="JD96" s="194"/>
      <c r="JE96" s="122"/>
      <c r="JF96" s="122"/>
      <c r="JG96" s="129"/>
      <c r="JH96" s="129"/>
      <c r="JI96" s="129"/>
      <c r="JJ96" s="130"/>
      <c r="JK96" s="193"/>
      <c r="JL96" s="131">
        <f t="shared" si="136"/>
        <v>0</v>
      </c>
      <c r="JM96" s="132">
        <f t="shared" si="148"/>
        <v>2955</v>
      </c>
      <c r="JN96" s="133" t="s">
        <v>157</v>
      </c>
      <c r="JO96" s="194"/>
      <c r="JP96" s="194"/>
      <c r="JQ96" s="194"/>
      <c r="JR96" s="194"/>
      <c r="JS96" s="194"/>
      <c r="JT96" s="122"/>
      <c r="JU96" s="122"/>
      <c r="JV96" s="129"/>
      <c r="JW96" s="129"/>
      <c r="JX96" s="129"/>
      <c r="JY96" s="130"/>
      <c r="JZ96" s="193"/>
      <c r="KA96" s="131">
        <f t="shared" ref="KA96:KA108" si="149">JY96</f>
        <v>0</v>
      </c>
      <c r="KB96" s="132">
        <f t="shared" si="117"/>
        <v>252</v>
      </c>
      <c r="KC96" s="133" t="s">
        <v>157</v>
      </c>
      <c r="KD96" s="194"/>
      <c r="KE96" s="194"/>
      <c r="KF96" s="194"/>
      <c r="KG96" s="194"/>
      <c r="KH96" s="194"/>
      <c r="KI96" s="122"/>
      <c r="KJ96" s="122"/>
      <c r="KK96" s="129"/>
      <c r="KL96" s="129"/>
      <c r="KM96" s="129"/>
      <c r="KN96" s="130"/>
      <c r="KO96" s="193"/>
      <c r="KP96" s="131">
        <f t="shared" si="137"/>
        <v>0</v>
      </c>
      <c r="KQ96" s="132">
        <f t="shared" si="118"/>
        <v>-230</v>
      </c>
      <c r="KR96" s="133" t="s">
        <v>157</v>
      </c>
      <c r="KS96" s="194"/>
      <c r="KT96" s="194"/>
      <c r="KU96" s="194"/>
      <c r="KV96" s="194"/>
      <c r="KW96" s="194"/>
      <c r="KX96" s="122"/>
      <c r="KY96" s="122"/>
      <c r="KZ96" s="129"/>
      <c r="LA96" s="129"/>
      <c r="LB96" s="129"/>
      <c r="LC96" s="130"/>
      <c r="LD96" s="193"/>
      <c r="LE96" s="131">
        <f t="shared" si="138"/>
        <v>0</v>
      </c>
      <c r="LF96" s="132">
        <f t="shared" si="119"/>
        <v>2138</v>
      </c>
      <c r="LG96" s="271"/>
      <c r="LH96" s="133" t="s">
        <v>157</v>
      </c>
      <c r="LI96" s="194"/>
      <c r="LJ96" s="194"/>
      <c r="LK96" s="194"/>
      <c r="LL96" s="194"/>
      <c r="LM96" s="192"/>
      <c r="LN96" s="194"/>
      <c r="LO96" s="194"/>
      <c r="LP96" s="121"/>
      <c r="LQ96" s="122"/>
      <c r="LR96" s="197"/>
      <c r="LS96" s="203"/>
      <c r="LT96" s="212"/>
      <c r="LU96" s="129">
        <v>1</v>
      </c>
      <c r="LV96" s="129"/>
      <c r="LW96" s="129"/>
      <c r="LX96" s="130"/>
      <c r="LY96" s="193">
        <v>702</v>
      </c>
      <c r="LZ96" s="131">
        <f t="shared" si="139"/>
        <v>0</v>
      </c>
      <c r="MA96" s="132">
        <f t="shared" si="108"/>
        <v>0</v>
      </c>
      <c r="MB96" s="229"/>
      <c r="MC96" s="133" t="s">
        <v>157</v>
      </c>
      <c r="MD96" s="194"/>
      <c r="ME96" s="194"/>
      <c r="MF96" s="194"/>
      <c r="MG96" s="194"/>
      <c r="MH96" s="192"/>
      <c r="MI96" s="194"/>
      <c r="MJ96" s="194"/>
      <c r="MK96" s="121"/>
      <c r="ML96" s="122"/>
      <c r="MM96" s="197"/>
      <c r="MN96" s="203"/>
      <c r="MO96" s="212"/>
      <c r="MP96" s="129">
        <v>1</v>
      </c>
      <c r="MQ96" s="129"/>
      <c r="MR96" s="129"/>
      <c r="MS96" s="130"/>
      <c r="MT96" s="193">
        <v>702</v>
      </c>
      <c r="MU96" s="131">
        <f t="shared" si="140"/>
        <v>0</v>
      </c>
      <c r="MV96" s="132">
        <f t="shared" si="109"/>
        <v>0</v>
      </c>
      <c r="MX96" s="133" t="s">
        <v>157</v>
      </c>
      <c r="MY96" s="194"/>
      <c r="MZ96" s="194"/>
      <c r="NA96" s="194"/>
      <c r="NB96" s="194"/>
      <c r="NC96" s="192"/>
      <c r="ND96" s="194"/>
      <c r="NE96" s="194"/>
      <c r="NF96" s="121"/>
      <c r="NG96" s="122"/>
      <c r="NH96" s="197"/>
      <c r="NI96" s="203"/>
      <c r="NJ96" s="212"/>
      <c r="NK96" s="129">
        <v>1</v>
      </c>
      <c r="NL96" s="129"/>
      <c r="NM96" s="129"/>
      <c r="NN96" s="130"/>
      <c r="NO96" s="193">
        <v>702</v>
      </c>
      <c r="NP96" s="131">
        <f t="shared" si="141"/>
        <v>0</v>
      </c>
      <c r="NQ96" s="132">
        <f t="shared" si="110"/>
        <v>0</v>
      </c>
      <c r="NS96" s="133" t="s">
        <v>157</v>
      </c>
      <c r="NT96" s="194"/>
      <c r="NU96" s="194"/>
      <c r="NV96" s="194"/>
      <c r="NW96" s="194"/>
      <c r="NX96" s="192"/>
      <c r="NY96" s="194"/>
      <c r="NZ96" s="194"/>
      <c r="OA96" s="121"/>
      <c r="OB96" s="122"/>
      <c r="OC96" s="197"/>
      <c r="OD96" s="203"/>
      <c r="OE96" s="212"/>
      <c r="OF96" s="129"/>
      <c r="OG96" s="129"/>
      <c r="OH96" s="129"/>
      <c r="OI96" s="130"/>
      <c r="OJ96" s="193">
        <v>1000</v>
      </c>
      <c r="OK96" s="131">
        <f t="shared" si="142"/>
        <v>0</v>
      </c>
      <c r="OL96" s="132">
        <f t="shared" si="111"/>
        <v>1233</v>
      </c>
      <c r="OQ96" s="363" t="s">
        <v>157</v>
      </c>
      <c r="OR96" s="473"/>
      <c r="OS96" s="473"/>
      <c r="OT96" s="473"/>
      <c r="OU96" s="473"/>
      <c r="OV96" s="473"/>
      <c r="OW96" s="358"/>
      <c r="OX96" s="358"/>
      <c r="OY96" s="367"/>
      <c r="OZ96" s="367"/>
      <c r="PA96" s="367"/>
      <c r="PB96" s="368"/>
      <c r="PC96" s="476">
        <v>1000</v>
      </c>
      <c r="PD96" s="370">
        <f t="shared" si="143"/>
        <v>0</v>
      </c>
      <c r="PE96" s="477">
        <f t="shared" si="89"/>
        <v>0</v>
      </c>
      <c r="PF96" s="133" t="s">
        <v>157</v>
      </c>
      <c r="PG96" s="194"/>
      <c r="PH96" s="194"/>
      <c r="PI96" s="194"/>
      <c r="PJ96" s="194"/>
      <c r="PK96" s="194"/>
      <c r="PL96" s="122"/>
      <c r="PM96" s="122"/>
      <c r="PN96" s="129"/>
      <c r="PO96" s="129"/>
      <c r="PP96" s="129"/>
      <c r="PQ96" s="130"/>
      <c r="PR96" s="193">
        <v>1000</v>
      </c>
      <c r="PS96" s="131">
        <f t="shared" si="144"/>
        <v>0</v>
      </c>
      <c r="PT96" s="132">
        <f t="shared" si="90"/>
        <v>0</v>
      </c>
      <c r="PU96" s="133" t="s">
        <v>157</v>
      </c>
      <c r="PV96" s="194"/>
      <c r="PW96" s="194"/>
      <c r="PX96" s="194"/>
      <c r="PY96" s="194"/>
      <c r="PZ96" s="194"/>
      <c r="QA96" s="122"/>
      <c r="QB96" s="122"/>
      <c r="QC96" s="129"/>
      <c r="QD96" s="129"/>
      <c r="QE96" s="129"/>
      <c r="QF96" s="130"/>
      <c r="QG96" s="193">
        <v>1000</v>
      </c>
      <c r="QH96" s="131">
        <f t="shared" si="145"/>
        <v>0</v>
      </c>
      <c r="QI96" s="132">
        <f t="shared" si="91"/>
        <v>0</v>
      </c>
      <c r="QJ96" s="133" t="s">
        <v>157</v>
      </c>
      <c r="QK96" s="194"/>
      <c r="QL96" s="194"/>
      <c r="QM96" s="194"/>
      <c r="QN96" s="194"/>
      <c r="QO96" s="194"/>
      <c r="QP96" s="122"/>
      <c r="QQ96" s="122"/>
      <c r="QR96" s="129"/>
      <c r="QS96" s="129"/>
      <c r="QT96" s="129"/>
      <c r="QU96" s="130"/>
      <c r="QV96" s="193">
        <v>1000</v>
      </c>
      <c r="QW96" s="131">
        <f t="shared" si="146"/>
        <v>0</v>
      </c>
      <c r="QX96" s="132">
        <f t="shared" si="92"/>
        <v>0</v>
      </c>
      <c r="QY96" s="133" t="s">
        <v>157</v>
      </c>
      <c r="QZ96" s="194"/>
      <c r="RA96" s="194"/>
      <c r="RB96" s="194"/>
      <c r="RC96" s="194"/>
      <c r="RD96" s="194"/>
      <c r="RE96" s="122"/>
      <c r="RF96" s="122"/>
      <c r="RG96" s="129"/>
      <c r="RH96" s="129"/>
      <c r="RI96" s="129"/>
      <c r="RJ96" s="130"/>
      <c r="RK96" s="193">
        <v>1000</v>
      </c>
      <c r="RL96" s="131">
        <f t="shared" si="147"/>
        <v>0</v>
      </c>
      <c r="RM96" s="132">
        <f t="shared" si="93"/>
        <v>327</v>
      </c>
    </row>
    <row r="97" spans="1:481" ht="14.4">
      <c r="A97" s="133" t="s">
        <v>158</v>
      </c>
      <c r="B97" s="194"/>
      <c r="C97" s="194"/>
      <c r="D97" s="194"/>
      <c r="E97" s="194"/>
      <c r="F97" s="194"/>
      <c r="G97" s="122"/>
      <c r="H97" s="122"/>
      <c r="I97" s="129"/>
      <c r="J97" s="129"/>
      <c r="K97" s="129"/>
      <c r="L97" s="130"/>
      <c r="M97" s="193">
        <v>1000</v>
      </c>
      <c r="N97" s="131">
        <f t="shared" si="98"/>
        <v>0</v>
      </c>
      <c r="O97" s="132">
        <f t="shared" si="112"/>
        <v>18</v>
      </c>
      <c r="Q97" s="133" t="s">
        <v>158</v>
      </c>
      <c r="R97" s="194"/>
      <c r="S97" s="194"/>
      <c r="T97" s="194"/>
      <c r="U97" s="194"/>
      <c r="V97" s="194"/>
      <c r="W97" s="122"/>
      <c r="X97" s="122"/>
      <c r="Y97" s="129"/>
      <c r="Z97" s="129"/>
      <c r="AA97" s="129"/>
      <c r="AB97" s="130"/>
      <c r="AC97" s="193"/>
      <c r="AD97" s="131">
        <f t="shared" si="120"/>
        <v>0</v>
      </c>
      <c r="AE97" s="132">
        <f t="shared" si="78"/>
        <v>275</v>
      </c>
      <c r="AF97" s="133" t="s">
        <v>158</v>
      </c>
      <c r="AG97" s="194"/>
      <c r="AH97" s="194"/>
      <c r="AI97" s="194"/>
      <c r="AJ97" s="194"/>
      <c r="AK97" s="194"/>
      <c r="AL97" s="122"/>
      <c r="AM97" s="122"/>
      <c r="AN97" s="129"/>
      <c r="AO97" s="129"/>
      <c r="AP97" s="129"/>
      <c r="AQ97" s="130"/>
      <c r="AR97" s="193"/>
      <c r="AS97" s="131">
        <f t="shared" si="121"/>
        <v>0</v>
      </c>
      <c r="AT97" s="132">
        <f t="shared" si="79"/>
        <v>1114</v>
      </c>
      <c r="AU97" s="133" t="s">
        <v>158</v>
      </c>
      <c r="AV97" s="194"/>
      <c r="AW97" s="194"/>
      <c r="AX97" s="194"/>
      <c r="AY97" s="194"/>
      <c r="AZ97" s="194"/>
      <c r="BA97" s="122"/>
      <c r="BB97" s="122"/>
      <c r="BC97" s="129"/>
      <c r="BD97" s="129"/>
      <c r="BE97" s="129"/>
      <c r="BF97" s="130"/>
      <c r="BG97" s="193"/>
      <c r="BH97" s="131">
        <f t="shared" si="122"/>
        <v>0</v>
      </c>
      <c r="BI97" s="132">
        <f t="shared" si="80"/>
        <v>1114</v>
      </c>
      <c r="BJ97" s="400"/>
      <c r="BK97" s="133" t="s">
        <v>158</v>
      </c>
      <c r="BL97" s="194"/>
      <c r="BM97" s="194"/>
      <c r="BN97" s="194"/>
      <c r="BO97" s="194"/>
      <c r="BP97" s="194"/>
      <c r="BQ97" s="122"/>
      <c r="BR97" s="122"/>
      <c r="BS97" s="129">
        <v>10</v>
      </c>
      <c r="BT97" s="129">
        <v>101</v>
      </c>
      <c r="BU97" s="129">
        <v>-37</v>
      </c>
      <c r="BV97" s="130">
        <v>77</v>
      </c>
      <c r="BW97" s="193"/>
      <c r="BX97" s="131">
        <f t="shared" si="123"/>
        <v>77</v>
      </c>
      <c r="BY97" s="132">
        <f t="shared" si="99"/>
        <v>598</v>
      </c>
      <c r="BZ97" s="400"/>
      <c r="CA97" s="133" t="s">
        <v>158</v>
      </c>
      <c r="CB97" s="194"/>
      <c r="CC97" s="194"/>
      <c r="CD97" s="194"/>
      <c r="CE97" s="194"/>
      <c r="CF97" s="194"/>
      <c r="CG97" s="122"/>
      <c r="CH97" s="122"/>
      <c r="CI97" s="129"/>
      <c r="CJ97" s="129"/>
      <c r="CK97" s="129"/>
      <c r="CL97" s="130"/>
      <c r="CM97" s="193"/>
      <c r="CN97" s="131">
        <f t="shared" si="124"/>
        <v>0</v>
      </c>
      <c r="CO97" s="132">
        <f t="shared" si="100"/>
        <v>0</v>
      </c>
      <c r="CP97" s="363" t="s">
        <v>158</v>
      </c>
      <c r="CQ97" s="364"/>
      <c r="CR97" s="364"/>
      <c r="CS97" s="364"/>
      <c r="CT97" s="364"/>
      <c r="CU97" s="364"/>
      <c r="CV97" s="358"/>
      <c r="CW97" s="358"/>
      <c r="CX97" s="367"/>
      <c r="CY97" s="367"/>
      <c r="CZ97" s="367"/>
      <c r="DA97" s="368"/>
      <c r="DB97" s="369"/>
      <c r="DC97" s="370">
        <f t="shared" si="125"/>
        <v>0</v>
      </c>
      <c r="DD97" s="371">
        <f t="shared" si="113"/>
        <v>0</v>
      </c>
      <c r="DE97" s="133" t="s">
        <v>158</v>
      </c>
      <c r="DF97" s="194"/>
      <c r="DG97" s="194"/>
      <c r="DH97" s="194"/>
      <c r="DI97" s="194"/>
      <c r="DJ97" s="194"/>
      <c r="DK97" s="122"/>
      <c r="DL97" s="122"/>
      <c r="DM97" s="129"/>
      <c r="DN97" s="129"/>
      <c r="DO97" s="129"/>
      <c r="DP97" s="130"/>
      <c r="DQ97" s="193"/>
      <c r="DR97" s="131">
        <f t="shared" si="126"/>
        <v>0</v>
      </c>
      <c r="DS97" s="132">
        <f t="shared" si="101"/>
        <v>0</v>
      </c>
      <c r="DT97" s="133" t="s">
        <v>158</v>
      </c>
      <c r="DU97" s="194"/>
      <c r="DV97" s="194"/>
      <c r="DW97" s="194"/>
      <c r="DX97" s="194"/>
      <c r="DY97" s="194"/>
      <c r="DZ97" s="122"/>
      <c r="EA97" s="122"/>
      <c r="EB97" s="129"/>
      <c r="EC97" s="129"/>
      <c r="ED97" s="129"/>
      <c r="EE97" s="130"/>
      <c r="EF97" s="193"/>
      <c r="EG97" s="131">
        <f t="shared" si="127"/>
        <v>0</v>
      </c>
      <c r="EH97" s="132">
        <f t="shared" si="102"/>
        <v>0</v>
      </c>
      <c r="EI97" s="133" t="s">
        <v>158</v>
      </c>
      <c r="EJ97" s="194"/>
      <c r="EK97" s="194"/>
      <c r="EL97" s="194"/>
      <c r="EM97" s="194"/>
      <c r="EN97" s="194"/>
      <c r="EO97" s="122"/>
      <c r="EP97" s="122"/>
      <c r="EQ97" s="129"/>
      <c r="ER97" s="129"/>
      <c r="ES97" s="129"/>
      <c r="ET97" s="130"/>
      <c r="EU97" s="193"/>
      <c r="EV97" s="131">
        <f t="shared" si="128"/>
        <v>0</v>
      </c>
      <c r="EW97" s="132">
        <f t="shared" si="103"/>
        <v>0</v>
      </c>
      <c r="EX97" s="133" t="s">
        <v>158</v>
      </c>
      <c r="EY97" s="194"/>
      <c r="EZ97" s="194"/>
      <c r="FA97" s="194"/>
      <c r="FB97" s="194"/>
      <c r="FC97" s="194"/>
      <c r="FD97" s="122"/>
      <c r="FE97" s="122"/>
      <c r="FF97" s="129"/>
      <c r="FG97" s="129"/>
      <c r="FH97" s="129"/>
      <c r="FI97" s="130"/>
      <c r="FJ97" s="193"/>
      <c r="FK97" s="131">
        <f t="shared" si="129"/>
        <v>0</v>
      </c>
      <c r="FL97" s="132">
        <f t="shared" si="104"/>
        <v>0</v>
      </c>
      <c r="FM97" s="133" t="s">
        <v>158</v>
      </c>
      <c r="FN97" s="194"/>
      <c r="FO97" s="194"/>
      <c r="FP97" s="194"/>
      <c r="FQ97" s="194"/>
      <c r="FR97" s="194"/>
      <c r="FS97" s="122"/>
      <c r="FT97" s="122"/>
      <c r="FU97" s="129"/>
      <c r="FV97" s="129"/>
      <c r="FW97" s="129"/>
      <c r="FX97" s="130"/>
      <c r="FY97" s="193"/>
      <c r="FZ97" s="131">
        <f t="shared" si="130"/>
        <v>0</v>
      </c>
      <c r="GA97" s="132">
        <f t="shared" si="105"/>
        <v>0</v>
      </c>
      <c r="GB97" s="133" t="s">
        <v>158</v>
      </c>
      <c r="GC97" s="194"/>
      <c r="GD97" s="194"/>
      <c r="GE97" s="194"/>
      <c r="GF97" s="194"/>
      <c r="GG97" s="194"/>
      <c r="GH97" s="122"/>
      <c r="GI97" s="122"/>
      <c r="GJ97" s="129"/>
      <c r="GK97" s="129"/>
      <c r="GL97" s="129"/>
      <c r="GM97" s="130"/>
      <c r="GN97" s="193"/>
      <c r="GO97" s="131">
        <f t="shared" si="131"/>
        <v>0</v>
      </c>
      <c r="GP97" s="132">
        <f t="shared" si="106"/>
        <v>0</v>
      </c>
      <c r="GQ97" s="133" t="s">
        <v>158</v>
      </c>
      <c r="GR97" s="194"/>
      <c r="GS97" s="194"/>
      <c r="GT97" s="194"/>
      <c r="GU97" s="194"/>
      <c r="GV97" s="194"/>
      <c r="GW97" s="122"/>
      <c r="GX97" s="122"/>
      <c r="GY97" s="129"/>
      <c r="GZ97" s="129"/>
      <c r="HA97" s="129"/>
      <c r="HB97" s="130"/>
      <c r="HC97" s="193"/>
      <c r="HD97" s="131">
        <f t="shared" si="132"/>
        <v>0</v>
      </c>
      <c r="HE97" s="132">
        <f t="shared" si="107"/>
        <v>2737</v>
      </c>
      <c r="HF97" s="133" t="s">
        <v>158</v>
      </c>
      <c r="HG97" s="194"/>
      <c r="HH97" s="194"/>
      <c r="HI97" s="194"/>
      <c r="HJ97" s="194"/>
      <c r="HK97" s="194"/>
      <c r="HL97" s="122"/>
      <c r="HM97" s="122"/>
      <c r="HN97" s="129"/>
      <c r="HO97" s="129"/>
      <c r="HP97" s="129"/>
      <c r="HQ97" s="130"/>
      <c r="HR97" s="193"/>
      <c r="HS97" s="131">
        <f t="shared" si="133"/>
        <v>0</v>
      </c>
      <c r="HT97" s="132">
        <f t="shared" si="114"/>
        <v>1341</v>
      </c>
      <c r="HU97" s="133" t="s">
        <v>158</v>
      </c>
      <c r="HV97" s="194"/>
      <c r="HW97" s="194"/>
      <c r="HX97" s="194"/>
      <c r="HY97" s="194"/>
      <c r="HZ97" s="194"/>
      <c r="IA97" s="122"/>
      <c r="IB97" s="122"/>
      <c r="IC97" s="129"/>
      <c r="ID97" s="129"/>
      <c r="IE97" s="129"/>
      <c r="IF97" s="130"/>
      <c r="IG97" s="193"/>
      <c r="IH97" s="131">
        <f t="shared" si="134"/>
        <v>0</v>
      </c>
      <c r="II97" s="132">
        <f t="shared" si="115"/>
        <v>6499</v>
      </c>
      <c r="IJ97" s="133" t="s">
        <v>158</v>
      </c>
      <c r="IK97" s="194"/>
      <c r="IL97" s="194"/>
      <c r="IM97" s="194"/>
      <c r="IN97" s="194"/>
      <c r="IO97" s="194"/>
      <c r="IP97" s="122"/>
      <c r="IQ97" s="122"/>
      <c r="IR97" s="129"/>
      <c r="IS97" s="129"/>
      <c r="IT97" s="129"/>
      <c r="IU97" s="130"/>
      <c r="IV97" s="193"/>
      <c r="IW97" s="131">
        <f t="shared" si="135"/>
        <v>0</v>
      </c>
      <c r="IX97" s="132">
        <f t="shared" si="116"/>
        <v>1508</v>
      </c>
      <c r="IY97" s="133" t="s">
        <v>158</v>
      </c>
      <c r="IZ97" s="194"/>
      <c r="JA97" s="194"/>
      <c r="JB97" s="194"/>
      <c r="JC97" s="194"/>
      <c r="JD97" s="194"/>
      <c r="JE97" s="122"/>
      <c r="JF97" s="122"/>
      <c r="JG97" s="129"/>
      <c r="JH97" s="129"/>
      <c r="JI97" s="129"/>
      <c r="JJ97" s="130"/>
      <c r="JK97" s="193"/>
      <c r="JL97" s="131">
        <f t="shared" si="136"/>
        <v>0</v>
      </c>
      <c r="JM97" s="132">
        <f t="shared" si="148"/>
        <v>2955</v>
      </c>
      <c r="JN97" s="133" t="s">
        <v>158</v>
      </c>
      <c r="JO97" s="194"/>
      <c r="JP97" s="194"/>
      <c r="JQ97" s="194"/>
      <c r="JR97" s="194"/>
      <c r="JS97" s="194"/>
      <c r="JT97" s="122"/>
      <c r="JU97" s="122"/>
      <c r="JV97" s="129"/>
      <c r="JW97" s="129"/>
      <c r="JX97" s="129"/>
      <c r="JY97" s="130"/>
      <c r="JZ97" s="193"/>
      <c r="KA97" s="131">
        <f t="shared" si="149"/>
        <v>0</v>
      </c>
      <c r="KB97" s="132">
        <f t="shared" si="117"/>
        <v>252</v>
      </c>
      <c r="KC97" s="133" t="s">
        <v>158</v>
      </c>
      <c r="KD97" s="194"/>
      <c r="KE97" s="194"/>
      <c r="KF97" s="194"/>
      <c r="KG97" s="194"/>
      <c r="KH97" s="194"/>
      <c r="KI97" s="122"/>
      <c r="KJ97" s="122"/>
      <c r="KK97" s="129"/>
      <c r="KL97" s="129"/>
      <c r="KM97" s="129"/>
      <c r="KN97" s="130"/>
      <c r="KO97" s="193"/>
      <c r="KP97" s="131">
        <f t="shared" si="137"/>
        <v>0</v>
      </c>
      <c r="KQ97" s="132">
        <f t="shared" si="118"/>
        <v>-230</v>
      </c>
      <c r="KR97" s="133" t="s">
        <v>158</v>
      </c>
      <c r="KS97" s="194"/>
      <c r="KT97" s="194"/>
      <c r="KU97" s="194"/>
      <c r="KV97" s="194"/>
      <c r="KW97" s="194"/>
      <c r="KX97" s="122"/>
      <c r="KY97" s="122"/>
      <c r="KZ97" s="129"/>
      <c r="LA97" s="129"/>
      <c r="LB97" s="129"/>
      <c r="LC97" s="130"/>
      <c r="LD97" s="193"/>
      <c r="LE97" s="131">
        <f t="shared" si="138"/>
        <v>0</v>
      </c>
      <c r="LF97" s="132">
        <f t="shared" si="119"/>
        <v>2138</v>
      </c>
      <c r="LG97" s="271"/>
      <c r="LH97" s="133" t="s">
        <v>158</v>
      </c>
      <c r="LI97" s="194"/>
      <c r="LJ97" s="194"/>
      <c r="LK97" s="194"/>
      <c r="LL97" s="194"/>
      <c r="LM97" s="192"/>
      <c r="LN97" s="194"/>
      <c r="LO97" s="194"/>
      <c r="LP97" s="121"/>
      <c r="LQ97" s="122"/>
      <c r="LR97" s="71"/>
      <c r="LS97" s="213"/>
      <c r="LT97" s="212"/>
      <c r="LU97" s="129">
        <v>1</v>
      </c>
      <c r="LV97" s="129"/>
      <c r="LW97" s="129"/>
      <c r="LX97" s="130"/>
      <c r="LY97" s="193">
        <v>1000</v>
      </c>
      <c r="LZ97" s="131">
        <f t="shared" si="139"/>
        <v>0</v>
      </c>
      <c r="MA97" s="132">
        <f t="shared" si="108"/>
        <v>0</v>
      </c>
      <c r="MB97" s="229"/>
      <c r="MC97" s="133" t="s">
        <v>158</v>
      </c>
      <c r="MD97" s="194"/>
      <c r="ME97" s="194"/>
      <c r="MF97" s="194"/>
      <c r="MG97" s="194"/>
      <c r="MH97" s="192"/>
      <c r="MI97" s="194"/>
      <c r="MJ97" s="194"/>
      <c r="MK97" s="121"/>
      <c r="ML97" s="122"/>
      <c r="MM97" s="71"/>
      <c r="MN97" s="213"/>
      <c r="MO97" s="212"/>
      <c r="MP97" s="129">
        <v>1</v>
      </c>
      <c r="MQ97" s="129"/>
      <c r="MR97" s="129"/>
      <c r="MS97" s="130"/>
      <c r="MT97" s="193">
        <v>1000</v>
      </c>
      <c r="MU97" s="131">
        <f t="shared" si="140"/>
        <v>0</v>
      </c>
      <c r="MV97" s="132">
        <f t="shared" si="109"/>
        <v>0</v>
      </c>
      <c r="MX97" s="133" t="s">
        <v>158</v>
      </c>
      <c r="MY97" s="194"/>
      <c r="MZ97" s="194"/>
      <c r="NA97" s="194"/>
      <c r="NB97" s="194"/>
      <c r="NC97" s="192"/>
      <c r="ND97" s="194"/>
      <c r="NE97" s="194"/>
      <c r="NF97" s="121"/>
      <c r="NG97" s="122"/>
      <c r="NH97" s="71"/>
      <c r="NI97" s="213"/>
      <c r="NJ97" s="212"/>
      <c r="NK97" s="129">
        <v>1</v>
      </c>
      <c r="NL97" s="129"/>
      <c r="NM97" s="129"/>
      <c r="NN97" s="130"/>
      <c r="NO97" s="193">
        <v>1000</v>
      </c>
      <c r="NP97" s="131">
        <f t="shared" si="141"/>
        <v>0</v>
      </c>
      <c r="NQ97" s="132">
        <f t="shared" si="110"/>
        <v>0</v>
      </c>
      <c r="NS97" s="133" t="s">
        <v>158</v>
      </c>
      <c r="NT97" s="194"/>
      <c r="NU97" s="194"/>
      <c r="NV97" s="194"/>
      <c r="NW97" s="194"/>
      <c r="NX97" s="192"/>
      <c r="NY97" s="194"/>
      <c r="NZ97" s="194"/>
      <c r="OA97" s="121"/>
      <c r="OB97" s="122"/>
      <c r="OC97" s="71"/>
      <c r="OD97" s="213"/>
      <c r="OE97" s="212"/>
      <c r="OF97" s="129"/>
      <c r="OG97" s="129"/>
      <c r="OH97" s="129"/>
      <c r="OI97" s="130"/>
      <c r="OJ97" s="193">
        <v>1000</v>
      </c>
      <c r="OK97" s="131">
        <f t="shared" si="142"/>
        <v>0</v>
      </c>
      <c r="OL97" s="132">
        <f t="shared" si="111"/>
        <v>1233</v>
      </c>
      <c r="OQ97" s="363" t="s">
        <v>158</v>
      </c>
      <c r="OR97" s="473"/>
      <c r="OS97" s="473"/>
      <c r="OT97" s="473"/>
      <c r="OU97" s="473"/>
      <c r="OV97" s="473"/>
      <c r="OW97" s="358"/>
      <c r="OX97" s="358"/>
      <c r="OY97" s="367"/>
      <c r="OZ97" s="367"/>
      <c r="PA97" s="367"/>
      <c r="PB97" s="368"/>
      <c r="PC97" s="476">
        <v>1000</v>
      </c>
      <c r="PD97" s="370">
        <f t="shared" si="143"/>
        <v>0</v>
      </c>
      <c r="PE97" s="477">
        <f t="shared" si="89"/>
        <v>0</v>
      </c>
      <c r="PF97" s="133" t="s">
        <v>158</v>
      </c>
      <c r="PG97" s="194"/>
      <c r="PH97" s="194"/>
      <c r="PI97" s="194"/>
      <c r="PJ97" s="194"/>
      <c r="PK97" s="194"/>
      <c r="PL97" s="122"/>
      <c r="PM97" s="122"/>
      <c r="PN97" s="129"/>
      <c r="PO97" s="129"/>
      <c r="PP97" s="129"/>
      <c r="PQ97" s="130"/>
      <c r="PR97" s="193">
        <v>1000</v>
      </c>
      <c r="PS97" s="131">
        <f t="shared" si="144"/>
        <v>0</v>
      </c>
      <c r="PT97" s="132">
        <f t="shared" si="90"/>
        <v>0</v>
      </c>
      <c r="PU97" s="133" t="s">
        <v>158</v>
      </c>
      <c r="PV97" s="194"/>
      <c r="PW97" s="194"/>
      <c r="PX97" s="194"/>
      <c r="PY97" s="194"/>
      <c r="PZ97" s="194"/>
      <c r="QA97" s="122"/>
      <c r="QB97" s="122"/>
      <c r="QC97" s="129"/>
      <c r="QD97" s="129"/>
      <c r="QE97" s="129"/>
      <c r="QF97" s="130"/>
      <c r="QG97" s="193">
        <v>1000</v>
      </c>
      <c r="QH97" s="131">
        <f t="shared" si="145"/>
        <v>0</v>
      </c>
      <c r="QI97" s="132">
        <f t="shared" si="91"/>
        <v>0</v>
      </c>
      <c r="QJ97" s="133" t="s">
        <v>158</v>
      </c>
      <c r="QK97" s="194"/>
      <c r="QL97" s="194"/>
      <c r="QM97" s="194"/>
      <c r="QN97" s="194"/>
      <c r="QO97" s="194"/>
      <c r="QP97" s="122"/>
      <c r="QQ97" s="122"/>
      <c r="QR97" s="129"/>
      <c r="QS97" s="129"/>
      <c r="QT97" s="129"/>
      <c r="QU97" s="130"/>
      <c r="QV97" s="193">
        <v>1000</v>
      </c>
      <c r="QW97" s="131">
        <f t="shared" si="146"/>
        <v>0</v>
      </c>
      <c r="QX97" s="132">
        <f t="shared" si="92"/>
        <v>0</v>
      </c>
      <c r="QY97" s="133" t="s">
        <v>158</v>
      </c>
      <c r="QZ97" s="194"/>
      <c r="RA97" s="194"/>
      <c r="RB97" s="194"/>
      <c r="RC97" s="194"/>
      <c r="RD97" s="194"/>
      <c r="RE97" s="122"/>
      <c r="RF97" s="122"/>
      <c r="RG97" s="129"/>
      <c r="RH97" s="129"/>
      <c r="RI97" s="129"/>
      <c r="RJ97" s="130"/>
      <c r="RK97" s="193">
        <v>1000</v>
      </c>
      <c r="RL97" s="131">
        <f t="shared" si="147"/>
        <v>0</v>
      </c>
      <c r="RM97" s="132">
        <f t="shared" si="93"/>
        <v>327</v>
      </c>
    </row>
    <row r="98" spans="1:481" ht="14.4">
      <c r="A98" s="133" t="s">
        <v>159</v>
      </c>
      <c r="B98" s="194"/>
      <c r="C98" s="194"/>
      <c r="D98" s="194"/>
      <c r="E98" s="194"/>
      <c r="F98" s="194"/>
      <c r="G98" s="122"/>
      <c r="H98" s="122"/>
      <c r="I98" s="129"/>
      <c r="J98" s="129"/>
      <c r="K98" s="129"/>
      <c r="L98" s="130"/>
      <c r="M98" s="193">
        <v>1000</v>
      </c>
      <c r="N98" s="131">
        <f t="shared" si="98"/>
        <v>0</v>
      </c>
      <c r="O98" s="132">
        <f t="shared" si="112"/>
        <v>18</v>
      </c>
      <c r="Q98" s="133" t="s">
        <v>159</v>
      </c>
      <c r="R98" s="194"/>
      <c r="S98" s="194"/>
      <c r="T98" s="194"/>
      <c r="U98" s="194"/>
      <c r="V98" s="194"/>
      <c r="W98" s="122"/>
      <c r="X98" s="122"/>
      <c r="Y98" s="129"/>
      <c r="Z98" s="129"/>
      <c r="AA98" s="129"/>
      <c r="AB98" s="130"/>
      <c r="AC98" s="193"/>
      <c r="AD98" s="131">
        <f t="shared" si="120"/>
        <v>0</v>
      </c>
      <c r="AE98" s="132">
        <f t="shared" si="78"/>
        <v>275</v>
      </c>
      <c r="AF98" s="133" t="s">
        <v>159</v>
      </c>
      <c r="AG98" s="194"/>
      <c r="AH98" s="194"/>
      <c r="AI98" s="194"/>
      <c r="AJ98" s="194"/>
      <c r="AK98" s="194"/>
      <c r="AL98" s="122"/>
      <c r="AM98" s="122"/>
      <c r="AN98" s="129"/>
      <c r="AO98" s="129"/>
      <c r="AP98" s="129"/>
      <c r="AQ98" s="130"/>
      <c r="AR98" s="193"/>
      <c r="AS98" s="131">
        <f t="shared" si="121"/>
        <v>0</v>
      </c>
      <c r="AT98" s="132">
        <f t="shared" si="79"/>
        <v>1114</v>
      </c>
      <c r="AU98" s="133" t="s">
        <v>159</v>
      </c>
      <c r="AV98" s="194"/>
      <c r="AW98" s="194"/>
      <c r="AX98" s="194"/>
      <c r="AY98" s="194"/>
      <c r="AZ98" s="194"/>
      <c r="BA98" s="122"/>
      <c r="BB98" s="122"/>
      <c r="BC98" s="129"/>
      <c r="BD98" s="129"/>
      <c r="BE98" s="129"/>
      <c r="BF98" s="130"/>
      <c r="BG98" s="193"/>
      <c r="BH98" s="131">
        <f t="shared" si="122"/>
        <v>0</v>
      </c>
      <c r="BI98" s="132">
        <f t="shared" si="80"/>
        <v>1114</v>
      </c>
      <c r="BJ98" s="400"/>
      <c r="BK98" s="133" t="s">
        <v>159</v>
      </c>
      <c r="BL98" s="194"/>
      <c r="BM98" s="194"/>
      <c r="BN98" s="194"/>
      <c r="BO98" s="194"/>
      <c r="BP98" s="194"/>
      <c r="BQ98" s="122"/>
      <c r="BR98" s="122"/>
      <c r="BS98" s="129">
        <v>12</v>
      </c>
      <c r="BT98" s="129">
        <v>95</v>
      </c>
      <c r="BU98" s="129">
        <v>-1</v>
      </c>
      <c r="BV98" s="130">
        <v>88</v>
      </c>
      <c r="BW98" s="193"/>
      <c r="BX98" s="131">
        <f t="shared" si="123"/>
        <v>88</v>
      </c>
      <c r="BY98" s="132">
        <f t="shared" si="99"/>
        <v>686</v>
      </c>
      <c r="BZ98" s="400"/>
      <c r="CA98" s="133" t="s">
        <v>159</v>
      </c>
      <c r="CB98" s="194"/>
      <c r="CC98" s="194"/>
      <c r="CD98" s="194"/>
      <c r="CE98" s="194"/>
      <c r="CF98" s="194"/>
      <c r="CG98" s="122"/>
      <c r="CH98" s="122"/>
      <c r="CI98" s="129"/>
      <c r="CJ98" s="129"/>
      <c r="CK98" s="129"/>
      <c r="CL98" s="130"/>
      <c r="CM98" s="193"/>
      <c r="CN98" s="131">
        <f t="shared" si="124"/>
        <v>0</v>
      </c>
      <c r="CO98" s="132">
        <f t="shared" si="100"/>
        <v>0</v>
      </c>
      <c r="CP98" s="363" t="s">
        <v>159</v>
      </c>
      <c r="CQ98" s="364"/>
      <c r="CR98" s="364"/>
      <c r="CS98" s="364"/>
      <c r="CT98" s="364"/>
      <c r="CU98" s="364"/>
      <c r="CV98" s="358"/>
      <c r="CW98" s="358"/>
      <c r="CX98" s="367"/>
      <c r="CY98" s="367"/>
      <c r="CZ98" s="367"/>
      <c r="DA98" s="368"/>
      <c r="DB98" s="369"/>
      <c r="DC98" s="370">
        <f t="shared" si="125"/>
        <v>0</v>
      </c>
      <c r="DD98" s="371">
        <f t="shared" si="113"/>
        <v>0</v>
      </c>
      <c r="DE98" s="133" t="s">
        <v>159</v>
      </c>
      <c r="DF98" s="194"/>
      <c r="DG98" s="194"/>
      <c r="DH98" s="194"/>
      <c r="DI98" s="194"/>
      <c r="DJ98" s="194"/>
      <c r="DK98" s="122"/>
      <c r="DL98" s="122"/>
      <c r="DM98" s="129"/>
      <c r="DN98" s="129"/>
      <c r="DO98" s="129"/>
      <c r="DP98" s="130"/>
      <c r="DQ98" s="193"/>
      <c r="DR98" s="131">
        <f t="shared" si="126"/>
        <v>0</v>
      </c>
      <c r="DS98" s="132">
        <f t="shared" si="101"/>
        <v>0</v>
      </c>
      <c r="DT98" s="133" t="s">
        <v>159</v>
      </c>
      <c r="DU98" s="194"/>
      <c r="DV98" s="194"/>
      <c r="DW98" s="194"/>
      <c r="DX98" s="194"/>
      <c r="DY98" s="194"/>
      <c r="DZ98" s="122"/>
      <c r="EA98" s="122"/>
      <c r="EB98" s="129"/>
      <c r="EC98" s="129"/>
      <c r="ED98" s="129"/>
      <c r="EE98" s="130"/>
      <c r="EF98" s="193"/>
      <c r="EG98" s="131">
        <f t="shared" si="127"/>
        <v>0</v>
      </c>
      <c r="EH98" s="132">
        <f t="shared" si="102"/>
        <v>0</v>
      </c>
      <c r="EI98" s="133" t="s">
        <v>159</v>
      </c>
      <c r="EJ98" s="194"/>
      <c r="EK98" s="194"/>
      <c r="EL98" s="194"/>
      <c r="EM98" s="194"/>
      <c r="EN98" s="194"/>
      <c r="EO98" s="122"/>
      <c r="EP98" s="122"/>
      <c r="EQ98" s="129"/>
      <c r="ER98" s="129"/>
      <c r="ES98" s="129"/>
      <c r="ET98" s="130"/>
      <c r="EU98" s="193"/>
      <c r="EV98" s="131">
        <f t="shared" si="128"/>
        <v>0</v>
      </c>
      <c r="EW98" s="132">
        <f t="shared" si="103"/>
        <v>0</v>
      </c>
      <c r="EX98" s="133" t="s">
        <v>159</v>
      </c>
      <c r="EY98" s="194"/>
      <c r="EZ98" s="194"/>
      <c r="FA98" s="194"/>
      <c r="FB98" s="194"/>
      <c r="FC98" s="194"/>
      <c r="FD98" s="122"/>
      <c r="FE98" s="122"/>
      <c r="FF98" s="129"/>
      <c r="FG98" s="129"/>
      <c r="FH98" s="129"/>
      <c r="FI98" s="130"/>
      <c r="FJ98" s="193"/>
      <c r="FK98" s="131">
        <f t="shared" si="129"/>
        <v>0</v>
      </c>
      <c r="FL98" s="132">
        <f t="shared" si="104"/>
        <v>0</v>
      </c>
      <c r="FM98" s="133" t="s">
        <v>159</v>
      </c>
      <c r="FN98" s="194"/>
      <c r="FO98" s="194"/>
      <c r="FP98" s="194"/>
      <c r="FQ98" s="194"/>
      <c r="FR98" s="194"/>
      <c r="FS98" s="122"/>
      <c r="FT98" s="122"/>
      <c r="FU98" s="129"/>
      <c r="FV98" s="129"/>
      <c r="FW98" s="129"/>
      <c r="FX98" s="130"/>
      <c r="FY98" s="193"/>
      <c r="FZ98" s="131">
        <f t="shared" si="130"/>
        <v>0</v>
      </c>
      <c r="GA98" s="132">
        <f t="shared" si="105"/>
        <v>0</v>
      </c>
      <c r="GB98" s="133" t="s">
        <v>159</v>
      </c>
      <c r="GC98" s="194"/>
      <c r="GD98" s="194"/>
      <c r="GE98" s="194"/>
      <c r="GF98" s="194"/>
      <c r="GG98" s="194"/>
      <c r="GH98" s="122"/>
      <c r="GI98" s="122"/>
      <c r="GJ98" s="129"/>
      <c r="GK98" s="129"/>
      <c r="GL98" s="129"/>
      <c r="GM98" s="130"/>
      <c r="GN98" s="193"/>
      <c r="GO98" s="131">
        <f t="shared" si="131"/>
        <v>0</v>
      </c>
      <c r="GP98" s="132">
        <f t="shared" si="106"/>
        <v>0</v>
      </c>
      <c r="GQ98" s="133" t="s">
        <v>159</v>
      </c>
      <c r="GR98" s="194"/>
      <c r="GS98" s="194"/>
      <c r="GT98" s="194"/>
      <c r="GU98" s="194"/>
      <c r="GV98" s="194"/>
      <c r="GW98" s="122"/>
      <c r="GX98" s="122"/>
      <c r="GY98" s="129"/>
      <c r="GZ98" s="129"/>
      <c r="HA98" s="129"/>
      <c r="HB98" s="130"/>
      <c r="HC98" s="193"/>
      <c r="HD98" s="131">
        <f t="shared" si="132"/>
        <v>0</v>
      </c>
      <c r="HE98" s="132">
        <f t="shared" si="107"/>
        <v>2737</v>
      </c>
      <c r="HF98" s="133" t="s">
        <v>159</v>
      </c>
      <c r="HG98" s="194"/>
      <c r="HH98" s="194"/>
      <c r="HI98" s="194"/>
      <c r="HJ98" s="194"/>
      <c r="HK98" s="194"/>
      <c r="HL98" s="122"/>
      <c r="HM98" s="122"/>
      <c r="HN98" s="129"/>
      <c r="HO98" s="129"/>
      <c r="HP98" s="129"/>
      <c r="HQ98" s="130"/>
      <c r="HR98" s="193"/>
      <c r="HS98" s="131">
        <f t="shared" si="133"/>
        <v>0</v>
      </c>
      <c r="HT98" s="132">
        <f t="shared" si="114"/>
        <v>1341</v>
      </c>
      <c r="HU98" s="133" t="s">
        <v>159</v>
      </c>
      <c r="HV98" s="194"/>
      <c r="HW98" s="194"/>
      <c r="HX98" s="194"/>
      <c r="HY98" s="194"/>
      <c r="HZ98" s="194"/>
      <c r="IA98" s="122"/>
      <c r="IB98" s="122"/>
      <c r="IC98" s="129"/>
      <c r="ID98" s="129"/>
      <c r="IE98" s="129"/>
      <c r="IF98" s="130"/>
      <c r="IG98" s="193"/>
      <c r="IH98" s="131">
        <f t="shared" si="134"/>
        <v>0</v>
      </c>
      <c r="II98" s="132">
        <f t="shared" si="115"/>
        <v>6499</v>
      </c>
      <c r="IJ98" s="133" t="s">
        <v>159</v>
      </c>
      <c r="IK98" s="194"/>
      <c r="IL98" s="194"/>
      <c r="IM98" s="194"/>
      <c r="IN98" s="194"/>
      <c r="IO98" s="194"/>
      <c r="IP98" s="122"/>
      <c r="IQ98" s="122"/>
      <c r="IR98" s="129"/>
      <c r="IS98" s="129"/>
      <c r="IT98" s="129"/>
      <c r="IU98" s="130"/>
      <c r="IV98" s="193"/>
      <c r="IW98" s="131">
        <f t="shared" si="135"/>
        <v>0</v>
      </c>
      <c r="IX98" s="132">
        <f t="shared" si="116"/>
        <v>1508</v>
      </c>
      <c r="IY98" s="133" t="s">
        <v>159</v>
      </c>
      <c r="IZ98" s="194"/>
      <c r="JA98" s="194"/>
      <c r="JB98" s="194"/>
      <c r="JC98" s="194"/>
      <c r="JD98" s="194"/>
      <c r="JE98" s="122"/>
      <c r="JF98" s="122"/>
      <c r="JG98" s="129"/>
      <c r="JH98" s="129"/>
      <c r="JI98" s="129"/>
      <c r="JJ98" s="130"/>
      <c r="JK98" s="193"/>
      <c r="JL98" s="131">
        <f t="shared" si="136"/>
        <v>0</v>
      </c>
      <c r="JM98" s="132">
        <f t="shared" si="148"/>
        <v>2955</v>
      </c>
      <c r="JN98" s="133" t="s">
        <v>159</v>
      </c>
      <c r="JO98" s="194"/>
      <c r="JP98" s="194"/>
      <c r="JQ98" s="194"/>
      <c r="JR98" s="194"/>
      <c r="JS98" s="194"/>
      <c r="JT98" s="122"/>
      <c r="JU98" s="122"/>
      <c r="JV98" s="129"/>
      <c r="JW98" s="129"/>
      <c r="JX98" s="129"/>
      <c r="JY98" s="130"/>
      <c r="JZ98" s="193"/>
      <c r="KA98" s="131">
        <f t="shared" si="149"/>
        <v>0</v>
      </c>
      <c r="KB98" s="132">
        <f t="shared" si="117"/>
        <v>252</v>
      </c>
      <c r="KC98" s="133" t="s">
        <v>159</v>
      </c>
      <c r="KD98" s="194"/>
      <c r="KE98" s="194"/>
      <c r="KF98" s="194"/>
      <c r="KG98" s="194"/>
      <c r="KH98" s="194"/>
      <c r="KI98" s="122"/>
      <c r="KJ98" s="122"/>
      <c r="KK98" s="129"/>
      <c r="KL98" s="129"/>
      <c r="KM98" s="129"/>
      <c r="KN98" s="130"/>
      <c r="KO98" s="193"/>
      <c r="KP98" s="131">
        <f t="shared" si="137"/>
        <v>0</v>
      </c>
      <c r="KQ98" s="132">
        <f t="shared" si="118"/>
        <v>-230</v>
      </c>
      <c r="KR98" s="133" t="s">
        <v>159</v>
      </c>
      <c r="KS98" s="194"/>
      <c r="KT98" s="194"/>
      <c r="KU98" s="194"/>
      <c r="KV98" s="194"/>
      <c r="KW98" s="194"/>
      <c r="KX98" s="122"/>
      <c r="KY98" s="122"/>
      <c r="KZ98" s="129"/>
      <c r="LA98" s="129"/>
      <c r="LB98" s="129"/>
      <c r="LC98" s="130"/>
      <c r="LD98" s="193"/>
      <c r="LE98" s="131">
        <f t="shared" si="138"/>
        <v>0</v>
      </c>
      <c r="LF98" s="132">
        <f t="shared" si="119"/>
        <v>2138</v>
      </c>
      <c r="LG98" s="271"/>
      <c r="LH98" s="133" t="s">
        <v>159</v>
      </c>
      <c r="LI98" s="194"/>
      <c r="LJ98" s="194"/>
      <c r="LK98" s="194"/>
      <c r="LL98" s="194"/>
      <c r="LM98" s="192"/>
      <c r="LN98" s="194"/>
      <c r="LO98" s="194"/>
      <c r="LP98" s="121"/>
      <c r="LQ98" s="122"/>
      <c r="LR98" s="71"/>
      <c r="LS98" s="128"/>
      <c r="LT98" s="71"/>
      <c r="LU98" s="129">
        <v>1</v>
      </c>
      <c r="LV98" s="129"/>
      <c r="LW98" s="129"/>
      <c r="LX98" s="130"/>
      <c r="LY98" s="193">
        <v>481</v>
      </c>
      <c r="LZ98" s="131">
        <f t="shared" si="139"/>
        <v>0</v>
      </c>
      <c r="MA98" s="132">
        <f t="shared" si="108"/>
        <v>0</v>
      </c>
      <c r="MB98" s="229"/>
      <c r="MC98" s="133" t="s">
        <v>159</v>
      </c>
      <c r="MD98" s="194"/>
      <c r="ME98" s="194"/>
      <c r="MF98" s="194"/>
      <c r="MG98" s="194"/>
      <c r="MH98" s="192"/>
      <c r="MI98" s="194"/>
      <c r="MJ98" s="194"/>
      <c r="MK98" s="121"/>
      <c r="ML98" s="122"/>
      <c r="MM98" s="71"/>
      <c r="MN98" s="128"/>
      <c r="MO98" s="71"/>
      <c r="MP98" s="129">
        <v>1</v>
      </c>
      <c r="MQ98" s="129"/>
      <c r="MR98" s="129"/>
      <c r="MS98" s="130"/>
      <c r="MT98" s="193">
        <v>481</v>
      </c>
      <c r="MU98" s="131">
        <f t="shared" si="140"/>
        <v>0</v>
      </c>
      <c r="MV98" s="132">
        <f t="shared" si="109"/>
        <v>0</v>
      </c>
      <c r="MX98" s="133" t="s">
        <v>159</v>
      </c>
      <c r="MY98" s="194"/>
      <c r="MZ98" s="194"/>
      <c r="NA98" s="194"/>
      <c r="NB98" s="194"/>
      <c r="NC98" s="192"/>
      <c r="ND98" s="194"/>
      <c r="NE98" s="194"/>
      <c r="NF98" s="121"/>
      <c r="NG98" s="122"/>
      <c r="NH98" s="71"/>
      <c r="NI98" s="128"/>
      <c r="NJ98" s="71"/>
      <c r="NK98" s="129">
        <v>1</v>
      </c>
      <c r="NL98" s="129"/>
      <c r="NM98" s="129"/>
      <c r="NN98" s="130"/>
      <c r="NO98" s="193">
        <v>481</v>
      </c>
      <c r="NP98" s="131">
        <f t="shared" si="141"/>
        <v>0</v>
      </c>
      <c r="NQ98" s="132">
        <f t="shared" si="110"/>
        <v>0</v>
      </c>
      <c r="NS98" s="133" t="s">
        <v>159</v>
      </c>
      <c r="NT98" s="194"/>
      <c r="NU98" s="194"/>
      <c r="NV98" s="194"/>
      <c r="NW98" s="194"/>
      <c r="NX98" s="192"/>
      <c r="NY98" s="194"/>
      <c r="NZ98" s="194"/>
      <c r="OA98" s="121"/>
      <c r="OB98" s="122"/>
      <c r="OC98" s="71"/>
      <c r="OD98" s="128"/>
      <c r="OE98" s="71"/>
      <c r="OF98" s="129"/>
      <c r="OG98" s="129"/>
      <c r="OH98" s="129"/>
      <c r="OI98" s="130"/>
      <c r="OJ98" s="193">
        <v>1000</v>
      </c>
      <c r="OK98" s="131">
        <f t="shared" si="142"/>
        <v>0</v>
      </c>
      <c r="OL98" s="132">
        <f t="shared" si="111"/>
        <v>1233</v>
      </c>
      <c r="OQ98" s="363" t="s">
        <v>159</v>
      </c>
      <c r="OR98" s="473"/>
      <c r="OS98" s="473"/>
      <c r="OT98" s="473"/>
      <c r="OU98" s="473"/>
      <c r="OV98" s="473"/>
      <c r="OW98" s="358"/>
      <c r="OX98" s="358"/>
      <c r="OY98" s="367"/>
      <c r="OZ98" s="367"/>
      <c r="PA98" s="367"/>
      <c r="PB98" s="368"/>
      <c r="PC98" s="476">
        <v>1000</v>
      </c>
      <c r="PD98" s="370">
        <f t="shared" si="143"/>
        <v>0</v>
      </c>
      <c r="PE98" s="477">
        <f t="shared" si="89"/>
        <v>0</v>
      </c>
      <c r="PF98" s="133" t="s">
        <v>159</v>
      </c>
      <c r="PG98" s="194"/>
      <c r="PH98" s="194"/>
      <c r="PI98" s="194"/>
      <c r="PJ98" s="194"/>
      <c r="PK98" s="194"/>
      <c r="PL98" s="122"/>
      <c r="PM98" s="122"/>
      <c r="PN98" s="129"/>
      <c r="PO98" s="129"/>
      <c r="PP98" s="129"/>
      <c r="PQ98" s="130"/>
      <c r="PR98" s="193">
        <v>1000</v>
      </c>
      <c r="PS98" s="131">
        <f t="shared" si="144"/>
        <v>0</v>
      </c>
      <c r="PT98" s="132">
        <f t="shared" si="90"/>
        <v>0</v>
      </c>
      <c r="PU98" s="133" t="s">
        <v>159</v>
      </c>
      <c r="PV98" s="194"/>
      <c r="PW98" s="194"/>
      <c r="PX98" s="194"/>
      <c r="PY98" s="194"/>
      <c r="PZ98" s="194"/>
      <c r="QA98" s="122"/>
      <c r="QB98" s="122"/>
      <c r="QC98" s="129"/>
      <c r="QD98" s="129"/>
      <c r="QE98" s="129"/>
      <c r="QF98" s="130"/>
      <c r="QG98" s="193">
        <v>1000</v>
      </c>
      <c r="QH98" s="131">
        <f t="shared" si="145"/>
        <v>0</v>
      </c>
      <c r="QI98" s="132">
        <f t="shared" si="91"/>
        <v>0</v>
      </c>
      <c r="QJ98" s="133" t="s">
        <v>159</v>
      </c>
      <c r="QK98" s="194"/>
      <c r="QL98" s="194"/>
      <c r="QM98" s="194"/>
      <c r="QN98" s="194"/>
      <c r="QO98" s="194"/>
      <c r="QP98" s="122"/>
      <c r="QQ98" s="122"/>
      <c r="QR98" s="129"/>
      <c r="QS98" s="129"/>
      <c r="QT98" s="129"/>
      <c r="QU98" s="130"/>
      <c r="QV98" s="193">
        <v>1000</v>
      </c>
      <c r="QW98" s="131">
        <f t="shared" si="146"/>
        <v>0</v>
      </c>
      <c r="QX98" s="132">
        <f t="shared" si="92"/>
        <v>0</v>
      </c>
      <c r="QY98" s="133" t="s">
        <v>159</v>
      </c>
      <c r="QZ98" s="194"/>
      <c r="RA98" s="194"/>
      <c r="RB98" s="194"/>
      <c r="RC98" s="194"/>
      <c r="RD98" s="194"/>
      <c r="RE98" s="122"/>
      <c r="RF98" s="122"/>
      <c r="RG98" s="129"/>
      <c r="RH98" s="129"/>
      <c r="RI98" s="129"/>
      <c r="RJ98" s="130"/>
      <c r="RK98" s="193">
        <v>1000</v>
      </c>
      <c r="RL98" s="131">
        <f t="shared" si="147"/>
        <v>0</v>
      </c>
      <c r="RM98" s="132">
        <f t="shared" si="93"/>
        <v>327</v>
      </c>
    </row>
    <row r="99" spans="1:481" ht="14.4">
      <c r="A99" s="133" t="s">
        <v>160</v>
      </c>
      <c r="B99" s="194"/>
      <c r="C99" s="194"/>
      <c r="D99" s="194"/>
      <c r="E99" s="194"/>
      <c r="F99" s="194"/>
      <c r="G99" s="122"/>
      <c r="H99" s="122"/>
      <c r="I99" s="129"/>
      <c r="J99" s="129"/>
      <c r="K99" s="129"/>
      <c r="L99" s="130"/>
      <c r="M99" s="193">
        <v>1000</v>
      </c>
      <c r="N99" s="131">
        <f t="shared" si="98"/>
        <v>0</v>
      </c>
      <c r="O99" s="132">
        <f t="shared" si="112"/>
        <v>18</v>
      </c>
      <c r="Q99" s="133" t="s">
        <v>160</v>
      </c>
      <c r="R99" s="194"/>
      <c r="S99" s="194"/>
      <c r="T99" s="194"/>
      <c r="U99" s="194"/>
      <c r="V99" s="194"/>
      <c r="W99" s="122"/>
      <c r="X99" s="122"/>
      <c r="Y99" s="129"/>
      <c r="Z99" s="129"/>
      <c r="AA99" s="129"/>
      <c r="AB99" s="130"/>
      <c r="AC99" s="193"/>
      <c r="AD99" s="131">
        <f t="shared" si="120"/>
        <v>0</v>
      </c>
      <c r="AE99" s="132">
        <f t="shared" si="78"/>
        <v>275</v>
      </c>
      <c r="AF99" s="133" t="s">
        <v>160</v>
      </c>
      <c r="AG99" s="194"/>
      <c r="AH99" s="194"/>
      <c r="AI99" s="194"/>
      <c r="AJ99" s="194"/>
      <c r="AK99" s="194"/>
      <c r="AL99" s="122"/>
      <c r="AM99" s="122"/>
      <c r="AN99" s="129"/>
      <c r="AO99" s="129"/>
      <c r="AP99" s="129"/>
      <c r="AQ99" s="130"/>
      <c r="AR99" s="193"/>
      <c r="AS99" s="131">
        <f t="shared" si="121"/>
        <v>0</v>
      </c>
      <c r="AT99" s="132">
        <f t="shared" si="79"/>
        <v>1114</v>
      </c>
      <c r="AU99" s="133" t="s">
        <v>160</v>
      </c>
      <c r="AV99" s="194"/>
      <c r="AW99" s="194"/>
      <c r="AX99" s="194"/>
      <c r="AY99" s="194"/>
      <c r="AZ99" s="194"/>
      <c r="BA99" s="122"/>
      <c r="BB99" s="122"/>
      <c r="BC99" s="129"/>
      <c r="BD99" s="129"/>
      <c r="BE99" s="129"/>
      <c r="BF99" s="130"/>
      <c r="BG99" s="193"/>
      <c r="BH99" s="131">
        <f t="shared" si="122"/>
        <v>0</v>
      </c>
      <c r="BI99" s="132">
        <f t="shared" si="80"/>
        <v>1114</v>
      </c>
      <c r="BJ99" s="400"/>
      <c r="BK99" s="133" t="s">
        <v>160</v>
      </c>
      <c r="BL99" s="194"/>
      <c r="BM99" s="194"/>
      <c r="BN99" s="194"/>
      <c r="BO99" s="194"/>
      <c r="BP99" s="194"/>
      <c r="BQ99" s="122"/>
      <c r="BR99" s="122"/>
      <c r="BS99" s="129"/>
      <c r="BT99" s="129"/>
      <c r="BU99" s="129"/>
      <c r="BV99" s="130"/>
      <c r="BW99" s="193"/>
      <c r="BX99" s="131">
        <f t="shared" si="123"/>
        <v>0</v>
      </c>
      <c r="BY99" s="132">
        <f t="shared" si="99"/>
        <v>686</v>
      </c>
      <c r="BZ99" s="400"/>
      <c r="CA99" s="133" t="s">
        <v>160</v>
      </c>
      <c r="CB99" s="194"/>
      <c r="CC99" s="194"/>
      <c r="CD99" s="194"/>
      <c r="CE99" s="194"/>
      <c r="CF99" s="194"/>
      <c r="CG99" s="122"/>
      <c r="CH99" s="122"/>
      <c r="CI99" s="129"/>
      <c r="CJ99" s="129"/>
      <c r="CK99" s="129"/>
      <c r="CL99" s="130"/>
      <c r="CM99" s="193"/>
      <c r="CN99" s="131">
        <f t="shared" si="124"/>
        <v>0</v>
      </c>
      <c r="CO99" s="132">
        <f t="shared" si="100"/>
        <v>0</v>
      </c>
      <c r="CP99" s="363" t="s">
        <v>160</v>
      </c>
      <c r="CQ99" s="364"/>
      <c r="CR99" s="364"/>
      <c r="CS99" s="364"/>
      <c r="CT99" s="364"/>
      <c r="CU99" s="364"/>
      <c r="CV99" s="358"/>
      <c r="CW99" s="358"/>
      <c r="CX99" s="367"/>
      <c r="CY99" s="367"/>
      <c r="CZ99" s="367"/>
      <c r="DA99" s="368"/>
      <c r="DB99" s="369"/>
      <c r="DC99" s="370">
        <f t="shared" si="125"/>
        <v>0</v>
      </c>
      <c r="DD99" s="371">
        <f t="shared" si="113"/>
        <v>0</v>
      </c>
      <c r="DE99" s="133" t="s">
        <v>160</v>
      </c>
      <c r="DF99" s="194"/>
      <c r="DG99" s="194"/>
      <c r="DH99" s="194"/>
      <c r="DI99" s="194"/>
      <c r="DJ99" s="194"/>
      <c r="DK99" s="122"/>
      <c r="DL99" s="122"/>
      <c r="DM99" s="129"/>
      <c r="DN99" s="129"/>
      <c r="DO99" s="129"/>
      <c r="DP99" s="130"/>
      <c r="DQ99" s="193"/>
      <c r="DR99" s="131">
        <f t="shared" si="126"/>
        <v>0</v>
      </c>
      <c r="DS99" s="132">
        <f t="shared" si="101"/>
        <v>0</v>
      </c>
      <c r="DT99" s="133" t="s">
        <v>160</v>
      </c>
      <c r="DU99" s="194"/>
      <c r="DV99" s="194"/>
      <c r="DW99" s="194"/>
      <c r="DX99" s="194"/>
      <c r="DY99" s="194"/>
      <c r="DZ99" s="122"/>
      <c r="EA99" s="122"/>
      <c r="EB99" s="129"/>
      <c r="EC99" s="129"/>
      <c r="ED99" s="129"/>
      <c r="EE99" s="130"/>
      <c r="EF99" s="193"/>
      <c r="EG99" s="131">
        <f t="shared" si="127"/>
        <v>0</v>
      </c>
      <c r="EH99" s="132">
        <f t="shared" si="102"/>
        <v>0</v>
      </c>
      <c r="EI99" s="133" t="s">
        <v>160</v>
      </c>
      <c r="EJ99" s="194"/>
      <c r="EK99" s="194"/>
      <c r="EL99" s="194"/>
      <c r="EM99" s="194"/>
      <c r="EN99" s="194"/>
      <c r="EO99" s="122"/>
      <c r="EP99" s="122"/>
      <c r="EQ99" s="129"/>
      <c r="ER99" s="129"/>
      <c r="ES99" s="129"/>
      <c r="ET99" s="130"/>
      <c r="EU99" s="193"/>
      <c r="EV99" s="131">
        <f t="shared" si="128"/>
        <v>0</v>
      </c>
      <c r="EW99" s="132">
        <f t="shared" si="103"/>
        <v>0</v>
      </c>
      <c r="EX99" s="133" t="s">
        <v>160</v>
      </c>
      <c r="EY99" s="194"/>
      <c r="EZ99" s="194"/>
      <c r="FA99" s="194"/>
      <c r="FB99" s="194"/>
      <c r="FC99" s="194"/>
      <c r="FD99" s="122"/>
      <c r="FE99" s="122"/>
      <c r="FF99" s="129"/>
      <c r="FG99" s="129"/>
      <c r="FH99" s="129"/>
      <c r="FI99" s="130"/>
      <c r="FJ99" s="193"/>
      <c r="FK99" s="131">
        <f t="shared" si="129"/>
        <v>0</v>
      </c>
      <c r="FL99" s="132">
        <f t="shared" si="104"/>
        <v>0</v>
      </c>
      <c r="FM99" s="133" t="s">
        <v>160</v>
      </c>
      <c r="FN99" s="194"/>
      <c r="FO99" s="194"/>
      <c r="FP99" s="194"/>
      <c r="FQ99" s="194"/>
      <c r="FR99" s="194"/>
      <c r="FS99" s="122"/>
      <c r="FT99" s="122"/>
      <c r="FU99" s="129"/>
      <c r="FV99" s="129"/>
      <c r="FW99" s="129"/>
      <c r="FX99" s="130"/>
      <c r="FY99" s="193"/>
      <c r="FZ99" s="131">
        <f t="shared" si="130"/>
        <v>0</v>
      </c>
      <c r="GA99" s="132">
        <f t="shared" si="105"/>
        <v>0</v>
      </c>
      <c r="GB99" s="133" t="s">
        <v>160</v>
      </c>
      <c r="GC99" s="194"/>
      <c r="GD99" s="194"/>
      <c r="GE99" s="194"/>
      <c r="GF99" s="194"/>
      <c r="GG99" s="194"/>
      <c r="GH99" s="122"/>
      <c r="GI99" s="122"/>
      <c r="GJ99" s="129"/>
      <c r="GK99" s="129"/>
      <c r="GL99" s="129"/>
      <c r="GM99" s="130"/>
      <c r="GN99" s="193"/>
      <c r="GO99" s="131">
        <f t="shared" si="131"/>
        <v>0</v>
      </c>
      <c r="GP99" s="132">
        <f t="shared" si="106"/>
        <v>0</v>
      </c>
      <c r="GQ99" s="133" t="s">
        <v>160</v>
      </c>
      <c r="GR99" s="194"/>
      <c r="GS99" s="194"/>
      <c r="GT99" s="194"/>
      <c r="GU99" s="194"/>
      <c r="GV99" s="194"/>
      <c r="GW99" s="122"/>
      <c r="GX99" s="122"/>
      <c r="GY99" s="129"/>
      <c r="GZ99" s="129"/>
      <c r="HA99" s="129"/>
      <c r="HB99" s="130"/>
      <c r="HC99" s="193"/>
      <c r="HD99" s="131">
        <f t="shared" si="132"/>
        <v>0</v>
      </c>
      <c r="HE99" s="132">
        <f t="shared" si="107"/>
        <v>2737</v>
      </c>
      <c r="HF99" s="133" t="s">
        <v>160</v>
      </c>
      <c r="HG99" s="194"/>
      <c r="HH99" s="194"/>
      <c r="HI99" s="194"/>
      <c r="HJ99" s="194"/>
      <c r="HK99" s="194"/>
      <c r="HL99" s="122"/>
      <c r="HM99" s="122"/>
      <c r="HN99" s="129"/>
      <c r="HO99" s="129"/>
      <c r="HP99" s="129"/>
      <c r="HQ99" s="130"/>
      <c r="HR99" s="193"/>
      <c r="HS99" s="131">
        <f t="shared" si="133"/>
        <v>0</v>
      </c>
      <c r="HT99" s="132">
        <f t="shared" si="114"/>
        <v>1341</v>
      </c>
      <c r="HU99" s="133" t="s">
        <v>160</v>
      </c>
      <c r="HV99" s="194"/>
      <c r="HW99" s="194"/>
      <c r="HX99" s="194"/>
      <c r="HY99" s="194"/>
      <c r="HZ99" s="194"/>
      <c r="IA99" s="122"/>
      <c r="IB99" s="122"/>
      <c r="IC99" s="129"/>
      <c r="ID99" s="129"/>
      <c r="IE99" s="129"/>
      <c r="IF99" s="130"/>
      <c r="IG99" s="193"/>
      <c r="IH99" s="131">
        <f t="shared" si="134"/>
        <v>0</v>
      </c>
      <c r="II99" s="132">
        <f t="shared" si="115"/>
        <v>6499</v>
      </c>
      <c r="IJ99" s="133" t="s">
        <v>160</v>
      </c>
      <c r="IK99" s="194"/>
      <c r="IL99" s="194"/>
      <c r="IM99" s="194"/>
      <c r="IN99" s="194"/>
      <c r="IO99" s="194"/>
      <c r="IP99" s="122"/>
      <c r="IQ99" s="122"/>
      <c r="IR99" s="129"/>
      <c r="IS99" s="129"/>
      <c r="IT99" s="129"/>
      <c r="IU99" s="130"/>
      <c r="IV99" s="193"/>
      <c r="IW99" s="131">
        <f t="shared" si="135"/>
        <v>0</v>
      </c>
      <c r="IX99" s="132">
        <f t="shared" si="116"/>
        <v>1508</v>
      </c>
      <c r="IY99" s="133" t="s">
        <v>160</v>
      </c>
      <c r="IZ99" s="194"/>
      <c r="JA99" s="194"/>
      <c r="JB99" s="194"/>
      <c r="JC99" s="194"/>
      <c r="JD99" s="194"/>
      <c r="JE99" s="122"/>
      <c r="JF99" s="122"/>
      <c r="JG99" s="129"/>
      <c r="JH99" s="129"/>
      <c r="JI99" s="129"/>
      <c r="JJ99" s="130"/>
      <c r="JK99" s="193"/>
      <c r="JL99" s="131">
        <f t="shared" si="136"/>
        <v>0</v>
      </c>
      <c r="JM99" s="132">
        <f t="shared" si="148"/>
        <v>2955</v>
      </c>
      <c r="JN99" s="133" t="s">
        <v>160</v>
      </c>
      <c r="JO99" s="194"/>
      <c r="JP99" s="194"/>
      <c r="JQ99" s="194"/>
      <c r="JR99" s="194"/>
      <c r="JS99" s="194"/>
      <c r="JT99" s="122"/>
      <c r="JU99" s="122"/>
      <c r="JV99" s="129"/>
      <c r="JW99" s="129"/>
      <c r="JX99" s="129"/>
      <c r="JY99" s="130"/>
      <c r="JZ99" s="193"/>
      <c r="KA99" s="131">
        <f t="shared" si="149"/>
        <v>0</v>
      </c>
      <c r="KB99" s="132">
        <f t="shared" si="117"/>
        <v>252</v>
      </c>
      <c r="KC99" s="133" t="s">
        <v>160</v>
      </c>
      <c r="KD99" s="194"/>
      <c r="KE99" s="194"/>
      <c r="KF99" s="194"/>
      <c r="KG99" s="194"/>
      <c r="KH99" s="194"/>
      <c r="KI99" s="122"/>
      <c r="KJ99" s="122"/>
      <c r="KK99" s="129"/>
      <c r="KL99" s="129"/>
      <c r="KM99" s="129"/>
      <c r="KN99" s="130"/>
      <c r="KO99" s="193"/>
      <c r="KP99" s="131">
        <f t="shared" si="137"/>
        <v>0</v>
      </c>
      <c r="KQ99" s="132">
        <f t="shared" si="118"/>
        <v>-230</v>
      </c>
      <c r="KR99" s="133" t="s">
        <v>160</v>
      </c>
      <c r="KS99" s="194"/>
      <c r="KT99" s="194"/>
      <c r="KU99" s="194"/>
      <c r="KV99" s="194"/>
      <c r="KW99" s="194"/>
      <c r="KX99" s="122"/>
      <c r="KY99" s="122"/>
      <c r="KZ99" s="129"/>
      <c r="LA99" s="129"/>
      <c r="LB99" s="129"/>
      <c r="LC99" s="130"/>
      <c r="LD99" s="193"/>
      <c r="LE99" s="131">
        <f t="shared" si="138"/>
        <v>0</v>
      </c>
      <c r="LF99" s="132">
        <f t="shared" si="119"/>
        <v>2138</v>
      </c>
      <c r="LG99" s="271"/>
      <c r="LH99" s="133" t="s">
        <v>160</v>
      </c>
      <c r="LI99" s="194"/>
      <c r="LJ99" s="194"/>
      <c r="LK99" s="194"/>
      <c r="LL99" s="194"/>
      <c r="LM99" s="192"/>
      <c r="LN99" s="194"/>
      <c r="LO99" s="194"/>
      <c r="LP99" s="121"/>
      <c r="LQ99" s="122"/>
      <c r="LR99" s="122"/>
      <c r="LS99" s="122"/>
      <c r="LT99" s="122"/>
      <c r="LU99" s="129">
        <v>1</v>
      </c>
      <c r="LV99" s="129"/>
      <c r="LW99" s="129"/>
      <c r="LX99" s="130"/>
      <c r="LY99" s="193">
        <v>848</v>
      </c>
      <c r="LZ99" s="131">
        <f t="shared" si="139"/>
        <v>0</v>
      </c>
      <c r="MA99" s="132">
        <f t="shared" si="108"/>
        <v>0</v>
      </c>
      <c r="MB99" s="229"/>
      <c r="MC99" s="133" t="s">
        <v>160</v>
      </c>
      <c r="MD99" s="194"/>
      <c r="ME99" s="194"/>
      <c r="MF99" s="194"/>
      <c r="MG99" s="194"/>
      <c r="MH99" s="192"/>
      <c r="MI99" s="194"/>
      <c r="MJ99" s="194"/>
      <c r="MK99" s="121"/>
      <c r="ML99" s="122"/>
      <c r="MM99" s="122"/>
      <c r="MN99" s="122"/>
      <c r="MO99" s="122"/>
      <c r="MP99" s="129">
        <v>1</v>
      </c>
      <c r="MQ99" s="129"/>
      <c r="MR99" s="129"/>
      <c r="MS99" s="130"/>
      <c r="MT99" s="193">
        <v>848</v>
      </c>
      <c r="MU99" s="131">
        <f t="shared" si="140"/>
        <v>0</v>
      </c>
      <c r="MV99" s="132">
        <f t="shared" si="109"/>
        <v>0</v>
      </c>
      <c r="MX99" s="133" t="s">
        <v>160</v>
      </c>
      <c r="MY99" s="194"/>
      <c r="MZ99" s="194"/>
      <c r="NA99" s="194"/>
      <c r="NB99" s="194"/>
      <c r="NC99" s="192"/>
      <c r="ND99" s="194"/>
      <c r="NE99" s="194"/>
      <c r="NF99" s="121"/>
      <c r="NG99" s="122"/>
      <c r="NH99" s="122"/>
      <c r="NI99" s="122"/>
      <c r="NJ99" s="122"/>
      <c r="NK99" s="129">
        <v>1</v>
      </c>
      <c r="NL99" s="129"/>
      <c r="NM99" s="129"/>
      <c r="NN99" s="130"/>
      <c r="NO99" s="193">
        <v>848</v>
      </c>
      <c r="NP99" s="131">
        <f t="shared" si="141"/>
        <v>0</v>
      </c>
      <c r="NQ99" s="132">
        <f t="shared" si="110"/>
        <v>0</v>
      </c>
      <c r="NS99" s="133" t="s">
        <v>160</v>
      </c>
      <c r="NT99" s="194"/>
      <c r="NU99" s="194"/>
      <c r="NV99" s="194"/>
      <c r="NW99" s="194"/>
      <c r="NX99" s="192"/>
      <c r="NY99" s="194"/>
      <c r="NZ99" s="194"/>
      <c r="OA99" s="121"/>
      <c r="OB99" s="122"/>
      <c r="OC99" s="122"/>
      <c r="OD99" s="122"/>
      <c r="OE99" s="122"/>
      <c r="OF99" s="129"/>
      <c r="OG99" s="129"/>
      <c r="OH99" s="129"/>
      <c r="OI99" s="130"/>
      <c r="OJ99" s="193">
        <v>1000</v>
      </c>
      <c r="OK99" s="131">
        <f t="shared" si="142"/>
        <v>0</v>
      </c>
      <c r="OL99" s="132">
        <f t="shared" si="111"/>
        <v>1233</v>
      </c>
      <c r="OQ99" s="363" t="s">
        <v>160</v>
      </c>
      <c r="OR99" s="473"/>
      <c r="OS99" s="473"/>
      <c r="OT99" s="473"/>
      <c r="OU99" s="473"/>
      <c r="OV99" s="473"/>
      <c r="OW99" s="358"/>
      <c r="OX99" s="358"/>
      <c r="OY99" s="367"/>
      <c r="OZ99" s="367"/>
      <c r="PA99" s="367"/>
      <c r="PB99" s="368"/>
      <c r="PC99" s="476">
        <v>1000</v>
      </c>
      <c r="PD99" s="370">
        <f t="shared" si="143"/>
        <v>0</v>
      </c>
      <c r="PE99" s="477">
        <f t="shared" si="89"/>
        <v>0</v>
      </c>
      <c r="PF99" s="133" t="s">
        <v>160</v>
      </c>
      <c r="PG99" s="194"/>
      <c r="PH99" s="194"/>
      <c r="PI99" s="194"/>
      <c r="PJ99" s="194"/>
      <c r="PK99" s="194"/>
      <c r="PL99" s="122"/>
      <c r="PM99" s="122"/>
      <c r="PN99" s="129"/>
      <c r="PO99" s="129"/>
      <c r="PP99" s="129"/>
      <c r="PQ99" s="130"/>
      <c r="PR99" s="193">
        <v>1000</v>
      </c>
      <c r="PS99" s="131">
        <f t="shared" si="144"/>
        <v>0</v>
      </c>
      <c r="PT99" s="132">
        <f t="shared" si="90"/>
        <v>0</v>
      </c>
      <c r="PU99" s="133" t="s">
        <v>160</v>
      </c>
      <c r="PV99" s="194"/>
      <c r="PW99" s="194"/>
      <c r="PX99" s="194"/>
      <c r="PY99" s="194"/>
      <c r="PZ99" s="194"/>
      <c r="QA99" s="122"/>
      <c r="QB99" s="122"/>
      <c r="QC99" s="129"/>
      <c r="QD99" s="129"/>
      <c r="QE99" s="129"/>
      <c r="QF99" s="130"/>
      <c r="QG99" s="193">
        <v>1000</v>
      </c>
      <c r="QH99" s="131">
        <f t="shared" si="145"/>
        <v>0</v>
      </c>
      <c r="QI99" s="132">
        <f t="shared" si="91"/>
        <v>0</v>
      </c>
      <c r="QJ99" s="133" t="s">
        <v>160</v>
      </c>
      <c r="QK99" s="194"/>
      <c r="QL99" s="194"/>
      <c r="QM99" s="194"/>
      <c r="QN99" s="194"/>
      <c r="QO99" s="194"/>
      <c r="QP99" s="122"/>
      <c r="QQ99" s="122"/>
      <c r="QR99" s="129"/>
      <c r="QS99" s="129"/>
      <c r="QT99" s="129"/>
      <c r="QU99" s="130"/>
      <c r="QV99" s="193">
        <v>1000</v>
      </c>
      <c r="QW99" s="131">
        <f t="shared" si="146"/>
        <v>0</v>
      </c>
      <c r="QX99" s="132">
        <f t="shared" si="92"/>
        <v>0</v>
      </c>
      <c r="QY99" s="133" t="s">
        <v>160</v>
      </c>
      <c r="QZ99" s="194"/>
      <c r="RA99" s="194"/>
      <c r="RB99" s="194"/>
      <c r="RC99" s="194"/>
      <c r="RD99" s="194"/>
      <c r="RE99" s="122"/>
      <c r="RF99" s="122"/>
      <c r="RG99" s="129"/>
      <c r="RH99" s="129"/>
      <c r="RI99" s="129"/>
      <c r="RJ99" s="130"/>
      <c r="RK99" s="193">
        <v>1000</v>
      </c>
      <c r="RL99" s="131">
        <f t="shared" si="147"/>
        <v>0</v>
      </c>
      <c r="RM99" s="132">
        <f t="shared" si="93"/>
        <v>327</v>
      </c>
    </row>
    <row r="100" spans="1:481" ht="14.4">
      <c r="A100" s="133" t="s">
        <v>161</v>
      </c>
      <c r="B100" s="194"/>
      <c r="C100" s="194"/>
      <c r="D100" s="194"/>
      <c r="E100" s="194"/>
      <c r="F100" s="194"/>
      <c r="G100" s="122"/>
      <c r="H100" s="122"/>
      <c r="I100" s="129"/>
      <c r="J100" s="129"/>
      <c r="K100" s="129"/>
      <c r="L100" s="130"/>
      <c r="M100" s="193">
        <v>1000</v>
      </c>
      <c r="N100" s="131">
        <f t="shared" si="98"/>
        <v>0</v>
      </c>
      <c r="O100" s="132">
        <f t="shared" si="112"/>
        <v>18</v>
      </c>
      <c r="Q100" s="133" t="s">
        <v>161</v>
      </c>
      <c r="R100" s="194"/>
      <c r="S100" s="194"/>
      <c r="T100" s="194"/>
      <c r="U100" s="194"/>
      <c r="V100" s="194"/>
      <c r="W100" s="122"/>
      <c r="X100" s="122"/>
      <c r="Y100" s="129"/>
      <c r="Z100" s="129"/>
      <c r="AA100" s="129"/>
      <c r="AB100" s="130"/>
      <c r="AC100" s="193"/>
      <c r="AD100" s="131">
        <f t="shared" si="120"/>
        <v>0</v>
      </c>
      <c r="AE100" s="132">
        <f t="shared" si="78"/>
        <v>275</v>
      </c>
      <c r="AF100" s="133" t="s">
        <v>161</v>
      </c>
      <c r="AG100" s="194"/>
      <c r="AH100" s="194"/>
      <c r="AI100" s="194"/>
      <c r="AJ100" s="194"/>
      <c r="AK100" s="194"/>
      <c r="AL100" s="122"/>
      <c r="AM100" s="122"/>
      <c r="AN100" s="129"/>
      <c r="AO100" s="129"/>
      <c r="AP100" s="129"/>
      <c r="AQ100" s="130"/>
      <c r="AR100" s="193"/>
      <c r="AS100" s="131">
        <f t="shared" si="121"/>
        <v>0</v>
      </c>
      <c r="AT100" s="132">
        <f t="shared" si="79"/>
        <v>1114</v>
      </c>
      <c r="AU100" s="133" t="s">
        <v>161</v>
      </c>
      <c r="AV100" s="194"/>
      <c r="AW100" s="194"/>
      <c r="AX100" s="194"/>
      <c r="AY100" s="194"/>
      <c r="AZ100" s="194"/>
      <c r="BA100" s="122"/>
      <c r="BB100" s="122"/>
      <c r="BC100" s="129"/>
      <c r="BD100" s="129"/>
      <c r="BE100" s="129"/>
      <c r="BF100" s="130"/>
      <c r="BG100" s="193"/>
      <c r="BH100" s="131">
        <f t="shared" si="122"/>
        <v>0</v>
      </c>
      <c r="BI100" s="132">
        <f t="shared" si="80"/>
        <v>1114</v>
      </c>
      <c r="BJ100" s="400"/>
      <c r="BK100" s="133" t="s">
        <v>161</v>
      </c>
      <c r="BL100" s="194"/>
      <c r="BM100" s="194"/>
      <c r="BN100" s="194"/>
      <c r="BO100" s="194"/>
      <c r="BP100" s="194"/>
      <c r="BQ100" s="122"/>
      <c r="BR100" s="122"/>
      <c r="BS100" s="129"/>
      <c r="BT100" s="129"/>
      <c r="BU100" s="129"/>
      <c r="BV100" s="130"/>
      <c r="BW100" s="193"/>
      <c r="BX100" s="131">
        <f t="shared" si="123"/>
        <v>0</v>
      </c>
      <c r="BY100" s="132">
        <f t="shared" si="99"/>
        <v>686</v>
      </c>
      <c r="BZ100" s="400"/>
      <c r="CA100" s="133" t="s">
        <v>161</v>
      </c>
      <c r="CB100" s="194"/>
      <c r="CC100" s="194"/>
      <c r="CD100" s="194"/>
      <c r="CE100" s="194"/>
      <c r="CF100" s="194"/>
      <c r="CG100" s="122"/>
      <c r="CH100" s="122"/>
      <c r="CI100" s="129"/>
      <c r="CJ100" s="129"/>
      <c r="CK100" s="129"/>
      <c r="CL100" s="130"/>
      <c r="CM100" s="193"/>
      <c r="CN100" s="131">
        <f t="shared" si="124"/>
        <v>0</v>
      </c>
      <c r="CO100" s="132">
        <f t="shared" si="100"/>
        <v>0</v>
      </c>
      <c r="CP100" s="363" t="s">
        <v>161</v>
      </c>
      <c r="CQ100" s="364"/>
      <c r="CR100" s="364"/>
      <c r="CS100" s="364"/>
      <c r="CT100" s="364"/>
      <c r="CU100" s="364"/>
      <c r="CV100" s="358"/>
      <c r="CW100" s="358"/>
      <c r="CX100" s="367"/>
      <c r="CY100" s="367"/>
      <c r="CZ100" s="367"/>
      <c r="DA100" s="368"/>
      <c r="DB100" s="369"/>
      <c r="DC100" s="370">
        <f t="shared" si="125"/>
        <v>0</v>
      </c>
      <c r="DD100" s="371">
        <f t="shared" si="113"/>
        <v>0</v>
      </c>
      <c r="DE100" s="133" t="s">
        <v>161</v>
      </c>
      <c r="DF100" s="194"/>
      <c r="DG100" s="194"/>
      <c r="DH100" s="194"/>
      <c r="DI100" s="194"/>
      <c r="DJ100" s="194"/>
      <c r="DK100" s="122"/>
      <c r="DL100" s="122"/>
      <c r="DM100" s="129"/>
      <c r="DN100" s="129"/>
      <c r="DO100" s="129"/>
      <c r="DP100" s="130"/>
      <c r="DQ100" s="193"/>
      <c r="DR100" s="131">
        <f t="shared" si="126"/>
        <v>0</v>
      </c>
      <c r="DS100" s="132">
        <f t="shared" si="101"/>
        <v>0</v>
      </c>
      <c r="DT100" s="133" t="s">
        <v>161</v>
      </c>
      <c r="DU100" s="194"/>
      <c r="DV100" s="194"/>
      <c r="DW100" s="194"/>
      <c r="DX100" s="194"/>
      <c r="DY100" s="194"/>
      <c r="DZ100" s="122"/>
      <c r="EA100" s="122"/>
      <c r="EB100" s="129"/>
      <c r="EC100" s="129"/>
      <c r="ED100" s="129"/>
      <c r="EE100" s="130"/>
      <c r="EF100" s="193"/>
      <c r="EG100" s="131">
        <f t="shared" si="127"/>
        <v>0</v>
      </c>
      <c r="EH100" s="132">
        <f t="shared" si="102"/>
        <v>0</v>
      </c>
      <c r="EI100" s="133" t="s">
        <v>161</v>
      </c>
      <c r="EJ100" s="194"/>
      <c r="EK100" s="194"/>
      <c r="EL100" s="194"/>
      <c r="EM100" s="194"/>
      <c r="EN100" s="194"/>
      <c r="EO100" s="122"/>
      <c r="EP100" s="122"/>
      <c r="EQ100" s="129"/>
      <c r="ER100" s="129"/>
      <c r="ES100" s="129"/>
      <c r="ET100" s="130"/>
      <c r="EU100" s="193"/>
      <c r="EV100" s="131">
        <f t="shared" si="128"/>
        <v>0</v>
      </c>
      <c r="EW100" s="132">
        <f t="shared" si="103"/>
        <v>0</v>
      </c>
      <c r="EX100" s="133" t="s">
        <v>161</v>
      </c>
      <c r="EY100" s="194"/>
      <c r="EZ100" s="194"/>
      <c r="FA100" s="194"/>
      <c r="FB100" s="194"/>
      <c r="FC100" s="194"/>
      <c r="FD100" s="122"/>
      <c r="FE100" s="122"/>
      <c r="FF100" s="129"/>
      <c r="FG100" s="129"/>
      <c r="FH100" s="129"/>
      <c r="FI100" s="130"/>
      <c r="FJ100" s="193"/>
      <c r="FK100" s="131">
        <f t="shared" si="129"/>
        <v>0</v>
      </c>
      <c r="FL100" s="132">
        <f t="shared" si="104"/>
        <v>0</v>
      </c>
      <c r="FM100" s="133" t="s">
        <v>161</v>
      </c>
      <c r="FN100" s="194"/>
      <c r="FO100" s="194"/>
      <c r="FP100" s="194"/>
      <c r="FQ100" s="194"/>
      <c r="FR100" s="194"/>
      <c r="FS100" s="122"/>
      <c r="FT100" s="122"/>
      <c r="FU100" s="129"/>
      <c r="FV100" s="129"/>
      <c r="FW100" s="129"/>
      <c r="FX100" s="130"/>
      <c r="FY100" s="193"/>
      <c r="FZ100" s="131">
        <f t="shared" si="130"/>
        <v>0</v>
      </c>
      <c r="GA100" s="132">
        <f t="shared" si="105"/>
        <v>0</v>
      </c>
      <c r="GB100" s="133" t="s">
        <v>161</v>
      </c>
      <c r="GC100" s="194"/>
      <c r="GD100" s="194"/>
      <c r="GE100" s="194"/>
      <c r="GF100" s="194"/>
      <c r="GG100" s="194"/>
      <c r="GH100" s="122"/>
      <c r="GI100" s="122"/>
      <c r="GJ100" s="129"/>
      <c r="GK100" s="129"/>
      <c r="GL100" s="129"/>
      <c r="GM100" s="130"/>
      <c r="GN100" s="193"/>
      <c r="GO100" s="131">
        <f t="shared" si="131"/>
        <v>0</v>
      </c>
      <c r="GP100" s="132">
        <f t="shared" si="106"/>
        <v>0</v>
      </c>
      <c r="GQ100" s="133" t="s">
        <v>161</v>
      </c>
      <c r="GR100" s="194"/>
      <c r="GS100" s="194"/>
      <c r="GT100" s="194"/>
      <c r="GU100" s="194"/>
      <c r="GV100" s="194"/>
      <c r="GW100" s="122"/>
      <c r="GX100" s="122"/>
      <c r="GY100" s="129"/>
      <c r="GZ100" s="129"/>
      <c r="HA100" s="129"/>
      <c r="HB100" s="130"/>
      <c r="HC100" s="193"/>
      <c r="HD100" s="131">
        <f t="shared" si="132"/>
        <v>0</v>
      </c>
      <c r="HE100" s="132">
        <f t="shared" si="107"/>
        <v>2737</v>
      </c>
      <c r="HF100" s="133" t="s">
        <v>161</v>
      </c>
      <c r="HG100" s="194"/>
      <c r="HH100" s="194"/>
      <c r="HI100" s="194"/>
      <c r="HJ100" s="194"/>
      <c r="HK100" s="194"/>
      <c r="HL100" s="122"/>
      <c r="HM100" s="122"/>
      <c r="HN100" s="129"/>
      <c r="HO100" s="129"/>
      <c r="HP100" s="129"/>
      <c r="HQ100" s="130"/>
      <c r="HR100" s="193"/>
      <c r="HS100" s="131">
        <f t="shared" si="133"/>
        <v>0</v>
      </c>
      <c r="HT100" s="132">
        <f t="shared" si="114"/>
        <v>1341</v>
      </c>
      <c r="HU100" s="133" t="s">
        <v>161</v>
      </c>
      <c r="HV100" s="194"/>
      <c r="HW100" s="194"/>
      <c r="HX100" s="194"/>
      <c r="HY100" s="194"/>
      <c r="HZ100" s="194"/>
      <c r="IA100" s="122"/>
      <c r="IB100" s="122"/>
      <c r="IC100" s="129"/>
      <c r="ID100" s="129"/>
      <c r="IE100" s="129"/>
      <c r="IF100" s="130"/>
      <c r="IG100" s="193"/>
      <c r="IH100" s="131">
        <f t="shared" si="134"/>
        <v>0</v>
      </c>
      <c r="II100" s="132">
        <f t="shared" si="115"/>
        <v>6499</v>
      </c>
      <c r="IJ100" s="133" t="s">
        <v>161</v>
      </c>
      <c r="IK100" s="194"/>
      <c r="IL100" s="194"/>
      <c r="IM100" s="194"/>
      <c r="IN100" s="194"/>
      <c r="IO100" s="194"/>
      <c r="IP100" s="122"/>
      <c r="IQ100" s="122"/>
      <c r="IR100" s="129"/>
      <c r="IS100" s="129"/>
      <c r="IT100" s="129"/>
      <c r="IU100" s="130"/>
      <c r="IV100" s="193"/>
      <c r="IW100" s="131">
        <f t="shared" si="135"/>
        <v>0</v>
      </c>
      <c r="IX100" s="132">
        <f t="shared" si="116"/>
        <v>1508</v>
      </c>
      <c r="IY100" s="133" t="s">
        <v>161</v>
      </c>
      <c r="IZ100" s="194"/>
      <c r="JA100" s="194"/>
      <c r="JB100" s="194"/>
      <c r="JC100" s="194"/>
      <c r="JD100" s="194"/>
      <c r="JE100" s="122"/>
      <c r="JF100" s="122"/>
      <c r="JG100" s="129"/>
      <c r="JH100" s="129"/>
      <c r="JI100" s="129"/>
      <c r="JJ100" s="130"/>
      <c r="JK100" s="193"/>
      <c r="JL100" s="131">
        <f t="shared" si="136"/>
        <v>0</v>
      </c>
      <c r="JM100" s="132">
        <f t="shared" si="148"/>
        <v>2955</v>
      </c>
      <c r="JN100" s="133" t="s">
        <v>161</v>
      </c>
      <c r="JO100" s="194"/>
      <c r="JP100" s="194"/>
      <c r="JQ100" s="194"/>
      <c r="JR100" s="194"/>
      <c r="JS100" s="194"/>
      <c r="JT100" s="122"/>
      <c r="JU100" s="122"/>
      <c r="JV100" s="129"/>
      <c r="JW100" s="129"/>
      <c r="JX100" s="129"/>
      <c r="JY100" s="130"/>
      <c r="JZ100" s="193"/>
      <c r="KA100" s="131">
        <f t="shared" si="149"/>
        <v>0</v>
      </c>
      <c r="KB100" s="132">
        <f t="shared" si="117"/>
        <v>252</v>
      </c>
      <c r="KC100" s="133" t="s">
        <v>161</v>
      </c>
      <c r="KD100" s="194"/>
      <c r="KE100" s="194"/>
      <c r="KF100" s="194"/>
      <c r="KG100" s="194"/>
      <c r="KH100" s="194"/>
      <c r="KI100" s="122"/>
      <c r="KJ100" s="122"/>
      <c r="KK100" s="129"/>
      <c r="KL100" s="129"/>
      <c r="KM100" s="129"/>
      <c r="KN100" s="130"/>
      <c r="KO100" s="193"/>
      <c r="KP100" s="131">
        <f t="shared" si="137"/>
        <v>0</v>
      </c>
      <c r="KQ100" s="132">
        <f t="shared" si="118"/>
        <v>-230</v>
      </c>
      <c r="KR100" s="133" t="s">
        <v>161</v>
      </c>
      <c r="KS100" s="194"/>
      <c r="KT100" s="194"/>
      <c r="KU100" s="194"/>
      <c r="KV100" s="194"/>
      <c r="KW100" s="194"/>
      <c r="KX100" s="122"/>
      <c r="KY100" s="122"/>
      <c r="KZ100" s="129"/>
      <c r="LA100" s="129"/>
      <c r="LB100" s="129"/>
      <c r="LC100" s="130"/>
      <c r="LD100" s="193"/>
      <c r="LE100" s="131">
        <f t="shared" si="138"/>
        <v>0</v>
      </c>
      <c r="LF100" s="132">
        <f t="shared" si="119"/>
        <v>2138</v>
      </c>
      <c r="LG100" s="271"/>
      <c r="LH100" s="133" t="s">
        <v>161</v>
      </c>
      <c r="LI100" s="194"/>
      <c r="LJ100" s="194"/>
      <c r="LK100" s="194"/>
      <c r="LL100" s="194"/>
      <c r="LM100" s="192"/>
      <c r="LN100" s="194"/>
      <c r="LO100" s="194"/>
      <c r="LP100" s="121"/>
      <c r="LQ100" s="122"/>
      <c r="LR100" s="122"/>
      <c r="LS100" s="122"/>
      <c r="LT100" s="122"/>
      <c r="LU100" s="129">
        <v>1</v>
      </c>
      <c r="LV100" s="129"/>
      <c r="LW100" s="129"/>
      <c r="LX100" s="130"/>
      <c r="LY100" s="193">
        <v>1000</v>
      </c>
      <c r="LZ100" s="131">
        <f t="shared" si="139"/>
        <v>0</v>
      </c>
      <c r="MA100" s="132">
        <f t="shared" si="108"/>
        <v>0</v>
      </c>
      <c r="MB100" s="229"/>
      <c r="MC100" s="133" t="s">
        <v>161</v>
      </c>
      <c r="MD100" s="194"/>
      <c r="ME100" s="194"/>
      <c r="MF100" s="194"/>
      <c r="MG100" s="194"/>
      <c r="MH100" s="192"/>
      <c r="MI100" s="194"/>
      <c r="MJ100" s="194"/>
      <c r="MK100" s="121"/>
      <c r="ML100" s="122"/>
      <c r="MM100" s="122"/>
      <c r="MN100" s="122"/>
      <c r="MO100" s="122"/>
      <c r="MP100" s="129">
        <v>1</v>
      </c>
      <c r="MQ100" s="129"/>
      <c r="MR100" s="129"/>
      <c r="MS100" s="130"/>
      <c r="MT100" s="193">
        <v>1000</v>
      </c>
      <c r="MU100" s="131">
        <f t="shared" si="140"/>
        <v>0</v>
      </c>
      <c r="MV100" s="132">
        <f t="shared" si="109"/>
        <v>0</v>
      </c>
      <c r="MX100" s="133" t="s">
        <v>161</v>
      </c>
      <c r="MY100" s="194"/>
      <c r="MZ100" s="194"/>
      <c r="NA100" s="194"/>
      <c r="NB100" s="194"/>
      <c r="NC100" s="192"/>
      <c r="ND100" s="194"/>
      <c r="NE100" s="194"/>
      <c r="NF100" s="121"/>
      <c r="NG100" s="122"/>
      <c r="NH100" s="122"/>
      <c r="NI100" s="122"/>
      <c r="NJ100" s="122"/>
      <c r="NK100" s="129">
        <v>1</v>
      </c>
      <c r="NL100" s="129"/>
      <c r="NM100" s="129"/>
      <c r="NN100" s="130"/>
      <c r="NO100" s="193">
        <v>1000</v>
      </c>
      <c r="NP100" s="131">
        <f t="shared" si="141"/>
        <v>0</v>
      </c>
      <c r="NQ100" s="132">
        <f t="shared" si="110"/>
        <v>0</v>
      </c>
      <c r="NS100" s="133" t="s">
        <v>161</v>
      </c>
      <c r="NT100" s="194"/>
      <c r="NU100" s="194"/>
      <c r="NV100" s="194"/>
      <c r="NW100" s="194"/>
      <c r="NX100" s="192"/>
      <c r="NY100" s="194"/>
      <c r="NZ100" s="194"/>
      <c r="OA100" s="121"/>
      <c r="OB100" s="122"/>
      <c r="OC100" s="122"/>
      <c r="OD100" s="122"/>
      <c r="OE100" s="122"/>
      <c r="OF100" s="129"/>
      <c r="OG100" s="129"/>
      <c r="OH100" s="129"/>
      <c r="OI100" s="130"/>
      <c r="OJ100" s="193">
        <v>1000</v>
      </c>
      <c r="OK100" s="131">
        <f t="shared" si="142"/>
        <v>0</v>
      </c>
      <c r="OL100" s="132">
        <f t="shared" si="111"/>
        <v>1233</v>
      </c>
      <c r="OQ100" s="363" t="s">
        <v>161</v>
      </c>
      <c r="OR100" s="473"/>
      <c r="OS100" s="473"/>
      <c r="OT100" s="473"/>
      <c r="OU100" s="473"/>
      <c r="OV100" s="473"/>
      <c r="OW100" s="358"/>
      <c r="OX100" s="358"/>
      <c r="OY100" s="367"/>
      <c r="OZ100" s="367"/>
      <c r="PA100" s="367"/>
      <c r="PB100" s="368"/>
      <c r="PC100" s="476">
        <v>1000</v>
      </c>
      <c r="PD100" s="370">
        <f t="shared" si="143"/>
        <v>0</v>
      </c>
      <c r="PE100" s="477">
        <f t="shared" si="89"/>
        <v>0</v>
      </c>
      <c r="PF100" s="133" t="s">
        <v>161</v>
      </c>
      <c r="PG100" s="194"/>
      <c r="PH100" s="194"/>
      <c r="PI100" s="194"/>
      <c r="PJ100" s="194"/>
      <c r="PK100" s="194"/>
      <c r="PL100" s="122"/>
      <c r="PM100" s="122"/>
      <c r="PN100" s="129"/>
      <c r="PO100" s="129"/>
      <c r="PP100" s="129"/>
      <c r="PQ100" s="130"/>
      <c r="PR100" s="193">
        <v>1000</v>
      </c>
      <c r="PS100" s="131">
        <f t="shared" si="144"/>
        <v>0</v>
      </c>
      <c r="PT100" s="132">
        <f t="shared" si="90"/>
        <v>0</v>
      </c>
      <c r="PU100" s="133" t="s">
        <v>161</v>
      </c>
      <c r="PV100" s="194"/>
      <c r="PW100" s="194"/>
      <c r="PX100" s="194"/>
      <c r="PY100" s="194"/>
      <c r="PZ100" s="194"/>
      <c r="QA100" s="122"/>
      <c r="QB100" s="122"/>
      <c r="QC100" s="129"/>
      <c r="QD100" s="129"/>
      <c r="QE100" s="129"/>
      <c r="QF100" s="130"/>
      <c r="QG100" s="193">
        <v>1000</v>
      </c>
      <c r="QH100" s="131">
        <f t="shared" si="145"/>
        <v>0</v>
      </c>
      <c r="QI100" s="132">
        <f t="shared" si="91"/>
        <v>0</v>
      </c>
      <c r="QJ100" s="133" t="s">
        <v>161</v>
      </c>
      <c r="QK100" s="194"/>
      <c r="QL100" s="194"/>
      <c r="QM100" s="194"/>
      <c r="QN100" s="194"/>
      <c r="QO100" s="194"/>
      <c r="QP100" s="122"/>
      <c r="QQ100" s="122"/>
      <c r="QR100" s="129"/>
      <c r="QS100" s="129"/>
      <c r="QT100" s="129"/>
      <c r="QU100" s="130"/>
      <c r="QV100" s="193">
        <v>1000</v>
      </c>
      <c r="QW100" s="131">
        <f t="shared" si="146"/>
        <v>0</v>
      </c>
      <c r="QX100" s="132">
        <f t="shared" si="92"/>
        <v>0</v>
      </c>
      <c r="QY100" s="133" t="s">
        <v>161</v>
      </c>
      <c r="QZ100" s="194"/>
      <c r="RA100" s="194"/>
      <c r="RB100" s="194"/>
      <c r="RC100" s="194"/>
      <c r="RD100" s="194"/>
      <c r="RE100" s="122"/>
      <c r="RF100" s="122"/>
      <c r="RG100" s="129"/>
      <c r="RH100" s="129"/>
      <c r="RI100" s="129"/>
      <c r="RJ100" s="130"/>
      <c r="RK100" s="193">
        <v>1000</v>
      </c>
      <c r="RL100" s="131">
        <f t="shared" si="147"/>
        <v>0</v>
      </c>
      <c r="RM100" s="132">
        <f t="shared" si="93"/>
        <v>327</v>
      </c>
    </row>
    <row r="101" spans="1:481" ht="14.4">
      <c r="A101" s="133" t="s">
        <v>162</v>
      </c>
      <c r="B101" s="194"/>
      <c r="C101" s="194"/>
      <c r="D101" s="194"/>
      <c r="E101" s="194"/>
      <c r="F101" s="194"/>
      <c r="G101" s="122"/>
      <c r="H101" s="122"/>
      <c r="I101" s="129"/>
      <c r="J101" s="129"/>
      <c r="K101" s="129"/>
      <c r="L101" s="130"/>
      <c r="M101" s="193">
        <v>1000</v>
      </c>
      <c r="N101" s="131">
        <f t="shared" si="98"/>
        <v>0</v>
      </c>
      <c r="O101" s="132">
        <f t="shared" si="112"/>
        <v>18</v>
      </c>
      <c r="Q101" s="133" t="s">
        <v>162</v>
      </c>
      <c r="R101" s="194"/>
      <c r="S101" s="194"/>
      <c r="T101" s="194"/>
      <c r="U101" s="194"/>
      <c r="V101" s="194"/>
      <c r="W101" s="122"/>
      <c r="X101" s="122"/>
      <c r="Y101" s="129"/>
      <c r="Z101" s="129"/>
      <c r="AA101" s="129"/>
      <c r="AB101" s="130"/>
      <c r="AC101" s="193"/>
      <c r="AD101" s="131">
        <f t="shared" si="120"/>
        <v>0</v>
      </c>
      <c r="AE101" s="132">
        <f t="shared" si="78"/>
        <v>275</v>
      </c>
      <c r="AF101" s="133" t="s">
        <v>162</v>
      </c>
      <c r="AG101" s="194"/>
      <c r="AH101" s="194"/>
      <c r="AI101" s="194"/>
      <c r="AJ101" s="194"/>
      <c r="AK101" s="194"/>
      <c r="AL101" s="122"/>
      <c r="AM101" s="122"/>
      <c r="AN101" s="129"/>
      <c r="AO101" s="129"/>
      <c r="AP101" s="129"/>
      <c r="AQ101" s="130"/>
      <c r="AR101" s="193"/>
      <c r="AS101" s="131">
        <f t="shared" si="121"/>
        <v>0</v>
      </c>
      <c r="AT101" s="132">
        <f t="shared" si="79"/>
        <v>1114</v>
      </c>
      <c r="AU101" s="133" t="s">
        <v>162</v>
      </c>
      <c r="AV101" s="194"/>
      <c r="AW101" s="194"/>
      <c r="AX101" s="194"/>
      <c r="AY101" s="194"/>
      <c r="AZ101" s="194"/>
      <c r="BA101" s="122"/>
      <c r="BB101" s="122"/>
      <c r="BC101" s="129"/>
      <c r="BD101" s="129"/>
      <c r="BE101" s="129"/>
      <c r="BF101" s="130"/>
      <c r="BG101" s="193"/>
      <c r="BH101" s="131">
        <f t="shared" si="122"/>
        <v>0</v>
      </c>
      <c r="BI101" s="132">
        <f t="shared" si="80"/>
        <v>1114</v>
      </c>
      <c r="BJ101" s="400"/>
      <c r="BK101" s="133" t="s">
        <v>162</v>
      </c>
      <c r="BL101" s="194"/>
      <c r="BM101" s="194"/>
      <c r="BN101" s="194"/>
      <c r="BO101" s="194"/>
      <c r="BP101" s="194"/>
      <c r="BQ101" s="122"/>
      <c r="BR101" s="122"/>
      <c r="BS101" s="129"/>
      <c r="BT101" s="129"/>
      <c r="BU101" s="129"/>
      <c r="BV101" s="130"/>
      <c r="BW101" s="193"/>
      <c r="BX101" s="131">
        <f t="shared" si="123"/>
        <v>0</v>
      </c>
      <c r="BY101" s="132">
        <f t="shared" si="99"/>
        <v>686</v>
      </c>
      <c r="BZ101" s="400"/>
      <c r="CA101" s="133" t="s">
        <v>162</v>
      </c>
      <c r="CB101" s="194"/>
      <c r="CC101" s="194"/>
      <c r="CD101" s="194"/>
      <c r="CE101" s="194"/>
      <c r="CF101" s="194"/>
      <c r="CG101" s="122"/>
      <c r="CH101" s="122"/>
      <c r="CI101" s="129"/>
      <c r="CJ101" s="129"/>
      <c r="CK101" s="129"/>
      <c r="CL101" s="130"/>
      <c r="CM101" s="193"/>
      <c r="CN101" s="131">
        <f t="shared" si="124"/>
        <v>0</v>
      </c>
      <c r="CO101" s="132">
        <f t="shared" si="100"/>
        <v>0</v>
      </c>
      <c r="CP101" s="363" t="s">
        <v>162</v>
      </c>
      <c r="CQ101" s="364"/>
      <c r="CR101" s="364"/>
      <c r="CS101" s="364"/>
      <c r="CT101" s="364"/>
      <c r="CU101" s="364"/>
      <c r="CV101" s="358"/>
      <c r="CW101" s="358"/>
      <c r="CX101" s="367"/>
      <c r="CY101" s="367"/>
      <c r="CZ101" s="367"/>
      <c r="DA101" s="368"/>
      <c r="DB101" s="369"/>
      <c r="DC101" s="370">
        <f t="shared" si="125"/>
        <v>0</v>
      </c>
      <c r="DD101" s="371">
        <f t="shared" si="113"/>
        <v>0</v>
      </c>
      <c r="DE101" s="133" t="s">
        <v>162</v>
      </c>
      <c r="DF101" s="194"/>
      <c r="DG101" s="194"/>
      <c r="DH101" s="194"/>
      <c r="DI101" s="194"/>
      <c r="DJ101" s="194"/>
      <c r="DK101" s="122"/>
      <c r="DL101" s="122"/>
      <c r="DM101" s="129"/>
      <c r="DN101" s="129"/>
      <c r="DO101" s="129"/>
      <c r="DP101" s="130"/>
      <c r="DQ101" s="193"/>
      <c r="DR101" s="131">
        <f t="shared" si="126"/>
        <v>0</v>
      </c>
      <c r="DS101" s="132">
        <f t="shared" si="101"/>
        <v>0</v>
      </c>
      <c r="DT101" s="133" t="s">
        <v>162</v>
      </c>
      <c r="DU101" s="194"/>
      <c r="DV101" s="194"/>
      <c r="DW101" s="194"/>
      <c r="DX101" s="194"/>
      <c r="DY101" s="194"/>
      <c r="DZ101" s="122"/>
      <c r="EA101" s="122"/>
      <c r="EB101" s="129"/>
      <c r="EC101" s="129"/>
      <c r="ED101" s="129"/>
      <c r="EE101" s="130"/>
      <c r="EF101" s="193"/>
      <c r="EG101" s="131">
        <f t="shared" si="127"/>
        <v>0</v>
      </c>
      <c r="EH101" s="132">
        <f t="shared" si="102"/>
        <v>0</v>
      </c>
      <c r="EI101" s="133" t="s">
        <v>162</v>
      </c>
      <c r="EJ101" s="194"/>
      <c r="EK101" s="194"/>
      <c r="EL101" s="194"/>
      <c r="EM101" s="194"/>
      <c r="EN101" s="194"/>
      <c r="EO101" s="122"/>
      <c r="EP101" s="122"/>
      <c r="EQ101" s="129"/>
      <c r="ER101" s="129"/>
      <c r="ES101" s="129"/>
      <c r="ET101" s="130"/>
      <c r="EU101" s="193"/>
      <c r="EV101" s="131">
        <f t="shared" si="128"/>
        <v>0</v>
      </c>
      <c r="EW101" s="132">
        <f t="shared" si="103"/>
        <v>0</v>
      </c>
      <c r="EX101" s="133" t="s">
        <v>162</v>
      </c>
      <c r="EY101" s="194"/>
      <c r="EZ101" s="194"/>
      <c r="FA101" s="194"/>
      <c r="FB101" s="194"/>
      <c r="FC101" s="194"/>
      <c r="FD101" s="122"/>
      <c r="FE101" s="122"/>
      <c r="FF101" s="129"/>
      <c r="FG101" s="129"/>
      <c r="FH101" s="129"/>
      <c r="FI101" s="130"/>
      <c r="FJ101" s="193"/>
      <c r="FK101" s="131">
        <f t="shared" si="129"/>
        <v>0</v>
      </c>
      <c r="FL101" s="132">
        <f t="shared" si="104"/>
        <v>0</v>
      </c>
      <c r="FM101" s="133" t="s">
        <v>162</v>
      </c>
      <c r="FN101" s="194"/>
      <c r="FO101" s="194"/>
      <c r="FP101" s="194"/>
      <c r="FQ101" s="194"/>
      <c r="FR101" s="194"/>
      <c r="FS101" s="122"/>
      <c r="FT101" s="122"/>
      <c r="FU101" s="129"/>
      <c r="FV101" s="129"/>
      <c r="FW101" s="129"/>
      <c r="FX101" s="130"/>
      <c r="FY101" s="193"/>
      <c r="FZ101" s="131">
        <f t="shared" si="130"/>
        <v>0</v>
      </c>
      <c r="GA101" s="132">
        <f t="shared" si="105"/>
        <v>0</v>
      </c>
      <c r="GB101" s="133" t="s">
        <v>162</v>
      </c>
      <c r="GC101" s="194"/>
      <c r="GD101" s="194"/>
      <c r="GE101" s="194"/>
      <c r="GF101" s="194"/>
      <c r="GG101" s="194"/>
      <c r="GH101" s="122"/>
      <c r="GI101" s="122"/>
      <c r="GJ101" s="129"/>
      <c r="GK101" s="129"/>
      <c r="GL101" s="129"/>
      <c r="GM101" s="130"/>
      <c r="GN101" s="193"/>
      <c r="GO101" s="131">
        <f t="shared" si="131"/>
        <v>0</v>
      </c>
      <c r="GP101" s="132">
        <f t="shared" si="106"/>
        <v>0</v>
      </c>
      <c r="GQ101" s="133" t="s">
        <v>162</v>
      </c>
      <c r="GR101" s="194"/>
      <c r="GS101" s="194"/>
      <c r="GT101" s="194"/>
      <c r="GU101" s="194"/>
      <c r="GV101" s="194"/>
      <c r="GW101" s="122"/>
      <c r="GX101" s="122"/>
      <c r="GY101" s="129"/>
      <c r="GZ101" s="129"/>
      <c r="HA101" s="129"/>
      <c r="HB101" s="130"/>
      <c r="HC101" s="193"/>
      <c r="HD101" s="131">
        <f t="shared" si="132"/>
        <v>0</v>
      </c>
      <c r="HE101" s="132">
        <f t="shared" si="107"/>
        <v>2737</v>
      </c>
      <c r="HF101" s="133" t="s">
        <v>162</v>
      </c>
      <c r="HG101" s="194"/>
      <c r="HH101" s="194"/>
      <c r="HI101" s="194"/>
      <c r="HJ101" s="194"/>
      <c r="HK101" s="194"/>
      <c r="HL101" s="122"/>
      <c r="HM101" s="122"/>
      <c r="HN101" s="129"/>
      <c r="HO101" s="129"/>
      <c r="HP101" s="129"/>
      <c r="HQ101" s="130"/>
      <c r="HR101" s="193"/>
      <c r="HS101" s="131">
        <f t="shared" si="133"/>
        <v>0</v>
      </c>
      <c r="HT101" s="132">
        <f t="shared" si="114"/>
        <v>1341</v>
      </c>
      <c r="HU101" s="133" t="s">
        <v>162</v>
      </c>
      <c r="HV101" s="194"/>
      <c r="HW101" s="194"/>
      <c r="HX101" s="194"/>
      <c r="HY101" s="194"/>
      <c r="HZ101" s="194"/>
      <c r="IA101" s="122"/>
      <c r="IB101" s="122"/>
      <c r="IC101" s="129"/>
      <c r="ID101" s="129"/>
      <c r="IE101" s="129"/>
      <c r="IF101" s="130"/>
      <c r="IG101" s="193"/>
      <c r="IH101" s="131">
        <f t="shared" si="134"/>
        <v>0</v>
      </c>
      <c r="II101" s="132">
        <f t="shared" si="115"/>
        <v>6499</v>
      </c>
      <c r="IJ101" s="133" t="s">
        <v>162</v>
      </c>
      <c r="IK101" s="194"/>
      <c r="IL101" s="194"/>
      <c r="IM101" s="194"/>
      <c r="IN101" s="194"/>
      <c r="IO101" s="194"/>
      <c r="IP101" s="122"/>
      <c r="IQ101" s="122"/>
      <c r="IR101" s="129"/>
      <c r="IS101" s="129"/>
      <c r="IT101" s="129"/>
      <c r="IU101" s="130"/>
      <c r="IV101" s="193"/>
      <c r="IW101" s="131">
        <f t="shared" si="135"/>
        <v>0</v>
      </c>
      <c r="IX101" s="132">
        <f t="shared" si="116"/>
        <v>1508</v>
      </c>
      <c r="IY101" s="133" t="s">
        <v>162</v>
      </c>
      <c r="IZ101" s="194"/>
      <c r="JA101" s="194"/>
      <c r="JB101" s="194"/>
      <c r="JC101" s="194"/>
      <c r="JD101" s="194"/>
      <c r="JE101" s="122"/>
      <c r="JF101" s="122"/>
      <c r="JG101" s="129"/>
      <c r="JH101" s="129"/>
      <c r="JI101" s="129"/>
      <c r="JJ101" s="130"/>
      <c r="JK101" s="193"/>
      <c r="JL101" s="131">
        <f t="shared" si="136"/>
        <v>0</v>
      </c>
      <c r="JM101" s="132">
        <f t="shared" si="148"/>
        <v>2955</v>
      </c>
      <c r="JN101" s="133" t="s">
        <v>162</v>
      </c>
      <c r="JO101" s="194"/>
      <c r="JP101" s="194"/>
      <c r="JQ101" s="194"/>
      <c r="JR101" s="194"/>
      <c r="JS101" s="194"/>
      <c r="JT101" s="122"/>
      <c r="JU101" s="122"/>
      <c r="JV101" s="129"/>
      <c r="JW101" s="129"/>
      <c r="JX101" s="129"/>
      <c r="JY101" s="130"/>
      <c r="JZ101" s="193"/>
      <c r="KA101" s="131">
        <f t="shared" si="149"/>
        <v>0</v>
      </c>
      <c r="KB101" s="132">
        <f t="shared" si="117"/>
        <v>252</v>
      </c>
      <c r="KC101" s="133" t="s">
        <v>162</v>
      </c>
      <c r="KD101" s="194"/>
      <c r="KE101" s="194"/>
      <c r="KF101" s="194"/>
      <c r="KG101" s="194"/>
      <c r="KH101" s="194"/>
      <c r="KI101" s="122"/>
      <c r="KJ101" s="122"/>
      <c r="KK101" s="129"/>
      <c r="KL101" s="129"/>
      <c r="KM101" s="129"/>
      <c r="KN101" s="130"/>
      <c r="KO101" s="193"/>
      <c r="KP101" s="131">
        <f t="shared" si="137"/>
        <v>0</v>
      </c>
      <c r="KQ101" s="132">
        <f t="shared" si="118"/>
        <v>-230</v>
      </c>
      <c r="KR101" s="133" t="s">
        <v>162</v>
      </c>
      <c r="KS101" s="194"/>
      <c r="KT101" s="194"/>
      <c r="KU101" s="194"/>
      <c r="KV101" s="194"/>
      <c r="KW101" s="194"/>
      <c r="KX101" s="122"/>
      <c r="KY101" s="122"/>
      <c r="KZ101" s="129"/>
      <c r="LA101" s="129"/>
      <c r="LB101" s="129"/>
      <c r="LC101" s="130"/>
      <c r="LD101" s="193"/>
      <c r="LE101" s="131">
        <f t="shared" si="138"/>
        <v>0</v>
      </c>
      <c r="LF101" s="132">
        <f t="shared" si="119"/>
        <v>2138</v>
      </c>
      <c r="LG101" s="271"/>
      <c r="LH101" s="133" t="s">
        <v>162</v>
      </c>
      <c r="LI101" s="194"/>
      <c r="LJ101" s="194"/>
      <c r="LK101" s="194"/>
      <c r="LL101" s="194"/>
      <c r="LM101" s="192"/>
      <c r="LN101" s="194"/>
      <c r="LO101" s="194"/>
      <c r="LP101" s="121"/>
      <c r="LQ101" s="122"/>
      <c r="LR101" s="594"/>
      <c r="LS101" s="595"/>
      <c r="LT101" s="596"/>
      <c r="LU101" s="129">
        <v>1</v>
      </c>
      <c r="LV101" s="129"/>
      <c r="LW101" s="129"/>
      <c r="LX101" s="130"/>
      <c r="LY101" s="193">
        <v>546</v>
      </c>
      <c r="LZ101" s="131">
        <f t="shared" si="139"/>
        <v>0</v>
      </c>
      <c r="MA101" s="132">
        <f t="shared" si="108"/>
        <v>0</v>
      </c>
      <c r="MB101" s="229"/>
      <c r="MC101" s="133" t="s">
        <v>162</v>
      </c>
      <c r="MD101" s="194"/>
      <c r="ME101" s="194"/>
      <c r="MF101" s="194"/>
      <c r="MG101" s="194"/>
      <c r="MH101" s="192"/>
      <c r="MI101" s="194"/>
      <c r="MJ101" s="194"/>
      <c r="MK101" s="121"/>
      <c r="ML101" s="122"/>
      <c r="MM101" s="594"/>
      <c r="MN101" s="595"/>
      <c r="MO101" s="596"/>
      <c r="MP101" s="129">
        <v>1</v>
      </c>
      <c r="MQ101" s="129"/>
      <c r="MR101" s="129"/>
      <c r="MS101" s="130"/>
      <c r="MT101" s="193">
        <v>546</v>
      </c>
      <c r="MU101" s="131">
        <f t="shared" si="140"/>
        <v>0</v>
      </c>
      <c r="MV101" s="132">
        <f t="shared" si="109"/>
        <v>0</v>
      </c>
      <c r="MX101" s="133" t="s">
        <v>162</v>
      </c>
      <c r="MY101" s="194"/>
      <c r="MZ101" s="194"/>
      <c r="NA101" s="194"/>
      <c r="NB101" s="194"/>
      <c r="NC101" s="192"/>
      <c r="ND101" s="194"/>
      <c r="NE101" s="194"/>
      <c r="NF101" s="121"/>
      <c r="NG101" s="122"/>
      <c r="NH101" s="594"/>
      <c r="NI101" s="595"/>
      <c r="NJ101" s="596"/>
      <c r="NK101" s="129">
        <v>1</v>
      </c>
      <c r="NL101" s="129"/>
      <c r="NM101" s="129"/>
      <c r="NN101" s="130"/>
      <c r="NO101" s="193">
        <v>546</v>
      </c>
      <c r="NP101" s="131">
        <f t="shared" si="141"/>
        <v>0</v>
      </c>
      <c r="NQ101" s="132">
        <f t="shared" si="110"/>
        <v>0</v>
      </c>
      <c r="NS101" s="133" t="s">
        <v>162</v>
      </c>
      <c r="NT101" s="194"/>
      <c r="NU101" s="194"/>
      <c r="NV101" s="194"/>
      <c r="NW101" s="194"/>
      <c r="NX101" s="192"/>
      <c r="NY101" s="194"/>
      <c r="NZ101" s="194"/>
      <c r="OA101" s="121"/>
      <c r="OB101" s="122"/>
      <c r="OC101" s="594"/>
      <c r="OD101" s="595"/>
      <c r="OE101" s="596"/>
      <c r="OF101" s="129"/>
      <c r="OG101" s="129"/>
      <c r="OH101" s="129"/>
      <c r="OI101" s="130"/>
      <c r="OJ101" s="193">
        <v>1000</v>
      </c>
      <c r="OK101" s="131">
        <f t="shared" si="142"/>
        <v>0</v>
      </c>
      <c r="OL101" s="132">
        <f t="shared" si="111"/>
        <v>1233</v>
      </c>
      <c r="OQ101" s="363" t="s">
        <v>162</v>
      </c>
      <c r="OR101" s="473"/>
      <c r="OS101" s="473"/>
      <c r="OT101" s="473"/>
      <c r="OU101" s="473"/>
      <c r="OV101" s="473"/>
      <c r="OW101" s="358"/>
      <c r="OX101" s="358"/>
      <c r="OY101" s="367"/>
      <c r="OZ101" s="367"/>
      <c r="PA101" s="367"/>
      <c r="PB101" s="368"/>
      <c r="PC101" s="476">
        <v>1000</v>
      </c>
      <c r="PD101" s="370">
        <f t="shared" si="143"/>
        <v>0</v>
      </c>
      <c r="PE101" s="477">
        <f t="shared" si="89"/>
        <v>0</v>
      </c>
      <c r="PF101" s="133" t="s">
        <v>162</v>
      </c>
      <c r="PG101" s="194"/>
      <c r="PH101" s="194"/>
      <c r="PI101" s="194"/>
      <c r="PJ101" s="194"/>
      <c r="PK101" s="194"/>
      <c r="PL101" s="122"/>
      <c r="PM101" s="122"/>
      <c r="PN101" s="129"/>
      <c r="PO101" s="129"/>
      <c r="PP101" s="129"/>
      <c r="PQ101" s="130"/>
      <c r="PR101" s="193">
        <v>1000</v>
      </c>
      <c r="PS101" s="131">
        <f t="shared" si="144"/>
        <v>0</v>
      </c>
      <c r="PT101" s="132">
        <f t="shared" si="90"/>
        <v>0</v>
      </c>
      <c r="PU101" s="133" t="s">
        <v>162</v>
      </c>
      <c r="PV101" s="194"/>
      <c r="PW101" s="194"/>
      <c r="PX101" s="194"/>
      <c r="PY101" s="194"/>
      <c r="PZ101" s="194"/>
      <c r="QA101" s="122"/>
      <c r="QB101" s="122"/>
      <c r="QC101" s="129"/>
      <c r="QD101" s="129"/>
      <c r="QE101" s="129"/>
      <c r="QF101" s="130"/>
      <c r="QG101" s="193">
        <v>1000</v>
      </c>
      <c r="QH101" s="131">
        <f t="shared" si="145"/>
        <v>0</v>
      </c>
      <c r="QI101" s="132">
        <f t="shared" si="91"/>
        <v>0</v>
      </c>
      <c r="QJ101" s="133" t="s">
        <v>162</v>
      </c>
      <c r="QK101" s="194"/>
      <c r="QL101" s="194"/>
      <c r="QM101" s="194"/>
      <c r="QN101" s="194"/>
      <c r="QO101" s="194"/>
      <c r="QP101" s="122"/>
      <c r="QQ101" s="122"/>
      <c r="QR101" s="129"/>
      <c r="QS101" s="129"/>
      <c r="QT101" s="129"/>
      <c r="QU101" s="130"/>
      <c r="QV101" s="193">
        <v>1000</v>
      </c>
      <c r="QW101" s="131">
        <f t="shared" si="146"/>
        <v>0</v>
      </c>
      <c r="QX101" s="132">
        <f t="shared" si="92"/>
        <v>0</v>
      </c>
      <c r="QY101" s="133" t="s">
        <v>162</v>
      </c>
      <c r="QZ101" s="194"/>
      <c r="RA101" s="194"/>
      <c r="RB101" s="194"/>
      <c r="RC101" s="194"/>
      <c r="RD101" s="194"/>
      <c r="RE101" s="122"/>
      <c r="RF101" s="122"/>
      <c r="RG101" s="129"/>
      <c r="RH101" s="129"/>
      <c r="RI101" s="129"/>
      <c r="RJ101" s="130"/>
      <c r="RK101" s="193">
        <v>1000</v>
      </c>
      <c r="RL101" s="131">
        <f t="shared" si="147"/>
        <v>0</v>
      </c>
      <c r="RM101" s="132">
        <f t="shared" si="93"/>
        <v>327</v>
      </c>
    </row>
    <row r="102" spans="1:481" ht="14.4">
      <c r="A102" s="133" t="s">
        <v>163</v>
      </c>
      <c r="B102" s="194"/>
      <c r="C102" s="194"/>
      <c r="D102" s="194"/>
      <c r="E102" s="194"/>
      <c r="F102" s="194"/>
      <c r="G102" s="122"/>
      <c r="H102" s="122"/>
      <c r="I102" s="129"/>
      <c r="J102" s="129"/>
      <c r="K102" s="129"/>
      <c r="L102" s="130"/>
      <c r="M102" s="193">
        <v>1000</v>
      </c>
      <c r="N102" s="131">
        <f t="shared" si="98"/>
        <v>0</v>
      </c>
      <c r="O102" s="132">
        <f t="shared" si="112"/>
        <v>18</v>
      </c>
      <c r="Q102" s="133" t="s">
        <v>163</v>
      </c>
      <c r="R102" s="194"/>
      <c r="S102" s="194"/>
      <c r="T102" s="194"/>
      <c r="U102" s="194"/>
      <c r="V102" s="194"/>
      <c r="W102" s="122"/>
      <c r="X102" s="122"/>
      <c r="Y102" s="129"/>
      <c r="Z102" s="129"/>
      <c r="AA102" s="129"/>
      <c r="AB102" s="130"/>
      <c r="AC102" s="193"/>
      <c r="AD102" s="131">
        <f t="shared" si="120"/>
        <v>0</v>
      </c>
      <c r="AE102" s="132">
        <f t="shared" si="78"/>
        <v>275</v>
      </c>
      <c r="AF102" s="133" t="s">
        <v>163</v>
      </c>
      <c r="AG102" s="194"/>
      <c r="AH102" s="194"/>
      <c r="AI102" s="194"/>
      <c r="AJ102" s="194"/>
      <c r="AK102" s="194"/>
      <c r="AL102" s="122"/>
      <c r="AM102" s="122"/>
      <c r="AN102" s="129"/>
      <c r="AO102" s="129"/>
      <c r="AP102" s="129"/>
      <c r="AQ102" s="130"/>
      <c r="AR102" s="193"/>
      <c r="AS102" s="131">
        <f t="shared" si="121"/>
        <v>0</v>
      </c>
      <c r="AT102" s="132">
        <f t="shared" si="79"/>
        <v>1114</v>
      </c>
      <c r="AU102" s="133" t="s">
        <v>163</v>
      </c>
      <c r="AV102" s="194"/>
      <c r="AW102" s="194"/>
      <c r="AX102" s="194"/>
      <c r="AY102" s="194"/>
      <c r="AZ102" s="194"/>
      <c r="BA102" s="122"/>
      <c r="BB102" s="122"/>
      <c r="BC102" s="129"/>
      <c r="BD102" s="129"/>
      <c r="BE102" s="129"/>
      <c r="BF102" s="130"/>
      <c r="BG102" s="193"/>
      <c r="BH102" s="131">
        <f t="shared" si="122"/>
        <v>0</v>
      </c>
      <c r="BI102" s="132">
        <f t="shared" si="80"/>
        <v>1114</v>
      </c>
      <c r="BJ102" s="400"/>
      <c r="BK102" s="133" t="s">
        <v>163</v>
      </c>
      <c r="BL102" s="194"/>
      <c r="BM102" s="194"/>
      <c r="BN102" s="194"/>
      <c r="BO102" s="194"/>
      <c r="BP102" s="194"/>
      <c r="BQ102" s="122"/>
      <c r="BR102" s="122"/>
      <c r="BS102" s="129"/>
      <c r="BT102" s="129"/>
      <c r="BU102" s="129"/>
      <c r="BV102" s="130"/>
      <c r="BW102" s="193"/>
      <c r="BX102" s="131">
        <f t="shared" si="123"/>
        <v>0</v>
      </c>
      <c r="BY102" s="132">
        <f t="shared" si="99"/>
        <v>686</v>
      </c>
      <c r="BZ102" s="400"/>
      <c r="CA102" s="133" t="s">
        <v>163</v>
      </c>
      <c r="CB102" s="194"/>
      <c r="CC102" s="194"/>
      <c r="CD102" s="194"/>
      <c r="CE102" s="194"/>
      <c r="CF102" s="194"/>
      <c r="CG102" s="122"/>
      <c r="CH102" s="122"/>
      <c r="CI102" s="129"/>
      <c r="CJ102" s="129"/>
      <c r="CK102" s="129"/>
      <c r="CL102" s="130"/>
      <c r="CM102" s="193"/>
      <c r="CN102" s="131">
        <f t="shared" si="124"/>
        <v>0</v>
      </c>
      <c r="CO102" s="132">
        <f t="shared" si="100"/>
        <v>0</v>
      </c>
      <c r="CP102" s="363" t="s">
        <v>163</v>
      </c>
      <c r="CQ102" s="364"/>
      <c r="CR102" s="364"/>
      <c r="CS102" s="364"/>
      <c r="CT102" s="364"/>
      <c r="CU102" s="364"/>
      <c r="CV102" s="358"/>
      <c r="CW102" s="358"/>
      <c r="CX102" s="367"/>
      <c r="CY102" s="367"/>
      <c r="CZ102" s="367"/>
      <c r="DA102" s="368"/>
      <c r="DB102" s="369"/>
      <c r="DC102" s="370">
        <f t="shared" si="125"/>
        <v>0</v>
      </c>
      <c r="DD102" s="371">
        <f t="shared" si="113"/>
        <v>0</v>
      </c>
      <c r="DE102" s="133" t="s">
        <v>163</v>
      </c>
      <c r="DF102" s="194"/>
      <c r="DG102" s="194"/>
      <c r="DH102" s="194"/>
      <c r="DI102" s="194"/>
      <c r="DJ102" s="194"/>
      <c r="DK102" s="122"/>
      <c r="DL102" s="122"/>
      <c r="DM102" s="129"/>
      <c r="DN102" s="129"/>
      <c r="DO102" s="129"/>
      <c r="DP102" s="130"/>
      <c r="DQ102" s="193"/>
      <c r="DR102" s="131">
        <f t="shared" si="126"/>
        <v>0</v>
      </c>
      <c r="DS102" s="132">
        <f t="shared" si="101"/>
        <v>0</v>
      </c>
      <c r="DT102" s="133" t="s">
        <v>163</v>
      </c>
      <c r="DU102" s="194"/>
      <c r="DV102" s="194"/>
      <c r="DW102" s="194"/>
      <c r="DX102" s="194"/>
      <c r="DY102" s="194"/>
      <c r="DZ102" s="122"/>
      <c r="EA102" s="122"/>
      <c r="EB102" s="129"/>
      <c r="EC102" s="129"/>
      <c r="ED102" s="129"/>
      <c r="EE102" s="130"/>
      <c r="EF102" s="193"/>
      <c r="EG102" s="131">
        <f t="shared" si="127"/>
        <v>0</v>
      </c>
      <c r="EH102" s="132">
        <f t="shared" si="102"/>
        <v>0</v>
      </c>
      <c r="EI102" s="133" t="s">
        <v>163</v>
      </c>
      <c r="EJ102" s="194"/>
      <c r="EK102" s="194"/>
      <c r="EL102" s="194"/>
      <c r="EM102" s="194"/>
      <c r="EN102" s="194"/>
      <c r="EO102" s="122"/>
      <c r="EP102" s="122"/>
      <c r="EQ102" s="129"/>
      <c r="ER102" s="129"/>
      <c r="ES102" s="129"/>
      <c r="ET102" s="130"/>
      <c r="EU102" s="193"/>
      <c r="EV102" s="131">
        <f t="shared" si="128"/>
        <v>0</v>
      </c>
      <c r="EW102" s="132">
        <f t="shared" si="103"/>
        <v>0</v>
      </c>
      <c r="EX102" s="133" t="s">
        <v>163</v>
      </c>
      <c r="EY102" s="194"/>
      <c r="EZ102" s="194"/>
      <c r="FA102" s="194"/>
      <c r="FB102" s="194"/>
      <c r="FC102" s="194"/>
      <c r="FD102" s="122"/>
      <c r="FE102" s="122"/>
      <c r="FF102" s="129"/>
      <c r="FG102" s="129"/>
      <c r="FH102" s="129"/>
      <c r="FI102" s="130"/>
      <c r="FJ102" s="193"/>
      <c r="FK102" s="131">
        <f t="shared" si="129"/>
        <v>0</v>
      </c>
      <c r="FL102" s="132">
        <f t="shared" si="104"/>
        <v>0</v>
      </c>
      <c r="FM102" s="133" t="s">
        <v>163</v>
      </c>
      <c r="FN102" s="194"/>
      <c r="FO102" s="194"/>
      <c r="FP102" s="194"/>
      <c r="FQ102" s="194"/>
      <c r="FR102" s="194"/>
      <c r="FS102" s="122"/>
      <c r="FT102" s="122"/>
      <c r="FU102" s="129"/>
      <c r="FV102" s="129"/>
      <c r="FW102" s="129"/>
      <c r="FX102" s="130"/>
      <c r="FY102" s="193"/>
      <c r="FZ102" s="131">
        <f t="shared" si="130"/>
        <v>0</v>
      </c>
      <c r="GA102" s="132">
        <f t="shared" si="105"/>
        <v>0</v>
      </c>
      <c r="GB102" s="133" t="s">
        <v>163</v>
      </c>
      <c r="GC102" s="194"/>
      <c r="GD102" s="194"/>
      <c r="GE102" s="194"/>
      <c r="GF102" s="194"/>
      <c r="GG102" s="194"/>
      <c r="GH102" s="122"/>
      <c r="GI102" s="122"/>
      <c r="GJ102" s="129"/>
      <c r="GK102" s="129"/>
      <c r="GL102" s="129"/>
      <c r="GM102" s="130"/>
      <c r="GN102" s="193"/>
      <c r="GO102" s="131">
        <f t="shared" si="131"/>
        <v>0</v>
      </c>
      <c r="GP102" s="132">
        <f t="shared" si="106"/>
        <v>0</v>
      </c>
      <c r="GQ102" s="133" t="s">
        <v>163</v>
      </c>
      <c r="GR102" s="194"/>
      <c r="GS102" s="194"/>
      <c r="GT102" s="194"/>
      <c r="GU102" s="194"/>
      <c r="GV102" s="194"/>
      <c r="GW102" s="122"/>
      <c r="GX102" s="122"/>
      <c r="GY102" s="129"/>
      <c r="GZ102" s="129"/>
      <c r="HA102" s="129"/>
      <c r="HB102" s="130"/>
      <c r="HC102" s="193"/>
      <c r="HD102" s="131">
        <f t="shared" si="132"/>
        <v>0</v>
      </c>
      <c r="HE102" s="132">
        <f t="shared" si="107"/>
        <v>2737</v>
      </c>
      <c r="HF102" s="133" t="s">
        <v>163</v>
      </c>
      <c r="HG102" s="194"/>
      <c r="HH102" s="194"/>
      <c r="HI102" s="194"/>
      <c r="HJ102" s="194"/>
      <c r="HK102" s="194"/>
      <c r="HL102" s="122"/>
      <c r="HM102" s="122"/>
      <c r="HN102" s="129"/>
      <c r="HO102" s="129"/>
      <c r="HP102" s="129"/>
      <c r="HQ102" s="130"/>
      <c r="HR102" s="193"/>
      <c r="HS102" s="131">
        <f t="shared" si="133"/>
        <v>0</v>
      </c>
      <c r="HT102" s="132">
        <f t="shared" si="114"/>
        <v>1341</v>
      </c>
      <c r="HU102" s="133" t="s">
        <v>163</v>
      </c>
      <c r="HV102" s="194"/>
      <c r="HW102" s="194"/>
      <c r="HX102" s="194"/>
      <c r="HY102" s="194"/>
      <c r="HZ102" s="194"/>
      <c r="IA102" s="122"/>
      <c r="IB102" s="122"/>
      <c r="IC102" s="129"/>
      <c r="ID102" s="129"/>
      <c r="IE102" s="129"/>
      <c r="IF102" s="130"/>
      <c r="IG102" s="193"/>
      <c r="IH102" s="131">
        <f t="shared" si="134"/>
        <v>0</v>
      </c>
      <c r="II102" s="132">
        <f t="shared" si="115"/>
        <v>6499</v>
      </c>
      <c r="IJ102" s="133" t="s">
        <v>163</v>
      </c>
      <c r="IK102" s="194"/>
      <c r="IL102" s="194"/>
      <c r="IM102" s="194"/>
      <c r="IN102" s="194"/>
      <c r="IO102" s="194"/>
      <c r="IP102" s="122"/>
      <c r="IQ102" s="122"/>
      <c r="IR102" s="129"/>
      <c r="IS102" s="129"/>
      <c r="IT102" s="129"/>
      <c r="IU102" s="130"/>
      <c r="IV102" s="193"/>
      <c r="IW102" s="131">
        <f t="shared" si="135"/>
        <v>0</v>
      </c>
      <c r="IX102" s="132">
        <f t="shared" si="116"/>
        <v>1508</v>
      </c>
      <c r="IY102" s="133" t="s">
        <v>163</v>
      </c>
      <c r="IZ102" s="194"/>
      <c r="JA102" s="194"/>
      <c r="JB102" s="194"/>
      <c r="JC102" s="194"/>
      <c r="JD102" s="194"/>
      <c r="JE102" s="122"/>
      <c r="JF102" s="122"/>
      <c r="JG102" s="129"/>
      <c r="JH102" s="129"/>
      <c r="JI102" s="129"/>
      <c r="JJ102" s="130"/>
      <c r="JK102" s="193"/>
      <c r="JL102" s="131">
        <f t="shared" si="136"/>
        <v>0</v>
      </c>
      <c r="JM102" s="132">
        <f t="shared" si="148"/>
        <v>2955</v>
      </c>
      <c r="JN102" s="133" t="s">
        <v>163</v>
      </c>
      <c r="JO102" s="194"/>
      <c r="JP102" s="194"/>
      <c r="JQ102" s="194"/>
      <c r="JR102" s="194"/>
      <c r="JS102" s="194"/>
      <c r="JT102" s="122"/>
      <c r="JU102" s="122"/>
      <c r="JV102" s="129"/>
      <c r="JW102" s="129"/>
      <c r="JX102" s="129"/>
      <c r="JY102" s="130"/>
      <c r="JZ102" s="193"/>
      <c r="KA102" s="131">
        <f t="shared" si="149"/>
        <v>0</v>
      </c>
      <c r="KB102" s="132">
        <f t="shared" si="117"/>
        <v>252</v>
      </c>
      <c r="KC102" s="133" t="s">
        <v>163</v>
      </c>
      <c r="KD102" s="194"/>
      <c r="KE102" s="194"/>
      <c r="KF102" s="194"/>
      <c r="KG102" s="194"/>
      <c r="KH102" s="194"/>
      <c r="KI102" s="122"/>
      <c r="KJ102" s="122"/>
      <c r="KK102" s="129"/>
      <c r="KL102" s="129"/>
      <c r="KM102" s="129"/>
      <c r="KN102" s="130"/>
      <c r="KO102" s="193"/>
      <c r="KP102" s="131">
        <f t="shared" si="137"/>
        <v>0</v>
      </c>
      <c r="KQ102" s="132">
        <f t="shared" si="118"/>
        <v>-230</v>
      </c>
      <c r="KR102" s="133" t="s">
        <v>163</v>
      </c>
      <c r="KS102" s="194"/>
      <c r="KT102" s="194"/>
      <c r="KU102" s="194"/>
      <c r="KV102" s="194"/>
      <c r="KW102" s="194"/>
      <c r="KX102" s="122"/>
      <c r="KY102" s="122"/>
      <c r="KZ102" s="129"/>
      <c r="LA102" s="129"/>
      <c r="LB102" s="129"/>
      <c r="LC102" s="130"/>
      <c r="LD102" s="193"/>
      <c r="LE102" s="131">
        <f t="shared" si="138"/>
        <v>0</v>
      </c>
      <c r="LF102" s="132">
        <f t="shared" si="119"/>
        <v>2138</v>
      </c>
      <c r="LG102" s="271"/>
      <c r="LH102" s="133" t="s">
        <v>163</v>
      </c>
      <c r="LI102" s="194"/>
      <c r="LJ102" s="194"/>
      <c r="LK102" s="194"/>
      <c r="LL102" s="194"/>
      <c r="LM102" s="192"/>
      <c r="LN102" s="194"/>
      <c r="LO102" s="194"/>
      <c r="LP102" s="121"/>
      <c r="LQ102" s="122"/>
      <c r="LR102" s="197"/>
      <c r="LS102" s="592"/>
      <c r="LT102" s="593"/>
      <c r="LU102" s="129">
        <v>1</v>
      </c>
      <c r="LV102" s="129"/>
      <c r="LW102" s="129"/>
      <c r="LX102" s="130"/>
      <c r="LY102" s="193">
        <v>195</v>
      </c>
      <c r="LZ102" s="131">
        <f t="shared" si="139"/>
        <v>0</v>
      </c>
      <c r="MA102" s="132">
        <f t="shared" si="108"/>
        <v>0</v>
      </c>
      <c r="MB102" s="229"/>
      <c r="MC102" s="133" t="s">
        <v>163</v>
      </c>
      <c r="MD102" s="194"/>
      <c r="ME102" s="194"/>
      <c r="MF102" s="194"/>
      <c r="MG102" s="194"/>
      <c r="MH102" s="192"/>
      <c r="MI102" s="194"/>
      <c r="MJ102" s="194"/>
      <c r="MK102" s="121"/>
      <c r="ML102" s="122"/>
      <c r="MM102" s="197"/>
      <c r="MN102" s="592"/>
      <c r="MO102" s="593"/>
      <c r="MP102" s="129">
        <v>1</v>
      </c>
      <c r="MQ102" s="129"/>
      <c r="MR102" s="129"/>
      <c r="MS102" s="130"/>
      <c r="MT102" s="193">
        <v>195</v>
      </c>
      <c r="MU102" s="131">
        <f t="shared" si="140"/>
        <v>0</v>
      </c>
      <c r="MV102" s="132">
        <f t="shared" si="109"/>
        <v>0</v>
      </c>
      <c r="MX102" s="133" t="s">
        <v>163</v>
      </c>
      <c r="MY102" s="194"/>
      <c r="MZ102" s="194"/>
      <c r="NA102" s="194"/>
      <c r="NB102" s="194"/>
      <c r="NC102" s="192"/>
      <c r="ND102" s="194"/>
      <c r="NE102" s="194"/>
      <c r="NF102" s="121"/>
      <c r="NG102" s="122"/>
      <c r="NH102" s="197"/>
      <c r="NI102" s="592"/>
      <c r="NJ102" s="593"/>
      <c r="NK102" s="129">
        <v>1</v>
      </c>
      <c r="NL102" s="129"/>
      <c r="NM102" s="129"/>
      <c r="NN102" s="130"/>
      <c r="NO102" s="193">
        <v>195</v>
      </c>
      <c r="NP102" s="131">
        <f t="shared" si="141"/>
        <v>0</v>
      </c>
      <c r="NQ102" s="132">
        <f t="shared" si="110"/>
        <v>0</v>
      </c>
      <c r="NS102" s="133" t="s">
        <v>163</v>
      </c>
      <c r="NT102" s="194"/>
      <c r="NU102" s="194"/>
      <c r="NV102" s="194"/>
      <c r="NW102" s="194"/>
      <c r="NX102" s="192"/>
      <c r="NY102" s="194"/>
      <c r="NZ102" s="194"/>
      <c r="OA102" s="121"/>
      <c r="OB102" s="122"/>
      <c r="OC102" s="197"/>
      <c r="OD102" s="592"/>
      <c r="OE102" s="593"/>
      <c r="OF102" s="129"/>
      <c r="OG102" s="129"/>
      <c r="OH102" s="129"/>
      <c r="OI102" s="130"/>
      <c r="OJ102" s="193">
        <v>1000</v>
      </c>
      <c r="OK102" s="131">
        <f t="shared" si="142"/>
        <v>0</v>
      </c>
      <c r="OL102" s="132">
        <f t="shared" si="111"/>
        <v>1233</v>
      </c>
      <c r="OQ102" s="363" t="s">
        <v>163</v>
      </c>
      <c r="OR102" s="473"/>
      <c r="OS102" s="473"/>
      <c r="OT102" s="473"/>
      <c r="OU102" s="473"/>
      <c r="OV102" s="473"/>
      <c r="OW102" s="358"/>
      <c r="OX102" s="358"/>
      <c r="OY102" s="367"/>
      <c r="OZ102" s="367"/>
      <c r="PA102" s="367"/>
      <c r="PB102" s="368"/>
      <c r="PC102" s="476">
        <v>1000</v>
      </c>
      <c r="PD102" s="370">
        <f t="shared" si="143"/>
        <v>0</v>
      </c>
      <c r="PE102" s="477">
        <f t="shared" si="89"/>
        <v>0</v>
      </c>
      <c r="PF102" s="133" t="s">
        <v>163</v>
      </c>
      <c r="PG102" s="194"/>
      <c r="PH102" s="194"/>
      <c r="PI102" s="194"/>
      <c r="PJ102" s="194"/>
      <c r="PK102" s="194"/>
      <c r="PL102" s="122"/>
      <c r="PM102" s="122"/>
      <c r="PN102" s="129"/>
      <c r="PO102" s="129"/>
      <c r="PP102" s="129"/>
      <c r="PQ102" s="130"/>
      <c r="PR102" s="193">
        <v>1000</v>
      </c>
      <c r="PS102" s="131">
        <f t="shared" si="144"/>
        <v>0</v>
      </c>
      <c r="PT102" s="132">
        <f t="shared" si="90"/>
        <v>0</v>
      </c>
      <c r="PU102" s="133" t="s">
        <v>163</v>
      </c>
      <c r="PV102" s="194"/>
      <c r="PW102" s="194"/>
      <c r="PX102" s="194"/>
      <c r="PY102" s="194"/>
      <c r="PZ102" s="194"/>
      <c r="QA102" s="122"/>
      <c r="QB102" s="122"/>
      <c r="QC102" s="129"/>
      <c r="QD102" s="129"/>
      <c r="QE102" s="129"/>
      <c r="QF102" s="130"/>
      <c r="QG102" s="193">
        <v>1000</v>
      </c>
      <c r="QH102" s="131">
        <f t="shared" si="145"/>
        <v>0</v>
      </c>
      <c r="QI102" s="132">
        <f t="shared" si="91"/>
        <v>0</v>
      </c>
      <c r="QJ102" s="133" t="s">
        <v>163</v>
      </c>
      <c r="QK102" s="194"/>
      <c r="QL102" s="194"/>
      <c r="QM102" s="194"/>
      <c r="QN102" s="194"/>
      <c r="QO102" s="194"/>
      <c r="QP102" s="122"/>
      <c r="QQ102" s="122"/>
      <c r="QR102" s="129"/>
      <c r="QS102" s="129"/>
      <c r="QT102" s="129"/>
      <c r="QU102" s="130"/>
      <c r="QV102" s="193">
        <v>1000</v>
      </c>
      <c r="QW102" s="131">
        <f t="shared" si="146"/>
        <v>0</v>
      </c>
      <c r="QX102" s="132">
        <f t="shared" si="92"/>
        <v>0</v>
      </c>
      <c r="QY102" s="133" t="s">
        <v>163</v>
      </c>
      <c r="QZ102" s="194"/>
      <c r="RA102" s="194"/>
      <c r="RB102" s="194"/>
      <c r="RC102" s="194"/>
      <c r="RD102" s="194"/>
      <c r="RE102" s="122"/>
      <c r="RF102" s="122"/>
      <c r="RG102" s="129"/>
      <c r="RH102" s="129"/>
      <c r="RI102" s="129"/>
      <c r="RJ102" s="130"/>
      <c r="RK102" s="193">
        <v>1000</v>
      </c>
      <c r="RL102" s="131">
        <f t="shared" si="147"/>
        <v>0</v>
      </c>
      <c r="RM102" s="132">
        <f t="shared" si="93"/>
        <v>327</v>
      </c>
    </row>
    <row r="103" spans="1:481" ht="14.4">
      <c r="A103" s="133" t="s">
        <v>164</v>
      </c>
      <c r="B103" s="194"/>
      <c r="C103" s="194"/>
      <c r="D103" s="194"/>
      <c r="E103" s="194"/>
      <c r="F103" s="194"/>
      <c r="G103" s="122"/>
      <c r="H103" s="122"/>
      <c r="I103" s="129"/>
      <c r="J103" s="129"/>
      <c r="K103" s="129"/>
      <c r="L103" s="130"/>
      <c r="M103" s="193">
        <v>1000</v>
      </c>
      <c r="N103" s="131">
        <f t="shared" si="98"/>
        <v>0</v>
      </c>
      <c r="O103" s="132">
        <f t="shared" si="112"/>
        <v>18</v>
      </c>
      <c r="Q103" s="133" t="s">
        <v>164</v>
      </c>
      <c r="R103" s="194"/>
      <c r="S103" s="194"/>
      <c r="T103" s="194"/>
      <c r="U103" s="194"/>
      <c r="V103" s="194"/>
      <c r="W103" s="122"/>
      <c r="X103" s="122"/>
      <c r="Y103" s="129"/>
      <c r="Z103" s="129"/>
      <c r="AA103" s="129"/>
      <c r="AB103" s="130"/>
      <c r="AC103" s="193"/>
      <c r="AD103" s="131">
        <f t="shared" si="120"/>
        <v>0</v>
      </c>
      <c r="AE103" s="132">
        <f t="shared" si="78"/>
        <v>275</v>
      </c>
      <c r="AF103" s="133" t="s">
        <v>164</v>
      </c>
      <c r="AG103" s="194"/>
      <c r="AH103" s="194"/>
      <c r="AI103" s="194"/>
      <c r="AJ103" s="194"/>
      <c r="AK103" s="194"/>
      <c r="AL103" s="122"/>
      <c r="AM103" s="122"/>
      <c r="AN103" s="129"/>
      <c r="AO103" s="129"/>
      <c r="AP103" s="129"/>
      <c r="AQ103" s="130"/>
      <c r="AR103" s="193"/>
      <c r="AS103" s="131">
        <f t="shared" si="121"/>
        <v>0</v>
      </c>
      <c r="AT103" s="132">
        <f t="shared" si="79"/>
        <v>1114</v>
      </c>
      <c r="AU103" s="133" t="s">
        <v>164</v>
      </c>
      <c r="AV103" s="194"/>
      <c r="AW103" s="194"/>
      <c r="AX103" s="194"/>
      <c r="AY103" s="194"/>
      <c r="AZ103" s="194"/>
      <c r="BA103" s="122"/>
      <c r="BB103" s="122"/>
      <c r="BC103" s="129"/>
      <c r="BD103" s="129"/>
      <c r="BE103" s="129"/>
      <c r="BF103" s="130"/>
      <c r="BG103" s="193"/>
      <c r="BH103" s="131">
        <f t="shared" si="122"/>
        <v>0</v>
      </c>
      <c r="BI103" s="132">
        <f t="shared" si="80"/>
        <v>1114</v>
      </c>
      <c r="BJ103" s="400"/>
      <c r="BK103" s="133" t="s">
        <v>164</v>
      </c>
      <c r="BL103" s="194"/>
      <c r="BM103" s="194"/>
      <c r="BN103" s="194"/>
      <c r="BO103" s="194"/>
      <c r="BP103" s="194"/>
      <c r="BQ103" s="122"/>
      <c r="BR103" s="122"/>
      <c r="BS103" s="129"/>
      <c r="BT103" s="129"/>
      <c r="BU103" s="129"/>
      <c r="BV103" s="130"/>
      <c r="BW103" s="193"/>
      <c r="BX103" s="131">
        <f t="shared" si="123"/>
        <v>0</v>
      </c>
      <c r="BY103" s="132">
        <f t="shared" si="99"/>
        <v>686</v>
      </c>
      <c r="BZ103" s="400"/>
      <c r="CA103" s="133" t="s">
        <v>164</v>
      </c>
      <c r="CB103" s="194"/>
      <c r="CC103" s="194"/>
      <c r="CD103" s="194"/>
      <c r="CE103" s="194"/>
      <c r="CF103" s="194"/>
      <c r="CG103" s="122"/>
      <c r="CH103" s="122"/>
      <c r="CI103" s="129"/>
      <c r="CJ103" s="129"/>
      <c r="CK103" s="129"/>
      <c r="CL103" s="130"/>
      <c r="CM103" s="193"/>
      <c r="CN103" s="131">
        <f t="shared" si="124"/>
        <v>0</v>
      </c>
      <c r="CO103" s="132">
        <f t="shared" si="100"/>
        <v>0</v>
      </c>
      <c r="CP103" s="363" t="s">
        <v>164</v>
      </c>
      <c r="CQ103" s="364"/>
      <c r="CR103" s="364"/>
      <c r="CS103" s="364"/>
      <c r="CT103" s="364"/>
      <c r="CU103" s="364"/>
      <c r="CV103" s="358"/>
      <c r="CW103" s="358"/>
      <c r="CX103" s="367"/>
      <c r="CY103" s="367"/>
      <c r="CZ103" s="367"/>
      <c r="DA103" s="368"/>
      <c r="DB103" s="369"/>
      <c r="DC103" s="370">
        <f t="shared" si="125"/>
        <v>0</v>
      </c>
      <c r="DD103" s="371">
        <f t="shared" si="113"/>
        <v>0</v>
      </c>
      <c r="DE103" s="133" t="s">
        <v>164</v>
      </c>
      <c r="DF103" s="194"/>
      <c r="DG103" s="194"/>
      <c r="DH103" s="194"/>
      <c r="DI103" s="194"/>
      <c r="DJ103" s="194"/>
      <c r="DK103" s="122"/>
      <c r="DL103" s="122"/>
      <c r="DM103" s="129"/>
      <c r="DN103" s="129"/>
      <c r="DO103" s="129"/>
      <c r="DP103" s="130"/>
      <c r="DQ103" s="193"/>
      <c r="DR103" s="131">
        <f t="shared" si="126"/>
        <v>0</v>
      </c>
      <c r="DS103" s="132">
        <f t="shared" si="101"/>
        <v>0</v>
      </c>
      <c r="DT103" s="133" t="s">
        <v>164</v>
      </c>
      <c r="DU103" s="194"/>
      <c r="DV103" s="194"/>
      <c r="DW103" s="194"/>
      <c r="DX103" s="194"/>
      <c r="DY103" s="194"/>
      <c r="DZ103" s="122"/>
      <c r="EA103" s="122"/>
      <c r="EB103" s="129"/>
      <c r="EC103" s="129"/>
      <c r="ED103" s="129"/>
      <c r="EE103" s="130"/>
      <c r="EF103" s="193"/>
      <c r="EG103" s="131">
        <f t="shared" si="127"/>
        <v>0</v>
      </c>
      <c r="EH103" s="132">
        <f t="shared" si="102"/>
        <v>0</v>
      </c>
      <c r="EI103" s="133" t="s">
        <v>164</v>
      </c>
      <c r="EJ103" s="194"/>
      <c r="EK103" s="194"/>
      <c r="EL103" s="194"/>
      <c r="EM103" s="194"/>
      <c r="EN103" s="194"/>
      <c r="EO103" s="122"/>
      <c r="EP103" s="122"/>
      <c r="EQ103" s="129"/>
      <c r="ER103" s="129"/>
      <c r="ES103" s="129"/>
      <c r="ET103" s="130"/>
      <c r="EU103" s="193"/>
      <c r="EV103" s="131">
        <f t="shared" si="128"/>
        <v>0</v>
      </c>
      <c r="EW103" s="132">
        <f t="shared" si="103"/>
        <v>0</v>
      </c>
      <c r="EX103" s="133" t="s">
        <v>164</v>
      </c>
      <c r="EY103" s="194"/>
      <c r="EZ103" s="194"/>
      <c r="FA103" s="194"/>
      <c r="FB103" s="194"/>
      <c r="FC103" s="194"/>
      <c r="FD103" s="122"/>
      <c r="FE103" s="122"/>
      <c r="FF103" s="129"/>
      <c r="FG103" s="129"/>
      <c r="FH103" s="129"/>
      <c r="FI103" s="130"/>
      <c r="FJ103" s="193"/>
      <c r="FK103" s="131">
        <f t="shared" si="129"/>
        <v>0</v>
      </c>
      <c r="FL103" s="132">
        <f t="shared" si="104"/>
        <v>0</v>
      </c>
      <c r="FM103" s="133" t="s">
        <v>164</v>
      </c>
      <c r="FN103" s="194"/>
      <c r="FO103" s="194"/>
      <c r="FP103" s="194"/>
      <c r="FQ103" s="194"/>
      <c r="FR103" s="194"/>
      <c r="FS103" s="122"/>
      <c r="FT103" s="122"/>
      <c r="FU103" s="129"/>
      <c r="FV103" s="129"/>
      <c r="FW103" s="129"/>
      <c r="FX103" s="130"/>
      <c r="FY103" s="193"/>
      <c r="FZ103" s="131">
        <f t="shared" si="130"/>
        <v>0</v>
      </c>
      <c r="GA103" s="132">
        <f t="shared" si="105"/>
        <v>0</v>
      </c>
      <c r="GB103" s="133" t="s">
        <v>164</v>
      </c>
      <c r="GC103" s="194"/>
      <c r="GD103" s="194"/>
      <c r="GE103" s="194"/>
      <c r="GF103" s="194"/>
      <c r="GG103" s="194"/>
      <c r="GH103" s="122"/>
      <c r="GI103" s="122"/>
      <c r="GJ103" s="129"/>
      <c r="GK103" s="129"/>
      <c r="GL103" s="129"/>
      <c r="GM103" s="130"/>
      <c r="GN103" s="193"/>
      <c r="GO103" s="131">
        <f t="shared" si="131"/>
        <v>0</v>
      </c>
      <c r="GP103" s="132">
        <f t="shared" si="106"/>
        <v>0</v>
      </c>
      <c r="GQ103" s="133" t="s">
        <v>164</v>
      </c>
      <c r="GR103" s="194"/>
      <c r="GS103" s="194"/>
      <c r="GT103" s="194"/>
      <c r="GU103" s="194"/>
      <c r="GV103" s="194"/>
      <c r="GW103" s="122"/>
      <c r="GX103" s="122"/>
      <c r="GY103" s="129"/>
      <c r="GZ103" s="129"/>
      <c r="HA103" s="129"/>
      <c r="HB103" s="130"/>
      <c r="HC103" s="193"/>
      <c r="HD103" s="131">
        <f t="shared" si="132"/>
        <v>0</v>
      </c>
      <c r="HE103" s="132">
        <f t="shared" si="107"/>
        <v>2737</v>
      </c>
      <c r="HF103" s="133" t="s">
        <v>164</v>
      </c>
      <c r="HG103" s="194"/>
      <c r="HH103" s="194"/>
      <c r="HI103" s="194"/>
      <c r="HJ103" s="194"/>
      <c r="HK103" s="194"/>
      <c r="HL103" s="122"/>
      <c r="HM103" s="122"/>
      <c r="HN103" s="129"/>
      <c r="HO103" s="129"/>
      <c r="HP103" s="129"/>
      <c r="HQ103" s="130"/>
      <c r="HR103" s="193"/>
      <c r="HS103" s="131">
        <f t="shared" si="133"/>
        <v>0</v>
      </c>
      <c r="HT103" s="132">
        <f t="shared" si="114"/>
        <v>1341</v>
      </c>
      <c r="HU103" s="133" t="s">
        <v>164</v>
      </c>
      <c r="HV103" s="194"/>
      <c r="HW103" s="194"/>
      <c r="HX103" s="194"/>
      <c r="HY103" s="194"/>
      <c r="HZ103" s="194"/>
      <c r="IA103" s="122"/>
      <c r="IB103" s="122"/>
      <c r="IC103" s="129"/>
      <c r="ID103" s="129"/>
      <c r="IE103" s="129"/>
      <c r="IF103" s="130"/>
      <c r="IG103" s="193"/>
      <c r="IH103" s="131">
        <f t="shared" si="134"/>
        <v>0</v>
      </c>
      <c r="II103" s="132">
        <f t="shared" si="115"/>
        <v>6499</v>
      </c>
      <c r="IJ103" s="133" t="s">
        <v>164</v>
      </c>
      <c r="IK103" s="194"/>
      <c r="IL103" s="194"/>
      <c r="IM103" s="194"/>
      <c r="IN103" s="194"/>
      <c r="IO103" s="194"/>
      <c r="IP103" s="122"/>
      <c r="IQ103" s="122"/>
      <c r="IR103" s="129"/>
      <c r="IS103" s="129"/>
      <c r="IT103" s="129"/>
      <c r="IU103" s="130"/>
      <c r="IV103" s="193"/>
      <c r="IW103" s="131">
        <f t="shared" si="135"/>
        <v>0</v>
      </c>
      <c r="IX103" s="132">
        <f t="shared" si="116"/>
        <v>1508</v>
      </c>
      <c r="IY103" s="133" t="s">
        <v>164</v>
      </c>
      <c r="IZ103" s="194"/>
      <c r="JA103" s="194"/>
      <c r="JB103" s="194"/>
      <c r="JC103" s="194"/>
      <c r="JD103" s="194"/>
      <c r="JE103" s="122"/>
      <c r="JF103" s="122"/>
      <c r="JG103" s="129"/>
      <c r="JH103" s="129"/>
      <c r="JI103" s="129"/>
      <c r="JJ103" s="130"/>
      <c r="JK103" s="193"/>
      <c r="JL103" s="131">
        <f t="shared" si="136"/>
        <v>0</v>
      </c>
      <c r="JM103" s="132">
        <f t="shared" si="148"/>
        <v>2955</v>
      </c>
      <c r="JN103" s="133" t="s">
        <v>164</v>
      </c>
      <c r="JO103" s="194"/>
      <c r="JP103" s="194"/>
      <c r="JQ103" s="194"/>
      <c r="JR103" s="194"/>
      <c r="JS103" s="194"/>
      <c r="JT103" s="122"/>
      <c r="JU103" s="122"/>
      <c r="JV103" s="129"/>
      <c r="JW103" s="129"/>
      <c r="JX103" s="129"/>
      <c r="JY103" s="130"/>
      <c r="JZ103" s="193"/>
      <c r="KA103" s="131">
        <f t="shared" si="149"/>
        <v>0</v>
      </c>
      <c r="KB103" s="132">
        <f t="shared" si="117"/>
        <v>252</v>
      </c>
      <c r="KC103" s="133" t="s">
        <v>164</v>
      </c>
      <c r="KD103" s="194"/>
      <c r="KE103" s="194"/>
      <c r="KF103" s="194"/>
      <c r="KG103" s="194"/>
      <c r="KH103" s="194"/>
      <c r="KI103" s="122"/>
      <c r="KJ103" s="122"/>
      <c r="KK103" s="129"/>
      <c r="KL103" s="129"/>
      <c r="KM103" s="129"/>
      <c r="KN103" s="130"/>
      <c r="KO103" s="193"/>
      <c r="KP103" s="131">
        <f t="shared" si="137"/>
        <v>0</v>
      </c>
      <c r="KQ103" s="132">
        <f t="shared" si="118"/>
        <v>-230</v>
      </c>
      <c r="KR103" s="133" t="s">
        <v>164</v>
      </c>
      <c r="KS103" s="194"/>
      <c r="KT103" s="194"/>
      <c r="KU103" s="194"/>
      <c r="KV103" s="194"/>
      <c r="KW103" s="194"/>
      <c r="KX103" s="122"/>
      <c r="KY103" s="122"/>
      <c r="KZ103" s="129"/>
      <c r="LA103" s="129"/>
      <c r="LB103" s="129"/>
      <c r="LC103" s="130"/>
      <c r="LD103" s="193"/>
      <c r="LE103" s="131">
        <f t="shared" si="138"/>
        <v>0</v>
      </c>
      <c r="LF103" s="132">
        <f t="shared" si="119"/>
        <v>2138</v>
      </c>
      <c r="LG103" s="271"/>
      <c r="LH103" s="133" t="s">
        <v>164</v>
      </c>
      <c r="LI103" s="194"/>
      <c r="LJ103" s="194"/>
      <c r="LK103" s="194"/>
      <c r="LL103" s="194"/>
      <c r="LM103" s="192"/>
      <c r="LN103" s="194"/>
      <c r="LO103" s="194"/>
      <c r="LP103" s="121"/>
      <c r="LQ103" s="122"/>
      <c r="LR103" s="71"/>
      <c r="LS103" s="592"/>
      <c r="LT103" s="593"/>
      <c r="LU103" s="129">
        <v>1</v>
      </c>
      <c r="LV103" s="129"/>
      <c r="LW103" s="129"/>
      <c r="LX103" s="130"/>
      <c r="LY103" s="193">
        <v>909</v>
      </c>
      <c r="LZ103" s="131">
        <f t="shared" si="139"/>
        <v>0</v>
      </c>
      <c r="MA103" s="132">
        <f t="shared" si="108"/>
        <v>0</v>
      </c>
      <c r="MB103" s="229"/>
      <c r="MC103" s="133" t="s">
        <v>164</v>
      </c>
      <c r="MD103" s="194"/>
      <c r="ME103" s="194"/>
      <c r="MF103" s="194"/>
      <c r="MG103" s="194"/>
      <c r="MH103" s="192"/>
      <c r="MI103" s="194"/>
      <c r="MJ103" s="194"/>
      <c r="MK103" s="121"/>
      <c r="ML103" s="122"/>
      <c r="MM103" s="71"/>
      <c r="MN103" s="592"/>
      <c r="MO103" s="593"/>
      <c r="MP103" s="129">
        <v>1</v>
      </c>
      <c r="MQ103" s="129"/>
      <c r="MR103" s="129"/>
      <c r="MS103" s="130"/>
      <c r="MT103" s="193">
        <v>909</v>
      </c>
      <c r="MU103" s="131">
        <f t="shared" si="140"/>
        <v>0</v>
      </c>
      <c r="MV103" s="132">
        <f t="shared" si="109"/>
        <v>0</v>
      </c>
      <c r="MX103" s="133" t="s">
        <v>164</v>
      </c>
      <c r="MY103" s="194"/>
      <c r="MZ103" s="194"/>
      <c r="NA103" s="194"/>
      <c r="NB103" s="194"/>
      <c r="NC103" s="192"/>
      <c r="ND103" s="194"/>
      <c r="NE103" s="194"/>
      <c r="NF103" s="121"/>
      <c r="NG103" s="122"/>
      <c r="NH103" s="71"/>
      <c r="NI103" s="592"/>
      <c r="NJ103" s="593"/>
      <c r="NK103" s="129">
        <v>1</v>
      </c>
      <c r="NL103" s="129"/>
      <c r="NM103" s="129"/>
      <c r="NN103" s="130"/>
      <c r="NO103" s="193">
        <v>909</v>
      </c>
      <c r="NP103" s="131">
        <f t="shared" si="141"/>
        <v>0</v>
      </c>
      <c r="NQ103" s="132">
        <f t="shared" si="110"/>
        <v>0</v>
      </c>
      <c r="NS103" s="133" t="s">
        <v>164</v>
      </c>
      <c r="NT103" s="194"/>
      <c r="NU103" s="194"/>
      <c r="NV103" s="194"/>
      <c r="NW103" s="194"/>
      <c r="NX103" s="192"/>
      <c r="NY103" s="194"/>
      <c r="NZ103" s="194"/>
      <c r="OA103" s="121"/>
      <c r="OB103" s="122"/>
      <c r="OC103" s="71"/>
      <c r="OD103" s="592"/>
      <c r="OE103" s="593"/>
      <c r="OF103" s="129"/>
      <c r="OG103" s="129"/>
      <c r="OH103" s="129"/>
      <c r="OI103" s="130"/>
      <c r="OJ103" s="193">
        <v>1000</v>
      </c>
      <c r="OK103" s="131">
        <f t="shared" si="142"/>
        <v>0</v>
      </c>
      <c r="OL103" s="132">
        <f t="shared" si="111"/>
        <v>1233</v>
      </c>
      <c r="OQ103" s="363" t="s">
        <v>164</v>
      </c>
      <c r="OR103" s="473"/>
      <c r="OS103" s="473"/>
      <c r="OT103" s="473"/>
      <c r="OU103" s="473"/>
      <c r="OV103" s="473"/>
      <c r="OW103" s="358"/>
      <c r="OX103" s="358"/>
      <c r="OY103" s="367"/>
      <c r="OZ103" s="367"/>
      <c r="PA103" s="367"/>
      <c r="PB103" s="368"/>
      <c r="PC103" s="476">
        <v>1000</v>
      </c>
      <c r="PD103" s="370">
        <f t="shared" si="143"/>
        <v>0</v>
      </c>
      <c r="PE103" s="477">
        <f t="shared" si="89"/>
        <v>0</v>
      </c>
      <c r="PF103" s="133" t="s">
        <v>164</v>
      </c>
      <c r="PG103" s="194"/>
      <c r="PH103" s="194"/>
      <c r="PI103" s="194"/>
      <c r="PJ103" s="194"/>
      <c r="PK103" s="194"/>
      <c r="PL103" s="122"/>
      <c r="PM103" s="122"/>
      <c r="PN103" s="129"/>
      <c r="PO103" s="129"/>
      <c r="PP103" s="129"/>
      <c r="PQ103" s="130"/>
      <c r="PR103" s="193">
        <v>1000</v>
      </c>
      <c r="PS103" s="131">
        <f t="shared" si="144"/>
        <v>0</v>
      </c>
      <c r="PT103" s="132">
        <f t="shared" si="90"/>
        <v>0</v>
      </c>
      <c r="PU103" s="133" t="s">
        <v>164</v>
      </c>
      <c r="PV103" s="194"/>
      <c r="PW103" s="194"/>
      <c r="PX103" s="194"/>
      <c r="PY103" s="194"/>
      <c r="PZ103" s="194"/>
      <c r="QA103" s="122"/>
      <c r="QB103" s="122"/>
      <c r="QC103" s="129"/>
      <c r="QD103" s="129"/>
      <c r="QE103" s="129"/>
      <c r="QF103" s="130"/>
      <c r="QG103" s="193">
        <v>1000</v>
      </c>
      <c r="QH103" s="131">
        <f t="shared" si="145"/>
        <v>0</v>
      </c>
      <c r="QI103" s="132">
        <f t="shared" si="91"/>
        <v>0</v>
      </c>
      <c r="QJ103" s="133" t="s">
        <v>164</v>
      </c>
      <c r="QK103" s="194"/>
      <c r="QL103" s="194"/>
      <c r="QM103" s="194"/>
      <c r="QN103" s="194"/>
      <c r="QO103" s="194"/>
      <c r="QP103" s="122"/>
      <c r="QQ103" s="122"/>
      <c r="QR103" s="129"/>
      <c r="QS103" s="129"/>
      <c r="QT103" s="129"/>
      <c r="QU103" s="130"/>
      <c r="QV103" s="193">
        <v>1000</v>
      </c>
      <c r="QW103" s="131">
        <f t="shared" si="146"/>
        <v>0</v>
      </c>
      <c r="QX103" s="132">
        <f t="shared" si="92"/>
        <v>0</v>
      </c>
      <c r="QY103" s="133" t="s">
        <v>164</v>
      </c>
      <c r="QZ103" s="194"/>
      <c r="RA103" s="194"/>
      <c r="RB103" s="194"/>
      <c r="RC103" s="194"/>
      <c r="RD103" s="194"/>
      <c r="RE103" s="122"/>
      <c r="RF103" s="122"/>
      <c r="RG103" s="129"/>
      <c r="RH103" s="129"/>
      <c r="RI103" s="129"/>
      <c r="RJ103" s="130"/>
      <c r="RK103" s="193">
        <v>1000</v>
      </c>
      <c r="RL103" s="131">
        <f t="shared" si="147"/>
        <v>0</v>
      </c>
      <c r="RM103" s="132">
        <f t="shared" si="93"/>
        <v>327</v>
      </c>
    </row>
    <row r="104" spans="1:481" ht="14.4">
      <c r="A104" s="133" t="s">
        <v>165</v>
      </c>
      <c r="B104" s="194"/>
      <c r="C104" s="194"/>
      <c r="D104" s="194"/>
      <c r="E104" s="194"/>
      <c r="F104" s="194"/>
      <c r="G104" s="122"/>
      <c r="H104" s="122"/>
      <c r="I104" s="129"/>
      <c r="J104" s="129"/>
      <c r="K104" s="129"/>
      <c r="L104" s="130"/>
      <c r="M104" s="193">
        <v>1000</v>
      </c>
      <c r="N104" s="131">
        <f t="shared" si="98"/>
        <v>0</v>
      </c>
      <c r="O104" s="132">
        <f t="shared" si="112"/>
        <v>18</v>
      </c>
      <c r="Q104" s="133" t="s">
        <v>165</v>
      </c>
      <c r="R104" s="194"/>
      <c r="S104" s="194"/>
      <c r="T104" s="194"/>
      <c r="U104" s="194"/>
      <c r="V104" s="194"/>
      <c r="W104" s="122"/>
      <c r="X104" s="122"/>
      <c r="Y104" s="129"/>
      <c r="Z104" s="129"/>
      <c r="AA104" s="129"/>
      <c r="AB104" s="130"/>
      <c r="AC104" s="193"/>
      <c r="AD104" s="131">
        <f t="shared" si="120"/>
        <v>0</v>
      </c>
      <c r="AE104" s="132">
        <f t="shared" si="78"/>
        <v>275</v>
      </c>
      <c r="AF104" s="133" t="s">
        <v>165</v>
      </c>
      <c r="AG104" s="194"/>
      <c r="AH104" s="194"/>
      <c r="AI104" s="194"/>
      <c r="AJ104" s="194"/>
      <c r="AK104" s="194"/>
      <c r="AL104" s="122"/>
      <c r="AM104" s="122"/>
      <c r="AN104" s="129"/>
      <c r="AO104" s="129"/>
      <c r="AP104" s="129"/>
      <c r="AQ104" s="130"/>
      <c r="AR104" s="193"/>
      <c r="AS104" s="131">
        <f t="shared" si="121"/>
        <v>0</v>
      </c>
      <c r="AT104" s="132">
        <f t="shared" si="79"/>
        <v>1114</v>
      </c>
      <c r="AU104" s="133" t="s">
        <v>165</v>
      </c>
      <c r="AV104" s="194"/>
      <c r="AW104" s="194"/>
      <c r="AX104" s="194"/>
      <c r="AY104" s="194"/>
      <c r="AZ104" s="194"/>
      <c r="BA104" s="122"/>
      <c r="BB104" s="122"/>
      <c r="BC104" s="129"/>
      <c r="BD104" s="129"/>
      <c r="BE104" s="129"/>
      <c r="BF104" s="130"/>
      <c r="BG104" s="193"/>
      <c r="BH104" s="131">
        <f t="shared" si="122"/>
        <v>0</v>
      </c>
      <c r="BI104" s="132">
        <f t="shared" si="80"/>
        <v>1114</v>
      </c>
      <c r="BJ104" s="400"/>
      <c r="BK104" s="133" t="s">
        <v>165</v>
      </c>
      <c r="BL104" s="194"/>
      <c r="BM104" s="194"/>
      <c r="BN104" s="194"/>
      <c r="BO104" s="194"/>
      <c r="BP104" s="194"/>
      <c r="BQ104" s="122"/>
      <c r="BR104" s="122"/>
      <c r="BS104" s="129"/>
      <c r="BT104" s="129"/>
      <c r="BU104" s="129"/>
      <c r="BV104" s="130"/>
      <c r="BW104" s="193"/>
      <c r="BX104" s="131">
        <f t="shared" si="123"/>
        <v>0</v>
      </c>
      <c r="BY104" s="132">
        <f t="shared" si="99"/>
        <v>686</v>
      </c>
      <c r="BZ104" s="400"/>
      <c r="CA104" s="133" t="s">
        <v>165</v>
      </c>
      <c r="CB104" s="194"/>
      <c r="CC104" s="194"/>
      <c r="CD104" s="194"/>
      <c r="CE104" s="194"/>
      <c r="CF104" s="194"/>
      <c r="CG104" s="122"/>
      <c r="CH104" s="122"/>
      <c r="CI104" s="129"/>
      <c r="CJ104" s="129"/>
      <c r="CK104" s="129"/>
      <c r="CL104" s="130"/>
      <c r="CM104" s="193"/>
      <c r="CN104" s="131">
        <f t="shared" si="124"/>
        <v>0</v>
      </c>
      <c r="CO104" s="132">
        <f t="shared" si="100"/>
        <v>0</v>
      </c>
      <c r="CP104" s="363" t="s">
        <v>165</v>
      </c>
      <c r="CQ104" s="364"/>
      <c r="CR104" s="364"/>
      <c r="CS104" s="364"/>
      <c r="CT104" s="364"/>
      <c r="CU104" s="364"/>
      <c r="CV104" s="358"/>
      <c r="CW104" s="358"/>
      <c r="CX104" s="367"/>
      <c r="CY104" s="367"/>
      <c r="CZ104" s="367"/>
      <c r="DA104" s="368"/>
      <c r="DB104" s="369"/>
      <c r="DC104" s="370">
        <f t="shared" si="125"/>
        <v>0</v>
      </c>
      <c r="DD104" s="371">
        <f t="shared" si="113"/>
        <v>0</v>
      </c>
      <c r="DE104" s="133" t="s">
        <v>165</v>
      </c>
      <c r="DF104" s="194"/>
      <c r="DG104" s="194"/>
      <c r="DH104" s="194"/>
      <c r="DI104" s="194"/>
      <c r="DJ104" s="194"/>
      <c r="DK104" s="122"/>
      <c r="DL104" s="122"/>
      <c r="DM104" s="129"/>
      <c r="DN104" s="129"/>
      <c r="DO104" s="129"/>
      <c r="DP104" s="130"/>
      <c r="DQ104" s="193"/>
      <c r="DR104" s="131">
        <f t="shared" si="126"/>
        <v>0</v>
      </c>
      <c r="DS104" s="132">
        <f t="shared" si="101"/>
        <v>0</v>
      </c>
      <c r="DT104" s="133" t="s">
        <v>165</v>
      </c>
      <c r="DU104" s="194"/>
      <c r="DV104" s="194"/>
      <c r="DW104" s="194"/>
      <c r="DX104" s="194"/>
      <c r="DY104" s="194"/>
      <c r="DZ104" s="122"/>
      <c r="EA104" s="122"/>
      <c r="EB104" s="129"/>
      <c r="EC104" s="129"/>
      <c r="ED104" s="129"/>
      <c r="EE104" s="130"/>
      <c r="EF104" s="193"/>
      <c r="EG104" s="131">
        <f t="shared" si="127"/>
        <v>0</v>
      </c>
      <c r="EH104" s="132">
        <f t="shared" si="102"/>
        <v>0</v>
      </c>
      <c r="EI104" s="133" t="s">
        <v>165</v>
      </c>
      <c r="EJ104" s="194"/>
      <c r="EK104" s="194"/>
      <c r="EL104" s="194"/>
      <c r="EM104" s="194"/>
      <c r="EN104" s="194"/>
      <c r="EO104" s="122"/>
      <c r="EP104" s="122"/>
      <c r="EQ104" s="129"/>
      <c r="ER104" s="129"/>
      <c r="ES104" s="129"/>
      <c r="ET104" s="130"/>
      <c r="EU104" s="193"/>
      <c r="EV104" s="131">
        <f t="shared" si="128"/>
        <v>0</v>
      </c>
      <c r="EW104" s="132">
        <f t="shared" si="103"/>
        <v>0</v>
      </c>
      <c r="EX104" s="133" t="s">
        <v>165</v>
      </c>
      <c r="EY104" s="194"/>
      <c r="EZ104" s="194"/>
      <c r="FA104" s="194"/>
      <c r="FB104" s="194"/>
      <c r="FC104" s="194"/>
      <c r="FD104" s="122"/>
      <c r="FE104" s="122"/>
      <c r="FF104" s="129"/>
      <c r="FG104" s="129"/>
      <c r="FH104" s="129"/>
      <c r="FI104" s="130"/>
      <c r="FJ104" s="193"/>
      <c r="FK104" s="131">
        <f t="shared" si="129"/>
        <v>0</v>
      </c>
      <c r="FL104" s="132">
        <f t="shared" si="104"/>
        <v>0</v>
      </c>
      <c r="FM104" s="133" t="s">
        <v>165</v>
      </c>
      <c r="FN104" s="194"/>
      <c r="FO104" s="194"/>
      <c r="FP104" s="194"/>
      <c r="FQ104" s="194"/>
      <c r="FR104" s="194"/>
      <c r="FS104" s="122"/>
      <c r="FT104" s="122"/>
      <c r="FU104" s="129"/>
      <c r="FV104" s="129"/>
      <c r="FW104" s="129"/>
      <c r="FX104" s="130"/>
      <c r="FY104" s="193"/>
      <c r="FZ104" s="131">
        <f t="shared" si="130"/>
        <v>0</v>
      </c>
      <c r="GA104" s="132">
        <f t="shared" si="105"/>
        <v>0</v>
      </c>
      <c r="GB104" s="133" t="s">
        <v>165</v>
      </c>
      <c r="GC104" s="194"/>
      <c r="GD104" s="194"/>
      <c r="GE104" s="194"/>
      <c r="GF104" s="194"/>
      <c r="GG104" s="194"/>
      <c r="GH104" s="122"/>
      <c r="GI104" s="122"/>
      <c r="GJ104" s="129"/>
      <c r="GK104" s="129"/>
      <c r="GL104" s="129"/>
      <c r="GM104" s="130"/>
      <c r="GN104" s="193"/>
      <c r="GO104" s="131">
        <f t="shared" si="131"/>
        <v>0</v>
      </c>
      <c r="GP104" s="132">
        <f t="shared" si="106"/>
        <v>0</v>
      </c>
      <c r="GQ104" s="133" t="s">
        <v>165</v>
      </c>
      <c r="GR104" s="194"/>
      <c r="GS104" s="194"/>
      <c r="GT104" s="194"/>
      <c r="GU104" s="194"/>
      <c r="GV104" s="194"/>
      <c r="GW104" s="122"/>
      <c r="GX104" s="122"/>
      <c r="GY104" s="129"/>
      <c r="GZ104" s="129"/>
      <c r="HA104" s="129"/>
      <c r="HB104" s="130"/>
      <c r="HC104" s="193"/>
      <c r="HD104" s="131">
        <f t="shared" si="132"/>
        <v>0</v>
      </c>
      <c r="HE104" s="132">
        <f t="shared" si="107"/>
        <v>2737</v>
      </c>
      <c r="HF104" s="133" t="s">
        <v>165</v>
      </c>
      <c r="HG104" s="194"/>
      <c r="HH104" s="194"/>
      <c r="HI104" s="194"/>
      <c r="HJ104" s="194"/>
      <c r="HK104" s="194"/>
      <c r="HL104" s="122"/>
      <c r="HM104" s="122"/>
      <c r="HN104" s="129"/>
      <c r="HO104" s="129"/>
      <c r="HP104" s="129"/>
      <c r="HQ104" s="130"/>
      <c r="HR104" s="193"/>
      <c r="HS104" s="131">
        <f t="shared" si="133"/>
        <v>0</v>
      </c>
      <c r="HT104" s="132">
        <f t="shared" si="114"/>
        <v>1341</v>
      </c>
      <c r="HU104" s="133" t="s">
        <v>165</v>
      </c>
      <c r="HV104" s="194"/>
      <c r="HW104" s="194"/>
      <c r="HX104" s="194"/>
      <c r="HY104" s="194"/>
      <c r="HZ104" s="194"/>
      <c r="IA104" s="122"/>
      <c r="IB104" s="122"/>
      <c r="IC104" s="129"/>
      <c r="ID104" s="129"/>
      <c r="IE104" s="129"/>
      <c r="IF104" s="130"/>
      <c r="IG104" s="193"/>
      <c r="IH104" s="131">
        <f t="shared" si="134"/>
        <v>0</v>
      </c>
      <c r="II104" s="132">
        <f t="shared" si="115"/>
        <v>6499</v>
      </c>
      <c r="IJ104" s="133" t="s">
        <v>165</v>
      </c>
      <c r="IK104" s="194"/>
      <c r="IL104" s="194"/>
      <c r="IM104" s="194"/>
      <c r="IN104" s="194"/>
      <c r="IO104" s="194"/>
      <c r="IP104" s="122"/>
      <c r="IQ104" s="122"/>
      <c r="IR104" s="129"/>
      <c r="IS104" s="129"/>
      <c r="IT104" s="129"/>
      <c r="IU104" s="130"/>
      <c r="IV104" s="193"/>
      <c r="IW104" s="131">
        <f t="shared" si="135"/>
        <v>0</v>
      </c>
      <c r="IX104" s="132">
        <f t="shared" si="116"/>
        <v>1508</v>
      </c>
      <c r="IY104" s="133" t="s">
        <v>165</v>
      </c>
      <c r="IZ104" s="194"/>
      <c r="JA104" s="194"/>
      <c r="JB104" s="194"/>
      <c r="JC104" s="194"/>
      <c r="JD104" s="194"/>
      <c r="JE104" s="122"/>
      <c r="JF104" s="122"/>
      <c r="JG104" s="129"/>
      <c r="JH104" s="129"/>
      <c r="JI104" s="129"/>
      <c r="JJ104" s="130"/>
      <c r="JK104" s="193"/>
      <c r="JL104" s="131">
        <f t="shared" si="136"/>
        <v>0</v>
      </c>
      <c r="JM104" s="132">
        <f t="shared" si="148"/>
        <v>2955</v>
      </c>
      <c r="JN104" s="133" t="s">
        <v>165</v>
      </c>
      <c r="JO104" s="194"/>
      <c r="JP104" s="194"/>
      <c r="JQ104" s="194"/>
      <c r="JR104" s="194"/>
      <c r="JS104" s="194"/>
      <c r="JT104" s="122"/>
      <c r="JU104" s="122"/>
      <c r="JV104" s="129"/>
      <c r="JW104" s="129"/>
      <c r="JX104" s="129"/>
      <c r="JY104" s="130"/>
      <c r="JZ104" s="193"/>
      <c r="KA104" s="131">
        <f t="shared" si="149"/>
        <v>0</v>
      </c>
      <c r="KB104" s="132">
        <f t="shared" si="117"/>
        <v>252</v>
      </c>
      <c r="KC104" s="133" t="s">
        <v>165</v>
      </c>
      <c r="KD104" s="194"/>
      <c r="KE104" s="194"/>
      <c r="KF104" s="194"/>
      <c r="KG104" s="194"/>
      <c r="KH104" s="194"/>
      <c r="KI104" s="122"/>
      <c r="KJ104" s="122"/>
      <c r="KK104" s="129"/>
      <c r="KL104" s="129"/>
      <c r="KM104" s="129"/>
      <c r="KN104" s="130"/>
      <c r="KO104" s="193"/>
      <c r="KP104" s="131">
        <f t="shared" si="137"/>
        <v>0</v>
      </c>
      <c r="KQ104" s="132">
        <f t="shared" si="118"/>
        <v>-230</v>
      </c>
      <c r="KR104" s="133" t="s">
        <v>165</v>
      </c>
      <c r="KS104" s="194"/>
      <c r="KT104" s="194"/>
      <c r="KU104" s="194"/>
      <c r="KV104" s="194"/>
      <c r="KW104" s="194"/>
      <c r="KX104" s="122"/>
      <c r="KY104" s="122"/>
      <c r="KZ104" s="129"/>
      <c r="LA104" s="129"/>
      <c r="LB104" s="129"/>
      <c r="LC104" s="130"/>
      <c r="LD104" s="193"/>
      <c r="LE104" s="131">
        <f t="shared" si="138"/>
        <v>0</v>
      </c>
      <c r="LF104" s="132">
        <f t="shared" si="119"/>
        <v>2138</v>
      </c>
      <c r="LG104" s="271"/>
      <c r="LH104" s="133" t="s">
        <v>165</v>
      </c>
      <c r="LI104" s="194"/>
      <c r="LJ104" s="194"/>
      <c r="LK104" s="194"/>
      <c r="LL104" s="194"/>
      <c r="LM104" s="192"/>
      <c r="LN104" s="194"/>
      <c r="LO104" s="194"/>
      <c r="LP104" s="121"/>
      <c r="LQ104" s="122"/>
      <c r="LR104" s="71"/>
      <c r="LS104" s="128"/>
      <c r="LT104" s="70"/>
      <c r="LU104" s="129">
        <v>1</v>
      </c>
      <c r="LV104" s="129"/>
      <c r="LW104" s="129"/>
      <c r="LX104" s="130"/>
      <c r="LY104" s="193">
        <v>1000</v>
      </c>
      <c r="LZ104" s="131">
        <f t="shared" si="139"/>
        <v>0</v>
      </c>
      <c r="MA104" s="132">
        <f t="shared" si="108"/>
        <v>0</v>
      </c>
      <c r="MB104" s="229"/>
      <c r="MC104" s="133" t="s">
        <v>165</v>
      </c>
      <c r="MD104" s="194"/>
      <c r="ME104" s="194"/>
      <c r="MF104" s="194"/>
      <c r="MG104" s="194"/>
      <c r="MH104" s="192"/>
      <c r="MI104" s="194"/>
      <c r="MJ104" s="194"/>
      <c r="MK104" s="121"/>
      <c r="ML104" s="122"/>
      <c r="MM104" s="71"/>
      <c r="MN104" s="128"/>
      <c r="MO104" s="70"/>
      <c r="MP104" s="129">
        <v>1</v>
      </c>
      <c r="MQ104" s="129"/>
      <c r="MR104" s="129"/>
      <c r="MS104" s="130"/>
      <c r="MT104" s="193">
        <v>1000</v>
      </c>
      <c r="MU104" s="131">
        <f t="shared" si="140"/>
        <v>0</v>
      </c>
      <c r="MV104" s="132">
        <f t="shared" si="109"/>
        <v>0</v>
      </c>
      <c r="MX104" s="133" t="s">
        <v>165</v>
      </c>
      <c r="MY104" s="194"/>
      <c r="MZ104" s="194"/>
      <c r="NA104" s="194"/>
      <c r="NB104" s="194"/>
      <c r="NC104" s="192"/>
      <c r="ND104" s="194"/>
      <c r="NE104" s="194"/>
      <c r="NF104" s="121"/>
      <c r="NG104" s="122"/>
      <c r="NH104" s="71"/>
      <c r="NI104" s="128"/>
      <c r="NJ104" s="70"/>
      <c r="NK104" s="129">
        <v>1</v>
      </c>
      <c r="NL104" s="129"/>
      <c r="NM104" s="129"/>
      <c r="NN104" s="130"/>
      <c r="NO104" s="193">
        <v>1000</v>
      </c>
      <c r="NP104" s="131">
        <f t="shared" si="141"/>
        <v>0</v>
      </c>
      <c r="NQ104" s="132">
        <f t="shared" si="110"/>
        <v>0</v>
      </c>
      <c r="NS104" s="133" t="s">
        <v>165</v>
      </c>
      <c r="NT104" s="194"/>
      <c r="NU104" s="194"/>
      <c r="NV104" s="194"/>
      <c r="NW104" s="194"/>
      <c r="NX104" s="192"/>
      <c r="NY104" s="194"/>
      <c r="NZ104" s="194"/>
      <c r="OA104" s="121"/>
      <c r="OB104" s="122"/>
      <c r="OC104" s="71"/>
      <c r="OD104" s="128"/>
      <c r="OE104" s="70"/>
      <c r="OF104" s="129"/>
      <c r="OG104" s="129"/>
      <c r="OH104" s="129"/>
      <c r="OI104" s="130"/>
      <c r="OJ104" s="193">
        <v>1000</v>
      </c>
      <c r="OK104" s="131">
        <f t="shared" si="142"/>
        <v>0</v>
      </c>
      <c r="OL104" s="132">
        <f t="shared" si="111"/>
        <v>1233</v>
      </c>
      <c r="OQ104" s="363" t="s">
        <v>165</v>
      </c>
      <c r="OR104" s="473"/>
      <c r="OS104" s="473"/>
      <c r="OT104" s="473"/>
      <c r="OU104" s="473"/>
      <c r="OV104" s="473"/>
      <c r="OW104" s="358"/>
      <c r="OX104" s="358"/>
      <c r="OY104" s="367"/>
      <c r="OZ104" s="367"/>
      <c r="PA104" s="367"/>
      <c r="PB104" s="368"/>
      <c r="PC104" s="476">
        <v>1000</v>
      </c>
      <c r="PD104" s="370">
        <f t="shared" si="143"/>
        <v>0</v>
      </c>
      <c r="PE104" s="477">
        <f t="shared" si="89"/>
        <v>0</v>
      </c>
      <c r="PF104" s="133" t="s">
        <v>165</v>
      </c>
      <c r="PG104" s="194"/>
      <c r="PH104" s="194"/>
      <c r="PI104" s="194"/>
      <c r="PJ104" s="194"/>
      <c r="PK104" s="194"/>
      <c r="PL104" s="122"/>
      <c r="PM104" s="122"/>
      <c r="PN104" s="129"/>
      <c r="PO104" s="129"/>
      <c r="PP104" s="129"/>
      <c r="PQ104" s="130"/>
      <c r="PR104" s="193">
        <v>1000</v>
      </c>
      <c r="PS104" s="131">
        <f t="shared" si="144"/>
        <v>0</v>
      </c>
      <c r="PT104" s="132">
        <f t="shared" si="90"/>
        <v>0</v>
      </c>
      <c r="PU104" s="133" t="s">
        <v>165</v>
      </c>
      <c r="PV104" s="194"/>
      <c r="PW104" s="194"/>
      <c r="PX104" s="194"/>
      <c r="PY104" s="194"/>
      <c r="PZ104" s="194"/>
      <c r="QA104" s="122"/>
      <c r="QB104" s="122"/>
      <c r="QC104" s="129"/>
      <c r="QD104" s="129"/>
      <c r="QE104" s="129"/>
      <c r="QF104" s="130"/>
      <c r="QG104" s="193">
        <v>1000</v>
      </c>
      <c r="QH104" s="131">
        <f t="shared" si="145"/>
        <v>0</v>
      </c>
      <c r="QI104" s="132">
        <f t="shared" si="91"/>
        <v>0</v>
      </c>
      <c r="QJ104" s="133" t="s">
        <v>165</v>
      </c>
      <c r="QK104" s="194"/>
      <c r="QL104" s="194"/>
      <c r="QM104" s="194"/>
      <c r="QN104" s="194"/>
      <c r="QO104" s="194"/>
      <c r="QP104" s="122"/>
      <c r="QQ104" s="122"/>
      <c r="QR104" s="129"/>
      <c r="QS104" s="129"/>
      <c r="QT104" s="129"/>
      <c r="QU104" s="130"/>
      <c r="QV104" s="193">
        <v>1000</v>
      </c>
      <c r="QW104" s="131">
        <f t="shared" si="146"/>
        <v>0</v>
      </c>
      <c r="QX104" s="132">
        <f t="shared" si="92"/>
        <v>0</v>
      </c>
      <c r="QY104" s="133" t="s">
        <v>165</v>
      </c>
      <c r="QZ104" s="194"/>
      <c r="RA104" s="194"/>
      <c r="RB104" s="194"/>
      <c r="RC104" s="194"/>
      <c r="RD104" s="194"/>
      <c r="RE104" s="122"/>
      <c r="RF104" s="122"/>
      <c r="RG104" s="129"/>
      <c r="RH104" s="129"/>
      <c r="RI104" s="129"/>
      <c r="RJ104" s="130"/>
      <c r="RK104" s="193">
        <v>1000</v>
      </c>
      <c r="RL104" s="131">
        <f t="shared" si="147"/>
        <v>0</v>
      </c>
      <c r="RM104" s="132">
        <f t="shared" si="93"/>
        <v>327</v>
      </c>
    </row>
    <row r="105" spans="1:481" ht="14.4">
      <c r="A105" s="133" t="s">
        <v>166</v>
      </c>
      <c r="B105" s="194"/>
      <c r="C105" s="194"/>
      <c r="D105" s="194"/>
      <c r="E105" s="194"/>
      <c r="F105" s="194"/>
      <c r="G105" s="122"/>
      <c r="H105" s="122"/>
      <c r="I105" s="129"/>
      <c r="J105" s="129"/>
      <c r="K105" s="129"/>
      <c r="L105" s="130"/>
      <c r="M105" s="193">
        <v>1000</v>
      </c>
      <c r="N105" s="131">
        <f t="shared" si="98"/>
        <v>0</v>
      </c>
      <c r="O105" s="132">
        <f t="shared" si="112"/>
        <v>18</v>
      </c>
      <c r="Q105" s="133" t="s">
        <v>166</v>
      </c>
      <c r="R105" s="194"/>
      <c r="S105" s="194"/>
      <c r="T105" s="194"/>
      <c r="U105" s="194"/>
      <c r="V105" s="194"/>
      <c r="W105" s="122"/>
      <c r="X105" s="122"/>
      <c r="Y105" s="129"/>
      <c r="Z105" s="129"/>
      <c r="AA105" s="129"/>
      <c r="AB105" s="130"/>
      <c r="AC105" s="193"/>
      <c r="AD105" s="131">
        <f t="shared" si="120"/>
        <v>0</v>
      </c>
      <c r="AE105" s="132">
        <f t="shared" si="78"/>
        <v>275</v>
      </c>
      <c r="AF105" s="133" t="s">
        <v>166</v>
      </c>
      <c r="AG105" s="194"/>
      <c r="AH105" s="194"/>
      <c r="AI105" s="194"/>
      <c r="AJ105" s="194"/>
      <c r="AK105" s="194"/>
      <c r="AL105" s="122"/>
      <c r="AM105" s="122"/>
      <c r="AN105" s="129"/>
      <c r="AO105" s="129"/>
      <c r="AP105" s="129"/>
      <c r="AQ105" s="130"/>
      <c r="AR105" s="193"/>
      <c r="AS105" s="131">
        <f t="shared" si="121"/>
        <v>0</v>
      </c>
      <c r="AT105" s="132">
        <f t="shared" si="79"/>
        <v>1114</v>
      </c>
      <c r="AU105" s="133" t="s">
        <v>166</v>
      </c>
      <c r="AV105" s="194"/>
      <c r="AW105" s="194"/>
      <c r="AX105" s="194"/>
      <c r="AY105" s="194"/>
      <c r="AZ105" s="194"/>
      <c r="BA105" s="122"/>
      <c r="BB105" s="122"/>
      <c r="BC105" s="129"/>
      <c r="BD105" s="129"/>
      <c r="BE105" s="129"/>
      <c r="BF105" s="130"/>
      <c r="BG105" s="193"/>
      <c r="BH105" s="131">
        <f t="shared" si="122"/>
        <v>0</v>
      </c>
      <c r="BI105" s="132">
        <f t="shared" si="80"/>
        <v>1114</v>
      </c>
      <c r="BJ105" s="400"/>
      <c r="BK105" s="133" t="s">
        <v>166</v>
      </c>
      <c r="BL105" s="194"/>
      <c r="BM105" s="194"/>
      <c r="BN105" s="194"/>
      <c r="BO105" s="194"/>
      <c r="BP105" s="194"/>
      <c r="BQ105" s="122"/>
      <c r="BR105" s="122"/>
      <c r="BS105" s="129"/>
      <c r="BT105" s="129"/>
      <c r="BU105" s="129"/>
      <c r="BV105" s="130"/>
      <c r="BW105" s="193"/>
      <c r="BX105" s="131">
        <f t="shared" si="123"/>
        <v>0</v>
      </c>
      <c r="BY105" s="132">
        <f t="shared" si="99"/>
        <v>686</v>
      </c>
      <c r="BZ105" s="400"/>
      <c r="CA105" s="133" t="s">
        <v>166</v>
      </c>
      <c r="CB105" s="194"/>
      <c r="CC105" s="194"/>
      <c r="CD105" s="194"/>
      <c r="CE105" s="194"/>
      <c r="CF105" s="194"/>
      <c r="CG105" s="122"/>
      <c r="CH105" s="122"/>
      <c r="CI105" s="129"/>
      <c r="CJ105" s="129"/>
      <c r="CK105" s="129"/>
      <c r="CL105" s="130"/>
      <c r="CM105" s="193"/>
      <c r="CN105" s="131">
        <f t="shared" si="124"/>
        <v>0</v>
      </c>
      <c r="CO105" s="132">
        <f t="shared" si="100"/>
        <v>0</v>
      </c>
      <c r="CP105" s="363" t="s">
        <v>166</v>
      </c>
      <c r="CQ105" s="364"/>
      <c r="CR105" s="364"/>
      <c r="CS105" s="364"/>
      <c r="CT105" s="364"/>
      <c r="CU105" s="364"/>
      <c r="CV105" s="358"/>
      <c r="CW105" s="358"/>
      <c r="CX105" s="367"/>
      <c r="CY105" s="367"/>
      <c r="CZ105" s="367"/>
      <c r="DA105" s="368"/>
      <c r="DB105" s="369"/>
      <c r="DC105" s="370">
        <f t="shared" si="125"/>
        <v>0</v>
      </c>
      <c r="DD105" s="371">
        <f t="shared" si="113"/>
        <v>0</v>
      </c>
      <c r="DE105" s="133" t="s">
        <v>166</v>
      </c>
      <c r="DF105" s="194"/>
      <c r="DG105" s="194"/>
      <c r="DH105" s="194"/>
      <c r="DI105" s="194"/>
      <c r="DJ105" s="194"/>
      <c r="DK105" s="122"/>
      <c r="DL105" s="122"/>
      <c r="DM105" s="129"/>
      <c r="DN105" s="129"/>
      <c r="DO105" s="129"/>
      <c r="DP105" s="130"/>
      <c r="DQ105" s="193"/>
      <c r="DR105" s="131">
        <f t="shared" si="126"/>
        <v>0</v>
      </c>
      <c r="DS105" s="132">
        <f t="shared" si="101"/>
        <v>0</v>
      </c>
      <c r="DT105" s="133" t="s">
        <v>166</v>
      </c>
      <c r="DU105" s="194"/>
      <c r="DV105" s="194"/>
      <c r="DW105" s="194"/>
      <c r="DX105" s="194"/>
      <c r="DY105" s="194"/>
      <c r="DZ105" s="122"/>
      <c r="EA105" s="122"/>
      <c r="EB105" s="129"/>
      <c r="EC105" s="129"/>
      <c r="ED105" s="129"/>
      <c r="EE105" s="130"/>
      <c r="EF105" s="193"/>
      <c r="EG105" s="131">
        <f t="shared" si="127"/>
        <v>0</v>
      </c>
      <c r="EH105" s="132">
        <f t="shared" si="102"/>
        <v>0</v>
      </c>
      <c r="EI105" s="133" t="s">
        <v>166</v>
      </c>
      <c r="EJ105" s="194"/>
      <c r="EK105" s="194"/>
      <c r="EL105" s="194"/>
      <c r="EM105" s="194"/>
      <c r="EN105" s="194"/>
      <c r="EO105" s="122"/>
      <c r="EP105" s="122"/>
      <c r="EQ105" s="129"/>
      <c r="ER105" s="129"/>
      <c r="ES105" s="129"/>
      <c r="ET105" s="130"/>
      <c r="EU105" s="193"/>
      <c r="EV105" s="131">
        <f t="shared" si="128"/>
        <v>0</v>
      </c>
      <c r="EW105" s="132">
        <f t="shared" si="103"/>
        <v>0</v>
      </c>
      <c r="EX105" s="133" t="s">
        <v>166</v>
      </c>
      <c r="EY105" s="194"/>
      <c r="EZ105" s="194"/>
      <c r="FA105" s="194"/>
      <c r="FB105" s="194"/>
      <c r="FC105" s="194"/>
      <c r="FD105" s="122"/>
      <c r="FE105" s="122"/>
      <c r="FF105" s="129"/>
      <c r="FG105" s="129"/>
      <c r="FH105" s="129"/>
      <c r="FI105" s="130"/>
      <c r="FJ105" s="193"/>
      <c r="FK105" s="131">
        <f t="shared" si="129"/>
        <v>0</v>
      </c>
      <c r="FL105" s="132">
        <f t="shared" si="104"/>
        <v>0</v>
      </c>
      <c r="FM105" s="133" t="s">
        <v>166</v>
      </c>
      <c r="FN105" s="194"/>
      <c r="FO105" s="194"/>
      <c r="FP105" s="194"/>
      <c r="FQ105" s="194"/>
      <c r="FR105" s="194"/>
      <c r="FS105" s="122"/>
      <c r="FT105" s="122"/>
      <c r="FU105" s="129"/>
      <c r="FV105" s="129"/>
      <c r="FW105" s="129"/>
      <c r="FX105" s="130"/>
      <c r="FY105" s="193"/>
      <c r="FZ105" s="131">
        <f t="shared" si="130"/>
        <v>0</v>
      </c>
      <c r="GA105" s="132">
        <f t="shared" si="105"/>
        <v>0</v>
      </c>
      <c r="GB105" s="133" t="s">
        <v>166</v>
      </c>
      <c r="GC105" s="194"/>
      <c r="GD105" s="194"/>
      <c r="GE105" s="194"/>
      <c r="GF105" s="194"/>
      <c r="GG105" s="194"/>
      <c r="GH105" s="122"/>
      <c r="GI105" s="122"/>
      <c r="GJ105" s="129"/>
      <c r="GK105" s="129"/>
      <c r="GL105" s="129"/>
      <c r="GM105" s="130"/>
      <c r="GN105" s="193"/>
      <c r="GO105" s="131">
        <f t="shared" si="131"/>
        <v>0</v>
      </c>
      <c r="GP105" s="132">
        <f t="shared" si="106"/>
        <v>0</v>
      </c>
      <c r="GQ105" s="133" t="s">
        <v>166</v>
      </c>
      <c r="GR105" s="194"/>
      <c r="GS105" s="194"/>
      <c r="GT105" s="194"/>
      <c r="GU105" s="194"/>
      <c r="GV105" s="194"/>
      <c r="GW105" s="122"/>
      <c r="GX105" s="122"/>
      <c r="GY105" s="129"/>
      <c r="GZ105" s="129"/>
      <c r="HA105" s="129"/>
      <c r="HB105" s="130"/>
      <c r="HC105" s="193"/>
      <c r="HD105" s="131">
        <f t="shared" si="132"/>
        <v>0</v>
      </c>
      <c r="HE105" s="132">
        <f t="shared" si="107"/>
        <v>2737</v>
      </c>
      <c r="HF105" s="133" t="s">
        <v>166</v>
      </c>
      <c r="HG105" s="194"/>
      <c r="HH105" s="194"/>
      <c r="HI105" s="194"/>
      <c r="HJ105" s="194"/>
      <c r="HK105" s="194"/>
      <c r="HL105" s="122"/>
      <c r="HM105" s="122"/>
      <c r="HN105" s="129"/>
      <c r="HO105" s="129"/>
      <c r="HP105" s="129"/>
      <c r="HQ105" s="130"/>
      <c r="HR105" s="193"/>
      <c r="HS105" s="131">
        <f t="shared" si="133"/>
        <v>0</v>
      </c>
      <c r="HT105" s="132">
        <f t="shared" si="114"/>
        <v>1341</v>
      </c>
      <c r="HU105" s="133" t="s">
        <v>166</v>
      </c>
      <c r="HV105" s="194"/>
      <c r="HW105" s="194"/>
      <c r="HX105" s="194"/>
      <c r="HY105" s="194"/>
      <c r="HZ105" s="194"/>
      <c r="IA105" s="122"/>
      <c r="IB105" s="122"/>
      <c r="IC105" s="129"/>
      <c r="ID105" s="129"/>
      <c r="IE105" s="129"/>
      <c r="IF105" s="130"/>
      <c r="IG105" s="193"/>
      <c r="IH105" s="131">
        <f t="shared" si="134"/>
        <v>0</v>
      </c>
      <c r="II105" s="132">
        <f t="shared" si="115"/>
        <v>6499</v>
      </c>
      <c r="IJ105" s="133" t="s">
        <v>166</v>
      </c>
      <c r="IK105" s="194"/>
      <c r="IL105" s="194"/>
      <c r="IM105" s="194"/>
      <c r="IN105" s="194"/>
      <c r="IO105" s="194"/>
      <c r="IP105" s="122"/>
      <c r="IQ105" s="122"/>
      <c r="IR105" s="129"/>
      <c r="IS105" s="129"/>
      <c r="IT105" s="129"/>
      <c r="IU105" s="130"/>
      <c r="IV105" s="193"/>
      <c r="IW105" s="131">
        <f t="shared" si="135"/>
        <v>0</v>
      </c>
      <c r="IX105" s="132">
        <f t="shared" si="116"/>
        <v>1508</v>
      </c>
      <c r="IY105" s="133" t="s">
        <v>166</v>
      </c>
      <c r="IZ105" s="194"/>
      <c r="JA105" s="194"/>
      <c r="JB105" s="194"/>
      <c r="JC105" s="194"/>
      <c r="JD105" s="194"/>
      <c r="JE105" s="122"/>
      <c r="JF105" s="122"/>
      <c r="JG105" s="129"/>
      <c r="JH105" s="129"/>
      <c r="JI105" s="129"/>
      <c r="JJ105" s="130"/>
      <c r="JK105" s="193"/>
      <c r="JL105" s="131">
        <f t="shared" si="136"/>
        <v>0</v>
      </c>
      <c r="JM105" s="132">
        <f t="shared" si="148"/>
        <v>2955</v>
      </c>
      <c r="JN105" s="133" t="s">
        <v>166</v>
      </c>
      <c r="JO105" s="194"/>
      <c r="JP105" s="194"/>
      <c r="JQ105" s="194"/>
      <c r="JR105" s="194"/>
      <c r="JS105" s="194"/>
      <c r="JT105" s="122"/>
      <c r="JU105" s="122"/>
      <c r="JV105" s="129"/>
      <c r="JW105" s="129"/>
      <c r="JX105" s="129"/>
      <c r="JY105" s="130"/>
      <c r="JZ105" s="193"/>
      <c r="KA105" s="131">
        <f t="shared" si="149"/>
        <v>0</v>
      </c>
      <c r="KB105" s="132">
        <f t="shared" si="117"/>
        <v>252</v>
      </c>
      <c r="KC105" s="133" t="s">
        <v>166</v>
      </c>
      <c r="KD105" s="194"/>
      <c r="KE105" s="194"/>
      <c r="KF105" s="194"/>
      <c r="KG105" s="194"/>
      <c r="KH105" s="194"/>
      <c r="KI105" s="122"/>
      <c r="KJ105" s="122"/>
      <c r="KK105" s="129"/>
      <c r="KL105" s="129"/>
      <c r="KM105" s="129"/>
      <c r="KN105" s="130"/>
      <c r="KO105" s="193"/>
      <c r="KP105" s="131">
        <f t="shared" si="137"/>
        <v>0</v>
      </c>
      <c r="KQ105" s="132">
        <f t="shared" si="118"/>
        <v>-230</v>
      </c>
      <c r="KR105" s="133" t="s">
        <v>166</v>
      </c>
      <c r="KS105" s="194"/>
      <c r="KT105" s="194"/>
      <c r="KU105" s="194"/>
      <c r="KV105" s="194"/>
      <c r="KW105" s="194"/>
      <c r="KX105" s="122"/>
      <c r="KY105" s="122"/>
      <c r="KZ105" s="129"/>
      <c r="LA105" s="129"/>
      <c r="LB105" s="129"/>
      <c r="LC105" s="130"/>
      <c r="LD105" s="193"/>
      <c r="LE105" s="131">
        <f t="shared" si="138"/>
        <v>0</v>
      </c>
      <c r="LF105" s="132">
        <f t="shared" si="119"/>
        <v>2138</v>
      </c>
      <c r="LG105" s="271"/>
      <c r="LH105" s="133" t="s">
        <v>166</v>
      </c>
      <c r="LI105" s="194"/>
      <c r="LJ105" s="194"/>
      <c r="LK105" s="194"/>
      <c r="LL105" s="194"/>
      <c r="LM105" s="192"/>
      <c r="LN105" s="194"/>
      <c r="LO105" s="194"/>
      <c r="LP105" s="121"/>
      <c r="LQ105" s="122"/>
      <c r="LR105" s="122"/>
      <c r="LS105" s="122"/>
      <c r="LT105" s="122"/>
      <c r="LU105" s="129">
        <v>1</v>
      </c>
      <c r="LV105" s="129"/>
      <c r="LW105" s="129"/>
      <c r="LX105" s="130"/>
      <c r="LY105" s="193">
        <v>1000</v>
      </c>
      <c r="LZ105" s="131">
        <f t="shared" si="139"/>
        <v>0</v>
      </c>
      <c r="MA105" s="132">
        <f t="shared" si="108"/>
        <v>0</v>
      </c>
      <c r="MB105" s="229"/>
      <c r="MC105" s="133" t="s">
        <v>166</v>
      </c>
      <c r="MD105" s="194"/>
      <c r="ME105" s="194"/>
      <c r="MF105" s="194"/>
      <c r="MG105" s="194"/>
      <c r="MH105" s="192"/>
      <c r="MI105" s="194"/>
      <c r="MJ105" s="194"/>
      <c r="MK105" s="121"/>
      <c r="ML105" s="122"/>
      <c r="MM105" s="122"/>
      <c r="MN105" s="122"/>
      <c r="MO105" s="122"/>
      <c r="MP105" s="129">
        <v>1</v>
      </c>
      <c r="MQ105" s="129"/>
      <c r="MR105" s="129"/>
      <c r="MS105" s="130"/>
      <c r="MT105" s="193">
        <v>1000</v>
      </c>
      <c r="MU105" s="131">
        <f t="shared" si="140"/>
        <v>0</v>
      </c>
      <c r="MV105" s="132">
        <f t="shared" si="109"/>
        <v>0</v>
      </c>
      <c r="MX105" s="133" t="s">
        <v>166</v>
      </c>
      <c r="MY105" s="194"/>
      <c r="MZ105" s="194"/>
      <c r="NA105" s="194"/>
      <c r="NB105" s="194"/>
      <c r="NC105" s="192"/>
      <c r="ND105" s="194"/>
      <c r="NE105" s="194"/>
      <c r="NF105" s="121"/>
      <c r="NG105" s="122"/>
      <c r="NH105" s="122"/>
      <c r="NI105" s="122"/>
      <c r="NJ105" s="122"/>
      <c r="NK105" s="129">
        <v>1</v>
      </c>
      <c r="NL105" s="129"/>
      <c r="NM105" s="129"/>
      <c r="NN105" s="130"/>
      <c r="NO105" s="193">
        <v>1000</v>
      </c>
      <c r="NP105" s="131">
        <f t="shared" si="141"/>
        <v>0</v>
      </c>
      <c r="NQ105" s="132">
        <f t="shared" si="110"/>
        <v>0</v>
      </c>
      <c r="NS105" s="133" t="s">
        <v>166</v>
      </c>
      <c r="NT105" s="194"/>
      <c r="NU105" s="194"/>
      <c r="NV105" s="194"/>
      <c r="NW105" s="194"/>
      <c r="NX105" s="192"/>
      <c r="NY105" s="194"/>
      <c r="NZ105" s="194"/>
      <c r="OA105" s="121"/>
      <c r="OB105" s="122"/>
      <c r="OC105" s="122"/>
      <c r="OD105" s="122"/>
      <c r="OE105" s="122"/>
      <c r="OF105" s="129"/>
      <c r="OG105" s="129"/>
      <c r="OH105" s="129"/>
      <c r="OI105" s="130"/>
      <c r="OJ105" s="193">
        <v>1000</v>
      </c>
      <c r="OK105" s="131">
        <f t="shared" si="142"/>
        <v>0</v>
      </c>
      <c r="OL105" s="132">
        <f t="shared" si="111"/>
        <v>1233</v>
      </c>
      <c r="OQ105" s="363" t="s">
        <v>166</v>
      </c>
      <c r="OR105" s="473"/>
      <c r="OS105" s="473"/>
      <c r="OT105" s="473"/>
      <c r="OU105" s="473"/>
      <c r="OV105" s="473"/>
      <c r="OW105" s="358"/>
      <c r="OX105" s="358"/>
      <c r="OY105" s="367"/>
      <c r="OZ105" s="367"/>
      <c r="PA105" s="367"/>
      <c r="PB105" s="368"/>
      <c r="PC105" s="476">
        <v>1000</v>
      </c>
      <c r="PD105" s="370">
        <f t="shared" si="143"/>
        <v>0</v>
      </c>
      <c r="PE105" s="477">
        <f t="shared" si="89"/>
        <v>0</v>
      </c>
      <c r="PF105" s="133" t="s">
        <v>166</v>
      </c>
      <c r="PG105" s="194"/>
      <c r="PH105" s="194"/>
      <c r="PI105" s="194"/>
      <c r="PJ105" s="194"/>
      <c r="PK105" s="194"/>
      <c r="PL105" s="122"/>
      <c r="PM105" s="122"/>
      <c r="PN105" s="129"/>
      <c r="PO105" s="129"/>
      <c r="PP105" s="129"/>
      <c r="PQ105" s="130"/>
      <c r="PR105" s="193">
        <v>1000</v>
      </c>
      <c r="PS105" s="131">
        <f t="shared" si="144"/>
        <v>0</v>
      </c>
      <c r="PT105" s="132">
        <f t="shared" si="90"/>
        <v>0</v>
      </c>
      <c r="PU105" s="133" t="s">
        <v>166</v>
      </c>
      <c r="PV105" s="194"/>
      <c r="PW105" s="194"/>
      <c r="PX105" s="194"/>
      <c r="PY105" s="194"/>
      <c r="PZ105" s="194"/>
      <c r="QA105" s="122"/>
      <c r="QB105" s="122"/>
      <c r="QC105" s="129"/>
      <c r="QD105" s="129"/>
      <c r="QE105" s="129"/>
      <c r="QF105" s="130"/>
      <c r="QG105" s="193">
        <v>1000</v>
      </c>
      <c r="QH105" s="131">
        <f t="shared" si="145"/>
        <v>0</v>
      </c>
      <c r="QI105" s="132">
        <f t="shared" si="91"/>
        <v>0</v>
      </c>
      <c r="QJ105" s="133" t="s">
        <v>166</v>
      </c>
      <c r="QK105" s="194"/>
      <c r="QL105" s="194"/>
      <c r="QM105" s="194"/>
      <c r="QN105" s="194"/>
      <c r="QO105" s="194"/>
      <c r="QP105" s="122"/>
      <c r="QQ105" s="122"/>
      <c r="QR105" s="129"/>
      <c r="QS105" s="129"/>
      <c r="QT105" s="129"/>
      <c r="QU105" s="130"/>
      <c r="QV105" s="193">
        <v>1000</v>
      </c>
      <c r="QW105" s="131">
        <f t="shared" si="146"/>
        <v>0</v>
      </c>
      <c r="QX105" s="132">
        <f t="shared" si="92"/>
        <v>0</v>
      </c>
      <c r="QY105" s="133" t="s">
        <v>166</v>
      </c>
      <c r="QZ105" s="194"/>
      <c r="RA105" s="194"/>
      <c r="RB105" s="194"/>
      <c r="RC105" s="194"/>
      <c r="RD105" s="194"/>
      <c r="RE105" s="122"/>
      <c r="RF105" s="122"/>
      <c r="RG105" s="129"/>
      <c r="RH105" s="129"/>
      <c r="RI105" s="129"/>
      <c r="RJ105" s="130"/>
      <c r="RK105" s="193">
        <v>1000</v>
      </c>
      <c r="RL105" s="131">
        <f t="shared" si="147"/>
        <v>0</v>
      </c>
      <c r="RM105" s="132">
        <f t="shared" si="93"/>
        <v>327</v>
      </c>
    </row>
    <row r="106" spans="1:481" ht="14.4">
      <c r="A106" s="133" t="s">
        <v>167</v>
      </c>
      <c r="B106" s="194"/>
      <c r="C106" s="194"/>
      <c r="D106" s="194"/>
      <c r="E106" s="194"/>
      <c r="F106" s="194"/>
      <c r="G106" s="122"/>
      <c r="H106" s="122"/>
      <c r="I106" s="129"/>
      <c r="J106" s="129"/>
      <c r="K106" s="129"/>
      <c r="L106" s="130"/>
      <c r="M106" s="193">
        <v>1000</v>
      </c>
      <c r="N106" s="131">
        <f t="shared" si="98"/>
        <v>0</v>
      </c>
      <c r="O106" s="132">
        <f t="shared" si="112"/>
        <v>18</v>
      </c>
      <c r="Q106" s="133" t="s">
        <v>167</v>
      </c>
      <c r="R106" s="194"/>
      <c r="S106" s="194"/>
      <c r="T106" s="194"/>
      <c r="U106" s="194"/>
      <c r="V106" s="194"/>
      <c r="W106" s="122"/>
      <c r="X106" s="122"/>
      <c r="Y106" s="129"/>
      <c r="Z106" s="129"/>
      <c r="AA106" s="129"/>
      <c r="AB106" s="130"/>
      <c r="AC106" s="193"/>
      <c r="AD106" s="131">
        <f t="shared" si="120"/>
        <v>0</v>
      </c>
      <c r="AE106" s="132">
        <f t="shared" si="78"/>
        <v>275</v>
      </c>
      <c r="AF106" s="133" t="s">
        <v>167</v>
      </c>
      <c r="AG106" s="194"/>
      <c r="AH106" s="194"/>
      <c r="AI106" s="194"/>
      <c r="AJ106" s="194"/>
      <c r="AK106" s="194"/>
      <c r="AL106" s="122"/>
      <c r="AM106" s="122"/>
      <c r="AN106" s="129"/>
      <c r="AO106" s="129"/>
      <c r="AP106" s="129"/>
      <c r="AQ106" s="130"/>
      <c r="AR106" s="193"/>
      <c r="AS106" s="131">
        <f t="shared" si="121"/>
        <v>0</v>
      </c>
      <c r="AT106" s="132">
        <f t="shared" si="79"/>
        <v>1114</v>
      </c>
      <c r="AU106" s="133" t="s">
        <v>167</v>
      </c>
      <c r="AV106" s="194"/>
      <c r="AW106" s="194"/>
      <c r="AX106" s="194"/>
      <c r="AY106" s="194"/>
      <c r="AZ106" s="194"/>
      <c r="BA106" s="122"/>
      <c r="BB106" s="122"/>
      <c r="BC106" s="129"/>
      <c r="BD106" s="129"/>
      <c r="BE106" s="129"/>
      <c r="BF106" s="130"/>
      <c r="BG106" s="193"/>
      <c r="BH106" s="131">
        <f t="shared" si="122"/>
        <v>0</v>
      </c>
      <c r="BI106" s="132">
        <f t="shared" si="80"/>
        <v>1114</v>
      </c>
      <c r="BJ106" s="400"/>
      <c r="BK106" s="133" t="s">
        <v>167</v>
      </c>
      <c r="BL106" s="194"/>
      <c r="BM106" s="194"/>
      <c r="BN106" s="194"/>
      <c r="BO106" s="194"/>
      <c r="BP106" s="194"/>
      <c r="BQ106" s="122"/>
      <c r="BR106" s="122"/>
      <c r="BS106" s="129"/>
      <c r="BT106" s="129"/>
      <c r="BU106" s="129"/>
      <c r="BV106" s="130"/>
      <c r="BW106" s="193"/>
      <c r="BX106" s="131">
        <f t="shared" si="123"/>
        <v>0</v>
      </c>
      <c r="BY106" s="132">
        <f t="shared" si="99"/>
        <v>686</v>
      </c>
      <c r="BZ106" s="400"/>
      <c r="CA106" s="133" t="s">
        <v>167</v>
      </c>
      <c r="CB106" s="194"/>
      <c r="CC106" s="194"/>
      <c r="CD106" s="194"/>
      <c r="CE106" s="194"/>
      <c r="CF106" s="194"/>
      <c r="CG106" s="122"/>
      <c r="CH106" s="122"/>
      <c r="CI106" s="129"/>
      <c r="CJ106" s="129"/>
      <c r="CK106" s="129"/>
      <c r="CL106" s="130"/>
      <c r="CM106" s="193"/>
      <c r="CN106" s="131">
        <f t="shared" si="124"/>
        <v>0</v>
      </c>
      <c r="CO106" s="132">
        <f t="shared" si="100"/>
        <v>0</v>
      </c>
      <c r="CP106" s="363" t="s">
        <v>167</v>
      </c>
      <c r="CQ106" s="364"/>
      <c r="CR106" s="364"/>
      <c r="CS106" s="364"/>
      <c r="CT106" s="364"/>
      <c r="CU106" s="364"/>
      <c r="CV106" s="358"/>
      <c r="CW106" s="358"/>
      <c r="CX106" s="367"/>
      <c r="CY106" s="367"/>
      <c r="CZ106" s="367"/>
      <c r="DA106" s="368"/>
      <c r="DB106" s="369"/>
      <c r="DC106" s="370">
        <f t="shared" si="125"/>
        <v>0</v>
      </c>
      <c r="DD106" s="371">
        <f t="shared" si="113"/>
        <v>0</v>
      </c>
      <c r="DE106" s="133" t="s">
        <v>167</v>
      </c>
      <c r="DF106" s="194"/>
      <c r="DG106" s="194"/>
      <c r="DH106" s="194"/>
      <c r="DI106" s="194"/>
      <c r="DJ106" s="194"/>
      <c r="DK106" s="122"/>
      <c r="DL106" s="122"/>
      <c r="DM106" s="129"/>
      <c r="DN106" s="129"/>
      <c r="DO106" s="129"/>
      <c r="DP106" s="130"/>
      <c r="DQ106" s="193"/>
      <c r="DR106" s="131">
        <f t="shared" si="126"/>
        <v>0</v>
      </c>
      <c r="DS106" s="132">
        <f t="shared" si="101"/>
        <v>0</v>
      </c>
      <c r="DT106" s="133" t="s">
        <v>167</v>
      </c>
      <c r="DU106" s="194"/>
      <c r="DV106" s="194"/>
      <c r="DW106" s="194"/>
      <c r="DX106" s="194"/>
      <c r="DY106" s="194"/>
      <c r="DZ106" s="122"/>
      <c r="EA106" s="122"/>
      <c r="EB106" s="129"/>
      <c r="EC106" s="129"/>
      <c r="ED106" s="129"/>
      <c r="EE106" s="130"/>
      <c r="EF106" s="193"/>
      <c r="EG106" s="131">
        <f t="shared" si="127"/>
        <v>0</v>
      </c>
      <c r="EH106" s="132">
        <f t="shared" si="102"/>
        <v>0</v>
      </c>
      <c r="EI106" s="133" t="s">
        <v>167</v>
      </c>
      <c r="EJ106" s="194"/>
      <c r="EK106" s="194"/>
      <c r="EL106" s="194"/>
      <c r="EM106" s="194"/>
      <c r="EN106" s="194"/>
      <c r="EO106" s="122"/>
      <c r="EP106" s="122"/>
      <c r="EQ106" s="129"/>
      <c r="ER106" s="129"/>
      <c r="ES106" s="129"/>
      <c r="ET106" s="130"/>
      <c r="EU106" s="193"/>
      <c r="EV106" s="131">
        <f t="shared" si="128"/>
        <v>0</v>
      </c>
      <c r="EW106" s="132">
        <f t="shared" si="103"/>
        <v>0</v>
      </c>
      <c r="EX106" s="133" t="s">
        <v>167</v>
      </c>
      <c r="EY106" s="194"/>
      <c r="EZ106" s="194"/>
      <c r="FA106" s="194"/>
      <c r="FB106" s="194"/>
      <c r="FC106" s="194"/>
      <c r="FD106" s="122"/>
      <c r="FE106" s="122"/>
      <c r="FF106" s="129"/>
      <c r="FG106" s="129"/>
      <c r="FH106" s="129"/>
      <c r="FI106" s="130"/>
      <c r="FJ106" s="193"/>
      <c r="FK106" s="131">
        <f t="shared" si="129"/>
        <v>0</v>
      </c>
      <c r="FL106" s="132">
        <f t="shared" si="104"/>
        <v>0</v>
      </c>
      <c r="FM106" s="133" t="s">
        <v>167</v>
      </c>
      <c r="FN106" s="194"/>
      <c r="FO106" s="194"/>
      <c r="FP106" s="194"/>
      <c r="FQ106" s="194"/>
      <c r="FR106" s="194"/>
      <c r="FS106" s="122"/>
      <c r="FT106" s="122"/>
      <c r="FU106" s="129"/>
      <c r="FV106" s="129"/>
      <c r="FW106" s="129"/>
      <c r="FX106" s="130"/>
      <c r="FY106" s="193"/>
      <c r="FZ106" s="131">
        <f t="shared" si="130"/>
        <v>0</v>
      </c>
      <c r="GA106" s="132">
        <f t="shared" si="105"/>
        <v>0</v>
      </c>
      <c r="GB106" s="133" t="s">
        <v>167</v>
      </c>
      <c r="GC106" s="194"/>
      <c r="GD106" s="194"/>
      <c r="GE106" s="194"/>
      <c r="GF106" s="194"/>
      <c r="GG106" s="194"/>
      <c r="GH106" s="122"/>
      <c r="GI106" s="122"/>
      <c r="GJ106" s="129"/>
      <c r="GK106" s="129"/>
      <c r="GL106" s="129"/>
      <c r="GM106" s="130"/>
      <c r="GN106" s="193"/>
      <c r="GO106" s="131">
        <f t="shared" si="131"/>
        <v>0</v>
      </c>
      <c r="GP106" s="132">
        <f t="shared" si="106"/>
        <v>0</v>
      </c>
      <c r="GQ106" s="133" t="s">
        <v>167</v>
      </c>
      <c r="GR106" s="194"/>
      <c r="GS106" s="194"/>
      <c r="GT106" s="194"/>
      <c r="GU106" s="194"/>
      <c r="GV106" s="194"/>
      <c r="GW106" s="122"/>
      <c r="GX106" s="122"/>
      <c r="GY106" s="129"/>
      <c r="GZ106" s="129"/>
      <c r="HA106" s="129"/>
      <c r="HB106" s="130"/>
      <c r="HC106" s="193"/>
      <c r="HD106" s="131">
        <f t="shared" si="132"/>
        <v>0</v>
      </c>
      <c r="HE106" s="132">
        <f t="shared" si="107"/>
        <v>2737</v>
      </c>
      <c r="HF106" s="133" t="s">
        <v>167</v>
      </c>
      <c r="HG106" s="194"/>
      <c r="HH106" s="194"/>
      <c r="HI106" s="194"/>
      <c r="HJ106" s="194"/>
      <c r="HK106" s="194"/>
      <c r="HL106" s="122"/>
      <c r="HM106" s="122"/>
      <c r="HN106" s="129"/>
      <c r="HO106" s="129"/>
      <c r="HP106" s="129"/>
      <c r="HQ106" s="130"/>
      <c r="HR106" s="193"/>
      <c r="HS106" s="131">
        <f t="shared" si="133"/>
        <v>0</v>
      </c>
      <c r="HT106" s="132">
        <f t="shared" si="114"/>
        <v>1341</v>
      </c>
      <c r="HU106" s="133" t="s">
        <v>167</v>
      </c>
      <c r="HV106" s="194"/>
      <c r="HW106" s="194"/>
      <c r="HX106" s="194"/>
      <c r="HY106" s="194"/>
      <c r="HZ106" s="194"/>
      <c r="IA106" s="122"/>
      <c r="IB106" s="122"/>
      <c r="IC106" s="129"/>
      <c r="ID106" s="129"/>
      <c r="IE106" s="129"/>
      <c r="IF106" s="130"/>
      <c r="IG106" s="193"/>
      <c r="IH106" s="131">
        <f t="shared" si="134"/>
        <v>0</v>
      </c>
      <c r="II106" s="132">
        <f t="shared" si="115"/>
        <v>6499</v>
      </c>
      <c r="IJ106" s="133" t="s">
        <v>167</v>
      </c>
      <c r="IK106" s="194"/>
      <c r="IL106" s="194"/>
      <c r="IM106" s="194"/>
      <c r="IN106" s="194"/>
      <c r="IO106" s="194"/>
      <c r="IP106" s="122"/>
      <c r="IQ106" s="122"/>
      <c r="IR106" s="129"/>
      <c r="IS106" s="129"/>
      <c r="IT106" s="129"/>
      <c r="IU106" s="130"/>
      <c r="IV106" s="193"/>
      <c r="IW106" s="131">
        <f t="shared" si="135"/>
        <v>0</v>
      </c>
      <c r="IX106" s="132">
        <f t="shared" si="116"/>
        <v>1508</v>
      </c>
      <c r="IY106" s="133" t="s">
        <v>167</v>
      </c>
      <c r="IZ106" s="194"/>
      <c r="JA106" s="194"/>
      <c r="JB106" s="194"/>
      <c r="JC106" s="194"/>
      <c r="JD106" s="194"/>
      <c r="JE106" s="122"/>
      <c r="JF106" s="122"/>
      <c r="JG106" s="129"/>
      <c r="JH106" s="129"/>
      <c r="JI106" s="129"/>
      <c r="JJ106" s="130"/>
      <c r="JK106" s="193"/>
      <c r="JL106" s="131">
        <f t="shared" si="136"/>
        <v>0</v>
      </c>
      <c r="JM106" s="132">
        <f t="shared" si="148"/>
        <v>2955</v>
      </c>
      <c r="JN106" s="133" t="s">
        <v>167</v>
      </c>
      <c r="JO106" s="194"/>
      <c r="JP106" s="194"/>
      <c r="JQ106" s="194"/>
      <c r="JR106" s="194"/>
      <c r="JS106" s="194"/>
      <c r="JT106" s="122"/>
      <c r="JU106" s="122"/>
      <c r="JV106" s="129"/>
      <c r="JW106" s="129"/>
      <c r="JX106" s="129"/>
      <c r="JY106" s="130"/>
      <c r="JZ106" s="193"/>
      <c r="KA106" s="131">
        <f t="shared" si="149"/>
        <v>0</v>
      </c>
      <c r="KB106" s="132">
        <f t="shared" si="117"/>
        <v>252</v>
      </c>
      <c r="KC106" s="133" t="s">
        <v>167</v>
      </c>
      <c r="KD106" s="194"/>
      <c r="KE106" s="194"/>
      <c r="KF106" s="194"/>
      <c r="KG106" s="194"/>
      <c r="KH106" s="194"/>
      <c r="KI106" s="122"/>
      <c r="KJ106" s="122"/>
      <c r="KK106" s="129"/>
      <c r="KL106" s="129"/>
      <c r="KM106" s="129"/>
      <c r="KN106" s="130"/>
      <c r="KO106" s="193"/>
      <c r="KP106" s="131">
        <f t="shared" si="137"/>
        <v>0</v>
      </c>
      <c r="KQ106" s="132">
        <f t="shared" si="118"/>
        <v>-230</v>
      </c>
      <c r="KR106" s="133" t="s">
        <v>167</v>
      </c>
      <c r="KS106" s="194"/>
      <c r="KT106" s="194"/>
      <c r="KU106" s="194"/>
      <c r="KV106" s="194"/>
      <c r="KW106" s="194"/>
      <c r="KX106" s="122"/>
      <c r="KY106" s="122"/>
      <c r="KZ106" s="129"/>
      <c r="LA106" s="129"/>
      <c r="LB106" s="129"/>
      <c r="LC106" s="130"/>
      <c r="LD106" s="193"/>
      <c r="LE106" s="131">
        <f t="shared" si="138"/>
        <v>0</v>
      </c>
      <c r="LF106" s="132">
        <f t="shared" si="119"/>
        <v>2138</v>
      </c>
      <c r="LG106" s="271"/>
      <c r="LH106" s="133" t="s">
        <v>167</v>
      </c>
      <c r="LI106" s="194"/>
      <c r="LJ106" s="194"/>
      <c r="LK106" s="194"/>
      <c r="LL106" s="194"/>
      <c r="LM106" s="192"/>
      <c r="LN106" s="194"/>
      <c r="LO106" s="194"/>
      <c r="LP106" s="121"/>
      <c r="LQ106" s="122"/>
      <c r="LR106" s="122"/>
      <c r="LS106" s="122"/>
      <c r="LT106" s="122"/>
      <c r="LU106" s="129">
        <v>1</v>
      </c>
      <c r="LV106" s="129"/>
      <c r="LW106" s="129"/>
      <c r="LX106" s="130"/>
      <c r="LY106" s="193">
        <v>1000</v>
      </c>
      <c r="LZ106" s="131">
        <f t="shared" si="139"/>
        <v>0</v>
      </c>
      <c r="MA106" s="132">
        <f t="shared" si="108"/>
        <v>0</v>
      </c>
      <c r="MB106" s="229"/>
      <c r="MC106" s="133" t="s">
        <v>167</v>
      </c>
      <c r="MD106" s="194"/>
      <c r="ME106" s="194"/>
      <c r="MF106" s="194"/>
      <c r="MG106" s="194"/>
      <c r="MH106" s="192"/>
      <c r="MI106" s="194"/>
      <c r="MJ106" s="194"/>
      <c r="MK106" s="121"/>
      <c r="ML106" s="122"/>
      <c r="MM106" s="122"/>
      <c r="MN106" s="122"/>
      <c r="MO106" s="122"/>
      <c r="MP106" s="129">
        <v>1</v>
      </c>
      <c r="MQ106" s="129"/>
      <c r="MR106" s="129"/>
      <c r="MS106" s="130"/>
      <c r="MT106" s="193">
        <v>1000</v>
      </c>
      <c r="MU106" s="131">
        <f t="shared" si="140"/>
        <v>0</v>
      </c>
      <c r="MV106" s="132">
        <f t="shared" si="109"/>
        <v>0</v>
      </c>
      <c r="MX106" s="133" t="s">
        <v>167</v>
      </c>
      <c r="MY106" s="194"/>
      <c r="MZ106" s="194"/>
      <c r="NA106" s="194"/>
      <c r="NB106" s="194"/>
      <c r="NC106" s="192"/>
      <c r="ND106" s="194"/>
      <c r="NE106" s="194"/>
      <c r="NF106" s="121"/>
      <c r="NG106" s="122"/>
      <c r="NH106" s="122"/>
      <c r="NI106" s="122"/>
      <c r="NJ106" s="122"/>
      <c r="NK106" s="129">
        <v>1</v>
      </c>
      <c r="NL106" s="129"/>
      <c r="NM106" s="129"/>
      <c r="NN106" s="130"/>
      <c r="NO106" s="193">
        <v>1000</v>
      </c>
      <c r="NP106" s="131">
        <f t="shared" si="141"/>
        <v>0</v>
      </c>
      <c r="NQ106" s="132">
        <f t="shared" si="110"/>
        <v>0</v>
      </c>
      <c r="NS106" s="133" t="s">
        <v>167</v>
      </c>
      <c r="NT106" s="194"/>
      <c r="NU106" s="194"/>
      <c r="NV106" s="194"/>
      <c r="NW106" s="194"/>
      <c r="NX106" s="192"/>
      <c r="NY106" s="194"/>
      <c r="NZ106" s="194"/>
      <c r="OA106" s="121"/>
      <c r="OB106" s="122"/>
      <c r="OC106" s="122"/>
      <c r="OD106" s="122"/>
      <c r="OE106" s="122"/>
      <c r="OF106" s="129"/>
      <c r="OG106" s="129"/>
      <c r="OH106" s="129"/>
      <c r="OI106" s="130"/>
      <c r="OJ106" s="193">
        <v>1000</v>
      </c>
      <c r="OK106" s="131">
        <f t="shared" si="142"/>
        <v>0</v>
      </c>
      <c r="OL106" s="132">
        <f t="shared" si="111"/>
        <v>1233</v>
      </c>
      <c r="OQ106" s="363" t="s">
        <v>167</v>
      </c>
      <c r="OR106" s="473"/>
      <c r="OS106" s="473"/>
      <c r="OT106" s="473"/>
      <c r="OU106" s="473"/>
      <c r="OV106" s="473"/>
      <c r="OW106" s="358"/>
      <c r="OX106" s="358"/>
      <c r="OY106" s="367"/>
      <c r="OZ106" s="367"/>
      <c r="PA106" s="367"/>
      <c r="PB106" s="368"/>
      <c r="PC106" s="476">
        <v>1000</v>
      </c>
      <c r="PD106" s="370">
        <f t="shared" si="143"/>
        <v>0</v>
      </c>
      <c r="PE106" s="477">
        <f t="shared" si="89"/>
        <v>0</v>
      </c>
      <c r="PF106" s="133" t="s">
        <v>167</v>
      </c>
      <c r="PG106" s="194"/>
      <c r="PH106" s="194"/>
      <c r="PI106" s="194"/>
      <c r="PJ106" s="194"/>
      <c r="PK106" s="194"/>
      <c r="PL106" s="122"/>
      <c r="PM106" s="122"/>
      <c r="PN106" s="129"/>
      <c r="PO106" s="129"/>
      <c r="PP106" s="129"/>
      <c r="PQ106" s="130"/>
      <c r="PR106" s="193">
        <v>1000</v>
      </c>
      <c r="PS106" s="131">
        <f t="shared" si="144"/>
        <v>0</v>
      </c>
      <c r="PT106" s="132">
        <f t="shared" si="90"/>
        <v>0</v>
      </c>
      <c r="PU106" s="133" t="s">
        <v>167</v>
      </c>
      <c r="PV106" s="194"/>
      <c r="PW106" s="194"/>
      <c r="PX106" s="194"/>
      <c r="PY106" s="194"/>
      <c r="PZ106" s="194"/>
      <c r="QA106" s="122"/>
      <c r="QB106" s="122"/>
      <c r="QC106" s="129"/>
      <c r="QD106" s="129"/>
      <c r="QE106" s="129"/>
      <c r="QF106" s="130"/>
      <c r="QG106" s="193">
        <v>1000</v>
      </c>
      <c r="QH106" s="131">
        <f t="shared" si="145"/>
        <v>0</v>
      </c>
      <c r="QI106" s="132">
        <f t="shared" si="91"/>
        <v>0</v>
      </c>
      <c r="QJ106" s="133" t="s">
        <v>167</v>
      </c>
      <c r="QK106" s="194"/>
      <c r="QL106" s="194"/>
      <c r="QM106" s="194"/>
      <c r="QN106" s="194"/>
      <c r="QO106" s="194"/>
      <c r="QP106" s="122"/>
      <c r="QQ106" s="122"/>
      <c r="QR106" s="129"/>
      <c r="QS106" s="129"/>
      <c r="QT106" s="129"/>
      <c r="QU106" s="130"/>
      <c r="QV106" s="193">
        <v>1000</v>
      </c>
      <c r="QW106" s="131">
        <f t="shared" si="146"/>
        <v>0</v>
      </c>
      <c r="QX106" s="132">
        <f t="shared" si="92"/>
        <v>0</v>
      </c>
      <c r="QY106" s="133" t="s">
        <v>167</v>
      </c>
      <c r="QZ106" s="194"/>
      <c r="RA106" s="194"/>
      <c r="RB106" s="194"/>
      <c r="RC106" s="194"/>
      <c r="RD106" s="194"/>
      <c r="RE106" s="122"/>
      <c r="RF106" s="122"/>
      <c r="RG106" s="129"/>
      <c r="RH106" s="129"/>
      <c r="RI106" s="129"/>
      <c r="RJ106" s="130"/>
      <c r="RK106" s="193">
        <v>1000</v>
      </c>
      <c r="RL106" s="131">
        <f t="shared" si="147"/>
        <v>0</v>
      </c>
      <c r="RM106" s="132">
        <f t="shared" si="93"/>
        <v>327</v>
      </c>
    </row>
    <row r="107" spans="1:481" ht="14.4">
      <c r="A107" s="133" t="s">
        <v>168</v>
      </c>
      <c r="B107" s="194"/>
      <c r="C107" s="194"/>
      <c r="D107" s="194"/>
      <c r="E107" s="194"/>
      <c r="F107" s="194"/>
      <c r="G107" s="122"/>
      <c r="H107" s="122"/>
      <c r="I107" s="129"/>
      <c r="J107" s="129"/>
      <c r="K107" s="129"/>
      <c r="L107" s="130"/>
      <c r="M107" s="193">
        <v>1000</v>
      </c>
      <c r="N107" s="131">
        <f t="shared" si="98"/>
        <v>0</v>
      </c>
      <c r="O107" s="132">
        <f t="shared" si="112"/>
        <v>18</v>
      </c>
      <c r="Q107" s="133" t="s">
        <v>168</v>
      </c>
      <c r="R107" s="194"/>
      <c r="S107" s="194"/>
      <c r="T107" s="194"/>
      <c r="U107" s="194"/>
      <c r="V107" s="194"/>
      <c r="W107" s="122"/>
      <c r="X107" s="122"/>
      <c r="Y107" s="129"/>
      <c r="Z107" s="129"/>
      <c r="AA107" s="129"/>
      <c r="AB107" s="130"/>
      <c r="AC107" s="193"/>
      <c r="AD107" s="131">
        <f t="shared" si="120"/>
        <v>0</v>
      </c>
      <c r="AE107" s="132">
        <f t="shared" si="78"/>
        <v>275</v>
      </c>
      <c r="AF107" s="133" t="s">
        <v>168</v>
      </c>
      <c r="AG107" s="194"/>
      <c r="AH107" s="194"/>
      <c r="AI107" s="194"/>
      <c r="AJ107" s="194"/>
      <c r="AK107" s="194"/>
      <c r="AL107" s="122"/>
      <c r="AM107" s="122"/>
      <c r="AN107" s="129"/>
      <c r="AO107" s="129"/>
      <c r="AP107" s="129"/>
      <c r="AQ107" s="130"/>
      <c r="AR107" s="193"/>
      <c r="AS107" s="131">
        <f t="shared" si="121"/>
        <v>0</v>
      </c>
      <c r="AT107" s="132">
        <f t="shared" si="79"/>
        <v>1114</v>
      </c>
      <c r="AU107" s="133" t="s">
        <v>168</v>
      </c>
      <c r="AV107" s="194"/>
      <c r="AW107" s="194"/>
      <c r="AX107" s="194"/>
      <c r="AY107" s="194"/>
      <c r="AZ107" s="194"/>
      <c r="BA107" s="122"/>
      <c r="BB107" s="122"/>
      <c r="BC107" s="129"/>
      <c r="BD107" s="129"/>
      <c r="BE107" s="129"/>
      <c r="BF107" s="130"/>
      <c r="BG107" s="193"/>
      <c r="BH107" s="131">
        <f t="shared" si="122"/>
        <v>0</v>
      </c>
      <c r="BI107" s="132">
        <f t="shared" si="80"/>
        <v>1114</v>
      </c>
      <c r="BJ107" s="400"/>
      <c r="BK107" s="133" t="s">
        <v>168</v>
      </c>
      <c r="BL107" s="194"/>
      <c r="BM107" s="194"/>
      <c r="BN107" s="194"/>
      <c r="BO107" s="194"/>
      <c r="BP107" s="194"/>
      <c r="BQ107" s="122"/>
      <c r="BR107" s="122"/>
      <c r="BS107" s="129"/>
      <c r="BT107" s="129"/>
      <c r="BU107" s="129"/>
      <c r="BV107" s="130"/>
      <c r="BW107" s="193"/>
      <c r="BX107" s="131">
        <f t="shared" si="123"/>
        <v>0</v>
      </c>
      <c r="BY107" s="132">
        <f t="shared" si="99"/>
        <v>686</v>
      </c>
      <c r="BZ107" s="400"/>
      <c r="CA107" s="133" t="s">
        <v>168</v>
      </c>
      <c r="CB107" s="194"/>
      <c r="CC107" s="194"/>
      <c r="CD107" s="194"/>
      <c r="CE107" s="194"/>
      <c r="CF107" s="194"/>
      <c r="CG107" s="122"/>
      <c r="CH107" s="122"/>
      <c r="CI107" s="129"/>
      <c r="CJ107" s="129"/>
      <c r="CK107" s="129"/>
      <c r="CL107" s="130"/>
      <c r="CM107" s="193"/>
      <c r="CN107" s="131">
        <f t="shared" si="124"/>
        <v>0</v>
      </c>
      <c r="CO107" s="132">
        <f t="shared" si="100"/>
        <v>0</v>
      </c>
      <c r="CP107" s="363" t="s">
        <v>168</v>
      </c>
      <c r="CQ107" s="364"/>
      <c r="CR107" s="364"/>
      <c r="CS107" s="364"/>
      <c r="CT107" s="364"/>
      <c r="CU107" s="364"/>
      <c r="CV107" s="358"/>
      <c r="CW107" s="358"/>
      <c r="CX107" s="367"/>
      <c r="CY107" s="367"/>
      <c r="CZ107" s="367"/>
      <c r="DA107" s="368"/>
      <c r="DB107" s="369"/>
      <c r="DC107" s="370">
        <f t="shared" si="125"/>
        <v>0</v>
      </c>
      <c r="DD107" s="371">
        <f t="shared" si="113"/>
        <v>0</v>
      </c>
      <c r="DE107" s="133" t="s">
        <v>168</v>
      </c>
      <c r="DF107" s="194"/>
      <c r="DG107" s="194"/>
      <c r="DH107" s="194"/>
      <c r="DI107" s="194"/>
      <c r="DJ107" s="194"/>
      <c r="DK107" s="122"/>
      <c r="DL107" s="122"/>
      <c r="DM107" s="129"/>
      <c r="DN107" s="129"/>
      <c r="DO107" s="129"/>
      <c r="DP107" s="130"/>
      <c r="DQ107" s="193"/>
      <c r="DR107" s="131">
        <f t="shared" si="126"/>
        <v>0</v>
      </c>
      <c r="DS107" s="132">
        <f t="shared" si="101"/>
        <v>0</v>
      </c>
      <c r="DT107" s="133" t="s">
        <v>168</v>
      </c>
      <c r="DU107" s="194"/>
      <c r="DV107" s="194"/>
      <c r="DW107" s="194"/>
      <c r="DX107" s="194"/>
      <c r="DY107" s="194"/>
      <c r="DZ107" s="122"/>
      <c r="EA107" s="122"/>
      <c r="EB107" s="129"/>
      <c r="EC107" s="129"/>
      <c r="ED107" s="129"/>
      <c r="EE107" s="130"/>
      <c r="EF107" s="193"/>
      <c r="EG107" s="131">
        <f t="shared" si="127"/>
        <v>0</v>
      </c>
      <c r="EH107" s="132">
        <f t="shared" si="102"/>
        <v>0</v>
      </c>
      <c r="EI107" s="133" t="s">
        <v>168</v>
      </c>
      <c r="EJ107" s="194"/>
      <c r="EK107" s="194"/>
      <c r="EL107" s="194"/>
      <c r="EM107" s="194"/>
      <c r="EN107" s="194"/>
      <c r="EO107" s="122"/>
      <c r="EP107" s="122"/>
      <c r="EQ107" s="129"/>
      <c r="ER107" s="129"/>
      <c r="ES107" s="129"/>
      <c r="ET107" s="130"/>
      <c r="EU107" s="193"/>
      <c r="EV107" s="131">
        <f t="shared" si="128"/>
        <v>0</v>
      </c>
      <c r="EW107" s="132">
        <f t="shared" si="103"/>
        <v>0</v>
      </c>
      <c r="EX107" s="133" t="s">
        <v>168</v>
      </c>
      <c r="EY107" s="194"/>
      <c r="EZ107" s="194"/>
      <c r="FA107" s="194"/>
      <c r="FB107" s="194"/>
      <c r="FC107" s="194"/>
      <c r="FD107" s="122"/>
      <c r="FE107" s="122"/>
      <c r="FF107" s="129"/>
      <c r="FG107" s="129"/>
      <c r="FH107" s="129"/>
      <c r="FI107" s="130"/>
      <c r="FJ107" s="193"/>
      <c r="FK107" s="131">
        <f t="shared" si="129"/>
        <v>0</v>
      </c>
      <c r="FL107" s="132">
        <f t="shared" si="104"/>
        <v>0</v>
      </c>
      <c r="FM107" s="133" t="s">
        <v>168</v>
      </c>
      <c r="FN107" s="194"/>
      <c r="FO107" s="194"/>
      <c r="FP107" s="194"/>
      <c r="FQ107" s="194"/>
      <c r="FR107" s="194"/>
      <c r="FS107" s="122"/>
      <c r="FT107" s="122"/>
      <c r="FU107" s="129"/>
      <c r="FV107" s="129"/>
      <c r="FW107" s="129"/>
      <c r="FX107" s="130"/>
      <c r="FY107" s="193"/>
      <c r="FZ107" s="131">
        <f t="shared" si="130"/>
        <v>0</v>
      </c>
      <c r="GA107" s="132">
        <f t="shared" si="105"/>
        <v>0</v>
      </c>
      <c r="GB107" s="133" t="s">
        <v>168</v>
      </c>
      <c r="GC107" s="194"/>
      <c r="GD107" s="194"/>
      <c r="GE107" s="194"/>
      <c r="GF107" s="194"/>
      <c r="GG107" s="194"/>
      <c r="GH107" s="122"/>
      <c r="GI107" s="122"/>
      <c r="GJ107" s="129"/>
      <c r="GK107" s="129"/>
      <c r="GL107" s="129"/>
      <c r="GM107" s="130"/>
      <c r="GN107" s="193"/>
      <c r="GO107" s="131">
        <f t="shared" si="131"/>
        <v>0</v>
      </c>
      <c r="GP107" s="132">
        <f t="shared" si="106"/>
        <v>0</v>
      </c>
      <c r="GQ107" s="133" t="s">
        <v>168</v>
      </c>
      <c r="GR107" s="194"/>
      <c r="GS107" s="194"/>
      <c r="GT107" s="194"/>
      <c r="GU107" s="194"/>
      <c r="GV107" s="194"/>
      <c r="GW107" s="122"/>
      <c r="GX107" s="122"/>
      <c r="GY107" s="129"/>
      <c r="GZ107" s="129"/>
      <c r="HA107" s="129"/>
      <c r="HB107" s="130"/>
      <c r="HC107" s="193"/>
      <c r="HD107" s="131">
        <f t="shared" si="132"/>
        <v>0</v>
      </c>
      <c r="HE107" s="132">
        <f t="shared" si="107"/>
        <v>2737</v>
      </c>
      <c r="HF107" s="133" t="s">
        <v>168</v>
      </c>
      <c r="HG107" s="194"/>
      <c r="HH107" s="194"/>
      <c r="HI107" s="194"/>
      <c r="HJ107" s="194"/>
      <c r="HK107" s="194"/>
      <c r="HL107" s="122"/>
      <c r="HM107" s="122"/>
      <c r="HN107" s="129"/>
      <c r="HO107" s="129"/>
      <c r="HP107" s="129"/>
      <c r="HQ107" s="130"/>
      <c r="HR107" s="193"/>
      <c r="HS107" s="131">
        <f t="shared" si="133"/>
        <v>0</v>
      </c>
      <c r="HT107" s="132">
        <f t="shared" si="114"/>
        <v>1341</v>
      </c>
      <c r="HU107" s="133" t="s">
        <v>168</v>
      </c>
      <c r="HV107" s="194"/>
      <c r="HW107" s="194"/>
      <c r="HX107" s="194"/>
      <c r="HY107" s="194"/>
      <c r="HZ107" s="194"/>
      <c r="IA107" s="122"/>
      <c r="IB107" s="122"/>
      <c r="IC107" s="129"/>
      <c r="ID107" s="129"/>
      <c r="IE107" s="129"/>
      <c r="IF107" s="130"/>
      <c r="IG107" s="193"/>
      <c r="IH107" s="131">
        <f t="shared" si="134"/>
        <v>0</v>
      </c>
      <c r="II107" s="132">
        <f t="shared" si="115"/>
        <v>6499</v>
      </c>
      <c r="IJ107" s="133" t="s">
        <v>168</v>
      </c>
      <c r="IK107" s="194"/>
      <c r="IL107" s="194"/>
      <c r="IM107" s="194"/>
      <c r="IN107" s="194"/>
      <c r="IO107" s="194"/>
      <c r="IP107" s="122"/>
      <c r="IQ107" s="122"/>
      <c r="IR107" s="129"/>
      <c r="IS107" s="129"/>
      <c r="IT107" s="129"/>
      <c r="IU107" s="130"/>
      <c r="IV107" s="193"/>
      <c r="IW107" s="131">
        <f t="shared" si="135"/>
        <v>0</v>
      </c>
      <c r="IX107" s="132">
        <f t="shared" si="116"/>
        <v>1508</v>
      </c>
      <c r="IY107" s="133" t="s">
        <v>168</v>
      </c>
      <c r="IZ107" s="194"/>
      <c r="JA107" s="194"/>
      <c r="JB107" s="194"/>
      <c r="JC107" s="194"/>
      <c r="JD107" s="194"/>
      <c r="JE107" s="122"/>
      <c r="JF107" s="122"/>
      <c r="JG107" s="129"/>
      <c r="JH107" s="129"/>
      <c r="JI107" s="129"/>
      <c r="JJ107" s="130"/>
      <c r="JK107" s="193"/>
      <c r="JL107" s="131">
        <f t="shared" si="136"/>
        <v>0</v>
      </c>
      <c r="JM107" s="132">
        <f t="shared" si="148"/>
        <v>2955</v>
      </c>
      <c r="JN107" s="133" t="s">
        <v>168</v>
      </c>
      <c r="JO107" s="194"/>
      <c r="JP107" s="194"/>
      <c r="JQ107" s="194"/>
      <c r="JR107" s="194"/>
      <c r="JS107" s="194"/>
      <c r="JT107" s="122"/>
      <c r="JU107" s="122"/>
      <c r="JV107" s="129"/>
      <c r="JW107" s="129"/>
      <c r="JX107" s="129"/>
      <c r="JY107" s="130"/>
      <c r="JZ107" s="193"/>
      <c r="KA107" s="131">
        <f t="shared" si="149"/>
        <v>0</v>
      </c>
      <c r="KB107" s="132">
        <f t="shared" si="117"/>
        <v>252</v>
      </c>
      <c r="KC107" s="133" t="s">
        <v>168</v>
      </c>
      <c r="KD107" s="194"/>
      <c r="KE107" s="194"/>
      <c r="KF107" s="194"/>
      <c r="KG107" s="194"/>
      <c r="KH107" s="194"/>
      <c r="KI107" s="122"/>
      <c r="KJ107" s="122"/>
      <c r="KK107" s="129"/>
      <c r="KL107" s="129"/>
      <c r="KM107" s="129"/>
      <c r="KN107" s="130"/>
      <c r="KO107" s="193"/>
      <c r="KP107" s="131">
        <f t="shared" si="137"/>
        <v>0</v>
      </c>
      <c r="KQ107" s="132">
        <f t="shared" si="118"/>
        <v>-230</v>
      </c>
      <c r="KR107" s="133" t="s">
        <v>168</v>
      </c>
      <c r="KS107" s="194"/>
      <c r="KT107" s="194"/>
      <c r="KU107" s="194"/>
      <c r="KV107" s="194"/>
      <c r="KW107" s="194"/>
      <c r="KX107" s="122"/>
      <c r="KY107" s="122"/>
      <c r="KZ107" s="129"/>
      <c r="LA107" s="129"/>
      <c r="LB107" s="129"/>
      <c r="LC107" s="130"/>
      <c r="LD107" s="193"/>
      <c r="LE107" s="131">
        <f t="shared" si="138"/>
        <v>0</v>
      </c>
      <c r="LF107" s="132">
        <f t="shared" si="119"/>
        <v>2138</v>
      </c>
      <c r="LG107" s="271"/>
      <c r="LH107" s="133" t="s">
        <v>168</v>
      </c>
      <c r="LI107" s="194"/>
      <c r="LJ107" s="194"/>
      <c r="LK107" s="194"/>
      <c r="LL107" s="194"/>
      <c r="LM107" s="192"/>
      <c r="LN107" s="194"/>
      <c r="LO107" s="194"/>
      <c r="LP107" s="121"/>
      <c r="LQ107" s="122"/>
      <c r="LR107" s="122"/>
      <c r="LS107" s="122"/>
      <c r="LT107" s="122"/>
      <c r="LU107" s="129">
        <v>1</v>
      </c>
      <c r="LV107" s="129"/>
      <c r="LW107" s="129"/>
      <c r="LX107" s="130"/>
      <c r="LY107" s="193">
        <v>1000</v>
      </c>
      <c r="LZ107" s="131">
        <f t="shared" si="139"/>
        <v>0</v>
      </c>
      <c r="MA107" s="132">
        <f t="shared" si="108"/>
        <v>0</v>
      </c>
      <c r="MB107" s="229"/>
      <c r="MC107" s="133" t="s">
        <v>168</v>
      </c>
      <c r="MD107" s="194"/>
      <c r="ME107" s="194"/>
      <c r="MF107" s="194"/>
      <c r="MG107" s="194"/>
      <c r="MH107" s="192"/>
      <c r="MI107" s="194"/>
      <c r="MJ107" s="194"/>
      <c r="MK107" s="121"/>
      <c r="ML107" s="122"/>
      <c r="MM107" s="122"/>
      <c r="MN107" s="122"/>
      <c r="MO107" s="122"/>
      <c r="MP107" s="129">
        <v>1</v>
      </c>
      <c r="MQ107" s="129"/>
      <c r="MR107" s="129"/>
      <c r="MS107" s="130"/>
      <c r="MT107" s="193">
        <v>1000</v>
      </c>
      <c r="MU107" s="131">
        <f t="shared" si="140"/>
        <v>0</v>
      </c>
      <c r="MV107" s="132">
        <f t="shared" si="109"/>
        <v>0</v>
      </c>
      <c r="MX107" s="133" t="s">
        <v>168</v>
      </c>
      <c r="MY107" s="194"/>
      <c r="MZ107" s="194"/>
      <c r="NA107" s="194"/>
      <c r="NB107" s="194"/>
      <c r="NC107" s="192"/>
      <c r="ND107" s="194"/>
      <c r="NE107" s="194"/>
      <c r="NF107" s="121"/>
      <c r="NG107" s="122"/>
      <c r="NH107" s="122"/>
      <c r="NI107" s="122"/>
      <c r="NJ107" s="122"/>
      <c r="NK107" s="129">
        <v>1</v>
      </c>
      <c r="NL107" s="129"/>
      <c r="NM107" s="129"/>
      <c r="NN107" s="130"/>
      <c r="NO107" s="193">
        <v>1000</v>
      </c>
      <c r="NP107" s="131">
        <f t="shared" si="141"/>
        <v>0</v>
      </c>
      <c r="NQ107" s="132">
        <f t="shared" si="110"/>
        <v>0</v>
      </c>
      <c r="NS107" s="133" t="s">
        <v>168</v>
      </c>
      <c r="NT107" s="194"/>
      <c r="NU107" s="194"/>
      <c r="NV107" s="194"/>
      <c r="NW107" s="194"/>
      <c r="NX107" s="192"/>
      <c r="NY107" s="194"/>
      <c r="NZ107" s="194"/>
      <c r="OA107" s="121"/>
      <c r="OB107" s="122"/>
      <c r="OC107" s="122"/>
      <c r="OD107" s="122"/>
      <c r="OE107" s="122"/>
      <c r="OF107" s="129"/>
      <c r="OG107" s="129"/>
      <c r="OH107" s="129"/>
      <c r="OI107" s="130"/>
      <c r="OJ107" s="193">
        <v>1000</v>
      </c>
      <c r="OK107" s="131">
        <f t="shared" si="142"/>
        <v>0</v>
      </c>
      <c r="OL107" s="132">
        <f t="shared" si="111"/>
        <v>1233</v>
      </c>
      <c r="OQ107" s="363" t="s">
        <v>168</v>
      </c>
      <c r="OR107" s="473"/>
      <c r="OS107" s="473"/>
      <c r="OT107" s="473"/>
      <c r="OU107" s="473"/>
      <c r="OV107" s="473"/>
      <c r="OW107" s="358"/>
      <c r="OX107" s="358"/>
      <c r="OY107" s="367"/>
      <c r="OZ107" s="367"/>
      <c r="PA107" s="367"/>
      <c r="PB107" s="368"/>
      <c r="PC107" s="476">
        <v>1000</v>
      </c>
      <c r="PD107" s="370">
        <f t="shared" si="143"/>
        <v>0</v>
      </c>
      <c r="PE107" s="477">
        <f t="shared" si="89"/>
        <v>0</v>
      </c>
      <c r="PF107" s="133" t="s">
        <v>168</v>
      </c>
      <c r="PG107" s="194"/>
      <c r="PH107" s="194"/>
      <c r="PI107" s="194"/>
      <c r="PJ107" s="194"/>
      <c r="PK107" s="194"/>
      <c r="PL107" s="122"/>
      <c r="PM107" s="122"/>
      <c r="PN107" s="129"/>
      <c r="PO107" s="129"/>
      <c r="PP107" s="129"/>
      <c r="PQ107" s="130"/>
      <c r="PR107" s="193">
        <v>1000</v>
      </c>
      <c r="PS107" s="131">
        <f t="shared" si="144"/>
        <v>0</v>
      </c>
      <c r="PT107" s="132">
        <f t="shared" si="90"/>
        <v>0</v>
      </c>
      <c r="PU107" s="133" t="s">
        <v>168</v>
      </c>
      <c r="PV107" s="194"/>
      <c r="PW107" s="194"/>
      <c r="PX107" s="194"/>
      <c r="PY107" s="194"/>
      <c r="PZ107" s="194"/>
      <c r="QA107" s="122"/>
      <c r="QB107" s="122"/>
      <c r="QC107" s="129"/>
      <c r="QD107" s="129"/>
      <c r="QE107" s="129"/>
      <c r="QF107" s="130"/>
      <c r="QG107" s="193">
        <v>1000</v>
      </c>
      <c r="QH107" s="131">
        <f t="shared" si="145"/>
        <v>0</v>
      </c>
      <c r="QI107" s="132">
        <f t="shared" si="91"/>
        <v>0</v>
      </c>
      <c r="QJ107" s="133" t="s">
        <v>168</v>
      </c>
      <c r="QK107" s="194"/>
      <c r="QL107" s="194"/>
      <c r="QM107" s="194"/>
      <c r="QN107" s="194"/>
      <c r="QO107" s="194"/>
      <c r="QP107" s="122"/>
      <c r="QQ107" s="122"/>
      <c r="QR107" s="129"/>
      <c r="QS107" s="129"/>
      <c r="QT107" s="129"/>
      <c r="QU107" s="130"/>
      <c r="QV107" s="193">
        <v>1000</v>
      </c>
      <c r="QW107" s="131">
        <f t="shared" si="146"/>
        <v>0</v>
      </c>
      <c r="QX107" s="132">
        <f t="shared" si="92"/>
        <v>0</v>
      </c>
      <c r="QY107" s="133" t="s">
        <v>168</v>
      </c>
      <c r="QZ107" s="194"/>
      <c r="RA107" s="194"/>
      <c r="RB107" s="194"/>
      <c r="RC107" s="194"/>
      <c r="RD107" s="194"/>
      <c r="RE107" s="122"/>
      <c r="RF107" s="122"/>
      <c r="RG107" s="129"/>
      <c r="RH107" s="129"/>
      <c r="RI107" s="129"/>
      <c r="RJ107" s="130"/>
      <c r="RK107" s="193">
        <v>1000</v>
      </c>
      <c r="RL107" s="131">
        <f t="shared" si="147"/>
        <v>0</v>
      </c>
      <c r="RM107" s="132">
        <f t="shared" si="93"/>
        <v>327</v>
      </c>
    </row>
    <row r="108" spans="1:481" ht="15" thickBot="1">
      <c r="A108" s="133" t="s">
        <v>169</v>
      </c>
      <c r="B108" s="194"/>
      <c r="C108" s="194"/>
      <c r="D108" s="194"/>
      <c r="E108" s="194"/>
      <c r="F108" s="194"/>
      <c r="G108" s="122"/>
      <c r="H108" s="122"/>
      <c r="I108" s="129"/>
      <c r="J108" s="129"/>
      <c r="K108" s="129"/>
      <c r="L108" s="130"/>
      <c r="M108" s="193">
        <v>1000</v>
      </c>
      <c r="N108" s="131">
        <f t="shared" si="98"/>
        <v>0</v>
      </c>
      <c r="O108" s="132">
        <f t="shared" si="112"/>
        <v>18</v>
      </c>
      <c r="Q108" s="133" t="s">
        <v>169</v>
      </c>
      <c r="R108" s="194"/>
      <c r="S108" s="194"/>
      <c r="T108" s="194"/>
      <c r="U108" s="194"/>
      <c r="V108" s="194"/>
      <c r="W108" s="122"/>
      <c r="X108" s="122"/>
      <c r="Y108" s="129"/>
      <c r="Z108" s="129"/>
      <c r="AA108" s="129"/>
      <c r="AB108" s="130"/>
      <c r="AC108" s="193"/>
      <c r="AD108" s="131">
        <f t="shared" si="120"/>
        <v>0</v>
      </c>
      <c r="AE108" s="132">
        <f t="shared" si="78"/>
        <v>275</v>
      </c>
      <c r="AF108" s="133" t="s">
        <v>169</v>
      </c>
      <c r="AG108" s="194"/>
      <c r="AH108" s="194"/>
      <c r="AI108" s="194"/>
      <c r="AJ108" s="194"/>
      <c r="AK108" s="194"/>
      <c r="AL108" s="122"/>
      <c r="AM108" s="122"/>
      <c r="AN108" s="129"/>
      <c r="AO108" s="129"/>
      <c r="AP108" s="129"/>
      <c r="AQ108" s="130"/>
      <c r="AR108" s="193"/>
      <c r="AS108" s="131">
        <f t="shared" si="121"/>
        <v>0</v>
      </c>
      <c r="AT108" s="132">
        <f t="shared" si="79"/>
        <v>1114</v>
      </c>
      <c r="AU108" s="133" t="s">
        <v>169</v>
      </c>
      <c r="AV108" s="194"/>
      <c r="AW108" s="194"/>
      <c r="AX108" s="194"/>
      <c r="AY108" s="194"/>
      <c r="AZ108" s="194"/>
      <c r="BA108" s="122"/>
      <c r="BB108" s="122"/>
      <c r="BC108" s="129"/>
      <c r="BD108" s="129"/>
      <c r="BE108" s="129"/>
      <c r="BF108" s="130"/>
      <c r="BG108" s="193"/>
      <c r="BH108" s="131">
        <f t="shared" si="122"/>
        <v>0</v>
      </c>
      <c r="BI108" s="132">
        <f t="shared" si="80"/>
        <v>1114</v>
      </c>
      <c r="BJ108" s="400"/>
      <c r="BK108" s="133" t="s">
        <v>169</v>
      </c>
      <c r="BL108" s="194"/>
      <c r="BM108" s="194"/>
      <c r="BN108" s="194"/>
      <c r="BO108" s="194"/>
      <c r="BP108" s="194"/>
      <c r="BQ108" s="122"/>
      <c r="BR108" s="122"/>
      <c r="BS108" s="129"/>
      <c r="BT108" s="129"/>
      <c r="BU108" s="129"/>
      <c r="BV108" s="130"/>
      <c r="BW108" s="193"/>
      <c r="BX108" s="131">
        <f t="shared" si="123"/>
        <v>0</v>
      </c>
      <c r="BY108" s="132">
        <f t="shared" si="99"/>
        <v>686</v>
      </c>
      <c r="BZ108" s="400"/>
      <c r="CA108" s="133" t="s">
        <v>169</v>
      </c>
      <c r="CB108" s="194"/>
      <c r="CC108" s="194"/>
      <c r="CD108" s="194"/>
      <c r="CE108" s="194"/>
      <c r="CF108" s="194"/>
      <c r="CG108" s="122"/>
      <c r="CH108" s="122"/>
      <c r="CI108" s="129"/>
      <c r="CJ108" s="129"/>
      <c r="CK108" s="129"/>
      <c r="CL108" s="130"/>
      <c r="CM108" s="193"/>
      <c r="CN108" s="131">
        <f t="shared" si="124"/>
        <v>0</v>
      </c>
      <c r="CO108" s="132">
        <f t="shared" si="100"/>
        <v>0</v>
      </c>
      <c r="CP108" s="363" t="s">
        <v>169</v>
      </c>
      <c r="CQ108" s="364"/>
      <c r="CR108" s="364"/>
      <c r="CS108" s="364"/>
      <c r="CT108" s="364"/>
      <c r="CU108" s="364"/>
      <c r="CV108" s="358"/>
      <c r="CW108" s="358"/>
      <c r="CX108" s="367"/>
      <c r="CY108" s="367"/>
      <c r="CZ108" s="367"/>
      <c r="DA108" s="368"/>
      <c r="DB108" s="369"/>
      <c r="DC108" s="370">
        <f t="shared" si="125"/>
        <v>0</v>
      </c>
      <c r="DD108" s="371">
        <f t="shared" si="113"/>
        <v>0</v>
      </c>
      <c r="DE108" s="133" t="s">
        <v>169</v>
      </c>
      <c r="DF108" s="194"/>
      <c r="DG108" s="194"/>
      <c r="DH108" s="194"/>
      <c r="DI108" s="194"/>
      <c r="DJ108" s="194"/>
      <c r="DK108" s="122"/>
      <c r="DL108" s="122"/>
      <c r="DM108" s="129"/>
      <c r="DN108" s="129"/>
      <c r="DO108" s="129"/>
      <c r="DP108" s="130"/>
      <c r="DQ108" s="193"/>
      <c r="DR108" s="131">
        <f t="shared" si="126"/>
        <v>0</v>
      </c>
      <c r="DS108" s="132">
        <f t="shared" si="101"/>
        <v>0</v>
      </c>
      <c r="DT108" s="133" t="s">
        <v>169</v>
      </c>
      <c r="DU108" s="194"/>
      <c r="DV108" s="194"/>
      <c r="DW108" s="194"/>
      <c r="DX108" s="194"/>
      <c r="DY108" s="194"/>
      <c r="DZ108" s="122"/>
      <c r="EA108" s="122"/>
      <c r="EB108" s="129"/>
      <c r="EC108" s="129"/>
      <c r="ED108" s="129"/>
      <c r="EE108" s="130"/>
      <c r="EF108" s="193"/>
      <c r="EG108" s="131">
        <f t="shared" si="127"/>
        <v>0</v>
      </c>
      <c r="EH108" s="132">
        <f t="shared" si="102"/>
        <v>0</v>
      </c>
      <c r="EI108" s="133" t="s">
        <v>169</v>
      </c>
      <c r="EJ108" s="194"/>
      <c r="EK108" s="194"/>
      <c r="EL108" s="194"/>
      <c r="EM108" s="194"/>
      <c r="EN108" s="194"/>
      <c r="EO108" s="122"/>
      <c r="EP108" s="122"/>
      <c r="EQ108" s="129"/>
      <c r="ER108" s="129"/>
      <c r="ES108" s="129"/>
      <c r="ET108" s="130"/>
      <c r="EU108" s="193"/>
      <c r="EV108" s="131">
        <f t="shared" si="128"/>
        <v>0</v>
      </c>
      <c r="EW108" s="132">
        <f t="shared" si="103"/>
        <v>0</v>
      </c>
      <c r="EX108" s="133" t="s">
        <v>169</v>
      </c>
      <c r="EY108" s="194"/>
      <c r="EZ108" s="194"/>
      <c r="FA108" s="194"/>
      <c r="FB108" s="194"/>
      <c r="FC108" s="194"/>
      <c r="FD108" s="122"/>
      <c r="FE108" s="122"/>
      <c r="FF108" s="129"/>
      <c r="FG108" s="129"/>
      <c r="FH108" s="129"/>
      <c r="FI108" s="130"/>
      <c r="FJ108" s="193"/>
      <c r="FK108" s="131">
        <f t="shared" si="129"/>
        <v>0</v>
      </c>
      <c r="FL108" s="132">
        <f t="shared" si="104"/>
        <v>0</v>
      </c>
      <c r="FM108" s="133" t="s">
        <v>169</v>
      </c>
      <c r="FN108" s="194"/>
      <c r="FO108" s="194"/>
      <c r="FP108" s="194"/>
      <c r="FQ108" s="194"/>
      <c r="FR108" s="194"/>
      <c r="FS108" s="122"/>
      <c r="FT108" s="122"/>
      <c r="FU108" s="129"/>
      <c r="FV108" s="129"/>
      <c r="FW108" s="129"/>
      <c r="FX108" s="130"/>
      <c r="FY108" s="193"/>
      <c r="FZ108" s="131">
        <f t="shared" si="130"/>
        <v>0</v>
      </c>
      <c r="GA108" s="132">
        <f t="shared" si="105"/>
        <v>0</v>
      </c>
      <c r="GB108" s="133" t="s">
        <v>169</v>
      </c>
      <c r="GC108" s="194"/>
      <c r="GD108" s="194"/>
      <c r="GE108" s="194"/>
      <c r="GF108" s="194"/>
      <c r="GG108" s="194"/>
      <c r="GH108" s="122"/>
      <c r="GI108" s="122"/>
      <c r="GJ108" s="129"/>
      <c r="GK108" s="129"/>
      <c r="GL108" s="129"/>
      <c r="GM108" s="130"/>
      <c r="GN108" s="193"/>
      <c r="GO108" s="131">
        <f t="shared" si="131"/>
        <v>0</v>
      </c>
      <c r="GP108" s="132">
        <f t="shared" si="106"/>
        <v>0</v>
      </c>
      <c r="GQ108" s="133" t="s">
        <v>169</v>
      </c>
      <c r="GR108" s="194"/>
      <c r="GS108" s="194"/>
      <c r="GT108" s="194"/>
      <c r="GU108" s="194"/>
      <c r="GV108" s="194"/>
      <c r="GW108" s="122"/>
      <c r="GX108" s="122"/>
      <c r="GY108" s="129"/>
      <c r="GZ108" s="129"/>
      <c r="HA108" s="129"/>
      <c r="HB108" s="130"/>
      <c r="HC108" s="193"/>
      <c r="HD108" s="131">
        <f t="shared" si="132"/>
        <v>0</v>
      </c>
      <c r="HE108" s="132">
        <f t="shared" si="107"/>
        <v>2737</v>
      </c>
      <c r="HF108" s="133" t="s">
        <v>169</v>
      </c>
      <c r="HG108" s="194"/>
      <c r="HH108" s="194"/>
      <c r="HI108" s="194"/>
      <c r="HJ108" s="194"/>
      <c r="HK108" s="194"/>
      <c r="HL108" s="122"/>
      <c r="HM108" s="122"/>
      <c r="HN108" s="129"/>
      <c r="HO108" s="129"/>
      <c r="HP108" s="129"/>
      <c r="HQ108" s="130"/>
      <c r="HR108" s="193"/>
      <c r="HS108" s="131">
        <f t="shared" si="133"/>
        <v>0</v>
      </c>
      <c r="HT108" s="132">
        <f t="shared" si="114"/>
        <v>1341</v>
      </c>
      <c r="HU108" s="133" t="s">
        <v>169</v>
      </c>
      <c r="HV108" s="194"/>
      <c r="HW108" s="194"/>
      <c r="HX108" s="194"/>
      <c r="HY108" s="194"/>
      <c r="HZ108" s="194"/>
      <c r="IA108" s="122"/>
      <c r="IB108" s="122"/>
      <c r="IC108" s="129"/>
      <c r="ID108" s="129"/>
      <c r="IE108" s="129"/>
      <c r="IF108" s="130"/>
      <c r="IG108" s="193"/>
      <c r="IH108" s="131">
        <f t="shared" si="134"/>
        <v>0</v>
      </c>
      <c r="II108" s="132">
        <f t="shared" si="115"/>
        <v>6499</v>
      </c>
      <c r="IJ108" s="133" t="s">
        <v>169</v>
      </c>
      <c r="IK108" s="194"/>
      <c r="IL108" s="194"/>
      <c r="IM108" s="194"/>
      <c r="IN108" s="194"/>
      <c r="IO108" s="194"/>
      <c r="IP108" s="122"/>
      <c r="IQ108" s="122"/>
      <c r="IR108" s="129"/>
      <c r="IS108" s="129"/>
      <c r="IT108" s="129"/>
      <c r="IU108" s="130"/>
      <c r="IV108" s="193"/>
      <c r="IW108" s="131">
        <f t="shared" si="135"/>
        <v>0</v>
      </c>
      <c r="IX108" s="132">
        <f t="shared" si="116"/>
        <v>1508</v>
      </c>
      <c r="IY108" s="133" t="s">
        <v>169</v>
      </c>
      <c r="IZ108" s="194"/>
      <c r="JA108" s="194"/>
      <c r="JB108" s="194"/>
      <c r="JC108" s="194"/>
      <c r="JD108" s="194"/>
      <c r="JE108" s="122"/>
      <c r="JF108" s="122"/>
      <c r="JG108" s="129"/>
      <c r="JH108" s="129"/>
      <c r="JI108" s="129"/>
      <c r="JJ108" s="130"/>
      <c r="JK108" s="193"/>
      <c r="JL108" s="131">
        <f t="shared" si="136"/>
        <v>0</v>
      </c>
      <c r="JM108" s="132">
        <f t="shared" si="148"/>
        <v>2955</v>
      </c>
      <c r="JN108" s="133" t="s">
        <v>169</v>
      </c>
      <c r="JO108" s="194"/>
      <c r="JP108" s="194"/>
      <c r="JQ108" s="194"/>
      <c r="JR108" s="194"/>
      <c r="JS108" s="194"/>
      <c r="JT108" s="122"/>
      <c r="JU108" s="122"/>
      <c r="JV108" s="129"/>
      <c r="JW108" s="129"/>
      <c r="JX108" s="129"/>
      <c r="JY108" s="130"/>
      <c r="JZ108" s="193"/>
      <c r="KA108" s="131">
        <f t="shared" si="149"/>
        <v>0</v>
      </c>
      <c r="KB108" s="132">
        <f t="shared" si="117"/>
        <v>252</v>
      </c>
      <c r="KC108" s="133" t="s">
        <v>169</v>
      </c>
      <c r="KD108" s="194"/>
      <c r="KE108" s="194"/>
      <c r="KF108" s="194"/>
      <c r="KG108" s="194"/>
      <c r="KH108" s="194"/>
      <c r="KI108" s="122"/>
      <c r="KJ108" s="122"/>
      <c r="KK108" s="129"/>
      <c r="KL108" s="129"/>
      <c r="KM108" s="129"/>
      <c r="KN108" s="130"/>
      <c r="KO108" s="193"/>
      <c r="KP108" s="131">
        <f t="shared" si="137"/>
        <v>0</v>
      </c>
      <c r="KQ108" s="132">
        <f t="shared" si="118"/>
        <v>-230</v>
      </c>
      <c r="KR108" s="133" t="s">
        <v>169</v>
      </c>
      <c r="KS108" s="194"/>
      <c r="KT108" s="194"/>
      <c r="KU108" s="194"/>
      <c r="KV108" s="194"/>
      <c r="KW108" s="194"/>
      <c r="KX108" s="122"/>
      <c r="KY108" s="122"/>
      <c r="KZ108" s="129"/>
      <c r="LA108" s="129"/>
      <c r="LB108" s="129"/>
      <c r="LC108" s="130"/>
      <c r="LD108" s="193"/>
      <c r="LE108" s="131">
        <f t="shared" si="138"/>
        <v>0</v>
      </c>
      <c r="LF108" s="132">
        <f t="shared" si="119"/>
        <v>2138</v>
      </c>
      <c r="LG108" s="271"/>
      <c r="LH108" s="133" t="s">
        <v>169</v>
      </c>
      <c r="LI108" s="194"/>
      <c r="LJ108" s="194"/>
      <c r="LK108" s="194"/>
      <c r="LL108" s="194"/>
      <c r="LM108" s="192"/>
      <c r="LN108" s="194"/>
      <c r="LO108" s="194"/>
      <c r="LP108" s="121"/>
      <c r="LQ108" s="122"/>
      <c r="LR108" s="122"/>
      <c r="LS108" s="122"/>
      <c r="LT108" s="122"/>
      <c r="LU108" s="129">
        <v>1</v>
      </c>
      <c r="LV108" s="129"/>
      <c r="LW108" s="129"/>
      <c r="LX108" s="130"/>
      <c r="LY108" s="193">
        <v>777</v>
      </c>
      <c r="LZ108" s="131">
        <f t="shared" si="139"/>
        <v>0</v>
      </c>
      <c r="MA108" s="132">
        <f t="shared" si="108"/>
        <v>0</v>
      </c>
      <c r="MB108" s="229"/>
      <c r="MC108" s="133" t="s">
        <v>169</v>
      </c>
      <c r="MD108" s="194"/>
      <c r="ME108" s="194"/>
      <c r="MF108" s="194"/>
      <c r="MG108" s="194"/>
      <c r="MH108" s="192"/>
      <c r="MI108" s="194"/>
      <c r="MJ108" s="194"/>
      <c r="MK108" s="121"/>
      <c r="ML108" s="122"/>
      <c r="MM108" s="122"/>
      <c r="MN108" s="122"/>
      <c r="MO108" s="122"/>
      <c r="MP108" s="129">
        <v>1</v>
      </c>
      <c r="MQ108" s="129"/>
      <c r="MR108" s="129"/>
      <c r="MS108" s="130"/>
      <c r="MT108" s="193">
        <v>777</v>
      </c>
      <c r="MU108" s="131">
        <f t="shared" si="140"/>
        <v>0</v>
      </c>
      <c r="MV108" s="132">
        <f t="shared" si="109"/>
        <v>0</v>
      </c>
      <c r="MX108" s="133" t="s">
        <v>169</v>
      </c>
      <c r="MY108" s="194"/>
      <c r="MZ108" s="194"/>
      <c r="NA108" s="194"/>
      <c r="NB108" s="194"/>
      <c r="NC108" s="192"/>
      <c r="ND108" s="194"/>
      <c r="NE108" s="194"/>
      <c r="NF108" s="121"/>
      <c r="NG108" s="122"/>
      <c r="NH108" s="122"/>
      <c r="NI108" s="122"/>
      <c r="NJ108" s="122"/>
      <c r="NK108" s="129">
        <v>1</v>
      </c>
      <c r="NL108" s="129"/>
      <c r="NM108" s="129"/>
      <c r="NN108" s="130"/>
      <c r="NO108" s="193">
        <v>777</v>
      </c>
      <c r="NP108" s="131">
        <f t="shared" si="141"/>
        <v>0</v>
      </c>
      <c r="NQ108" s="132">
        <f t="shared" si="110"/>
        <v>0</v>
      </c>
      <c r="NS108" s="133" t="s">
        <v>169</v>
      </c>
      <c r="NT108" s="194"/>
      <c r="NU108" s="194"/>
      <c r="NV108" s="194"/>
      <c r="NW108" s="194"/>
      <c r="NX108" s="192"/>
      <c r="NY108" s="194"/>
      <c r="NZ108" s="194"/>
      <c r="OA108" s="121"/>
      <c r="OB108" s="122"/>
      <c r="OC108" s="122"/>
      <c r="OD108" s="122"/>
      <c r="OE108" s="122"/>
      <c r="OF108" s="129"/>
      <c r="OG108" s="129"/>
      <c r="OH108" s="129"/>
      <c r="OI108" s="130"/>
      <c r="OJ108" s="193">
        <v>1000</v>
      </c>
      <c r="OK108" s="131">
        <f t="shared" si="142"/>
        <v>0</v>
      </c>
      <c r="OL108" s="132">
        <f t="shared" si="111"/>
        <v>1233</v>
      </c>
      <c r="OQ108" s="363" t="s">
        <v>169</v>
      </c>
      <c r="OR108" s="473"/>
      <c r="OS108" s="473"/>
      <c r="OT108" s="473"/>
      <c r="OU108" s="473"/>
      <c r="OV108" s="473"/>
      <c r="OW108" s="358"/>
      <c r="OX108" s="358"/>
      <c r="OY108" s="367"/>
      <c r="OZ108" s="367"/>
      <c r="PA108" s="367"/>
      <c r="PB108" s="368"/>
      <c r="PC108" s="476">
        <v>1000</v>
      </c>
      <c r="PD108" s="370">
        <f t="shared" si="143"/>
        <v>0</v>
      </c>
      <c r="PE108" s="477">
        <f t="shared" si="89"/>
        <v>0</v>
      </c>
      <c r="PF108" s="133" t="s">
        <v>169</v>
      </c>
      <c r="PG108" s="194"/>
      <c r="PH108" s="194"/>
      <c r="PI108" s="194"/>
      <c r="PJ108" s="194"/>
      <c r="PK108" s="194"/>
      <c r="PL108" s="122"/>
      <c r="PM108" s="122"/>
      <c r="PN108" s="129"/>
      <c r="PO108" s="129"/>
      <c r="PP108" s="129"/>
      <c r="PQ108" s="130"/>
      <c r="PR108" s="193">
        <v>1000</v>
      </c>
      <c r="PS108" s="131">
        <f t="shared" si="144"/>
        <v>0</v>
      </c>
      <c r="PT108" s="132">
        <f t="shared" si="90"/>
        <v>0</v>
      </c>
      <c r="PU108" s="133" t="s">
        <v>169</v>
      </c>
      <c r="PV108" s="194"/>
      <c r="PW108" s="194"/>
      <c r="PX108" s="194"/>
      <c r="PY108" s="194"/>
      <c r="PZ108" s="194"/>
      <c r="QA108" s="122"/>
      <c r="QB108" s="122"/>
      <c r="QC108" s="129"/>
      <c r="QD108" s="129"/>
      <c r="QE108" s="129"/>
      <c r="QF108" s="130"/>
      <c r="QG108" s="193">
        <v>1000</v>
      </c>
      <c r="QH108" s="131">
        <f t="shared" si="145"/>
        <v>0</v>
      </c>
      <c r="QI108" s="132">
        <f t="shared" si="91"/>
        <v>0</v>
      </c>
      <c r="QJ108" s="133" t="s">
        <v>169</v>
      </c>
      <c r="QK108" s="194"/>
      <c r="QL108" s="194"/>
      <c r="QM108" s="194"/>
      <c r="QN108" s="194"/>
      <c r="QO108" s="194"/>
      <c r="QP108" s="122"/>
      <c r="QQ108" s="122"/>
      <c r="QR108" s="129"/>
      <c r="QS108" s="129"/>
      <c r="QT108" s="129"/>
      <c r="QU108" s="130"/>
      <c r="QV108" s="193">
        <v>1000</v>
      </c>
      <c r="QW108" s="131">
        <f t="shared" si="146"/>
        <v>0</v>
      </c>
      <c r="QX108" s="132">
        <f t="shared" si="92"/>
        <v>0</v>
      </c>
      <c r="QY108" s="133" t="s">
        <v>169</v>
      </c>
      <c r="QZ108" s="194"/>
      <c r="RA108" s="194"/>
      <c r="RB108" s="194"/>
      <c r="RC108" s="194"/>
      <c r="RD108" s="194"/>
      <c r="RE108" s="122"/>
      <c r="RF108" s="122"/>
      <c r="RG108" s="129"/>
      <c r="RH108" s="129"/>
      <c r="RI108" s="129"/>
      <c r="RJ108" s="130"/>
      <c r="RK108" s="193">
        <v>1000</v>
      </c>
      <c r="RL108" s="131">
        <f t="shared" si="147"/>
        <v>0</v>
      </c>
      <c r="RM108" s="132">
        <f t="shared" si="93"/>
        <v>327</v>
      </c>
    </row>
    <row r="109" spans="1:481" ht="15.6" thickTop="1" thickBot="1">
      <c r="A109" s="133" t="s">
        <v>79</v>
      </c>
      <c r="B109" s="194"/>
      <c r="C109" s="194"/>
      <c r="D109" s="194"/>
      <c r="E109" s="194"/>
      <c r="F109" s="194"/>
      <c r="G109" s="122"/>
      <c r="H109" s="122"/>
      <c r="I109" s="146"/>
      <c r="J109" s="147">
        <f>AVERAGE(J5:J108)</f>
        <v>27.428571428571427</v>
      </c>
      <c r="K109" s="148">
        <f>MIN(K5:K108)</f>
        <v>-77</v>
      </c>
      <c r="L109" s="147">
        <f>AVERAGE(L5:L108)</f>
        <v>13.071428571428571</v>
      </c>
      <c r="M109" s="149">
        <f>SUM(M5:M108)</f>
        <v>97736</v>
      </c>
      <c r="N109" s="150">
        <f>COUNTIF(N5:N108,"&lt;0")</f>
        <v>3</v>
      </c>
      <c r="O109" s="132">
        <f t="shared" si="112"/>
        <v>21</v>
      </c>
      <c r="P109" s="57"/>
      <c r="Q109" s="133" t="s">
        <v>79</v>
      </c>
      <c r="R109" s="194"/>
      <c r="S109" s="194"/>
      <c r="T109" s="194"/>
      <c r="U109" s="194"/>
      <c r="V109" s="194"/>
      <c r="W109" s="122"/>
      <c r="X109" s="122"/>
      <c r="Y109" s="146"/>
      <c r="Z109" s="147">
        <f>AVERAGE(Z5:Z108)</f>
        <v>73.94</v>
      </c>
      <c r="AA109" s="148">
        <f>MIN(AA5:AA108)</f>
        <v>-191</v>
      </c>
      <c r="AB109" s="147">
        <f>AVERAGE(AB5:AB108)</f>
        <v>43.52</v>
      </c>
      <c r="AC109" s="149">
        <f>SUM(AC5:AC108)</f>
        <v>440000</v>
      </c>
      <c r="AD109" s="150">
        <f>COUNTIF(AD5:AD108,"&lt;0")</f>
        <v>12</v>
      </c>
      <c r="AE109" s="132">
        <f t="shared" si="78"/>
        <v>287</v>
      </c>
      <c r="AF109" s="133" t="s">
        <v>79</v>
      </c>
      <c r="AG109" s="194"/>
      <c r="AH109" s="194"/>
      <c r="AI109" s="194"/>
      <c r="AJ109" s="194"/>
      <c r="AK109" s="194"/>
      <c r="AL109" s="122"/>
      <c r="AM109" s="122"/>
      <c r="AN109" s="146"/>
      <c r="AO109" s="147">
        <f>AVERAGE(AO5:AO108)</f>
        <v>59.769230769230766</v>
      </c>
      <c r="AP109" s="148">
        <f>MIN(AP5:AP108)</f>
        <v>-138</v>
      </c>
      <c r="AQ109" s="147">
        <f>AVERAGE(AQ5:AQ108)</f>
        <v>34.615384615384613</v>
      </c>
      <c r="AR109" s="149">
        <f>SUM(AR5:AR108)</f>
        <v>440000</v>
      </c>
      <c r="AS109" s="150">
        <f>COUNTIF(AS5:AS108,"&lt;0")</f>
        <v>11</v>
      </c>
      <c r="AT109" s="132">
        <f t="shared" si="79"/>
        <v>1125</v>
      </c>
      <c r="AU109" s="133" t="s">
        <v>79</v>
      </c>
      <c r="AV109" s="194"/>
      <c r="AW109" s="194"/>
      <c r="AX109" s="194"/>
      <c r="AY109" s="194"/>
      <c r="AZ109" s="194"/>
      <c r="BA109" s="122"/>
      <c r="BB109" s="122"/>
      <c r="BC109" s="146"/>
      <c r="BD109" s="147">
        <f>AVERAGE(BD5:BD108)</f>
        <v>57.489795918367349</v>
      </c>
      <c r="BE109" s="148">
        <f>MIN(BE5:BE108)</f>
        <v>-138</v>
      </c>
      <c r="BF109" s="147">
        <f>AVERAGE(BF5:BF108)</f>
        <v>34.387755102040813</v>
      </c>
      <c r="BG109" s="149">
        <f>SUM(BG5:BG108)</f>
        <v>440000</v>
      </c>
      <c r="BH109" s="150">
        <f>COUNTIF(BH5:BH108,"&lt;0")</f>
        <v>10</v>
      </c>
      <c r="BI109" s="132">
        <f t="shared" si="80"/>
        <v>1124</v>
      </c>
      <c r="BJ109" s="400"/>
      <c r="BK109" s="133" t="s">
        <v>79</v>
      </c>
      <c r="BL109" s="194"/>
      <c r="BM109" s="194"/>
      <c r="BN109" s="194"/>
      <c r="BO109" s="194"/>
      <c r="BP109" s="194"/>
      <c r="BQ109" s="122"/>
      <c r="BR109" s="122"/>
      <c r="BS109" s="146"/>
      <c r="BT109" s="147">
        <f>AVERAGE(BT5:BT108)</f>
        <v>66.283333333333331</v>
      </c>
      <c r="BU109" s="148">
        <f>MIN(BU5:BU108)</f>
        <v>-182</v>
      </c>
      <c r="BV109" s="147">
        <f>AVERAGE(BV5:BV108)</f>
        <v>33.233333333333334</v>
      </c>
      <c r="BW109" s="149">
        <f>SUM(BW5:BW108)</f>
        <v>440000</v>
      </c>
      <c r="BX109" s="150">
        <f>COUNTIF(BX5:BX108,"&lt;0")</f>
        <v>20</v>
      </c>
      <c r="BY109" s="132">
        <f t="shared" si="99"/>
        <v>706</v>
      </c>
      <c r="BZ109" s="400"/>
      <c r="CA109" s="133" t="s">
        <v>79</v>
      </c>
      <c r="CB109" s="194"/>
      <c r="CC109" s="194"/>
      <c r="CD109" s="194"/>
      <c r="CE109" s="194"/>
      <c r="CF109" s="194"/>
      <c r="CG109" s="122"/>
      <c r="CH109" s="122"/>
      <c r="CI109" s="146"/>
      <c r="CJ109" s="147">
        <f>AVERAGE(CJ5:CJ108)</f>
        <v>34.733333333333334</v>
      </c>
      <c r="CK109" s="148">
        <f>MIN(CK5:CK108)</f>
        <v>-59</v>
      </c>
      <c r="CL109" s="147">
        <f>AVERAGE(CL5:CL108)</f>
        <v>16.3</v>
      </c>
      <c r="CM109" s="149">
        <f>SUM(CM5:CM108)</f>
        <v>440000</v>
      </c>
      <c r="CN109" s="150">
        <f>COUNTIF(CN5:CN108,"&lt;0")</f>
        <v>10</v>
      </c>
      <c r="CO109" s="132">
        <f t="shared" si="100"/>
        <v>10</v>
      </c>
      <c r="CP109" s="363" t="s">
        <v>79</v>
      </c>
      <c r="CQ109" s="364"/>
      <c r="CR109" s="364"/>
      <c r="CS109" s="364"/>
      <c r="CT109" s="364"/>
      <c r="CU109" s="364"/>
      <c r="CV109" s="358"/>
      <c r="CW109" s="358"/>
      <c r="CX109" s="385"/>
      <c r="CY109" s="147">
        <f>AVERAGE(CY5:CY108)</f>
        <v>35.024999999999999</v>
      </c>
      <c r="CZ109" s="148">
        <f>MIN(CZ5:CZ108)</f>
        <v>-74</v>
      </c>
      <c r="DA109" s="147">
        <f>AVERAGE(DA5:DA108)</f>
        <v>18.024999999999999</v>
      </c>
      <c r="DB109" s="149">
        <f>SUM(DB5:DB108)</f>
        <v>440000</v>
      </c>
      <c r="DC109" s="386">
        <f>COUNTIF(DC5:DC108,"&lt;0")</f>
        <v>12</v>
      </c>
      <c r="DD109" s="371">
        <f t="shared" si="113"/>
        <v>12</v>
      </c>
      <c r="DE109" s="133" t="s">
        <v>79</v>
      </c>
      <c r="DF109" s="194"/>
      <c r="DG109" s="194"/>
      <c r="DH109" s="194"/>
      <c r="DI109" s="194"/>
      <c r="DJ109" s="194"/>
      <c r="DK109" s="122"/>
      <c r="DL109" s="122"/>
      <c r="DM109" s="146"/>
      <c r="DN109" s="147">
        <f>AVERAGE(DN5:DN108)</f>
        <v>11.5</v>
      </c>
      <c r="DO109" s="148">
        <f>MIN(DO5:DO108)</f>
        <v>-22</v>
      </c>
      <c r="DP109" s="147">
        <f>AVERAGE(DP5:DP108)</f>
        <v>-5</v>
      </c>
      <c r="DQ109" s="149">
        <f>SUM(DQ5:DQ108)</f>
        <v>440000</v>
      </c>
      <c r="DR109" s="150">
        <f>COUNTIF(DR5:DR108,"&lt;0")</f>
        <v>6</v>
      </c>
      <c r="DS109" s="132">
        <f t="shared" si="101"/>
        <v>6</v>
      </c>
      <c r="DT109" s="133" t="s">
        <v>79</v>
      </c>
      <c r="DU109" s="194"/>
      <c r="DV109" s="194"/>
      <c r="DW109" s="194"/>
      <c r="DX109" s="194"/>
      <c r="DY109" s="194"/>
      <c r="DZ109" s="122"/>
      <c r="EA109" s="122"/>
      <c r="EB109" s="146"/>
      <c r="EC109" s="147">
        <f>AVERAGE(EC5:EC108)</f>
        <v>16.615384615384617</v>
      </c>
      <c r="ED109" s="148">
        <f>MIN(ED5:ED108)</f>
        <v>-23</v>
      </c>
      <c r="EE109" s="147">
        <f>AVERAGE(EE5:EE108)</f>
        <v>1.2307692307692308</v>
      </c>
      <c r="EF109" s="149">
        <f>SUM(EF5:EF108)</f>
        <v>440000</v>
      </c>
      <c r="EG109" s="150">
        <f>COUNTIF(EG5:EG108,"&lt;0")</f>
        <v>7</v>
      </c>
      <c r="EH109" s="132">
        <f t="shared" si="102"/>
        <v>7</v>
      </c>
      <c r="EI109" s="133" t="s">
        <v>79</v>
      </c>
      <c r="EJ109" s="194"/>
      <c r="EK109" s="194"/>
      <c r="EL109" s="194"/>
      <c r="EM109" s="194"/>
      <c r="EN109" s="194"/>
      <c r="EO109" s="122"/>
      <c r="EP109" s="122"/>
      <c r="EQ109" s="146"/>
      <c r="ER109" s="147">
        <f>AVERAGE(ER5:ER108)</f>
        <v>16.95</v>
      </c>
      <c r="ES109" s="148">
        <f>MIN(ES5:ES108)</f>
        <v>-521</v>
      </c>
      <c r="ET109" s="147">
        <f>AVERAGE(ET5:ET108)</f>
        <v>7.7</v>
      </c>
      <c r="EU109" s="149">
        <f>SUM(EU5:EU108)</f>
        <v>440000</v>
      </c>
      <c r="EV109" s="150">
        <f>COUNTIF(EV5:EV108,"&lt;0")</f>
        <v>5</v>
      </c>
      <c r="EW109" s="132">
        <f t="shared" si="103"/>
        <v>5</v>
      </c>
      <c r="EX109" s="133" t="s">
        <v>79</v>
      </c>
      <c r="EY109" s="194"/>
      <c r="EZ109" s="194"/>
      <c r="FA109" s="194"/>
      <c r="FB109" s="194"/>
      <c r="FC109" s="194"/>
      <c r="FD109" s="122"/>
      <c r="FE109" s="122"/>
      <c r="FF109" s="146"/>
      <c r="FG109" s="147">
        <f>AVERAGE(FG5:FG108)</f>
        <v>15.8</v>
      </c>
      <c r="FH109" s="148">
        <f>MIN(FH5:FH108)</f>
        <v>-31</v>
      </c>
      <c r="FI109" s="147">
        <f>AVERAGE(FI5:FI108)</f>
        <v>3.2</v>
      </c>
      <c r="FJ109" s="149">
        <f>SUM(FJ5:FJ108)</f>
        <v>440000</v>
      </c>
      <c r="FK109" s="150">
        <f>COUNTIF(FK5:FK108,"&lt;0")</f>
        <v>4</v>
      </c>
      <c r="FL109" s="132">
        <f t="shared" si="104"/>
        <v>4</v>
      </c>
      <c r="FM109" s="133" t="s">
        <v>79</v>
      </c>
      <c r="FN109" s="194"/>
      <c r="FO109" s="194"/>
      <c r="FP109" s="194"/>
      <c r="FQ109" s="194"/>
      <c r="FR109" s="194"/>
      <c r="FS109" s="122"/>
      <c r="FT109" s="122"/>
      <c r="FU109" s="146"/>
      <c r="FV109" s="147">
        <f>AVERAGE(FV5:FV108)</f>
        <v>17.344827586206897</v>
      </c>
      <c r="FW109" s="148">
        <f>MIN(FW5:FW108)</f>
        <v>-28</v>
      </c>
      <c r="FX109" s="147">
        <f>AVERAGE(FX5:FX108)</f>
        <v>4.7666666666666666</v>
      </c>
      <c r="FY109" s="149">
        <f>SUM(FY5:FY108)</f>
        <v>440000</v>
      </c>
      <c r="FZ109" s="150">
        <f>COUNTIF(FZ5:FZ108,"&lt;0")</f>
        <v>14</v>
      </c>
      <c r="GA109" s="132">
        <f t="shared" si="105"/>
        <v>14</v>
      </c>
      <c r="GB109" s="133" t="s">
        <v>79</v>
      </c>
      <c r="GC109" s="194"/>
      <c r="GD109" s="194"/>
      <c r="GE109" s="194"/>
      <c r="GF109" s="194"/>
      <c r="GG109" s="194"/>
      <c r="GH109" s="122"/>
      <c r="GI109" s="122"/>
      <c r="GJ109" s="146"/>
      <c r="GK109" s="147">
        <f>AVERAGE(GK5:GK108)</f>
        <v>17.649999999999999</v>
      </c>
      <c r="GL109" s="148">
        <f>MIN(GL5:GL108)</f>
        <v>-48</v>
      </c>
      <c r="GM109" s="147">
        <f>AVERAGE(GM5:GM108)</f>
        <v>4.8</v>
      </c>
      <c r="GN109" s="149">
        <f>SUM(GN5:GN108)</f>
        <v>620000</v>
      </c>
      <c r="GO109" s="150">
        <f>COUNTIF(GO5:GO108,"&lt;0")</f>
        <v>15</v>
      </c>
      <c r="GP109" s="132">
        <f t="shared" si="106"/>
        <v>15</v>
      </c>
      <c r="GQ109" s="133" t="s">
        <v>79</v>
      </c>
      <c r="GR109" s="194"/>
      <c r="GS109" s="194"/>
      <c r="GT109" s="194"/>
      <c r="GU109" s="194"/>
      <c r="GV109" s="194"/>
      <c r="GW109" s="122"/>
      <c r="GX109" s="122"/>
      <c r="GY109" s="146"/>
      <c r="GZ109" s="147">
        <f>AVERAGE(GZ5:GZ108)</f>
        <v>396.52499999999998</v>
      </c>
      <c r="HA109" s="148">
        <f>MIN(HA5:HA108)</f>
        <v>-1179</v>
      </c>
      <c r="HB109" s="147">
        <f>AVERAGE(HB5:HB108)</f>
        <v>354.52499999999998</v>
      </c>
      <c r="HC109" s="149">
        <f>SUM(HC5:HC108)</f>
        <v>650000</v>
      </c>
      <c r="HD109" s="150">
        <f>COUNTIF(HD5:HD108,"&lt;0")</f>
        <v>1</v>
      </c>
      <c r="HE109" s="132">
        <f t="shared" si="107"/>
        <v>2738</v>
      </c>
      <c r="HF109" s="133" t="s">
        <v>79</v>
      </c>
      <c r="HG109" s="194"/>
      <c r="HH109" s="194"/>
      <c r="HI109" s="194"/>
      <c r="HJ109" s="194"/>
      <c r="HK109" s="194"/>
      <c r="HL109" s="122"/>
      <c r="HM109" s="122"/>
      <c r="HN109" s="146"/>
      <c r="HO109" s="147">
        <f>AVERAGE(HO5:HO108)</f>
        <v>136.1</v>
      </c>
      <c r="HP109" s="148">
        <f>MIN(HP5:HP108)</f>
        <v>-1603</v>
      </c>
      <c r="HQ109" s="147">
        <f>AVERAGE(HQ5:HQ108)</f>
        <v>134.1</v>
      </c>
      <c r="HR109" s="149">
        <f>SUM(HR5:HR108)</f>
        <v>50000</v>
      </c>
      <c r="HS109" s="150">
        <f>COUNTIF(HS5:HS108,"&lt;0")</f>
        <v>0</v>
      </c>
      <c r="HT109" s="132">
        <f t="shared" si="114"/>
        <v>1341</v>
      </c>
      <c r="HU109" s="133" t="s">
        <v>79</v>
      </c>
      <c r="HV109" s="194"/>
      <c r="HW109" s="194"/>
      <c r="HX109" s="194"/>
      <c r="HY109" s="194"/>
      <c r="HZ109" s="194"/>
      <c r="IA109" s="122"/>
      <c r="IB109" s="122"/>
      <c r="IC109" s="146"/>
      <c r="ID109" s="147">
        <f>AVERAGE(ID5:ID108)</f>
        <v>328.9</v>
      </c>
      <c r="IE109" s="148">
        <f>MIN(IE5:IE108)</f>
        <v>-136</v>
      </c>
      <c r="IF109" s="147">
        <f>AVERAGE(IF5:IF108)</f>
        <v>324.95</v>
      </c>
      <c r="IG109" s="149">
        <f>SUM(IG5:IG108)</f>
        <v>200000</v>
      </c>
      <c r="IH109" s="150">
        <f>COUNTIF(IH5:IH108,"&lt;0")</f>
        <v>0</v>
      </c>
      <c r="II109" s="132">
        <f t="shared" si="115"/>
        <v>6499</v>
      </c>
      <c r="IJ109" s="133" t="s">
        <v>79</v>
      </c>
      <c r="IK109" s="194"/>
      <c r="IL109" s="194"/>
      <c r="IM109" s="194"/>
      <c r="IN109" s="194"/>
      <c r="IO109" s="194"/>
      <c r="IP109" s="122"/>
      <c r="IQ109" s="122"/>
      <c r="IR109" s="146"/>
      <c r="IS109" s="147">
        <f>AVERAGE(IS5:IS108)</f>
        <v>165.1</v>
      </c>
      <c r="IT109" s="148">
        <f>MIN(IT5:IT108)</f>
        <v>-472</v>
      </c>
      <c r="IU109" s="147">
        <f>AVERAGE(IU5:IU108)</f>
        <v>150.80000000000001</v>
      </c>
      <c r="IV109" s="149">
        <f>SUM(IV5:IV108)</f>
        <v>50000</v>
      </c>
      <c r="IW109" s="150">
        <f>COUNTIF(IW5:IW108,"&lt;0")</f>
        <v>0</v>
      </c>
      <c r="IX109" s="132">
        <f t="shared" si="116"/>
        <v>1508</v>
      </c>
      <c r="IY109" s="133" t="s">
        <v>79</v>
      </c>
      <c r="IZ109" s="194"/>
      <c r="JA109" s="194"/>
      <c r="JB109" s="194"/>
      <c r="JC109" s="194"/>
      <c r="JD109" s="194"/>
      <c r="JE109" s="122"/>
      <c r="JF109" s="122"/>
      <c r="JG109" s="146"/>
      <c r="JH109" s="147">
        <f>AVERAGE(JH5:JH108)</f>
        <v>88.26</v>
      </c>
      <c r="JI109" s="148">
        <f>MIN(JI5:JI108)</f>
        <v>-595</v>
      </c>
      <c r="JJ109" s="147">
        <f>AVERAGE(JJ5:JJ108)</f>
        <v>70.64</v>
      </c>
      <c r="JK109" s="149">
        <f>SUM(JK5:JK108)</f>
        <v>148468</v>
      </c>
      <c r="JL109" s="150">
        <f>COUNTIF(JL5:JL108,"&lt;0")</f>
        <v>3</v>
      </c>
      <c r="JM109" s="132">
        <f t="shared" si="148"/>
        <v>2958</v>
      </c>
      <c r="JN109" s="133" t="s">
        <v>79</v>
      </c>
      <c r="JO109" s="194"/>
      <c r="JP109" s="194"/>
      <c r="JQ109" s="194"/>
      <c r="JR109" s="194"/>
      <c r="JS109" s="194"/>
      <c r="JT109" s="122"/>
      <c r="JU109" s="122"/>
      <c r="JV109" s="146"/>
      <c r="JW109" s="147">
        <f>AVERAGE(JW5:JW108)</f>
        <v>36.636363636363633</v>
      </c>
      <c r="JX109" s="148">
        <f>MIN(JX5:JX108)</f>
        <v>-27</v>
      </c>
      <c r="JY109" s="147">
        <f>AVERAGE(JY5:JY108)</f>
        <v>21.333333333333332</v>
      </c>
      <c r="JZ109" s="149">
        <f>SUM(JZ5:JZ108)</f>
        <v>58468</v>
      </c>
      <c r="KA109" s="150">
        <f>COUNTIF(KA5:KA108,"&lt;0")</f>
        <v>3</v>
      </c>
      <c r="KB109" s="132">
        <f t="shared" si="117"/>
        <v>255</v>
      </c>
      <c r="KC109" s="133" t="s">
        <v>79</v>
      </c>
      <c r="KD109" s="194"/>
      <c r="KE109" s="194"/>
      <c r="KF109" s="194"/>
      <c r="KG109" s="194"/>
      <c r="KH109" s="194"/>
      <c r="KI109" s="122"/>
      <c r="KJ109" s="122"/>
      <c r="KK109" s="146"/>
      <c r="KL109" s="147">
        <f>AVERAGE(KL5:KL108)</f>
        <v>29.19047619047619</v>
      </c>
      <c r="KM109" s="148">
        <f>MIN(KM5:KM108)</f>
        <v>-270</v>
      </c>
      <c r="KN109" s="147">
        <f>AVERAGE(KN5:KN108)</f>
        <v>-10.952380952380953</v>
      </c>
      <c r="KO109" s="149">
        <f>SUM(KO5:KO108)</f>
        <v>59484</v>
      </c>
      <c r="KP109" s="150">
        <f>COUNTIF(KP5:KP108,"&lt;0")</f>
        <v>7</v>
      </c>
      <c r="KQ109" s="132">
        <f t="shared" si="118"/>
        <v>-223</v>
      </c>
      <c r="KR109" s="133" t="s">
        <v>79</v>
      </c>
      <c r="KS109" s="194"/>
      <c r="KT109" s="194"/>
      <c r="KU109" s="194"/>
      <c r="KV109" s="194"/>
      <c r="KW109" s="194"/>
      <c r="KX109" s="122"/>
      <c r="KY109" s="122"/>
      <c r="KZ109" s="146"/>
      <c r="LA109" s="147">
        <f>AVERAGE(LA5:LA108)</f>
        <v>45.8</v>
      </c>
      <c r="LB109" s="148">
        <f>MIN(LB5:LB108)</f>
        <v>-281</v>
      </c>
      <c r="LC109" s="147">
        <f>AVERAGE(LC5:LC108)</f>
        <v>35.633333333333333</v>
      </c>
      <c r="LD109" s="149">
        <f>SUM(LD5:LD108)</f>
        <v>60000</v>
      </c>
      <c r="LE109" s="150">
        <f>COUNTIF(LE5:LE108,"&lt;0")</f>
        <v>3</v>
      </c>
      <c r="LF109" s="132">
        <f t="shared" si="119"/>
        <v>2141</v>
      </c>
      <c r="LG109" s="271"/>
      <c r="LH109" s="133" t="s">
        <v>79</v>
      </c>
      <c r="LI109" s="194"/>
      <c r="LJ109" s="194"/>
      <c r="LK109" s="194"/>
      <c r="LL109" s="194"/>
      <c r="LM109" s="192"/>
      <c r="LN109" s="194"/>
      <c r="LO109" s="194"/>
      <c r="LP109" s="121"/>
      <c r="LQ109" s="122"/>
      <c r="LR109" s="122"/>
      <c r="LS109" s="122"/>
      <c r="LT109" s="122"/>
      <c r="LU109" s="146"/>
      <c r="LV109" s="147">
        <f>AVERAGE(LV5:LV108)</f>
        <v>23.074999999999999</v>
      </c>
      <c r="LW109" s="148">
        <f>MIN(LW5:LW108)</f>
        <v>-38</v>
      </c>
      <c r="LX109" s="147">
        <f>AVERAGE(LX5:LX108)</f>
        <v>12.824999999999999</v>
      </c>
      <c r="LY109" s="149">
        <f>SUM(LY5:LY108)</f>
        <v>90039</v>
      </c>
      <c r="LZ109" s="150">
        <f>COUNTIF(LZ5:LZ108,"&lt;0")</f>
        <v>12</v>
      </c>
      <c r="MA109" s="132">
        <f t="shared" si="108"/>
        <v>12</v>
      </c>
      <c r="MB109" s="229"/>
      <c r="MC109" s="133" t="s">
        <v>79</v>
      </c>
      <c r="MD109" s="194"/>
      <c r="ME109" s="194"/>
      <c r="MF109" s="194"/>
      <c r="MG109" s="194"/>
      <c r="MH109" s="192"/>
      <c r="MI109" s="194"/>
      <c r="MJ109" s="194"/>
      <c r="MK109" s="121"/>
      <c r="ML109" s="122"/>
      <c r="MM109" s="122"/>
      <c r="MN109" s="122"/>
      <c r="MO109" s="122"/>
      <c r="MP109" s="146"/>
      <c r="MQ109" s="147" t="e">
        <f>AVERAGE(MQ5:MQ108)</f>
        <v>#DIV/0!</v>
      </c>
      <c r="MR109" s="148">
        <f>MIN(MR5:MR108)</f>
        <v>0</v>
      </c>
      <c r="MS109" s="147">
        <f>AVERAGE(MS5:MS108)</f>
        <v>10.9</v>
      </c>
      <c r="MT109" s="149">
        <f>SUM(MT5:MT108)</f>
        <v>76980</v>
      </c>
      <c r="MU109" s="150">
        <f>COUNTIF(MU5:MU108,"&lt;0")</f>
        <v>2</v>
      </c>
      <c r="MV109" s="132">
        <f t="shared" si="109"/>
        <v>2</v>
      </c>
      <c r="MX109" s="133" t="s">
        <v>79</v>
      </c>
      <c r="MY109" s="194"/>
      <c r="MZ109" s="194"/>
      <c r="NA109" s="194"/>
      <c r="NB109" s="194"/>
      <c r="NC109" s="192"/>
      <c r="ND109" s="194"/>
      <c r="NE109" s="194"/>
      <c r="NF109" s="121"/>
      <c r="NG109" s="122"/>
      <c r="NH109" s="122"/>
      <c r="NI109" s="122"/>
      <c r="NJ109" s="122"/>
      <c r="NK109" s="146"/>
      <c r="NL109" s="147" t="e">
        <f>AVERAGE(NL5:NL108)</f>
        <v>#DIV/0!</v>
      </c>
      <c r="NM109" s="148">
        <f>MIN(NM5:NM108)</f>
        <v>0</v>
      </c>
      <c r="NN109" s="147">
        <f>AVERAGE(NN5:NN108)</f>
        <v>4.833333333333333</v>
      </c>
      <c r="NO109" s="149">
        <f>SUM(NO5:NO108)</f>
        <v>66579</v>
      </c>
      <c r="NP109" s="150">
        <f>COUNTIF(NP5:NP108,"&lt;0")</f>
        <v>13</v>
      </c>
      <c r="NQ109" s="132">
        <f t="shared" si="110"/>
        <v>13</v>
      </c>
      <c r="NS109" s="133" t="s">
        <v>79</v>
      </c>
      <c r="NT109" s="194"/>
      <c r="NU109" s="194"/>
      <c r="NV109" s="194"/>
      <c r="NW109" s="194"/>
      <c r="NX109" s="192"/>
      <c r="NY109" s="194"/>
      <c r="NZ109" s="194"/>
      <c r="OA109" s="121"/>
      <c r="OB109" s="122"/>
      <c r="OC109" s="122"/>
      <c r="OD109" s="122"/>
      <c r="OE109" s="122"/>
      <c r="OF109" s="146"/>
      <c r="OG109" s="147">
        <f>AVERAGE(OG5:OG108)</f>
        <v>78.323076923076925</v>
      </c>
      <c r="OH109" s="148">
        <f>MIN(OH5:OH108)</f>
        <v>-483</v>
      </c>
      <c r="OI109" s="147">
        <f>AVERAGE(OI5:OI108)</f>
        <v>76.815384615384616</v>
      </c>
      <c r="OJ109" s="149">
        <f>SUM(OJ5:OJ108)</f>
        <v>100000</v>
      </c>
      <c r="OK109" s="150">
        <f>COUNTIF(OK5:OK108,"&lt;0")</f>
        <v>0</v>
      </c>
      <c r="OL109" s="132">
        <f t="shared" si="111"/>
        <v>1233</v>
      </c>
      <c r="OQ109" s="363" t="s">
        <v>79</v>
      </c>
      <c r="OR109" s="473"/>
      <c r="OS109" s="473"/>
      <c r="OT109" s="473"/>
      <c r="OU109" s="473"/>
      <c r="OV109" s="473"/>
      <c r="OW109" s="358"/>
      <c r="OX109" s="358"/>
      <c r="OY109" s="385"/>
      <c r="OZ109" s="147">
        <f>AVERAGE(OZ5:OZ108)</f>
        <v>31</v>
      </c>
      <c r="PA109" s="148">
        <f>MIN(PA5:PA108)</f>
        <v>-30</v>
      </c>
      <c r="PB109" s="147">
        <f>AVERAGE(PB5:PB108)</f>
        <v>18.425000000000001</v>
      </c>
      <c r="PC109" s="149">
        <f>SUM(PC5:PC108)</f>
        <v>100000</v>
      </c>
      <c r="PD109" s="386">
        <f>COUNTIF(PD5:PD108,"&lt;0")</f>
        <v>9</v>
      </c>
      <c r="PE109" s="477">
        <f t="shared" si="89"/>
        <v>9</v>
      </c>
      <c r="PF109" s="133" t="s">
        <v>79</v>
      </c>
      <c r="PG109" s="194"/>
      <c r="PH109" s="194"/>
      <c r="PI109" s="194"/>
      <c r="PJ109" s="194"/>
      <c r="PK109" s="194"/>
      <c r="PL109" s="122"/>
      <c r="PM109" s="122"/>
      <c r="PN109" s="146"/>
      <c r="PO109" s="147">
        <f>AVERAGE(PO5:PO108)</f>
        <v>228.42500000000001</v>
      </c>
      <c r="PP109" s="148">
        <f>MIN(PP5:PP108)</f>
        <v>-491</v>
      </c>
      <c r="PQ109" s="147">
        <f>AVERAGE(PQ5:PQ108)</f>
        <v>110.22499999999999</v>
      </c>
      <c r="PR109" s="149">
        <f>SUM(PR5:PR108)</f>
        <v>90577</v>
      </c>
      <c r="PS109" s="150">
        <f>COUNTIF(PS5:PS108,"&lt;0")</f>
        <v>6</v>
      </c>
      <c r="PT109" s="132">
        <f t="shared" si="90"/>
        <v>6</v>
      </c>
      <c r="PU109" s="133" t="s">
        <v>79</v>
      </c>
      <c r="PV109" s="194"/>
      <c r="PW109" s="194"/>
      <c r="PX109" s="194"/>
      <c r="PY109" s="194"/>
      <c r="PZ109" s="194"/>
      <c r="QA109" s="122"/>
      <c r="QB109" s="122"/>
      <c r="QC109" s="146"/>
      <c r="QD109" s="147">
        <f>AVERAGE(QD5:QD108)</f>
        <v>76.400000000000006</v>
      </c>
      <c r="QE109" s="148">
        <f>MIN(QE5:QE108)</f>
        <v>-58</v>
      </c>
      <c r="QF109" s="147">
        <f>AVERAGE(QF5:QF108)</f>
        <v>38.799999999999997</v>
      </c>
      <c r="QG109" s="149">
        <f>SUM(QG5:QG108)</f>
        <v>100000</v>
      </c>
      <c r="QH109" s="150">
        <f>COUNTIF(QH5:QH108,"&lt;0")</f>
        <v>3</v>
      </c>
      <c r="QI109" s="132">
        <f t="shared" si="91"/>
        <v>3</v>
      </c>
      <c r="QJ109" s="133" t="s">
        <v>79</v>
      </c>
      <c r="QK109" s="194"/>
      <c r="QL109" s="194"/>
      <c r="QM109" s="194"/>
      <c r="QN109" s="194"/>
      <c r="QO109" s="194"/>
      <c r="QP109" s="122"/>
      <c r="QQ109" s="122"/>
      <c r="QR109" s="146"/>
      <c r="QS109" s="147">
        <f>AVERAGE(QS5:QS108)</f>
        <v>69.400000000000006</v>
      </c>
      <c r="QT109" s="148">
        <f>MIN(QT5:QT108)</f>
        <v>-49</v>
      </c>
      <c r="QU109" s="147">
        <f>AVERAGE(QU5:QU108)</f>
        <v>42.4</v>
      </c>
      <c r="QV109" s="149">
        <f>SUM(QV5:QV108)</f>
        <v>100000</v>
      </c>
      <c r="QW109" s="150">
        <f>COUNTIF(QW5:QW108,"&lt;0")</f>
        <v>1</v>
      </c>
      <c r="QX109" s="132">
        <f t="shared" si="92"/>
        <v>1</v>
      </c>
      <c r="QY109" s="133" t="s">
        <v>79</v>
      </c>
      <c r="QZ109" s="194"/>
      <c r="RA109" s="194"/>
      <c r="RB109" s="194"/>
      <c r="RC109" s="194"/>
      <c r="RD109" s="194"/>
      <c r="RE109" s="122"/>
      <c r="RF109" s="122"/>
      <c r="RG109" s="146"/>
      <c r="RH109" s="147">
        <f>AVERAGE(RH5:RH108)</f>
        <v>41.65</v>
      </c>
      <c r="RI109" s="148">
        <f>MIN(RI5:RI108)</f>
        <v>-110</v>
      </c>
      <c r="RJ109" s="147">
        <f>AVERAGE(RJ5:RJ108)</f>
        <v>25.633333333333333</v>
      </c>
      <c r="RK109" s="149">
        <f>SUM(RK5:RK108)</f>
        <v>100000</v>
      </c>
      <c r="RL109" s="150">
        <f>COUNTIF(RL5:RL108,"&lt;0")</f>
        <v>13</v>
      </c>
      <c r="RM109" s="132">
        <f t="shared" si="93"/>
        <v>340</v>
      </c>
    </row>
    <row r="110" spans="1:481" ht="15.6" thickTop="1" thickBot="1">
      <c r="A110" s="124"/>
      <c r="B110" s="204"/>
      <c r="C110" s="204"/>
      <c r="D110" s="204"/>
      <c r="E110" s="204"/>
      <c r="F110" s="204"/>
      <c r="G110" s="220"/>
      <c r="H110" s="220"/>
      <c r="I110" s="152"/>
      <c r="J110" s="147" t="s">
        <v>170</v>
      </c>
      <c r="K110" s="148" t="s">
        <v>171</v>
      </c>
      <c r="L110" s="147" t="s">
        <v>170</v>
      </c>
      <c r="M110" s="153" t="s">
        <v>172</v>
      </c>
      <c r="N110" s="154">
        <f>(100-N109)/100</f>
        <v>0.97</v>
      </c>
      <c r="O110" s="155"/>
      <c r="Q110" s="124"/>
      <c r="R110" s="204"/>
      <c r="S110" s="204"/>
      <c r="T110" s="204"/>
      <c r="U110" s="204"/>
      <c r="V110" s="204"/>
      <c r="W110" s="440"/>
      <c r="X110" s="440"/>
      <c r="Y110" s="152"/>
      <c r="Z110" s="147" t="s">
        <v>170</v>
      </c>
      <c r="AA110" s="148" t="s">
        <v>171</v>
      </c>
      <c r="AB110" s="147" t="s">
        <v>170</v>
      </c>
      <c r="AC110" s="153" t="s">
        <v>172</v>
      </c>
      <c r="AD110" s="154">
        <f>(100-AD109)/100</f>
        <v>0.88</v>
      </c>
      <c r="AE110" s="155"/>
      <c r="AF110" s="124"/>
      <c r="AG110" s="204"/>
      <c r="AH110" s="204"/>
      <c r="AI110" s="204"/>
      <c r="AJ110" s="204"/>
      <c r="AK110" s="204"/>
      <c r="AL110" s="440"/>
      <c r="AM110" s="440"/>
      <c r="AN110" s="152"/>
      <c r="AO110" s="147" t="s">
        <v>170</v>
      </c>
      <c r="AP110" s="148" t="s">
        <v>171</v>
      </c>
      <c r="AQ110" s="147" t="s">
        <v>170</v>
      </c>
      <c r="AR110" s="153" t="s">
        <v>172</v>
      </c>
      <c r="AS110" s="154">
        <f>(100-AS109)/100</f>
        <v>0.89</v>
      </c>
      <c r="AT110" s="155"/>
      <c r="AU110" s="124"/>
      <c r="AV110" s="204"/>
      <c r="AW110" s="204"/>
      <c r="AX110" s="204"/>
      <c r="AY110" s="204"/>
      <c r="AZ110" s="204"/>
      <c r="BA110" s="436"/>
      <c r="BB110" s="436"/>
      <c r="BC110" s="152"/>
      <c r="BD110" s="147" t="s">
        <v>170</v>
      </c>
      <c r="BE110" s="148" t="s">
        <v>171</v>
      </c>
      <c r="BF110" s="147" t="s">
        <v>170</v>
      </c>
      <c r="BG110" s="153" t="s">
        <v>172</v>
      </c>
      <c r="BH110" s="154">
        <f>(100-BH109)/100</f>
        <v>0.9</v>
      </c>
      <c r="BI110" s="155"/>
      <c r="BJ110" s="160"/>
      <c r="BK110" s="124"/>
      <c r="BL110" s="204"/>
      <c r="BM110" s="204"/>
      <c r="BN110" s="204"/>
      <c r="BO110" s="204"/>
      <c r="BP110" s="204"/>
      <c r="BQ110" s="436"/>
      <c r="BR110" s="436"/>
      <c r="BS110" s="152"/>
      <c r="BT110" s="147" t="s">
        <v>170</v>
      </c>
      <c r="BU110" s="148" t="s">
        <v>171</v>
      </c>
      <c r="BV110" s="147" t="s">
        <v>170</v>
      </c>
      <c r="BW110" s="153" t="s">
        <v>172</v>
      </c>
      <c r="BX110" s="154">
        <f>(100-BX109)/100</f>
        <v>0.8</v>
      </c>
      <c r="BY110" s="155"/>
      <c r="BZ110" s="160"/>
      <c r="CA110" s="124"/>
      <c r="CB110" s="204"/>
      <c r="CC110" s="204"/>
      <c r="CD110" s="204"/>
      <c r="CE110" s="204"/>
      <c r="CF110" s="204"/>
      <c r="CG110" s="440"/>
      <c r="CH110" s="440"/>
      <c r="CI110" s="152"/>
      <c r="CJ110" s="147" t="s">
        <v>170</v>
      </c>
      <c r="CK110" s="148" t="s">
        <v>171</v>
      </c>
      <c r="CL110" s="147" t="s">
        <v>170</v>
      </c>
      <c r="CM110" s="153" t="s">
        <v>172</v>
      </c>
      <c r="CN110" s="154">
        <f>(100-CN109)/100</f>
        <v>0.9</v>
      </c>
      <c r="CO110" s="155"/>
      <c r="CP110" s="365"/>
      <c r="CQ110" s="387"/>
      <c r="CR110" s="387"/>
      <c r="CS110" s="387"/>
      <c r="CT110" s="387"/>
      <c r="CU110" s="387"/>
      <c r="CV110" s="388"/>
      <c r="CW110" s="388"/>
      <c r="CX110" s="389"/>
      <c r="CY110" s="147" t="s">
        <v>170</v>
      </c>
      <c r="CZ110" s="148" t="s">
        <v>171</v>
      </c>
      <c r="DA110" s="147" t="s">
        <v>170</v>
      </c>
      <c r="DB110" s="153" t="s">
        <v>172</v>
      </c>
      <c r="DC110" s="154">
        <f>(100-DC109)/100</f>
        <v>0.88</v>
      </c>
      <c r="DD110" s="155"/>
      <c r="DE110" s="124"/>
      <c r="DF110" s="204"/>
      <c r="DG110" s="204"/>
      <c r="DH110" s="204"/>
      <c r="DI110" s="204"/>
      <c r="DJ110" s="204"/>
      <c r="DK110" s="331"/>
      <c r="DL110" s="331"/>
      <c r="DM110" s="152"/>
      <c r="DN110" s="147" t="s">
        <v>170</v>
      </c>
      <c r="DO110" s="148" t="s">
        <v>171</v>
      </c>
      <c r="DP110" s="147" t="s">
        <v>170</v>
      </c>
      <c r="DQ110" s="153" t="s">
        <v>172</v>
      </c>
      <c r="DR110" s="154">
        <f>(100-DR109)/100</f>
        <v>0.94</v>
      </c>
      <c r="DS110" s="155"/>
      <c r="DT110" s="124"/>
      <c r="DU110" s="204"/>
      <c r="DV110" s="204"/>
      <c r="DW110" s="204"/>
      <c r="DX110" s="204"/>
      <c r="DY110" s="204"/>
      <c r="DZ110" s="327"/>
      <c r="EA110" s="327"/>
      <c r="EB110" s="152"/>
      <c r="EC110" s="147" t="s">
        <v>170</v>
      </c>
      <c r="ED110" s="148" t="s">
        <v>171</v>
      </c>
      <c r="EE110" s="147" t="s">
        <v>170</v>
      </c>
      <c r="EF110" s="153" t="s">
        <v>172</v>
      </c>
      <c r="EG110" s="154">
        <f>(100-EG109)/100</f>
        <v>0.93</v>
      </c>
      <c r="EH110" s="155"/>
      <c r="EI110" s="124"/>
      <c r="EJ110" s="204"/>
      <c r="EK110" s="204"/>
      <c r="EL110" s="204"/>
      <c r="EM110" s="204"/>
      <c r="EN110" s="204"/>
      <c r="EO110" s="323"/>
      <c r="EP110" s="323"/>
      <c r="EQ110" s="152"/>
      <c r="ER110" s="147" t="s">
        <v>170</v>
      </c>
      <c r="ES110" s="148" t="s">
        <v>171</v>
      </c>
      <c r="ET110" s="147" t="s">
        <v>170</v>
      </c>
      <c r="EU110" s="153" t="s">
        <v>172</v>
      </c>
      <c r="EV110" s="154">
        <f>(100-EV109)/100</f>
        <v>0.95</v>
      </c>
      <c r="EW110" s="155"/>
      <c r="EX110" s="124"/>
      <c r="EY110" s="204"/>
      <c r="EZ110" s="204"/>
      <c r="FA110" s="204"/>
      <c r="FB110" s="204"/>
      <c r="FC110" s="204"/>
      <c r="FD110" s="319"/>
      <c r="FE110" s="319"/>
      <c r="FF110" s="152"/>
      <c r="FG110" s="147" t="s">
        <v>170</v>
      </c>
      <c r="FH110" s="148" t="s">
        <v>171</v>
      </c>
      <c r="FI110" s="147" t="s">
        <v>170</v>
      </c>
      <c r="FJ110" s="153" t="s">
        <v>172</v>
      </c>
      <c r="FK110" s="154">
        <f>(100-FK109)/100</f>
        <v>0.96</v>
      </c>
      <c r="FL110" s="155"/>
      <c r="FM110" s="124"/>
      <c r="FN110" s="204"/>
      <c r="FO110" s="204"/>
      <c r="FP110" s="204"/>
      <c r="FQ110" s="204"/>
      <c r="FR110" s="204"/>
      <c r="FS110" s="315"/>
      <c r="FT110" s="315"/>
      <c r="FU110" s="152"/>
      <c r="FV110" s="147" t="s">
        <v>170</v>
      </c>
      <c r="FW110" s="148" t="s">
        <v>171</v>
      </c>
      <c r="FX110" s="147" t="s">
        <v>170</v>
      </c>
      <c r="FY110" s="153" t="s">
        <v>172</v>
      </c>
      <c r="FZ110" s="154">
        <f>(100-FZ109)/100</f>
        <v>0.86</v>
      </c>
      <c r="GA110" s="155"/>
      <c r="GB110" s="124"/>
      <c r="GC110" s="204"/>
      <c r="GD110" s="204"/>
      <c r="GE110" s="204"/>
      <c r="GF110" s="204"/>
      <c r="GG110" s="204"/>
      <c r="GH110" s="315"/>
      <c r="GI110" s="315"/>
      <c r="GJ110" s="152"/>
      <c r="GK110" s="147" t="s">
        <v>170</v>
      </c>
      <c r="GL110" s="148" t="s">
        <v>171</v>
      </c>
      <c r="GM110" s="147" t="s">
        <v>170</v>
      </c>
      <c r="GN110" s="153" t="s">
        <v>172</v>
      </c>
      <c r="GO110" s="154">
        <f>(100-GO109)/100</f>
        <v>0.85</v>
      </c>
      <c r="GP110" s="155"/>
      <c r="GQ110" s="124"/>
      <c r="GR110" s="204"/>
      <c r="GS110" s="204"/>
      <c r="GT110" s="204"/>
      <c r="GU110" s="204"/>
      <c r="GV110" s="204"/>
      <c r="GW110" s="306"/>
      <c r="GX110" s="306"/>
      <c r="GY110" s="152"/>
      <c r="GZ110" s="147" t="s">
        <v>170</v>
      </c>
      <c r="HA110" s="148" t="s">
        <v>171</v>
      </c>
      <c r="HB110" s="147" t="s">
        <v>170</v>
      </c>
      <c r="HC110" s="153" t="s">
        <v>172</v>
      </c>
      <c r="HD110" s="154">
        <f>(100-HD109)/100</f>
        <v>0.99</v>
      </c>
      <c r="HE110" s="155"/>
      <c r="HF110" s="124"/>
      <c r="HG110" s="204"/>
      <c r="HH110" s="204"/>
      <c r="HI110" s="204"/>
      <c r="HJ110" s="204"/>
      <c r="HK110" s="204"/>
      <c r="HL110" s="301"/>
      <c r="HM110" s="301"/>
      <c r="HN110" s="152"/>
      <c r="HO110" s="147" t="s">
        <v>170</v>
      </c>
      <c r="HP110" s="148" t="s">
        <v>171</v>
      </c>
      <c r="HQ110" s="147" t="s">
        <v>170</v>
      </c>
      <c r="HR110" s="153" t="s">
        <v>172</v>
      </c>
      <c r="HS110" s="154">
        <f>(100-HS109)/100</f>
        <v>1</v>
      </c>
      <c r="HT110" s="155"/>
      <c r="HU110" s="124"/>
      <c r="HV110" s="204"/>
      <c r="HW110" s="204"/>
      <c r="HX110" s="204"/>
      <c r="HY110" s="204"/>
      <c r="HZ110" s="204"/>
      <c r="IA110" s="288"/>
      <c r="IB110" s="288"/>
      <c r="IC110" s="152"/>
      <c r="ID110" s="147" t="s">
        <v>170</v>
      </c>
      <c r="IE110" s="148" t="s">
        <v>171</v>
      </c>
      <c r="IF110" s="147" t="s">
        <v>170</v>
      </c>
      <c r="IG110" s="153" t="s">
        <v>172</v>
      </c>
      <c r="IH110" s="154">
        <f>(100-IH109)/100</f>
        <v>1</v>
      </c>
      <c r="II110" s="155"/>
      <c r="IJ110" s="124"/>
      <c r="IK110" s="204"/>
      <c r="IL110" s="204"/>
      <c r="IM110" s="204"/>
      <c r="IN110" s="204"/>
      <c r="IO110" s="204"/>
      <c r="IP110" s="288"/>
      <c r="IQ110" s="288"/>
      <c r="IR110" s="152"/>
      <c r="IS110" s="147" t="s">
        <v>170</v>
      </c>
      <c r="IT110" s="148" t="s">
        <v>171</v>
      </c>
      <c r="IU110" s="147" t="s">
        <v>170</v>
      </c>
      <c r="IV110" s="153" t="s">
        <v>172</v>
      </c>
      <c r="IW110" s="154">
        <f>(100-IW109)/100</f>
        <v>1</v>
      </c>
      <c r="IX110" s="155"/>
      <c r="IY110" s="124"/>
      <c r="IZ110" s="204"/>
      <c r="JA110" s="204"/>
      <c r="JB110" s="204"/>
      <c r="JC110" s="204"/>
      <c r="JD110" s="204"/>
      <c r="JE110" s="284"/>
      <c r="JF110" s="284"/>
      <c r="JG110" s="152"/>
      <c r="JH110" s="147" t="s">
        <v>170</v>
      </c>
      <c r="JI110" s="148" t="s">
        <v>171</v>
      </c>
      <c r="JJ110" s="147" t="s">
        <v>170</v>
      </c>
      <c r="JK110" s="153" t="s">
        <v>172</v>
      </c>
      <c r="JL110" s="154">
        <f>(100-JL109)/100</f>
        <v>0.97</v>
      </c>
      <c r="JM110" s="155"/>
      <c r="JN110" s="124"/>
      <c r="JO110" s="204"/>
      <c r="JP110" s="204"/>
      <c r="JQ110" s="204"/>
      <c r="JR110" s="204"/>
      <c r="JS110" s="204"/>
      <c r="JT110" s="284"/>
      <c r="JU110" s="284"/>
      <c r="JV110" s="152"/>
      <c r="JW110" s="147" t="s">
        <v>170</v>
      </c>
      <c r="JX110" s="148" t="s">
        <v>171</v>
      </c>
      <c r="JY110" s="147" t="s">
        <v>170</v>
      </c>
      <c r="JZ110" s="153" t="s">
        <v>172</v>
      </c>
      <c r="KA110" s="154">
        <f>(100-KA109)/100</f>
        <v>0.97</v>
      </c>
      <c r="KB110" s="155"/>
      <c r="KC110" s="124"/>
      <c r="KD110" s="204"/>
      <c r="KE110" s="204"/>
      <c r="KF110" s="204"/>
      <c r="KG110" s="204"/>
      <c r="KH110" s="204"/>
      <c r="KI110" s="277"/>
      <c r="KJ110" s="277"/>
      <c r="KK110" s="152"/>
      <c r="KL110" s="147" t="s">
        <v>170</v>
      </c>
      <c r="KM110" s="148" t="s">
        <v>171</v>
      </c>
      <c r="KN110" s="147" t="s">
        <v>170</v>
      </c>
      <c r="KO110" s="153" t="s">
        <v>172</v>
      </c>
      <c r="KP110" s="154">
        <f>(100-KP109)/100</f>
        <v>0.93</v>
      </c>
      <c r="KQ110" s="155"/>
      <c r="KR110" s="124"/>
      <c r="KS110" s="204"/>
      <c r="KT110" s="204"/>
      <c r="KU110" s="204"/>
      <c r="KV110" s="204"/>
      <c r="KW110" s="204"/>
      <c r="KX110" s="267"/>
      <c r="KY110" s="267"/>
      <c r="KZ110" s="152"/>
      <c r="LA110" s="147" t="s">
        <v>170</v>
      </c>
      <c r="LB110" s="148" t="s">
        <v>171</v>
      </c>
      <c r="LC110" s="147" t="s">
        <v>170</v>
      </c>
      <c r="LD110" s="153" t="s">
        <v>172</v>
      </c>
      <c r="LE110" s="154">
        <f>(100-LE109)/100</f>
        <v>0.97</v>
      </c>
      <c r="LF110" s="155"/>
      <c r="LG110" s="160"/>
      <c r="LH110" s="124"/>
      <c r="LI110" s="204"/>
      <c r="LJ110" s="204"/>
      <c r="LK110" s="204"/>
      <c r="LL110" s="204"/>
      <c r="LM110" s="205"/>
      <c r="LN110" s="204"/>
      <c r="LO110" s="204"/>
      <c r="LP110" s="151"/>
      <c r="LQ110" s="220"/>
      <c r="LR110" s="220"/>
      <c r="LS110" s="220"/>
      <c r="LT110" s="220"/>
      <c r="LU110" s="152"/>
      <c r="LV110" s="147" t="s">
        <v>170</v>
      </c>
      <c r="LW110" s="148" t="s">
        <v>171</v>
      </c>
      <c r="LX110" s="147" t="s">
        <v>170</v>
      </c>
      <c r="LY110" s="153" t="s">
        <v>172</v>
      </c>
      <c r="LZ110" s="154">
        <f>(100-LZ109)/100</f>
        <v>0.88</v>
      </c>
      <c r="MA110" s="155"/>
      <c r="MB110" s="160"/>
      <c r="MC110" s="124"/>
      <c r="MD110" s="204"/>
      <c r="ME110" s="204"/>
      <c r="MF110" s="204"/>
      <c r="MG110" s="204"/>
      <c r="MH110" s="205"/>
      <c r="MI110" s="204"/>
      <c r="MJ110" s="204"/>
      <c r="MK110" s="151"/>
      <c r="ML110" s="217"/>
      <c r="MM110" s="217"/>
      <c r="MN110" s="217"/>
      <c r="MO110" s="217"/>
      <c r="MP110" s="152"/>
      <c r="MQ110" s="147" t="s">
        <v>170</v>
      </c>
      <c r="MR110" s="148" t="s">
        <v>171</v>
      </c>
      <c r="MS110" s="147" t="s">
        <v>170</v>
      </c>
      <c r="MT110" s="153" t="s">
        <v>172</v>
      </c>
      <c r="MU110" s="154">
        <f>(100-MU109)/100</f>
        <v>0.98</v>
      </c>
      <c r="MV110" s="155"/>
      <c r="MX110" s="124"/>
      <c r="MY110" s="204"/>
      <c r="MZ110" s="204"/>
      <c r="NA110" s="204"/>
      <c r="NB110" s="204"/>
      <c r="NC110" s="205"/>
      <c r="ND110" s="204"/>
      <c r="NE110" s="204"/>
      <c r="NF110" s="151"/>
      <c r="NG110" s="217"/>
      <c r="NH110" s="217"/>
      <c r="NI110" s="217"/>
      <c r="NJ110" s="217"/>
      <c r="NK110" s="152"/>
      <c r="NL110" s="147" t="s">
        <v>170</v>
      </c>
      <c r="NM110" s="148" t="s">
        <v>171</v>
      </c>
      <c r="NN110" s="147" t="s">
        <v>170</v>
      </c>
      <c r="NO110" s="153" t="s">
        <v>172</v>
      </c>
      <c r="NP110" s="154">
        <f>(100-NP109)/100</f>
        <v>0.87</v>
      </c>
      <c r="NQ110" s="155"/>
      <c r="NS110" s="124"/>
      <c r="NT110" s="204"/>
      <c r="NU110" s="204"/>
      <c r="NV110" s="204"/>
      <c r="NW110" s="204"/>
      <c r="NX110" s="205"/>
      <c r="NY110" s="204"/>
      <c r="NZ110" s="204"/>
      <c r="OA110" s="151"/>
      <c r="OB110" s="217"/>
      <c r="OC110" s="217"/>
      <c r="OD110" s="217"/>
      <c r="OE110" s="217"/>
      <c r="OF110" s="152"/>
      <c r="OG110" s="147" t="s">
        <v>170</v>
      </c>
      <c r="OH110" s="148" t="s">
        <v>171</v>
      </c>
      <c r="OI110" s="147" t="s">
        <v>170</v>
      </c>
      <c r="OJ110" s="153" t="s">
        <v>172</v>
      </c>
      <c r="OK110" s="154">
        <f>(100-OK109)/100</f>
        <v>1</v>
      </c>
      <c r="OL110" s="155"/>
      <c r="OQ110" s="474"/>
      <c r="OR110" s="487"/>
      <c r="OS110" s="487"/>
      <c r="OT110" s="487"/>
      <c r="OU110" s="487"/>
      <c r="OV110" s="487"/>
      <c r="OW110" s="488"/>
      <c r="OX110" s="488"/>
      <c r="OY110" s="489"/>
      <c r="OZ110" s="147" t="s">
        <v>170</v>
      </c>
      <c r="PA110" s="148" t="s">
        <v>171</v>
      </c>
      <c r="PB110" s="147" t="s">
        <v>170</v>
      </c>
      <c r="PC110" s="153" t="s">
        <v>172</v>
      </c>
      <c r="PD110" s="154">
        <f>(100-PD109)/100</f>
        <v>0.91</v>
      </c>
      <c r="PE110" s="155"/>
      <c r="PF110" s="124"/>
      <c r="PG110" s="204"/>
      <c r="PH110" s="204"/>
      <c r="PI110" s="204"/>
      <c r="PJ110" s="204"/>
      <c r="PK110" s="204"/>
      <c r="PL110" s="453"/>
      <c r="PM110" s="453"/>
      <c r="PN110" s="152"/>
      <c r="PO110" s="147" t="s">
        <v>170</v>
      </c>
      <c r="PP110" s="148" t="s">
        <v>171</v>
      </c>
      <c r="PQ110" s="147" t="s">
        <v>170</v>
      </c>
      <c r="PR110" s="153" t="s">
        <v>172</v>
      </c>
      <c r="PS110" s="154">
        <f>(100-PS109)/100</f>
        <v>0.94</v>
      </c>
      <c r="PT110" s="155"/>
      <c r="PU110" s="124"/>
      <c r="PV110" s="204"/>
      <c r="PW110" s="204"/>
      <c r="PX110" s="204"/>
      <c r="PY110" s="204"/>
      <c r="PZ110" s="204"/>
      <c r="QA110" s="448"/>
      <c r="QB110" s="448"/>
      <c r="QC110" s="152"/>
      <c r="QD110" s="147" t="s">
        <v>170</v>
      </c>
      <c r="QE110" s="148" t="s">
        <v>171</v>
      </c>
      <c r="QF110" s="147" t="s">
        <v>170</v>
      </c>
      <c r="QG110" s="153" t="s">
        <v>172</v>
      </c>
      <c r="QH110" s="154">
        <f>(100-QH109)/100</f>
        <v>0.97</v>
      </c>
      <c r="QI110" s="155"/>
      <c r="QJ110" s="124"/>
      <c r="QK110" s="204"/>
      <c r="QL110" s="204"/>
      <c r="QM110" s="204"/>
      <c r="QN110" s="204"/>
      <c r="QO110" s="204"/>
      <c r="QP110" s="448"/>
      <c r="QQ110" s="448"/>
      <c r="QR110" s="152"/>
      <c r="QS110" s="147" t="s">
        <v>170</v>
      </c>
      <c r="QT110" s="148" t="s">
        <v>171</v>
      </c>
      <c r="QU110" s="147" t="s">
        <v>170</v>
      </c>
      <c r="QV110" s="153" t="s">
        <v>172</v>
      </c>
      <c r="QW110" s="154">
        <f>(100-QW109)/100</f>
        <v>0.99</v>
      </c>
      <c r="QX110" s="155"/>
      <c r="QY110" s="124"/>
      <c r="QZ110" s="204"/>
      <c r="RA110" s="204"/>
      <c r="RB110" s="204"/>
      <c r="RC110" s="204"/>
      <c r="RD110" s="204"/>
      <c r="RE110" s="444"/>
      <c r="RF110" s="444"/>
      <c r="RG110" s="152"/>
      <c r="RH110" s="147" t="s">
        <v>170</v>
      </c>
      <c r="RI110" s="148" t="s">
        <v>171</v>
      </c>
      <c r="RJ110" s="147" t="s">
        <v>170</v>
      </c>
      <c r="RK110" s="153" t="s">
        <v>172</v>
      </c>
      <c r="RL110" s="154">
        <f>(100-RL109)/100</f>
        <v>0.87</v>
      </c>
      <c r="RM110" s="155"/>
    </row>
    <row r="111" spans="1:481" ht="15" thickTop="1">
      <c r="A111" s="124"/>
      <c r="B111" s="204"/>
      <c r="C111" s="204"/>
      <c r="D111" s="204"/>
      <c r="E111" s="246"/>
      <c r="F111" s="542" t="s">
        <v>174</v>
      </c>
      <c r="G111" s="542"/>
      <c r="H111" s="542"/>
      <c r="I111" s="542"/>
      <c r="J111" s="156">
        <f>COUNTIF(J4:J107,"&gt;99")</f>
        <v>0</v>
      </c>
      <c r="K111" s="156"/>
      <c r="L111" s="156"/>
      <c r="M111" s="206"/>
      <c r="N111" s="157"/>
      <c r="O111" s="155"/>
      <c r="Q111" s="124"/>
      <c r="R111" s="204"/>
      <c r="S111" s="204"/>
      <c r="T111" s="204"/>
      <c r="U111" s="246"/>
      <c r="V111" s="542" t="s">
        <v>174</v>
      </c>
      <c r="W111" s="542"/>
      <c r="X111" s="542"/>
      <c r="Y111" s="542"/>
      <c r="Z111" s="156">
        <f>COUNTIF(Z4:Z107,"&gt;99")</f>
        <v>15</v>
      </c>
      <c r="AA111" s="156"/>
      <c r="AB111" s="156"/>
      <c r="AC111" s="206"/>
      <c r="AD111" s="157"/>
      <c r="AE111" s="155"/>
      <c r="AF111" s="124"/>
      <c r="AG111" s="204"/>
      <c r="AH111" s="204"/>
      <c r="AI111" s="204"/>
      <c r="AJ111" s="246"/>
      <c r="AK111" s="542" t="s">
        <v>174</v>
      </c>
      <c r="AL111" s="542"/>
      <c r="AM111" s="542"/>
      <c r="AN111" s="542"/>
      <c r="AO111" s="156">
        <f>COUNTIF(AO4:AO107,"&gt;99")</f>
        <v>6</v>
      </c>
      <c r="AP111" s="156"/>
      <c r="AQ111" s="156"/>
      <c r="AR111" s="206"/>
      <c r="AS111" s="157"/>
      <c r="AT111" s="155"/>
      <c r="AU111" s="124"/>
      <c r="AV111" s="204"/>
      <c r="AW111" s="204"/>
      <c r="AX111" s="204"/>
      <c r="AY111" s="246"/>
      <c r="AZ111" s="542" t="s">
        <v>174</v>
      </c>
      <c r="BA111" s="542"/>
      <c r="BB111" s="542"/>
      <c r="BC111" s="542"/>
      <c r="BD111" s="156">
        <f>COUNTIF(BD4:BD107,"&gt;99")</f>
        <v>5</v>
      </c>
      <c r="BE111" s="156"/>
      <c r="BF111" s="156"/>
      <c r="BG111" s="206"/>
      <c r="BH111" s="157"/>
      <c r="BI111" s="155"/>
      <c r="BJ111" s="160"/>
      <c r="BK111" s="124"/>
      <c r="BL111" s="204"/>
      <c r="BM111" s="204"/>
      <c r="BN111" s="204"/>
      <c r="BO111" s="246"/>
      <c r="BP111" s="542" t="s">
        <v>174</v>
      </c>
      <c r="BQ111" s="542"/>
      <c r="BR111" s="542"/>
      <c r="BS111" s="542"/>
      <c r="BT111" s="156">
        <f>COUNTIF(BT4:BT107,"&gt;99")</f>
        <v>17</v>
      </c>
      <c r="BU111" s="156"/>
      <c r="BV111" s="156"/>
      <c r="BW111" s="206"/>
      <c r="BX111" s="157"/>
      <c r="BY111" s="155"/>
      <c r="BZ111" s="160"/>
      <c r="CA111" s="124"/>
      <c r="CB111" s="204"/>
      <c r="CC111" s="204"/>
      <c r="CD111" s="204"/>
      <c r="CE111" s="246"/>
      <c r="CF111" s="542" t="s">
        <v>174</v>
      </c>
      <c r="CG111" s="542"/>
      <c r="CH111" s="542"/>
      <c r="CI111" s="542"/>
      <c r="CJ111" s="156">
        <f>COUNTIF(CJ4:CJ107,"&gt;99")</f>
        <v>1</v>
      </c>
      <c r="CK111" s="156"/>
      <c r="CL111" s="156"/>
      <c r="CM111" s="206"/>
      <c r="CN111" s="157"/>
      <c r="CO111" s="155"/>
      <c r="CP111" s="390"/>
      <c r="CQ111" s="387"/>
      <c r="CR111" s="387"/>
      <c r="CS111" s="387"/>
      <c r="CT111" s="391"/>
      <c r="CU111" s="583" t="s">
        <v>174</v>
      </c>
      <c r="CV111" s="583"/>
      <c r="CW111" s="583"/>
      <c r="CX111" s="583"/>
      <c r="CY111" s="392">
        <f>COUNTIF(CY4:CY107,"&gt;99")</f>
        <v>0</v>
      </c>
      <c r="CZ111" s="392"/>
      <c r="DA111" s="392"/>
      <c r="DB111" s="393"/>
      <c r="DC111" s="157"/>
      <c r="DD111" s="155"/>
      <c r="DE111" s="124"/>
      <c r="DF111" s="204"/>
      <c r="DG111" s="204"/>
      <c r="DH111" s="204"/>
      <c r="DI111" s="246"/>
      <c r="DJ111" s="542" t="s">
        <v>174</v>
      </c>
      <c r="DK111" s="542"/>
      <c r="DL111" s="542"/>
      <c r="DM111" s="542"/>
      <c r="DN111" s="156">
        <f>COUNTIF(DN4:DN107,"&gt;99")</f>
        <v>0</v>
      </c>
      <c r="DO111" s="156"/>
      <c r="DP111" s="156"/>
      <c r="DQ111" s="206"/>
      <c r="DR111" s="157"/>
      <c r="DS111" s="155"/>
      <c r="DT111" s="124"/>
      <c r="DU111" s="204"/>
      <c r="DV111" s="204"/>
      <c r="DW111" s="204"/>
      <c r="DX111" s="246"/>
      <c r="DY111" s="542" t="s">
        <v>174</v>
      </c>
      <c r="DZ111" s="542"/>
      <c r="EA111" s="542"/>
      <c r="EB111" s="542"/>
      <c r="EC111" s="156">
        <f>COUNTIF(EC4:EC107,"&gt;99")</f>
        <v>0</v>
      </c>
      <c r="ED111" s="156"/>
      <c r="EE111" s="156"/>
      <c r="EF111" s="206"/>
      <c r="EG111" s="157"/>
      <c r="EH111" s="155"/>
      <c r="EI111" s="124"/>
      <c r="EJ111" s="204"/>
      <c r="EK111" s="204"/>
      <c r="EL111" s="204"/>
      <c r="EM111" s="246"/>
      <c r="EN111" s="542" t="s">
        <v>174</v>
      </c>
      <c r="EO111" s="542"/>
      <c r="EP111" s="542"/>
      <c r="EQ111" s="542"/>
      <c r="ER111" s="156">
        <f>COUNTIF(ER4:ER107,"&gt;99")</f>
        <v>0</v>
      </c>
      <c r="ES111" s="156"/>
      <c r="ET111" s="156"/>
      <c r="EU111" s="206"/>
      <c r="EV111" s="157"/>
      <c r="EW111" s="155"/>
      <c r="EX111" s="124"/>
      <c r="EY111" s="204"/>
      <c r="EZ111" s="204"/>
      <c r="FA111" s="204"/>
      <c r="FB111" s="246"/>
      <c r="FC111" s="542" t="s">
        <v>174</v>
      </c>
      <c r="FD111" s="542"/>
      <c r="FE111" s="542"/>
      <c r="FF111" s="542"/>
      <c r="FG111" s="156">
        <f>COUNTIF(FG4:FG107,"&gt;99")</f>
        <v>0</v>
      </c>
      <c r="FH111" s="156"/>
      <c r="FI111" s="156"/>
      <c r="FJ111" s="206"/>
      <c r="FK111" s="157"/>
      <c r="FL111" s="155"/>
      <c r="FM111" s="124"/>
      <c r="FN111" s="204"/>
      <c r="FO111" s="204"/>
      <c r="FP111" s="204"/>
      <c r="FQ111" s="246"/>
      <c r="FR111" s="542" t="s">
        <v>174</v>
      </c>
      <c r="FS111" s="542"/>
      <c r="FT111" s="542"/>
      <c r="FU111" s="542"/>
      <c r="FV111" s="156">
        <f>COUNTIF(FV4:FV107,"&gt;99")</f>
        <v>0</v>
      </c>
      <c r="FW111" s="156"/>
      <c r="FX111" s="156"/>
      <c r="FY111" s="206"/>
      <c r="FZ111" s="157"/>
      <c r="GA111" s="155"/>
      <c r="GB111" s="124"/>
      <c r="GC111" s="204"/>
      <c r="GD111" s="204"/>
      <c r="GE111" s="204"/>
      <c r="GF111" s="246"/>
      <c r="GG111" s="542" t="s">
        <v>174</v>
      </c>
      <c r="GH111" s="542"/>
      <c r="GI111" s="542"/>
      <c r="GJ111" s="542"/>
      <c r="GK111" s="156">
        <f>COUNTIF(GK4:GK107,"&gt;99")</f>
        <v>0</v>
      </c>
      <c r="GL111" s="156"/>
      <c r="GM111" s="156"/>
      <c r="GN111" s="206"/>
      <c r="GO111" s="157"/>
      <c r="GP111" s="155"/>
      <c r="GQ111" s="124"/>
      <c r="GR111" s="204"/>
      <c r="GS111" s="204"/>
      <c r="GT111" s="204"/>
      <c r="GU111" s="246"/>
      <c r="GV111" s="542" t="s">
        <v>174</v>
      </c>
      <c r="GW111" s="542"/>
      <c r="GX111" s="542"/>
      <c r="GY111" s="542"/>
      <c r="GZ111" s="156">
        <f>COUNTIF(GZ4:GZ107,"&gt;99")</f>
        <v>40</v>
      </c>
      <c r="HA111" s="156"/>
      <c r="HB111" s="156"/>
      <c r="HC111" s="206"/>
      <c r="HD111" s="157"/>
      <c r="HE111" s="155"/>
      <c r="HF111" s="124"/>
      <c r="HG111" s="204"/>
      <c r="HH111" s="204"/>
      <c r="HI111" s="204"/>
      <c r="HJ111" s="246"/>
      <c r="HK111" s="542" t="s">
        <v>174</v>
      </c>
      <c r="HL111" s="542"/>
      <c r="HM111" s="542"/>
      <c r="HN111" s="542"/>
      <c r="HO111" s="156">
        <f>COUNTIF(HO4:HO107,"&gt;99")</f>
        <v>10</v>
      </c>
      <c r="HP111" s="156"/>
      <c r="HQ111" s="156"/>
      <c r="HR111" s="206"/>
      <c r="HS111" s="157"/>
      <c r="HT111" s="155"/>
      <c r="HU111" s="124"/>
      <c r="HV111" s="204"/>
      <c r="HW111" s="204"/>
      <c r="HX111" s="204"/>
      <c r="HY111" s="246"/>
      <c r="HZ111" s="542" t="s">
        <v>174</v>
      </c>
      <c r="IA111" s="542"/>
      <c r="IB111" s="542"/>
      <c r="IC111" s="542"/>
      <c r="ID111" s="156">
        <f>COUNTIF(ID4:ID107,"&gt;99")</f>
        <v>20</v>
      </c>
      <c r="IE111" s="156"/>
      <c r="IF111" s="156"/>
      <c r="IG111" s="206"/>
      <c r="IH111" s="157"/>
      <c r="II111" s="155"/>
      <c r="IJ111" s="124"/>
      <c r="IK111" s="204"/>
      <c r="IL111" s="204"/>
      <c r="IM111" s="204"/>
      <c r="IN111" s="246"/>
      <c r="IO111" s="542" t="s">
        <v>174</v>
      </c>
      <c r="IP111" s="542"/>
      <c r="IQ111" s="542"/>
      <c r="IR111" s="542"/>
      <c r="IS111" s="156">
        <f>COUNTIF(IS4:IS107,"&gt;99")</f>
        <v>10</v>
      </c>
      <c r="IT111" s="156"/>
      <c r="IU111" s="156"/>
      <c r="IV111" s="206"/>
      <c r="IW111" s="157"/>
      <c r="IX111" s="155"/>
      <c r="IY111" s="124"/>
      <c r="IZ111" s="204"/>
      <c r="JA111" s="204"/>
      <c r="JB111" s="204"/>
      <c r="JC111" s="246"/>
      <c r="JD111" s="542" t="s">
        <v>174</v>
      </c>
      <c r="JE111" s="542"/>
      <c r="JF111" s="542"/>
      <c r="JG111" s="542"/>
      <c r="JH111" s="156">
        <f>COUNTIF(JH4:JH107,"&gt;99")</f>
        <v>10</v>
      </c>
      <c r="JI111" s="156"/>
      <c r="JJ111" s="156"/>
      <c r="JK111" s="206"/>
      <c r="JL111" s="157"/>
      <c r="JM111" s="155"/>
      <c r="JN111" s="124"/>
      <c r="JO111" s="204"/>
      <c r="JP111" s="204"/>
      <c r="JQ111" s="204"/>
      <c r="JR111" s="246"/>
      <c r="JS111" s="542" t="s">
        <v>174</v>
      </c>
      <c r="JT111" s="542"/>
      <c r="JU111" s="542"/>
      <c r="JV111" s="542"/>
      <c r="JW111" s="156">
        <f>COUNTIF(JW4:JW107,"&gt;99")</f>
        <v>0</v>
      </c>
      <c r="JX111" s="156"/>
      <c r="JY111" s="156"/>
      <c r="JZ111" s="206"/>
      <c r="KA111" s="157"/>
      <c r="KB111" s="155"/>
      <c r="KC111" s="124"/>
      <c r="KD111" s="204"/>
      <c r="KE111" s="204"/>
      <c r="KF111" s="204"/>
      <c r="KG111" s="246"/>
      <c r="KH111" s="542" t="s">
        <v>174</v>
      </c>
      <c r="KI111" s="542"/>
      <c r="KJ111" s="542"/>
      <c r="KK111" s="542"/>
      <c r="KL111" s="156">
        <f>COUNTIF(KL4:KL107,"&gt;99")</f>
        <v>0</v>
      </c>
      <c r="KM111" s="156"/>
      <c r="KN111" s="156"/>
      <c r="KO111" s="206"/>
      <c r="KP111" s="157"/>
      <c r="KQ111" s="155"/>
      <c r="KR111" s="124"/>
      <c r="KS111" s="204"/>
      <c r="KT111" s="204"/>
      <c r="KU111" s="204"/>
      <c r="KV111" s="246"/>
      <c r="KW111" s="542" t="s">
        <v>174</v>
      </c>
      <c r="KX111" s="542"/>
      <c r="KY111" s="542"/>
      <c r="KZ111" s="542"/>
      <c r="LA111" s="156">
        <f>COUNTIF(LA4:LA107,"&gt;99")</f>
        <v>0</v>
      </c>
      <c r="LB111" s="156"/>
      <c r="LC111" s="156"/>
      <c r="LD111" s="206"/>
      <c r="LE111" s="157"/>
      <c r="LF111" s="155"/>
      <c r="LG111" s="160"/>
      <c r="LH111" s="124"/>
      <c r="LI111" s="204"/>
      <c r="LJ111" s="204"/>
      <c r="LK111" s="204"/>
      <c r="LL111" s="204"/>
      <c r="LM111" s="205"/>
      <c r="LN111" s="204"/>
      <c r="LO111" s="204"/>
      <c r="LP111" s="151"/>
      <c r="LQ111" s="542" t="s">
        <v>173</v>
      </c>
      <c r="LR111" s="542"/>
      <c r="LS111" s="542"/>
      <c r="LT111" s="542"/>
      <c r="LU111" s="542"/>
      <c r="LV111" s="156">
        <f>COUNTIF(LV5:LV108,"&gt;4")</f>
        <v>35</v>
      </c>
      <c r="LW111" s="156"/>
      <c r="LX111" s="156"/>
      <c r="LY111" s="206"/>
      <c r="LZ111" s="157"/>
      <c r="MA111" s="155"/>
      <c r="MB111" s="160"/>
      <c r="MC111" s="124"/>
      <c r="MD111" s="204"/>
      <c r="ME111" s="204"/>
      <c r="MF111" s="204"/>
      <c r="MG111" s="204"/>
      <c r="MH111" s="205"/>
      <c r="MI111" s="204"/>
      <c r="MJ111" s="204"/>
      <c r="MK111" s="151"/>
      <c r="ML111" s="542" t="s">
        <v>173</v>
      </c>
      <c r="MM111" s="542"/>
      <c r="MN111" s="542"/>
      <c r="MO111" s="542"/>
      <c r="MP111" s="542"/>
      <c r="MQ111" s="156">
        <f>COUNTIF(MQ5:MQ108,"&gt;4")</f>
        <v>0</v>
      </c>
      <c r="MR111" s="156"/>
      <c r="MS111" s="156"/>
      <c r="MT111" s="206"/>
      <c r="MU111" s="157"/>
      <c r="MV111" s="155"/>
      <c r="MX111" s="124"/>
      <c r="MY111" s="204"/>
      <c r="MZ111" s="204"/>
      <c r="NA111" s="204"/>
      <c r="NB111" s="204"/>
      <c r="NC111" s="205"/>
      <c r="ND111" s="204"/>
      <c r="NE111" s="204"/>
      <c r="NF111" s="151"/>
      <c r="NG111" s="542" t="s">
        <v>173</v>
      </c>
      <c r="NH111" s="542"/>
      <c r="NI111" s="542"/>
      <c r="NJ111" s="542"/>
      <c r="NK111" s="542"/>
      <c r="NL111" s="156">
        <f>COUNTIF(NL5:NL108,"&gt;4")</f>
        <v>0</v>
      </c>
      <c r="NM111" s="156"/>
      <c r="NN111" s="156"/>
      <c r="NO111" s="206"/>
      <c r="NP111" s="157"/>
      <c r="NQ111" s="155"/>
      <c r="NS111" s="124"/>
      <c r="NT111" s="204"/>
      <c r="NU111" s="204"/>
      <c r="NV111" s="204"/>
      <c r="NW111" s="204"/>
      <c r="NX111" s="205"/>
      <c r="NY111" s="204"/>
      <c r="NZ111" s="204"/>
      <c r="OA111" s="151"/>
      <c r="OB111" s="542" t="s">
        <v>173</v>
      </c>
      <c r="OC111" s="542"/>
      <c r="OD111" s="542"/>
      <c r="OE111" s="542"/>
      <c r="OF111" s="542"/>
      <c r="OG111" s="156">
        <f>COUNTIF(OG5:OG108,"&gt;4")</f>
        <v>65</v>
      </c>
      <c r="OH111" s="156"/>
      <c r="OI111" s="156"/>
      <c r="OJ111" s="206"/>
      <c r="OK111" s="157"/>
      <c r="OL111" s="155"/>
      <c r="OQ111" s="474"/>
      <c r="OR111" s="487"/>
      <c r="OS111" s="487"/>
      <c r="OT111" s="487"/>
      <c r="OU111" s="490"/>
      <c r="OV111" s="534" t="s">
        <v>174</v>
      </c>
      <c r="OW111" s="534"/>
      <c r="OX111" s="534"/>
      <c r="OY111" s="534"/>
      <c r="OZ111" s="491">
        <f>COUNTIF(OZ4:OZ107,"&gt;99")</f>
        <v>0</v>
      </c>
      <c r="PA111" s="491"/>
      <c r="PB111" s="491"/>
      <c r="PC111" s="492"/>
      <c r="PD111" s="157"/>
      <c r="PE111" s="155"/>
      <c r="PF111" s="124"/>
      <c r="PG111" s="204"/>
      <c r="PH111" s="204"/>
      <c r="PI111" s="204"/>
      <c r="PJ111" s="246"/>
      <c r="PK111" s="542" t="s">
        <v>174</v>
      </c>
      <c r="PL111" s="542"/>
      <c r="PM111" s="542"/>
      <c r="PN111" s="542"/>
      <c r="PO111" s="156">
        <f>COUNTIF(PO4:PO107,"&gt;99")</f>
        <v>33</v>
      </c>
      <c r="PP111" s="156"/>
      <c r="PQ111" s="156"/>
      <c r="PR111" s="206"/>
      <c r="PS111" s="157"/>
      <c r="PT111" s="155"/>
      <c r="PU111" s="124"/>
      <c r="PV111" s="204"/>
      <c r="PW111" s="204"/>
      <c r="PX111" s="204"/>
      <c r="PY111" s="246"/>
      <c r="PZ111" s="542" t="s">
        <v>174</v>
      </c>
      <c r="QA111" s="542"/>
      <c r="QB111" s="542"/>
      <c r="QC111" s="542"/>
      <c r="QD111" s="156">
        <f>COUNTIF(QD4:QD107,"&gt;99")</f>
        <v>3</v>
      </c>
      <c r="QE111" s="156"/>
      <c r="QF111" s="156"/>
      <c r="QG111" s="206"/>
      <c r="QH111" s="157"/>
      <c r="QI111" s="155"/>
      <c r="QJ111" s="124"/>
      <c r="QK111" s="204"/>
      <c r="QL111" s="204"/>
      <c r="QM111" s="204"/>
      <c r="QN111" s="246"/>
      <c r="QO111" s="542" t="s">
        <v>174</v>
      </c>
      <c r="QP111" s="542"/>
      <c r="QQ111" s="542"/>
      <c r="QR111" s="542"/>
      <c r="QS111" s="156">
        <f>COUNTIF(QS4:QS107,"&gt;99")</f>
        <v>1</v>
      </c>
      <c r="QT111" s="156"/>
      <c r="QU111" s="156"/>
      <c r="QV111" s="206"/>
      <c r="QW111" s="157"/>
      <c r="QX111" s="155"/>
      <c r="QY111" s="124"/>
      <c r="QZ111" s="204"/>
      <c r="RA111" s="204"/>
      <c r="RB111" s="204"/>
      <c r="RC111" s="246"/>
      <c r="RD111" s="542" t="s">
        <v>174</v>
      </c>
      <c r="RE111" s="542"/>
      <c r="RF111" s="542"/>
      <c r="RG111" s="542"/>
      <c r="RH111" s="156">
        <f>COUNTIF(RH4:RH107,"&gt;99")</f>
        <v>0</v>
      </c>
      <c r="RI111" s="156"/>
      <c r="RJ111" s="156"/>
      <c r="RK111" s="206"/>
      <c r="RL111" s="157"/>
      <c r="RM111" s="155"/>
    </row>
    <row r="112" spans="1:481" ht="14.4">
      <c r="A112" s="124"/>
      <c r="B112" s="204"/>
      <c r="C112" s="204"/>
      <c r="D112" s="246"/>
      <c r="E112" s="246"/>
      <c r="F112" s="542" t="s">
        <v>175</v>
      </c>
      <c r="G112" s="542"/>
      <c r="H112" s="542"/>
      <c r="I112" s="542"/>
      <c r="J112" s="156">
        <f>COUNTIF(J4:J107,"&gt;49")</f>
        <v>1</v>
      </c>
      <c r="K112" s="156"/>
      <c r="L112" s="156"/>
      <c r="M112" s="158">
        <f>K112+L112</f>
        <v>0</v>
      </c>
      <c r="N112" s="159"/>
      <c r="O112" s="160"/>
      <c r="Q112" s="124"/>
      <c r="R112" s="204"/>
      <c r="S112" s="204"/>
      <c r="T112" s="246"/>
      <c r="U112" s="246"/>
      <c r="V112" s="542" t="s">
        <v>175</v>
      </c>
      <c r="W112" s="542"/>
      <c r="X112" s="542"/>
      <c r="Y112" s="542"/>
      <c r="Z112" s="156">
        <f>COUNTIF(Z4:Z107,"&gt;49")</f>
        <v>35</v>
      </c>
      <c r="AA112" s="156"/>
      <c r="AB112" s="156"/>
      <c r="AC112" s="158">
        <f>AA112+AB112</f>
        <v>0</v>
      </c>
      <c r="AD112" s="159"/>
      <c r="AE112" s="160"/>
      <c r="AF112" s="124"/>
      <c r="AG112" s="204"/>
      <c r="AH112" s="204"/>
      <c r="AI112" s="246"/>
      <c r="AJ112" s="246"/>
      <c r="AK112" s="542" t="s">
        <v>175</v>
      </c>
      <c r="AL112" s="542"/>
      <c r="AM112" s="542"/>
      <c r="AN112" s="542"/>
      <c r="AO112" s="156">
        <f>COUNTIF(AO4:AO107,"&gt;49")</f>
        <v>32</v>
      </c>
      <c r="AP112" s="156"/>
      <c r="AQ112" s="156"/>
      <c r="AR112" s="158">
        <f>AP112+AQ112</f>
        <v>0</v>
      </c>
      <c r="AS112" s="159"/>
      <c r="AT112" s="160"/>
      <c r="AU112" s="124"/>
      <c r="AV112" s="204"/>
      <c r="AW112" s="204"/>
      <c r="AX112" s="246"/>
      <c r="AY112" s="246"/>
      <c r="AZ112" s="542" t="s">
        <v>175</v>
      </c>
      <c r="BA112" s="542"/>
      <c r="BB112" s="542"/>
      <c r="BC112" s="542"/>
      <c r="BD112" s="156">
        <f>COUNTIF(BD4:BD107,"&gt;49")</f>
        <v>28</v>
      </c>
      <c r="BE112" s="156"/>
      <c r="BF112" s="156"/>
      <c r="BG112" s="158">
        <f>BE112+BF112</f>
        <v>0</v>
      </c>
      <c r="BH112" s="159"/>
      <c r="BI112" s="160"/>
      <c r="BJ112" s="160"/>
      <c r="BK112" s="124"/>
      <c r="BL112" s="204"/>
      <c r="BM112" s="204"/>
      <c r="BN112" s="246"/>
      <c r="BO112" s="246"/>
      <c r="BP112" s="542" t="s">
        <v>175</v>
      </c>
      <c r="BQ112" s="542"/>
      <c r="BR112" s="542"/>
      <c r="BS112" s="542"/>
      <c r="BT112" s="156">
        <f>COUNTIF(BT4:BT107,"&gt;49")</f>
        <v>36</v>
      </c>
      <c r="BU112" s="156"/>
      <c r="BV112" s="156"/>
      <c r="BW112" s="158">
        <f>BU112+BV112</f>
        <v>0</v>
      </c>
      <c r="BX112" s="159"/>
      <c r="BY112" s="160"/>
      <c r="BZ112" s="160"/>
      <c r="CA112" s="124"/>
      <c r="CB112" s="204"/>
      <c r="CC112" s="204"/>
      <c r="CD112" s="246"/>
      <c r="CE112" s="246"/>
      <c r="CF112" s="542" t="s">
        <v>175</v>
      </c>
      <c r="CG112" s="542"/>
      <c r="CH112" s="542"/>
      <c r="CI112" s="542"/>
      <c r="CJ112" s="156">
        <f>COUNTIF(CJ4:CJ107,"&gt;49")</f>
        <v>8</v>
      </c>
      <c r="CK112" s="156"/>
      <c r="CL112" s="156"/>
      <c r="CM112" s="158">
        <f>CK112+CL112</f>
        <v>0</v>
      </c>
      <c r="CN112" s="159"/>
      <c r="CO112" s="160"/>
      <c r="CP112" s="390"/>
      <c r="CQ112" s="387"/>
      <c r="CR112" s="387"/>
      <c r="CS112" s="391"/>
      <c r="CT112" s="391"/>
      <c r="CU112" s="583" t="s">
        <v>175</v>
      </c>
      <c r="CV112" s="583"/>
      <c r="CW112" s="583"/>
      <c r="CX112" s="583"/>
      <c r="CY112" s="392">
        <f>COUNTIF(CY4:CY107,"&gt;49")</f>
        <v>11</v>
      </c>
      <c r="CZ112" s="392"/>
      <c r="DA112" s="392"/>
      <c r="DB112" s="394">
        <f>CZ112+DA112</f>
        <v>0</v>
      </c>
      <c r="DC112" s="159"/>
      <c r="DD112" s="160"/>
      <c r="DE112" s="124"/>
      <c r="DF112" s="204"/>
      <c r="DG112" s="204"/>
      <c r="DH112" s="246"/>
      <c r="DI112" s="246"/>
      <c r="DJ112" s="542" t="s">
        <v>175</v>
      </c>
      <c r="DK112" s="542"/>
      <c r="DL112" s="542"/>
      <c r="DM112" s="542"/>
      <c r="DN112" s="156">
        <f>COUNTIF(DN4:DN107,"&gt;49")</f>
        <v>0</v>
      </c>
      <c r="DO112" s="156"/>
      <c r="DP112" s="156"/>
      <c r="DQ112" s="158">
        <f>DO112+DP112</f>
        <v>0</v>
      </c>
      <c r="DR112" s="159"/>
      <c r="DS112" s="160"/>
      <c r="DT112" s="124"/>
      <c r="DU112" s="204"/>
      <c r="DV112" s="204"/>
      <c r="DW112" s="246"/>
      <c r="DX112" s="246"/>
      <c r="DY112" s="542" t="s">
        <v>175</v>
      </c>
      <c r="DZ112" s="542"/>
      <c r="EA112" s="542"/>
      <c r="EB112" s="542"/>
      <c r="EC112" s="156">
        <f>COUNTIF(EC4:EC107,"&gt;49")</f>
        <v>0</v>
      </c>
      <c r="ED112" s="156"/>
      <c r="EE112" s="156"/>
      <c r="EF112" s="158">
        <f>ED112+EE112</f>
        <v>0</v>
      </c>
      <c r="EG112" s="159"/>
      <c r="EH112" s="160"/>
      <c r="EI112" s="124"/>
      <c r="EJ112" s="204"/>
      <c r="EK112" s="204"/>
      <c r="EL112" s="246"/>
      <c r="EM112" s="246"/>
      <c r="EN112" s="542" t="s">
        <v>175</v>
      </c>
      <c r="EO112" s="542"/>
      <c r="EP112" s="542"/>
      <c r="EQ112" s="542"/>
      <c r="ER112" s="156">
        <f>COUNTIF(ER4:ER107,"&gt;49")</f>
        <v>0</v>
      </c>
      <c r="ES112" s="156"/>
      <c r="ET112" s="156"/>
      <c r="EU112" s="158">
        <f>ES112+ET112</f>
        <v>0</v>
      </c>
      <c r="EV112" s="159"/>
      <c r="EW112" s="160"/>
      <c r="EX112" s="124"/>
      <c r="EY112" s="204"/>
      <c r="EZ112" s="204"/>
      <c r="FA112" s="246"/>
      <c r="FB112" s="246"/>
      <c r="FC112" s="542" t="s">
        <v>175</v>
      </c>
      <c r="FD112" s="542"/>
      <c r="FE112" s="542"/>
      <c r="FF112" s="542"/>
      <c r="FG112" s="156">
        <f>COUNTIF(FG4:FG107,"&gt;49")</f>
        <v>0</v>
      </c>
      <c r="FH112" s="156"/>
      <c r="FI112" s="156"/>
      <c r="FJ112" s="158">
        <f>FH112+FI112</f>
        <v>0</v>
      </c>
      <c r="FK112" s="159"/>
      <c r="FL112" s="160"/>
      <c r="FM112" s="124"/>
      <c r="FN112" s="204"/>
      <c r="FO112" s="204"/>
      <c r="FP112" s="246"/>
      <c r="FQ112" s="246"/>
      <c r="FR112" s="542" t="s">
        <v>175</v>
      </c>
      <c r="FS112" s="542"/>
      <c r="FT112" s="542"/>
      <c r="FU112" s="542"/>
      <c r="FV112" s="156">
        <f>COUNTIF(FV4:FV107,"&gt;49")</f>
        <v>0</v>
      </c>
      <c r="FW112" s="156"/>
      <c r="FX112" s="156"/>
      <c r="FY112" s="158">
        <f>FW112+FX112</f>
        <v>0</v>
      </c>
      <c r="FZ112" s="159"/>
      <c r="GA112" s="160"/>
      <c r="GB112" s="124"/>
      <c r="GC112" s="204"/>
      <c r="GD112" s="204"/>
      <c r="GE112" s="246"/>
      <c r="GF112" s="246"/>
      <c r="GG112" s="542" t="s">
        <v>175</v>
      </c>
      <c r="GH112" s="542"/>
      <c r="GI112" s="542"/>
      <c r="GJ112" s="542"/>
      <c r="GK112" s="156">
        <f>COUNTIF(GK4:GK107,"&gt;49")</f>
        <v>0</v>
      </c>
      <c r="GL112" s="156"/>
      <c r="GM112" s="156"/>
      <c r="GN112" s="158">
        <f>GL112+GM112</f>
        <v>0</v>
      </c>
      <c r="GO112" s="159"/>
      <c r="GP112" s="160"/>
      <c r="GQ112" s="124"/>
      <c r="GR112" s="204"/>
      <c r="GS112" s="204"/>
      <c r="GT112" s="246"/>
      <c r="GU112" s="246"/>
      <c r="GV112" s="542" t="s">
        <v>175</v>
      </c>
      <c r="GW112" s="542"/>
      <c r="GX112" s="542"/>
      <c r="GY112" s="542"/>
      <c r="GZ112" s="156">
        <f>COUNTIF(GZ4:GZ107,"&gt;49")</f>
        <v>40</v>
      </c>
      <c r="HA112" s="156"/>
      <c r="HB112" s="156"/>
      <c r="HC112" s="158">
        <f>HA112+HB112</f>
        <v>0</v>
      </c>
      <c r="HD112" s="159"/>
      <c r="HE112" s="160"/>
      <c r="HF112" s="124"/>
      <c r="HG112" s="204"/>
      <c r="HH112" s="204"/>
      <c r="HI112" s="246"/>
      <c r="HJ112" s="246"/>
      <c r="HK112" s="542" t="s">
        <v>175</v>
      </c>
      <c r="HL112" s="542"/>
      <c r="HM112" s="542"/>
      <c r="HN112" s="542"/>
      <c r="HO112" s="156">
        <f>COUNTIF(HO4:HO107,"&gt;49")</f>
        <v>10</v>
      </c>
      <c r="HP112" s="156"/>
      <c r="HQ112" s="156"/>
      <c r="HR112" s="158">
        <f>HP112+HQ112</f>
        <v>0</v>
      </c>
      <c r="HS112" s="159"/>
      <c r="HT112" s="160"/>
      <c r="HU112" s="124"/>
      <c r="HV112" s="204"/>
      <c r="HW112" s="204"/>
      <c r="HX112" s="246"/>
      <c r="HY112" s="246"/>
      <c r="HZ112" s="542" t="s">
        <v>175</v>
      </c>
      <c r="IA112" s="542"/>
      <c r="IB112" s="542"/>
      <c r="IC112" s="542"/>
      <c r="ID112" s="156">
        <f>COUNTIF(ID4:ID107,"&gt;49")</f>
        <v>20</v>
      </c>
      <c r="IE112" s="156"/>
      <c r="IF112" s="156"/>
      <c r="IG112" s="158">
        <f>IE112+IF112</f>
        <v>0</v>
      </c>
      <c r="IH112" s="159"/>
      <c r="II112" s="160"/>
      <c r="IJ112" s="124"/>
      <c r="IK112" s="204"/>
      <c r="IL112" s="204"/>
      <c r="IM112" s="246"/>
      <c r="IN112" s="246"/>
      <c r="IO112" s="542" t="s">
        <v>175</v>
      </c>
      <c r="IP112" s="542"/>
      <c r="IQ112" s="542"/>
      <c r="IR112" s="542"/>
      <c r="IS112" s="156">
        <f>COUNTIF(IS4:IS107,"&gt;49")</f>
        <v>10</v>
      </c>
      <c r="IT112" s="156"/>
      <c r="IU112" s="156"/>
      <c r="IV112" s="158">
        <f>IT112+IU112</f>
        <v>0</v>
      </c>
      <c r="IW112" s="159"/>
      <c r="IX112" s="160"/>
      <c r="IY112" s="124"/>
      <c r="IZ112" s="204"/>
      <c r="JA112" s="204"/>
      <c r="JB112" s="246"/>
      <c r="JC112" s="246"/>
      <c r="JD112" s="542" t="s">
        <v>175</v>
      </c>
      <c r="JE112" s="542"/>
      <c r="JF112" s="542"/>
      <c r="JG112" s="542"/>
      <c r="JH112" s="156">
        <f>COUNTIF(JH4:JH107,"&gt;49")</f>
        <v>25</v>
      </c>
      <c r="JI112" s="156"/>
      <c r="JJ112" s="156"/>
      <c r="JK112" s="158">
        <f>JI112+JJ112</f>
        <v>0</v>
      </c>
      <c r="JL112" s="159"/>
      <c r="JM112" s="160"/>
      <c r="JN112" s="124"/>
      <c r="JO112" s="204"/>
      <c r="JP112" s="204"/>
      <c r="JQ112" s="246"/>
      <c r="JR112" s="246"/>
      <c r="JS112" s="542" t="s">
        <v>175</v>
      </c>
      <c r="JT112" s="542"/>
      <c r="JU112" s="542"/>
      <c r="JV112" s="542"/>
      <c r="JW112" s="156">
        <f>COUNTIF(JW4:JW107,"&gt;49")</f>
        <v>3</v>
      </c>
      <c r="JX112" s="156"/>
      <c r="JY112" s="156"/>
      <c r="JZ112" s="158">
        <f>JX112+JY112</f>
        <v>0</v>
      </c>
      <c r="KA112" s="159"/>
      <c r="KB112" s="160"/>
      <c r="KC112" s="124"/>
      <c r="KD112" s="204"/>
      <c r="KE112" s="204"/>
      <c r="KF112" s="246"/>
      <c r="KG112" s="246"/>
      <c r="KH112" s="542" t="s">
        <v>175</v>
      </c>
      <c r="KI112" s="542"/>
      <c r="KJ112" s="542"/>
      <c r="KK112" s="542"/>
      <c r="KL112" s="156">
        <f>COUNTIF(KL4:KL107,"&gt;49")</f>
        <v>2</v>
      </c>
      <c r="KM112" s="156"/>
      <c r="KN112" s="156"/>
      <c r="KO112" s="158">
        <f>KM112+KN112</f>
        <v>0</v>
      </c>
      <c r="KP112" s="159"/>
      <c r="KQ112" s="160"/>
      <c r="KR112" s="124"/>
      <c r="KS112" s="204"/>
      <c r="KT112" s="204"/>
      <c r="KU112" s="246"/>
      <c r="KV112" s="246"/>
      <c r="KW112" s="542" t="s">
        <v>175</v>
      </c>
      <c r="KX112" s="542"/>
      <c r="KY112" s="542"/>
      <c r="KZ112" s="542"/>
      <c r="LA112" s="156">
        <f>COUNTIF(LA4:LA107,"&gt;49")</f>
        <v>26</v>
      </c>
      <c r="LB112" s="156"/>
      <c r="LC112" s="156"/>
      <c r="LD112" s="158">
        <f>LB112+LC112</f>
        <v>0</v>
      </c>
      <c r="LE112" s="159"/>
      <c r="LF112" s="160"/>
      <c r="LG112" s="160"/>
      <c r="LH112" s="124"/>
      <c r="LI112" s="204"/>
      <c r="LJ112" s="204"/>
      <c r="LK112" s="204"/>
      <c r="LL112" s="204"/>
      <c r="LM112" s="205"/>
      <c r="LN112" s="204"/>
      <c r="LO112" s="204"/>
      <c r="LP112" s="151"/>
      <c r="LQ112" s="542" t="s">
        <v>174</v>
      </c>
      <c r="LR112" s="542"/>
      <c r="LS112" s="542"/>
      <c r="LT112" s="542"/>
      <c r="LU112" s="542"/>
      <c r="LV112" s="156">
        <f>COUNTIF(LV5:LV108,"&gt;99")</f>
        <v>0</v>
      </c>
      <c r="LW112" s="156"/>
      <c r="LX112" s="156"/>
      <c r="LY112" s="158">
        <f>LW112+LX112</f>
        <v>0</v>
      </c>
      <c r="LZ112" s="159"/>
      <c r="MA112" s="160"/>
      <c r="MB112" s="160"/>
      <c r="MC112" s="124"/>
      <c r="MD112" s="204"/>
      <c r="ME112" s="204"/>
      <c r="MF112" s="204"/>
      <c r="MG112" s="204"/>
      <c r="MH112" s="205"/>
      <c r="MI112" s="204"/>
      <c r="MJ112" s="204"/>
      <c r="MK112" s="151"/>
      <c r="ML112" s="542" t="s">
        <v>174</v>
      </c>
      <c r="MM112" s="542"/>
      <c r="MN112" s="542"/>
      <c r="MO112" s="542"/>
      <c r="MP112" s="542"/>
      <c r="MQ112" s="156">
        <f>COUNTIF(MQ5:MQ108,"&gt;99")</f>
        <v>0</v>
      </c>
      <c r="MR112" s="156"/>
      <c r="MS112" s="156"/>
      <c r="MT112" s="158">
        <f>MR112+MS112</f>
        <v>0</v>
      </c>
      <c r="MU112" s="159"/>
      <c r="MV112" s="160"/>
      <c r="MX112" s="124"/>
      <c r="MY112" s="204"/>
      <c r="MZ112" s="204"/>
      <c r="NA112" s="204"/>
      <c r="NB112" s="204"/>
      <c r="NC112" s="205"/>
      <c r="ND112" s="204"/>
      <c r="NE112" s="204"/>
      <c r="NF112" s="151"/>
      <c r="NG112" s="542" t="s">
        <v>174</v>
      </c>
      <c r="NH112" s="542"/>
      <c r="NI112" s="542"/>
      <c r="NJ112" s="542"/>
      <c r="NK112" s="542"/>
      <c r="NL112" s="156">
        <f>COUNTIF(NL5:NL108,"&gt;99")</f>
        <v>0</v>
      </c>
      <c r="NM112" s="156"/>
      <c r="NN112" s="156"/>
      <c r="NO112" s="158">
        <f>NM112+NN112</f>
        <v>0</v>
      </c>
      <c r="NP112" s="159"/>
      <c r="NQ112" s="160"/>
      <c r="NS112" s="124"/>
      <c r="NT112" s="204"/>
      <c r="NU112" s="204"/>
      <c r="NV112" s="204"/>
      <c r="NW112" s="204"/>
      <c r="NX112" s="205"/>
      <c r="NY112" s="204"/>
      <c r="NZ112" s="204"/>
      <c r="OA112" s="151"/>
      <c r="OB112" s="542" t="s">
        <v>174</v>
      </c>
      <c r="OC112" s="542"/>
      <c r="OD112" s="542"/>
      <c r="OE112" s="542"/>
      <c r="OF112" s="542"/>
      <c r="OG112" s="156">
        <f>COUNTIF(OG5:OG108,"&gt;99")</f>
        <v>2</v>
      </c>
      <c r="OH112" s="156"/>
      <c r="OI112" s="156"/>
      <c r="OJ112" s="158">
        <f>OH112+OI112</f>
        <v>0</v>
      </c>
      <c r="OK112" s="159"/>
      <c r="OL112" s="160"/>
      <c r="OQ112" s="474"/>
      <c r="OR112" s="487"/>
      <c r="OS112" s="487"/>
      <c r="OT112" s="490"/>
      <c r="OU112" s="490"/>
      <c r="OV112" s="534" t="s">
        <v>175</v>
      </c>
      <c r="OW112" s="534"/>
      <c r="OX112" s="534"/>
      <c r="OY112" s="534"/>
      <c r="OZ112" s="491">
        <f>COUNTIF(OZ4:OZ107,"&gt;49")</f>
        <v>5</v>
      </c>
      <c r="PA112" s="491"/>
      <c r="PB112" s="491"/>
      <c r="PC112" s="493">
        <f>PA112+PB112</f>
        <v>0</v>
      </c>
      <c r="PD112" s="159"/>
      <c r="PE112" s="160"/>
      <c r="PF112" s="124"/>
      <c r="PG112" s="204"/>
      <c r="PH112" s="204"/>
      <c r="PI112" s="246"/>
      <c r="PJ112" s="246"/>
      <c r="PK112" s="542" t="s">
        <v>175</v>
      </c>
      <c r="PL112" s="542"/>
      <c r="PM112" s="542"/>
      <c r="PN112" s="542"/>
      <c r="PO112" s="156">
        <f>COUNTIF(PO4:PO107,"&gt;49")</f>
        <v>33</v>
      </c>
      <c r="PP112" s="156"/>
      <c r="PQ112" s="156"/>
      <c r="PR112" s="158">
        <f>PP112+PQ112</f>
        <v>0</v>
      </c>
      <c r="PS112" s="159"/>
      <c r="PT112" s="160"/>
      <c r="PU112" s="124"/>
      <c r="PV112" s="204"/>
      <c r="PW112" s="204"/>
      <c r="PX112" s="246"/>
      <c r="PY112" s="246"/>
      <c r="PZ112" s="542" t="s">
        <v>175</v>
      </c>
      <c r="QA112" s="542"/>
      <c r="QB112" s="542"/>
      <c r="QC112" s="542"/>
      <c r="QD112" s="156">
        <f>COUNTIF(QD4:QD107,"&gt;49")</f>
        <v>7</v>
      </c>
      <c r="QE112" s="156"/>
      <c r="QF112" s="156"/>
      <c r="QG112" s="158">
        <f>QE112+QF112</f>
        <v>0</v>
      </c>
      <c r="QH112" s="159"/>
      <c r="QI112" s="160"/>
      <c r="QJ112" s="124"/>
      <c r="QK112" s="204"/>
      <c r="QL112" s="204"/>
      <c r="QM112" s="246"/>
      <c r="QN112" s="246"/>
      <c r="QO112" s="542" t="s">
        <v>175</v>
      </c>
      <c r="QP112" s="542"/>
      <c r="QQ112" s="542"/>
      <c r="QR112" s="542"/>
      <c r="QS112" s="156">
        <f>COUNTIF(QS4:QS107,"&gt;49")</f>
        <v>4</v>
      </c>
      <c r="QT112" s="156"/>
      <c r="QU112" s="156"/>
      <c r="QV112" s="158">
        <f>QT112+QU112</f>
        <v>0</v>
      </c>
      <c r="QW112" s="159"/>
      <c r="QX112" s="160"/>
      <c r="QY112" s="124"/>
      <c r="QZ112" s="204"/>
      <c r="RA112" s="204"/>
      <c r="RB112" s="246"/>
      <c r="RC112" s="246"/>
      <c r="RD112" s="542" t="s">
        <v>175</v>
      </c>
      <c r="RE112" s="542"/>
      <c r="RF112" s="542"/>
      <c r="RG112" s="542"/>
      <c r="RH112" s="156">
        <f>COUNTIF(RH4:RH107,"&gt;49")</f>
        <v>22</v>
      </c>
      <c r="RI112" s="156"/>
      <c r="RJ112" s="156"/>
      <c r="RK112" s="158">
        <f>RI112+RJ112</f>
        <v>0</v>
      </c>
      <c r="RL112" s="159"/>
      <c r="RM112" s="160"/>
    </row>
    <row r="113" spans="1:481" ht="14.4">
      <c r="A113" s="124"/>
      <c r="B113" s="204"/>
      <c r="C113" s="204"/>
      <c r="D113" s="246"/>
      <c r="E113" s="246"/>
      <c r="F113" s="542" t="s">
        <v>176</v>
      </c>
      <c r="G113" s="542"/>
      <c r="H113" s="542"/>
      <c r="I113" s="542"/>
      <c r="J113" s="156">
        <f>COUNTIF(J4:J107,"&gt;24")</f>
        <v>8</v>
      </c>
      <c r="K113" s="156"/>
      <c r="L113" s="156"/>
      <c r="M113" s="158">
        <f>K113+L113</f>
        <v>0</v>
      </c>
      <c r="N113" s="159"/>
      <c r="O113" s="160"/>
      <c r="Q113" s="124"/>
      <c r="R113" s="204"/>
      <c r="S113" s="204"/>
      <c r="T113" s="246"/>
      <c r="U113" s="246"/>
      <c r="V113" s="542" t="s">
        <v>176</v>
      </c>
      <c r="W113" s="542"/>
      <c r="X113" s="542"/>
      <c r="Y113" s="542"/>
      <c r="Z113" s="156">
        <f>COUNTIF(Z4:Z107,"&gt;24")</f>
        <v>42</v>
      </c>
      <c r="AA113" s="156"/>
      <c r="AB113" s="156"/>
      <c r="AC113" s="158">
        <f>AA113+AB113</f>
        <v>0</v>
      </c>
      <c r="AD113" s="159"/>
      <c r="AE113" s="160"/>
      <c r="AF113" s="124"/>
      <c r="AG113" s="204"/>
      <c r="AH113" s="204"/>
      <c r="AI113" s="246"/>
      <c r="AJ113" s="246"/>
      <c r="AK113" s="542" t="s">
        <v>176</v>
      </c>
      <c r="AL113" s="542"/>
      <c r="AM113" s="542"/>
      <c r="AN113" s="542"/>
      <c r="AO113" s="156">
        <f>COUNTIF(AO4:AO107,"&gt;24")</f>
        <v>45</v>
      </c>
      <c r="AP113" s="156"/>
      <c r="AQ113" s="156"/>
      <c r="AR113" s="158">
        <f>AP113+AQ113</f>
        <v>0</v>
      </c>
      <c r="AS113" s="159"/>
      <c r="AT113" s="160"/>
      <c r="AU113" s="124"/>
      <c r="AV113" s="204"/>
      <c r="AW113" s="204"/>
      <c r="AX113" s="246"/>
      <c r="AY113" s="246"/>
      <c r="AZ113" s="542" t="s">
        <v>176</v>
      </c>
      <c r="BA113" s="542"/>
      <c r="BB113" s="542"/>
      <c r="BC113" s="542"/>
      <c r="BD113" s="156">
        <f>COUNTIF(BD4:BD107,"&gt;24")</f>
        <v>41</v>
      </c>
      <c r="BE113" s="156"/>
      <c r="BF113" s="156"/>
      <c r="BG113" s="158">
        <f>BE113+BF113</f>
        <v>0</v>
      </c>
      <c r="BH113" s="159"/>
      <c r="BI113" s="160"/>
      <c r="BJ113" s="160"/>
      <c r="BK113" s="124"/>
      <c r="BL113" s="204"/>
      <c r="BM113" s="204"/>
      <c r="BN113" s="246"/>
      <c r="BO113" s="246"/>
      <c r="BP113" s="542" t="s">
        <v>176</v>
      </c>
      <c r="BQ113" s="542"/>
      <c r="BR113" s="542"/>
      <c r="BS113" s="542"/>
      <c r="BT113" s="156">
        <f>COUNTIF(BT4:BT107,"&gt;24")</f>
        <v>50</v>
      </c>
      <c r="BU113" s="156"/>
      <c r="BV113" s="156"/>
      <c r="BW113" s="158">
        <f>BU113+BV113</f>
        <v>0</v>
      </c>
      <c r="BX113" s="159"/>
      <c r="BY113" s="160"/>
      <c r="BZ113" s="160"/>
      <c r="CA113" s="124"/>
      <c r="CB113" s="204"/>
      <c r="CC113" s="204"/>
      <c r="CD113" s="246"/>
      <c r="CE113" s="246"/>
      <c r="CF113" s="542" t="s">
        <v>176</v>
      </c>
      <c r="CG113" s="542"/>
      <c r="CH113" s="542"/>
      <c r="CI113" s="542"/>
      <c r="CJ113" s="156">
        <f>COUNTIF(CJ4:CJ107,"&gt;24")</f>
        <v>17</v>
      </c>
      <c r="CK113" s="156"/>
      <c r="CL113" s="156"/>
      <c r="CM113" s="158">
        <f>CK113+CL113</f>
        <v>0</v>
      </c>
      <c r="CN113" s="159"/>
      <c r="CO113" s="160"/>
      <c r="CP113" s="390"/>
      <c r="CQ113" s="387"/>
      <c r="CR113" s="387"/>
      <c r="CS113" s="391"/>
      <c r="CT113" s="391"/>
      <c r="CU113" s="583" t="s">
        <v>176</v>
      </c>
      <c r="CV113" s="583"/>
      <c r="CW113" s="583"/>
      <c r="CX113" s="583"/>
      <c r="CY113" s="392">
        <f>COUNTIF(CY4:CY107,"&gt;24")</f>
        <v>26</v>
      </c>
      <c r="CZ113" s="392"/>
      <c r="DA113" s="392"/>
      <c r="DB113" s="394">
        <f>CZ113+DA113</f>
        <v>0</v>
      </c>
      <c r="DC113" s="159"/>
      <c r="DD113" s="160"/>
      <c r="DE113" s="124"/>
      <c r="DF113" s="204"/>
      <c r="DG113" s="204"/>
      <c r="DH113" s="246"/>
      <c r="DI113" s="246"/>
      <c r="DJ113" s="542" t="s">
        <v>176</v>
      </c>
      <c r="DK113" s="542"/>
      <c r="DL113" s="542"/>
      <c r="DM113" s="542"/>
      <c r="DN113" s="156">
        <f>COUNTIF(DN4:DN107,"&gt;24")</f>
        <v>1</v>
      </c>
      <c r="DO113" s="156"/>
      <c r="DP113" s="156"/>
      <c r="DQ113" s="158">
        <f>DO113+DP113</f>
        <v>0</v>
      </c>
      <c r="DR113" s="159"/>
      <c r="DS113" s="160"/>
      <c r="DT113" s="124"/>
      <c r="DU113" s="204"/>
      <c r="DV113" s="204"/>
      <c r="DW113" s="246"/>
      <c r="DX113" s="246"/>
      <c r="DY113" s="542" t="s">
        <v>176</v>
      </c>
      <c r="DZ113" s="542"/>
      <c r="EA113" s="542"/>
      <c r="EB113" s="542"/>
      <c r="EC113" s="156">
        <f>COUNTIF(EC4:EC107,"&gt;24")</f>
        <v>3</v>
      </c>
      <c r="ED113" s="156"/>
      <c r="EE113" s="156"/>
      <c r="EF113" s="158">
        <f>ED113+EE113</f>
        <v>0</v>
      </c>
      <c r="EG113" s="159"/>
      <c r="EH113" s="160"/>
      <c r="EI113" s="124"/>
      <c r="EJ113" s="204"/>
      <c r="EK113" s="204"/>
      <c r="EL113" s="246"/>
      <c r="EM113" s="246"/>
      <c r="EN113" s="542" t="s">
        <v>176</v>
      </c>
      <c r="EO113" s="542"/>
      <c r="EP113" s="542"/>
      <c r="EQ113" s="542"/>
      <c r="ER113" s="156">
        <f>COUNTIF(ER4:ER107,"&gt;24")</f>
        <v>5</v>
      </c>
      <c r="ES113" s="156"/>
      <c r="ET113" s="156"/>
      <c r="EU113" s="158">
        <f>ES113+ET113</f>
        <v>0</v>
      </c>
      <c r="EV113" s="159"/>
      <c r="EW113" s="160"/>
      <c r="EX113" s="124"/>
      <c r="EY113" s="204"/>
      <c r="EZ113" s="204"/>
      <c r="FA113" s="246"/>
      <c r="FB113" s="246"/>
      <c r="FC113" s="542" t="s">
        <v>176</v>
      </c>
      <c r="FD113" s="542"/>
      <c r="FE113" s="542"/>
      <c r="FF113" s="542"/>
      <c r="FG113" s="156">
        <f>COUNTIF(FG4:FG107,"&gt;24")</f>
        <v>3</v>
      </c>
      <c r="FH113" s="156"/>
      <c r="FI113" s="156"/>
      <c r="FJ113" s="158">
        <f>FH113+FI113</f>
        <v>0</v>
      </c>
      <c r="FK113" s="159"/>
      <c r="FL113" s="160"/>
      <c r="FM113" s="124"/>
      <c r="FN113" s="204"/>
      <c r="FO113" s="204"/>
      <c r="FP113" s="246"/>
      <c r="FQ113" s="246"/>
      <c r="FR113" s="542" t="s">
        <v>176</v>
      </c>
      <c r="FS113" s="542"/>
      <c r="FT113" s="542"/>
      <c r="FU113" s="542"/>
      <c r="FV113" s="156">
        <f>COUNTIF(FV4:FV107,"&gt;24")</f>
        <v>6</v>
      </c>
      <c r="FW113" s="156"/>
      <c r="FX113" s="156"/>
      <c r="FY113" s="158">
        <f>FW113+FX113</f>
        <v>0</v>
      </c>
      <c r="FZ113" s="159"/>
      <c r="GA113" s="160"/>
      <c r="GB113" s="124"/>
      <c r="GC113" s="204"/>
      <c r="GD113" s="204"/>
      <c r="GE113" s="246"/>
      <c r="GF113" s="246"/>
      <c r="GG113" s="542" t="s">
        <v>176</v>
      </c>
      <c r="GH113" s="542"/>
      <c r="GI113" s="542"/>
      <c r="GJ113" s="542"/>
      <c r="GK113" s="156">
        <f>COUNTIF(GK4:GK107,"&gt;24")</f>
        <v>11</v>
      </c>
      <c r="GL113" s="156"/>
      <c r="GM113" s="156"/>
      <c r="GN113" s="158">
        <f>GL113+GM113</f>
        <v>0</v>
      </c>
      <c r="GO113" s="159"/>
      <c r="GP113" s="160"/>
      <c r="GQ113" s="124"/>
      <c r="GR113" s="204"/>
      <c r="GS113" s="204"/>
      <c r="GT113" s="246"/>
      <c r="GU113" s="246"/>
      <c r="GV113" s="542" t="s">
        <v>176</v>
      </c>
      <c r="GW113" s="542"/>
      <c r="GX113" s="542"/>
      <c r="GY113" s="542"/>
      <c r="GZ113" s="156">
        <f>COUNTIF(GZ4:GZ107,"&gt;24")</f>
        <v>40</v>
      </c>
      <c r="HA113" s="156"/>
      <c r="HB113" s="156"/>
      <c r="HC113" s="158">
        <f>HA113+HB113</f>
        <v>0</v>
      </c>
      <c r="HD113" s="159"/>
      <c r="HE113" s="160"/>
      <c r="HF113" s="124"/>
      <c r="HG113" s="204"/>
      <c r="HH113" s="204"/>
      <c r="HI113" s="246"/>
      <c r="HJ113" s="246"/>
      <c r="HK113" s="542" t="s">
        <v>176</v>
      </c>
      <c r="HL113" s="542"/>
      <c r="HM113" s="542"/>
      <c r="HN113" s="542"/>
      <c r="HO113" s="156">
        <f>COUNTIF(HO4:HO107,"&gt;24")</f>
        <v>10</v>
      </c>
      <c r="HP113" s="156"/>
      <c r="HQ113" s="156"/>
      <c r="HR113" s="158">
        <f>HP113+HQ113</f>
        <v>0</v>
      </c>
      <c r="HS113" s="159"/>
      <c r="HT113" s="160"/>
      <c r="HU113" s="124"/>
      <c r="HV113" s="204"/>
      <c r="HW113" s="204"/>
      <c r="HX113" s="246"/>
      <c r="HY113" s="246"/>
      <c r="HZ113" s="542" t="s">
        <v>176</v>
      </c>
      <c r="IA113" s="542"/>
      <c r="IB113" s="542"/>
      <c r="IC113" s="542"/>
      <c r="ID113" s="156">
        <f>COUNTIF(ID4:ID107,"&gt;24")</f>
        <v>20</v>
      </c>
      <c r="IE113" s="156"/>
      <c r="IF113" s="156"/>
      <c r="IG113" s="158">
        <f>IE113+IF113</f>
        <v>0</v>
      </c>
      <c r="IH113" s="159"/>
      <c r="II113" s="160"/>
      <c r="IJ113" s="124"/>
      <c r="IK113" s="204"/>
      <c r="IL113" s="204"/>
      <c r="IM113" s="246"/>
      <c r="IN113" s="246"/>
      <c r="IO113" s="542" t="s">
        <v>176</v>
      </c>
      <c r="IP113" s="542"/>
      <c r="IQ113" s="542"/>
      <c r="IR113" s="542"/>
      <c r="IS113" s="156">
        <f>COUNTIF(IS4:IS107,"&gt;24")</f>
        <v>10</v>
      </c>
      <c r="IT113" s="156"/>
      <c r="IU113" s="156"/>
      <c r="IV113" s="158">
        <f>IT113+IU113</f>
        <v>0</v>
      </c>
      <c r="IW113" s="159"/>
      <c r="IX113" s="160"/>
      <c r="IY113" s="124"/>
      <c r="IZ113" s="204"/>
      <c r="JA113" s="204"/>
      <c r="JB113" s="246"/>
      <c r="JC113" s="246"/>
      <c r="JD113" s="542" t="s">
        <v>176</v>
      </c>
      <c r="JE113" s="542"/>
      <c r="JF113" s="542"/>
      <c r="JG113" s="542"/>
      <c r="JH113" s="156">
        <f>COUNTIF(JH4:JH107,"&gt;24")</f>
        <v>45</v>
      </c>
      <c r="JI113" s="156"/>
      <c r="JJ113" s="156"/>
      <c r="JK113" s="158">
        <f>JI113+JJ113</f>
        <v>0</v>
      </c>
      <c r="JL113" s="159"/>
      <c r="JM113" s="160"/>
      <c r="JN113" s="124"/>
      <c r="JO113" s="204"/>
      <c r="JP113" s="204"/>
      <c r="JQ113" s="246"/>
      <c r="JR113" s="246"/>
      <c r="JS113" s="542" t="s">
        <v>176</v>
      </c>
      <c r="JT113" s="542"/>
      <c r="JU113" s="542"/>
      <c r="JV113" s="542"/>
      <c r="JW113" s="156">
        <f>COUNTIF(JW4:JW107,"&gt;24")</f>
        <v>7</v>
      </c>
      <c r="JX113" s="156"/>
      <c r="JY113" s="156"/>
      <c r="JZ113" s="158">
        <f>JX113+JY113</f>
        <v>0</v>
      </c>
      <c r="KA113" s="159"/>
      <c r="KB113" s="160"/>
      <c r="KC113" s="124"/>
      <c r="KD113" s="204"/>
      <c r="KE113" s="204"/>
      <c r="KF113" s="246"/>
      <c r="KG113" s="246"/>
      <c r="KH113" s="542" t="s">
        <v>176</v>
      </c>
      <c r="KI113" s="542"/>
      <c r="KJ113" s="542"/>
      <c r="KK113" s="542"/>
      <c r="KL113" s="156">
        <f>COUNTIF(KL4:KL107,"&gt;24")</f>
        <v>14</v>
      </c>
      <c r="KM113" s="156"/>
      <c r="KN113" s="156"/>
      <c r="KO113" s="158">
        <f>KM113+KN113</f>
        <v>0</v>
      </c>
      <c r="KP113" s="159"/>
      <c r="KQ113" s="160"/>
      <c r="KR113" s="124"/>
      <c r="KS113" s="204"/>
      <c r="KT113" s="204"/>
      <c r="KU113" s="246"/>
      <c r="KV113" s="246"/>
      <c r="KW113" s="542" t="s">
        <v>176</v>
      </c>
      <c r="KX113" s="542"/>
      <c r="KY113" s="542"/>
      <c r="KZ113" s="542"/>
      <c r="LA113" s="156">
        <f>COUNTIF(LA4:LA107,"&gt;24")</f>
        <v>55</v>
      </c>
      <c r="LB113" s="156"/>
      <c r="LC113" s="156"/>
      <c r="LD113" s="158">
        <f>LB113+LC113</f>
        <v>0</v>
      </c>
      <c r="LE113" s="159"/>
      <c r="LF113" s="160"/>
      <c r="LG113" s="160"/>
      <c r="LH113" s="124"/>
      <c r="LI113" s="204"/>
      <c r="LJ113" s="204"/>
      <c r="LK113" s="204"/>
      <c r="LL113" s="204"/>
      <c r="LM113" s="205"/>
      <c r="LN113" s="204"/>
      <c r="LO113" s="204"/>
      <c r="LP113" s="151"/>
      <c r="LQ113" s="542" t="s">
        <v>175</v>
      </c>
      <c r="LR113" s="542"/>
      <c r="LS113" s="542"/>
      <c r="LT113" s="542"/>
      <c r="LU113" s="542"/>
      <c r="LV113" s="156">
        <f>COUNTIF(LV5:LV108,"&gt;49")</f>
        <v>4</v>
      </c>
      <c r="LW113" s="156"/>
      <c r="LX113" s="156"/>
      <c r="LY113" s="158">
        <f>LW113+LX113</f>
        <v>0</v>
      </c>
      <c r="LZ113" s="159"/>
      <c r="MA113" s="160"/>
      <c r="MB113" s="160"/>
      <c r="MC113" s="124"/>
      <c r="MD113" s="204"/>
      <c r="ME113" s="204"/>
      <c r="MF113" s="204"/>
      <c r="MG113" s="204"/>
      <c r="MH113" s="205"/>
      <c r="MI113" s="204"/>
      <c r="MJ113" s="204"/>
      <c r="MK113" s="151"/>
      <c r="ML113" s="542" t="s">
        <v>175</v>
      </c>
      <c r="MM113" s="542"/>
      <c r="MN113" s="542"/>
      <c r="MO113" s="542"/>
      <c r="MP113" s="542"/>
      <c r="MQ113" s="156">
        <f>COUNTIF(MQ5:MQ108,"&gt;49")</f>
        <v>0</v>
      </c>
      <c r="MR113" s="156"/>
      <c r="MS113" s="156"/>
      <c r="MT113" s="158">
        <f>MR113+MS113</f>
        <v>0</v>
      </c>
      <c r="MU113" s="159"/>
      <c r="MV113" s="160"/>
      <c r="MX113" s="124"/>
      <c r="MY113" s="204"/>
      <c r="MZ113" s="204"/>
      <c r="NA113" s="204"/>
      <c r="NB113" s="204"/>
      <c r="NC113" s="205"/>
      <c r="ND113" s="204"/>
      <c r="NE113" s="204"/>
      <c r="NF113" s="151"/>
      <c r="NG113" s="542" t="s">
        <v>175</v>
      </c>
      <c r="NH113" s="542"/>
      <c r="NI113" s="542"/>
      <c r="NJ113" s="542"/>
      <c r="NK113" s="542"/>
      <c r="NL113" s="156">
        <f>COUNTIF(NL5:NL108,"&gt;49")</f>
        <v>0</v>
      </c>
      <c r="NM113" s="156"/>
      <c r="NN113" s="156"/>
      <c r="NO113" s="158">
        <f>NM113+NN113</f>
        <v>0</v>
      </c>
      <c r="NP113" s="159"/>
      <c r="NQ113" s="160"/>
      <c r="NS113" s="124"/>
      <c r="NT113" s="204"/>
      <c r="NU113" s="204"/>
      <c r="NV113" s="204"/>
      <c r="NW113" s="204"/>
      <c r="NX113" s="205"/>
      <c r="NY113" s="204"/>
      <c r="NZ113" s="204"/>
      <c r="OA113" s="151"/>
      <c r="OB113" s="542" t="s">
        <v>175</v>
      </c>
      <c r="OC113" s="542"/>
      <c r="OD113" s="542"/>
      <c r="OE113" s="542"/>
      <c r="OF113" s="542"/>
      <c r="OG113" s="156">
        <f>COUNTIF(OG5:OG108,"&gt;49")</f>
        <v>62</v>
      </c>
      <c r="OH113" s="156"/>
      <c r="OI113" s="156"/>
      <c r="OJ113" s="158">
        <f>OH113+OI113</f>
        <v>0</v>
      </c>
      <c r="OK113" s="159"/>
      <c r="OL113" s="160"/>
      <c r="OQ113" s="474"/>
      <c r="OR113" s="487"/>
      <c r="OS113" s="487"/>
      <c r="OT113" s="490"/>
      <c r="OU113" s="490"/>
      <c r="OV113" s="534" t="s">
        <v>176</v>
      </c>
      <c r="OW113" s="534"/>
      <c r="OX113" s="534"/>
      <c r="OY113" s="534"/>
      <c r="OZ113" s="491">
        <f>COUNTIF(OZ4:OZ107,"&gt;24")</f>
        <v>23</v>
      </c>
      <c r="PA113" s="491"/>
      <c r="PB113" s="491"/>
      <c r="PC113" s="493">
        <f>PA113+PB113</f>
        <v>0</v>
      </c>
      <c r="PD113" s="159"/>
      <c r="PE113" s="160"/>
      <c r="PF113" s="124"/>
      <c r="PG113" s="204"/>
      <c r="PH113" s="204"/>
      <c r="PI113" s="246"/>
      <c r="PJ113" s="246"/>
      <c r="PK113" s="542" t="s">
        <v>176</v>
      </c>
      <c r="PL113" s="542"/>
      <c r="PM113" s="542"/>
      <c r="PN113" s="542"/>
      <c r="PO113" s="156">
        <f>COUNTIF(PO4:PO107,"&gt;24")</f>
        <v>36</v>
      </c>
      <c r="PP113" s="156"/>
      <c r="PQ113" s="156"/>
      <c r="PR113" s="158">
        <f>PP113+PQ113</f>
        <v>0</v>
      </c>
      <c r="PS113" s="159"/>
      <c r="PT113" s="160"/>
      <c r="PU113" s="124"/>
      <c r="PV113" s="204"/>
      <c r="PW113" s="204"/>
      <c r="PX113" s="246"/>
      <c r="PY113" s="246"/>
      <c r="PZ113" s="542" t="s">
        <v>176</v>
      </c>
      <c r="QA113" s="542"/>
      <c r="QB113" s="542"/>
      <c r="QC113" s="542"/>
      <c r="QD113" s="156">
        <f>COUNTIF(QD4:QD107,"&gt;24")</f>
        <v>8</v>
      </c>
      <c r="QE113" s="156"/>
      <c r="QF113" s="156"/>
      <c r="QG113" s="158">
        <f>QE113+QF113</f>
        <v>0</v>
      </c>
      <c r="QH113" s="159"/>
      <c r="QI113" s="160"/>
      <c r="QJ113" s="124"/>
      <c r="QK113" s="204"/>
      <c r="QL113" s="204"/>
      <c r="QM113" s="246"/>
      <c r="QN113" s="246"/>
      <c r="QO113" s="542" t="s">
        <v>176</v>
      </c>
      <c r="QP113" s="542"/>
      <c r="QQ113" s="542"/>
      <c r="QR113" s="542"/>
      <c r="QS113" s="156">
        <f>COUNTIF(QS4:QS107,"&gt;24")</f>
        <v>5</v>
      </c>
      <c r="QT113" s="156"/>
      <c r="QU113" s="156"/>
      <c r="QV113" s="158">
        <f>QT113+QU113</f>
        <v>0</v>
      </c>
      <c r="QW113" s="159"/>
      <c r="QX113" s="160"/>
      <c r="QY113" s="124"/>
      <c r="QZ113" s="204"/>
      <c r="RA113" s="204"/>
      <c r="RB113" s="246"/>
      <c r="RC113" s="246"/>
      <c r="RD113" s="542" t="s">
        <v>176</v>
      </c>
      <c r="RE113" s="542"/>
      <c r="RF113" s="542"/>
      <c r="RG113" s="542"/>
      <c r="RH113" s="156">
        <f>COUNTIF(RH4:RH107,"&gt;24")</f>
        <v>46</v>
      </c>
      <c r="RI113" s="156"/>
      <c r="RJ113" s="156"/>
      <c r="RK113" s="158">
        <f>RI113+RJ113</f>
        <v>0</v>
      </c>
      <c r="RL113" s="159"/>
      <c r="RM113" s="160"/>
    </row>
    <row r="114" spans="1:481" ht="14.4">
      <c r="A114" s="124"/>
      <c r="B114" s="204"/>
      <c r="C114" s="204"/>
      <c r="D114" s="204"/>
      <c r="E114" s="246"/>
      <c r="F114" s="542" t="s">
        <v>177</v>
      </c>
      <c r="G114" s="542"/>
      <c r="H114" s="542"/>
      <c r="I114" s="542"/>
      <c r="J114" s="156">
        <f>COUNTIF(J4:J107,"&gt;9")</f>
        <v>10</v>
      </c>
      <c r="K114" s="156"/>
      <c r="L114" s="156"/>
      <c r="M114" s="158">
        <f>K114+L114</f>
        <v>0</v>
      </c>
      <c r="N114" s="159"/>
      <c r="O114" s="160"/>
      <c r="Q114" s="124"/>
      <c r="R114" s="204"/>
      <c r="S114" s="204"/>
      <c r="T114" s="204"/>
      <c r="U114" s="246"/>
      <c r="V114" s="542" t="s">
        <v>177</v>
      </c>
      <c r="W114" s="542"/>
      <c r="X114" s="542"/>
      <c r="Y114" s="542"/>
      <c r="Z114" s="156">
        <f>COUNTIF(Z4:Z107,"&gt;9")</f>
        <v>48</v>
      </c>
      <c r="AA114" s="156"/>
      <c r="AB114" s="156"/>
      <c r="AC114" s="158">
        <f>AA114+AB114</f>
        <v>0</v>
      </c>
      <c r="AD114" s="159"/>
      <c r="AE114" s="160"/>
      <c r="AF114" s="124"/>
      <c r="AG114" s="204"/>
      <c r="AH114" s="204"/>
      <c r="AI114" s="204"/>
      <c r="AJ114" s="246"/>
      <c r="AK114" s="542" t="s">
        <v>177</v>
      </c>
      <c r="AL114" s="542"/>
      <c r="AM114" s="542"/>
      <c r="AN114" s="542"/>
      <c r="AO114" s="156">
        <f>COUNTIF(AO4:AO107,"&gt;9")</f>
        <v>50</v>
      </c>
      <c r="AP114" s="156"/>
      <c r="AQ114" s="156"/>
      <c r="AR114" s="158">
        <f>AP114+AQ114</f>
        <v>0</v>
      </c>
      <c r="AS114" s="159"/>
      <c r="AT114" s="160"/>
      <c r="AU114" s="124"/>
      <c r="AV114" s="204"/>
      <c r="AW114" s="204"/>
      <c r="AX114" s="204"/>
      <c r="AY114" s="246"/>
      <c r="AZ114" s="542" t="s">
        <v>177</v>
      </c>
      <c r="BA114" s="542"/>
      <c r="BB114" s="542"/>
      <c r="BC114" s="542"/>
      <c r="BD114" s="156">
        <f>COUNTIF(BD4:BD107,"&gt;9")</f>
        <v>47</v>
      </c>
      <c r="BE114" s="156"/>
      <c r="BF114" s="156"/>
      <c r="BG114" s="158">
        <f>BE114+BF114</f>
        <v>0</v>
      </c>
      <c r="BH114" s="159"/>
      <c r="BI114" s="160"/>
      <c r="BJ114" s="160"/>
      <c r="BK114" s="124"/>
      <c r="BL114" s="204"/>
      <c r="BM114" s="204"/>
      <c r="BN114" s="204"/>
      <c r="BO114" s="246"/>
      <c r="BP114" s="542" t="s">
        <v>177</v>
      </c>
      <c r="BQ114" s="542"/>
      <c r="BR114" s="542"/>
      <c r="BS114" s="542"/>
      <c r="BT114" s="156">
        <f>COUNTIF(BT4:BT107,"&gt;9")</f>
        <v>55</v>
      </c>
      <c r="BU114" s="156"/>
      <c r="BV114" s="156"/>
      <c r="BW114" s="158">
        <f>BU114+BV114</f>
        <v>0</v>
      </c>
      <c r="BX114" s="159"/>
      <c r="BY114" s="160"/>
      <c r="BZ114" s="160"/>
      <c r="CA114" s="124"/>
      <c r="CB114" s="204"/>
      <c r="CC114" s="204"/>
      <c r="CD114" s="204"/>
      <c r="CE114" s="246"/>
      <c r="CF114" s="542" t="s">
        <v>177</v>
      </c>
      <c r="CG114" s="542"/>
      <c r="CH114" s="542"/>
      <c r="CI114" s="542"/>
      <c r="CJ114" s="156">
        <f>COUNTIF(CJ4:CJ107,"&gt;9")</f>
        <v>26</v>
      </c>
      <c r="CK114" s="156"/>
      <c r="CL114" s="156"/>
      <c r="CM114" s="158">
        <f>CK114+CL114</f>
        <v>0</v>
      </c>
      <c r="CN114" s="159"/>
      <c r="CO114" s="160"/>
      <c r="CP114" s="390"/>
      <c r="CQ114" s="387"/>
      <c r="CR114" s="387"/>
      <c r="CS114" s="387"/>
      <c r="CT114" s="391"/>
      <c r="CU114" s="583" t="s">
        <v>177</v>
      </c>
      <c r="CV114" s="583"/>
      <c r="CW114" s="583"/>
      <c r="CX114" s="583"/>
      <c r="CY114" s="392">
        <f>COUNTIF(CY4:CY107,"&gt;9")</f>
        <v>35</v>
      </c>
      <c r="CZ114" s="392"/>
      <c r="DA114" s="392"/>
      <c r="DB114" s="394">
        <f>CZ114+DA114</f>
        <v>0</v>
      </c>
      <c r="DC114" s="159"/>
      <c r="DD114" s="160"/>
      <c r="DE114" s="124"/>
      <c r="DF114" s="204"/>
      <c r="DG114" s="204"/>
      <c r="DH114" s="204"/>
      <c r="DI114" s="246"/>
      <c r="DJ114" s="542" t="s">
        <v>177</v>
      </c>
      <c r="DK114" s="542"/>
      <c r="DL114" s="542"/>
      <c r="DM114" s="542"/>
      <c r="DN114" s="156">
        <f>COUNTIF(DN4:DN107,"&gt;9")</f>
        <v>4</v>
      </c>
      <c r="DO114" s="156"/>
      <c r="DP114" s="156"/>
      <c r="DQ114" s="158">
        <f>DO114+DP114</f>
        <v>0</v>
      </c>
      <c r="DR114" s="159"/>
      <c r="DS114" s="160"/>
      <c r="DT114" s="124"/>
      <c r="DU114" s="204"/>
      <c r="DV114" s="204"/>
      <c r="DW114" s="204"/>
      <c r="DX114" s="246"/>
      <c r="DY114" s="542" t="s">
        <v>177</v>
      </c>
      <c r="DZ114" s="542"/>
      <c r="EA114" s="542"/>
      <c r="EB114" s="542"/>
      <c r="EC114" s="156">
        <f>COUNTIF(EC4:EC107,"&gt;9")</f>
        <v>9</v>
      </c>
      <c r="ED114" s="156"/>
      <c r="EE114" s="156"/>
      <c r="EF114" s="158">
        <f>ED114+EE114</f>
        <v>0</v>
      </c>
      <c r="EG114" s="159"/>
      <c r="EH114" s="160"/>
      <c r="EI114" s="124"/>
      <c r="EJ114" s="204"/>
      <c r="EK114" s="204"/>
      <c r="EL114" s="204"/>
      <c r="EM114" s="246"/>
      <c r="EN114" s="542" t="s">
        <v>177</v>
      </c>
      <c r="EO114" s="542"/>
      <c r="EP114" s="542"/>
      <c r="EQ114" s="542"/>
      <c r="ER114" s="156">
        <f>COUNTIF(ER4:ER107,"&gt;9")</f>
        <v>13</v>
      </c>
      <c r="ES114" s="156"/>
      <c r="ET114" s="156"/>
      <c r="EU114" s="158">
        <f>ES114+ET114</f>
        <v>0</v>
      </c>
      <c r="EV114" s="159"/>
      <c r="EW114" s="160"/>
      <c r="EX114" s="124"/>
      <c r="EY114" s="204"/>
      <c r="EZ114" s="204"/>
      <c r="FA114" s="204"/>
      <c r="FB114" s="246"/>
      <c r="FC114" s="542" t="s">
        <v>177</v>
      </c>
      <c r="FD114" s="542"/>
      <c r="FE114" s="542"/>
      <c r="FF114" s="542"/>
      <c r="FG114" s="156">
        <f>COUNTIF(FG4:FG107,"&gt;9")</f>
        <v>6</v>
      </c>
      <c r="FH114" s="156"/>
      <c r="FI114" s="156"/>
      <c r="FJ114" s="158">
        <f>FH114+FI114</f>
        <v>0</v>
      </c>
      <c r="FK114" s="159"/>
      <c r="FL114" s="160"/>
      <c r="FM114" s="124"/>
      <c r="FN114" s="204"/>
      <c r="FO114" s="204"/>
      <c r="FP114" s="204"/>
      <c r="FQ114" s="246"/>
      <c r="FR114" s="542" t="s">
        <v>177</v>
      </c>
      <c r="FS114" s="542"/>
      <c r="FT114" s="542"/>
      <c r="FU114" s="542"/>
      <c r="FV114" s="156">
        <f>COUNTIF(FV4:FV107,"&gt;9")</f>
        <v>17</v>
      </c>
      <c r="FW114" s="156"/>
      <c r="FX114" s="156"/>
      <c r="FY114" s="158">
        <f>FW114+FX114</f>
        <v>0</v>
      </c>
      <c r="FZ114" s="159"/>
      <c r="GA114" s="160"/>
      <c r="GB114" s="124"/>
      <c r="GC114" s="204"/>
      <c r="GD114" s="204"/>
      <c r="GE114" s="204"/>
      <c r="GF114" s="246"/>
      <c r="GG114" s="542" t="s">
        <v>177</v>
      </c>
      <c r="GH114" s="542"/>
      <c r="GI114" s="542"/>
      <c r="GJ114" s="542"/>
      <c r="GK114" s="156">
        <f>COUNTIF(GK4:GK107,"&gt;9")</f>
        <v>26</v>
      </c>
      <c r="GL114" s="156"/>
      <c r="GM114" s="156"/>
      <c r="GN114" s="158">
        <f>GL114+GM114</f>
        <v>0</v>
      </c>
      <c r="GO114" s="159"/>
      <c r="GP114" s="160"/>
      <c r="GQ114" s="124"/>
      <c r="GR114" s="204"/>
      <c r="GS114" s="204"/>
      <c r="GT114" s="204"/>
      <c r="GU114" s="246"/>
      <c r="GV114" s="542" t="s">
        <v>177</v>
      </c>
      <c r="GW114" s="542"/>
      <c r="GX114" s="542"/>
      <c r="GY114" s="542"/>
      <c r="GZ114" s="156">
        <f>COUNTIF(GZ4:GZ107,"&gt;9")</f>
        <v>40</v>
      </c>
      <c r="HA114" s="156"/>
      <c r="HB114" s="156"/>
      <c r="HC114" s="158">
        <f>HA114+HB114</f>
        <v>0</v>
      </c>
      <c r="HD114" s="159"/>
      <c r="HE114" s="160"/>
      <c r="HF114" s="124"/>
      <c r="HG114" s="204"/>
      <c r="HH114" s="204"/>
      <c r="HI114" s="204"/>
      <c r="HJ114" s="246"/>
      <c r="HK114" s="542" t="s">
        <v>177</v>
      </c>
      <c r="HL114" s="542"/>
      <c r="HM114" s="542"/>
      <c r="HN114" s="542"/>
      <c r="HO114" s="156">
        <f>COUNTIF(HO4:HO107,"&gt;9")</f>
        <v>10</v>
      </c>
      <c r="HP114" s="156"/>
      <c r="HQ114" s="156"/>
      <c r="HR114" s="158">
        <f>HP114+HQ114</f>
        <v>0</v>
      </c>
      <c r="HS114" s="159"/>
      <c r="HT114" s="160"/>
      <c r="HU114" s="124"/>
      <c r="HV114" s="204"/>
      <c r="HW114" s="204"/>
      <c r="HX114" s="204"/>
      <c r="HY114" s="246"/>
      <c r="HZ114" s="542" t="s">
        <v>177</v>
      </c>
      <c r="IA114" s="542"/>
      <c r="IB114" s="542"/>
      <c r="IC114" s="542"/>
      <c r="ID114" s="156">
        <f>COUNTIF(ID4:ID107,"&gt;9")</f>
        <v>20</v>
      </c>
      <c r="IE114" s="156"/>
      <c r="IF114" s="156"/>
      <c r="IG114" s="158">
        <f>IE114+IF114</f>
        <v>0</v>
      </c>
      <c r="IH114" s="159"/>
      <c r="II114" s="160"/>
      <c r="IJ114" s="124"/>
      <c r="IK114" s="204"/>
      <c r="IL114" s="204"/>
      <c r="IM114" s="204"/>
      <c r="IN114" s="246"/>
      <c r="IO114" s="542" t="s">
        <v>177</v>
      </c>
      <c r="IP114" s="542"/>
      <c r="IQ114" s="542"/>
      <c r="IR114" s="542"/>
      <c r="IS114" s="156">
        <f>COUNTIF(IS4:IS107,"&gt;9")</f>
        <v>10</v>
      </c>
      <c r="IT114" s="156"/>
      <c r="IU114" s="156"/>
      <c r="IV114" s="158">
        <f>IT114+IU114</f>
        <v>0</v>
      </c>
      <c r="IW114" s="159"/>
      <c r="IX114" s="160"/>
      <c r="IY114" s="124"/>
      <c r="IZ114" s="204"/>
      <c r="JA114" s="204"/>
      <c r="JB114" s="204"/>
      <c r="JC114" s="246"/>
      <c r="JD114" s="542" t="s">
        <v>177</v>
      </c>
      <c r="JE114" s="542"/>
      <c r="JF114" s="542"/>
      <c r="JG114" s="542"/>
      <c r="JH114" s="156">
        <f>COUNTIF(JH4:JH107,"&gt;9")</f>
        <v>47</v>
      </c>
      <c r="JI114" s="156"/>
      <c r="JJ114" s="156"/>
      <c r="JK114" s="158">
        <f>JI114+JJ114</f>
        <v>0</v>
      </c>
      <c r="JL114" s="159"/>
      <c r="JM114" s="160"/>
      <c r="JN114" s="124"/>
      <c r="JO114" s="204"/>
      <c r="JP114" s="204"/>
      <c r="JQ114" s="204"/>
      <c r="JR114" s="246"/>
      <c r="JS114" s="542" t="s">
        <v>177</v>
      </c>
      <c r="JT114" s="542"/>
      <c r="JU114" s="542"/>
      <c r="JV114" s="542"/>
      <c r="JW114" s="156">
        <f>COUNTIF(JW4:JW107,"&gt;9")</f>
        <v>10</v>
      </c>
      <c r="JX114" s="156"/>
      <c r="JY114" s="156"/>
      <c r="JZ114" s="158">
        <f>JX114+JY114</f>
        <v>0</v>
      </c>
      <c r="KA114" s="159"/>
      <c r="KB114" s="160"/>
      <c r="KC114" s="124"/>
      <c r="KD114" s="204"/>
      <c r="KE114" s="204"/>
      <c r="KF114" s="204"/>
      <c r="KG114" s="246"/>
      <c r="KH114" s="542" t="s">
        <v>177</v>
      </c>
      <c r="KI114" s="542"/>
      <c r="KJ114" s="542"/>
      <c r="KK114" s="542"/>
      <c r="KL114" s="156">
        <f>COUNTIF(KL4:KL107,"&gt;9")</f>
        <v>19</v>
      </c>
      <c r="KM114" s="156"/>
      <c r="KN114" s="156"/>
      <c r="KO114" s="158">
        <f>KM114+KN114</f>
        <v>0</v>
      </c>
      <c r="KP114" s="159"/>
      <c r="KQ114" s="160"/>
      <c r="KR114" s="124"/>
      <c r="KS114" s="204"/>
      <c r="KT114" s="204"/>
      <c r="KU114" s="204"/>
      <c r="KV114" s="246"/>
      <c r="KW114" s="542" t="s">
        <v>177</v>
      </c>
      <c r="KX114" s="542"/>
      <c r="KY114" s="542"/>
      <c r="KZ114" s="542"/>
      <c r="LA114" s="156">
        <f>COUNTIF(LA4:LA107,"&gt;9")</f>
        <v>59</v>
      </c>
      <c r="LB114" s="156"/>
      <c r="LC114" s="156"/>
      <c r="LD114" s="158">
        <f>LB114+LC114</f>
        <v>0</v>
      </c>
      <c r="LE114" s="159"/>
      <c r="LF114" s="160"/>
      <c r="LG114" s="160"/>
      <c r="LH114" s="124"/>
      <c r="LI114" s="204"/>
      <c r="LJ114" s="204"/>
      <c r="LK114" s="204"/>
      <c r="LL114" s="204"/>
      <c r="LM114" s="205"/>
      <c r="LN114" s="204"/>
      <c r="LO114" s="204"/>
      <c r="LP114" s="151"/>
      <c r="LQ114" s="542" t="s">
        <v>176</v>
      </c>
      <c r="LR114" s="542"/>
      <c r="LS114" s="542"/>
      <c r="LT114" s="542"/>
      <c r="LU114" s="542"/>
      <c r="LV114" s="156">
        <f>COUNTIF(LV5:LV108,"&gt;24")</f>
        <v>17</v>
      </c>
      <c r="LW114" s="156"/>
      <c r="LX114" s="156"/>
      <c r="LY114" s="158">
        <f>LW114+LX114</f>
        <v>0</v>
      </c>
      <c r="LZ114" s="159"/>
      <c r="MA114" s="160"/>
      <c r="MB114" s="160"/>
      <c r="MC114" s="124"/>
      <c r="MD114" s="204"/>
      <c r="ME114" s="204"/>
      <c r="MF114" s="204"/>
      <c r="MG114" s="204"/>
      <c r="MH114" s="205"/>
      <c r="MI114" s="204"/>
      <c r="MJ114" s="204"/>
      <c r="MK114" s="151"/>
      <c r="ML114" s="542" t="s">
        <v>176</v>
      </c>
      <c r="MM114" s="542"/>
      <c r="MN114" s="542"/>
      <c r="MO114" s="542"/>
      <c r="MP114" s="542"/>
      <c r="MQ114" s="156">
        <f>COUNTIF(MQ5:MQ108,"&gt;24")</f>
        <v>0</v>
      </c>
      <c r="MR114" s="156"/>
      <c r="MS114" s="156"/>
      <c r="MT114" s="158">
        <f>MR114+MS114</f>
        <v>0</v>
      </c>
      <c r="MU114" s="159"/>
      <c r="MV114" s="160"/>
      <c r="MX114" s="124"/>
      <c r="MY114" s="204"/>
      <c r="MZ114" s="204"/>
      <c r="NA114" s="204"/>
      <c r="NB114" s="204"/>
      <c r="NC114" s="205"/>
      <c r="ND114" s="204"/>
      <c r="NE114" s="204"/>
      <c r="NF114" s="151"/>
      <c r="NG114" s="542" t="s">
        <v>176</v>
      </c>
      <c r="NH114" s="542"/>
      <c r="NI114" s="542"/>
      <c r="NJ114" s="542"/>
      <c r="NK114" s="542"/>
      <c r="NL114" s="156">
        <f>COUNTIF(NL5:NL108,"&gt;24")</f>
        <v>0</v>
      </c>
      <c r="NM114" s="156"/>
      <c r="NN114" s="156"/>
      <c r="NO114" s="158">
        <f>NM114+NN114</f>
        <v>0</v>
      </c>
      <c r="NP114" s="159"/>
      <c r="NQ114" s="160"/>
      <c r="NS114" s="124"/>
      <c r="NT114" s="204"/>
      <c r="NU114" s="204"/>
      <c r="NV114" s="204"/>
      <c r="NW114" s="204"/>
      <c r="NX114" s="205"/>
      <c r="NY114" s="204"/>
      <c r="NZ114" s="204"/>
      <c r="OA114" s="151"/>
      <c r="OB114" s="542" t="s">
        <v>176</v>
      </c>
      <c r="OC114" s="542"/>
      <c r="OD114" s="542"/>
      <c r="OE114" s="542"/>
      <c r="OF114" s="542"/>
      <c r="OG114" s="156">
        <f>COUNTIF(OG5:OG108,"&gt;24")</f>
        <v>65</v>
      </c>
      <c r="OH114" s="156"/>
      <c r="OI114" s="156"/>
      <c r="OJ114" s="158">
        <f>OH114+OI114</f>
        <v>0</v>
      </c>
      <c r="OK114" s="159"/>
      <c r="OL114" s="160"/>
      <c r="OQ114" s="474"/>
      <c r="OR114" s="487"/>
      <c r="OS114" s="487"/>
      <c r="OT114" s="487"/>
      <c r="OU114" s="490"/>
      <c r="OV114" s="534" t="s">
        <v>177</v>
      </c>
      <c r="OW114" s="534"/>
      <c r="OX114" s="534"/>
      <c r="OY114" s="534"/>
      <c r="OZ114" s="491">
        <f>COUNTIF(OZ4:OZ107,"&gt;9")</f>
        <v>33</v>
      </c>
      <c r="PA114" s="491"/>
      <c r="PB114" s="491"/>
      <c r="PC114" s="493">
        <f>PA114+PB114</f>
        <v>0</v>
      </c>
      <c r="PD114" s="159"/>
      <c r="PE114" s="160"/>
      <c r="PF114" s="124"/>
      <c r="PG114" s="204"/>
      <c r="PH114" s="204"/>
      <c r="PI114" s="204"/>
      <c r="PJ114" s="246"/>
      <c r="PK114" s="542" t="s">
        <v>177</v>
      </c>
      <c r="PL114" s="542"/>
      <c r="PM114" s="542"/>
      <c r="PN114" s="542"/>
      <c r="PO114" s="156">
        <f>COUNTIF(PO4:PO107,"&gt;9")</f>
        <v>40</v>
      </c>
      <c r="PP114" s="156"/>
      <c r="PQ114" s="156"/>
      <c r="PR114" s="158">
        <f>PP114+PQ114</f>
        <v>0</v>
      </c>
      <c r="PS114" s="159"/>
      <c r="PT114" s="160"/>
      <c r="PU114" s="124"/>
      <c r="PV114" s="204"/>
      <c r="PW114" s="204"/>
      <c r="PX114" s="204"/>
      <c r="PY114" s="246"/>
      <c r="PZ114" s="542" t="s">
        <v>177</v>
      </c>
      <c r="QA114" s="542"/>
      <c r="QB114" s="542"/>
      <c r="QC114" s="542"/>
      <c r="QD114" s="156">
        <f>COUNTIF(QD4:QD107,"&gt;9")</f>
        <v>10</v>
      </c>
      <c r="QE114" s="156"/>
      <c r="QF114" s="156"/>
      <c r="QG114" s="158">
        <f>QE114+QF114</f>
        <v>0</v>
      </c>
      <c r="QH114" s="159"/>
      <c r="QI114" s="160"/>
      <c r="QJ114" s="124"/>
      <c r="QK114" s="204"/>
      <c r="QL114" s="204"/>
      <c r="QM114" s="204"/>
      <c r="QN114" s="246"/>
      <c r="QO114" s="542" t="s">
        <v>177</v>
      </c>
      <c r="QP114" s="542"/>
      <c r="QQ114" s="542"/>
      <c r="QR114" s="542"/>
      <c r="QS114" s="156">
        <f>COUNTIF(QS4:QS107,"&gt;9")</f>
        <v>5</v>
      </c>
      <c r="QT114" s="156"/>
      <c r="QU114" s="156"/>
      <c r="QV114" s="158">
        <f>QT114+QU114</f>
        <v>0</v>
      </c>
      <c r="QW114" s="159"/>
      <c r="QX114" s="160"/>
      <c r="QY114" s="124"/>
      <c r="QZ114" s="204"/>
      <c r="RA114" s="204"/>
      <c r="RB114" s="204"/>
      <c r="RC114" s="246"/>
      <c r="RD114" s="542" t="s">
        <v>177</v>
      </c>
      <c r="RE114" s="542"/>
      <c r="RF114" s="542"/>
      <c r="RG114" s="542"/>
      <c r="RH114" s="156">
        <f>COUNTIF(RH4:RH107,"&gt;9")</f>
        <v>52</v>
      </c>
      <c r="RI114" s="156"/>
      <c r="RJ114" s="156"/>
      <c r="RK114" s="158">
        <f>RI114+RJ114</f>
        <v>0</v>
      </c>
      <c r="RL114" s="159"/>
      <c r="RM114" s="160"/>
    </row>
    <row r="115" spans="1:481" ht="14.4">
      <c r="A115" s="124"/>
      <c r="B115" s="204"/>
      <c r="C115" s="204"/>
      <c r="D115" s="204"/>
      <c r="E115" s="246"/>
      <c r="F115" s="542" t="s">
        <v>173</v>
      </c>
      <c r="G115" s="542"/>
      <c r="H115" s="542"/>
      <c r="I115" s="542"/>
      <c r="J115" s="156">
        <f>COUNTIF(J4:J107,"&gt;4")</f>
        <v>11</v>
      </c>
      <c r="K115" s="156"/>
      <c r="L115" s="156"/>
      <c r="M115" s="158">
        <f>K115+L115</f>
        <v>0</v>
      </c>
      <c r="N115" s="159"/>
      <c r="O115" s="160"/>
      <c r="Q115" s="124"/>
      <c r="R115" s="204"/>
      <c r="S115" s="204"/>
      <c r="T115" s="204"/>
      <c r="U115" s="246"/>
      <c r="V115" s="542" t="s">
        <v>173</v>
      </c>
      <c r="W115" s="542"/>
      <c r="X115" s="542"/>
      <c r="Y115" s="542"/>
      <c r="Z115" s="156">
        <f>COUNTIF(Z4:Z107,"&gt;4")</f>
        <v>49</v>
      </c>
      <c r="AA115" s="156"/>
      <c r="AB115" s="156"/>
      <c r="AC115" s="158">
        <f>AA115+AB115</f>
        <v>0</v>
      </c>
      <c r="AD115" s="159"/>
      <c r="AE115" s="160"/>
      <c r="AF115" s="124"/>
      <c r="AG115" s="204"/>
      <c r="AH115" s="204"/>
      <c r="AI115" s="204"/>
      <c r="AJ115" s="246"/>
      <c r="AK115" s="542" t="s">
        <v>173</v>
      </c>
      <c r="AL115" s="542"/>
      <c r="AM115" s="542"/>
      <c r="AN115" s="542"/>
      <c r="AO115" s="156">
        <f>COUNTIF(AO4:AO107,"&gt;4")</f>
        <v>52</v>
      </c>
      <c r="AP115" s="156"/>
      <c r="AQ115" s="156"/>
      <c r="AR115" s="158">
        <f>AP115+AQ115</f>
        <v>0</v>
      </c>
      <c r="AS115" s="159"/>
      <c r="AT115" s="160"/>
      <c r="AU115" s="124"/>
      <c r="AV115" s="204"/>
      <c r="AW115" s="204"/>
      <c r="AX115" s="204"/>
      <c r="AY115" s="246"/>
      <c r="AZ115" s="542" t="s">
        <v>173</v>
      </c>
      <c r="BA115" s="542"/>
      <c r="BB115" s="542"/>
      <c r="BC115" s="542"/>
      <c r="BD115" s="156">
        <f>COUNTIF(BD4:BD107,"&gt;4")</f>
        <v>49</v>
      </c>
      <c r="BE115" s="156"/>
      <c r="BF115" s="156"/>
      <c r="BG115" s="158">
        <f>BE115+BF115</f>
        <v>0</v>
      </c>
      <c r="BH115" s="159"/>
      <c r="BI115" s="160"/>
      <c r="BJ115" s="160"/>
      <c r="BK115" s="124"/>
      <c r="BL115" s="204"/>
      <c r="BM115" s="204"/>
      <c r="BN115" s="204"/>
      <c r="BO115" s="246"/>
      <c r="BP115" s="542" t="s">
        <v>173</v>
      </c>
      <c r="BQ115" s="542"/>
      <c r="BR115" s="542"/>
      <c r="BS115" s="542"/>
      <c r="BT115" s="156">
        <f>COUNTIF(BT4:BT107,"&gt;4")</f>
        <v>57</v>
      </c>
      <c r="BU115" s="156"/>
      <c r="BV115" s="156"/>
      <c r="BW115" s="158">
        <f>BU115+BV115</f>
        <v>0</v>
      </c>
      <c r="BX115" s="159"/>
      <c r="BY115" s="160"/>
      <c r="BZ115" s="160"/>
      <c r="CA115" s="124"/>
      <c r="CB115" s="204"/>
      <c r="CC115" s="204"/>
      <c r="CD115" s="204"/>
      <c r="CE115" s="246"/>
      <c r="CF115" s="542" t="s">
        <v>173</v>
      </c>
      <c r="CG115" s="542"/>
      <c r="CH115" s="542"/>
      <c r="CI115" s="542"/>
      <c r="CJ115" s="156">
        <f>COUNTIF(CJ4:CJ107,"&gt;4")</f>
        <v>28</v>
      </c>
      <c r="CK115" s="156"/>
      <c r="CL115" s="156"/>
      <c r="CM115" s="158">
        <f>CK115+CL115</f>
        <v>0</v>
      </c>
      <c r="CN115" s="159"/>
      <c r="CO115" s="160"/>
      <c r="CP115" s="390"/>
      <c r="CQ115" s="387"/>
      <c r="CR115" s="387"/>
      <c r="CS115" s="387"/>
      <c r="CT115" s="391"/>
      <c r="CU115" s="583" t="s">
        <v>173</v>
      </c>
      <c r="CV115" s="583"/>
      <c r="CW115" s="583"/>
      <c r="CX115" s="583"/>
      <c r="CY115" s="392">
        <f>COUNTIF(CY4:CY107,"&gt;4")</f>
        <v>38</v>
      </c>
      <c r="CZ115" s="392"/>
      <c r="DA115" s="392"/>
      <c r="DB115" s="394">
        <f>CZ115+DA115</f>
        <v>0</v>
      </c>
      <c r="DC115" s="159"/>
      <c r="DD115" s="160"/>
      <c r="DE115" s="124"/>
      <c r="DF115" s="204"/>
      <c r="DG115" s="204"/>
      <c r="DH115" s="204"/>
      <c r="DI115" s="246"/>
      <c r="DJ115" s="542" t="s">
        <v>173</v>
      </c>
      <c r="DK115" s="542"/>
      <c r="DL115" s="542"/>
      <c r="DM115" s="542"/>
      <c r="DN115" s="156">
        <f>COUNTIF(DN4:DN107,"&gt;4")</f>
        <v>9</v>
      </c>
      <c r="DO115" s="156"/>
      <c r="DP115" s="156"/>
      <c r="DQ115" s="158">
        <f>DO115+DP115</f>
        <v>0</v>
      </c>
      <c r="DR115" s="159"/>
      <c r="DS115" s="160"/>
      <c r="DT115" s="124"/>
      <c r="DU115" s="204"/>
      <c r="DV115" s="204"/>
      <c r="DW115" s="204"/>
      <c r="DX115" s="246"/>
      <c r="DY115" s="542" t="s">
        <v>173</v>
      </c>
      <c r="DZ115" s="542"/>
      <c r="EA115" s="542"/>
      <c r="EB115" s="542"/>
      <c r="EC115" s="156">
        <f>COUNTIF(EC4:EC107,"&gt;4")</f>
        <v>12</v>
      </c>
      <c r="ED115" s="156"/>
      <c r="EE115" s="156"/>
      <c r="EF115" s="158">
        <f>ED115+EE115</f>
        <v>0</v>
      </c>
      <c r="EG115" s="159"/>
      <c r="EH115" s="160"/>
      <c r="EI115" s="124"/>
      <c r="EJ115" s="204"/>
      <c r="EK115" s="204"/>
      <c r="EL115" s="204"/>
      <c r="EM115" s="246"/>
      <c r="EN115" s="542" t="s">
        <v>173</v>
      </c>
      <c r="EO115" s="542"/>
      <c r="EP115" s="542"/>
      <c r="EQ115" s="542"/>
      <c r="ER115" s="156">
        <f>COUNTIF(ER4:ER107,"&gt;4")</f>
        <v>16</v>
      </c>
      <c r="ES115" s="156"/>
      <c r="ET115" s="156"/>
      <c r="EU115" s="158">
        <f>ES115+ET115</f>
        <v>0</v>
      </c>
      <c r="EV115" s="159"/>
      <c r="EW115" s="160"/>
      <c r="EX115" s="124"/>
      <c r="EY115" s="204"/>
      <c r="EZ115" s="204"/>
      <c r="FA115" s="204"/>
      <c r="FB115" s="246"/>
      <c r="FC115" s="542" t="s">
        <v>173</v>
      </c>
      <c r="FD115" s="542"/>
      <c r="FE115" s="542"/>
      <c r="FF115" s="542"/>
      <c r="FG115" s="156">
        <f>COUNTIF(FG4:FG107,"&gt;4")</f>
        <v>7</v>
      </c>
      <c r="FH115" s="156"/>
      <c r="FI115" s="156"/>
      <c r="FJ115" s="158">
        <f>FH115+FI115</f>
        <v>0</v>
      </c>
      <c r="FK115" s="159"/>
      <c r="FL115" s="160"/>
      <c r="FM115" s="124"/>
      <c r="FN115" s="204"/>
      <c r="FO115" s="204"/>
      <c r="FP115" s="204"/>
      <c r="FQ115" s="246"/>
      <c r="FR115" s="542" t="s">
        <v>173</v>
      </c>
      <c r="FS115" s="542"/>
      <c r="FT115" s="542"/>
      <c r="FU115" s="542"/>
      <c r="FV115" s="156">
        <f>COUNTIF(FV4:FV107,"&gt;4")</f>
        <v>27</v>
      </c>
      <c r="FW115" s="156"/>
      <c r="FX115" s="156"/>
      <c r="FY115" s="158">
        <f>FW115+FX115</f>
        <v>0</v>
      </c>
      <c r="FZ115" s="159"/>
      <c r="GA115" s="160"/>
      <c r="GB115" s="124"/>
      <c r="GC115" s="204"/>
      <c r="GD115" s="204"/>
      <c r="GE115" s="204"/>
      <c r="GF115" s="246"/>
      <c r="GG115" s="542" t="s">
        <v>173</v>
      </c>
      <c r="GH115" s="542"/>
      <c r="GI115" s="542"/>
      <c r="GJ115" s="542"/>
      <c r="GK115" s="156">
        <f>COUNTIF(GK4:GK107,"&gt;4")</f>
        <v>34</v>
      </c>
      <c r="GL115" s="156"/>
      <c r="GM115" s="156"/>
      <c r="GN115" s="158">
        <f>GL115+GM115</f>
        <v>0</v>
      </c>
      <c r="GO115" s="159"/>
      <c r="GP115" s="160"/>
      <c r="GQ115" s="124"/>
      <c r="GR115" s="204"/>
      <c r="GS115" s="204"/>
      <c r="GT115" s="204"/>
      <c r="GU115" s="246"/>
      <c r="GV115" s="542" t="s">
        <v>173</v>
      </c>
      <c r="GW115" s="542"/>
      <c r="GX115" s="542"/>
      <c r="GY115" s="542"/>
      <c r="GZ115" s="156">
        <f>COUNTIF(GZ4:GZ107,"&gt;4")</f>
        <v>40</v>
      </c>
      <c r="HA115" s="156"/>
      <c r="HB115" s="156"/>
      <c r="HC115" s="158">
        <f>HA115+HB115</f>
        <v>0</v>
      </c>
      <c r="HD115" s="159"/>
      <c r="HE115" s="160"/>
      <c r="HF115" s="124"/>
      <c r="HG115" s="204"/>
      <c r="HH115" s="204"/>
      <c r="HI115" s="204"/>
      <c r="HJ115" s="246"/>
      <c r="HK115" s="542" t="s">
        <v>173</v>
      </c>
      <c r="HL115" s="542"/>
      <c r="HM115" s="542"/>
      <c r="HN115" s="542"/>
      <c r="HO115" s="156">
        <f>COUNTIF(HO4:HO107,"&gt;4")</f>
        <v>10</v>
      </c>
      <c r="HP115" s="156"/>
      <c r="HQ115" s="156"/>
      <c r="HR115" s="158">
        <f>HP115+HQ115</f>
        <v>0</v>
      </c>
      <c r="HS115" s="159"/>
      <c r="HT115" s="160"/>
      <c r="HU115" s="124"/>
      <c r="HV115" s="204"/>
      <c r="HW115" s="204"/>
      <c r="HX115" s="204"/>
      <c r="HY115" s="246"/>
      <c r="HZ115" s="542" t="s">
        <v>173</v>
      </c>
      <c r="IA115" s="542"/>
      <c r="IB115" s="542"/>
      <c r="IC115" s="542"/>
      <c r="ID115" s="156">
        <f>COUNTIF(ID4:ID107,"&gt;4")</f>
        <v>20</v>
      </c>
      <c r="IE115" s="156"/>
      <c r="IF115" s="156"/>
      <c r="IG115" s="158">
        <f>IE115+IF115</f>
        <v>0</v>
      </c>
      <c r="IH115" s="159"/>
      <c r="II115" s="160"/>
      <c r="IJ115" s="124"/>
      <c r="IK115" s="204"/>
      <c r="IL115" s="204"/>
      <c r="IM115" s="204"/>
      <c r="IN115" s="246"/>
      <c r="IO115" s="542" t="s">
        <v>173</v>
      </c>
      <c r="IP115" s="542"/>
      <c r="IQ115" s="542"/>
      <c r="IR115" s="542"/>
      <c r="IS115" s="156">
        <f>COUNTIF(IS4:IS107,"&gt;4")</f>
        <v>10</v>
      </c>
      <c r="IT115" s="156"/>
      <c r="IU115" s="156"/>
      <c r="IV115" s="158">
        <f>IT115+IU115</f>
        <v>0</v>
      </c>
      <c r="IW115" s="159"/>
      <c r="IX115" s="160"/>
      <c r="IY115" s="124"/>
      <c r="IZ115" s="204"/>
      <c r="JA115" s="204"/>
      <c r="JB115" s="204"/>
      <c r="JC115" s="246"/>
      <c r="JD115" s="542" t="s">
        <v>173</v>
      </c>
      <c r="JE115" s="542"/>
      <c r="JF115" s="542"/>
      <c r="JG115" s="542"/>
      <c r="JH115" s="156">
        <f>COUNTIF(JH4:JH107,"&gt;4")</f>
        <v>49</v>
      </c>
      <c r="JI115" s="156"/>
      <c r="JJ115" s="156"/>
      <c r="JK115" s="158">
        <f>JI115+JJ115</f>
        <v>0</v>
      </c>
      <c r="JL115" s="159"/>
      <c r="JM115" s="160"/>
      <c r="JN115" s="124"/>
      <c r="JO115" s="204"/>
      <c r="JP115" s="204"/>
      <c r="JQ115" s="204"/>
      <c r="JR115" s="246"/>
      <c r="JS115" s="542" t="s">
        <v>173</v>
      </c>
      <c r="JT115" s="542"/>
      <c r="JU115" s="542"/>
      <c r="JV115" s="542"/>
      <c r="JW115" s="156">
        <f>COUNTIF(JW4:JW107,"&gt;4")</f>
        <v>10</v>
      </c>
      <c r="JX115" s="156"/>
      <c r="JY115" s="156"/>
      <c r="JZ115" s="158">
        <f>JX115+JY115</f>
        <v>0</v>
      </c>
      <c r="KA115" s="159"/>
      <c r="KB115" s="160"/>
      <c r="KC115" s="124"/>
      <c r="KD115" s="204"/>
      <c r="KE115" s="204"/>
      <c r="KF115" s="204"/>
      <c r="KG115" s="246"/>
      <c r="KH115" s="542" t="s">
        <v>173</v>
      </c>
      <c r="KI115" s="542"/>
      <c r="KJ115" s="542"/>
      <c r="KK115" s="542"/>
      <c r="KL115" s="156">
        <f>COUNTIF(KL4:KL107,"&gt;4")</f>
        <v>20</v>
      </c>
      <c r="KM115" s="156"/>
      <c r="KN115" s="156"/>
      <c r="KO115" s="158">
        <f>KM115+KN115</f>
        <v>0</v>
      </c>
      <c r="KP115" s="159"/>
      <c r="KQ115" s="160"/>
      <c r="KR115" s="124"/>
      <c r="KS115" s="204"/>
      <c r="KT115" s="204"/>
      <c r="KU115" s="204"/>
      <c r="KV115" s="246"/>
      <c r="KW115" s="542" t="s">
        <v>173</v>
      </c>
      <c r="KX115" s="542"/>
      <c r="KY115" s="542"/>
      <c r="KZ115" s="542"/>
      <c r="LA115" s="156">
        <f>COUNTIF(LA4:LA107,"&gt;4")</f>
        <v>60</v>
      </c>
      <c r="LB115" s="156"/>
      <c r="LC115" s="156"/>
      <c r="LD115" s="158">
        <f>LB115+LC115</f>
        <v>0</v>
      </c>
      <c r="LE115" s="159"/>
      <c r="LF115" s="160"/>
      <c r="LG115" s="160"/>
      <c r="LH115" s="124"/>
      <c r="LI115" s="204"/>
      <c r="LJ115" s="204"/>
      <c r="LK115" s="204"/>
      <c r="LL115" s="204"/>
      <c r="LM115" s="205"/>
      <c r="LN115" s="204"/>
      <c r="LO115" s="204"/>
      <c r="LP115" s="151"/>
      <c r="LQ115" s="542" t="s">
        <v>177</v>
      </c>
      <c r="LR115" s="542"/>
      <c r="LS115" s="542"/>
      <c r="LT115" s="542"/>
      <c r="LU115" s="542"/>
      <c r="LV115" s="156">
        <f>COUNTIF(LV5:LV108,"&gt;9")</f>
        <v>32</v>
      </c>
      <c r="LW115" s="156"/>
      <c r="LX115" s="156"/>
      <c r="LY115" s="158">
        <f>LW115+LX115</f>
        <v>0</v>
      </c>
      <c r="LZ115" s="159"/>
      <c r="MA115" s="160"/>
      <c r="MB115" s="160"/>
      <c r="MC115" s="124"/>
      <c r="MD115" s="204"/>
      <c r="ME115" s="204"/>
      <c r="MF115" s="204"/>
      <c r="MG115" s="204"/>
      <c r="MH115" s="205"/>
      <c r="MI115" s="204"/>
      <c r="MJ115" s="204"/>
      <c r="MK115" s="151"/>
      <c r="ML115" s="542" t="s">
        <v>177</v>
      </c>
      <c r="MM115" s="542"/>
      <c r="MN115" s="542"/>
      <c r="MO115" s="542"/>
      <c r="MP115" s="542"/>
      <c r="MQ115" s="156">
        <f>COUNTIF(MQ5:MQ108,"&gt;9")</f>
        <v>0</v>
      </c>
      <c r="MR115" s="156"/>
      <c r="MS115" s="156"/>
      <c r="MT115" s="158">
        <f>MR115+MS115</f>
        <v>0</v>
      </c>
      <c r="MU115" s="159"/>
      <c r="MV115" s="160"/>
      <c r="MX115" s="124"/>
      <c r="MY115" s="204"/>
      <c r="MZ115" s="204"/>
      <c r="NA115" s="204"/>
      <c r="NB115" s="204"/>
      <c r="NC115" s="205"/>
      <c r="ND115" s="204"/>
      <c r="NE115" s="204"/>
      <c r="NF115" s="151"/>
      <c r="NG115" s="542" t="s">
        <v>177</v>
      </c>
      <c r="NH115" s="542"/>
      <c r="NI115" s="542"/>
      <c r="NJ115" s="542"/>
      <c r="NK115" s="542"/>
      <c r="NL115" s="156">
        <f>COUNTIF(NL5:NL108,"&gt;9")</f>
        <v>0</v>
      </c>
      <c r="NM115" s="156"/>
      <c r="NN115" s="156"/>
      <c r="NO115" s="158">
        <f>NM115+NN115</f>
        <v>0</v>
      </c>
      <c r="NP115" s="159"/>
      <c r="NQ115" s="160"/>
      <c r="NS115" s="124"/>
      <c r="NT115" s="204"/>
      <c r="NU115" s="204"/>
      <c r="NV115" s="204"/>
      <c r="NW115" s="204"/>
      <c r="NX115" s="205"/>
      <c r="NY115" s="204"/>
      <c r="NZ115" s="204"/>
      <c r="OA115" s="151"/>
      <c r="OB115" s="542" t="s">
        <v>177</v>
      </c>
      <c r="OC115" s="542"/>
      <c r="OD115" s="542"/>
      <c r="OE115" s="542"/>
      <c r="OF115" s="542"/>
      <c r="OG115" s="156">
        <f>COUNTIF(OG5:OG108,"&gt;9")</f>
        <v>65</v>
      </c>
      <c r="OH115" s="156"/>
      <c r="OI115" s="156"/>
      <c r="OJ115" s="158">
        <f>OH115+OI115</f>
        <v>0</v>
      </c>
      <c r="OK115" s="159"/>
      <c r="OL115" s="160"/>
      <c r="OQ115" s="474"/>
      <c r="OR115" s="487"/>
      <c r="OS115" s="487"/>
      <c r="OT115" s="487"/>
      <c r="OU115" s="490"/>
      <c r="OV115" s="534" t="s">
        <v>173</v>
      </c>
      <c r="OW115" s="534"/>
      <c r="OX115" s="534"/>
      <c r="OY115" s="534"/>
      <c r="OZ115" s="491">
        <f>COUNTIF(OZ4:OZ107,"&gt;4")</f>
        <v>37</v>
      </c>
      <c r="PA115" s="491"/>
      <c r="PB115" s="491"/>
      <c r="PC115" s="493">
        <f>PA115+PB115</f>
        <v>0</v>
      </c>
      <c r="PD115" s="159"/>
      <c r="PE115" s="160"/>
      <c r="PF115" s="124"/>
      <c r="PG115" s="204"/>
      <c r="PH115" s="204"/>
      <c r="PI115" s="204"/>
      <c r="PJ115" s="246"/>
      <c r="PK115" s="542" t="s">
        <v>173</v>
      </c>
      <c r="PL115" s="542"/>
      <c r="PM115" s="542"/>
      <c r="PN115" s="542"/>
      <c r="PO115" s="156">
        <f>COUNTIF(PO4:PO107,"&gt;4")</f>
        <v>40</v>
      </c>
      <c r="PP115" s="156"/>
      <c r="PQ115" s="156"/>
      <c r="PR115" s="158">
        <f>PP115+PQ115</f>
        <v>0</v>
      </c>
      <c r="PS115" s="159"/>
      <c r="PT115" s="160"/>
      <c r="PU115" s="124"/>
      <c r="PV115" s="204"/>
      <c r="PW115" s="204"/>
      <c r="PX115" s="204"/>
      <c r="PY115" s="246"/>
      <c r="PZ115" s="542" t="s">
        <v>173</v>
      </c>
      <c r="QA115" s="542"/>
      <c r="QB115" s="542"/>
      <c r="QC115" s="542"/>
      <c r="QD115" s="156">
        <f>COUNTIF(QD4:QD107,"&gt;4")</f>
        <v>10</v>
      </c>
      <c r="QE115" s="156"/>
      <c r="QF115" s="156"/>
      <c r="QG115" s="158">
        <f>QE115+QF115</f>
        <v>0</v>
      </c>
      <c r="QH115" s="159"/>
      <c r="QI115" s="160"/>
      <c r="QJ115" s="124"/>
      <c r="QK115" s="204"/>
      <c r="QL115" s="204"/>
      <c r="QM115" s="204"/>
      <c r="QN115" s="246"/>
      <c r="QO115" s="542" t="s">
        <v>173</v>
      </c>
      <c r="QP115" s="542"/>
      <c r="QQ115" s="542"/>
      <c r="QR115" s="542"/>
      <c r="QS115" s="156">
        <f>COUNTIF(QS4:QS107,"&gt;4")</f>
        <v>5</v>
      </c>
      <c r="QT115" s="156"/>
      <c r="QU115" s="156"/>
      <c r="QV115" s="158">
        <f>QT115+QU115</f>
        <v>0</v>
      </c>
      <c r="QW115" s="159"/>
      <c r="QX115" s="160"/>
      <c r="QY115" s="124"/>
      <c r="QZ115" s="204"/>
      <c r="RA115" s="204"/>
      <c r="RB115" s="204"/>
      <c r="RC115" s="246"/>
      <c r="RD115" s="542" t="s">
        <v>173</v>
      </c>
      <c r="RE115" s="542"/>
      <c r="RF115" s="542"/>
      <c r="RG115" s="542"/>
      <c r="RH115" s="156">
        <f>COUNTIF(RH4:RH107,"&gt;4")</f>
        <v>55</v>
      </c>
      <c r="RI115" s="156"/>
      <c r="RJ115" s="156"/>
      <c r="RK115" s="158">
        <f>RI115+RJ115</f>
        <v>0</v>
      </c>
      <c r="RL115" s="159"/>
      <c r="RM115" s="160"/>
    </row>
    <row r="116" spans="1:481" ht="14.4">
      <c r="A116" s="124"/>
      <c r="B116" s="204"/>
      <c r="C116" s="204"/>
      <c r="D116" s="204"/>
      <c r="E116" s="204"/>
      <c r="F116" s="204"/>
      <c r="G116" s="220"/>
      <c r="H116" s="220"/>
      <c r="I116" s="152"/>
      <c r="J116" s="156"/>
      <c r="K116" s="156"/>
      <c r="L116" s="156"/>
      <c r="M116" s="158"/>
      <c r="N116" s="159"/>
      <c r="O116" s="160"/>
      <c r="Q116" s="124"/>
      <c r="R116" s="204"/>
      <c r="S116" s="204"/>
      <c r="T116" s="204"/>
      <c r="U116" s="204"/>
      <c r="V116" s="204"/>
      <c r="W116" s="440"/>
      <c r="X116" s="440"/>
      <c r="Y116" s="152"/>
      <c r="Z116" s="156"/>
      <c r="AA116" s="156"/>
      <c r="AB116" s="156"/>
      <c r="AC116" s="158"/>
      <c r="AD116" s="159"/>
      <c r="AE116" s="160"/>
      <c r="AF116" s="124"/>
      <c r="AG116" s="204"/>
      <c r="AH116" s="204"/>
      <c r="AI116" s="204"/>
      <c r="AJ116" s="204"/>
      <c r="AK116" s="204"/>
      <c r="AL116" s="440"/>
      <c r="AM116" s="440"/>
      <c r="AN116" s="152"/>
      <c r="AO116" s="156"/>
      <c r="AP116" s="156"/>
      <c r="AQ116" s="156"/>
      <c r="AR116" s="158"/>
      <c r="AS116" s="159"/>
      <c r="AT116" s="160"/>
      <c r="AU116" s="124"/>
      <c r="AV116" s="204"/>
      <c r="AW116" s="204"/>
      <c r="AX116" s="204"/>
      <c r="AY116" s="204"/>
      <c r="AZ116" s="204"/>
      <c r="BA116" s="436"/>
      <c r="BB116" s="436"/>
      <c r="BC116" s="152"/>
      <c r="BD116" s="156"/>
      <c r="BE116" s="156"/>
      <c r="BF116" s="156"/>
      <c r="BG116" s="158"/>
      <c r="BH116" s="159"/>
      <c r="BI116" s="160"/>
      <c r="BJ116" s="160"/>
      <c r="BK116" s="124"/>
      <c r="BL116" s="204"/>
      <c r="BM116" s="204"/>
      <c r="BN116" s="204"/>
      <c r="BO116" s="204"/>
      <c r="BP116" s="204"/>
      <c r="BQ116" s="436"/>
      <c r="BR116" s="436"/>
      <c r="BS116" s="152"/>
      <c r="BT116" s="156"/>
      <c r="BU116" s="156"/>
      <c r="BV116" s="156"/>
      <c r="BW116" s="158"/>
      <c r="BX116" s="159"/>
      <c r="BY116" s="160"/>
      <c r="BZ116" s="160"/>
      <c r="CA116" s="124"/>
      <c r="CB116" s="204"/>
      <c r="CC116" s="204"/>
      <c r="CD116" s="204"/>
      <c r="CE116" s="204"/>
      <c r="CF116" s="204"/>
      <c r="CG116" s="440"/>
      <c r="CH116" s="440"/>
      <c r="CI116" s="152"/>
      <c r="CJ116" s="156"/>
      <c r="CK116" s="156"/>
      <c r="CL116" s="156"/>
      <c r="CM116" s="158"/>
      <c r="CN116" s="159"/>
      <c r="CO116" s="160"/>
      <c r="CP116" s="390"/>
      <c r="CQ116" s="387"/>
      <c r="CR116" s="387"/>
      <c r="CS116" s="387"/>
      <c r="CT116" s="387"/>
      <c r="CU116" s="387"/>
      <c r="CV116" s="388"/>
      <c r="CW116" s="388"/>
      <c r="CX116" s="389"/>
      <c r="CY116" s="392"/>
      <c r="CZ116" s="392"/>
      <c r="DA116" s="392"/>
      <c r="DB116" s="394"/>
      <c r="DC116" s="159"/>
      <c r="DD116" s="160"/>
      <c r="DE116" s="124"/>
      <c r="DF116" s="204"/>
      <c r="DG116" s="204"/>
      <c r="DH116" s="204"/>
      <c r="DI116" s="204"/>
      <c r="DJ116" s="204"/>
      <c r="DK116" s="331"/>
      <c r="DL116" s="331"/>
      <c r="DM116" s="152"/>
      <c r="DN116" s="156"/>
      <c r="DO116" s="156"/>
      <c r="DP116" s="156"/>
      <c r="DQ116" s="158"/>
      <c r="DR116" s="159"/>
      <c r="DS116" s="160"/>
      <c r="DT116" s="124"/>
      <c r="DU116" s="204"/>
      <c r="DV116" s="204"/>
      <c r="DW116" s="204"/>
      <c r="DX116" s="204"/>
      <c r="DY116" s="204"/>
      <c r="DZ116" s="327"/>
      <c r="EA116" s="327"/>
      <c r="EB116" s="152"/>
      <c r="EC116" s="156"/>
      <c r="ED116" s="156"/>
      <c r="EE116" s="156"/>
      <c r="EF116" s="158"/>
      <c r="EG116" s="159"/>
      <c r="EH116" s="160"/>
      <c r="EI116" s="124"/>
      <c r="EJ116" s="204"/>
      <c r="EK116" s="204"/>
      <c r="EL116" s="204"/>
      <c r="EM116" s="204"/>
      <c r="EN116" s="204"/>
      <c r="EO116" s="323"/>
      <c r="EP116" s="323"/>
      <c r="EQ116" s="152"/>
      <c r="ER116" s="156"/>
      <c r="ES116" s="156"/>
      <c r="ET116" s="156"/>
      <c r="EU116" s="158"/>
      <c r="EV116" s="159"/>
      <c r="EW116" s="160"/>
      <c r="EX116" s="124"/>
      <c r="EY116" s="204"/>
      <c r="EZ116" s="204"/>
      <c r="FA116" s="204"/>
      <c r="FB116" s="204"/>
      <c r="FC116" s="204"/>
      <c r="FD116" s="319"/>
      <c r="FE116" s="319"/>
      <c r="FF116" s="152"/>
      <c r="FG116" s="156"/>
      <c r="FH116" s="156"/>
      <c r="FI116" s="156"/>
      <c r="FJ116" s="158"/>
      <c r="FK116" s="159"/>
      <c r="FL116" s="160"/>
      <c r="FM116" s="124"/>
      <c r="FN116" s="204"/>
      <c r="FO116" s="204"/>
      <c r="FP116" s="204"/>
      <c r="FQ116" s="204"/>
      <c r="FR116" s="204"/>
      <c r="FS116" s="315"/>
      <c r="FT116" s="315"/>
      <c r="FU116" s="152"/>
      <c r="FV116" s="156"/>
      <c r="FW116" s="156"/>
      <c r="FX116" s="156"/>
      <c r="FY116" s="158"/>
      <c r="FZ116" s="159"/>
      <c r="GA116" s="160"/>
      <c r="GB116" s="124"/>
      <c r="GC116" s="204"/>
      <c r="GD116" s="204"/>
      <c r="GE116" s="204"/>
      <c r="GF116" s="204"/>
      <c r="GG116" s="204"/>
      <c r="GH116" s="315"/>
      <c r="GI116" s="315"/>
      <c r="GJ116" s="152"/>
      <c r="GK116" s="156"/>
      <c r="GL116" s="156"/>
      <c r="GM116" s="156"/>
      <c r="GN116" s="158"/>
      <c r="GO116" s="159"/>
      <c r="GP116" s="160"/>
      <c r="GQ116" s="124"/>
      <c r="GR116" s="204"/>
      <c r="GS116" s="204"/>
      <c r="GT116" s="204"/>
      <c r="GU116" s="204"/>
      <c r="GV116" s="204"/>
      <c r="GW116" s="306"/>
      <c r="GX116" s="306"/>
      <c r="GY116" s="152"/>
      <c r="GZ116" s="156"/>
      <c r="HA116" s="156"/>
      <c r="HB116" s="156"/>
      <c r="HC116" s="158"/>
      <c r="HD116" s="159"/>
      <c r="HE116" s="160"/>
      <c r="HF116" s="124"/>
      <c r="HG116" s="204"/>
      <c r="HH116" s="204"/>
      <c r="HI116" s="204"/>
      <c r="HJ116" s="204"/>
      <c r="HK116" s="204"/>
      <c r="HL116" s="301"/>
      <c r="HM116" s="301"/>
      <c r="HN116" s="152"/>
      <c r="HO116" s="156"/>
      <c r="HP116" s="156"/>
      <c r="HQ116" s="156"/>
      <c r="HR116" s="158"/>
      <c r="HS116" s="159"/>
      <c r="HT116" s="160"/>
      <c r="HU116" s="124"/>
      <c r="HV116" s="204"/>
      <c r="HW116" s="204"/>
      <c r="HX116" s="204"/>
      <c r="HY116" s="204"/>
      <c r="HZ116" s="204"/>
      <c r="IA116" s="288"/>
      <c r="IB116" s="288"/>
      <c r="IC116" s="152"/>
      <c r="ID116" s="156"/>
      <c r="IE116" s="156"/>
      <c r="IF116" s="156"/>
      <c r="IG116" s="158"/>
      <c r="IH116" s="159"/>
      <c r="II116" s="160"/>
      <c r="IJ116" s="124"/>
      <c r="IK116" s="204"/>
      <c r="IL116" s="204"/>
      <c r="IM116" s="204"/>
      <c r="IN116" s="204"/>
      <c r="IO116" s="204"/>
      <c r="IP116" s="288"/>
      <c r="IQ116" s="288"/>
      <c r="IR116" s="152"/>
      <c r="IS116" s="156"/>
      <c r="IT116" s="156"/>
      <c r="IU116" s="156"/>
      <c r="IV116" s="158"/>
      <c r="IW116" s="159"/>
      <c r="IX116" s="160"/>
      <c r="IY116" s="124"/>
      <c r="IZ116" s="204"/>
      <c r="JA116" s="204"/>
      <c r="JB116" s="204"/>
      <c r="JC116" s="204"/>
      <c r="JD116" s="204"/>
      <c r="JE116" s="284"/>
      <c r="JF116" s="284"/>
      <c r="JG116" s="152"/>
      <c r="JH116" s="156"/>
      <c r="JI116" s="156"/>
      <c r="JJ116" s="156"/>
      <c r="JK116" s="158"/>
      <c r="JL116" s="159"/>
      <c r="JM116" s="160"/>
      <c r="JN116" s="124"/>
      <c r="JO116" s="204"/>
      <c r="JP116" s="204"/>
      <c r="JQ116" s="204"/>
      <c r="JR116" s="204"/>
      <c r="JS116" s="204"/>
      <c r="JT116" s="284"/>
      <c r="JU116" s="284"/>
      <c r="JV116" s="152"/>
      <c r="JW116" s="156"/>
      <c r="JX116" s="156"/>
      <c r="JY116" s="156"/>
      <c r="JZ116" s="158"/>
      <c r="KA116" s="159"/>
      <c r="KB116" s="160"/>
      <c r="KC116" s="124"/>
      <c r="KD116" s="204"/>
      <c r="KE116" s="204"/>
      <c r="KF116" s="204"/>
      <c r="KG116" s="204"/>
      <c r="KH116" s="204"/>
      <c r="KI116" s="277"/>
      <c r="KJ116" s="277"/>
      <c r="KK116" s="152"/>
      <c r="KL116" s="156"/>
      <c r="KM116" s="156"/>
      <c r="KN116" s="156"/>
      <c r="KO116" s="158"/>
      <c r="KP116" s="159"/>
      <c r="KQ116" s="160"/>
      <c r="KR116" s="124"/>
      <c r="KS116" s="204"/>
      <c r="KT116" s="204"/>
      <c r="KU116" s="204"/>
      <c r="KV116" s="204"/>
      <c r="KW116" s="204"/>
      <c r="KX116" s="267"/>
      <c r="KY116" s="267"/>
      <c r="KZ116" s="152"/>
      <c r="LA116" s="156"/>
      <c r="LB116" s="156"/>
      <c r="LC116" s="156"/>
      <c r="LD116" s="158"/>
      <c r="LE116" s="159"/>
      <c r="LF116" s="160"/>
      <c r="LG116" s="160"/>
      <c r="LH116" s="124"/>
      <c r="LI116" s="204"/>
      <c r="LJ116" s="204"/>
      <c r="LK116" s="204"/>
      <c r="LL116" s="204"/>
      <c r="LM116" s="205"/>
      <c r="LN116" s="204"/>
      <c r="LO116" s="204"/>
      <c r="LP116" s="151"/>
      <c r="LQ116" s="220"/>
      <c r="LR116" s="220"/>
      <c r="LS116" s="220"/>
      <c r="LT116" s="220"/>
      <c r="LU116" s="152"/>
      <c r="LV116" s="156"/>
      <c r="LW116" s="156"/>
      <c r="LX116" s="156"/>
      <c r="LY116" s="158"/>
      <c r="LZ116" s="159"/>
      <c r="MA116" s="160"/>
      <c r="MB116" s="160"/>
      <c r="MC116" s="124"/>
      <c r="MD116" s="204"/>
      <c r="ME116" s="204"/>
      <c r="MF116" s="204"/>
      <c r="MG116" s="204"/>
      <c r="MH116" s="205"/>
      <c r="MI116" s="204"/>
      <c r="MJ116" s="204"/>
      <c r="MK116" s="151"/>
      <c r="ML116" s="217"/>
      <c r="MM116" s="217"/>
      <c r="MN116" s="217"/>
      <c r="MO116" s="217"/>
      <c r="MP116" s="152"/>
      <c r="MQ116" s="156"/>
      <c r="MR116" s="156"/>
      <c r="MS116" s="156"/>
      <c r="MT116" s="158"/>
      <c r="MU116" s="159"/>
      <c r="MV116" s="160"/>
      <c r="MX116" s="124"/>
      <c r="MY116" s="204"/>
      <c r="MZ116" s="204"/>
      <c r="NA116" s="204"/>
      <c r="NB116" s="204"/>
      <c r="NC116" s="205"/>
      <c r="ND116" s="204"/>
      <c r="NE116" s="204"/>
      <c r="NF116" s="151"/>
      <c r="NG116" s="217"/>
      <c r="NH116" s="217"/>
      <c r="NI116" s="217"/>
      <c r="NJ116" s="217"/>
      <c r="NK116" s="152"/>
      <c r="NL116" s="156"/>
      <c r="NM116" s="156"/>
      <c r="NN116" s="156"/>
      <c r="NO116" s="158"/>
      <c r="NP116" s="159"/>
      <c r="NQ116" s="160"/>
      <c r="NS116" s="124"/>
      <c r="NT116" s="204"/>
      <c r="NU116" s="204"/>
      <c r="NV116" s="204"/>
      <c r="NW116" s="204"/>
      <c r="NX116" s="205"/>
      <c r="NY116" s="204"/>
      <c r="NZ116" s="204"/>
      <c r="OA116" s="151"/>
      <c r="OB116" s="217"/>
      <c r="OC116" s="217"/>
      <c r="OD116" s="217"/>
      <c r="OE116" s="217"/>
      <c r="OF116" s="152"/>
      <c r="OG116" s="156"/>
      <c r="OH116" s="156"/>
      <c r="OI116" s="156"/>
      <c r="OJ116" s="158"/>
      <c r="OK116" s="159"/>
      <c r="OL116" s="160"/>
      <c r="OQ116" s="474"/>
      <c r="OR116" s="487"/>
      <c r="OS116" s="487"/>
      <c r="OT116" s="487"/>
      <c r="OU116" s="487"/>
      <c r="OV116" s="487"/>
      <c r="OW116" s="488"/>
      <c r="OX116" s="488"/>
      <c r="OY116" s="489"/>
      <c r="OZ116" s="491"/>
      <c r="PA116" s="491"/>
      <c r="PB116" s="491"/>
      <c r="PC116" s="493"/>
      <c r="PD116" s="159"/>
      <c r="PE116" s="160"/>
      <c r="PF116" s="124"/>
      <c r="PG116" s="204"/>
      <c r="PH116" s="204"/>
      <c r="PI116" s="204"/>
      <c r="PJ116" s="204"/>
      <c r="PK116" s="204"/>
      <c r="PL116" s="453"/>
      <c r="PM116" s="453"/>
      <c r="PN116" s="152"/>
      <c r="PO116" s="156"/>
      <c r="PP116" s="156"/>
      <c r="PQ116" s="156"/>
      <c r="PR116" s="158"/>
      <c r="PS116" s="159"/>
      <c r="PT116" s="160"/>
      <c r="PU116" s="124"/>
      <c r="PV116" s="204"/>
      <c r="PW116" s="204"/>
      <c r="PX116" s="204"/>
      <c r="PY116" s="204"/>
      <c r="PZ116" s="204"/>
      <c r="QA116" s="448"/>
      <c r="QB116" s="448"/>
      <c r="QC116" s="152"/>
      <c r="QD116" s="156"/>
      <c r="QE116" s="156"/>
      <c r="QF116" s="156"/>
      <c r="QG116" s="158"/>
      <c r="QH116" s="159"/>
      <c r="QI116" s="160"/>
      <c r="QJ116" s="124"/>
      <c r="QK116" s="204"/>
      <c r="QL116" s="204"/>
      <c r="QM116" s="204"/>
      <c r="QN116" s="204"/>
      <c r="QO116" s="204"/>
      <c r="QP116" s="448"/>
      <c r="QQ116" s="448"/>
      <c r="QR116" s="152"/>
      <c r="QS116" s="156"/>
      <c r="QT116" s="156"/>
      <c r="QU116" s="156"/>
      <c r="QV116" s="158"/>
      <c r="QW116" s="159"/>
      <c r="QX116" s="160"/>
      <c r="QY116" s="124"/>
      <c r="QZ116" s="204"/>
      <c r="RA116" s="204"/>
      <c r="RB116" s="204"/>
      <c r="RC116" s="204"/>
      <c r="RD116" s="204"/>
      <c r="RE116" s="444"/>
      <c r="RF116" s="444"/>
      <c r="RG116" s="152"/>
      <c r="RH116" s="156"/>
      <c r="RI116" s="156"/>
      <c r="RJ116" s="156"/>
      <c r="RK116" s="158"/>
      <c r="RL116" s="159"/>
      <c r="RM116" s="160"/>
    </row>
    <row r="117" spans="1:481" ht="14.4">
      <c r="A117" s="168"/>
      <c r="B117" s="207"/>
      <c r="C117" s="207"/>
      <c r="D117" s="207"/>
      <c r="E117" s="207"/>
      <c r="F117" s="207"/>
      <c r="G117" s="197"/>
      <c r="H117" s="197"/>
      <c r="I117" s="129"/>
      <c r="J117" s="129"/>
      <c r="K117" s="129"/>
      <c r="L117" s="130"/>
      <c r="M117" s="193"/>
      <c r="N117" s="247"/>
      <c r="O117" s="229"/>
      <c r="Q117" s="168"/>
      <c r="R117" s="207"/>
      <c r="S117" s="207"/>
      <c r="T117" s="207"/>
      <c r="U117" s="207"/>
      <c r="V117" s="207"/>
      <c r="W117" s="197"/>
      <c r="X117" s="197"/>
      <c r="Y117" s="129"/>
      <c r="Z117" s="129"/>
      <c r="AA117" s="129"/>
      <c r="AB117" s="130"/>
      <c r="AC117" s="193"/>
      <c r="AD117" s="247"/>
      <c r="AE117" s="229"/>
      <c r="AF117" s="168"/>
      <c r="AG117" s="207"/>
      <c r="AH117" s="207"/>
      <c r="AI117" s="207"/>
      <c r="AJ117" s="207"/>
      <c r="AK117" s="207"/>
      <c r="AL117" s="197"/>
      <c r="AM117" s="197"/>
      <c r="AN117" s="129"/>
      <c r="AO117" s="129"/>
      <c r="AP117" s="129"/>
      <c r="AQ117" s="130"/>
      <c r="AR117" s="193"/>
      <c r="AS117" s="247"/>
      <c r="AT117" s="229"/>
      <c r="AU117" s="168"/>
      <c r="AV117" s="207"/>
      <c r="AW117" s="207"/>
      <c r="AX117" s="207"/>
      <c r="AY117" s="207"/>
      <c r="AZ117" s="207"/>
      <c r="BA117" s="197"/>
      <c r="BB117" s="197"/>
      <c r="BC117" s="129"/>
      <c r="BD117" s="129"/>
      <c r="BE117" s="129"/>
      <c r="BF117" s="130"/>
      <c r="BG117" s="193"/>
      <c r="BH117" s="247"/>
      <c r="BI117" s="229"/>
      <c r="BJ117" s="160"/>
      <c r="BK117" s="168"/>
      <c r="BL117" s="207"/>
      <c r="BM117" s="207"/>
      <c r="BN117" s="207"/>
      <c r="BO117" s="207"/>
      <c r="BP117" s="207"/>
      <c r="BQ117" s="197"/>
      <c r="BR117" s="197"/>
      <c r="BS117" s="129"/>
      <c r="BT117" s="129"/>
      <c r="BU117" s="129"/>
      <c r="BV117" s="130"/>
      <c r="BW117" s="193"/>
      <c r="BX117" s="247"/>
      <c r="BY117" s="229"/>
      <c r="BZ117" s="160"/>
      <c r="CA117" s="168"/>
      <c r="CB117" s="207"/>
      <c r="CC117" s="207"/>
      <c r="CD117" s="207"/>
      <c r="CE117" s="207"/>
      <c r="CF117" s="207"/>
      <c r="CG117" s="197"/>
      <c r="CH117" s="197"/>
      <c r="CI117" s="129"/>
      <c r="CJ117" s="129"/>
      <c r="CK117" s="129"/>
      <c r="CL117" s="130"/>
      <c r="CM117" s="193"/>
      <c r="CN117" s="247"/>
      <c r="CO117" s="229"/>
      <c r="CP117" s="168"/>
      <c r="CQ117" s="395"/>
      <c r="CR117" s="395"/>
      <c r="CS117" s="395"/>
      <c r="CT117" s="395"/>
      <c r="CU117" s="395"/>
      <c r="CV117" s="378"/>
      <c r="CW117" s="378"/>
      <c r="CX117" s="396"/>
      <c r="CY117" s="396"/>
      <c r="CZ117" s="396"/>
      <c r="DA117" s="397"/>
      <c r="DB117" s="398"/>
      <c r="DC117" s="399"/>
      <c r="DD117" s="400"/>
      <c r="DE117" s="168"/>
      <c r="DF117" s="207"/>
      <c r="DG117" s="207"/>
      <c r="DH117" s="207"/>
      <c r="DI117" s="207"/>
      <c r="DJ117" s="207"/>
      <c r="DK117" s="197"/>
      <c r="DL117" s="197"/>
      <c r="DM117" s="129"/>
      <c r="DN117" s="129"/>
      <c r="DO117" s="129"/>
      <c r="DP117" s="130"/>
      <c r="DQ117" s="193"/>
      <c r="DR117" s="247"/>
      <c r="DS117" s="229"/>
      <c r="DT117" s="168"/>
      <c r="DU117" s="207"/>
      <c r="DV117" s="207"/>
      <c r="DW117" s="207"/>
      <c r="DX117" s="207"/>
      <c r="DY117" s="207"/>
      <c r="DZ117" s="197"/>
      <c r="EA117" s="197"/>
      <c r="EB117" s="129"/>
      <c r="EC117" s="129"/>
      <c r="ED117" s="129"/>
      <c r="EE117" s="130"/>
      <c r="EF117" s="193"/>
      <c r="EG117" s="247"/>
      <c r="EH117" s="229"/>
      <c r="EI117" s="168"/>
      <c r="EJ117" s="207"/>
      <c r="EK117" s="207"/>
      <c r="EL117" s="207"/>
      <c r="EM117" s="207"/>
      <c r="EN117" s="207"/>
      <c r="EO117" s="197"/>
      <c r="EP117" s="197"/>
      <c r="EQ117" s="129"/>
      <c r="ER117" s="129"/>
      <c r="ES117" s="129"/>
      <c r="ET117" s="130"/>
      <c r="EU117" s="193"/>
      <c r="EV117" s="247"/>
      <c r="EW117" s="229"/>
      <c r="EX117" s="168"/>
      <c r="EY117" s="207"/>
      <c r="EZ117" s="207"/>
      <c r="FA117" s="207"/>
      <c r="FB117" s="207"/>
      <c r="FC117" s="207"/>
      <c r="FD117" s="197"/>
      <c r="FE117" s="197"/>
      <c r="FF117" s="129"/>
      <c r="FG117" s="129"/>
      <c r="FH117" s="129"/>
      <c r="FI117" s="130"/>
      <c r="FJ117" s="193"/>
      <c r="FK117" s="247"/>
      <c r="FL117" s="229"/>
      <c r="FM117" s="168"/>
      <c r="FN117" s="207"/>
      <c r="FO117" s="207"/>
      <c r="FP117" s="207"/>
      <c r="FQ117" s="207"/>
      <c r="FR117" s="207"/>
      <c r="FS117" s="197"/>
      <c r="FT117" s="197"/>
      <c r="FU117" s="129"/>
      <c r="FV117" s="129"/>
      <c r="FW117" s="129"/>
      <c r="FX117" s="130"/>
      <c r="FY117" s="193"/>
      <c r="FZ117" s="247"/>
      <c r="GA117" s="229"/>
      <c r="GB117" s="168"/>
      <c r="GC117" s="207"/>
      <c r="GD117" s="207"/>
      <c r="GE117" s="207"/>
      <c r="GF117" s="207"/>
      <c r="GG117" s="207"/>
      <c r="GH117" s="197"/>
      <c r="GI117" s="197"/>
      <c r="GJ117" s="129"/>
      <c r="GK117" s="129"/>
      <c r="GL117" s="129"/>
      <c r="GM117" s="130"/>
      <c r="GN117" s="193"/>
      <c r="GO117" s="247"/>
      <c r="GP117" s="229"/>
      <c r="GQ117" s="168"/>
      <c r="GR117" s="207"/>
      <c r="GS117" s="207"/>
      <c r="GT117" s="207"/>
      <c r="GU117" s="207"/>
      <c r="GV117" s="207"/>
      <c r="GW117" s="197"/>
      <c r="GX117" s="197"/>
      <c r="GY117" s="129"/>
      <c r="GZ117" s="129"/>
      <c r="HA117" s="129"/>
      <c r="HB117" s="130"/>
      <c r="HC117" s="193"/>
      <c r="HD117" s="247"/>
      <c r="HE117" s="229"/>
      <c r="HF117" s="168"/>
      <c r="HG117" s="207"/>
      <c r="HH117" s="207"/>
      <c r="HI117" s="207"/>
      <c r="HJ117" s="207"/>
      <c r="HK117" s="207"/>
      <c r="HL117" s="197"/>
      <c r="HM117" s="197"/>
      <c r="HN117" s="129"/>
      <c r="HO117" s="129"/>
      <c r="HP117" s="129"/>
      <c r="HQ117" s="130"/>
      <c r="HR117" s="193"/>
      <c r="HS117" s="247"/>
      <c r="HT117" s="229"/>
      <c r="HU117" s="168"/>
      <c r="HV117" s="207"/>
      <c r="HW117" s="207"/>
      <c r="HX117" s="207"/>
      <c r="HY117" s="207"/>
      <c r="HZ117" s="207"/>
      <c r="IA117" s="197"/>
      <c r="IB117" s="197"/>
      <c r="IC117" s="129"/>
      <c r="ID117" s="129"/>
      <c r="IE117" s="129"/>
      <c r="IF117" s="130"/>
      <c r="IG117" s="193"/>
      <c r="IH117" s="247"/>
      <c r="II117" s="229"/>
      <c r="IJ117" s="168"/>
      <c r="IK117" s="207"/>
      <c r="IL117" s="207"/>
      <c r="IM117" s="207"/>
      <c r="IN117" s="207"/>
      <c r="IO117" s="207"/>
      <c r="IP117" s="197"/>
      <c r="IQ117" s="197"/>
      <c r="IR117" s="129"/>
      <c r="IS117" s="129"/>
      <c r="IT117" s="129"/>
      <c r="IU117" s="130"/>
      <c r="IV117" s="193"/>
      <c r="IW117" s="247"/>
      <c r="IX117" s="229"/>
      <c r="IY117" s="168"/>
      <c r="IZ117" s="207"/>
      <c r="JA117" s="207"/>
      <c r="JB117" s="207"/>
      <c r="JC117" s="207"/>
      <c r="JD117" s="207"/>
      <c r="JE117" s="197"/>
      <c r="JF117" s="197"/>
      <c r="JG117" s="129"/>
      <c r="JH117" s="129"/>
      <c r="JI117" s="129"/>
      <c r="JJ117" s="130"/>
      <c r="JK117" s="193"/>
      <c r="JL117" s="247"/>
      <c r="JM117" s="229"/>
      <c r="JN117" s="168"/>
      <c r="JO117" s="207"/>
      <c r="JP117" s="207"/>
      <c r="JQ117" s="207"/>
      <c r="JR117" s="207"/>
      <c r="JS117" s="207"/>
      <c r="JT117" s="197"/>
      <c r="JU117" s="197"/>
      <c r="JV117" s="129"/>
      <c r="JW117" s="129"/>
      <c r="JX117" s="129"/>
      <c r="JY117" s="130"/>
      <c r="JZ117" s="193"/>
      <c r="KA117" s="247"/>
      <c r="KB117" s="229"/>
      <c r="KC117" s="168"/>
      <c r="KD117" s="207"/>
      <c r="KE117" s="207"/>
      <c r="KF117" s="207"/>
      <c r="KG117" s="207"/>
      <c r="KH117" s="207"/>
      <c r="KI117" s="197"/>
      <c r="KJ117" s="197"/>
      <c r="KK117" s="129"/>
      <c r="KL117" s="129"/>
      <c r="KM117" s="129"/>
      <c r="KN117" s="130"/>
      <c r="KO117" s="193"/>
      <c r="KP117" s="247"/>
      <c r="KQ117" s="229"/>
      <c r="KR117" s="168"/>
      <c r="KS117" s="207"/>
      <c r="KT117" s="207"/>
      <c r="KU117" s="207"/>
      <c r="KV117" s="207"/>
      <c r="KW117" s="207"/>
      <c r="KX117" s="197"/>
      <c r="KY117" s="197"/>
      <c r="KZ117" s="129"/>
      <c r="LA117" s="129"/>
      <c r="LB117" s="129"/>
      <c r="LC117" s="130"/>
      <c r="LD117" s="193"/>
      <c r="LE117" s="247"/>
      <c r="LF117" s="229"/>
      <c r="LG117" s="160"/>
      <c r="LH117" s="168"/>
      <c r="LI117" s="207"/>
      <c r="LJ117" s="207"/>
      <c r="LK117" s="207"/>
      <c r="LL117" s="207"/>
      <c r="LM117" s="208"/>
      <c r="LN117" s="209"/>
      <c r="LO117" s="209"/>
      <c r="LP117" s="198"/>
      <c r="LQ117" s="169"/>
      <c r="LR117" s="169"/>
      <c r="LS117" s="122"/>
      <c r="LT117" s="122"/>
      <c r="LU117" s="129"/>
      <c r="LV117" s="129"/>
      <c r="LW117" s="129"/>
      <c r="LX117" s="130"/>
      <c r="LY117" s="193"/>
      <c r="LZ117" s="131">
        <f t="shared" ref="LZ117:LZ137" si="150">LX117</f>
        <v>0</v>
      </c>
      <c r="MA117" s="132" t="e">
        <f>LZ117+#REF!</f>
        <v>#REF!</v>
      </c>
      <c r="MB117" s="160"/>
      <c r="MC117" s="168"/>
      <c r="MD117" s="207"/>
      <c r="ME117" s="207"/>
      <c r="MF117" s="207"/>
      <c r="MG117" s="207"/>
      <c r="MH117" s="208"/>
      <c r="MI117" s="209"/>
      <c r="MJ117" s="209"/>
      <c r="MK117" s="198"/>
      <c r="ML117" s="169"/>
      <c r="MM117" s="169"/>
      <c r="MN117" s="122"/>
      <c r="MO117" s="122"/>
      <c r="MP117" s="129"/>
      <c r="MQ117" s="129"/>
      <c r="MR117" s="129"/>
      <c r="MS117" s="130"/>
      <c r="MT117" s="193"/>
      <c r="MU117" s="131">
        <f t="shared" ref="MU117:MU137" si="151">MS117</f>
        <v>0</v>
      </c>
      <c r="MV117" s="132" t="e">
        <f>MU117+#REF!</f>
        <v>#REF!</v>
      </c>
      <c r="MX117" s="168"/>
      <c r="MY117" s="207"/>
      <c r="MZ117" s="207"/>
      <c r="NA117" s="207"/>
      <c r="NB117" s="207"/>
      <c r="NC117" s="208"/>
      <c r="ND117" s="209"/>
      <c r="NE117" s="209"/>
      <c r="NF117" s="198"/>
      <c r="NG117" s="169"/>
      <c r="NH117" s="169"/>
      <c r="NI117" s="122"/>
      <c r="NJ117" s="122"/>
      <c r="NK117" s="129"/>
      <c r="NL117" s="129"/>
      <c r="NM117" s="129"/>
      <c r="NN117" s="130"/>
      <c r="NO117" s="193"/>
      <c r="NP117" s="131">
        <f t="shared" ref="NP117:NP137" si="152">NN117</f>
        <v>0</v>
      </c>
      <c r="NQ117" s="132" t="e">
        <f>NP117+#REF!</f>
        <v>#REF!</v>
      </c>
      <c r="NS117" s="168"/>
      <c r="NT117" s="207"/>
      <c r="NU117" s="207"/>
      <c r="NV117" s="207"/>
      <c r="NW117" s="207"/>
      <c r="NX117" s="208"/>
      <c r="NY117" s="209"/>
      <c r="NZ117" s="209"/>
      <c r="OA117" s="198"/>
      <c r="OB117" s="169"/>
      <c r="OC117" s="169"/>
      <c r="OD117" s="122"/>
      <c r="OE117" s="122"/>
      <c r="OF117" s="129"/>
      <c r="OG117" s="129"/>
      <c r="OH117" s="129"/>
      <c r="OI117" s="130"/>
      <c r="OJ117" s="193"/>
      <c r="OK117" s="131">
        <f t="shared" ref="OK117:OK137" si="153">OI117</f>
        <v>0</v>
      </c>
      <c r="OL117" s="132" t="e">
        <f>OK117+#REF!</f>
        <v>#REF!</v>
      </c>
      <c r="OQ117" s="168"/>
      <c r="OR117" s="494"/>
      <c r="OS117" s="494"/>
      <c r="OT117" s="494"/>
      <c r="OU117" s="494"/>
      <c r="OV117" s="494"/>
      <c r="OW117" s="481"/>
      <c r="OX117" s="481"/>
      <c r="OY117" s="367"/>
      <c r="OZ117" s="367"/>
      <c r="PA117" s="367"/>
      <c r="PB117" s="368"/>
      <c r="PC117" s="476"/>
      <c r="PD117" s="495"/>
      <c r="PE117" s="496"/>
      <c r="PF117" s="168"/>
      <c r="PG117" s="207"/>
      <c r="PH117" s="207"/>
      <c r="PI117" s="207"/>
      <c r="PJ117" s="207"/>
      <c r="PK117" s="207"/>
      <c r="PL117" s="197"/>
      <c r="PM117" s="197"/>
      <c r="PN117" s="129"/>
      <c r="PO117" s="129"/>
      <c r="PP117" s="129"/>
      <c r="PQ117" s="130"/>
      <c r="PR117" s="193"/>
      <c r="PS117" s="247"/>
      <c r="PT117" s="229"/>
      <c r="PU117" s="168"/>
      <c r="PV117" s="207"/>
      <c r="PW117" s="207"/>
      <c r="PX117" s="207"/>
      <c r="PY117" s="207"/>
      <c r="PZ117" s="207"/>
      <c r="QA117" s="197"/>
      <c r="QB117" s="197"/>
      <c r="QC117" s="129"/>
      <c r="QD117" s="129"/>
      <c r="QE117" s="129"/>
      <c r="QF117" s="130"/>
      <c r="QG117" s="193"/>
      <c r="QH117" s="247"/>
      <c r="QI117" s="229"/>
      <c r="QJ117" s="168"/>
      <c r="QK117" s="207"/>
      <c r="QL117" s="207"/>
      <c r="QM117" s="207"/>
      <c r="QN117" s="207"/>
      <c r="QO117" s="207"/>
      <c r="QP117" s="197"/>
      <c r="QQ117" s="197"/>
      <c r="QR117" s="129"/>
      <c r="QS117" s="129"/>
      <c r="QT117" s="129"/>
      <c r="QU117" s="130"/>
      <c r="QV117" s="193"/>
      <c r="QW117" s="247"/>
      <c r="QX117" s="229"/>
      <c r="QY117" s="168"/>
      <c r="QZ117" s="207"/>
      <c r="RA117" s="207"/>
      <c r="RB117" s="207"/>
      <c r="RC117" s="207"/>
      <c r="RD117" s="207"/>
      <c r="RE117" s="197"/>
      <c r="RF117" s="197"/>
      <c r="RG117" s="129"/>
      <c r="RH117" s="129"/>
      <c r="RI117" s="129"/>
      <c r="RJ117" s="130"/>
      <c r="RK117" s="193"/>
      <c r="RL117" s="247"/>
      <c r="RM117" s="229"/>
    </row>
    <row r="118" spans="1:481" ht="14.4">
      <c r="A118" s="199"/>
      <c r="B118" s="181"/>
      <c r="C118" s="181"/>
      <c r="D118" s="197"/>
      <c r="E118" s="197"/>
      <c r="F118" s="197"/>
      <c r="G118" s="122"/>
      <c r="H118" s="122"/>
      <c r="I118" s="546" t="s">
        <v>221</v>
      </c>
      <c r="J118" s="547"/>
      <c r="K118" s="547"/>
      <c r="L118" s="548"/>
      <c r="M118" s="210">
        <f>O108/M109</f>
        <v>1.8416959973806989E-4</v>
      </c>
      <c r="N118" s="247"/>
      <c r="O118" s="229"/>
      <c r="Q118" s="199"/>
      <c r="R118" s="181"/>
      <c r="S118" s="181"/>
      <c r="T118" s="197"/>
      <c r="U118" s="197"/>
      <c r="V118" s="197"/>
      <c r="W118" s="122"/>
      <c r="X118" s="122"/>
      <c r="Y118" s="546" t="s">
        <v>221</v>
      </c>
      <c r="Z118" s="547"/>
      <c r="AA118" s="547"/>
      <c r="AB118" s="548"/>
      <c r="AC118" s="210">
        <f>AE108/AC109</f>
        <v>6.2500000000000001E-4</v>
      </c>
      <c r="AD118" s="247"/>
      <c r="AE118" s="229"/>
      <c r="AF118" s="199"/>
      <c r="AG118" s="181"/>
      <c r="AH118" s="181"/>
      <c r="AI118" s="197"/>
      <c r="AJ118" s="197"/>
      <c r="AK118" s="197"/>
      <c r="AL118" s="122"/>
      <c r="AM118" s="122"/>
      <c r="AN118" s="546" t="s">
        <v>221</v>
      </c>
      <c r="AO118" s="547"/>
      <c r="AP118" s="547"/>
      <c r="AQ118" s="548"/>
      <c r="AR118" s="210">
        <f>AT108/AR109</f>
        <v>2.531818181818182E-3</v>
      </c>
      <c r="AS118" s="247"/>
      <c r="AT118" s="229"/>
      <c r="AU118" s="199"/>
      <c r="AV118" s="181"/>
      <c r="AW118" s="181"/>
      <c r="AX118" s="197"/>
      <c r="AY118" s="197"/>
      <c r="AZ118" s="197"/>
      <c r="BA118" s="122"/>
      <c r="BB118" s="122"/>
      <c r="BC118" s="546" t="s">
        <v>221</v>
      </c>
      <c r="BD118" s="547"/>
      <c r="BE118" s="547"/>
      <c r="BF118" s="548"/>
      <c r="BG118" s="210">
        <f>BI108/BG109</f>
        <v>2.531818181818182E-3</v>
      </c>
      <c r="BH118" s="247"/>
      <c r="BI118" s="229"/>
      <c r="BJ118" s="160"/>
      <c r="BK118" s="199"/>
      <c r="BL118" s="181"/>
      <c r="BM118" s="181"/>
      <c r="BN118" s="197"/>
      <c r="BO118" s="197"/>
      <c r="BP118" s="197"/>
      <c r="BQ118" s="122"/>
      <c r="BR118" s="122"/>
      <c r="BS118" s="546" t="s">
        <v>221</v>
      </c>
      <c r="BT118" s="547"/>
      <c r="BU118" s="547"/>
      <c r="BV118" s="548"/>
      <c r="BW118" s="210">
        <f>BY108/BW109</f>
        <v>1.5590909090909091E-3</v>
      </c>
      <c r="BX118" s="247"/>
      <c r="BY118" s="229"/>
      <c r="BZ118" s="160"/>
      <c r="CA118" s="199"/>
      <c r="CB118" s="181"/>
      <c r="CC118" s="181"/>
      <c r="CD118" s="197"/>
      <c r="CE118" s="197"/>
      <c r="CF118" s="197"/>
      <c r="CG118" s="122"/>
      <c r="CH118" s="122"/>
      <c r="CI118" s="546" t="s">
        <v>221</v>
      </c>
      <c r="CJ118" s="547"/>
      <c r="CK118" s="547"/>
      <c r="CL118" s="548"/>
      <c r="CM118" s="210">
        <f>CO108/CM109</f>
        <v>0</v>
      </c>
      <c r="CN118" s="247"/>
      <c r="CO118" s="229"/>
      <c r="CP118" s="379"/>
      <c r="CQ118" s="349"/>
      <c r="CR118" s="349"/>
      <c r="CS118" s="378"/>
      <c r="CT118" s="378"/>
      <c r="CU118" s="378"/>
      <c r="CV118" s="401"/>
      <c r="CW118" s="401"/>
      <c r="CX118" s="584" t="s">
        <v>221</v>
      </c>
      <c r="CY118" s="585"/>
      <c r="CZ118" s="585"/>
      <c r="DA118" s="586"/>
      <c r="DB118" s="402">
        <f>DD108/DB109</f>
        <v>0</v>
      </c>
      <c r="DC118" s="399"/>
      <c r="DD118" s="400"/>
      <c r="DE118" s="199"/>
      <c r="DF118" s="181"/>
      <c r="DG118" s="181"/>
      <c r="DH118" s="197"/>
      <c r="DI118" s="197"/>
      <c r="DJ118" s="197"/>
      <c r="DK118" s="122"/>
      <c r="DL118" s="122"/>
      <c r="DM118" s="546" t="s">
        <v>221</v>
      </c>
      <c r="DN118" s="547"/>
      <c r="DO118" s="547"/>
      <c r="DP118" s="548"/>
      <c r="DQ118" s="210">
        <f>DS108/DQ109</f>
        <v>0</v>
      </c>
      <c r="DR118" s="247"/>
      <c r="DS118" s="229"/>
      <c r="DT118" s="199"/>
      <c r="DU118" s="181"/>
      <c r="DV118" s="181"/>
      <c r="DW118" s="197"/>
      <c r="DX118" s="197"/>
      <c r="DY118" s="197"/>
      <c r="DZ118" s="122"/>
      <c r="EA118" s="122"/>
      <c r="EB118" s="546" t="s">
        <v>221</v>
      </c>
      <c r="EC118" s="547"/>
      <c r="ED118" s="547"/>
      <c r="EE118" s="548"/>
      <c r="EF118" s="210">
        <f>EH108/EF109</f>
        <v>0</v>
      </c>
      <c r="EG118" s="247"/>
      <c r="EH118" s="229"/>
      <c r="EI118" s="199"/>
      <c r="EJ118" s="181"/>
      <c r="EK118" s="181"/>
      <c r="EL118" s="197"/>
      <c r="EM118" s="197"/>
      <c r="EN118" s="197"/>
      <c r="EO118" s="122"/>
      <c r="EP118" s="122"/>
      <c r="EQ118" s="546" t="s">
        <v>221</v>
      </c>
      <c r="ER118" s="547"/>
      <c r="ES118" s="547"/>
      <c r="ET118" s="548"/>
      <c r="EU118" s="210">
        <f>EW108/EU109</f>
        <v>0</v>
      </c>
      <c r="EV118" s="247"/>
      <c r="EW118" s="229"/>
      <c r="EX118" s="199"/>
      <c r="EY118" s="181"/>
      <c r="EZ118" s="181"/>
      <c r="FA118" s="197"/>
      <c r="FB118" s="197"/>
      <c r="FC118" s="197"/>
      <c r="FD118" s="122"/>
      <c r="FE118" s="122"/>
      <c r="FF118" s="546" t="s">
        <v>221</v>
      </c>
      <c r="FG118" s="547"/>
      <c r="FH118" s="547"/>
      <c r="FI118" s="548"/>
      <c r="FJ118" s="210">
        <f>FL108/FJ109</f>
        <v>0</v>
      </c>
      <c r="FK118" s="247"/>
      <c r="FL118" s="229"/>
      <c r="FM118" s="199"/>
      <c r="FN118" s="181"/>
      <c r="FO118" s="181"/>
      <c r="FP118" s="197"/>
      <c r="FQ118" s="197"/>
      <c r="FR118" s="197"/>
      <c r="FS118" s="122"/>
      <c r="FT118" s="122"/>
      <c r="FU118" s="546" t="s">
        <v>221</v>
      </c>
      <c r="FV118" s="547"/>
      <c r="FW118" s="547"/>
      <c r="FX118" s="548"/>
      <c r="FY118" s="210">
        <f>GA108/FY109</f>
        <v>0</v>
      </c>
      <c r="FZ118" s="247"/>
      <c r="GA118" s="229"/>
      <c r="GB118" s="199"/>
      <c r="GC118" s="181"/>
      <c r="GD118" s="181"/>
      <c r="GE118" s="197"/>
      <c r="GF118" s="197"/>
      <c r="GG118" s="197"/>
      <c r="GH118" s="122"/>
      <c r="GI118" s="122"/>
      <c r="GJ118" s="546" t="s">
        <v>221</v>
      </c>
      <c r="GK118" s="547"/>
      <c r="GL118" s="547"/>
      <c r="GM118" s="548"/>
      <c r="GN118" s="210">
        <f>GP108/GN109</f>
        <v>0</v>
      </c>
      <c r="GO118" s="247"/>
      <c r="GP118" s="229"/>
      <c r="GQ118" s="199"/>
      <c r="GR118" s="181"/>
      <c r="GS118" s="181"/>
      <c r="GT118" s="197"/>
      <c r="GU118" s="197"/>
      <c r="GV118" s="197"/>
      <c r="GW118" s="122"/>
      <c r="GX118" s="122"/>
      <c r="GY118" s="546" t="s">
        <v>221</v>
      </c>
      <c r="GZ118" s="547"/>
      <c r="HA118" s="547"/>
      <c r="HB118" s="548"/>
      <c r="HC118" s="210">
        <f>HE108/HC109</f>
        <v>4.2107692307692306E-3</v>
      </c>
      <c r="HD118" s="247"/>
      <c r="HE118" s="229"/>
      <c r="HF118" s="199"/>
      <c r="HG118" s="181"/>
      <c r="HH118" s="181"/>
      <c r="HI118" s="197"/>
      <c r="HJ118" s="197"/>
      <c r="HK118" s="197"/>
      <c r="HL118" s="122"/>
      <c r="HM118" s="122"/>
      <c r="HN118" s="546" t="s">
        <v>221</v>
      </c>
      <c r="HO118" s="547"/>
      <c r="HP118" s="547"/>
      <c r="HQ118" s="548"/>
      <c r="HR118" s="210">
        <f>HT108/HR109</f>
        <v>2.682E-2</v>
      </c>
      <c r="HS118" s="247"/>
      <c r="HT118" s="229"/>
      <c r="HU118" s="199"/>
      <c r="HV118" s="181"/>
      <c r="HW118" s="181"/>
      <c r="HX118" s="197"/>
      <c r="HY118" s="197"/>
      <c r="HZ118" s="197"/>
      <c r="IA118" s="122"/>
      <c r="IB118" s="122"/>
      <c r="IC118" s="546" t="s">
        <v>221</v>
      </c>
      <c r="ID118" s="547"/>
      <c r="IE118" s="547"/>
      <c r="IF118" s="548"/>
      <c r="IG118" s="210">
        <f>II108/IG109</f>
        <v>3.2495000000000003E-2</v>
      </c>
      <c r="IH118" s="247"/>
      <c r="II118" s="229"/>
      <c r="IJ118" s="199"/>
      <c r="IK118" s="181"/>
      <c r="IL118" s="181"/>
      <c r="IM118" s="197"/>
      <c r="IN118" s="197"/>
      <c r="IO118" s="197"/>
      <c r="IP118" s="122"/>
      <c r="IQ118" s="122"/>
      <c r="IR118" s="546" t="s">
        <v>221</v>
      </c>
      <c r="IS118" s="547"/>
      <c r="IT118" s="547"/>
      <c r="IU118" s="548"/>
      <c r="IV118" s="210">
        <f>IX108/IV109</f>
        <v>3.0159999999999999E-2</v>
      </c>
      <c r="IW118" s="247"/>
      <c r="IX118" s="229"/>
      <c r="IY118" s="199"/>
      <c r="IZ118" s="181"/>
      <c r="JA118" s="181"/>
      <c r="JB118" s="197"/>
      <c r="JC118" s="197"/>
      <c r="JD118" s="197"/>
      <c r="JE118" s="122"/>
      <c r="JF118" s="122"/>
      <c r="JG118" s="546" t="s">
        <v>221</v>
      </c>
      <c r="JH118" s="547"/>
      <c r="JI118" s="547"/>
      <c r="JJ118" s="548"/>
      <c r="JK118" s="210">
        <f>JM108/JK109</f>
        <v>1.9903278821025407E-2</v>
      </c>
      <c r="JL118" s="247"/>
      <c r="JM118" s="229"/>
      <c r="JN118" s="199"/>
      <c r="JO118" s="181"/>
      <c r="JP118" s="181"/>
      <c r="JQ118" s="197"/>
      <c r="JR118" s="197"/>
      <c r="JS118" s="197"/>
      <c r="JT118" s="122"/>
      <c r="JU118" s="122"/>
      <c r="JV118" s="546" t="s">
        <v>221</v>
      </c>
      <c r="JW118" s="547"/>
      <c r="JX118" s="547"/>
      <c r="JY118" s="548"/>
      <c r="JZ118" s="210">
        <f>KB108/JZ109</f>
        <v>4.3100499418485321E-3</v>
      </c>
      <c r="KA118" s="247"/>
      <c r="KB118" s="229"/>
      <c r="KC118" s="199"/>
      <c r="KD118" s="181"/>
      <c r="KE118" s="181"/>
      <c r="KF118" s="197"/>
      <c r="KG118" s="197"/>
      <c r="KH118" s="197"/>
      <c r="KI118" s="122"/>
      <c r="KJ118" s="122"/>
      <c r="KK118" s="546" t="s">
        <v>221</v>
      </c>
      <c r="KL118" s="547"/>
      <c r="KM118" s="547"/>
      <c r="KN118" s="548"/>
      <c r="KO118" s="210">
        <f>KQ108/KO109</f>
        <v>-3.8665859726985407E-3</v>
      </c>
      <c r="KP118" s="247"/>
      <c r="KQ118" s="229"/>
      <c r="KR118" s="199"/>
      <c r="KS118" s="181"/>
      <c r="KT118" s="199"/>
      <c r="KU118" s="197"/>
      <c r="KV118" s="197"/>
      <c r="KW118" s="197"/>
      <c r="KX118" s="122"/>
      <c r="KY118" s="122"/>
      <c r="KZ118" s="546" t="s">
        <v>221</v>
      </c>
      <c r="LA118" s="547"/>
      <c r="LB118" s="547"/>
      <c r="LC118" s="548"/>
      <c r="LD118" s="210">
        <f>LF108/LD109</f>
        <v>3.5633333333333336E-2</v>
      </c>
      <c r="LE118" s="247"/>
      <c r="LF118" s="229"/>
      <c r="LG118" s="160"/>
      <c r="LH118" s="199"/>
      <c r="LI118" s="199"/>
      <c r="LJ118" s="199"/>
      <c r="LK118" s="199"/>
      <c r="LL118" s="199"/>
      <c r="LM118" s="198"/>
      <c r="LN118" s="197"/>
      <c r="LO118" s="197"/>
      <c r="LP118" s="121"/>
      <c r="LS118" s="122"/>
      <c r="LT118" s="122"/>
      <c r="LU118" s="129"/>
      <c r="LV118" s="129"/>
      <c r="LW118" s="546" t="s">
        <v>193</v>
      </c>
      <c r="LX118" s="548"/>
      <c r="LY118" s="210">
        <f>MA108/LY109</f>
        <v>0</v>
      </c>
      <c r="LZ118" s="131">
        <f t="shared" si="150"/>
        <v>0</v>
      </c>
      <c r="MA118" s="132">
        <v>0</v>
      </c>
      <c r="MB118" s="160"/>
      <c r="MC118" s="199"/>
      <c r="MD118" s="199"/>
      <c r="ME118" s="199"/>
      <c r="MF118" s="199"/>
      <c r="MG118" s="199"/>
      <c r="MH118" s="198"/>
      <c r="MI118" s="197"/>
      <c r="MJ118" s="197"/>
      <c r="MK118" s="121"/>
      <c r="MN118" s="122"/>
      <c r="MO118" s="122"/>
      <c r="MP118" s="129"/>
      <c r="MQ118" s="129"/>
      <c r="MR118" s="546" t="s">
        <v>193</v>
      </c>
      <c r="MS118" s="548"/>
      <c r="MT118" s="210">
        <f>MV108/MT109</f>
        <v>0</v>
      </c>
      <c r="MU118" s="131">
        <f t="shared" si="151"/>
        <v>0</v>
      </c>
      <c r="MV118" s="132">
        <v>0</v>
      </c>
      <c r="MX118" s="199"/>
      <c r="MY118" s="199"/>
      <c r="MZ118" s="199"/>
      <c r="NA118" s="199"/>
      <c r="NB118" s="199"/>
      <c r="NC118" s="198"/>
      <c r="ND118" s="197"/>
      <c r="NE118" s="197"/>
      <c r="NF118" s="121"/>
      <c r="NI118" s="122"/>
      <c r="NJ118" s="122"/>
      <c r="NK118" s="129"/>
      <c r="NL118" s="129"/>
      <c r="NM118" s="546" t="s">
        <v>193</v>
      </c>
      <c r="NN118" s="548"/>
      <c r="NO118" s="210">
        <f>NQ108/NO109</f>
        <v>0</v>
      </c>
      <c r="NP118" s="131">
        <f t="shared" si="152"/>
        <v>0</v>
      </c>
      <c r="NQ118" s="132">
        <v>0</v>
      </c>
      <c r="NS118" s="199"/>
      <c r="NT118" s="199"/>
      <c r="NU118" s="199"/>
      <c r="NV118" s="199"/>
      <c r="NW118" s="199"/>
      <c r="NX118" s="198"/>
      <c r="NY118" s="197"/>
      <c r="NZ118" s="197"/>
      <c r="OA118" s="121"/>
      <c r="OD118" s="122"/>
      <c r="OE118" s="122"/>
      <c r="OF118" s="129"/>
      <c r="OG118" s="129"/>
      <c r="OH118" s="546" t="s">
        <v>193</v>
      </c>
      <c r="OI118" s="548"/>
      <c r="OJ118" s="210">
        <f>OL108/OJ109</f>
        <v>1.2330000000000001E-2</v>
      </c>
      <c r="OK118" s="131">
        <f t="shared" si="153"/>
        <v>0</v>
      </c>
      <c r="OL118" s="132">
        <v>0</v>
      </c>
      <c r="OQ118" s="482"/>
      <c r="OR118" s="465"/>
      <c r="OS118" s="465"/>
      <c r="OT118" s="481"/>
      <c r="OU118" s="481"/>
      <c r="OV118" s="481"/>
      <c r="OW118" s="358"/>
      <c r="OX118" s="358"/>
      <c r="OY118" s="535" t="s">
        <v>221</v>
      </c>
      <c r="OZ118" s="536"/>
      <c r="PA118" s="536"/>
      <c r="PB118" s="537"/>
      <c r="PC118" s="497">
        <f>PE108/PC109</f>
        <v>0</v>
      </c>
      <c r="PD118" s="495"/>
      <c r="PE118" s="496"/>
      <c r="PF118" s="199"/>
      <c r="PG118" s="181"/>
      <c r="PH118" s="181"/>
      <c r="PI118" s="197"/>
      <c r="PJ118" s="197"/>
      <c r="PK118" s="197"/>
      <c r="PL118" s="122"/>
      <c r="PM118" s="122"/>
      <c r="PN118" s="546" t="s">
        <v>221</v>
      </c>
      <c r="PO118" s="547"/>
      <c r="PP118" s="547"/>
      <c r="PQ118" s="548"/>
      <c r="PR118" s="210">
        <f>PT108/PR109</f>
        <v>0</v>
      </c>
      <c r="PS118" s="247"/>
      <c r="PT118" s="229"/>
      <c r="PU118" s="199"/>
      <c r="PV118" s="181"/>
      <c r="PW118" s="181"/>
      <c r="PX118" s="197"/>
      <c r="PY118" s="197"/>
      <c r="PZ118" s="197"/>
      <c r="QA118" s="122"/>
      <c r="QB118" s="122"/>
      <c r="QC118" s="546" t="s">
        <v>221</v>
      </c>
      <c r="QD118" s="547"/>
      <c r="QE118" s="547"/>
      <c r="QF118" s="548"/>
      <c r="QG118" s="210">
        <f>QI108/QG109</f>
        <v>0</v>
      </c>
      <c r="QH118" s="247"/>
      <c r="QI118" s="229"/>
      <c r="QJ118" s="199"/>
      <c r="QK118" s="181"/>
      <c r="QL118" s="181"/>
      <c r="QM118" s="197"/>
      <c r="QN118" s="197"/>
      <c r="QO118" s="197"/>
      <c r="QP118" s="122"/>
      <c r="QQ118" s="122"/>
      <c r="QR118" s="546" t="s">
        <v>221</v>
      </c>
      <c r="QS118" s="547"/>
      <c r="QT118" s="547"/>
      <c r="QU118" s="548"/>
      <c r="QV118" s="210">
        <f>QX108/QV109</f>
        <v>0</v>
      </c>
      <c r="QW118" s="247"/>
      <c r="QX118" s="229"/>
      <c r="QY118" s="199"/>
      <c r="QZ118" s="181"/>
      <c r="RA118" s="181"/>
      <c r="RB118" s="197"/>
      <c r="RC118" s="197"/>
      <c r="RD118" s="197"/>
      <c r="RE118" s="122"/>
      <c r="RF118" s="122"/>
      <c r="RG118" s="546" t="s">
        <v>221</v>
      </c>
      <c r="RH118" s="547"/>
      <c r="RI118" s="547"/>
      <c r="RJ118" s="548"/>
      <c r="RK118" s="210">
        <f>RM108/RK109</f>
        <v>3.2699999999999999E-3</v>
      </c>
      <c r="RL118" s="247"/>
      <c r="RM118" s="229"/>
    </row>
    <row r="119" spans="1:481" ht="14.4">
      <c r="A119" s="142" t="s">
        <v>93</v>
      </c>
      <c r="B119" s="143"/>
      <c r="C119" s="143"/>
      <c r="D119" s="143"/>
      <c r="E119" s="143"/>
      <c r="F119" s="143"/>
      <c r="G119" s="122"/>
      <c r="H119" s="219"/>
      <c r="I119" s="541" t="s">
        <v>222</v>
      </c>
      <c r="J119" s="542"/>
      <c r="K119" s="542"/>
      <c r="L119" s="543"/>
      <c r="M119" s="193">
        <v>21000</v>
      </c>
      <c r="N119" s="247"/>
      <c r="O119" s="229"/>
      <c r="Q119" s="142" t="s">
        <v>93</v>
      </c>
      <c r="R119" s="143"/>
      <c r="S119" s="143"/>
      <c r="T119" s="143"/>
      <c r="U119" s="143"/>
      <c r="V119" s="143"/>
      <c r="W119" s="122"/>
      <c r="X119" s="439"/>
      <c r="Y119" s="541" t="s">
        <v>222</v>
      </c>
      <c r="Z119" s="542"/>
      <c r="AA119" s="542"/>
      <c r="AB119" s="543"/>
      <c r="AC119" s="193">
        <v>21000</v>
      </c>
      <c r="AD119" s="247"/>
      <c r="AE119" s="229"/>
      <c r="AF119" s="142" t="s">
        <v>93</v>
      </c>
      <c r="AG119" s="143"/>
      <c r="AH119" s="143"/>
      <c r="AI119" s="143"/>
      <c r="AJ119" s="143"/>
      <c r="AK119" s="143"/>
      <c r="AL119" s="122"/>
      <c r="AM119" s="439"/>
      <c r="AN119" s="541" t="s">
        <v>222</v>
      </c>
      <c r="AO119" s="542"/>
      <c r="AP119" s="542"/>
      <c r="AQ119" s="543"/>
      <c r="AR119" s="193">
        <v>21000</v>
      </c>
      <c r="AS119" s="247"/>
      <c r="AT119" s="229"/>
      <c r="AU119" s="142" t="s">
        <v>93</v>
      </c>
      <c r="AV119" s="143"/>
      <c r="AW119" s="143"/>
      <c r="AX119" s="143"/>
      <c r="AY119" s="143"/>
      <c r="AZ119" s="143"/>
      <c r="BA119" s="122"/>
      <c r="BB119" s="435"/>
      <c r="BC119" s="541" t="s">
        <v>222</v>
      </c>
      <c r="BD119" s="542"/>
      <c r="BE119" s="542"/>
      <c r="BF119" s="543"/>
      <c r="BG119" s="193">
        <v>21000</v>
      </c>
      <c r="BH119" s="247"/>
      <c r="BI119" s="229"/>
      <c r="BJ119" s="400"/>
      <c r="BK119" s="142" t="s">
        <v>93</v>
      </c>
      <c r="BL119" s="143"/>
      <c r="BM119" s="143"/>
      <c r="BN119" s="143"/>
      <c r="BO119" s="143"/>
      <c r="BP119" s="143"/>
      <c r="BQ119" s="122"/>
      <c r="BR119" s="435"/>
      <c r="BS119" s="541" t="s">
        <v>222</v>
      </c>
      <c r="BT119" s="542"/>
      <c r="BU119" s="542"/>
      <c r="BV119" s="543"/>
      <c r="BW119" s="193">
        <v>21000</v>
      </c>
      <c r="BX119" s="247"/>
      <c r="BY119" s="229"/>
      <c r="BZ119" s="400"/>
      <c r="CA119" s="142" t="s">
        <v>93</v>
      </c>
      <c r="CB119" s="143"/>
      <c r="CC119" s="143"/>
      <c r="CD119" s="143"/>
      <c r="CE119" s="143"/>
      <c r="CF119" s="143"/>
      <c r="CG119" s="122"/>
      <c r="CH119" s="439"/>
      <c r="CI119" s="541" t="s">
        <v>222</v>
      </c>
      <c r="CJ119" s="542"/>
      <c r="CK119" s="542"/>
      <c r="CL119" s="543"/>
      <c r="CM119" s="193">
        <v>21000</v>
      </c>
      <c r="CN119" s="247"/>
      <c r="CO119" s="229"/>
      <c r="CP119" s="403" t="s">
        <v>93</v>
      </c>
      <c r="CQ119" s="404"/>
      <c r="CR119" s="404"/>
      <c r="CS119" s="404"/>
      <c r="CT119" s="404"/>
      <c r="CU119" s="404"/>
      <c r="CV119" s="401"/>
      <c r="CW119" s="405"/>
      <c r="CX119" s="544" t="s">
        <v>222</v>
      </c>
      <c r="CY119" s="583"/>
      <c r="CZ119" s="583"/>
      <c r="DA119" s="545"/>
      <c r="DB119" s="398">
        <v>21000</v>
      </c>
      <c r="DC119" s="399"/>
      <c r="DD119" s="400"/>
      <c r="DE119" s="142" t="s">
        <v>93</v>
      </c>
      <c r="DF119" s="143"/>
      <c r="DG119" s="143"/>
      <c r="DH119" s="143"/>
      <c r="DI119" s="143"/>
      <c r="DJ119" s="143"/>
      <c r="DK119" s="122"/>
      <c r="DL119" s="330"/>
      <c r="DM119" s="541" t="s">
        <v>222</v>
      </c>
      <c r="DN119" s="542"/>
      <c r="DO119" s="542"/>
      <c r="DP119" s="543"/>
      <c r="DQ119" s="193">
        <v>21000</v>
      </c>
      <c r="DR119" s="247"/>
      <c r="DS119" s="229"/>
      <c r="DT119" s="142" t="s">
        <v>93</v>
      </c>
      <c r="DU119" s="143"/>
      <c r="DV119" s="143"/>
      <c r="DW119" s="143"/>
      <c r="DX119" s="143"/>
      <c r="DY119" s="143"/>
      <c r="DZ119" s="122"/>
      <c r="EA119" s="326"/>
      <c r="EB119" s="541" t="s">
        <v>222</v>
      </c>
      <c r="EC119" s="542"/>
      <c r="ED119" s="542"/>
      <c r="EE119" s="543"/>
      <c r="EF119" s="193">
        <v>21000</v>
      </c>
      <c r="EG119" s="247"/>
      <c r="EH119" s="229"/>
      <c r="EI119" s="142" t="s">
        <v>93</v>
      </c>
      <c r="EJ119" s="143"/>
      <c r="EK119" s="143"/>
      <c r="EL119" s="143"/>
      <c r="EM119" s="143"/>
      <c r="EN119" s="143"/>
      <c r="EO119" s="122"/>
      <c r="EP119" s="322"/>
      <c r="EQ119" s="541" t="s">
        <v>222</v>
      </c>
      <c r="ER119" s="542"/>
      <c r="ES119" s="542"/>
      <c r="ET119" s="543"/>
      <c r="EU119" s="193">
        <v>21000</v>
      </c>
      <c r="EV119" s="247"/>
      <c r="EW119" s="229"/>
      <c r="EX119" s="142" t="s">
        <v>93</v>
      </c>
      <c r="EY119" s="143"/>
      <c r="EZ119" s="143"/>
      <c r="FA119" s="143"/>
      <c r="FB119" s="143"/>
      <c r="FC119" s="143"/>
      <c r="FD119" s="122"/>
      <c r="FE119" s="318"/>
      <c r="FF119" s="541" t="s">
        <v>222</v>
      </c>
      <c r="FG119" s="542"/>
      <c r="FH119" s="542"/>
      <c r="FI119" s="543"/>
      <c r="FJ119" s="193">
        <v>21000</v>
      </c>
      <c r="FK119" s="247"/>
      <c r="FL119" s="229"/>
      <c r="FM119" s="142" t="s">
        <v>93</v>
      </c>
      <c r="FN119" s="143"/>
      <c r="FO119" s="143"/>
      <c r="FP119" s="143"/>
      <c r="FQ119" s="143"/>
      <c r="FR119" s="143"/>
      <c r="FS119" s="122"/>
      <c r="FT119" s="314"/>
      <c r="FU119" s="541" t="s">
        <v>222</v>
      </c>
      <c r="FV119" s="542"/>
      <c r="FW119" s="542"/>
      <c r="FX119" s="543"/>
      <c r="FY119" s="193">
        <v>21000</v>
      </c>
      <c r="FZ119" s="247"/>
      <c r="GA119" s="229"/>
      <c r="GB119" s="142" t="s">
        <v>93</v>
      </c>
      <c r="GC119" s="143"/>
      <c r="GD119" s="143"/>
      <c r="GE119" s="143"/>
      <c r="GF119" s="143"/>
      <c r="GG119" s="143"/>
      <c r="GH119" s="122"/>
      <c r="GI119" s="314"/>
      <c r="GJ119" s="541" t="s">
        <v>222</v>
      </c>
      <c r="GK119" s="542"/>
      <c r="GL119" s="542"/>
      <c r="GM119" s="543"/>
      <c r="GN119" s="193">
        <v>21000</v>
      </c>
      <c r="GO119" s="247"/>
      <c r="GP119" s="229"/>
      <c r="GQ119" s="142" t="s">
        <v>93</v>
      </c>
      <c r="GR119" s="143"/>
      <c r="GS119" s="143"/>
      <c r="GT119" s="143"/>
      <c r="GU119" s="143"/>
      <c r="GV119" s="143"/>
      <c r="GW119" s="122"/>
      <c r="GX119" s="305"/>
      <c r="GY119" s="541" t="s">
        <v>222</v>
      </c>
      <c r="GZ119" s="542"/>
      <c r="HA119" s="542"/>
      <c r="HB119" s="543"/>
      <c r="HC119" s="193">
        <v>21000</v>
      </c>
      <c r="HD119" s="247"/>
      <c r="HE119" s="229"/>
      <c r="HF119" s="142" t="s">
        <v>93</v>
      </c>
      <c r="HG119" s="143"/>
      <c r="HH119" s="143"/>
      <c r="HI119" s="143"/>
      <c r="HJ119" s="143"/>
      <c r="HK119" s="143"/>
      <c r="HL119" s="122"/>
      <c r="HM119" s="300"/>
      <c r="HN119" s="541" t="s">
        <v>222</v>
      </c>
      <c r="HO119" s="542"/>
      <c r="HP119" s="542"/>
      <c r="HQ119" s="543"/>
      <c r="HR119" s="193">
        <v>21000</v>
      </c>
      <c r="HS119" s="247"/>
      <c r="HT119" s="229"/>
      <c r="HU119" s="142" t="s">
        <v>93</v>
      </c>
      <c r="HV119" s="143"/>
      <c r="HW119" s="143"/>
      <c r="HX119" s="143"/>
      <c r="HY119" s="143"/>
      <c r="HZ119" s="143"/>
      <c r="IA119" s="122"/>
      <c r="IB119" s="287"/>
      <c r="IC119" s="541" t="s">
        <v>222</v>
      </c>
      <c r="ID119" s="542"/>
      <c r="IE119" s="542"/>
      <c r="IF119" s="543"/>
      <c r="IG119" s="193">
        <v>21000</v>
      </c>
      <c r="IH119" s="247"/>
      <c r="II119" s="229"/>
      <c r="IJ119" s="142" t="s">
        <v>93</v>
      </c>
      <c r="IK119" s="143"/>
      <c r="IL119" s="143"/>
      <c r="IM119" s="143"/>
      <c r="IN119" s="143"/>
      <c r="IO119" s="143"/>
      <c r="IP119" s="122"/>
      <c r="IQ119" s="287"/>
      <c r="IR119" s="541" t="s">
        <v>222</v>
      </c>
      <c r="IS119" s="542"/>
      <c r="IT119" s="542"/>
      <c r="IU119" s="543"/>
      <c r="IV119" s="193">
        <v>21000</v>
      </c>
      <c r="IW119" s="247"/>
      <c r="IX119" s="229"/>
      <c r="IY119" s="142" t="s">
        <v>93</v>
      </c>
      <c r="IZ119" s="143"/>
      <c r="JA119" s="143"/>
      <c r="JB119" s="143"/>
      <c r="JC119" s="143"/>
      <c r="JD119" s="143"/>
      <c r="JE119" s="122"/>
      <c r="JF119" s="283"/>
      <c r="JG119" s="541" t="s">
        <v>222</v>
      </c>
      <c r="JH119" s="542"/>
      <c r="JI119" s="542"/>
      <c r="JJ119" s="543"/>
      <c r="JK119" s="193">
        <v>21000</v>
      </c>
      <c r="JL119" s="247"/>
      <c r="JM119" s="229"/>
      <c r="JN119" s="142" t="s">
        <v>93</v>
      </c>
      <c r="JO119" s="143"/>
      <c r="JP119" s="143"/>
      <c r="JQ119" s="143"/>
      <c r="JR119" s="143"/>
      <c r="JS119" s="143"/>
      <c r="JT119" s="122"/>
      <c r="JU119" s="283"/>
      <c r="JV119" s="541" t="s">
        <v>222</v>
      </c>
      <c r="JW119" s="542"/>
      <c r="JX119" s="542"/>
      <c r="JY119" s="543"/>
      <c r="JZ119" s="193">
        <v>21000</v>
      </c>
      <c r="KA119" s="247"/>
      <c r="KB119" s="229"/>
      <c r="KC119" s="142" t="s">
        <v>93</v>
      </c>
      <c r="KD119" s="143"/>
      <c r="KE119" s="143"/>
      <c r="KF119" s="143"/>
      <c r="KG119" s="143"/>
      <c r="KH119" s="143"/>
      <c r="KI119" s="122"/>
      <c r="KJ119" s="276"/>
      <c r="KK119" s="541" t="s">
        <v>222</v>
      </c>
      <c r="KL119" s="542"/>
      <c r="KM119" s="542"/>
      <c r="KN119" s="543"/>
      <c r="KO119" s="193">
        <v>21000</v>
      </c>
      <c r="KP119" s="247"/>
      <c r="KQ119" s="229"/>
      <c r="KR119" s="142" t="s">
        <v>93</v>
      </c>
      <c r="KS119" s="143"/>
      <c r="KT119" s="143"/>
      <c r="KU119" s="143"/>
      <c r="KV119" s="143"/>
      <c r="KW119" s="143"/>
      <c r="KX119" s="122"/>
      <c r="KY119" s="268"/>
      <c r="KZ119" s="541" t="s">
        <v>222</v>
      </c>
      <c r="LA119" s="542"/>
      <c r="LB119" s="542"/>
      <c r="LC119" s="543"/>
      <c r="LD119" s="193">
        <v>21000</v>
      </c>
      <c r="LE119" s="247"/>
      <c r="LF119" s="229"/>
      <c r="LG119" s="271"/>
      <c r="LH119" s="142" t="s">
        <v>93</v>
      </c>
      <c r="LI119" s="143"/>
      <c r="LJ119" s="143"/>
      <c r="LK119" s="143"/>
      <c r="LL119" s="143"/>
      <c r="LM119" s="144"/>
      <c r="LN119" s="143"/>
      <c r="LO119" s="143"/>
      <c r="LP119" s="121"/>
      <c r="LQ119" s="122"/>
      <c r="LR119" s="122"/>
      <c r="LS119" s="122"/>
      <c r="LT119" s="122"/>
      <c r="LU119" s="541" t="s">
        <v>178</v>
      </c>
      <c r="LV119" s="542"/>
      <c r="LW119" s="542"/>
      <c r="LX119" s="543"/>
      <c r="LY119" s="193">
        <v>21000</v>
      </c>
      <c r="LZ119" s="131">
        <f t="shared" si="150"/>
        <v>0</v>
      </c>
      <c r="MA119" s="132" t="e">
        <f>LZ119+#REF!</f>
        <v>#REF!</v>
      </c>
      <c r="MB119" s="229"/>
      <c r="MC119" s="142" t="s">
        <v>93</v>
      </c>
      <c r="MD119" s="143"/>
      <c r="ME119" s="143"/>
      <c r="MF119" s="143"/>
      <c r="MG119" s="143"/>
      <c r="MH119" s="144"/>
      <c r="MI119" s="143"/>
      <c r="MJ119" s="143"/>
      <c r="MK119" s="121"/>
      <c r="ML119" s="122"/>
      <c r="MM119" s="122"/>
      <c r="MN119" s="122"/>
      <c r="MO119" s="122"/>
      <c r="MP119" s="541" t="s">
        <v>178</v>
      </c>
      <c r="MQ119" s="542"/>
      <c r="MR119" s="542"/>
      <c r="MS119" s="543"/>
      <c r="MT119" s="193">
        <v>21000</v>
      </c>
      <c r="MU119" s="131">
        <f t="shared" si="151"/>
        <v>0</v>
      </c>
      <c r="MV119" s="132" t="e">
        <f>MU119+#REF!</f>
        <v>#REF!</v>
      </c>
      <c r="MX119" s="142" t="s">
        <v>93</v>
      </c>
      <c r="MY119" s="143"/>
      <c r="MZ119" s="143"/>
      <c r="NA119" s="143"/>
      <c r="NB119" s="143"/>
      <c r="NC119" s="144"/>
      <c r="ND119" s="143"/>
      <c r="NE119" s="143"/>
      <c r="NF119" s="121"/>
      <c r="NG119" s="122"/>
      <c r="NH119" s="122"/>
      <c r="NI119" s="122"/>
      <c r="NJ119" s="122"/>
      <c r="NK119" s="541" t="s">
        <v>178</v>
      </c>
      <c r="NL119" s="542"/>
      <c r="NM119" s="542"/>
      <c r="NN119" s="543"/>
      <c r="NO119" s="193">
        <v>21000</v>
      </c>
      <c r="NP119" s="131">
        <f t="shared" si="152"/>
        <v>0</v>
      </c>
      <c r="NQ119" s="132" t="e">
        <f>NP119+#REF!</f>
        <v>#REF!</v>
      </c>
      <c r="NS119" s="142" t="s">
        <v>93</v>
      </c>
      <c r="NT119" s="143"/>
      <c r="NU119" s="143"/>
      <c r="NV119" s="143"/>
      <c r="NW119" s="143"/>
      <c r="NX119" s="144"/>
      <c r="NY119" s="143"/>
      <c r="NZ119" s="143"/>
      <c r="OA119" s="121"/>
      <c r="OB119" s="122"/>
      <c r="OC119" s="122"/>
      <c r="OD119" s="122"/>
      <c r="OE119" s="122"/>
      <c r="OF119" s="541" t="s">
        <v>178</v>
      </c>
      <c r="OG119" s="542"/>
      <c r="OH119" s="542"/>
      <c r="OI119" s="543"/>
      <c r="OJ119" s="193">
        <v>21000</v>
      </c>
      <c r="OK119" s="131">
        <f t="shared" si="153"/>
        <v>0</v>
      </c>
      <c r="OL119" s="132" t="e">
        <f>OK119+#REF!</f>
        <v>#REF!</v>
      </c>
      <c r="OQ119" s="373" t="s">
        <v>93</v>
      </c>
      <c r="OR119" s="485"/>
      <c r="OS119" s="485"/>
      <c r="OT119" s="485"/>
      <c r="OU119" s="485"/>
      <c r="OV119" s="485"/>
      <c r="OW119" s="358"/>
      <c r="OX119" s="498"/>
      <c r="OY119" s="532" t="s">
        <v>222</v>
      </c>
      <c r="OZ119" s="534"/>
      <c r="PA119" s="534"/>
      <c r="PB119" s="533"/>
      <c r="PC119" s="476">
        <v>21000</v>
      </c>
      <c r="PD119" s="495"/>
      <c r="PE119" s="496"/>
      <c r="PF119" s="142" t="s">
        <v>93</v>
      </c>
      <c r="PG119" s="143"/>
      <c r="PH119" s="143"/>
      <c r="PI119" s="143"/>
      <c r="PJ119" s="143"/>
      <c r="PK119" s="143"/>
      <c r="PL119" s="122"/>
      <c r="PM119" s="452"/>
      <c r="PN119" s="541" t="s">
        <v>222</v>
      </c>
      <c r="PO119" s="542"/>
      <c r="PP119" s="542"/>
      <c r="PQ119" s="543"/>
      <c r="PR119" s="193">
        <v>21000</v>
      </c>
      <c r="PS119" s="247"/>
      <c r="PT119" s="229"/>
      <c r="PU119" s="142" t="s">
        <v>93</v>
      </c>
      <c r="PV119" s="143"/>
      <c r="PW119" s="143"/>
      <c r="PX119" s="143"/>
      <c r="PY119" s="143"/>
      <c r="PZ119" s="143"/>
      <c r="QA119" s="122"/>
      <c r="QB119" s="447"/>
      <c r="QC119" s="541" t="s">
        <v>222</v>
      </c>
      <c r="QD119" s="542"/>
      <c r="QE119" s="542"/>
      <c r="QF119" s="543"/>
      <c r="QG119" s="193">
        <v>21000</v>
      </c>
      <c r="QH119" s="247"/>
      <c r="QI119" s="229"/>
      <c r="QJ119" s="142" t="s">
        <v>93</v>
      </c>
      <c r="QK119" s="143"/>
      <c r="QL119" s="143"/>
      <c r="QM119" s="143"/>
      <c r="QN119" s="143"/>
      <c r="QO119" s="143"/>
      <c r="QP119" s="122"/>
      <c r="QQ119" s="447"/>
      <c r="QR119" s="541" t="s">
        <v>222</v>
      </c>
      <c r="QS119" s="542"/>
      <c r="QT119" s="542"/>
      <c r="QU119" s="543"/>
      <c r="QV119" s="193">
        <v>21000</v>
      </c>
      <c r="QW119" s="247"/>
      <c r="QX119" s="229"/>
      <c r="QY119" s="142" t="s">
        <v>93</v>
      </c>
      <c r="QZ119" s="143"/>
      <c r="RA119" s="143"/>
      <c r="RB119" s="143"/>
      <c r="RC119" s="143"/>
      <c r="RD119" s="143"/>
      <c r="RE119" s="122"/>
      <c r="RF119" s="443"/>
      <c r="RG119" s="541" t="s">
        <v>222</v>
      </c>
      <c r="RH119" s="542"/>
      <c r="RI119" s="542"/>
      <c r="RJ119" s="543"/>
      <c r="RK119" s="193">
        <v>21000</v>
      </c>
      <c r="RL119" s="247"/>
      <c r="RM119" s="229"/>
    </row>
    <row r="120" spans="1:481" ht="14.4">
      <c r="A120" s="142" t="s">
        <v>94</v>
      </c>
      <c r="B120" s="143"/>
      <c r="C120" s="143"/>
      <c r="D120" s="143"/>
      <c r="E120" s="143"/>
      <c r="F120" s="143"/>
      <c r="G120" s="122"/>
      <c r="H120" s="219"/>
      <c r="I120" s="541" t="s">
        <v>179</v>
      </c>
      <c r="J120" s="542"/>
      <c r="K120" s="542"/>
      <c r="L120" s="543"/>
      <c r="M120" s="161">
        <f>M118*M119</f>
        <v>3.8675615944994677</v>
      </c>
      <c r="N120" s="247"/>
      <c r="O120" s="229"/>
      <c r="Q120" s="142" t="s">
        <v>94</v>
      </c>
      <c r="R120" s="143"/>
      <c r="S120" s="143"/>
      <c r="T120" s="143"/>
      <c r="U120" s="143"/>
      <c r="V120" s="143"/>
      <c r="W120" s="122"/>
      <c r="X120" s="439"/>
      <c r="Y120" s="541" t="s">
        <v>179</v>
      </c>
      <c r="Z120" s="542"/>
      <c r="AA120" s="542"/>
      <c r="AB120" s="543"/>
      <c r="AC120" s="161">
        <f>AC118*AC119</f>
        <v>13.125</v>
      </c>
      <c r="AD120" s="247"/>
      <c r="AE120" s="229"/>
      <c r="AF120" s="142" t="s">
        <v>94</v>
      </c>
      <c r="AG120" s="143"/>
      <c r="AH120" s="143"/>
      <c r="AI120" s="143"/>
      <c r="AJ120" s="143"/>
      <c r="AK120" s="143"/>
      <c r="AL120" s="122"/>
      <c r="AM120" s="439"/>
      <c r="AN120" s="541" t="s">
        <v>179</v>
      </c>
      <c r="AO120" s="542"/>
      <c r="AP120" s="542"/>
      <c r="AQ120" s="543"/>
      <c r="AR120" s="161">
        <f>AR118*AR119</f>
        <v>53.168181818181822</v>
      </c>
      <c r="AS120" s="247"/>
      <c r="AT120" s="229"/>
      <c r="AU120" s="142" t="s">
        <v>94</v>
      </c>
      <c r="AV120" s="143"/>
      <c r="AW120" s="143"/>
      <c r="AX120" s="143"/>
      <c r="AY120" s="143"/>
      <c r="AZ120" s="143"/>
      <c r="BA120" s="122"/>
      <c r="BB120" s="435"/>
      <c r="BC120" s="541" t="s">
        <v>179</v>
      </c>
      <c r="BD120" s="542"/>
      <c r="BE120" s="542"/>
      <c r="BF120" s="543"/>
      <c r="BG120" s="161">
        <f>BG118*BG119</f>
        <v>53.168181818181822</v>
      </c>
      <c r="BH120" s="247"/>
      <c r="BI120" s="229"/>
      <c r="BJ120" s="400"/>
      <c r="BK120" s="142" t="s">
        <v>94</v>
      </c>
      <c r="BL120" s="143"/>
      <c r="BM120" s="143"/>
      <c r="BN120" s="143"/>
      <c r="BO120" s="143"/>
      <c r="BP120" s="143"/>
      <c r="BQ120" s="122"/>
      <c r="BR120" s="435"/>
      <c r="BS120" s="541" t="s">
        <v>179</v>
      </c>
      <c r="BT120" s="542"/>
      <c r="BU120" s="542"/>
      <c r="BV120" s="543"/>
      <c r="BW120" s="161">
        <f>BW118*BW119</f>
        <v>32.740909090909092</v>
      </c>
      <c r="BX120" s="247"/>
      <c r="BY120" s="229"/>
      <c r="BZ120" s="400"/>
      <c r="CA120" s="142" t="s">
        <v>94</v>
      </c>
      <c r="CB120" s="143"/>
      <c r="CC120" s="143"/>
      <c r="CD120" s="143"/>
      <c r="CE120" s="143"/>
      <c r="CF120" s="143"/>
      <c r="CG120" s="122"/>
      <c r="CH120" s="439"/>
      <c r="CI120" s="541" t="s">
        <v>179</v>
      </c>
      <c r="CJ120" s="542"/>
      <c r="CK120" s="542"/>
      <c r="CL120" s="543"/>
      <c r="CM120" s="161">
        <f>CM118*CM119</f>
        <v>0</v>
      </c>
      <c r="CN120" s="247"/>
      <c r="CO120" s="229"/>
      <c r="CP120" s="403" t="s">
        <v>94</v>
      </c>
      <c r="CQ120" s="404"/>
      <c r="CR120" s="404"/>
      <c r="CS120" s="404"/>
      <c r="CT120" s="404"/>
      <c r="CU120" s="404"/>
      <c r="CV120" s="401"/>
      <c r="CW120" s="405"/>
      <c r="CX120" s="544" t="s">
        <v>179</v>
      </c>
      <c r="CY120" s="583"/>
      <c r="CZ120" s="583"/>
      <c r="DA120" s="545"/>
      <c r="DB120" s="406">
        <f>DB118*DB119</f>
        <v>0</v>
      </c>
      <c r="DC120" s="399"/>
      <c r="DD120" s="400"/>
      <c r="DE120" s="142" t="s">
        <v>94</v>
      </c>
      <c r="DF120" s="143"/>
      <c r="DG120" s="143"/>
      <c r="DH120" s="143"/>
      <c r="DI120" s="143"/>
      <c r="DJ120" s="143"/>
      <c r="DK120" s="122"/>
      <c r="DL120" s="330"/>
      <c r="DM120" s="541" t="s">
        <v>179</v>
      </c>
      <c r="DN120" s="542"/>
      <c r="DO120" s="542"/>
      <c r="DP120" s="543"/>
      <c r="DQ120" s="161">
        <f>DQ118*DQ119</f>
        <v>0</v>
      </c>
      <c r="DR120" s="247"/>
      <c r="DS120" s="229"/>
      <c r="DT120" s="142" t="s">
        <v>94</v>
      </c>
      <c r="DU120" s="143"/>
      <c r="DV120" s="143"/>
      <c r="DW120" s="143"/>
      <c r="DX120" s="143"/>
      <c r="DY120" s="143"/>
      <c r="DZ120" s="122"/>
      <c r="EA120" s="326"/>
      <c r="EB120" s="541" t="s">
        <v>179</v>
      </c>
      <c r="EC120" s="542"/>
      <c r="ED120" s="542"/>
      <c r="EE120" s="543"/>
      <c r="EF120" s="161">
        <f>EF118*EF119</f>
        <v>0</v>
      </c>
      <c r="EG120" s="247"/>
      <c r="EH120" s="229"/>
      <c r="EI120" s="142" t="s">
        <v>94</v>
      </c>
      <c r="EJ120" s="143"/>
      <c r="EK120" s="143"/>
      <c r="EL120" s="143"/>
      <c r="EM120" s="143"/>
      <c r="EN120" s="143"/>
      <c r="EO120" s="122"/>
      <c r="EP120" s="322"/>
      <c r="EQ120" s="541" t="s">
        <v>179</v>
      </c>
      <c r="ER120" s="542"/>
      <c r="ES120" s="542"/>
      <c r="ET120" s="543"/>
      <c r="EU120" s="161">
        <f>EU118*EU119</f>
        <v>0</v>
      </c>
      <c r="EV120" s="247"/>
      <c r="EW120" s="229"/>
      <c r="EX120" s="142" t="s">
        <v>94</v>
      </c>
      <c r="EY120" s="143"/>
      <c r="EZ120" s="143"/>
      <c r="FA120" s="143"/>
      <c r="FB120" s="143"/>
      <c r="FC120" s="143"/>
      <c r="FD120" s="122"/>
      <c r="FE120" s="318"/>
      <c r="FF120" s="541" t="s">
        <v>179</v>
      </c>
      <c r="FG120" s="542"/>
      <c r="FH120" s="542"/>
      <c r="FI120" s="543"/>
      <c r="FJ120" s="161">
        <f>FJ118*FJ119</f>
        <v>0</v>
      </c>
      <c r="FK120" s="247"/>
      <c r="FL120" s="229"/>
      <c r="FM120" s="142" t="s">
        <v>94</v>
      </c>
      <c r="FN120" s="143"/>
      <c r="FO120" s="143"/>
      <c r="FP120" s="143"/>
      <c r="FQ120" s="143"/>
      <c r="FR120" s="143"/>
      <c r="FS120" s="122"/>
      <c r="FT120" s="314"/>
      <c r="FU120" s="541" t="s">
        <v>179</v>
      </c>
      <c r="FV120" s="542"/>
      <c r="FW120" s="542"/>
      <c r="FX120" s="543"/>
      <c r="FY120" s="161">
        <f>FY118*FY119</f>
        <v>0</v>
      </c>
      <c r="FZ120" s="247"/>
      <c r="GA120" s="229"/>
      <c r="GB120" s="142" t="s">
        <v>94</v>
      </c>
      <c r="GC120" s="143"/>
      <c r="GD120" s="143"/>
      <c r="GE120" s="143"/>
      <c r="GF120" s="143"/>
      <c r="GG120" s="143"/>
      <c r="GH120" s="122"/>
      <c r="GI120" s="314"/>
      <c r="GJ120" s="541" t="s">
        <v>179</v>
      </c>
      <c r="GK120" s="542"/>
      <c r="GL120" s="542"/>
      <c r="GM120" s="543"/>
      <c r="GN120" s="161">
        <f>GN118*GN119</f>
        <v>0</v>
      </c>
      <c r="GO120" s="247"/>
      <c r="GP120" s="229"/>
      <c r="GQ120" s="142" t="s">
        <v>94</v>
      </c>
      <c r="GR120" s="143"/>
      <c r="GS120" s="143"/>
      <c r="GT120" s="143"/>
      <c r="GU120" s="143"/>
      <c r="GV120" s="143"/>
      <c r="GW120" s="122"/>
      <c r="GX120" s="305"/>
      <c r="GY120" s="541" t="s">
        <v>179</v>
      </c>
      <c r="GZ120" s="542"/>
      <c r="HA120" s="542"/>
      <c r="HB120" s="543"/>
      <c r="HC120" s="161">
        <f>HC118*HC119</f>
        <v>88.426153846153838</v>
      </c>
      <c r="HD120" s="247"/>
      <c r="HE120" s="229"/>
      <c r="HF120" s="142" t="s">
        <v>94</v>
      </c>
      <c r="HG120" s="143"/>
      <c r="HH120" s="143"/>
      <c r="HI120" s="143"/>
      <c r="HJ120" s="143"/>
      <c r="HK120" s="143"/>
      <c r="HL120" s="122"/>
      <c r="HM120" s="300"/>
      <c r="HN120" s="541" t="s">
        <v>179</v>
      </c>
      <c r="HO120" s="542"/>
      <c r="HP120" s="542"/>
      <c r="HQ120" s="543"/>
      <c r="HR120" s="161">
        <f>HR118*HR119</f>
        <v>563.22</v>
      </c>
      <c r="HS120" s="247"/>
      <c r="HT120" s="229"/>
      <c r="HU120" s="142" t="s">
        <v>94</v>
      </c>
      <c r="HV120" s="143"/>
      <c r="HW120" s="143"/>
      <c r="HX120" s="143"/>
      <c r="HY120" s="143"/>
      <c r="HZ120" s="143"/>
      <c r="IA120" s="122"/>
      <c r="IB120" s="287"/>
      <c r="IC120" s="541" t="s">
        <v>179</v>
      </c>
      <c r="ID120" s="542"/>
      <c r="IE120" s="542"/>
      <c r="IF120" s="543"/>
      <c r="IG120" s="161">
        <f>IG118*IG119</f>
        <v>682.3950000000001</v>
      </c>
      <c r="IH120" s="247"/>
      <c r="II120" s="229"/>
      <c r="IJ120" s="142" t="s">
        <v>94</v>
      </c>
      <c r="IK120" s="143"/>
      <c r="IL120" s="143"/>
      <c r="IM120" s="143"/>
      <c r="IN120" s="143"/>
      <c r="IO120" s="143"/>
      <c r="IP120" s="122"/>
      <c r="IQ120" s="287"/>
      <c r="IR120" s="541" t="s">
        <v>179</v>
      </c>
      <c r="IS120" s="542"/>
      <c r="IT120" s="542"/>
      <c r="IU120" s="543"/>
      <c r="IV120" s="161">
        <f>IV118*IV119</f>
        <v>633.36</v>
      </c>
      <c r="IW120" s="247"/>
      <c r="IX120" s="229"/>
      <c r="IY120" s="142" t="s">
        <v>94</v>
      </c>
      <c r="IZ120" s="143"/>
      <c r="JA120" s="143"/>
      <c r="JB120" s="143"/>
      <c r="JC120" s="143"/>
      <c r="JD120" s="143"/>
      <c r="JE120" s="122"/>
      <c r="JF120" s="283"/>
      <c r="JG120" s="541" t="s">
        <v>179</v>
      </c>
      <c r="JH120" s="542"/>
      <c r="JI120" s="542"/>
      <c r="JJ120" s="543"/>
      <c r="JK120" s="161">
        <f>JK118*JK119</f>
        <v>417.96885524153356</v>
      </c>
      <c r="JL120" s="247"/>
      <c r="JM120" s="229"/>
      <c r="JN120" s="142" t="s">
        <v>94</v>
      </c>
      <c r="JO120" s="143"/>
      <c r="JP120" s="143"/>
      <c r="JQ120" s="143"/>
      <c r="JR120" s="143"/>
      <c r="JS120" s="143"/>
      <c r="JT120" s="122"/>
      <c r="JU120" s="283"/>
      <c r="JV120" s="541" t="s">
        <v>179</v>
      </c>
      <c r="JW120" s="542"/>
      <c r="JX120" s="542"/>
      <c r="JY120" s="543"/>
      <c r="JZ120" s="161">
        <f>JZ118*JZ119</f>
        <v>90.511048778819173</v>
      </c>
      <c r="KA120" s="247"/>
      <c r="KB120" s="229"/>
      <c r="KC120" s="142" t="s">
        <v>94</v>
      </c>
      <c r="KD120" s="143"/>
      <c r="KE120" s="143"/>
      <c r="KF120" s="143"/>
      <c r="KG120" s="143"/>
      <c r="KH120" s="143"/>
      <c r="KI120" s="122"/>
      <c r="KJ120" s="276"/>
      <c r="KK120" s="541" t="s">
        <v>179</v>
      </c>
      <c r="KL120" s="542"/>
      <c r="KM120" s="542"/>
      <c r="KN120" s="543"/>
      <c r="KO120" s="161">
        <f>KO118*KO119</f>
        <v>-81.19830542666935</v>
      </c>
      <c r="KP120" s="247"/>
      <c r="KQ120" s="229"/>
      <c r="KR120" s="142" t="s">
        <v>94</v>
      </c>
      <c r="KS120" s="143"/>
      <c r="KT120" s="143"/>
      <c r="KU120" s="143"/>
      <c r="KV120" s="143"/>
      <c r="KW120" s="143"/>
      <c r="KX120" s="122"/>
      <c r="KY120" s="268"/>
      <c r="KZ120" s="541" t="s">
        <v>179</v>
      </c>
      <c r="LA120" s="542"/>
      <c r="LB120" s="542"/>
      <c r="LC120" s="543"/>
      <c r="LD120" s="161">
        <f>LD118*LD119</f>
        <v>748.30000000000007</v>
      </c>
      <c r="LE120" s="247"/>
      <c r="LF120" s="229"/>
      <c r="LG120" s="271"/>
      <c r="LH120" s="142" t="s">
        <v>94</v>
      </c>
      <c r="LI120" s="143"/>
      <c r="LJ120" s="143"/>
      <c r="LK120" s="143"/>
      <c r="LL120" s="143"/>
      <c r="LM120" s="144"/>
      <c r="LN120" s="143"/>
      <c r="LO120" s="143"/>
      <c r="LP120" s="121"/>
      <c r="LQ120" s="122"/>
      <c r="LR120" s="122"/>
      <c r="LS120" s="122"/>
      <c r="LT120" s="122"/>
      <c r="LU120" s="541" t="s">
        <v>179</v>
      </c>
      <c r="LV120" s="542"/>
      <c r="LW120" s="542"/>
      <c r="LX120" s="543"/>
      <c r="LY120" s="161">
        <f>LY118*LY109</f>
        <v>0</v>
      </c>
      <c r="LZ120" s="131">
        <f t="shared" si="150"/>
        <v>0</v>
      </c>
      <c r="MA120" s="132" t="e">
        <f t="shared" ref="MA120:MA136" si="154">LZ120+MA119</f>
        <v>#REF!</v>
      </c>
      <c r="MB120" s="229"/>
      <c r="MC120" s="142" t="s">
        <v>94</v>
      </c>
      <c r="MD120" s="143"/>
      <c r="ME120" s="143"/>
      <c r="MF120" s="143"/>
      <c r="MG120" s="143"/>
      <c r="MH120" s="144"/>
      <c r="MI120" s="143"/>
      <c r="MJ120" s="143"/>
      <c r="MK120" s="121"/>
      <c r="ML120" s="122"/>
      <c r="MM120" s="122"/>
      <c r="MN120" s="122"/>
      <c r="MO120" s="122"/>
      <c r="MP120" s="541" t="s">
        <v>179</v>
      </c>
      <c r="MQ120" s="542"/>
      <c r="MR120" s="542"/>
      <c r="MS120" s="543"/>
      <c r="MT120" s="161">
        <f>MT118*MT109</f>
        <v>0</v>
      </c>
      <c r="MU120" s="131">
        <f t="shared" si="151"/>
        <v>0</v>
      </c>
      <c r="MV120" s="132" t="e">
        <f t="shared" ref="MV120:MV136" si="155">MU120+MV119</f>
        <v>#REF!</v>
      </c>
      <c r="MX120" s="142" t="s">
        <v>94</v>
      </c>
      <c r="MY120" s="143"/>
      <c r="MZ120" s="143"/>
      <c r="NA120" s="143"/>
      <c r="NB120" s="143"/>
      <c r="NC120" s="144"/>
      <c r="ND120" s="143"/>
      <c r="NE120" s="143"/>
      <c r="NF120" s="121"/>
      <c r="NG120" s="122"/>
      <c r="NH120" s="122"/>
      <c r="NI120" s="122"/>
      <c r="NJ120" s="122"/>
      <c r="NK120" s="541" t="s">
        <v>179</v>
      </c>
      <c r="NL120" s="542"/>
      <c r="NM120" s="542"/>
      <c r="NN120" s="543"/>
      <c r="NO120" s="161">
        <f>NO118*NO109</f>
        <v>0</v>
      </c>
      <c r="NP120" s="131">
        <f t="shared" si="152"/>
        <v>0</v>
      </c>
      <c r="NQ120" s="132" t="e">
        <f t="shared" ref="NQ120:NQ136" si="156">NP120+NQ119</f>
        <v>#REF!</v>
      </c>
      <c r="NS120" s="142" t="s">
        <v>94</v>
      </c>
      <c r="NT120" s="143"/>
      <c r="NU120" s="143"/>
      <c r="NV120" s="143"/>
      <c r="NW120" s="143"/>
      <c r="NX120" s="144"/>
      <c r="NY120" s="143"/>
      <c r="NZ120" s="143"/>
      <c r="OA120" s="121"/>
      <c r="OB120" s="122"/>
      <c r="OC120" s="122"/>
      <c r="OD120" s="122"/>
      <c r="OE120" s="122"/>
      <c r="OF120" s="541" t="s">
        <v>179</v>
      </c>
      <c r="OG120" s="542"/>
      <c r="OH120" s="542"/>
      <c r="OI120" s="543"/>
      <c r="OJ120" s="161">
        <f>OJ118*OJ109</f>
        <v>1233</v>
      </c>
      <c r="OK120" s="131">
        <f t="shared" si="153"/>
        <v>0</v>
      </c>
      <c r="OL120" s="132" t="e">
        <f t="shared" ref="OL120:OL136" si="157">OK120+OL119</f>
        <v>#REF!</v>
      </c>
      <c r="OQ120" s="373" t="s">
        <v>94</v>
      </c>
      <c r="OR120" s="485"/>
      <c r="OS120" s="485"/>
      <c r="OT120" s="485"/>
      <c r="OU120" s="485"/>
      <c r="OV120" s="485"/>
      <c r="OW120" s="358"/>
      <c r="OX120" s="498"/>
      <c r="OY120" s="532" t="s">
        <v>179</v>
      </c>
      <c r="OZ120" s="534"/>
      <c r="PA120" s="534"/>
      <c r="PB120" s="533"/>
      <c r="PC120" s="499">
        <f>PC118*PC119</f>
        <v>0</v>
      </c>
      <c r="PD120" s="495"/>
      <c r="PE120" s="496"/>
      <c r="PF120" s="142" t="s">
        <v>94</v>
      </c>
      <c r="PG120" s="143"/>
      <c r="PH120" s="143"/>
      <c r="PI120" s="143"/>
      <c r="PJ120" s="143"/>
      <c r="PK120" s="143"/>
      <c r="PL120" s="122"/>
      <c r="PM120" s="452"/>
      <c r="PN120" s="541" t="s">
        <v>179</v>
      </c>
      <c r="PO120" s="542"/>
      <c r="PP120" s="542"/>
      <c r="PQ120" s="543"/>
      <c r="PR120" s="161">
        <f>PR118*PR119</f>
        <v>0</v>
      </c>
      <c r="PS120" s="247"/>
      <c r="PT120" s="229"/>
      <c r="PU120" s="142" t="s">
        <v>94</v>
      </c>
      <c r="PV120" s="143"/>
      <c r="PW120" s="143"/>
      <c r="PX120" s="143"/>
      <c r="PY120" s="143"/>
      <c r="PZ120" s="143"/>
      <c r="QA120" s="122"/>
      <c r="QB120" s="447"/>
      <c r="QC120" s="541" t="s">
        <v>179</v>
      </c>
      <c r="QD120" s="542"/>
      <c r="QE120" s="542"/>
      <c r="QF120" s="543"/>
      <c r="QG120" s="161">
        <f>QG118*QG119</f>
        <v>0</v>
      </c>
      <c r="QH120" s="247"/>
      <c r="QI120" s="229"/>
      <c r="QJ120" s="142" t="s">
        <v>94</v>
      </c>
      <c r="QK120" s="143"/>
      <c r="QL120" s="143"/>
      <c r="QM120" s="143"/>
      <c r="QN120" s="143"/>
      <c r="QO120" s="143"/>
      <c r="QP120" s="122"/>
      <c r="QQ120" s="447"/>
      <c r="QR120" s="541" t="s">
        <v>179</v>
      </c>
      <c r="QS120" s="542"/>
      <c r="QT120" s="542"/>
      <c r="QU120" s="543"/>
      <c r="QV120" s="161">
        <f>QV118*QV119</f>
        <v>0</v>
      </c>
      <c r="QW120" s="247"/>
      <c r="QX120" s="229"/>
      <c r="QY120" s="142" t="s">
        <v>94</v>
      </c>
      <c r="QZ120" s="143"/>
      <c r="RA120" s="143"/>
      <c r="RB120" s="143"/>
      <c r="RC120" s="143"/>
      <c r="RD120" s="143"/>
      <c r="RE120" s="122"/>
      <c r="RF120" s="443"/>
      <c r="RG120" s="541" t="s">
        <v>179</v>
      </c>
      <c r="RH120" s="542"/>
      <c r="RI120" s="542"/>
      <c r="RJ120" s="543"/>
      <c r="RK120" s="161">
        <f>RK118*RK119</f>
        <v>68.67</v>
      </c>
      <c r="RL120" s="247"/>
      <c r="RM120" s="229"/>
    </row>
    <row r="121" spans="1:481" ht="14.4">
      <c r="A121" s="142" t="s">
        <v>95</v>
      </c>
      <c r="B121" s="143"/>
      <c r="C121" s="143"/>
      <c r="D121" s="143"/>
      <c r="E121" s="143"/>
      <c r="F121" s="143"/>
      <c r="G121" s="122"/>
      <c r="H121" s="219"/>
      <c r="I121" s="541" t="s">
        <v>180</v>
      </c>
      <c r="J121" s="542"/>
      <c r="K121" s="542"/>
      <c r="L121" s="543"/>
      <c r="M121" s="193">
        <f>0.1*M120</f>
        <v>0.38675615944994679</v>
      </c>
      <c r="N121" s="247"/>
      <c r="O121" s="229"/>
      <c r="Q121" s="142" t="s">
        <v>95</v>
      </c>
      <c r="R121" s="143"/>
      <c r="S121" s="143"/>
      <c r="T121" s="143"/>
      <c r="U121" s="143"/>
      <c r="V121" s="143"/>
      <c r="W121" s="122"/>
      <c r="X121" s="439"/>
      <c r="Y121" s="541" t="s">
        <v>180</v>
      </c>
      <c r="Z121" s="542"/>
      <c r="AA121" s="542"/>
      <c r="AB121" s="543"/>
      <c r="AC121" s="193">
        <f>0.1*AC120</f>
        <v>1.3125</v>
      </c>
      <c r="AD121" s="247"/>
      <c r="AE121" s="229"/>
      <c r="AF121" s="142" t="s">
        <v>95</v>
      </c>
      <c r="AG121" s="143"/>
      <c r="AH121" s="143"/>
      <c r="AI121" s="143"/>
      <c r="AJ121" s="143"/>
      <c r="AK121" s="143"/>
      <c r="AL121" s="122"/>
      <c r="AM121" s="439"/>
      <c r="AN121" s="541" t="s">
        <v>180</v>
      </c>
      <c r="AO121" s="542"/>
      <c r="AP121" s="542"/>
      <c r="AQ121" s="543"/>
      <c r="AR121" s="193">
        <f>0.1*AR120</f>
        <v>5.3168181818181823</v>
      </c>
      <c r="AS121" s="247"/>
      <c r="AT121" s="229"/>
      <c r="AU121" s="142" t="s">
        <v>95</v>
      </c>
      <c r="AV121" s="143"/>
      <c r="AW121" s="143"/>
      <c r="AX121" s="143"/>
      <c r="AY121" s="143"/>
      <c r="AZ121" s="143"/>
      <c r="BA121" s="122"/>
      <c r="BB121" s="435"/>
      <c r="BC121" s="541" t="s">
        <v>180</v>
      </c>
      <c r="BD121" s="542"/>
      <c r="BE121" s="542"/>
      <c r="BF121" s="543"/>
      <c r="BG121" s="193">
        <f>0.1*BG120</f>
        <v>5.3168181818181823</v>
      </c>
      <c r="BH121" s="247"/>
      <c r="BI121" s="229"/>
      <c r="BJ121" s="400"/>
      <c r="BK121" s="142" t="s">
        <v>95</v>
      </c>
      <c r="BL121" s="143"/>
      <c r="BM121" s="143"/>
      <c r="BN121" s="143"/>
      <c r="BO121" s="143"/>
      <c r="BP121" s="143"/>
      <c r="BQ121" s="122"/>
      <c r="BR121" s="435"/>
      <c r="BS121" s="541" t="s">
        <v>180</v>
      </c>
      <c r="BT121" s="542"/>
      <c r="BU121" s="542"/>
      <c r="BV121" s="543"/>
      <c r="BW121" s="193">
        <f>0.1*BW120</f>
        <v>3.2740909090909094</v>
      </c>
      <c r="BX121" s="247"/>
      <c r="BY121" s="229"/>
      <c r="BZ121" s="400"/>
      <c r="CA121" s="142" t="s">
        <v>95</v>
      </c>
      <c r="CB121" s="143"/>
      <c r="CC121" s="143"/>
      <c r="CD121" s="143"/>
      <c r="CE121" s="143"/>
      <c r="CF121" s="143"/>
      <c r="CG121" s="122"/>
      <c r="CH121" s="439"/>
      <c r="CI121" s="541" t="s">
        <v>180</v>
      </c>
      <c r="CJ121" s="542"/>
      <c r="CK121" s="542"/>
      <c r="CL121" s="543"/>
      <c r="CM121" s="193">
        <f>0.1*CM120</f>
        <v>0</v>
      </c>
      <c r="CN121" s="247"/>
      <c r="CO121" s="229"/>
      <c r="CP121" s="403" t="s">
        <v>95</v>
      </c>
      <c r="CQ121" s="404"/>
      <c r="CR121" s="404"/>
      <c r="CS121" s="404"/>
      <c r="CT121" s="404"/>
      <c r="CU121" s="404"/>
      <c r="CV121" s="401"/>
      <c r="CW121" s="405"/>
      <c r="CX121" s="544" t="s">
        <v>180</v>
      </c>
      <c r="CY121" s="583"/>
      <c r="CZ121" s="583"/>
      <c r="DA121" s="545"/>
      <c r="DB121" s="398">
        <f>0.1*DB120</f>
        <v>0</v>
      </c>
      <c r="DC121" s="399"/>
      <c r="DD121" s="400"/>
      <c r="DE121" s="142" t="s">
        <v>95</v>
      </c>
      <c r="DF121" s="143"/>
      <c r="DG121" s="143"/>
      <c r="DH121" s="143"/>
      <c r="DI121" s="143"/>
      <c r="DJ121" s="143"/>
      <c r="DK121" s="122"/>
      <c r="DL121" s="330"/>
      <c r="DM121" s="541" t="s">
        <v>180</v>
      </c>
      <c r="DN121" s="542"/>
      <c r="DO121" s="542"/>
      <c r="DP121" s="543"/>
      <c r="DQ121" s="193">
        <f>0.1*DQ120</f>
        <v>0</v>
      </c>
      <c r="DR121" s="247"/>
      <c r="DS121" s="229"/>
      <c r="DT121" s="142" t="s">
        <v>95</v>
      </c>
      <c r="DU121" s="143"/>
      <c r="DV121" s="143"/>
      <c r="DW121" s="143"/>
      <c r="DX121" s="143"/>
      <c r="DY121" s="143"/>
      <c r="DZ121" s="122"/>
      <c r="EA121" s="326"/>
      <c r="EB121" s="541" t="s">
        <v>180</v>
      </c>
      <c r="EC121" s="542"/>
      <c r="ED121" s="542"/>
      <c r="EE121" s="543"/>
      <c r="EF121" s="193">
        <f>0.1*EF120</f>
        <v>0</v>
      </c>
      <c r="EG121" s="247"/>
      <c r="EH121" s="229"/>
      <c r="EI121" s="142" t="s">
        <v>95</v>
      </c>
      <c r="EJ121" s="143"/>
      <c r="EK121" s="143"/>
      <c r="EL121" s="143"/>
      <c r="EM121" s="143"/>
      <c r="EN121" s="143"/>
      <c r="EO121" s="122"/>
      <c r="EP121" s="322"/>
      <c r="EQ121" s="541" t="s">
        <v>180</v>
      </c>
      <c r="ER121" s="542"/>
      <c r="ES121" s="542"/>
      <c r="ET121" s="543"/>
      <c r="EU121" s="193">
        <f>0.1*EU120</f>
        <v>0</v>
      </c>
      <c r="EV121" s="247"/>
      <c r="EW121" s="229"/>
      <c r="EX121" s="142" t="s">
        <v>95</v>
      </c>
      <c r="EY121" s="143"/>
      <c r="EZ121" s="143"/>
      <c r="FA121" s="143"/>
      <c r="FB121" s="143"/>
      <c r="FC121" s="143"/>
      <c r="FD121" s="122"/>
      <c r="FE121" s="318"/>
      <c r="FF121" s="541" t="s">
        <v>180</v>
      </c>
      <c r="FG121" s="542"/>
      <c r="FH121" s="542"/>
      <c r="FI121" s="543"/>
      <c r="FJ121" s="193">
        <f>0.1*FJ120</f>
        <v>0</v>
      </c>
      <c r="FK121" s="247"/>
      <c r="FL121" s="229"/>
      <c r="FM121" s="142" t="s">
        <v>95</v>
      </c>
      <c r="FN121" s="143"/>
      <c r="FO121" s="143"/>
      <c r="FP121" s="143"/>
      <c r="FQ121" s="143"/>
      <c r="FR121" s="143"/>
      <c r="FS121" s="122"/>
      <c r="FT121" s="314"/>
      <c r="FU121" s="541" t="s">
        <v>180</v>
      </c>
      <c r="FV121" s="542"/>
      <c r="FW121" s="542"/>
      <c r="FX121" s="543"/>
      <c r="FY121" s="193">
        <f>0.1*FY120</f>
        <v>0</v>
      </c>
      <c r="FZ121" s="247"/>
      <c r="GA121" s="229"/>
      <c r="GB121" s="142" t="s">
        <v>95</v>
      </c>
      <c r="GC121" s="143"/>
      <c r="GD121" s="143"/>
      <c r="GE121" s="143"/>
      <c r="GF121" s="143"/>
      <c r="GG121" s="143"/>
      <c r="GH121" s="122"/>
      <c r="GI121" s="314"/>
      <c r="GJ121" s="541" t="s">
        <v>180</v>
      </c>
      <c r="GK121" s="542"/>
      <c r="GL121" s="542"/>
      <c r="GM121" s="543"/>
      <c r="GN121" s="193">
        <f>0.1*GN120</f>
        <v>0</v>
      </c>
      <c r="GO121" s="247"/>
      <c r="GP121" s="229"/>
      <c r="GQ121" s="142" t="s">
        <v>95</v>
      </c>
      <c r="GR121" s="143"/>
      <c r="GS121" s="143"/>
      <c r="GT121" s="143"/>
      <c r="GU121" s="143"/>
      <c r="GV121" s="143"/>
      <c r="GW121" s="122"/>
      <c r="GX121" s="305"/>
      <c r="GY121" s="541" t="s">
        <v>180</v>
      </c>
      <c r="GZ121" s="542"/>
      <c r="HA121" s="542"/>
      <c r="HB121" s="543"/>
      <c r="HC121" s="193">
        <f>0.1*HC120</f>
        <v>8.8426153846153834</v>
      </c>
      <c r="HD121" s="247"/>
      <c r="HE121" s="229"/>
      <c r="HF121" s="142" t="s">
        <v>95</v>
      </c>
      <c r="HG121" s="143"/>
      <c r="HH121" s="143"/>
      <c r="HI121" s="143"/>
      <c r="HJ121" s="143"/>
      <c r="HK121" s="143"/>
      <c r="HL121" s="122"/>
      <c r="HM121" s="300"/>
      <c r="HN121" s="541" t="s">
        <v>180</v>
      </c>
      <c r="HO121" s="542"/>
      <c r="HP121" s="542"/>
      <c r="HQ121" s="543"/>
      <c r="HR121" s="193">
        <f>0.1*HR120</f>
        <v>56.322000000000003</v>
      </c>
      <c r="HS121" s="247"/>
      <c r="HT121" s="229"/>
      <c r="HU121" s="142" t="s">
        <v>95</v>
      </c>
      <c r="HV121" s="143"/>
      <c r="HW121" s="143"/>
      <c r="HX121" s="143"/>
      <c r="HY121" s="143"/>
      <c r="HZ121" s="143"/>
      <c r="IA121" s="122"/>
      <c r="IB121" s="287"/>
      <c r="IC121" s="541" t="s">
        <v>180</v>
      </c>
      <c r="ID121" s="542"/>
      <c r="IE121" s="542"/>
      <c r="IF121" s="543"/>
      <c r="IG121" s="193">
        <f>0.1*IG120</f>
        <v>68.239500000000007</v>
      </c>
      <c r="IH121" s="247"/>
      <c r="II121" s="229"/>
      <c r="IJ121" s="142" t="s">
        <v>95</v>
      </c>
      <c r="IK121" s="143"/>
      <c r="IL121" s="143"/>
      <c r="IM121" s="143"/>
      <c r="IN121" s="143"/>
      <c r="IO121" s="143"/>
      <c r="IP121" s="122"/>
      <c r="IQ121" s="287"/>
      <c r="IR121" s="541" t="s">
        <v>180</v>
      </c>
      <c r="IS121" s="542"/>
      <c r="IT121" s="542"/>
      <c r="IU121" s="543"/>
      <c r="IV121" s="193">
        <f>0.1*IV120</f>
        <v>63.336000000000006</v>
      </c>
      <c r="IW121" s="247"/>
      <c r="IX121" s="229"/>
      <c r="IY121" s="142" t="s">
        <v>95</v>
      </c>
      <c r="IZ121" s="143"/>
      <c r="JA121" s="143"/>
      <c r="JB121" s="143"/>
      <c r="JC121" s="143"/>
      <c r="JD121" s="143"/>
      <c r="JE121" s="122"/>
      <c r="JF121" s="283"/>
      <c r="JG121" s="541" t="s">
        <v>180</v>
      </c>
      <c r="JH121" s="542"/>
      <c r="JI121" s="542"/>
      <c r="JJ121" s="543"/>
      <c r="JK121" s="193">
        <f>0.1*JK120</f>
        <v>41.79688552415336</v>
      </c>
      <c r="JL121" s="247"/>
      <c r="JM121" s="229"/>
      <c r="JN121" s="142" t="s">
        <v>95</v>
      </c>
      <c r="JO121" s="143"/>
      <c r="JP121" s="143"/>
      <c r="JQ121" s="143"/>
      <c r="JR121" s="143"/>
      <c r="JS121" s="143"/>
      <c r="JT121" s="122"/>
      <c r="JU121" s="283"/>
      <c r="JV121" s="541" t="s">
        <v>180</v>
      </c>
      <c r="JW121" s="542"/>
      <c r="JX121" s="542"/>
      <c r="JY121" s="543"/>
      <c r="JZ121" s="193">
        <f>0.1*JZ120</f>
        <v>9.051104877881917</v>
      </c>
      <c r="KA121" s="247"/>
      <c r="KB121" s="229"/>
      <c r="KC121" s="142" t="s">
        <v>95</v>
      </c>
      <c r="KD121" s="143"/>
      <c r="KE121" s="143"/>
      <c r="KF121" s="143"/>
      <c r="KG121" s="143"/>
      <c r="KH121" s="143"/>
      <c r="KI121" s="122"/>
      <c r="KJ121" s="276"/>
      <c r="KK121" s="541" t="s">
        <v>180</v>
      </c>
      <c r="KL121" s="542"/>
      <c r="KM121" s="542"/>
      <c r="KN121" s="543"/>
      <c r="KO121" s="193">
        <f>0.1*KO120</f>
        <v>-8.1198305426669357</v>
      </c>
      <c r="KP121" s="247"/>
      <c r="KQ121" s="229"/>
      <c r="KR121" s="142" t="s">
        <v>95</v>
      </c>
      <c r="KS121" s="143"/>
      <c r="KT121" s="143"/>
      <c r="KU121" s="143"/>
      <c r="KV121" s="143"/>
      <c r="KW121" s="143"/>
      <c r="KX121" s="122"/>
      <c r="KY121" s="268"/>
      <c r="KZ121" s="541" t="s">
        <v>180</v>
      </c>
      <c r="LA121" s="542"/>
      <c r="LB121" s="542"/>
      <c r="LC121" s="543"/>
      <c r="LD121" s="193">
        <f>0.1*LD120</f>
        <v>74.830000000000013</v>
      </c>
      <c r="LE121" s="247"/>
      <c r="LF121" s="229"/>
      <c r="LG121" s="271"/>
      <c r="LH121" s="142" t="s">
        <v>95</v>
      </c>
      <c r="LI121" s="143"/>
      <c r="LJ121" s="143"/>
      <c r="LK121" s="143"/>
      <c r="LL121" s="143"/>
      <c r="LM121" s="144"/>
      <c r="LN121" s="143"/>
      <c r="LO121" s="143"/>
      <c r="LP121" s="121"/>
      <c r="LQ121" s="122"/>
      <c r="LR121" s="122"/>
      <c r="LS121" s="122"/>
      <c r="LT121" s="122"/>
      <c r="LU121" s="541" t="s">
        <v>180</v>
      </c>
      <c r="LV121" s="542"/>
      <c r="LW121" s="542"/>
      <c r="LX121" s="543"/>
      <c r="LY121" s="193">
        <f>0.1*LY120</f>
        <v>0</v>
      </c>
      <c r="LZ121" s="131">
        <f t="shared" si="150"/>
        <v>0</v>
      </c>
      <c r="MA121" s="132" t="e">
        <f t="shared" si="154"/>
        <v>#REF!</v>
      </c>
      <c r="MB121" s="229"/>
      <c r="MC121" s="142" t="s">
        <v>95</v>
      </c>
      <c r="MD121" s="143"/>
      <c r="ME121" s="143"/>
      <c r="MF121" s="143"/>
      <c r="MG121" s="143"/>
      <c r="MH121" s="144"/>
      <c r="MI121" s="143"/>
      <c r="MJ121" s="143"/>
      <c r="MK121" s="121"/>
      <c r="ML121" s="122"/>
      <c r="MM121" s="122"/>
      <c r="MN121" s="122"/>
      <c r="MO121" s="122"/>
      <c r="MP121" s="541" t="s">
        <v>180</v>
      </c>
      <c r="MQ121" s="542"/>
      <c r="MR121" s="542"/>
      <c r="MS121" s="543"/>
      <c r="MT121" s="193">
        <f>0.1*MT120</f>
        <v>0</v>
      </c>
      <c r="MU121" s="131">
        <f t="shared" si="151"/>
        <v>0</v>
      </c>
      <c r="MV121" s="132" t="e">
        <f t="shared" si="155"/>
        <v>#REF!</v>
      </c>
      <c r="MX121" s="142" t="s">
        <v>95</v>
      </c>
      <c r="MY121" s="143"/>
      <c r="MZ121" s="143"/>
      <c r="NA121" s="143"/>
      <c r="NB121" s="143"/>
      <c r="NC121" s="144"/>
      <c r="ND121" s="143"/>
      <c r="NE121" s="143"/>
      <c r="NF121" s="121"/>
      <c r="NG121" s="122"/>
      <c r="NH121" s="122"/>
      <c r="NI121" s="122"/>
      <c r="NJ121" s="122"/>
      <c r="NK121" s="541" t="s">
        <v>180</v>
      </c>
      <c r="NL121" s="542"/>
      <c r="NM121" s="542"/>
      <c r="NN121" s="543"/>
      <c r="NO121" s="193">
        <f>0.1*NO120</f>
        <v>0</v>
      </c>
      <c r="NP121" s="131">
        <f t="shared" si="152"/>
        <v>0</v>
      </c>
      <c r="NQ121" s="132" t="e">
        <f t="shared" si="156"/>
        <v>#REF!</v>
      </c>
      <c r="NS121" s="142" t="s">
        <v>95</v>
      </c>
      <c r="NT121" s="143"/>
      <c r="NU121" s="143"/>
      <c r="NV121" s="143"/>
      <c r="NW121" s="143"/>
      <c r="NX121" s="144"/>
      <c r="NY121" s="143"/>
      <c r="NZ121" s="143"/>
      <c r="OA121" s="121"/>
      <c r="OB121" s="122"/>
      <c r="OC121" s="122"/>
      <c r="OD121" s="122"/>
      <c r="OE121" s="122"/>
      <c r="OF121" s="541" t="s">
        <v>180</v>
      </c>
      <c r="OG121" s="542"/>
      <c r="OH121" s="542"/>
      <c r="OI121" s="543"/>
      <c r="OJ121" s="193">
        <f>0.1*OJ120</f>
        <v>123.30000000000001</v>
      </c>
      <c r="OK121" s="131">
        <f t="shared" si="153"/>
        <v>0</v>
      </c>
      <c r="OL121" s="132" t="e">
        <f t="shared" si="157"/>
        <v>#REF!</v>
      </c>
      <c r="OQ121" s="373" t="s">
        <v>95</v>
      </c>
      <c r="OR121" s="485"/>
      <c r="OS121" s="485"/>
      <c r="OT121" s="485"/>
      <c r="OU121" s="485"/>
      <c r="OV121" s="485"/>
      <c r="OW121" s="358"/>
      <c r="OX121" s="498"/>
      <c r="OY121" s="532" t="s">
        <v>180</v>
      </c>
      <c r="OZ121" s="534"/>
      <c r="PA121" s="534"/>
      <c r="PB121" s="533"/>
      <c r="PC121" s="476">
        <f>0.1*PC120</f>
        <v>0</v>
      </c>
      <c r="PD121" s="495"/>
      <c r="PE121" s="496"/>
      <c r="PF121" s="142" t="s">
        <v>95</v>
      </c>
      <c r="PG121" s="143"/>
      <c r="PH121" s="143"/>
      <c r="PI121" s="143"/>
      <c r="PJ121" s="143"/>
      <c r="PK121" s="143"/>
      <c r="PL121" s="122"/>
      <c r="PM121" s="452"/>
      <c r="PN121" s="541" t="s">
        <v>180</v>
      </c>
      <c r="PO121" s="542"/>
      <c r="PP121" s="542"/>
      <c r="PQ121" s="543"/>
      <c r="PR121" s="193">
        <f>0.1*PR120</f>
        <v>0</v>
      </c>
      <c r="PS121" s="247"/>
      <c r="PT121" s="229"/>
      <c r="PU121" s="142" t="s">
        <v>95</v>
      </c>
      <c r="PV121" s="143"/>
      <c r="PW121" s="143"/>
      <c r="PX121" s="143"/>
      <c r="PY121" s="143"/>
      <c r="PZ121" s="143"/>
      <c r="QA121" s="122"/>
      <c r="QB121" s="447"/>
      <c r="QC121" s="541" t="s">
        <v>180</v>
      </c>
      <c r="QD121" s="542"/>
      <c r="QE121" s="542"/>
      <c r="QF121" s="543"/>
      <c r="QG121" s="193">
        <f>0.1*QG120</f>
        <v>0</v>
      </c>
      <c r="QH121" s="247"/>
      <c r="QI121" s="229"/>
      <c r="QJ121" s="142" t="s">
        <v>95</v>
      </c>
      <c r="QK121" s="143"/>
      <c r="QL121" s="143"/>
      <c r="QM121" s="143"/>
      <c r="QN121" s="143"/>
      <c r="QO121" s="143"/>
      <c r="QP121" s="122"/>
      <c r="QQ121" s="447"/>
      <c r="QR121" s="541" t="s">
        <v>180</v>
      </c>
      <c r="QS121" s="542"/>
      <c r="QT121" s="542"/>
      <c r="QU121" s="543"/>
      <c r="QV121" s="193">
        <f>0.1*QV120</f>
        <v>0</v>
      </c>
      <c r="QW121" s="247"/>
      <c r="QX121" s="229"/>
      <c r="QY121" s="142" t="s">
        <v>95</v>
      </c>
      <c r="QZ121" s="143"/>
      <c r="RA121" s="143"/>
      <c r="RB121" s="143"/>
      <c r="RC121" s="143"/>
      <c r="RD121" s="143"/>
      <c r="RE121" s="122"/>
      <c r="RF121" s="443"/>
      <c r="RG121" s="541" t="s">
        <v>180</v>
      </c>
      <c r="RH121" s="542"/>
      <c r="RI121" s="542"/>
      <c r="RJ121" s="543"/>
      <c r="RK121" s="193">
        <f>0.1*RK120</f>
        <v>6.8670000000000009</v>
      </c>
      <c r="RL121" s="247"/>
      <c r="RM121" s="229"/>
    </row>
    <row r="122" spans="1:481" ht="14.4">
      <c r="A122" s="142" t="s">
        <v>96</v>
      </c>
      <c r="B122" s="143"/>
      <c r="C122" s="143"/>
      <c r="D122" s="143"/>
      <c r="E122" s="143"/>
      <c r="F122" s="143"/>
      <c r="G122" s="122"/>
      <c r="H122" s="219"/>
      <c r="I122" s="541" t="s">
        <v>181</v>
      </c>
      <c r="J122" s="542"/>
      <c r="K122" s="542"/>
      <c r="L122" s="543"/>
      <c r="M122" s="162">
        <f>M120-M121</f>
        <v>3.480805435049521</v>
      </c>
      <c r="N122" s="247"/>
      <c r="O122" s="229"/>
      <c r="Q122" s="142" t="s">
        <v>96</v>
      </c>
      <c r="R122" s="143"/>
      <c r="S122" s="143"/>
      <c r="T122" s="143"/>
      <c r="U122" s="143"/>
      <c r="V122" s="143"/>
      <c r="W122" s="122"/>
      <c r="X122" s="439"/>
      <c r="Y122" s="541" t="s">
        <v>181</v>
      </c>
      <c r="Z122" s="542"/>
      <c r="AA122" s="542"/>
      <c r="AB122" s="543"/>
      <c r="AC122" s="162">
        <f>AC120-AC121</f>
        <v>11.8125</v>
      </c>
      <c r="AD122" s="247"/>
      <c r="AE122" s="229"/>
      <c r="AF122" s="142" t="s">
        <v>96</v>
      </c>
      <c r="AG122" s="143"/>
      <c r="AH122" s="143"/>
      <c r="AI122" s="143"/>
      <c r="AJ122" s="143"/>
      <c r="AK122" s="143"/>
      <c r="AL122" s="122"/>
      <c r="AM122" s="439"/>
      <c r="AN122" s="541" t="s">
        <v>181</v>
      </c>
      <c r="AO122" s="542"/>
      <c r="AP122" s="542"/>
      <c r="AQ122" s="543"/>
      <c r="AR122" s="162">
        <f>AR120-AR121</f>
        <v>47.851363636363637</v>
      </c>
      <c r="AS122" s="247"/>
      <c r="AT122" s="229"/>
      <c r="AU122" s="142" t="s">
        <v>96</v>
      </c>
      <c r="AV122" s="143"/>
      <c r="AW122" s="143"/>
      <c r="AX122" s="143"/>
      <c r="AY122" s="143"/>
      <c r="AZ122" s="143"/>
      <c r="BA122" s="122"/>
      <c r="BB122" s="435"/>
      <c r="BC122" s="541" t="s">
        <v>181</v>
      </c>
      <c r="BD122" s="542"/>
      <c r="BE122" s="542"/>
      <c r="BF122" s="543"/>
      <c r="BG122" s="162">
        <f>BG120-BG121</f>
        <v>47.851363636363637</v>
      </c>
      <c r="BH122" s="247"/>
      <c r="BI122" s="229"/>
      <c r="BJ122" s="400"/>
      <c r="BK122" s="142" t="s">
        <v>96</v>
      </c>
      <c r="BL122" s="143"/>
      <c r="BM122" s="143"/>
      <c r="BN122" s="143"/>
      <c r="BO122" s="143"/>
      <c r="BP122" s="143"/>
      <c r="BQ122" s="122"/>
      <c r="BR122" s="435"/>
      <c r="BS122" s="541" t="s">
        <v>181</v>
      </c>
      <c r="BT122" s="542"/>
      <c r="BU122" s="542"/>
      <c r="BV122" s="543"/>
      <c r="BW122" s="162">
        <f>BW120-BW121</f>
        <v>29.466818181818184</v>
      </c>
      <c r="BX122" s="247"/>
      <c r="BY122" s="229"/>
      <c r="BZ122" s="400"/>
      <c r="CA122" s="142" t="s">
        <v>96</v>
      </c>
      <c r="CB122" s="143"/>
      <c r="CC122" s="143"/>
      <c r="CD122" s="143"/>
      <c r="CE122" s="143"/>
      <c r="CF122" s="143"/>
      <c r="CG122" s="122"/>
      <c r="CH122" s="439"/>
      <c r="CI122" s="541" t="s">
        <v>181</v>
      </c>
      <c r="CJ122" s="542"/>
      <c r="CK122" s="542"/>
      <c r="CL122" s="543"/>
      <c r="CM122" s="162">
        <f>CM120-CM121</f>
        <v>0</v>
      </c>
      <c r="CN122" s="247"/>
      <c r="CO122" s="229"/>
      <c r="CP122" s="403" t="s">
        <v>96</v>
      </c>
      <c r="CQ122" s="404"/>
      <c r="CR122" s="404"/>
      <c r="CS122" s="404"/>
      <c r="CT122" s="404"/>
      <c r="CU122" s="404"/>
      <c r="CV122" s="401"/>
      <c r="CW122" s="405"/>
      <c r="CX122" s="544" t="s">
        <v>181</v>
      </c>
      <c r="CY122" s="583"/>
      <c r="CZ122" s="583"/>
      <c r="DA122" s="545"/>
      <c r="DB122" s="407">
        <f>DB120-DB121</f>
        <v>0</v>
      </c>
      <c r="DC122" s="399"/>
      <c r="DD122" s="400"/>
      <c r="DE122" s="142" t="s">
        <v>96</v>
      </c>
      <c r="DF122" s="143"/>
      <c r="DG122" s="143"/>
      <c r="DH122" s="143"/>
      <c r="DI122" s="143"/>
      <c r="DJ122" s="143"/>
      <c r="DK122" s="122"/>
      <c r="DL122" s="330"/>
      <c r="DM122" s="541" t="s">
        <v>181</v>
      </c>
      <c r="DN122" s="542"/>
      <c r="DO122" s="542"/>
      <c r="DP122" s="543"/>
      <c r="DQ122" s="162">
        <f>DQ120-DQ121</f>
        <v>0</v>
      </c>
      <c r="DR122" s="247"/>
      <c r="DS122" s="229"/>
      <c r="DT122" s="142" t="s">
        <v>96</v>
      </c>
      <c r="DU122" s="143"/>
      <c r="DV122" s="143"/>
      <c r="DW122" s="143"/>
      <c r="DX122" s="143"/>
      <c r="DY122" s="143"/>
      <c r="DZ122" s="122"/>
      <c r="EA122" s="326"/>
      <c r="EB122" s="541" t="s">
        <v>181</v>
      </c>
      <c r="EC122" s="542"/>
      <c r="ED122" s="542"/>
      <c r="EE122" s="543"/>
      <c r="EF122" s="162">
        <f>EF120-EF121</f>
        <v>0</v>
      </c>
      <c r="EG122" s="247"/>
      <c r="EH122" s="229"/>
      <c r="EI122" s="142" t="s">
        <v>96</v>
      </c>
      <c r="EJ122" s="143"/>
      <c r="EK122" s="143"/>
      <c r="EL122" s="143"/>
      <c r="EM122" s="143"/>
      <c r="EN122" s="143"/>
      <c r="EO122" s="122"/>
      <c r="EP122" s="322"/>
      <c r="EQ122" s="541" t="s">
        <v>181</v>
      </c>
      <c r="ER122" s="542"/>
      <c r="ES122" s="542"/>
      <c r="ET122" s="543"/>
      <c r="EU122" s="162">
        <f>EU120-EU121</f>
        <v>0</v>
      </c>
      <c r="EV122" s="247"/>
      <c r="EW122" s="229"/>
      <c r="EX122" s="142" t="s">
        <v>96</v>
      </c>
      <c r="EY122" s="143"/>
      <c r="EZ122" s="143"/>
      <c r="FA122" s="143"/>
      <c r="FB122" s="143"/>
      <c r="FC122" s="143"/>
      <c r="FD122" s="122"/>
      <c r="FE122" s="318"/>
      <c r="FF122" s="541" t="s">
        <v>181</v>
      </c>
      <c r="FG122" s="542"/>
      <c r="FH122" s="542"/>
      <c r="FI122" s="543"/>
      <c r="FJ122" s="162">
        <f>FJ120-FJ121</f>
        <v>0</v>
      </c>
      <c r="FK122" s="247"/>
      <c r="FL122" s="229"/>
      <c r="FM122" s="142" t="s">
        <v>96</v>
      </c>
      <c r="FN122" s="143"/>
      <c r="FO122" s="143"/>
      <c r="FP122" s="143"/>
      <c r="FQ122" s="143"/>
      <c r="FR122" s="143"/>
      <c r="FS122" s="122"/>
      <c r="FT122" s="314"/>
      <c r="FU122" s="541" t="s">
        <v>181</v>
      </c>
      <c r="FV122" s="542"/>
      <c r="FW122" s="542"/>
      <c r="FX122" s="543"/>
      <c r="FY122" s="162">
        <f>FY120-FY121</f>
        <v>0</v>
      </c>
      <c r="FZ122" s="247"/>
      <c r="GA122" s="229"/>
      <c r="GB122" s="142" t="s">
        <v>96</v>
      </c>
      <c r="GC122" s="143"/>
      <c r="GD122" s="143"/>
      <c r="GE122" s="143"/>
      <c r="GF122" s="143"/>
      <c r="GG122" s="143"/>
      <c r="GH122" s="122"/>
      <c r="GI122" s="314"/>
      <c r="GJ122" s="541" t="s">
        <v>181</v>
      </c>
      <c r="GK122" s="542"/>
      <c r="GL122" s="542"/>
      <c r="GM122" s="543"/>
      <c r="GN122" s="162">
        <f>GN120-GN121</f>
        <v>0</v>
      </c>
      <c r="GO122" s="247"/>
      <c r="GP122" s="229"/>
      <c r="GQ122" s="142" t="s">
        <v>96</v>
      </c>
      <c r="GR122" s="143"/>
      <c r="GS122" s="143"/>
      <c r="GT122" s="143"/>
      <c r="GU122" s="143"/>
      <c r="GV122" s="143"/>
      <c r="GW122" s="122"/>
      <c r="GX122" s="305"/>
      <c r="GY122" s="541" t="s">
        <v>181</v>
      </c>
      <c r="GZ122" s="542"/>
      <c r="HA122" s="542"/>
      <c r="HB122" s="543"/>
      <c r="HC122" s="162">
        <f>HC120-HC121</f>
        <v>79.583538461538453</v>
      </c>
      <c r="HD122" s="247"/>
      <c r="HE122" s="229"/>
      <c r="HF122" s="142" t="s">
        <v>96</v>
      </c>
      <c r="HG122" s="143"/>
      <c r="HH122" s="143"/>
      <c r="HI122" s="143"/>
      <c r="HJ122" s="143"/>
      <c r="HK122" s="143"/>
      <c r="HL122" s="122"/>
      <c r="HM122" s="300"/>
      <c r="HN122" s="541" t="s">
        <v>181</v>
      </c>
      <c r="HO122" s="542"/>
      <c r="HP122" s="542"/>
      <c r="HQ122" s="543"/>
      <c r="HR122" s="162">
        <f>HR120-HR121</f>
        <v>506.89800000000002</v>
      </c>
      <c r="HS122" s="247"/>
      <c r="HT122" s="229"/>
      <c r="HU122" s="142" t="s">
        <v>96</v>
      </c>
      <c r="HV122" s="143"/>
      <c r="HW122" s="143"/>
      <c r="HX122" s="143"/>
      <c r="HY122" s="143"/>
      <c r="HZ122" s="143"/>
      <c r="IA122" s="122"/>
      <c r="IB122" s="287"/>
      <c r="IC122" s="541" t="s">
        <v>181</v>
      </c>
      <c r="ID122" s="542"/>
      <c r="IE122" s="542"/>
      <c r="IF122" s="543"/>
      <c r="IG122" s="162">
        <f>IG120-IG121</f>
        <v>614.15550000000007</v>
      </c>
      <c r="IH122" s="247"/>
      <c r="II122" s="229"/>
      <c r="IJ122" s="142" t="s">
        <v>96</v>
      </c>
      <c r="IK122" s="143"/>
      <c r="IL122" s="143"/>
      <c r="IM122" s="143"/>
      <c r="IN122" s="143"/>
      <c r="IO122" s="143"/>
      <c r="IP122" s="122"/>
      <c r="IQ122" s="287"/>
      <c r="IR122" s="541" t="s">
        <v>181</v>
      </c>
      <c r="IS122" s="542"/>
      <c r="IT122" s="542"/>
      <c r="IU122" s="543"/>
      <c r="IV122" s="162">
        <f>IV120-IV121</f>
        <v>570.024</v>
      </c>
      <c r="IW122" s="247"/>
      <c r="IX122" s="229"/>
      <c r="IY122" s="142" t="s">
        <v>96</v>
      </c>
      <c r="IZ122" s="143"/>
      <c r="JA122" s="143"/>
      <c r="JB122" s="143"/>
      <c r="JC122" s="143"/>
      <c r="JD122" s="143"/>
      <c r="JE122" s="122"/>
      <c r="JF122" s="283"/>
      <c r="JG122" s="541" t="s">
        <v>181</v>
      </c>
      <c r="JH122" s="542"/>
      <c r="JI122" s="542"/>
      <c r="JJ122" s="543"/>
      <c r="JK122" s="162">
        <f>JK120-JK121</f>
        <v>376.17196971738019</v>
      </c>
      <c r="JL122" s="247"/>
      <c r="JM122" s="229"/>
      <c r="JN122" s="142" t="s">
        <v>96</v>
      </c>
      <c r="JO122" s="143"/>
      <c r="JP122" s="143"/>
      <c r="JQ122" s="143"/>
      <c r="JR122" s="143"/>
      <c r="JS122" s="143"/>
      <c r="JT122" s="122"/>
      <c r="JU122" s="283"/>
      <c r="JV122" s="541" t="s">
        <v>181</v>
      </c>
      <c r="JW122" s="542"/>
      <c r="JX122" s="542"/>
      <c r="JY122" s="543"/>
      <c r="JZ122" s="162">
        <f>JZ120-JZ121</f>
        <v>81.459943900937262</v>
      </c>
      <c r="KA122" s="247"/>
      <c r="KB122" s="229"/>
      <c r="KC122" s="142" t="s">
        <v>96</v>
      </c>
      <c r="KD122" s="143"/>
      <c r="KE122" s="143"/>
      <c r="KF122" s="143"/>
      <c r="KG122" s="143"/>
      <c r="KH122" s="143"/>
      <c r="KI122" s="122"/>
      <c r="KJ122" s="276"/>
      <c r="KK122" s="541" t="s">
        <v>181</v>
      </c>
      <c r="KL122" s="542"/>
      <c r="KM122" s="542"/>
      <c r="KN122" s="543"/>
      <c r="KO122" s="162">
        <f>KO120-KO121</f>
        <v>-73.078474884002418</v>
      </c>
      <c r="KP122" s="247"/>
      <c r="KQ122" s="229"/>
      <c r="KR122" s="142" t="s">
        <v>96</v>
      </c>
      <c r="KS122" s="143"/>
      <c r="KT122" s="143"/>
      <c r="KU122" s="143"/>
      <c r="KV122" s="143"/>
      <c r="KW122" s="143"/>
      <c r="KX122" s="122"/>
      <c r="KY122" s="268"/>
      <c r="KZ122" s="541" t="s">
        <v>181</v>
      </c>
      <c r="LA122" s="542"/>
      <c r="LB122" s="542"/>
      <c r="LC122" s="543"/>
      <c r="LD122" s="162">
        <f>LD120-LD121</f>
        <v>673.47</v>
      </c>
      <c r="LE122" s="247"/>
      <c r="LF122" s="229"/>
      <c r="LG122" s="271"/>
      <c r="LH122" s="142" t="s">
        <v>96</v>
      </c>
      <c r="LI122" s="143"/>
      <c r="LJ122" s="143"/>
      <c r="LK122" s="143"/>
      <c r="LL122" s="143"/>
      <c r="LM122" s="144"/>
      <c r="LN122" s="143"/>
      <c r="LO122" s="143"/>
      <c r="LP122" s="121"/>
      <c r="LQ122" s="122"/>
      <c r="LR122" s="122"/>
      <c r="LS122" s="122"/>
      <c r="LT122" s="122"/>
      <c r="LU122" s="541" t="s">
        <v>181</v>
      </c>
      <c r="LV122" s="542"/>
      <c r="LW122" s="542"/>
      <c r="LX122" s="543"/>
      <c r="LY122" s="162">
        <f>LY120-LY121</f>
        <v>0</v>
      </c>
      <c r="LZ122" s="131">
        <f t="shared" si="150"/>
        <v>0</v>
      </c>
      <c r="MA122" s="132" t="e">
        <f t="shared" si="154"/>
        <v>#REF!</v>
      </c>
      <c r="MB122" s="229"/>
      <c r="MC122" s="142" t="s">
        <v>96</v>
      </c>
      <c r="MD122" s="143"/>
      <c r="ME122" s="143"/>
      <c r="MF122" s="143"/>
      <c r="MG122" s="143"/>
      <c r="MH122" s="144"/>
      <c r="MI122" s="143"/>
      <c r="MJ122" s="143"/>
      <c r="MK122" s="121"/>
      <c r="ML122" s="122"/>
      <c r="MM122" s="122"/>
      <c r="MN122" s="122"/>
      <c r="MO122" s="122"/>
      <c r="MP122" s="541" t="s">
        <v>181</v>
      </c>
      <c r="MQ122" s="542"/>
      <c r="MR122" s="542"/>
      <c r="MS122" s="543"/>
      <c r="MT122" s="162">
        <f>MT120-MT121</f>
        <v>0</v>
      </c>
      <c r="MU122" s="131">
        <f t="shared" si="151"/>
        <v>0</v>
      </c>
      <c r="MV122" s="132" t="e">
        <f t="shared" si="155"/>
        <v>#REF!</v>
      </c>
      <c r="MX122" s="142" t="s">
        <v>96</v>
      </c>
      <c r="MY122" s="143"/>
      <c r="MZ122" s="143"/>
      <c r="NA122" s="143"/>
      <c r="NB122" s="143"/>
      <c r="NC122" s="144"/>
      <c r="ND122" s="143"/>
      <c r="NE122" s="143"/>
      <c r="NF122" s="121"/>
      <c r="NG122" s="122"/>
      <c r="NH122" s="122"/>
      <c r="NI122" s="122"/>
      <c r="NJ122" s="122"/>
      <c r="NK122" s="541" t="s">
        <v>181</v>
      </c>
      <c r="NL122" s="542"/>
      <c r="NM122" s="542"/>
      <c r="NN122" s="543"/>
      <c r="NO122" s="162">
        <f>NO120-NO121</f>
        <v>0</v>
      </c>
      <c r="NP122" s="131">
        <f t="shared" si="152"/>
        <v>0</v>
      </c>
      <c r="NQ122" s="132" t="e">
        <f t="shared" si="156"/>
        <v>#REF!</v>
      </c>
      <c r="NS122" s="142" t="s">
        <v>96</v>
      </c>
      <c r="NT122" s="143"/>
      <c r="NU122" s="143"/>
      <c r="NV122" s="143"/>
      <c r="NW122" s="143"/>
      <c r="NX122" s="144"/>
      <c r="NY122" s="143"/>
      <c r="NZ122" s="143"/>
      <c r="OA122" s="121"/>
      <c r="OB122" s="122"/>
      <c r="OC122" s="122"/>
      <c r="OD122" s="122"/>
      <c r="OE122" s="122"/>
      <c r="OF122" s="541" t="s">
        <v>181</v>
      </c>
      <c r="OG122" s="542"/>
      <c r="OH122" s="542"/>
      <c r="OI122" s="543"/>
      <c r="OJ122" s="162">
        <f>OJ120-OJ121</f>
        <v>1109.7</v>
      </c>
      <c r="OK122" s="131">
        <f t="shared" si="153"/>
        <v>0</v>
      </c>
      <c r="OL122" s="132" t="e">
        <f t="shared" si="157"/>
        <v>#REF!</v>
      </c>
      <c r="OQ122" s="373" t="s">
        <v>96</v>
      </c>
      <c r="OR122" s="485"/>
      <c r="OS122" s="485"/>
      <c r="OT122" s="485"/>
      <c r="OU122" s="485"/>
      <c r="OV122" s="485"/>
      <c r="OW122" s="358"/>
      <c r="OX122" s="498"/>
      <c r="OY122" s="532" t="s">
        <v>181</v>
      </c>
      <c r="OZ122" s="534"/>
      <c r="PA122" s="534"/>
      <c r="PB122" s="533"/>
      <c r="PC122" s="500">
        <f>PC120-PC121</f>
        <v>0</v>
      </c>
      <c r="PD122" s="495"/>
      <c r="PE122" s="496"/>
      <c r="PF122" s="142" t="s">
        <v>96</v>
      </c>
      <c r="PG122" s="143"/>
      <c r="PH122" s="143"/>
      <c r="PI122" s="143"/>
      <c r="PJ122" s="143"/>
      <c r="PK122" s="143"/>
      <c r="PL122" s="122"/>
      <c r="PM122" s="452"/>
      <c r="PN122" s="541" t="s">
        <v>181</v>
      </c>
      <c r="PO122" s="542"/>
      <c r="PP122" s="542"/>
      <c r="PQ122" s="543"/>
      <c r="PR122" s="162">
        <f>PR120-PR121</f>
        <v>0</v>
      </c>
      <c r="PS122" s="247"/>
      <c r="PT122" s="229"/>
      <c r="PU122" s="142" t="s">
        <v>96</v>
      </c>
      <c r="PV122" s="143"/>
      <c r="PW122" s="143"/>
      <c r="PX122" s="143"/>
      <c r="PY122" s="143"/>
      <c r="PZ122" s="143"/>
      <c r="QA122" s="122"/>
      <c r="QB122" s="447"/>
      <c r="QC122" s="541" t="s">
        <v>181</v>
      </c>
      <c r="QD122" s="542"/>
      <c r="QE122" s="542"/>
      <c r="QF122" s="543"/>
      <c r="QG122" s="162">
        <f>QG120-QG121</f>
        <v>0</v>
      </c>
      <c r="QH122" s="247"/>
      <c r="QI122" s="229"/>
      <c r="QJ122" s="142" t="s">
        <v>96</v>
      </c>
      <c r="QK122" s="143"/>
      <c r="QL122" s="143"/>
      <c r="QM122" s="143"/>
      <c r="QN122" s="143"/>
      <c r="QO122" s="143"/>
      <c r="QP122" s="122"/>
      <c r="QQ122" s="447"/>
      <c r="QR122" s="541" t="s">
        <v>181</v>
      </c>
      <c r="QS122" s="542"/>
      <c r="QT122" s="542"/>
      <c r="QU122" s="543"/>
      <c r="QV122" s="162">
        <f>QV120-QV121</f>
        <v>0</v>
      </c>
      <c r="QW122" s="247"/>
      <c r="QX122" s="229"/>
      <c r="QY122" s="142" t="s">
        <v>96</v>
      </c>
      <c r="QZ122" s="143"/>
      <c r="RA122" s="143"/>
      <c r="RB122" s="143"/>
      <c r="RC122" s="143"/>
      <c r="RD122" s="143"/>
      <c r="RE122" s="122"/>
      <c r="RF122" s="443"/>
      <c r="RG122" s="541" t="s">
        <v>181</v>
      </c>
      <c r="RH122" s="542"/>
      <c r="RI122" s="542"/>
      <c r="RJ122" s="543"/>
      <c r="RK122" s="162">
        <f>RK120-RK121</f>
        <v>61.802999999999997</v>
      </c>
      <c r="RL122" s="247"/>
      <c r="RM122" s="229"/>
    </row>
    <row r="123" spans="1:481" ht="14.4">
      <c r="A123" s="142" t="s">
        <v>97</v>
      </c>
      <c r="B123" s="143"/>
      <c r="C123" s="143"/>
      <c r="D123" s="143"/>
      <c r="E123" s="143"/>
      <c r="F123" s="143"/>
      <c r="G123" s="122"/>
      <c r="H123" s="219"/>
      <c r="I123" s="541" t="s">
        <v>182</v>
      </c>
      <c r="J123" s="542"/>
      <c r="K123" s="542"/>
      <c r="L123" s="543"/>
      <c r="M123" s="211">
        <f>2*(ABS(K109))</f>
        <v>154</v>
      </c>
      <c r="N123" s="247"/>
      <c r="O123" s="229"/>
      <c r="Q123" s="142" t="s">
        <v>97</v>
      </c>
      <c r="R123" s="143"/>
      <c r="S123" s="143"/>
      <c r="T123" s="143"/>
      <c r="U123" s="143"/>
      <c r="V123" s="143"/>
      <c r="W123" s="122"/>
      <c r="X123" s="439"/>
      <c r="Y123" s="541" t="s">
        <v>182</v>
      </c>
      <c r="Z123" s="542"/>
      <c r="AA123" s="542"/>
      <c r="AB123" s="543"/>
      <c r="AC123" s="211">
        <f>2*(ABS(AA109))</f>
        <v>382</v>
      </c>
      <c r="AD123" s="247"/>
      <c r="AE123" s="229"/>
      <c r="AF123" s="142" t="s">
        <v>97</v>
      </c>
      <c r="AG123" s="143"/>
      <c r="AH123" s="143"/>
      <c r="AI123" s="143"/>
      <c r="AJ123" s="143"/>
      <c r="AK123" s="143"/>
      <c r="AL123" s="122"/>
      <c r="AM123" s="439"/>
      <c r="AN123" s="541" t="s">
        <v>182</v>
      </c>
      <c r="AO123" s="542"/>
      <c r="AP123" s="542"/>
      <c r="AQ123" s="543"/>
      <c r="AR123" s="211">
        <f>2*(ABS(AP109))</f>
        <v>276</v>
      </c>
      <c r="AS123" s="247"/>
      <c r="AT123" s="229"/>
      <c r="AU123" s="142" t="s">
        <v>97</v>
      </c>
      <c r="AV123" s="143"/>
      <c r="AW123" s="143"/>
      <c r="AX123" s="143"/>
      <c r="AY123" s="143"/>
      <c r="AZ123" s="143"/>
      <c r="BA123" s="122"/>
      <c r="BB123" s="435"/>
      <c r="BC123" s="541" t="s">
        <v>182</v>
      </c>
      <c r="BD123" s="542"/>
      <c r="BE123" s="542"/>
      <c r="BF123" s="543"/>
      <c r="BG123" s="211">
        <f>2*(ABS(BE109))</f>
        <v>276</v>
      </c>
      <c r="BH123" s="247"/>
      <c r="BI123" s="229"/>
      <c r="BJ123" s="400"/>
      <c r="BK123" s="142" t="s">
        <v>97</v>
      </c>
      <c r="BL123" s="143"/>
      <c r="BM123" s="143"/>
      <c r="BN123" s="143"/>
      <c r="BO123" s="143"/>
      <c r="BP123" s="143"/>
      <c r="BQ123" s="122"/>
      <c r="BR123" s="435"/>
      <c r="BS123" s="541" t="s">
        <v>182</v>
      </c>
      <c r="BT123" s="542"/>
      <c r="BU123" s="542"/>
      <c r="BV123" s="543"/>
      <c r="BW123" s="211">
        <f>2*(ABS(BU109))</f>
        <v>364</v>
      </c>
      <c r="BX123" s="247"/>
      <c r="BY123" s="229"/>
      <c r="BZ123" s="400"/>
      <c r="CA123" s="142" t="s">
        <v>97</v>
      </c>
      <c r="CB123" s="143"/>
      <c r="CC123" s="143"/>
      <c r="CD123" s="143"/>
      <c r="CE123" s="143"/>
      <c r="CF123" s="143"/>
      <c r="CG123" s="122"/>
      <c r="CH123" s="439"/>
      <c r="CI123" s="541" t="s">
        <v>182</v>
      </c>
      <c r="CJ123" s="542"/>
      <c r="CK123" s="542"/>
      <c r="CL123" s="543"/>
      <c r="CM123" s="211">
        <f>2*(ABS(CK109))</f>
        <v>118</v>
      </c>
      <c r="CN123" s="247"/>
      <c r="CO123" s="229"/>
      <c r="CP123" s="403" t="s">
        <v>97</v>
      </c>
      <c r="CQ123" s="404"/>
      <c r="CR123" s="404"/>
      <c r="CS123" s="404"/>
      <c r="CT123" s="404"/>
      <c r="CU123" s="404"/>
      <c r="CV123" s="401"/>
      <c r="CW123" s="405"/>
      <c r="CX123" s="544" t="s">
        <v>182</v>
      </c>
      <c r="CY123" s="583"/>
      <c r="CZ123" s="583"/>
      <c r="DA123" s="545"/>
      <c r="DB123" s="408">
        <f>2*(ABS(CZ109))</f>
        <v>148</v>
      </c>
      <c r="DC123" s="399"/>
      <c r="DD123" s="400"/>
      <c r="DE123" s="142" t="s">
        <v>97</v>
      </c>
      <c r="DF123" s="143"/>
      <c r="DG123" s="143"/>
      <c r="DH123" s="143"/>
      <c r="DI123" s="143"/>
      <c r="DJ123" s="143"/>
      <c r="DK123" s="122"/>
      <c r="DL123" s="330"/>
      <c r="DM123" s="541" t="s">
        <v>182</v>
      </c>
      <c r="DN123" s="542"/>
      <c r="DO123" s="542"/>
      <c r="DP123" s="543"/>
      <c r="DQ123" s="211">
        <f>2*(ABS(DO109))</f>
        <v>44</v>
      </c>
      <c r="DR123" s="247"/>
      <c r="DS123" s="229"/>
      <c r="DT123" s="142" t="s">
        <v>97</v>
      </c>
      <c r="DU123" s="143"/>
      <c r="DV123" s="143"/>
      <c r="DW123" s="143"/>
      <c r="DX123" s="143"/>
      <c r="DY123" s="143"/>
      <c r="DZ123" s="122"/>
      <c r="EA123" s="326"/>
      <c r="EB123" s="541" t="s">
        <v>182</v>
      </c>
      <c r="EC123" s="542"/>
      <c r="ED123" s="542"/>
      <c r="EE123" s="543"/>
      <c r="EF123" s="211">
        <f>2*(ABS(ED109))</f>
        <v>46</v>
      </c>
      <c r="EG123" s="247"/>
      <c r="EH123" s="229"/>
      <c r="EI123" s="142" t="s">
        <v>97</v>
      </c>
      <c r="EJ123" s="143"/>
      <c r="EK123" s="143"/>
      <c r="EL123" s="143"/>
      <c r="EM123" s="143"/>
      <c r="EN123" s="143"/>
      <c r="EO123" s="122"/>
      <c r="EP123" s="322"/>
      <c r="EQ123" s="541" t="s">
        <v>182</v>
      </c>
      <c r="ER123" s="542"/>
      <c r="ES123" s="542"/>
      <c r="ET123" s="543"/>
      <c r="EU123" s="211">
        <f>2*(ABS(ES109))</f>
        <v>1042</v>
      </c>
      <c r="EV123" s="247"/>
      <c r="EW123" s="229"/>
      <c r="EX123" s="142" t="s">
        <v>97</v>
      </c>
      <c r="EY123" s="143"/>
      <c r="EZ123" s="143"/>
      <c r="FA123" s="143"/>
      <c r="FB123" s="143"/>
      <c r="FC123" s="143"/>
      <c r="FD123" s="122"/>
      <c r="FE123" s="318"/>
      <c r="FF123" s="541" t="s">
        <v>182</v>
      </c>
      <c r="FG123" s="542"/>
      <c r="FH123" s="542"/>
      <c r="FI123" s="543"/>
      <c r="FJ123" s="211">
        <f>2*(ABS(FH109))</f>
        <v>62</v>
      </c>
      <c r="FK123" s="247"/>
      <c r="FL123" s="229"/>
      <c r="FM123" s="142" t="s">
        <v>97</v>
      </c>
      <c r="FN123" s="143"/>
      <c r="FO123" s="143"/>
      <c r="FP123" s="143"/>
      <c r="FQ123" s="143"/>
      <c r="FR123" s="143"/>
      <c r="FS123" s="122"/>
      <c r="FT123" s="314"/>
      <c r="FU123" s="541" t="s">
        <v>182</v>
      </c>
      <c r="FV123" s="542"/>
      <c r="FW123" s="542"/>
      <c r="FX123" s="543"/>
      <c r="FY123" s="211">
        <f>2*(ABS(FW109))</f>
        <v>56</v>
      </c>
      <c r="FZ123" s="247"/>
      <c r="GA123" s="229"/>
      <c r="GB123" s="142" t="s">
        <v>97</v>
      </c>
      <c r="GC123" s="143"/>
      <c r="GD123" s="143"/>
      <c r="GE123" s="143"/>
      <c r="GF123" s="143"/>
      <c r="GG123" s="143"/>
      <c r="GH123" s="122"/>
      <c r="GI123" s="314"/>
      <c r="GJ123" s="541" t="s">
        <v>182</v>
      </c>
      <c r="GK123" s="542"/>
      <c r="GL123" s="542"/>
      <c r="GM123" s="543"/>
      <c r="GN123" s="211">
        <f>2*(ABS(GL109))</f>
        <v>96</v>
      </c>
      <c r="GO123" s="247"/>
      <c r="GP123" s="229"/>
      <c r="GQ123" s="142" t="s">
        <v>97</v>
      </c>
      <c r="GR123" s="143"/>
      <c r="GS123" s="143"/>
      <c r="GT123" s="143"/>
      <c r="GU123" s="143"/>
      <c r="GV123" s="143"/>
      <c r="GW123" s="122"/>
      <c r="GX123" s="305"/>
      <c r="GY123" s="541" t="s">
        <v>182</v>
      </c>
      <c r="GZ123" s="542"/>
      <c r="HA123" s="542"/>
      <c r="HB123" s="543"/>
      <c r="HC123" s="211">
        <f>2*(ABS(HA109))</f>
        <v>2358</v>
      </c>
      <c r="HD123" s="247"/>
      <c r="HE123" s="229"/>
      <c r="HF123" s="142" t="s">
        <v>97</v>
      </c>
      <c r="HG123" s="143"/>
      <c r="HH123" s="143"/>
      <c r="HI123" s="143"/>
      <c r="HJ123" s="143"/>
      <c r="HK123" s="143"/>
      <c r="HL123" s="122"/>
      <c r="HM123" s="300"/>
      <c r="HN123" s="541" t="s">
        <v>182</v>
      </c>
      <c r="HO123" s="542"/>
      <c r="HP123" s="542"/>
      <c r="HQ123" s="543"/>
      <c r="HR123" s="211">
        <f>2*(ABS(HP109))</f>
        <v>3206</v>
      </c>
      <c r="HS123" s="247"/>
      <c r="HT123" s="229"/>
      <c r="HU123" s="142" t="s">
        <v>97</v>
      </c>
      <c r="HV123" s="143"/>
      <c r="HW123" s="143"/>
      <c r="HX123" s="143"/>
      <c r="HY123" s="143"/>
      <c r="HZ123" s="143"/>
      <c r="IA123" s="122"/>
      <c r="IB123" s="287"/>
      <c r="IC123" s="541" t="s">
        <v>182</v>
      </c>
      <c r="ID123" s="542"/>
      <c r="IE123" s="542"/>
      <c r="IF123" s="543"/>
      <c r="IG123" s="211">
        <f>2*(ABS(IE109))</f>
        <v>272</v>
      </c>
      <c r="IH123" s="247"/>
      <c r="II123" s="229"/>
      <c r="IJ123" s="142" t="s">
        <v>97</v>
      </c>
      <c r="IK123" s="143"/>
      <c r="IL123" s="143"/>
      <c r="IM123" s="143"/>
      <c r="IN123" s="143"/>
      <c r="IO123" s="143"/>
      <c r="IP123" s="122"/>
      <c r="IQ123" s="287"/>
      <c r="IR123" s="541" t="s">
        <v>182</v>
      </c>
      <c r="IS123" s="542"/>
      <c r="IT123" s="542"/>
      <c r="IU123" s="543"/>
      <c r="IV123" s="211">
        <f>2*(ABS(IT109))</f>
        <v>944</v>
      </c>
      <c r="IW123" s="247"/>
      <c r="IX123" s="229"/>
      <c r="IY123" s="142" t="s">
        <v>97</v>
      </c>
      <c r="IZ123" s="143"/>
      <c r="JA123" s="143"/>
      <c r="JB123" s="143"/>
      <c r="JC123" s="143"/>
      <c r="JD123" s="143"/>
      <c r="JE123" s="122"/>
      <c r="JF123" s="283"/>
      <c r="JG123" s="541" t="s">
        <v>182</v>
      </c>
      <c r="JH123" s="542"/>
      <c r="JI123" s="542"/>
      <c r="JJ123" s="543"/>
      <c r="JK123" s="211">
        <f>2*(ABS(JI109))</f>
        <v>1190</v>
      </c>
      <c r="JL123" s="247"/>
      <c r="JM123" s="229"/>
      <c r="JN123" s="142" t="s">
        <v>97</v>
      </c>
      <c r="JO123" s="143"/>
      <c r="JP123" s="143"/>
      <c r="JQ123" s="143"/>
      <c r="JR123" s="143"/>
      <c r="JS123" s="143"/>
      <c r="JT123" s="122"/>
      <c r="JU123" s="283"/>
      <c r="JV123" s="541" t="s">
        <v>182</v>
      </c>
      <c r="JW123" s="542"/>
      <c r="JX123" s="542"/>
      <c r="JY123" s="543"/>
      <c r="JZ123" s="211">
        <f>2*(ABS(JX109))</f>
        <v>54</v>
      </c>
      <c r="KA123" s="247"/>
      <c r="KB123" s="229"/>
      <c r="KC123" s="142" t="s">
        <v>97</v>
      </c>
      <c r="KD123" s="143"/>
      <c r="KE123" s="143"/>
      <c r="KF123" s="143"/>
      <c r="KG123" s="143"/>
      <c r="KH123" s="143"/>
      <c r="KI123" s="122"/>
      <c r="KJ123" s="276"/>
      <c r="KK123" s="541" t="s">
        <v>182</v>
      </c>
      <c r="KL123" s="542"/>
      <c r="KM123" s="542"/>
      <c r="KN123" s="543"/>
      <c r="KO123" s="211">
        <f>2*(ABS(KM109))</f>
        <v>540</v>
      </c>
      <c r="KP123" s="247"/>
      <c r="KQ123" s="229"/>
      <c r="KR123" s="142" t="s">
        <v>97</v>
      </c>
      <c r="KS123" s="143"/>
      <c r="KT123" s="143"/>
      <c r="KU123" s="143"/>
      <c r="KV123" s="143"/>
      <c r="KW123" s="143"/>
      <c r="KX123" s="122"/>
      <c r="KY123" s="268"/>
      <c r="KZ123" s="541" t="s">
        <v>182</v>
      </c>
      <c r="LA123" s="542"/>
      <c r="LB123" s="542"/>
      <c r="LC123" s="543"/>
      <c r="LD123" s="211">
        <f>2*(ABS(LB109))</f>
        <v>562</v>
      </c>
      <c r="LE123" s="247"/>
      <c r="LF123" s="229"/>
      <c r="LG123" s="271"/>
      <c r="LH123" s="142" t="s">
        <v>97</v>
      </c>
      <c r="LI123" s="143"/>
      <c r="LJ123" s="143"/>
      <c r="LK123" s="143"/>
      <c r="LL123" s="143"/>
      <c r="LM123" s="144"/>
      <c r="LN123" s="143"/>
      <c r="LO123" s="143"/>
      <c r="LP123" s="121"/>
      <c r="LQ123" s="122"/>
      <c r="LR123" s="122"/>
      <c r="LS123" s="122"/>
      <c r="LT123" s="122"/>
      <c r="LU123" s="541" t="s">
        <v>182</v>
      </c>
      <c r="LV123" s="542"/>
      <c r="LW123" s="542"/>
      <c r="LX123" s="543"/>
      <c r="LY123" s="211">
        <f>2*(ABS(LW109))</f>
        <v>76</v>
      </c>
      <c r="LZ123" s="131">
        <f t="shared" si="150"/>
        <v>0</v>
      </c>
      <c r="MA123" s="132" t="e">
        <f t="shared" si="154"/>
        <v>#REF!</v>
      </c>
      <c r="MB123" s="229"/>
      <c r="MC123" s="142" t="s">
        <v>97</v>
      </c>
      <c r="MD123" s="143"/>
      <c r="ME123" s="143"/>
      <c r="MF123" s="143"/>
      <c r="MG123" s="143"/>
      <c r="MH123" s="144"/>
      <c r="MI123" s="143"/>
      <c r="MJ123" s="143"/>
      <c r="MK123" s="121"/>
      <c r="ML123" s="122"/>
      <c r="MM123" s="122"/>
      <c r="MN123" s="122"/>
      <c r="MO123" s="122"/>
      <c r="MP123" s="541" t="s">
        <v>182</v>
      </c>
      <c r="MQ123" s="542"/>
      <c r="MR123" s="542"/>
      <c r="MS123" s="543"/>
      <c r="MT123" s="211">
        <f>2*(ABS(MR109))</f>
        <v>0</v>
      </c>
      <c r="MU123" s="131">
        <f t="shared" si="151"/>
        <v>0</v>
      </c>
      <c r="MV123" s="132" t="e">
        <f t="shared" si="155"/>
        <v>#REF!</v>
      </c>
      <c r="MX123" s="142" t="s">
        <v>97</v>
      </c>
      <c r="MY123" s="143"/>
      <c r="MZ123" s="143"/>
      <c r="NA123" s="143"/>
      <c r="NB123" s="143"/>
      <c r="NC123" s="144"/>
      <c r="ND123" s="143"/>
      <c r="NE123" s="143"/>
      <c r="NF123" s="121"/>
      <c r="NG123" s="122"/>
      <c r="NH123" s="122"/>
      <c r="NI123" s="122"/>
      <c r="NJ123" s="122"/>
      <c r="NK123" s="541" t="s">
        <v>182</v>
      </c>
      <c r="NL123" s="542"/>
      <c r="NM123" s="542"/>
      <c r="NN123" s="543"/>
      <c r="NO123" s="211">
        <f>2*(ABS(NM109))</f>
        <v>0</v>
      </c>
      <c r="NP123" s="131">
        <f t="shared" si="152"/>
        <v>0</v>
      </c>
      <c r="NQ123" s="132" t="e">
        <f t="shared" si="156"/>
        <v>#REF!</v>
      </c>
      <c r="NS123" s="142" t="s">
        <v>97</v>
      </c>
      <c r="NT123" s="143"/>
      <c r="NU123" s="143"/>
      <c r="NV123" s="143"/>
      <c r="NW123" s="143"/>
      <c r="NX123" s="144"/>
      <c r="NY123" s="143"/>
      <c r="NZ123" s="143"/>
      <c r="OA123" s="121"/>
      <c r="OB123" s="122"/>
      <c r="OC123" s="122"/>
      <c r="OD123" s="122"/>
      <c r="OE123" s="122"/>
      <c r="OF123" s="541" t="s">
        <v>182</v>
      </c>
      <c r="OG123" s="542"/>
      <c r="OH123" s="542"/>
      <c r="OI123" s="543"/>
      <c r="OJ123" s="211">
        <f>2*(ABS(OH109))</f>
        <v>966</v>
      </c>
      <c r="OK123" s="131">
        <f t="shared" si="153"/>
        <v>0</v>
      </c>
      <c r="OL123" s="132" t="e">
        <f t="shared" si="157"/>
        <v>#REF!</v>
      </c>
      <c r="OQ123" s="373" t="s">
        <v>97</v>
      </c>
      <c r="OR123" s="485"/>
      <c r="OS123" s="485"/>
      <c r="OT123" s="485"/>
      <c r="OU123" s="485"/>
      <c r="OV123" s="485"/>
      <c r="OW123" s="358"/>
      <c r="OX123" s="498"/>
      <c r="OY123" s="532" t="s">
        <v>182</v>
      </c>
      <c r="OZ123" s="534"/>
      <c r="PA123" s="534"/>
      <c r="PB123" s="533"/>
      <c r="PC123" s="501">
        <f>2*(ABS(PA109))</f>
        <v>60</v>
      </c>
      <c r="PD123" s="495"/>
      <c r="PE123" s="496"/>
      <c r="PF123" s="142" t="s">
        <v>97</v>
      </c>
      <c r="PG123" s="143"/>
      <c r="PH123" s="143"/>
      <c r="PI123" s="143"/>
      <c r="PJ123" s="143"/>
      <c r="PK123" s="143"/>
      <c r="PL123" s="122"/>
      <c r="PM123" s="452"/>
      <c r="PN123" s="541" t="s">
        <v>182</v>
      </c>
      <c r="PO123" s="542"/>
      <c r="PP123" s="542"/>
      <c r="PQ123" s="543"/>
      <c r="PR123" s="211">
        <f>2*(ABS(PP109))</f>
        <v>982</v>
      </c>
      <c r="PS123" s="247"/>
      <c r="PT123" s="229"/>
      <c r="PU123" s="142" t="s">
        <v>97</v>
      </c>
      <c r="PV123" s="143"/>
      <c r="PW123" s="143"/>
      <c r="PX123" s="143"/>
      <c r="PY123" s="143"/>
      <c r="PZ123" s="143"/>
      <c r="QA123" s="122"/>
      <c r="QB123" s="447"/>
      <c r="QC123" s="541" t="s">
        <v>182</v>
      </c>
      <c r="QD123" s="542"/>
      <c r="QE123" s="542"/>
      <c r="QF123" s="543"/>
      <c r="QG123" s="211">
        <f>2*(ABS(QE109))</f>
        <v>116</v>
      </c>
      <c r="QH123" s="247"/>
      <c r="QI123" s="229"/>
      <c r="QJ123" s="142" t="s">
        <v>97</v>
      </c>
      <c r="QK123" s="143"/>
      <c r="QL123" s="143"/>
      <c r="QM123" s="143"/>
      <c r="QN123" s="143"/>
      <c r="QO123" s="143"/>
      <c r="QP123" s="122"/>
      <c r="QQ123" s="447"/>
      <c r="QR123" s="541" t="s">
        <v>182</v>
      </c>
      <c r="QS123" s="542"/>
      <c r="QT123" s="542"/>
      <c r="QU123" s="543"/>
      <c r="QV123" s="211">
        <f>2*(ABS(QT109))</f>
        <v>98</v>
      </c>
      <c r="QW123" s="247"/>
      <c r="QX123" s="229"/>
      <c r="QY123" s="142" t="s">
        <v>97</v>
      </c>
      <c r="QZ123" s="143"/>
      <c r="RA123" s="143"/>
      <c r="RB123" s="143"/>
      <c r="RC123" s="143"/>
      <c r="RD123" s="143"/>
      <c r="RE123" s="122"/>
      <c r="RF123" s="443"/>
      <c r="RG123" s="541" t="s">
        <v>182</v>
      </c>
      <c r="RH123" s="542"/>
      <c r="RI123" s="542"/>
      <c r="RJ123" s="543"/>
      <c r="RK123" s="211">
        <f>2*(ABS(RI109))</f>
        <v>220</v>
      </c>
      <c r="RL123" s="247"/>
      <c r="RM123" s="229"/>
    </row>
    <row r="124" spans="1:481" ht="14.4">
      <c r="A124" s="142" t="s">
        <v>98</v>
      </c>
      <c r="B124" s="143"/>
      <c r="C124" s="143"/>
      <c r="D124" s="143"/>
      <c r="E124" s="143"/>
      <c r="F124" s="143"/>
      <c r="G124" s="122"/>
      <c r="H124" s="219"/>
      <c r="I124" s="135"/>
      <c r="J124" s="179"/>
      <c r="K124" s="179"/>
      <c r="L124" s="180"/>
      <c r="M124" s="193"/>
      <c r="N124" s="247"/>
      <c r="O124" s="229"/>
      <c r="Q124" s="142" t="s">
        <v>98</v>
      </c>
      <c r="R124" s="143"/>
      <c r="S124" s="143"/>
      <c r="T124" s="143"/>
      <c r="U124" s="143"/>
      <c r="V124" s="143"/>
      <c r="W124" s="122"/>
      <c r="X124" s="439"/>
      <c r="Y124" s="135"/>
      <c r="Z124" s="440"/>
      <c r="AA124" s="440"/>
      <c r="AB124" s="441"/>
      <c r="AC124" s="193"/>
      <c r="AD124" s="247"/>
      <c r="AE124" s="229"/>
      <c r="AF124" s="142" t="s">
        <v>98</v>
      </c>
      <c r="AG124" s="143"/>
      <c r="AH124" s="143"/>
      <c r="AI124" s="143"/>
      <c r="AJ124" s="143"/>
      <c r="AK124" s="143"/>
      <c r="AL124" s="122"/>
      <c r="AM124" s="439"/>
      <c r="AN124" s="135"/>
      <c r="AO124" s="440"/>
      <c r="AP124" s="440"/>
      <c r="AQ124" s="441"/>
      <c r="AR124" s="193"/>
      <c r="AS124" s="247"/>
      <c r="AT124" s="229"/>
      <c r="AU124" s="142" t="s">
        <v>98</v>
      </c>
      <c r="AV124" s="143"/>
      <c r="AW124" s="143"/>
      <c r="AX124" s="143"/>
      <c r="AY124" s="143"/>
      <c r="AZ124" s="143"/>
      <c r="BA124" s="122"/>
      <c r="BB124" s="435"/>
      <c r="BC124" s="135"/>
      <c r="BD124" s="436"/>
      <c r="BE124" s="436"/>
      <c r="BF124" s="437"/>
      <c r="BG124" s="193"/>
      <c r="BH124" s="247"/>
      <c r="BI124" s="229"/>
      <c r="BJ124" s="400"/>
      <c r="BK124" s="142" t="s">
        <v>98</v>
      </c>
      <c r="BL124" s="143"/>
      <c r="BM124" s="143"/>
      <c r="BN124" s="143"/>
      <c r="BO124" s="143"/>
      <c r="BP124" s="143"/>
      <c r="BQ124" s="122"/>
      <c r="BR124" s="435"/>
      <c r="BS124" s="135"/>
      <c r="BT124" s="436"/>
      <c r="BU124" s="436"/>
      <c r="BV124" s="437"/>
      <c r="BW124" s="193"/>
      <c r="BX124" s="247"/>
      <c r="BY124" s="229"/>
      <c r="BZ124" s="400"/>
      <c r="CA124" s="142" t="s">
        <v>98</v>
      </c>
      <c r="CB124" s="143"/>
      <c r="CC124" s="143"/>
      <c r="CD124" s="143"/>
      <c r="CE124" s="143"/>
      <c r="CF124" s="143"/>
      <c r="CG124" s="122"/>
      <c r="CH124" s="439"/>
      <c r="CI124" s="135"/>
      <c r="CJ124" s="440"/>
      <c r="CK124" s="440"/>
      <c r="CL124" s="441"/>
      <c r="CM124" s="193"/>
      <c r="CN124" s="247"/>
      <c r="CO124" s="229"/>
      <c r="CP124" s="403" t="s">
        <v>98</v>
      </c>
      <c r="CQ124" s="404"/>
      <c r="CR124" s="404"/>
      <c r="CS124" s="404"/>
      <c r="CT124" s="404"/>
      <c r="CU124" s="404"/>
      <c r="CV124" s="401"/>
      <c r="CW124" s="405"/>
      <c r="CX124" s="409"/>
      <c r="CY124" s="388"/>
      <c r="CZ124" s="388"/>
      <c r="DA124" s="410"/>
      <c r="DB124" s="398"/>
      <c r="DC124" s="399"/>
      <c r="DD124" s="400"/>
      <c r="DE124" s="142" t="s">
        <v>98</v>
      </c>
      <c r="DF124" s="143"/>
      <c r="DG124" s="143"/>
      <c r="DH124" s="143"/>
      <c r="DI124" s="143"/>
      <c r="DJ124" s="143"/>
      <c r="DK124" s="122"/>
      <c r="DL124" s="330"/>
      <c r="DM124" s="135"/>
      <c r="DN124" s="331"/>
      <c r="DO124" s="331"/>
      <c r="DP124" s="332"/>
      <c r="DQ124" s="193"/>
      <c r="DR124" s="247"/>
      <c r="DS124" s="229"/>
      <c r="DT124" s="142" t="s">
        <v>98</v>
      </c>
      <c r="DU124" s="143"/>
      <c r="DV124" s="143"/>
      <c r="DW124" s="143"/>
      <c r="DX124" s="143"/>
      <c r="DY124" s="143"/>
      <c r="DZ124" s="122"/>
      <c r="EA124" s="326"/>
      <c r="EB124" s="135"/>
      <c r="EC124" s="327"/>
      <c r="ED124" s="327"/>
      <c r="EE124" s="328"/>
      <c r="EF124" s="193"/>
      <c r="EG124" s="247"/>
      <c r="EH124" s="229"/>
      <c r="EI124" s="142" t="s">
        <v>98</v>
      </c>
      <c r="EJ124" s="143"/>
      <c r="EK124" s="143"/>
      <c r="EL124" s="143"/>
      <c r="EM124" s="143"/>
      <c r="EN124" s="143"/>
      <c r="EO124" s="122"/>
      <c r="EP124" s="322"/>
      <c r="EQ124" s="135"/>
      <c r="ER124" s="323"/>
      <c r="ES124" s="323"/>
      <c r="ET124" s="324"/>
      <c r="EU124" s="193"/>
      <c r="EV124" s="247"/>
      <c r="EW124" s="229"/>
      <c r="EX124" s="142" t="s">
        <v>98</v>
      </c>
      <c r="EY124" s="143"/>
      <c r="EZ124" s="143"/>
      <c r="FA124" s="143"/>
      <c r="FB124" s="143"/>
      <c r="FC124" s="143"/>
      <c r="FD124" s="122"/>
      <c r="FE124" s="318"/>
      <c r="FF124" s="135"/>
      <c r="FG124" s="319"/>
      <c r="FH124" s="319"/>
      <c r="FI124" s="320"/>
      <c r="FJ124" s="193"/>
      <c r="FK124" s="247"/>
      <c r="FL124" s="229"/>
      <c r="FM124" s="142" t="s">
        <v>98</v>
      </c>
      <c r="FN124" s="143"/>
      <c r="FO124" s="143"/>
      <c r="FP124" s="143"/>
      <c r="FQ124" s="143"/>
      <c r="FR124" s="143"/>
      <c r="FS124" s="122"/>
      <c r="FT124" s="314"/>
      <c r="FU124" s="135"/>
      <c r="FV124" s="315"/>
      <c r="FW124" s="315"/>
      <c r="FX124" s="316"/>
      <c r="FY124" s="193"/>
      <c r="FZ124" s="247"/>
      <c r="GA124" s="229"/>
      <c r="GB124" s="142" t="s">
        <v>98</v>
      </c>
      <c r="GC124" s="143"/>
      <c r="GD124" s="143"/>
      <c r="GE124" s="143"/>
      <c r="GF124" s="143"/>
      <c r="GG124" s="143"/>
      <c r="GH124" s="122"/>
      <c r="GI124" s="314"/>
      <c r="GJ124" s="135"/>
      <c r="GK124" s="315"/>
      <c r="GL124" s="315"/>
      <c r="GM124" s="316"/>
      <c r="GN124" s="193"/>
      <c r="GO124" s="247"/>
      <c r="GP124" s="229"/>
      <c r="GQ124" s="142" t="s">
        <v>98</v>
      </c>
      <c r="GR124" s="143"/>
      <c r="GS124" s="143"/>
      <c r="GT124" s="143"/>
      <c r="GU124" s="143"/>
      <c r="GV124" s="143"/>
      <c r="GW124" s="122"/>
      <c r="GX124" s="305"/>
      <c r="GY124" s="135"/>
      <c r="GZ124" s="306"/>
      <c r="HA124" s="306"/>
      <c r="HB124" s="307"/>
      <c r="HC124" s="193"/>
      <c r="HD124" s="247"/>
      <c r="HE124" s="229"/>
      <c r="HF124" s="142" t="s">
        <v>98</v>
      </c>
      <c r="HG124" s="143"/>
      <c r="HH124" s="143"/>
      <c r="HI124" s="143"/>
      <c r="HJ124" s="143"/>
      <c r="HK124" s="143"/>
      <c r="HL124" s="122"/>
      <c r="HM124" s="300"/>
      <c r="HN124" s="135"/>
      <c r="HO124" s="301"/>
      <c r="HP124" s="301"/>
      <c r="HQ124" s="302"/>
      <c r="HR124" s="193"/>
      <c r="HS124" s="247"/>
      <c r="HT124" s="229"/>
      <c r="HU124" s="142" t="s">
        <v>98</v>
      </c>
      <c r="HV124" s="143"/>
      <c r="HW124" s="143"/>
      <c r="HX124" s="143"/>
      <c r="HY124" s="143"/>
      <c r="HZ124" s="143"/>
      <c r="IA124" s="122"/>
      <c r="IB124" s="287"/>
      <c r="IC124" s="135"/>
      <c r="ID124" s="288"/>
      <c r="IE124" s="288"/>
      <c r="IF124" s="289"/>
      <c r="IG124" s="193"/>
      <c r="IH124" s="247"/>
      <c r="II124" s="229"/>
      <c r="IJ124" s="142" t="s">
        <v>98</v>
      </c>
      <c r="IK124" s="143"/>
      <c r="IL124" s="143"/>
      <c r="IM124" s="143"/>
      <c r="IN124" s="143"/>
      <c r="IO124" s="143"/>
      <c r="IP124" s="122"/>
      <c r="IQ124" s="287"/>
      <c r="IR124" s="135"/>
      <c r="IS124" s="288"/>
      <c r="IT124" s="288"/>
      <c r="IU124" s="289"/>
      <c r="IV124" s="193"/>
      <c r="IW124" s="247"/>
      <c r="IX124" s="229"/>
      <c r="IY124" s="142" t="s">
        <v>98</v>
      </c>
      <c r="IZ124" s="143"/>
      <c r="JA124" s="143"/>
      <c r="JB124" s="143"/>
      <c r="JC124" s="143"/>
      <c r="JD124" s="143"/>
      <c r="JE124" s="122"/>
      <c r="JF124" s="283"/>
      <c r="JG124" s="135"/>
      <c r="JH124" s="284"/>
      <c r="JI124" s="284"/>
      <c r="JJ124" s="285"/>
      <c r="JK124" s="193"/>
      <c r="JL124" s="247"/>
      <c r="JM124" s="229"/>
      <c r="JN124" s="142" t="s">
        <v>98</v>
      </c>
      <c r="JO124" s="143"/>
      <c r="JP124" s="143"/>
      <c r="JQ124" s="143"/>
      <c r="JR124" s="143"/>
      <c r="JS124" s="143"/>
      <c r="JT124" s="122"/>
      <c r="JU124" s="283"/>
      <c r="JV124" s="135"/>
      <c r="JW124" s="284"/>
      <c r="JX124" s="284"/>
      <c r="JY124" s="285"/>
      <c r="JZ124" s="193"/>
      <c r="KA124" s="247"/>
      <c r="KB124" s="229"/>
      <c r="KC124" s="142" t="s">
        <v>98</v>
      </c>
      <c r="KD124" s="143"/>
      <c r="KE124" s="143"/>
      <c r="KF124" s="143"/>
      <c r="KG124" s="143"/>
      <c r="KH124" s="143"/>
      <c r="KI124" s="122"/>
      <c r="KJ124" s="276"/>
      <c r="KK124" s="135"/>
      <c r="KL124" s="277"/>
      <c r="KM124" s="277"/>
      <c r="KN124" s="278"/>
      <c r="KO124" s="193"/>
      <c r="KP124" s="247"/>
      <c r="KQ124" s="229"/>
      <c r="KR124" s="142" t="s">
        <v>98</v>
      </c>
      <c r="KS124" s="143"/>
      <c r="KT124" s="143"/>
      <c r="KU124" s="143"/>
      <c r="KV124" s="143"/>
      <c r="KW124" s="143"/>
      <c r="KX124" s="122"/>
      <c r="KY124" s="268"/>
      <c r="KZ124" s="135"/>
      <c r="LA124" s="267"/>
      <c r="LB124" s="267"/>
      <c r="LC124" s="269"/>
      <c r="LD124" s="193"/>
      <c r="LE124" s="247"/>
      <c r="LF124" s="229"/>
      <c r="LG124" s="271"/>
      <c r="LH124" s="142" t="s">
        <v>98</v>
      </c>
      <c r="LI124" s="143"/>
      <c r="LJ124" s="143"/>
      <c r="LK124" s="143"/>
      <c r="LL124" s="143"/>
      <c r="LM124" s="144"/>
      <c r="LN124" s="143"/>
      <c r="LO124" s="143"/>
      <c r="LP124" s="121"/>
      <c r="LQ124" s="122"/>
      <c r="LR124" s="122"/>
      <c r="LS124" s="122"/>
      <c r="LT124" s="122"/>
      <c r="LU124" s="135"/>
      <c r="LV124" s="220"/>
      <c r="LW124" s="220"/>
      <c r="LX124" s="221"/>
      <c r="LY124" s="193"/>
      <c r="LZ124" s="131">
        <f t="shared" si="150"/>
        <v>0</v>
      </c>
      <c r="MA124" s="132" t="e">
        <f t="shared" si="154"/>
        <v>#REF!</v>
      </c>
      <c r="MB124" s="229"/>
      <c r="MC124" s="142" t="s">
        <v>98</v>
      </c>
      <c r="MD124" s="143"/>
      <c r="ME124" s="143"/>
      <c r="MF124" s="143"/>
      <c r="MG124" s="143"/>
      <c r="MH124" s="144"/>
      <c r="MI124" s="143"/>
      <c r="MJ124" s="143"/>
      <c r="MK124" s="121"/>
      <c r="ML124" s="122"/>
      <c r="MM124" s="122"/>
      <c r="MN124" s="122"/>
      <c r="MO124" s="122"/>
      <c r="MP124" s="135"/>
      <c r="MQ124" s="217"/>
      <c r="MR124" s="217"/>
      <c r="MS124" s="218"/>
      <c r="MT124" s="193"/>
      <c r="MU124" s="131">
        <f t="shared" si="151"/>
        <v>0</v>
      </c>
      <c r="MV124" s="132" t="e">
        <f t="shared" si="155"/>
        <v>#REF!</v>
      </c>
      <c r="MX124" s="142" t="s">
        <v>98</v>
      </c>
      <c r="MY124" s="143"/>
      <c r="MZ124" s="143"/>
      <c r="NA124" s="143"/>
      <c r="NB124" s="143"/>
      <c r="NC124" s="144"/>
      <c r="ND124" s="143"/>
      <c r="NE124" s="143"/>
      <c r="NF124" s="121"/>
      <c r="NG124" s="122"/>
      <c r="NH124" s="122"/>
      <c r="NI124" s="122"/>
      <c r="NJ124" s="122"/>
      <c r="NK124" s="135"/>
      <c r="NL124" s="217"/>
      <c r="NM124" s="217"/>
      <c r="NN124" s="218"/>
      <c r="NO124" s="193"/>
      <c r="NP124" s="131">
        <f t="shared" si="152"/>
        <v>0</v>
      </c>
      <c r="NQ124" s="132" t="e">
        <f t="shared" si="156"/>
        <v>#REF!</v>
      </c>
      <c r="NS124" s="142" t="s">
        <v>98</v>
      </c>
      <c r="NT124" s="143"/>
      <c r="NU124" s="143"/>
      <c r="NV124" s="143"/>
      <c r="NW124" s="143"/>
      <c r="NX124" s="144"/>
      <c r="NY124" s="143"/>
      <c r="NZ124" s="143"/>
      <c r="OA124" s="121"/>
      <c r="OB124" s="122"/>
      <c r="OC124" s="122"/>
      <c r="OD124" s="122"/>
      <c r="OE124" s="122"/>
      <c r="OF124" s="135"/>
      <c r="OG124" s="217"/>
      <c r="OH124" s="217"/>
      <c r="OI124" s="218"/>
      <c r="OJ124" s="193"/>
      <c r="OK124" s="131">
        <f t="shared" si="153"/>
        <v>0</v>
      </c>
      <c r="OL124" s="132" t="e">
        <f t="shared" si="157"/>
        <v>#REF!</v>
      </c>
      <c r="OQ124" s="373" t="s">
        <v>98</v>
      </c>
      <c r="OR124" s="485"/>
      <c r="OS124" s="485"/>
      <c r="OT124" s="485"/>
      <c r="OU124" s="485"/>
      <c r="OV124" s="485"/>
      <c r="OW124" s="358"/>
      <c r="OX124" s="498"/>
      <c r="OY124" s="502"/>
      <c r="OZ124" s="488"/>
      <c r="PA124" s="488"/>
      <c r="PB124" s="503"/>
      <c r="PC124" s="476"/>
      <c r="PD124" s="495"/>
      <c r="PE124" s="496"/>
      <c r="PF124" s="142" t="s">
        <v>98</v>
      </c>
      <c r="PG124" s="143"/>
      <c r="PH124" s="143"/>
      <c r="PI124" s="143"/>
      <c r="PJ124" s="143"/>
      <c r="PK124" s="143"/>
      <c r="PL124" s="122"/>
      <c r="PM124" s="452"/>
      <c r="PN124" s="135"/>
      <c r="PO124" s="453"/>
      <c r="PP124" s="453"/>
      <c r="PQ124" s="454"/>
      <c r="PR124" s="193"/>
      <c r="PS124" s="247"/>
      <c r="PT124" s="229"/>
      <c r="PU124" s="142" t="s">
        <v>98</v>
      </c>
      <c r="PV124" s="143"/>
      <c r="PW124" s="143"/>
      <c r="PX124" s="143"/>
      <c r="PY124" s="143"/>
      <c r="PZ124" s="143"/>
      <c r="QA124" s="122"/>
      <c r="QB124" s="447"/>
      <c r="QC124" s="135"/>
      <c r="QD124" s="448"/>
      <c r="QE124" s="448"/>
      <c r="QF124" s="449"/>
      <c r="QG124" s="193"/>
      <c r="QH124" s="247"/>
      <c r="QI124" s="229"/>
      <c r="QJ124" s="142" t="s">
        <v>98</v>
      </c>
      <c r="QK124" s="143"/>
      <c r="QL124" s="143"/>
      <c r="QM124" s="143"/>
      <c r="QN124" s="143"/>
      <c r="QO124" s="143"/>
      <c r="QP124" s="122"/>
      <c r="QQ124" s="447"/>
      <c r="QR124" s="135"/>
      <c r="QS124" s="448"/>
      <c r="QT124" s="448"/>
      <c r="QU124" s="449"/>
      <c r="QV124" s="193"/>
      <c r="QW124" s="247"/>
      <c r="QX124" s="229"/>
      <c r="QY124" s="142" t="s">
        <v>98</v>
      </c>
      <c r="QZ124" s="143"/>
      <c r="RA124" s="143"/>
      <c r="RB124" s="143"/>
      <c r="RC124" s="143"/>
      <c r="RD124" s="143"/>
      <c r="RE124" s="122"/>
      <c r="RF124" s="443"/>
      <c r="RG124" s="135"/>
      <c r="RH124" s="444"/>
      <c r="RI124" s="444"/>
      <c r="RJ124" s="445"/>
      <c r="RK124" s="193"/>
      <c r="RL124" s="247"/>
      <c r="RM124" s="229"/>
    </row>
    <row r="125" spans="1:481" ht="14.4">
      <c r="A125" s="142" t="s">
        <v>99</v>
      </c>
      <c r="B125" s="143"/>
      <c r="C125" s="143"/>
      <c r="D125" s="143"/>
      <c r="E125" s="143"/>
      <c r="F125" s="143"/>
      <c r="G125" s="122"/>
      <c r="H125" s="122"/>
      <c r="I125" s="163" t="s">
        <v>183</v>
      </c>
      <c r="J125" s="164" t="s">
        <v>184</v>
      </c>
      <c r="K125" s="163" t="s">
        <v>183</v>
      </c>
      <c r="L125" s="163" t="s">
        <v>185</v>
      </c>
      <c r="M125" s="193"/>
      <c r="N125" s="247"/>
      <c r="O125" s="229"/>
      <c r="Q125" s="142" t="s">
        <v>99</v>
      </c>
      <c r="R125" s="143"/>
      <c r="S125" s="143"/>
      <c r="T125" s="143"/>
      <c r="U125" s="143"/>
      <c r="V125" s="143"/>
      <c r="W125" s="122"/>
      <c r="X125" s="122"/>
      <c r="Y125" s="163" t="s">
        <v>183</v>
      </c>
      <c r="Z125" s="164" t="s">
        <v>184</v>
      </c>
      <c r="AA125" s="163" t="s">
        <v>183</v>
      </c>
      <c r="AB125" s="163" t="s">
        <v>185</v>
      </c>
      <c r="AC125" s="193"/>
      <c r="AD125" s="247"/>
      <c r="AE125" s="229"/>
      <c r="AF125" s="142" t="s">
        <v>99</v>
      </c>
      <c r="AG125" s="143"/>
      <c r="AH125" s="143"/>
      <c r="AI125" s="143"/>
      <c r="AJ125" s="143"/>
      <c r="AK125" s="143"/>
      <c r="AL125" s="122"/>
      <c r="AM125" s="122"/>
      <c r="AN125" s="163" t="s">
        <v>183</v>
      </c>
      <c r="AO125" s="164" t="s">
        <v>184</v>
      </c>
      <c r="AP125" s="163" t="s">
        <v>183</v>
      </c>
      <c r="AQ125" s="163" t="s">
        <v>185</v>
      </c>
      <c r="AR125" s="193"/>
      <c r="AS125" s="247"/>
      <c r="AT125" s="229"/>
      <c r="AU125" s="142" t="s">
        <v>99</v>
      </c>
      <c r="AV125" s="143"/>
      <c r="AW125" s="143"/>
      <c r="AX125" s="143"/>
      <c r="AY125" s="143"/>
      <c r="AZ125" s="143"/>
      <c r="BA125" s="122"/>
      <c r="BB125" s="122"/>
      <c r="BC125" s="163" t="s">
        <v>183</v>
      </c>
      <c r="BD125" s="164" t="s">
        <v>184</v>
      </c>
      <c r="BE125" s="163" t="s">
        <v>183</v>
      </c>
      <c r="BF125" s="163" t="s">
        <v>185</v>
      </c>
      <c r="BG125" s="193"/>
      <c r="BH125" s="247"/>
      <c r="BI125" s="229"/>
      <c r="BJ125" s="400"/>
      <c r="BK125" s="142" t="s">
        <v>99</v>
      </c>
      <c r="BL125" s="143"/>
      <c r="BM125" s="143"/>
      <c r="BN125" s="143"/>
      <c r="BO125" s="143"/>
      <c r="BP125" s="143"/>
      <c r="BQ125" s="122"/>
      <c r="BR125" s="122"/>
      <c r="BS125" s="163" t="s">
        <v>183</v>
      </c>
      <c r="BT125" s="164" t="s">
        <v>184</v>
      </c>
      <c r="BU125" s="163" t="s">
        <v>183</v>
      </c>
      <c r="BV125" s="163" t="s">
        <v>185</v>
      </c>
      <c r="BW125" s="193"/>
      <c r="BX125" s="247"/>
      <c r="BY125" s="229"/>
      <c r="BZ125" s="400"/>
      <c r="CA125" s="142" t="s">
        <v>99</v>
      </c>
      <c r="CB125" s="143"/>
      <c r="CC125" s="143"/>
      <c r="CD125" s="143"/>
      <c r="CE125" s="143"/>
      <c r="CF125" s="143"/>
      <c r="CG125" s="122"/>
      <c r="CH125" s="122"/>
      <c r="CI125" s="163" t="s">
        <v>183</v>
      </c>
      <c r="CJ125" s="164" t="s">
        <v>184</v>
      </c>
      <c r="CK125" s="163" t="s">
        <v>183</v>
      </c>
      <c r="CL125" s="163" t="s">
        <v>185</v>
      </c>
      <c r="CM125" s="193"/>
      <c r="CN125" s="247"/>
      <c r="CO125" s="229"/>
      <c r="CP125" s="403" t="s">
        <v>99</v>
      </c>
      <c r="CQ125" s="404"/>
      <c r="CR125" s="404"/>
      <c r="CS125" s="404"/>
      <c r="CT125" s="404"/>
      <c r="CU125" s="404"/>
      <c r="CV125" s="401"/>
      <c r="CW125" s="401"/>
      <c r="CX125" s="411" t="s">
        <v>183</v>
      </c>
      <c r="CY125" s="412" t="s">
        <v>184</v>
      </c>
      <c r="CZ125" s="411" t="s">
        <v>183</v>
      </c>
      <c r="DA125" s="411" t="s">
        <v>185</v>
      </c>
      <c r="DB125" s="398"/>
      <c r="DC125" s="399"/>
      <c r="DD125" s="400"/>
      <c r="DE125" s="142" t="s">
        <v>99</v>
      </c>
      <c r="DF125" s="143"/>
      <c r="DG125" s="143"/>
      <c r="DH125" s="143"/>
      <c r="DI125" s="143"/>
      <c r="DJ125" s="143"/>
      <c r="DK125" s="122"/>
      <c r="DL125" s="122"/>
      <c r="DM125" s="163" t="s">
        <v>183</v>
      </c>
      <c r="DN125" s="164" t="s">
        <v>184</v>
      </c>
      <c r="DO125" s="163" t="s">
        <v>183</v>
      </c>
      <c r="DP125" s="163" t="s">
        <v>185</v>
      </c>
      <c r="DQ125" s="193"/>
      <c r="DR125" s="247"/>
      <c r="DS125" s="229"/>
      <c r="DT125" s="142" t="s">
        <v>99</v>
      </c>
      <c r="DU125" s="143"/>
      <c r="DV125" s="143"/>
      <c r="DW125" s="143"/>
      <c r="DX125" s="143"/>
      <c r="DY125" s="143"/>
      <c r="DZ125" s="122"/>
      <c r="EA125" s="122"/>
      <c r="EB125" s="163" t="s">
        <v>183</v>
      </c>
      <c r="EC125" s="164" t="s">
        <v>184</v>
      </c>
      <c r="ED125" s="163" t="s">
        <v>183</v>
      </c>
      <c r="EE125" s="163" t="s">
        <v>185</v>
      </c>
      <c r="EF125" s="193"/>
      <c r="EG125" s="247"/>
      <c r="EH125" s="229"/>
      <c r="EI125" s="142" t="s">
        <v>99</v>
      </c>
      <c r="EJ125" s="143"/>
      <c r="EK125" s="143"/>
      <c r="EL125" s="143"/>
      <c r="EM125" s="143"/>
      <c r="EN125" s="143"/>
      <c r="EO125" s="122"/>
      <c r="EP125" s="122"/>
      <c r="EQ125" s="163" t="s">
        <v>183</v>
      </c>
      <c r="ER125" s="164" t="s">
        <v>184</v>
      </c>
      <c r="ES125" s="163" t="s">
        <v>183</v>
      </c>
      <c r="ET125" s="163" t="s">
        <v>185</v>
      </c>
      <c r="EU125" s="193"/>
      <c r="EV125" s="247"/>
      <c r="EW125" s="229"/>
      <c r="EX125" s="142" t="s">
        <v>99</v>
      </c>
      <c r="EY125" s="143"/>
      <c r="EZ125" s="143"/>
      <c r="FA125" s="143"/>
      <c r="FB125" s="143"/>
      <c r="FC125" s="143"/>
      <c r="FD125" s="122"/>
      <c r="FE125" s="122"/>
      <c r="FF125" s="163" t="s">
        <v>183</v>
      </c>
      <c r="FG125" s="164" t="s">
        <v>184</v>
      </c>
      <c r="FH125" s="163" t="s">
        <v>183</v>
      </c>
      <c r="FI125" s="163" t="s">
        <v>185</v>
      </c>
      <c r="FJ125" s="193"/>
      <c r="FK125" s="247"/>
      <c r="FL125" s="229"/>
      <c r="FM125" s="142" t="s">
        <v>99</v>
      </c>
      <c r="FN125" s="143"/>
      <c r="FO125" s="143"/>
      <c r="FP125" s="143"/>
      <c r="FQ125" s="143"/>
      <c r="FR125" s="143"/>
      <c r="FS125" s="122"/>
      <c r="FT125" s="122"/>
      <c r="FU125" s="163" t="s">
        <v>183</v>
      </c>
      <c r="FV125" s="164" t="s">
        <v>184</v>
      </c>
      <c r="FW125" s="163" t="s">
        <v>183</v>
      </c>
      <c r="FX125" s="163" t="s">
        <v>185</v>
      </c>
      <c r="FY125" s="193"/>
      <c r="FZ125" s="247"/>
      <c r="GA125" s="229"/>
      <c r="GB125" s="142" t="s">
        <v>99</v>
      </c>
      <c r="GC125" s="143"/>
      <c r="GD125" s="143"/>
      <c r="GE125" s="143"/>
      <c r="GF125" s="143"/>
      <c r="GG125" s="143"/>
      <c r="GH125" s="122"/>
      <c r="GI125" s="122"/>
      <c r="GJ125" s="163" t="s">
        <v>183</v>
      </c>
      <c r="GK125" s="164" t="s">
        <v>184</v>
      </c>
      <c r="GL125" s="163" t="s">
        <v>183</v>
      </c>
      <c r="GM125" s="163" t="s">
        <v>185</v>
      </c>
      <c r="GN125" s="193"/>
      <c r="GO125" s="247"/>
      <c r="GP125" s="229"/>
      <c r="GQ125" s="142" t="s">
        <v>99</v>
      </c>
      <c r="GR125" s="143"/>
      <c r="GS125" s="143"/>
      <c r="GT125" s="143"/>
      <c r="GU125" s="143"/>
      <c r="GV125" s="143"/>
      <c r="GW125" s="122"/>
      <c r="GX125" s="122"/>
      <c r="GY125" s="163" t="s">
        <v>183</v>
      </c>
      <c r="GZ125" s="164" t="s">
        <v>184</v>
      </c>
      <c r="HA125" s="163" t="s">
        <v>183</v>
      </c>
      <c r="HB125" s="163" t="s">
        <v>185</v>
      </c>
      <c r="HC125" s="193"/>
      <c r="HD125" s="247"/>
      <c r="HE125" s="229"/>
      <c r="HF125" s="142" t="s">
        <v>99</v>
      </c>
      <c r="HG125" s="143"/>
      <c r="HH125" s="143"/>
      <c r="HI125" s="143"/>
      <c r="HJ125" s="143"/>
      <c r="HK125" s="143"/>
      <c r="HL125" s="122"/>
      <c r="HM125" s="122"/>
      <c r="HN125" s="163" t="s">
        <v>183</v>
      </c>
      <c r="HO125" s="164" t="s">
        <v>184</v>
      </c>
      <c r="HP125" s="163" t="s">
        <v>183</v>
      </c>
      <c r="HQ125" s="163" t="s">
        <v>185</v>
      </c>
      <c r="HR125" s="193"/>
      <c r="HS125" s="247"/>
      <c r="HT125" s="229"/>
      <c r="HU125" s="142" t="s">
        <v>99</v>
      </c>
      <c r="HV125" s="143"/>
      <c r="HW125" s="143"/>
      <c r="HX125" s="143"/>
      <c r="HY125" s="143"/>
      <c r="HZ125" s="143"/>
      <c r="IA125" s="122"/>
      <c r="IB125" s="122"/>
      <c r="IC125" s="163" t="s">
        <v>183</v>
      </c>
      <c r="ID125" s="164" t="s">
        <v>184</v>
      </c>
      <c r="IE125" s="163" t="s">
        <v>183</v>
      </c>
      <c r="IF125" s="163" t="s">
        <v>185</v>
      </c>
      <c r="IG125" s="193"/>
      <c r="IH125" s="247"/>
      <c r="II125" s="229"/>
      <c r="IJ125" s="142" t="s">
        <v>99</v>
      </c>
      <c r="IK125" s="143"/>
      <c r="IL125" s="143"/>
      <c r="IM125" s="143"/>
      <c r="IN125" s="143"/>
      <c r="IO125" s="143"/>
      <c r="IP125" s="122"/>
      <c r="IQ125" s="122"/>
      <c r="IR125" s="163" t="s">
        <v>183</v>
      </c>
      <c r="IS125" s="164" t="s">
        <v>184</v>
      </c>
      <c r="IT125" s="163" t="s">
        <v>183</v>
      </c>
      <c r="IU125" s="163" t="s">
        <v>185</v>
      </c>
      <c r="IV125" s="193"/>
      <c r="IW125" s="247"/>
      <c r="IX125" s="229"/>
      <c r="IY125" s="142" t="s">
        <v>99</v>
      </c>
      <c r="IZ125" s="143"/>
      <c r="JA125" s="143"/>
      <c r="JB125" s="143"/>
      <c r="JC125" s="143"/>
      <c r="JD125" s="143"/>
      <c r="JE125" s="122"/>
      <c r="JF125" s="122"/>
      <c r="JG125" s="163" t="s">
        <v>183</v>
      </c>
      <c r="JH125" s="164" t="s">
        <v>184</v>
      </c>
      <c r="JI125" s="163" t="s">
        <v>183</v>
      </c>
      <c r="JJ125" s="163" t="s">
        <v>185</v>
      </c>
      <c r="JK125" s="193"/>
      <c r="JL125" s="247"/>
      <c r="JM125" s="229"/>
      <c r="JN125" s="142" t="s">
        <v>99</v>
      </c>
      <c r="JO125" s="143"/>
      <c r="JP125" s="143"/>
      <c r="JQ125" s="143"/>
      <c r="JR125" s="143"/>
      <c r="JS125" s="143"/>
      <c r="JT125" s="122"/>
      <c r="JU125" s="122"/>
      <c r="JV125" s="163" t="s">
        <v>183</v>
      </c>
      <c r="JW125" s="164" t="s">
        <v>184</v>
      </c>
      <c r="JX125" s="163" t="s">
        <v>183</v>
      </c>
      <c r="JY125" s="163" t="s">
        <v>185</v>
      </c>
      <c r="JZ125" s="193"/>
      <c r="KA125" s="247"/>
      <c r="KB125" s="229"/>
      <c r="KC125" s="142" t="s">
        <v>99</v>
      </c>
      <c r="KD125" s="143"/>
      <c r="KE125" s="143"/>
      <c r="KF125" s="143"/>
      <c r="KG125" s="143"/>
      <c r="KH125" s="143"/>
      <c r="KI125" s="122"/>
      <c r="KJ125" s="122"/>
      <c r="KK125" s="163" t="s">
        <v>183</v>
      </c>
      <c r="KL125" s="164" t="s">
        <v>184</v>
      </c>
      <c r="KM125" s="163" t="s">
        <v>183</v>
      </c>
      <c r="KN125" s="163" t="s">
        <v>185</v>
      </c>
      <c r="KO125" s="193"/>
      <c r="KP125" s="247"/>
      <c r="KQ125" s="229"/>
      <c r="KR125" s="142" t="s">
        <v>99</v>
      </c>
      <c r="KS125" s="143"/>
      <c r="KT125" s="143"/>
      <c r="KU125" s="143"/>
      <c r="KV125" s="143"/>
      <c r="KW125" s="143"/>
      <c r="KX125" s="122"/>
      <c r="KY125" s="122"/>
      <c r="KZ125" s="163" t="s">
        <v>183</v>
      </c>
      <c r="LA125" s="164" t="s">
        <v>184</v>
      </c>
      <c r="LB125" s="163" t="s">
        <v>183</v>
      </c>
      <c r="LC125" s="163" t="s">
        <v>185</v>
      </c>
      <c r="LD125" s="193"/>
      <c r="LE125" s="247"/>
      <c r="LF125" s="229"/>
      <c r="LG125" s="271"/>
      <c r="LH125" s="142" t="s">
        <v>99</v>
      </c>
      <c r="LI125" s="143"/>
      <c r="LJ125" s="143"/>
      <c r="LK125" s="143"/>
      <c r="LL125" s="143"/>
      <c r="LM125" s="144"/>
      <c r="LN125" s="143"/>
      <c r="LO125" s="143"/>
      <c r="LP125" s="121"/>
      <c r="LQ125" s="122"/>
      <c r="LR125" s="122"/>
      <c r="LS125" s="122"/>
      <c r="LT125" s="122"/>
      <c r="LU125" s="163" t="s">
        <v>183</v>
      </c>
      <c r="LV125" s="164" t="s">
        <v>184</v>
      </c>
      <c r="LW125" s="163" t="s">
        <v>183</v>
      </c>
      <c r="LX125" s="163" t="s">
        <v>185</v>
      </c>
      <c r="LY125" s="193"/>
      <c r="LZ125" s="131" t="str">
        <f t="shared" si="150"/>
        <v>Module</v>
      </c>
      <c r="MA125" s="132" t="e">
        <f t="shared" si="154"/>
        <v>#VALUE!</v>
      </c>
      <c r="MB125" s="229"/>
      <c r="MC125" s="142" t="s">
        <v>99</v>
      </c>
      <c r="MD125" s="143"/>
      <c r="ME125" s="143"/>
      <c r="MF125" s="143"/>
      <c r="MG125" s="143"/>
      <c r="MH125" s="144"/>
      <c r="MI125" s="143"/>
      <c r="MJ125" s="143"/>
      <c r="MK125" s="121"/>
      <c r="ML125" s="122"/>
      <c r="MM125" s="122"/>
      <c r="MN125" s="122"/>
      <c r="MO125" s="122"/>
      <c r="MP125" s="163" t="s">
        <v>183</v>
      </c>
      <c r="MQ125" s="164" t="s">
        <v>184</v>
      </c>
      <c r="MR125" s="163" t="s">
        <v>183</v>
      </c>
      <c r="MS125" s="163" t="s">
        <v>185</v>
      </c>
      <c r="MT125" s="193"/>
      <c r="MU125" s="131" t="str">
        <f t="shared" si="151"/>
        <v>Module</v>
      </c>
      <c r="MV125" s="132" t="e">
        <f t="shared" si="155"/>
        <v>#VALUE!</v>
      </c>
      <c r="MX125" s="142" t="s">
        <v>99</v>
      </c>
      <c r="MY125" s="143"/>
      <c r="MZ125" s="143"/>
      <c r="NA125" s="143"/>
      <c r="NB125" s="143"/>
      <c r="NC125" s="144"/>
      <c r="ND125" s="143"/>
      <c r="NE125" s="143"/>
      <c r="NF125" s="121"/>
      <c r="NG125" s="122"/>
      <c r="NH125" s="122"/>
      <c r="NI125" s="122"/>
      <c r="NJ125" s="122"/>
      <c r="NK125" s="163" t="s">
        <v>183</v>
      </c>
      <c r="NL125" s="164" t="s">
        <v>184</v>
      </c>
      <c r="NM125" s="163" t="s">
        <v>183</v>
      </c>
      <c r="NN125" s="163" t="s">
        <v>185</v>
      </c>
      <c r="NO125" s="193"/>
      <c r="NP125" s="131" t="str">
        <f t="shared" si="152"/>
        <v>Module</v>
      </c>
      <c r="NQ125" s="132" t="e">
        <f t="shared" si="156"/>
        <v>#VALUE!</v>
      </c>
      <c r="NS125" s="142" t="s">
        <v>99</v>
      </c>
      <c r="NT125" s="143"/>
      <c r="NU125" s="143"/>
      <c r="NV125" s="143"/>
      <c r="NW125" s="143"/>
      <c r="NX125" s="144"/>
      <c r="NY125" s="143"/>
      <c r="NZ125" s="143"/>
      <c r="OA125" s="121"/>
      <c r="OB125" s="122"/>
      <c r="OC125" s="122"/>
      <c r="OD125" s="122"/>
      <c r="OE125" s="122"/>
      <c r="OF125" s="163" t="s">
        <v>183</v>
      </c>
      <c r="OG125" s="164" t="s">
        <v>184</v>
      </c>
      <c r="OH125" s="163" t="s">
        <v>183</v>
      </c>
      <c r="OI125" s="163" t="s">
        <v>185</v>
      </c>
      <c r="OJ125" s="193"/>
      <c r="OK125" s="131" t="str">
        <f t="shared" si="153"/>
        <v>Module</v>
      </c>
      <c r="OL125" s="132" t="e">
        <f t="shared" si="157"/>
        <v>#VALUE!</v>
      </c>
      <c r="OQ125" s="373" t="s">
        <v>99</v>
      </c>
      <c r="OR125" s="485"/>
      <c r="OS125" s="485"/>
      <c r="OT125" s="485"/>
      <c r="OU125" s="485"/>
      <c r="OV125" s="485"/>
      <c r="OW125" s="358"/>
      <c r="OX125" s="358"/>
      <c r="OY125" s="504" t="s">
        <v>183</v>
      </c>
      <c r="OZ125" s="505" t="s">
        <v>184</v>
      </c>
      <c r="PA125" s="504" t="s">
        <v>183</v>
      </c>
      <c r="PB125" s="504" t="s">
        <v>185</v>
      </c>
      <c r="PC125" s="476"/>
      <c r="PD125" s="495"/>
      <c r="PE125" s="496"/>
      <c r="PF125" s="142" t="s">
        <v>99</v>
      </c>
      <c r="PG125" s="143"/>
      <c r="PH125" s="143"/>
      <c r="PI125" s="143"/>
      <c r="PJ125" s="143"/>
      <c r="PK125" s="143"/>
      <c r="PL125" s="122"/>
      <c r="PM125" s="122"/>
      <c r="PN125" s="163" t="s">
        <v>183</v>
      </c>
      <c r="PO125" s="164" t="s">
        <v>184</v>
      </c>
      <c r="PP125" s="163" t="s">
        <v>183</v>
      </c>
      <c r="PQ125" s="163" t="s">
        <v>185</v>
      </c>
      <c r="PR125" s="193"/>
      <c r="PS125" s="247"/>
      <c r="PT125" s="229"/>
      <c r="PU125" s="142" t="s">
        <v>99</v>
      </c>
      <c r="PV125" s="143"/>
      <c r="PW125" s="143"/>
      <c r="PX125" s="143"/>
      <c r="PY125" s="143"/>
      <c r="PZ125" s="143"/>
      <c r="QA125" s="122"/>
      <c r="QB125" s="122"/>
      <c r="QC125" s="163" t="s">
        <v>183</v>
      </c>
      <c r="QD125" s="164" t="s">
        <v>184</v>
      </c>
      <c r="QE125" s="163" t="s">
        <v>183</v>
      </c>
      <c r="QF125" s="163" t="s">
        <v>185</v>
      </c>
      <c r="QG125" s="193"/>
      <c r="QH125" s="247"/>
      <c r="QI125" s="229"/>
      <c r="QJ125" s="142" t="s">
        <v>99</v>
      </c>
      <c r="QK125" s="143"/>
      <c r="QL125" s="143"/>
      <c r="QM125" s="143"/>
      <c r="QN125" s="143"/>
      <c r="QO125" s="143"/>
      <c r="QP125" s="122"/>
      <c r="QQ125" s="122"/>
      <c r="QR125" s="163" t="s">
        <v>183</v>
      </c>
      <c r="QS125" s="164" t="s">
        <v>184</v>
      </c>
      <c r="QT125" s="163" t="s">
        <v>183</v>
      </c>
      <c r="QU125" s="163" t="s">
        <v>185</v>
      </c>
      <c r="QV125" s="193"/>
      <c r="QW125" s="247"/>
      <c r="QX125" s="229"/>
      <c r="QY125" s="142" t="s">
        <v>99</v>
      </c>
      <c r="QZ125" s="143"/>
      <c r="RA125" s="143"/>
      <c r="RB125" s="143"/>
      <c r="RC125" s="143"/>
      <c r="RD125" s="143"/>
      <c r="RE125" s="122"/>
      <c r="RF125" s="122"/>
      <c r="RG125" s="163" t="s">
        <v>183</v>
      </c>
      <c r="RH125" s="164" t="s">
        <v>184</v>
      </c>
      <c r="RI125" s="163" t="s">
        <v>183</v>
      </c>
      <c r="RJ125" s="163" t="s">
        <v>185</v>
      </c>
      <c r="RK125" s="193"/>
      <c r="RL125" s="247"/>
      <c r="RM125" s="229"/>
    </row>
    <row r="126" spans="1:481" ht="14.4">
      <c r="A126" s="142" t="s">
        <v>100</v>
      </c>
      <c r="B126" s="143"/>
      <c r="C126" s="143"/>
      <c r="D126" s="143"/>
      <c r="E126" s="564" t="s">
        <v>186</v>
      </c>
      <c r="F126" s="565"/>
      <c r="G126" s="565"/>
      <c r="H126" s="566"/>
      <c r="I126" s="163" t="s">
        <v>28</v>
      </c>
      <c r="J126" s="164" t="s">
        <v>187</v>
      </c>
      <c r="K126" s="163" t="s">
        <v>22</v>
      </c>
      <c r="L126" s="163" t="s">
        <v>188</v>
      </c>
      <c r="M126" s="193"/>
      <c r="N126" s="247"/>
      <c r="O126" s="229"/>
      <c r="Q126" s="142" t="s">
        <v>100</v>
      </c>
      <c r="R126" s="143"/>
      <c r="S126" s="143"/>
      <c r="T126" s="143"/>
      <c r="U126" s="564" t="s">
        <v>186</v>
      </c>
      <c r="V126" s="565"/>
      <c r="W126" s="565"/>
      <c r="X126" s="566"/>
      <c r="Y126" s="163" t="s">
        <v>28</v>
      </c>
      <c r="Z126" s="164" t="s">
        <v>187</v>
      </c>
      <c r="AA126" s="163" t="s">
        <v>22</v>
      </c>
      <c r="AB126" s="163" t="s">
        <v>188</v>
      </c>
      <c r="AC126" s="193"/>
      <c r="AD126" s="247"/>
      <c r="AE126" s="229"/>
      <c r="AF126" s="142" t="s">
        <v>100</v>
      </c>
      <c r="AG126" s="143"/>
      <c r="AH126" s="143"/>
      <c r="AI126" s="143"/>
      <c r="AJ126" s="564" t="s">
        <v>186</v>
      </c>
      <c r="AK126" s="565"/>
      <c r="AL126" s="565"/>
      <c r="AM126" s="566"/>
      <c r="AN126" s="163" t="s">
        <v>28</v>
      </c>
      <c r="AO126" s="164" t="s">
        <v>187</v>
      </c>
      <c r="AP126" s="163" t="s">
        <v>22</v>
      </c>
      <c r="AQ126" s="163" t="s">
        <v>188</v>
      </c>
      <c r="AR126" s="193"/>
      <c r="AS126" s="247"/>
      <c r="AT126" s="229"/>
      <c r="AU126" s="142" t="s">
        <v>100</v>
      </c>
      <c r="AV126" s="143"/>
      <c r="AW126" s="143"/>
      <c r="AX126" s="143"/>
      <c r="AY126" s="564" t="s">
        <v>186</v>
      </c>
      <c r="AZ126" s="565"/>
      <c r="BA126" s="565"/>
      <c r="BB126" s="566"/>
      <c r="BC126" s="163" t="s">
        <v>28</v>
      </c>
      <c r="BD126" s="164" t="s">
        <v>187</v>
      </c>
      <c r="BE126" s="163" t="s">
        <v>22</v>
      </c>
      <c r="BF126" s="163" t="s">
        <v>188</v>
      </c>
      <c r="BG126" s="193"/>
      <c r="BH126" s="247"/>
      <c r="BI126" s="229"/>
      <c r="BJ126" s="400"/>
      <c r="BK126" s="142" t="s">
        <v>100</v>
      </c>
      <c r="BL126" s="143"/>
      <c r="BM126" s="143"/>
      <c r="BN126" s="143"/>
      <c r="BO126" s="564" t="s">
        <v>186</v>
      </c>
      <c r="BP126" s="565"/>
      <c r="BQ126" s="565"/>
      <c r="BR126" s="566"/>
      <c r="BS126" s="163" t="s">
        <v>28</v>
      </c>
      <c r="BT126" s="164" t="s">
        <v>187</v>
      </c>
      <c r="BU126" s="163" t="s">
        <v>22</v>
      </c>
      <c r="BV126" s="163" t="s">
        <v>188</v>
      </c>
      <c r="BW126" s="193"/>
      <c r="BX126" s="247"/>
      <c r="BY126" s="229"/>
      <c r="BZ126" s="400"/>
      <c r="CA126" s="142" t="s">
        <v>100</v>
      </c>
      <c r="CB126" s="143"/>
      <c r="CC126" s="143"/>
      <c r="CD126" s="143"/>
      <c r="CE126" s="564" t="s">
        <v>186</v>
      </c>
      <c r="CF126" s="565"/>
      <c r="CG126" s="565"/>
      <c r="CH126" s="566"/>
      <c r="CI126" s="163" t="s">
        <v>28</v>
      </c>
      <c r="CJ126" s="164" t="s">
        <v>187</v>
      </c>
      <c r="CK126" s="163" t="s">
        <v>22</v>
      </c>
      <c r="CL126" s="163" t="s">
        <v>188</v>
      </c>
      <c r="CM126" s="193"/>
      <c r="CN126" s="247"/>
      <c r="CO126" s="229"/>
      <c r="CP126" s="403" t="s">
        <v>100</v>
      </c>
      <c r="CQ126" s="404"/>
      <c r="CR126" s="404"/>
      <c r="CS126" s="404"/>
      <c r="CT126" s="589" t="s">
        <v>186</v>
      </c>
      <c r="CU126" s="590"/>
      <c r="CV126" s="590"/>
      <c r="CW126" s="591"/>
      <c r="CX126" s="411" t="s">
        <v>28</v>
      </c>
      <c r="CY126" s="412" t="s">
        <v>187</v>
      </c>
      <c r="CZ126" s="411" t="s">
        <v>22</v>
      </c>
      <c r="DA126" s="411" t="s">
        <v>188</v>
      </c>
      <c r="DB126" s="398"/>
      <c r="DC126" s="399"/>
      <c r="DD126" s="400"/>
      <c r="DE126" s="142" t="s">
        <v>100</v>
      </c>
      <c r="DF126" s="143"/>
      <c r="DG126" s="143"/>
      <c r="DH126" s="143"/>
      <c r="DI126" s="564" t="s">
        <v>186</v>
      </c>
      <c r="DJ126" s="565"/>
      <c r="DK126" s="565"/>
      <c r="DL126" s="566"/>
      <c r="DM126" s="163" t="s">
        <v>28</v>
      </c>
      <c r="DN126" s="164" t="s">
        <v>187</v>
      </c>
      <c r="DO126" s="163" t="s">
        <v>22</v>
      </c>
      <c r="DP126" s="163" t="s">
        <v>188</v>
      </c>
      <c r="DQ126" s="193"/>
      <c r="DR126" s="247"/>
      <c r="DS126" s="229"/>
      <c r="DT126" s="142" t="s">
        <v>100</v>
      </c>
      <c r="DU126" s="143"/>
      <c r="DV126" s="143"/>
      <c r="DW126" s="143"/>
      <c r="DX126" s="564" t="s">
        <v>186</v>
      </c>
      <c r="DY126" s="565"/>
      <c r="DZ126" s="565"/>
      <c r="EA126" s="566"/>
      <c r="EB126" s="163" t="s">
        <v>28</v>
      </c>
      <c r="EC126" s="164" t="s">
        <v>187</v>
      </c>
      <c r="ED126" s="163" t="s">
        <v>22</v>
      </c>
      <c r="EE126" s="163" t="s">
        <v>188</v>
      </c>
      <c r="EF126" s="193"/>
      <c r="EG126" s="247"/>
      <c r="EH126" s="229"/>
      <c r="EI126" s="142" t="s">
        <v>100</v>
      </c>
      <c r="EJ126" s="143"/>
      <c r="EK126" s="143"/>
      <c r="EL126" s="143"/>
      <c r="EM126" s="564" t="s">
        <v>186</v>
      </c>
      <c r="EN126" s="565"/>
      <c r="EO126" s="565"/>
      <c r="EP126" s="566"/>
      <c r="EQ126" s="163" t="s">
        <v>28</v>
      </c>
      <c r="ER126" s="164" t="s">
        <v>187</v>
      </c>
      <c r="ES126" s="163" t="s">
        <v>22</v>
      </c>
      <c r="ET126" s="163" t="s">
        <v>188</v>
      </c>
      <c r="EU126" s="193"/>
      <c r="EV126" s="247"/>
      <c r="EW126" s="229"/>
      <c r="EX126" s="142" t="s">
        <v>100</v>
      </c>
      <c r="EY126" s="143"/>
      <c r="EZ126" s="143"/>
      <c r="FA126" s="143"/>
      <c r="FB126" s="564" t="s">
        <v>186</v>
      </c>
      <c r="FC126" s="565"/>
      <c r="FD126" s="565"/>
      <c r="FE126" s="566"/>
      <c r="FF126" s="163" t="s">
        <v>28</v>
      </c>
      <c r="FG126" s="164" t="s">
        <v>187</v>
      </c>
      <c r="FH126" s="163" t="s">
        <v>22</v>
      </c>
      <c r="FI126" s="163" t="s">
        <v>188</v>
      </c>
      <c r="FJ126" s="193"/>
      <c r="FK126" s="247"/>
      <c r="FL126" s="229"/>
      <c r="FM126" s="142" t="s">
        <v>100</v>
      </c>
      <c r="FN126" s="143"/>
      <c r="FO126" s="143"/>
      <c r="FP126" s="143"/>
      <c r="FQ126" s="564" t="s">
        <v>186</v>
      </c>
      <c r="FR126" s="565"/>
      <c r="FS126" s="565"/>
      <c r="FT126" s="566"/>
      <c r="FU126" s="163" t="s">
        <v>28</v>
      </c>
      <c r="FV126" s="164" t="s">
        <v>187</v>
      </c>
      <c r="FW126" s="163" t="s">
        <v>22</v>
      </c>
      <c r="FX126" s="163" t="s">
        <v>188</v>
      </c>
      <c r="FY126" s="193"/>
      <c r="FZ126" s="247"/>
      <c r="GA126" s="229"/>
      <c r="GB126" s="142" t="s">
        <v>100</v>
      </c>
      <c r="GC126" s="143"/>
      <c r="GD126" s="143"/>
      <c r="GE126" s="143"/>
      <c r="GF126" s="564" t="s">
        <v>186</v>
      </c>
      <c r="GG126" s="565"/>
      <c r="GH126" s="565"/>
      <c r="GI126" s="566"/>
      <c r="GJ126" s="163" t="s">
        <v>28</v>
      </c>
      <c r="GK126" s="164" t="s">
        <v>187</v>
      </c>
      <c r="GL126" s="163" t="s">
        <v>22</v>
      </c>
      <c r="GM126" s="163" t="s">
        <v>188</v>
      </c>
      <c r="GN126" s="193"/>
      <c r="GO126" s="247"/>
      <c r="GP126" s="229"/>
      <c r="GQ126" s="142" t="s">
        <v>100</v>
      </c>
      <c r="GR126" s="143"/>
      <c r="GS126" s="143"/>
      <c r="GT126" s="143"/>
      <c r="GU126" s="564" t="s">
        <v>186</v>
      </c>
      <c r="GV126" s="565"/>
      <c r="GW126" s="565"/>
      <c r="GX126" s="566"/>
      <c r="GY126" s="163" t="s">
        <v>28</v>
      </c>
      <c r="GZ126" s="164" t="s">
        <v>187</v>
      </c>
      <c r="HA126" s="163" t="s">
        <v>22</v>
      </c>
      <c r="HB126" s="163" t="s">
        <v>188</v>
      </c>
      <c r="HC126" s="193"/>
      <c r="HD126" s="247"/>
      <c r="HE126" s="229"/>
      <c r="HF126" s="142" t="s">
        <v>100</v>
      </c>
      <c r="HG126" s="143"/>
      <c r="HH126" s="143"/>
      <c r="HI126" s="143"/>
      <c r="HJ126" s="564" t="s">
        <v>186</v>
      </c>
      <c r="HK126" s="565"/>
      <c r="HL126" s="565"/>
      <c r="HM126" s="566"/>
      <c r="HN126" s="163" t="s">
        <v>28</v>
      </c>
      <c r="HO126" s="164" t="s">
        <v>187</v>
      </c>
      <c r="HP126" s="163" t="s">
        <v>22</v>
      </c>
      <c r="HQ126" s="163" t="s">
        <v>188</v>
      </c>
      <c r="HR126" s="193"/>
      <c r="HS126" s="247"/>
      <c r="HT126" s="229"/>
      <c r="HU126" s="142" t="s">
        <v>100</v>
      </c>
      <c r="HV126" s="143"/>
      <c r="HW126" s="143"/>
      <c r="HX126" s="143"/>
      <c r="HY126" s="564" t="s">
        <v>186</v>
      </c>
      <c r="HZ126" s="565"/>
      <c r="IA126" s="565"/>
      <c r="IB126" s="566"/>
      <c r="IC126" s="163" t="s">
        <v>28</v>
      </c>
      <c r="ID126" s="164" t="s">
        <v>187</v>
      </c>
      <c r="IE126" s="163" t="s">
        <v>22</v>
      </c>
      <c r="IF126" s="163" t="s">
        <v>188</v>
      </c>
      <c r="IG126" s="193"/>
      <c r="IH126" s="247"/>
      <c r="II126" s="229"/>
      <c r="IJ126" s="142" t="s">
        <v>100</v>
      </c>
      <c r="IK126" s="143"/>
      <c r="IL126" s="143"/>
      <c r="IM126" s="143"/>
      <c r="IN126" s="564" t="s">
        <v>186</v>
      </c>
      <c r="IO126" s="565"/>
      <c r="IP126" s="565"/>
      <c r="IQ126" s="566"/>
      <c r="IR126" s="163" t="s">
        <v>28</v>
      </c>
      <c r="IS126" s="164" t="s">
        <v>187</v>
      </c>
      <c r="IT126" s="163" t="s">
        <v>22</v>
      </c>
      <c r="IU126" s="163" t="s">
        <v>188</v>
      </c>
      <c r="IV126" s="193"/>
      <c r="IW126" s="247"/>
      <c r="IX126" s="229"/>
      <c r="IY126" s="142" t="s">
        <v>100</v>
      </c>
      <c r="IZ126" s="143"/>
      <c r="JA126" s="143"/>
      <c r="JB126" s="143"/>
      <c r="JC126" s="564" t="s">
        <v>186</v>
      </c>
      <c r="JD126" s="565"/>
      <c r="JE126" s="565"/>
      <c r="JF126" s="566"/>
      <c r="JG126" s="163" t="s">
        <v>28</v>
      </c>
      <c r="JH126" s="164" t="s">
        <v>187</v>
      </c>
      <c r="JI126" s="163" t="s">
        <v>22</v>
      </c>
      <c r="JJ126" s="163" t="s">
        <v>188</v>
      </c>
      <c r="JK126" s="193"/>
      <c r="JL126" s="247"/>
      <c r="JM126" s="229"/>
      <c r="JN126" s="142" t="s">
        <v>100</v>
      </c>
      <c r="JO126" s="143"/>
      <c r="JP126" s="143"/>
      <c r="JQ126" s="143"/>
      <c r="JR126" s="564" t="s">
        <v>186</v>
      </c>
      <c r="JS126" s="565"/>
      <c r="JT126" s="565"/>
      <c r="JU126" s="566"/>
      <c r="JV126" s="163" t="s">
        <v>28</v>
      </c>
      <c r="JW126" s="164" t="s">
        <v>187</v>
      </c>
      <c r="JX126" s="163" t="s">
        <v>22</v>
      </c>
      <c r="JY126" s="163" t="s">
        <v>188</v>
      </c>
      <c r="JZ126" s="193"/>
      <c r="KA126" s="247"/>
      <c r="KB126" s="229"/>
      <c r="KC126" s="142" t="s">
        <v>100</v>
      </c>
      <c r="KD126" s="143"/>
      <c r="KE126" s="143"/>
      <c r="KF126" s="143"/>
      <c r="KG126" s="564" t="s">
        <v>186</v>
      </c>
      <c r="KH126" s="565"/>
      <c r="KI126" s="565"/>
      <c r="KJ126" s="566"/>
      <c r="KK126" s="163" t="s">
        <v>28</v>
      </c>
      <c r="KL126" s="164" t="s">
        <v>187</v>
      </c>
      <c r="KM126" s="163" t="s">
        <v>22</v>
      </c>
      <c r="KN126" s="163" t="s">
        <v>188</v>
      </c>
      <c r="KO126" s="193"/>
      <c r="KP126" s="247"/>
      <c r="KQ126" s="229"/>
      <c r="KR126" s="142" t="s">
        <v>100</v>
      </c>
      <c r="KS126" s="143"/>
      <c r="KT126" s="143"/>
      <c r="KU126" s="143"/>
      <c r="KV126" s="564" t="s">
        <v>186</v>
      </c>
      <c r="KW126" s="565"/>
      <c r="KX126" s="565"/>
      <c r="KY126" s="566"/>
      <c r="KZ126" s="163" t="s">
        <v>28</v>
      </c>
      <c r="LA126" s="164" t="s">
        <v>187</v>
      </c>
      <c r="LB126" s="163" t="s">
        <v>22</v>
      </c>
      <c r="LC126" s="163" t="s">
        <v>188</v>
      </c>
      <c r="LD126" s="193"/>
      <c r="LE126" s="247"/>
      <c r="LF126" s="229"/>
      <c r="LG126" s="271"/>
      <c r="LH126" s="142" t="s">
        <v>100</v>
      </c>
      <c r="LI126" s="143"/>
      <c r="LJ126" s="143"/>
      <c r="LK126" s="143"/>
      <c r="LL126" s="143"/>
      <c r="LM126" s="144"/>
      <c r="LN126" s="143"/>
      <c r="LO126" s="143"/>
      <c r="LP126" s="121"/>
      <c r="LQ126" s="564" t="s">
        <v>186</v>
      </c>
      <c r="LR126" s="565"/>
      <c r="LS126" s="565"/>
      <c r="LT126" s="566"/>
      <c r="LU126" s="163" t="s">
        <v>28</v>
      </c>
      <c r="LV126" s="164" t="s">
        <v>187</v>
      </c>
      <c r="LW126" s="163" t="s">
        <v>22</v>
      </c>
      <c r="LX126" s="163" t="s">
        <v>188</v>
      </c>
      <c r="LY126" s="193"/>
      <c r="LZ126" s="131" t="str">
        <f t="shared" si="150"/>
        <v>Cost</v>
      </c>
      <c r="MA126" s="132" t="e">
        <f t="shared" si="154"/>
        <v>#VALUE!</v>
      </c>
      <c r="MB126" s="229"/>
      <c r="MC126" s="142" t="s">
        <v>100</v>
      </c>
      <c r="MD126" s="143"/>
      <c r="ME126" s="143"/>
      <c r="MF126" s="143"/>
      <c r="MG126" s="143"/>
      <c r="MH126" s="144"/>
      <c r="MI126" s="143"/>
      <c r="MJ126" s="143"/>
      <c r="MK126" s="121"/>
      <c r="ML126" s="564" t="s">
        <v>186</v>
      </c>
      <c r="MM126" s="565"/>
      <c r="MN126" s="565"/>
      <c r="MO126" s="566"/>
      <c r="MP126" s="163" t="s">
        <v>28</v>
      </c>
      <c r="MQ126" s="164" t="s">
        <v>187</v>
      </c>
      <c r="MR126" s="163" t="s">
        <v>22</v>
      </c>
      <c r="MS126" s="163" t="s">
        <v>188</v>
      </c>
      <c r="MT126" s="193"/>
      <c r="MU126" s="131" t="str">
        <f t="shared" si="151"/>
        <v>Cost</v>
      </c>
      <c r="MV126" s="132" t="e">
        <f t="shared" si="155"/>
        <v>#VALUE!</v>
      </c>
      <c r="MX126" s="142" t="s">
        <v>100</v>
      </c>
      <c r="MY126" s="143"/>
      <c r="MZ126" s="143"/>
      <c r="NA126" s="143"/>
      <c r="NB126" s="143"/>
      <c r="NC126" s="144"/>
      <c r="ND126" s="143"/>
      <c r="NE126" s="143"/>
      <c r="NF126" s="121"/>
      <c r="NG126" s="564" t="s">
        <v>186</v>
      </c>
      <c r="NH126" s="565"/>
      <c r="NI126" s="565"/>
      <c r="NJ126" s="566"/>
      <c r="NK126" s="163" t="s">
        <v>28</v>
      </c>
      <c r="NL126" s="164" t="s">
        <v>187</v>
      </c>
      <c r="NM126" s="163" t="s">
        <v>22</v>
      </c>
      <c r="NN126" s="163" t="s">
        <v>188</v>
      </c>
      <c r="NO126" s="193"/>
      <c r="NP126" s="131" t="str">
        <f t="shared" si="152"/>
        <v>Cost</v>
      </c>
      <c r="NQ126" s="132" t="e">
        <f t="shared" si="156"/>
        <v>#VALUE!</v>
      </c>
      <c r="NS126" s="142" t="s">
        <v>100</v>
      </c>
      <c r="NT126" s="143"/>
      <c r="NU126" s="143"/>
      <c r="NV126" s="143"/>
      <c r="NW126" s="143"/>
      <c r="NX126" s="144"/>
      <c r="NY126" s="143"/>
      <c r="NZ126" s="143"/>
      <c r="OA126" s="121"/>
      <c r="OB126" s="564" t="s">
        <v>186</v>
      </c>
      <c r="OC126" s="565"/>
      <c r="OD126" s="565"/>
      <c r="OE126" s="566"/>
      <c r="OF126" s="163" t="s">
        <v>28</v>
      </c>
      <c r="OG126" s="164" t="s">
        <v>187</v>
      </c>
      <c r="OH126" s="163" t="s">
        <v>22</v>
      </c>
      <c r="OI126" s="163" t="s">
        <v>188</v>
      </c>
      <c r="OJ126" s="193"/>
      <c r="OK126" s="131" t="str">
        <f t="shared" si="153"/>
        <v>Cost</v>
      </c>
      <c r="OL126" s="132" t="e">
        <f t="shared" si="157"/>
        <v>#VALUE!</v>
      </c>
      <c r="OQ126" s="373" t="s">
        <v>100</v>
      </c>
      <c r="OR126" s="485"/>
      <c r="OS126" s="485"/>
      <c r="OT126" s="485"/>
      <c r="OU126" s="538" t="s">
        <v>186</v>
      </c>
      <c r="OV126" s="539"/>
      <c r="OW126" s="539"/>
      <c r="OX126" s="540"/>
      <c r="OY126" s="504" t="s">
        <v>28</v>
      </c>
      <c r="OZ126" s="505" t="s">
        <v>187</v>
      </c>
      <c r="PA126" s="504" t="s">
        <v>22</v>
      </c>
      <c r="PB126" s="504" t="s">
        <v>188</v>
      </c>
      <c r="PC126" s="476"/>
      <c r="PD126" s="495"/>
      <c r="PE126" s="496"/>
      <c r="PF126" s="142" t="s">
        <v>100</v>
      </c>
      <c r="PG126" s="143"/>
      <c r="PH126" s="143"/>
      <c r="PI126" s="143"/>
      <c r="PJ126" s="564" t="s">
        <v>186</v>
      </c>
      <c r="PK126" s="565"/>
      <c r="PL126" s="565"/>
      <c r="PM126" s="566"/>
      <c r="PN126" s="163" t="s">
        <v>28</v>
      </c>
      <c r="PO126" s="164" t="s">
        <v>187</v>
      </c>
      <c r="PP126" s="163" t="s">
        <v>22</v>
      </c>
      <c r="PQ126" s="163" t="s">
        <v>188</v>
      </c>
      <c r="PR126" s="193"/>
      <c r="PS126" s="247"/>
      <c r="PT126" s="229"/>
      <c r="PU126" s="142" t="s">
        <v>100</v>
      </c>
      <c r="PV126" s="143"/>
      <c r="PW126" s="143"/>
      <c r="PX126" s="143"/>
      <c r="PY126" s="564" t="s">
        <v>186</v>
      </c>
      <c r="PZ126" s="565"/>
      <c r="QA126" s="565"/>
      <c r="QB126" s="566"/>
      <c r="QC126" s="163" t="s">
        <v>28</v>
      </c>
      <c r="QD126" s="164" t="s">
        <v>187</v>
      </c>
      <c r="QE126" s="163" t="s">
        <v>22</v>
      </c>
      <c r="QF126" s="163" t="s">
        <v>188</v>
      </c>
      <c r="QG126" s="193"/>
      <c r="QH126" s="247"/>
      <c r="QI126" s="229"/>
      <c r="QJ126" s="142" t="s">
        <v>100</v>
      </c>
      <c r="QK126" s="143"/>
      <c r="QL126" s="143"/>
      <c r="QM126" s="143"/>
      <c r="QN126" s="564" t="s">
        <v>186</v>
      </c>
      <c r="QO126" s="565"/>
      <c r="QP126" s="565"/>
      <c r="QQ126" s="566"/>
      <c r="QR126" s="163" t="s">
        <v>28</v>
      </c>
      <c r="QS126" s="164" t="s">
        <v>187</v>
      </c>
      <c r="QT126" s="163" t="s">
        <v>22</v>
      </c>
      <c r="QU126" s="163" t="s">
        <v>188</v>
      </c>
      <c r="QV126" s="193"/>
      <c r="QW126" s="247"/>
      <c r="QX126" s="229"/>
      <c r="QY126" s="142" t="s">
        <v>100</v>
      </c>
      <c r="QZ126" s="143"/>
      <c r="RA126" s="143"/>
      <c r="RB126" s="143"/>
      <c r="RC126" s="564" t="s">
        <v>186</v>
      </c>
      <c r="RD126" s="565"/>
      <c r="RE126" s="565"/>
      <c r="RF126" s="566"/>
      <c r="RG126" s="163" t="s">
        <v>28</v>
      </c>
      <c r="RH126" s="164" t="s">
        <v>187</v>
      </c>
      <c r="RI126" s="163" t="s">
        <v>22</v>
      </c>
      <c r="RJ126" s="163" t="s">
        <v>188</v>
      </c>
      <c r="RK126" s="193"/>
      <c r="RL126" s="247"/>
      <c r="RM126" s="229"/>
    </row>
    <row r="127" spans="1:481" ht="14.4">
      <c r="A127" s="142" t="s">
        <v>101</v>
      </c>
      <c r="B127" s="143"/>
      <c r="C127" s="143"/>
      <c r="D127" s="143"/>
      <c r="E127" s="541" t="s">
        <v>223</v>
      </c>
      <c r="F127" s="542"/>
      <c r="G127" s="542"/>
      <c r="H127" s="543"/>
      <c r="I127" s="193">
        <f>I128*2</f>
        <v>6.961610870099042</v>
      </c>
      <c r="J127" s="165">
        <v>145</v>
      </c>
      <c r="K127" s="193">
        <f>K128*2</f>
        <v>3.480805435049521</v>
      </c>
      <c r="L127" s="193">
        <f>I127*0.5</f>
        <v>3.480805435049521</v>
      </c>
      <c r="M127" s="193"/>
      <c r="N127" s="247"/>
      <c r="O127" s="229"/>
      <c r="Q127" s="142" t="s">
        <v>101</v>
      </c>
      <c r="R127" s="143"/>
      <c r="S127" s="143"/>
      <c r="T127" s="143"/>
      <c r="U127" s="541" t="s">
        <v>223</v>
      </c>
      <c r="V127" s="542"/>
      <c r="W127" s="542"/>
      <c r="X127" s="543"/>
      <c r="Y127" s="193">
        <f>Y128*2</f>
        <v>23.625</v>
      </c>
      <c r="Z127" s="165">
        <v>145</v>
      </c>
      <c r="AA127" s="193">
        <f>AA128*2</f>
        <v>11.8125</v>
      </c>
      <c r="AB127" s="193">
        <f>Y127*0.5</f>
        <v>11.8125</v>
      </c>
      <c r="AC127" s="193"/>
      <c r="AD127" s="247"/>
      <c r="AE127" s="229"/>
      <c r="AF127" s="142" t="s">
        <v>101</v>
      </c>
      <c r="AG127" s="143"/>
      <c r="AH127" s="143"/>
      <c r="AI127" s="143"/>
      <c r="AJ127" s="541" t="s">
        <v>223</v>
      </c>
      <c r="AK127" s="542"/>
      <c r="AL127" s="542"/>
      <c r="AM127" s="543"/>
      <c r="AN127" s="193">
        <f>AN128*2</f>
        <v>95.702727272727273</v>
      </c>
      <c r="AO127" s="165">
        <v>145</v>
      </c>
      <c r="AP127" s="193">
        <f>AP128*2</f>
        <v>47.851363636363637</v>
      </c>
      <c r="AQ127" s="193">
        <f>AN127*0.5</f>
        <v>47.851363636363637</v>
      </c>
      <c r="AR127" s="193"/>
      <c r="AS127" s="247"/>
      <c r="AT127" s="229"/>
      <c r="AU127" s="142" t="s">
        <v>101</v>
      </c>
      <c r="AV127" s="143"/>
      <c r="AW127" s="143"/>
      <c r="AX127" s="143"/>
      <c r="AY127" s="541" t="s">
        <v>223</v>
      </c>
      <c r="AZ127" s="542"/>
      <c r="BA127" s="542"/>
      <c r="BB127" s="543"/>
      <c r="BC127" s="193">
        <f>BC128*2</f>
        <v>95.702727272727273</v>
      </c>
      <c r="BD127" s="165">
        <v>145</v>
      </c>
      <c r="BE127" s="193">
        <f>BE128*2</f>
        <v>47.851363636363637</v>
      </c>
      <c r="BF127" s="193">
        <f>BC127*0.5</f>
        <v>47.851363636363637</v>
      </c>
      <c r="BG127" s="193"/>
      <c r="BH127" s="247"/>
      <c r="BI127" s="229"/>
      <c r="BJ127" s="400"/>
      <c r="BK127" s="142" t="s">
        <v>101</v>
      </c>
      <c r="BL127" s="143"/>
      <c r="BM127" s="143"/>
      <c r="BN127" s="143"/>
      <c r="BO127" s="541" t="s">
        <v>223</v>
      </c>
      <c r="BP127" s="542"/>
      <c r="BQ127" s="542"/>
      <c r="BR127" s="543"/>
      <c r="BS127" s="193">
        <f>BS128*2</f>
        <v>58.933636363636367</v>
      </c>
      <c r="BT127" s="165">
        <v>145</v>
      </c>
      <c r="BU127" s="193">
        <f>BU128*2</f>
        <v>29.466818181818184</v>
      </c>
      <c r="BV127" s="193">
        <f>BS127*0.5</f>
        <v>29.466818181818184</v>
      </c>
      <c r="BW127" s="193"/>
      <c r="BX127" s="247"/>
      <c r="BY127" s="229"/>
      <c r="BZ127" s="400"/>
      <c r="CA127" s="142" t="s">
        <v>101</v>
      </c>
      <c r="CB127" s="143"/>
      <c r="CC127" s="143"/>
      <c r="CD127" s="143"/>
      <c r="CE127" s="541" t="s">
        <v>223</v>
      </c>
      <c r="CF127" s="542"/>
      <c r="CG127" s="542"/>
      <c r="CH127" s="543"/>
      <c r="CI127" s="193">
        <f>CI128*2</f>
        <v>0</v>
      </c>
      <c r="CJ127" s="165">
        <v>145</v>
      </c>
      <c r="CK127" s="193">
        <f>CK128*2</f>
        <v>0</v>
      </c>
      <c r="CL127" s="193">
        <f>CI127*0.5</f>
        <v>0</v>
      </c>
      <c r="CM127" s="193"/>
      <c r="CN127" s="247"/>
      <c r="CO127" s="229"/>
      <c r="CP127" s="403" t="s">
        <v>101</v>
      </c>
      <c r="CQ127" s="404"/>
      <c r="CR127" s="404"/>
      <c r="CS127" s="404"/>
      <c r="CT127" s="544" t="s">
        <v>223</v>
      </c>
      <c r="CU127" s="583"/>
      <c r="CV127" s="583"/>
      <c r="CW127" s="545"/>
      <c r="CX127" s="398">
        <f>CX128*2</f>
        <v>0</v>
      </c>
      <c r="CY127" s="413">
        <v>145</v>
      </c>
      <c r="CZ127" s="398">
        <f>CZ128*2</f>
        <v>0</v>
      </c>
      <c r="DA127" s="398">
        <f>CX127*0.5</f>
        <v>0</v>
      </c>
      <c r="DB127" s="398"/>
      <c r="DC127" s="399"/>
      <c r="DD127" s="400"/>
      <c r="DE127" s="142" t="s">
        <v>101</v>
      </c>
      <c r="DF127" s="143"/>
      <c r="DG127" s="143"/>
      <c r="DH127" s="143"/>
      <c r="DI127" s="541" t="s">
        <v>223</v>
      </c>
      <c r="DJ127" s="542"/>
      <c r="DK127" s="542"/>
      <c r="DL127" s="543"/>
      <c r="DM127" s="193">
        <f>DM128*2</f>
        <v>0</v>
      </c>
      <c r="DN127" s="165">
        <v>145</v>
      </c>
      <c r="DO127" s="193">
        <f>DO128*2</f>
        <v>0</v>
      </c>
      <c r="DP127" s="193">
        <f>DM127*0.5</f>
        <v>0</v>
      </c>
      <c r="DQ127" s="193"/>
      <c r="DR127" s="247"/>
      <c r="DS127" s="229"/>
      <c r="DT127" s="142" t="s">
        <v>101</v>
      </c>
      <c r="DU127" s="143"/>
      <c r="DV127" s="143"/>
      <c r="DW127" s="143"/>
      <c r="DX127" s="541" t="s">
        <v>223</v>
      </c>
      <c r="DY127" s="542"/>
      <c r="DZ127" s="542"/>
      <c r="EA127" s="543"/>
      <c r="EB127" s="193">
        <f>EB128*2</f>
        <v>0</v>
      </c>
      <c r="EC127" s="165">
        <v>145</v>
      </c>
      <c r="ED127" s="193">
        <f>ED128*2</f>
        <v>0</v>
      </c>
      <c r="EE127" s="193">
        <f>EB127*0.5</f>
        <v>0</v>
      </c>
      <c r="EF127" s="193"/>
      <c r="EG127" s="247"/>
      <c r="EH127" s="229"/>
      <c r="EI127" s="142" t="s">
        <v>101</v>
      </c>
      <c r="EJ127" s="143"/>
      <c r="EK127" s="143"/>
      <c r="EL127" s="143"/>
      <c r="EM127" s="541" t="s">
        <v>223</v>
      </c>
      <c r="EN127" s="542"/>
      <c r="EO127" s="542"/>
      <c r="EP127" s="543"/>
      <c r="EQ127" s="193">
        <f>EQ128*2</f>
        <v>0</v>
      </c>
      <c r="ER127" s="165">
        <v>145</v>
      </c>
      <c r="ES127" s="193">
        <f>ES128*2</f>
        <v>0</v>
      </c>
      <c r="ET127" s="193">
        <f>EQ127*0.5</f>
        <v>0</v>
      </c>
      <c r="EU127" s="193"/>
      <c r="EV127" s="247"/>
      <c r="EW127" s="229"/>
      <c r="EX127" s="142" t="s">
        <v>101</v>
      </c>
      <c r="EY127" s="143"/>
      <c r="EZ127" s="143"/>
      <c r="FA127" s="143"/>
      <c r="FB127" s="541" t="s">
        <v>223</v>
      </c>
      <c r="FC127" s="542"/>
      <c r="FD127" s="542"/>
      <c r="FE127" s="543"/>
      <c r="FF127" s="193">
        <f>FF128*2</f>
        <v>0</v>
      </c>
      <c r="FG127" s="165">
        <v>145</v>
      </c>
      <c r="FH127" s="193">
        <f>FH128*2</f>
        <v>0</v>
      </c>
      <c r="FI127" s="193">
        <f>FF127*0.5</f>
        <v>0</v>
      </c>
      <c r="FJ127" s="193"/>
      <c r="FK127" s="247"/>
      <c r="FL127" s="229"/>
      <c r="FM127" s="142" t="s">
        <v>101</v>
      </c>
      <c r="FN127" s="143"/>
      <c r="FO127" s="143"/>
      <c r="FP127" s="143"/>
      <c r="FQ127" s="541" t="s">
        <v>223</v>
      </c>
      <c r="FR127" s="542"/>
      <c r="FS127" s="542"/>
      <c r="FT127" s="543"/>
      <c r="FU127" s="193">
        <f>FU128*2</f>
        <v>0</v>
      </c>
      <c r="FV127" s="165">
        <v>145</v>
      </c>
      <c r="FW127" s="193">
        <f>FW128*2</f>
        <v>0</v>
      </c>
      <c r="FX127" s="193">
        <f>FU127*0.5</f>
        <v>0</v>
      </c>
      <c r="FY127" s="193"/>
      <c r="FZ127" s="247"/>
      <c r="GA127" s="229"/>
      <c r="GB127" s="142" t="s">
        <v>101</v>
      </c>
      <c r="GC127" s="143"/>
      <c r="GD127" s="143"/>
      <c r="GE127" s="143"/>
      <c r="GF127" s="541" t="s">
        <v>223</v>
      </c>
      <c r="GG127" s="542"/>
      <c r="GH127" s="542"/>
      <c r="GI127" s="543"/>
      <c r="GJ127" s="193">
        <f>GJ128*2</f>
        <v>0</v>
      </c>
      <c r="GK127" s="165">
        <v>145</v>
      </c>
      <c r="GL127" s="193">
        <f>GL128*2</f>
        <v>0</v>
      </c>
      <c r="GM127" s="193">
        <f>GJ127*0.5</f>
        <v>0</v>
      </c>
      <c r="GN127" s="193"/>
      <c r="GO127" s="247"/>
      <c r="GP127" s="229"/>
      <c r="GQ127" s="142" t="s">
        <v>101</v>
      </c>
      <c r="GR127" s="143"/>
      <c r="GS127" s="143"/>
      <c r="GT127" s="143"/>
      <c r="GU127" s="541" t="s">
        <v>223</v>
      </c>
      <c r="GV127" s="542"/>
      <c r="GW127" s="542"/>
      <c r="GX127" s="543"/>
      <c r="GY127" s="193">
        <f>GY128*2</f>
        <v>159.16707692307691</v>
      </c>
      <c r="GZ127" s="165">
        <v>145</v>
      </c>
      <c r="HA127" s="193">
        <f>HA128*2</f>
        <v>79.583538461538453</v>
      </c>
      <c r="HB127" s="193">
        <f>GY127*0.5</f>
        <v>79.583538461538453</v>
      </c>
      <c r="HC127" s="193"/>
      <c r="HD127" s="247"/>
      <c r="HE127" s="229"/>
      <c r="HF127" s="142" t="s">
        <v>101</v>
      </c>
      <c r="HG127" s="143"/>
      <c r="HH127" s="143"/>
      <c r="HI127" s="143"/>
      <c r="HJ127" s="541" t="s">
        <v>223</v>
      </c>
      <c r="HK127" s="542"/>
      <c r="HL127" s="542"/>
      <c r="HM127" s="543"/>
      <c r="HN127" s="193">
        <f>HN128*2</f>
        <v>1013.796</v>
      </c>
      <c r="HO127" s="165">
        <v>145</v>
      </c>
      <c r="HP127" s="193">
        <f>HP128*2</f>
        <v>506.89800000000002</v>
      </c>
      <c r="HQ127" s="193">
        <f>HN127*0.5</f>
        <v>506.89800000000002</v>
      </c>
      <c r="HR127" s="193"/>
      <c r="HS127" s="247"/>
      <c r="HT127" s="229"/>
      <c r="HU127" s="142" t="s">
        <v>101</v>
      </c>
      <c r="HV127" s="143"/>
      <c r="HW127" s="143"/>
      <c r="HX127" s="143"/>
      <c r="HY127" s="541" t="s">
        <v>223</v>
      </c>
      <c r="HZ127" s="542"/>
      <c r="IA127" s="542"/>
      <c r="IB127" s="543"/>
      <c r="IC127" s="193">
        <f>IC128*2</f>
        <v>1228.3110000000001</v>
      </c>
      <c r="ID127" s="165">
        <v>145</v>
      </c>
      <c r="IE127" s="193">
        <f>IE128*2</f>
        <v>614.15550000000007</v>
      </c>
      <c r="IF127" s="193">
        <f>IC127*0.5</f>
        <v>614.15550000000007</v>
      </c>
      <c r="IG127" s="193"/>
      <c r="IH127" s="247"/>
      <c r="II127" s="229"/>
      <c r="IJ127" s="142" t="s">
        <v>101</v>
      </c>
      <c r="IK127" s="143"/>
      <c r="IL127" s="143"/>
      <c r="IM127" s="143"/>
      <c r="IN127" s="541" t="s">
        <v>223</v>
      </c>
      <c r="IO127" s="542"/>
      <c r="IP127" s="542"/>
      <c r="IQ127" s="543"/>
      <c r="IR127" s="193">
        <f>IR128*2</f>
        <v>1140.048</v>
      </c>
      <c r="IS127" s="165">
        <v>145</v>
      </c>
      <c r="IT127" s="193">
        <f>IT128*2</f>
        <v>570.024</v>
      </c>
      <c r="IU127" s="193">
        <f>IR127*0.5</f>
        <v>570.024</v>
      </c>
      <c r="IV127" s="193"/>
      <c r="IW127" s="247"/>
      <c r="IX127" s="229"/>
      <c r="IY127" s="142" t="s">
        <v>101</v>
      </c>
      <c r="IZ127" s="143"/>
      <c r="JA127" s="143"/>
      <c r="JB127" s="143"/>
      <c r="JC127" s="541" t="s">
        <v>223</v>
      </c>
      <c r="JD127" s="542"/>
      <c r="JE127" s="542"/>
      <c r="JF127" s="543"/>
      <c r="JG127" s="193">
        <f>JG128*2</f>
        <v>752.34393943476039</v>
      </c>
      <c r="JH127" s="165">
        <v>145</v>
      </c>
      <c r="JI127" s="193">
        <f>JI128*2</f>
        <v>376.17196971738019</v>
      </c>
      <c r="JJ127" s="193">
        <f>JG127*0.5</f>
        <v>376.17196971738019</v>
      </c>
      <c r="JK127" s="193"/>
      <c r="JL127" s="247"/>
      <c r="JM127" s="229"/>
      <c r="JN127" s="142" t="s">
        <v>101</v>
      </c>
      <c r="JO127" s="143"/>
      <c r="JP127" s="143"/>
      <c r="JQ127" s="143"/>
      <c r="JR127" s="541" t="s">
        <v>223</v>
      </c>
      <c r="JS127" s="542"/>
      <c r="JT127" s="542"/>
      <c r="JU127" s="543"/>
      <c r="JV127" s="193">
        <f>JV128*2</f>
        <v>162.91988780187452</v>
      </c>
      <c r="JW127" s="165">
        <v>145</v>
      </c>
      <c r="JX127" s="193">
        <f>JX128*2</f>
        <v>81.459943900937262</v>
      </c>
      <c r="JY127" s="193">
        <f>JV127*0.5</f>
        <v>81.459943900937262</v>
      </c>
      <c r="JZ127" s="193"/>
      <c r="KA127" s="247"/>
      <c r="KB127" s="229"/>
      <c r="KC127" s="142" t="s">
        <v>101</v>
      </c>
      <c r="KD127" s="143"/>
      <c r="KE127" s="143"/>
      <c r="KF127" s="143"/>
      <c r="KG127" s="541" t="s">
        <v>223</v>
      </c>
      <c r="KH127" s="542"/>
      <c r="KI127" s="542"/>
      <c r="KJ127" s="543"/>
      <c r="KK127" s="193">
        <f>KK128*2</f>
        <v>-146.15694976800484</v>
      </c>
      <c r="KL127" s="165">
        <v>145</v>
      </c>
      <c r="KM127" s="193">
        <f>KM128*2</f>
        <v>-73.078474884002418</v>
      </c>
      <c r="KN127" s="193">
        <f>KK127*0.5</f>
        <v>-73.078474884002418</v>
      </c>
      <c r="KO127" s="193"/>
      <c r="KP127" s="247"/>
      <c r="KQ127" s="229"/>
      <c r="KR127" s="142" t="s">
        <v>101</v>
      </c>
      <c r="KS127" s="143"/>
      <c r="KT127" s="143"/>
      <c r="KU127" s="143"/>
      <c r="KV127" s="541" t="s">
        <v>223</v>
      </c>
      <c r="KW127" s="542"/>
      <c r="KX127" s="542"/>
      <c r="KY127" s="543"/>
      <c r="KZ127" s="193">
        <f>KZ128*2</f>
        <v>1346.94</v>
      </c>
      <c r="LA127" s="165">
        <v>145</v>
      </c>
      <c r="LB127" s="193">
        <f>LB128*2</f>
        <v>673.47</v>
      </c>
      <c r="LC127" s="193">
        <f>KZ127*0.5</f>
        <v>673.47</v>
      </c>
      <c r="LD127" s="193"/>
      <c r="LE127" s="247"/>
      <c r="LF127" s="229"/>
      <c r="LG127" s="271"/>
      <c r="LH127" s="142" t="s">
        <v>101</v>
      </c>
      <c r="LI127" s="143"/>
      <c r="LJ127" s="143"/>
      <c r="LK127" s="143"/>
      <c r="LL127" s="143"/>
      <c r="LM127" s="144"/>
      <c r="LN127" s="143"/>
      <c r="LO127" s="143"/>
      <c r="LP127" s="121"/>
      <c r="LQ127" s="541" t="s">
        <v>189</v>
      </c>
      <c r="LR127" s="542"/>
      <c r="LS127" s="542"/>
      <c r="LT127" s="543"/>
      <c r="LU127" s="193">
        <f>LU128*2</f>
        <v>0</v>
      </c>
      <c r="LV127" s="165">
        <v>145</v>
      </c>
      <c r="LW127" s="193">
        <f>LW128*2</f>
        <v>0</v>
      </c>
      <c r="LX127" s="193">
        <f>LU127*0.5</f>
        <v>0</v>
      </c>
      <c r="LY127" s="193"/>
      <c r="LZ127" s="131">
        <f t="shared" si="150"/>
        <v>0</v>
      </c>
      <c r="MA127" s="132" t="e">
        <f t="shared" si="154"/>
        <v>#VALUE!</v>
      </c>
      <c r="MB127" s="229"/>
      <c r="MC127" s="142" t="s">
        <v>101</v>
      </c>
      <c r="MD127" s="143"/>
      <c r="ME127" s="143"/>
      <c r="MF127" s="143"/>
      <c r="MG127" s="143"/>
      <c r="MH127" s="144"/>
      <c r="MI127" s="143"/>
      <c r="MJ127" s="143"/>
      <c r="MK127" s="121"/>
      <c r="ML127" s="541" t="s">
        <v>189</v>
      </c>
      <c r="MM127" s="542"/>
      <c r="MN127" s="542"/>
      <c r="MO127" s="543"/>
      <c r="MP127" s="193">
        <f>MP128*2</f>
        <v>0</v>
      </c>
      <c r="MQ127" s="165">
        <v>145</v>
      </c>
      <c r="MR127" s="193">
        <f>MR128*2</f>
        <v>0</v>
      </c>
      <c r="MS127" s="193">
        <f>MP127*0.5</f>
        <v>0</v>
      </c>
      <c r="MT127" s="193"/>
      <c r="MU127" s="131">
        <f t="shared" si="151"/>
        <v>0</v>
      </c>
      <c r="MV127" s="132" t="e">
        <f t="shared" si="155"/>
        <v>#VALUE!</v>
      </c>
      <c r="MX127" s="142" t="s">
        <v>101</v>
      </c>
      <c r="MY127" s="143"/>
      <c r="MZ127" s="143"/>
      <c r="NA127" s="143"/>
      <c r="NB127" s="143"/>
      <c r="NC127" s="144"/>
      <c r="ND127" s="143"/>
      <c r="NE127" s="143"/>
      <c r="NF127" s="121"/>
      <c r="NG127" s="541" t="s">
        <v>189</v>
      </c>
      <c r="NH127" s="542"/>
      <c r="NI127" s="542"/>
      <c r="NJ127" s="543"/>
      <c r="NK127" s="193">
        <f>NK128*2</f>
        <v>0</v>
      </c>
      <c r="NL127" s="165">
        <v>145</v>
      </c>
      <c r="NM127" s="193">
        <f>NM128*2</f>
        <v>0</v>
      </c>
      <c r="NN127" s="193">
        <f>NK127*0.5</f>
        <v>0</v>
      </c>
      <c r="NO127" s="193"/>
      <c r="NP127" s="131">
        <f t="shared" si="152"/>
        <v>0</v>
      </c>
      <c r="NQ127" s="132" t="e">
        <f t="shared" si="156"/>
        <v>#VALUE!</v>
      </c>
      <c r="NS127" s="142" t="s">
        <v>101</v>
      </c>
      <c r="NT127" s="143"/>
      <c r="NU127" s="143"/>
      <c r="NV127" s="143"/>
      <c r="NW127" s="143"/>
      <c r="NX127" s="144"/>
      <c r="NY127" s="143"/>
      <c r="NZ127" s="143"/>
      <c r="OA127" s="121"/>
      <c r="OB127" s="541" t="s">
        <v>189</v>
      </c>
      <c r="OC127" s="542"/>
      <c r="OD127" s="542"/>
      <c r="OE127" s="543"/>
      <c r="OF127" s="193">
        <f>OF128*2</f>
        <v>2219.4</v>
      </c>
      <c r="OG127" s="165">
        <v>145</v>
      </c>
      <c r="OH127" s="193">
        <f>OH128*2</f>
        <v>1109.7</v>
      </c>
      <c r="OI127" s="193">
        <f>OF127*0.5</f>
        <v>1109.7</v>
      </c>
      <c r="OJ127" s="193"/>
      <c r="OK127" s="131">
        <f t="shared" si="153"/>
        <v>1109.7</v>
      </c>
      <c r="OL127" s="132" t="e">
        <f t="shared" si="157"/>
        <v>#VALUE!</v>
      </c>
      <c r="OQ127" s="373" t="s">
        <v>101</v>
      </c>
      <c r="OR127" s="485"/>
      <c r="OS127" s="485"/>
      <c r="OT127" s="485"/>
      <c r="OU127" s="532" t="s">
        <v>223</v>
      </c>
      <c r="OV127" s="534"/>
      <c r="OW127" s="534"/>
      <c r="OX127" s="533"/>
      <c r="OY127" s="476">
        <f>OY128*2</f>
        <v>0</v>
      </c>
      <c r="OZ127" s="506">
        <v>145</v>
      </c>
      <c r="PA127" s="476">
        <f>PA128*2</f>
        <v>0</v>
      </c>
      <c r="PB127" s="476">
        <f>OY127*0.5</f>
        <v>0</v>
      </c>
      <c r="PC127" s="476"/>
      <c r="PD127" s="495"/>
      <c r="PE127" s="496"/>
      <c r="PF127" s="142" t="s">
        <v>101</v>
      </c>
      <c r="PG127" s="143"/>
      <c r="PH127" s="143"/>
      <c r="PI127" s="143"/>
      <c r="PJ127" s="541" t="s">
        <v>223</v>
      </c>
      <c r="PK127" s="542"/>
      <c r="PL127" s="542"/>
      <c r="PM127" s="543"/>
      <c r="PN127" s="193">
        <f>PN128*2</f>
        <v>0</v>
      </c>
      <c r="PO127" s="165">
        <v>145</v>
      </c>
      <c r="PP127" s="193">
        <f>PP128*2</f>
        <v>0</v>
      </c>
      <c r="PQ127" s="193">
        <f>PN127*0.5</f>
        <v>0</v>
      </c>
      <c r="PR127" s="193"/>
      <c r="PS127" s="247"/>
      <c r="PT127" s="229"/>
      <c r="PU127" s="142" t="s">
        <v>101</v>
      </c>
      <c r="PV127" s="143"/>
      <c r="PW127" s="143"/>
      <c r="PX127" s="143"/>
      <c r="PY127" s="541" t="s">
        <v>223</v>
      </c>
      <c r="PZ127" s="542"/>
      <c r="QA127" s="542"/>
      <c r="QB127" s="543"/>
      <c r="QC127" s="193">
        <f>QC128*2</f>
        <v>0</v>
      </c>
      <c r="QD127" s="165">
        <v>145</v>
      </c>
      <c r="QE127" s="193">
        <f>QE128*2</f>
        <v>0</v>
      </c>
      <c r="QF127" s="193">
        <f>QC127*0.5</f>
        <v>0</v>
      </c>
      <c r="QG127" s="193"/>
      <c r="QH127" s="247"/>
      <c r="QI127" s="229"/>
      <c r="QJ127" s="142" t="s">
        <v>101</v>
      </c>
      <c r="QK127" s="143"/>
      <c r="QL127" s="143"/>
      <c r="QM127" s="143"/>
      <c r="QN127" s="541" t="s">
        <v>223</v>
      </c>
      <c r="QO127" s="542"/>
      <c r="QP127" s="542"/>
      <c r="QQ127" s="543"/>
      <c r="QR127" s="193">
        <f>QR128*2</f>
        <v>0</v>
      </c>
      <c r="QS127" s="165">
        <v>145</v>
      </c>
      <c r="QT127" s="193">
        <f>QT128*2</f>
        <v>0</v>
      </c>
      <c r="QU127" s="193">
        <f>QR127*0.5</f>
        <v>0</v>
      </c>
      <c r="QV127" s="193"/>
      <c r="QW127" s="247"/>
      <c r="QX127" s="229"/>
      <c r="QY127" s="142" t="s">
        <v>101</v>
      </c>
      <c r="QZ127" s="143"/>
      <c r="RA127" s="143"/>
      <c r="RB127" s="143"/>
      <c r="RC127" s="541" t="s">
        <v>223</v>
      </c>
      <c r="RD127" s="542"/>
      <c r="RE127" s="542"/>
      <c r="RF127" s="543"/>
      <c r="RG127" s="193">
        <f>RG128*2</f>
        <v>123.60599999999999</v>
      </c>
      <c r="RH127" s="165">
        <v>145</v>
      </c>
      <c r="RI127" s="193">
        <f>RI128*2</f>
        <v>61.802999999999997</v>
      </c>
      <c r="RJ127" s="193">
        <f>RG127*0.5</f>
        <v>61.802999999999997</v>
      </c>
      <c r="RK127" s="193"/>
      <c r="RL127" s="247"/>
      <c r="RM127" s="229"/>
    </row>
    <row r="128" spans="1:481" ht="14.4">
      <c r="A128" s="142" t="s">
        <v>102</v>
      </c>
      <c r="B128" s="143"/>
      <c r="C128" s="143"/>
      <c r="D128" s="143"/>
      <c r="E128" s="541" t="s">
        <v>224</v>
      </c>
      <c r="F128" s="542"/>
      <c r="G128" s="542"/>
      <c r="H128" s="543"/>
      <c r="I128" s="211">
        <f>M122</f>
        <v>3.480805435049521</v>
      </c>
      <c r="J128" s="166">
        <v>145</v>
      </c>
      <c r="K128" s="211">
        <f>0.5*I128</f>
        <v>1.7404027175247605</v>
      </c>
      <c r="L128" s="211">
        <f>I128*0.5</f>
        <v>1.7404027175247605</v>
      </c>
      <c r="M128" s="193"/>
      <c r="N128" s="247"/>
      <c r="O128" s="229"/>
      <c r="Q128" s="142" t="s">
        <v>102</v>
      </c>
      <c r="R128" s="143"/>
      <c r="S128" s="143"/>
      <c r="T128" s="143"/>
      <c r="U128" s="541" t="s">
        <v>224</v>
      </c>
      <c r="V128" s="542"/>
      <c r="W128" s="542"/>
      <c r="X128" s="543"/>
      <c r="Y128" s="211">
        <f>AC122</f>
        <v>11.8125</v>
      </c>
      <c r="Z128" s="166">
        <v>145</v>
      </c>
      <c r="AA128" s="211">
        <f>0.5*Y128</f>
        <v>5.90625</v>
      </c>
      <c r="AB128" s="211">
        <f>Y128*0.5</f>
        <v>5.90625</v>
      </c>
      <c r="AC128" s="193"/>
      <c r="AD128" s="247"/>
      <c r="AE128" s="229"/>
      <c r="AF128" s="142" t="s">
        <v>102</v>
      </c>
      <c r="AG128" s="143"/>
      <c r="AH128" s="143"/>
      <c r="AI128" s="143"/>
      <c r="AJ128" s="541" t="s">
        <v>224</v>
      </c>
      <c r="AK128" s="542"/>
      <c r="AL128" s="542"/>
      <c r="AM128" s="543"/>
      <c r="AN128" s="211">
        <f>AR122</f>
        <v>47.851363636363637</v>
      </c>
      <c r="AO128" s="166">
        <v>145</v>
      </c>
      <c r="AP128" s="211">
        <f>0.5*AN128</f>
        <v>23.925681818181818</v>
      </c>
      <c r="AQ128" s="211">
        <f>AN128*0.5</f>
        <v>23.925681818181818</v>
      </c>
      <c r="AR128" s="193"/>
      <c r="AS128" s="247"/>
      <c r="AT128" s="229"/>
      <c r="AU128" s="142" t="s">
        <v>102</v>
      </c>
      <c r="AV128" s="143"/>
      <c r="AW128" s="143"/>
      <c r="AX128" s="143"/>
      <c r="AY128" s="541" t="s">
        <v>224</v>
      </c>
      <c r="AZ128" s="542"/>
      <c r="BA128" s="542"/>
      <c r="BB128" s="543"/>
      <c r="BC128" s="211">
        <f>BG122</f>
        <v>47.851363636363637</v>
      </c>
      <c r="BD128" s="166">
        <v>145</v>
      </c>
      <c r="BE128" s="211">
        <f>0.5*BC128</f>
        <v>23.925681818181818</v>
      </c>
      <c r="BF128" s="211">
        <f>BC128*0.5</f>
        <v>23.925681818181818</v>
      </c>
      <c r="BG128" s="193"/>
      <c r="BH128" s="247"/>
      <c r="BI128" s="229"/>
      <c r="BJ128" s="400"/>
      <c r="BK128" s="142" t="s">
        <v>102</v>
      </c>
      <c r="BL128" s="143"/>
      <c r="BM128" s="143"/>
      <c r="BN128" s="143"/>
      <c r="BO128" s="541" t="s">
        <v>224</v>
      </c>
      <c r="BP128" s="542"/>
      <c r="BQ128" s="542"/>
      <c r="BR128" s="543"/>
      <c r="BS128" s="211">
        <f>BW122</f>
        <v>29.466818181818184</v>
      </c>
      <c r="BT128" s="166">
        <v>145</v>
      </c>
      <c r="BU128" s="211">
        <f>0.5*BS128</f>
        <v>14.733409090909092</v>
      </c>
      <c r="BV128" s="211">
        <f>BS128*0.5</f>
        <v>14.733409090909092</v>
      </c>
      <c r="BW128" s="193"/>
      <c r="BX128" s="247"/>
      <c r="BY128" s="229"/>
      <c r="BZ128" s="400"/>
      <c r="CA128" s="142" t="s">
        <v>102</v>
      </c>
      <c r="CB128" s="143"/>
      <c r="CC128" s="143"/>
      <c r="CD128" s="143"/>
      <c r="CE128" s="541" t="s">
        <v>224</v>
      </c>
      <c r="CF128" s="542"/>
      <c r="CG128" s="542"/>
      <c r="CH128" s="543"/>
      <c r="CI128" s="211">
        <f>CM122</f>
        <v>0</v>
      </c>
      <c r="CJ128" s="166">
        <v>145</v>
      </c>
      <c r="CK128" s="211">
        <f>0.5*CI128</f>
        <v>0</v>
      </c>
      <c r="CL128" s="211">
        <f>CI128*0.5</f>
        <v>0</v>
      </c>
      <c r="CM128" s="193"/>
      <c r="CN128" s="247"/>
      <c r="CO128" s="229"/>
      <c r="CP128" s="403" t="s">
        <v>102</v>
      </c>
      <c r="CQ128" s="404"/>
      <c r="CR128" s="404"/>
      <c r="CS128" s="404"/>
      <c r="CT128" s="544" t="s">
        <v>224</v>
      </c>
      <c r="CU128" s="583"/>
      <c r="CV128" s="583"/>
      <c r="CW128" s="545"/>
      <c r="CX128" s="408">
        <f>DB122</f>
        <v>0</v>
      </c>
      <c r="CY128" s="414">
        <v>145</v>
      </c>
      <c r="CZ128" s="408">
        <f>0.5*CX128</f>
        <v>0</v>
      </c>
      <c r="DA128" s="408">
        <f>CX128*0.5</f>
        <v>0</v>
      </c>
      <c r="DB128" s="398"/>
      <c r="DC128" s="399"/>
      <c r="DD128" s="400"/>
      <c r="DE128" s="142" t="s">
        <v>102</v>
      </c>
      <c r="DF128" s="143"/>
      <c r="DG128" s="143"/>
      <c r="DH128" s="143"/>
      <c r="DI128" s="541" t="s">
        <v>224</v>
      </c>
      <c r="DJ128" s="542"/>
      <c r="DK128" s="542"/>
      <c r="DL128" s="543"/>
      <c r="DM128" s="211">
        <f>DQ122</f>
        <v>0</v>
      </c>
      <c r="DN128" s="166">
        <v>145</v>
      </c>
      <c r="DO128" s="211">
        <f>0.5*DM128</f>
        <v>0</v>
      </c>
      <c r="DP128" s="211">
        <f>DM128*0.5</f>
        <v>0</v>
      </c>
      <c r="DQ128" s="193"/>
      <c r="DR128" s="247"/>
      <c r="DS128" s="229"/>
      <c r="DT128" s="142" t="s">
        <v>102</v>
      </c>
      <c r="DU128" s="143"/>
      <c r="DV128" s="143"/>
      <c r="DW128" s="143"/>
      <c r="DX128" s="541" t="s">
        <v>224</v>
      </c>
      <c r="DY128" s="542"/>
      <c r="DZ128" s="542"/>
      <c r="EA128" s="543"/>
      <c r="EB128" s="211">
        <f>EF122</f>
        <v>0</v>
      </c>
      <c r="EC128" s="166">
        <v>145</v>
      </c>
      <c r="ED128" s="211">
        <f>0.5*EB128</f>
        <v>0</v>
      </c>
      <c r="EE128" s="211">
        <f>EB128*0.5</f>
        <v>0</v>
      </c>
      <c r="EF128" s="193"/>
      <c r="EG128" s="247"/>
      <c r="EH128" s="229"/>
      <c r="EI128" s="142" t="s">
        <v>102</v>
      </c>
      <c r="EJ128" s="143"/>
      <c r="EK128" s="143"/>
      <c r="EL128" s="143"/>
      <c r="EM128" s="541" t="s">
        <v>224</v>
      </c>
      <c r="EN128" s="542"/>
      <c r="EO128" s="542"/>
      <c r="EP128" s="543"/>
      <c r="EQ128" s="211">
        <f>EU122</f>
        <v>0</v>
      </c>
      <c r="ER128" s="166">
        <v>145</v>
      </c>
      <c r="ES128" s="211">
        <f>0.5*EQ128</f>
        <v>0</v>
      </c>
      <c r="ET128" s="211">
        <f>EQ128*0.5</f>
        <v>0</v>
      </c>
      <c r="EU128" s="193"/>
      <c r="EV128" s="247"/>
      <c r="EW128" s="229"/>
      <c r="EX128" s="142" t="s">
        <v>102</v>
      </c>
      <c r="EY128" s="143"/>
      <c r="EZ128" s="143"/>
      <c r="FA128" s="143"/>
      <c r="FB128" s="541" t="s">
        <v>224</v>
      </c>
      <c r="FC128" s="542"/>
      <c r="FD128" s="542"/>
      <c r="FE128" s="543"/>
      <c r="FF128" s="211">
        <f>FJ122</f>
        <v>0</v>
      </c>
      <c r="FG128" s="166">
        <v>145</v>
      </c>
      <c r="FH128" s="211">
        <f>0.5*FF128</f>
        <v>0</v>
      </c>
      <c r="FI128" s="211">
        <f>FF128*0.5</f>
        <v>0</v>
      </c>
      <c r="FJ128" s="193"/>
      <c r="FK128" s="247"/>
      <c r="FL128" s="229"/>
      <c r="FM128" s="142" t="s">
        <v>102</v>
      </c>
      <c r="FN128" s="143"/>
      <c r="FO128" s="143"/>
      <c r="FP128" s="143"/>
      <c r="FQ128" s="541" t="s">
        <v>224</v>
      </c>
      <c r="FR128" s="542"/>
      <c r="FS128" s="542"/>
      <c r="FT128" s="543"/>
      <c r="FU128" s="211">
        <f>FY122</f>
        <v>0</v>
      </c>
      <c r="FV128" s="166">
        <v>145</v>
      </c>
      <c r="FW128" s="211">
        <f>0.5*FU128</f>
        <v>0</v>
      </c>
      <c r="FX128" s="211">
        <f>FU128*0.5</f>
        <v>0</v>
      </c>
      <c r="FY128" s="193"/>
      <c r="FZ128" s="247"/>
      <c r="GA128" s="229"/>
      <c r="GB128" s="142" t="s">
        <v>102</v>
      </c>
      <c r="GC128" s="143"/>
      <c r="GD128" s="143"/>
      <c r="GE128" s="143"/>
      <c r="GF128" s="541" t="s">
        <v>224</v>
      </c>
      <c r="GG128" s="542"/>
      <c r="GH128" s="542"/>
      <c r="GI128" s="543"/>
      <c r="GJ128" s="211">
        <f>GN122</f>
        <v>0</v>
      </c>
      <c r="GK128" s="166">
        <v>145</v>
      </c>
      <c r="GL128" s="211">
        <f>0.5*GJ128</f>
        <v>0</v>
      </c>
      <c r="GM128" s="211">
        <f>GJ128*0.5</f>
        <v>0</v>
      </c>
      <c r="GN128" s="193"/>
      <c r="GO128" s="247"/>
      <c r="GP128" s="229"/>
      <c r="GQ128" s="142" t="s">
        <v>102</v>
      </c>
      <c r="GR128" s="143"/>
      <c r="GS128" s="143"/>
      <c r="GT128" s="143"/>
      <c r="GU128" s="541" t="s">
        <v>224</v>
      </c>
      <c r="GV128" s="542"/>
      <c r="GW128" s="542"/>
      <c r="GX128" s="543"/>
      <c r="GY128" s="211">
        <f>HC122</f>
        <v>79.583538461538453</v>
      </c>
      <c r="GZ128" s="166">
        <v>145</v>
      </c>
      <c r="HA128" s="211">
        <f>0.5*GY128</f>
        <v>39.791769230769226</v>
      </c>
      <c r="HB128" s="211">
        <f>GY128*0.5</f>
        <v>39.791769230769226</v>
      </c>
      <c r="HC128" s="193"/>
      <c r="HD128" s="247"/>
      <c r="HE128" s="229"/>
      <c r="HF128" s="142" t="s">
        <v>102</v>
      </c>
      <c r="HG128" s="143"/>
      <c r="HH128" s="143"/>
      <c r="HI128" s="143"/>
      <c r="HJ128" s="541" t="s">
        <v>224</v>
      </c>
      <c r="HK128" s="542"/>
      <c r="HL128" s="542"/>
      <c r="HM128" s="543"/>
      <c r="HN128" s="211">
        <f>HR122</f>
        <v>506.89800000000002</v>
      </c>
      <c r="HO128" s="166">
        <v>145</v>
      </c>
      <c r="HP128" s="211">
        <f>0.5*HN128</f>
        <v>253.44900000000001</v>
      </c>
      <c r="HQ128" s="211">
        <f>HN128*0.5</f>
        <v>253.44900000000001</v>
      </c>
      <c r="HR128" s="193"/>
      <c r="HS128" s="247"/>
      <c r="HT128" s="229"/>
      <c r="HU128" s="142" t="s">
        <v>102</v>
      </c>
      <c r="HV128" s="143"/>
      <c r="HW128" s="143"/>
      <c r="HX128" s="143"/>
      <c r="HY128" s="541" t="s">
        <v>224</v>
      </c>
      <c r="HZ128" s="542"/>
      <c r="IA128" s="542"/>
      <c r="IB128" s="543"/>
      <c r="IC128" s="211">
        <f>IG122</f>
        <v>614.15550000000007</v>
      </c>
      <c r="ID128" s="166">
        <v>145</v>
      </c>
      <c r="IE128" s="211">
        <f>0.5*IC128</f>
        <v>307.07775000000004</v>
      </c>
      <c r="IF128" s="211">
        <f>IC128*0.5</f>
        <v>307.07775000000004</v>
      </c>
      <c r="IG128" s="193"/>
      <c r="IH128" s="247"/>
      <c r="II128" s="229"/>
      <c r="IJ128" s="142" t="s">
        <v>102</v>
      </c>
      <c r="IK128" s="143"/>
      <c r="IL128" s="143"/>
      <c r="IM128" s="143"/>
      <c r="IN128" s="541" t="s">
        <v>224</v>
      </c>
      <c r="IO128" s="542"/>
      <c r="IP128" s="542"/>
      <c r="IQ128" s="543"/>
      <c r="IR128" s="211">
        <f>IV122</f>
        <v>570.024</v>
      </c>
      <c r="IS128" s="166">
        <v>145</v>
      </c>
      <c r="IT128" s="211">
        <f>0.5*IR128</f>
        <v>285.012</v>
      </c>
      <c r="IU128" s="211">
        <f>IR128*0.5</f>
        <v>285.012</v>
      </c>
      <c r="IV128" s="193"/>
      <c r="IW128" s="247"/>
      <c r="IX128" s="229"/>
      <c r="IY128" s="142" t="s">
        <v>102</v>
      </c>
      <c r="IZ128" s="143"/>
      <c r="JA128" s="143"/>
      <c r="JB128" s="143"/>
      <c r="JC128" s="541" t="s">
        <v>224</v>
      </c>
      <c r="JD128" s="542"/>
      <c r="JE128" s="542"/>
      <c r="JF128" s="543"/>
      <c r="JG128" s="211">
        <f>JK122</f>
        <v>376.17196971738019</v>
      </c>
      <c r="JH128" s="166">
        <v>145</v>
      </c>
      <c r="JI128" s="211">
        <f>0.5*JG128</f>
        <v>188.0859848586901</v>
      </c>
      <c r="JJ128" s="211">
        <f>JG128*0.5</f>
        <v>188.0859848586901</v>
      </c>
      <c r="JK128" s="193"/>
      <c r="JL128" s="247"/>
      <c r="JM128" s="229"/>
      <c r="JN128" s="142" t="s">
        <v>102</v>
      </c>
      <c r="JO128" s="143"/>
      <c r="JP128" s="143"/>
      <c r="JQ128" s="143"/>
      <c r="JR128" s="541" t="s">
        <v>224</v>
      </c>
      <c r="JS128" s="542"/>
      <c r="JT128" s="542"/>
      <c r="JU128" s="543"/>
      <c r="JV128" s="211">
        <f>JZ122</f>
        <v>81.459943900937262</v>
      </c>
      <c r="JW128" s="166">
        <v>145</v>
      </c>
      <c r="JX128" s="211">
        <f>0.5*JV128</f>
        <v>40.729971950468631</v>
      </c>
      <c r="JY128" s="211">
        <f>JV128*0.5</f>
        <v>40.729971950468631</v>
      </c>
      <c r="JZ128" s="193"/>
      <c r="KA128" s="247"/>
      <c r="KB128" s="229"/>
      <c r="KC128" s="142" t="s">
        <v>102</v>
      </c>
      <c r="KD128" s="143"/>
      <c r="KE128" s="143"/>
      <c r="KF128" s="143"/>
      <c r="KG128" s="541" t="s">
        <v>224</v>
      </c>
      <c r="KH128" s="542"/>
      <c r="KI128" s="542"/>
      <c r="KJ128" s="543"/>
      <c r="KK128" s="211">
        <f>KO122</f>
        <v>-73.078474884002418</v>
      </c>
      <c r="KL128" s="166">
        <v>145</v>
      </c>
      <c r="KM128" s="211">
        <f>0.5*KK128</f>
        <v>-36.539237442001209</v>
      </c>
      <c r="KN128" s="211">
        <f>KK128*0.5</f>
        <v>-36.539237442001209</v>
      </c>
      <c r="KO128" s="193"/>
      <c r="KP128" s="247"/>
      <c r="KQ128" s="229"/>
      <c r="KR128" s="142" t="s">
        <v>102</v>
      </c>
      <c r="KS128" s="143"/>
      <c r="KT128" s="143"/>
      <c r="KU128" s="143"/>
      <c r="KV128" s="541" t="s">
        <v>224</v>
      </c>
      <c r="KW128" s="542"/>
      <c r="KX128" s="542"/>
      <c r="KY128" s="543"/>
      <c r="KZ128" s="211">
        <f>LD122</f>
        <v>673.47</v>
      </c>
      <c r="LA128" s="166">
        <v>145</v>
      </c>
      <c r="LB128" s="211">
        <f>0.5*KZ128</f>
        <v>336.73500000000001</v>
      </c>
      <c r="LC128" s="211">
        <f>KZ128*0.5</f>
        <v>336.73500000000001</v>
      </c>
      <c r="LD128" s="193"/>
      <c r="LE128" s="247"/>
      <c r="LF128" s="229"/>
      <c r="LG128" s="271"/>
      <c r="LH128" s="142" t="s">
        <v>102</v>
      </c>
      <c r="LI128" s="143"/>
      <c r="LJ128" s="143"/>
      <c r="LK128" s="143"/>
      <c r="LL128" s="143"/>
      <c r="LM128" s="144"/>
      <c r="LN128" s="143"/>
      <c r="LO128" s="143"/>
      <c r="LP128" s="121"/>
      <c r="LQ128" s="541" t="s">
        <v>190</v>
      </c>
      <c r="LR128" s="542"/>
      <c r="LS128" s="542"/>
      <c r="LT128" s="543"/>
      <c r="LU128" s="211">
        <f>LY122</f>
        <v>0</v>
      </c>
      <c r="LV128" s="166">
        <v>145</v>
      </c>
      <c r="LW128" s="211">
        <f>0.5*LU128</f>
        <v>0</v>
      </c>
      <c r="LX128" s="211">
        <f>LU128*0.5</f>
        <v>0</v>
      </c>
      <c r="LY128" s="193"/>
      <c r="LZ128" s="131">
        <f t="shared" si="150"/>
        <v>0</v>
      </c>
      <c r="MA128" s="132" t="e">
        <f t="shared" si="154"/>
        <v>#VALUE!</v>
      </c>
      <c r="MB128" s="229"/>
      <c r="MC128" s="142" t="s">
        <v>102</v>
      </c>
      <c r="MD128" s="143"/>
      <c r="ME128" s="143"/>
      <c r="MF128" s="143"/>
      <c r="MG128" s="143"/>
      <c r="MH128" s="144"/>
      <c r="MI128" s="143"/>
      <c r="MJ128" s="143"/>
      <c r="MK128" s="121"/>
      <c r="ML128" s="541" t="s">
        <v>190</v>
      </c>
      <c r="MM128" s="542"/>
      <c r="MN128" s="542"/>
      <c r="MO128" s="543"/>
      <c r="MP128" s="211">
        <f>MT122</f>
        <v>0</v>
      </c>
      <c r="MQ128" s="166">
        <v>145</v>
      </c>
      <c r="MR128" s="211">
        <f>0.5*MP128</f>
        <v>0</v>
      </c>
      <c r="MS128" s="211">
        <f>MP128*0.5</f>
        <v>0</v>
      </c>
      <c r="MT128" s="193"/>
      <c r="MU128" s="131">
        <f t="shared" si="151"/>
        <v>0</v>
      </c>
      <c r="MV128" s="132" t="e">
        <f t="shared" si="155"/>
        <v>#VALUE!</v>
      </c>
      <c r="MX128" s="142" t="s">
        <v>102</v>
      </c>
      <c r="MY128" s="143"/>
      <c r="MZ128" s="143"/>
      <c r="NA128" s="143"/>
      <c r="NB128" s="143"/>
      <c r="NC128" s="144"/>
      <c r="ND128" s="143"/>
      <c r="NE128" s="143"/>
      <c r="NF128" s="121"/>
      <c r="NG128" s="541" t="s">
        <v>190</v>
      </c>
      <c r="NH128" s="542"/>
      <c r="NI128" s="542"/>
      <c r="NJ128" s="543"/>
      <c r="NK128" s="211">
        <f>NO122</f>
        <v>0</v>
      </c>
      <c r="NL128" s="166">
        <v>145</v>
      </c>
      <c r="NM128" s="211">
        <f>0.5*NK128</f>
        <v>0</v>
      </c>
      <c r="NN128" s="211">
        <f>NK128*0.5</f>
        <v>0</v>
      </c>
      <c r="NO128" s="193"/>
      <c r="NP128" s="131">
        <f t="shared" si="152"/>
        <v>0</v>
      </c>
      <c r="NQ128" s="132" t="e">
        <f t="shared" si="156"/>
        <v>#VALUE!</v>
      </c>
      <c r="NS128" s="142" t="s">
        <v>102</v>
      </c>
      <c r="NT128" s="143"/>
      <c r="NU128" s="143"/>
      <c r="NV128" s="143"/>
      <c r="NW128" s="143"/>
      <c r="NX128" s="144"/>
      <c r="NY128" s="143"/>
      <c r="NZ128" s="143"/>
      <c r="OA128" s="121"/>
      <c r="OB128" s="541" t="s">
        <v>190</v>
      </c>
      <c r="OC128" s="542"/>
      <c r="OD128" s="542"/>
      <c r="OE128" s="543"/>
      <c r="OF128" s="211">
        <f>OJ122</f>
        <v>1109.7</v>
      </c>
      <c r="OG128" s="166">
        <v>145</v>
      </c>
      <c r="OH128" s="211">
        <f>0.5*OF128</f>
        <v>554.85</v>
      </c>
      <c r="OI128" s="211">
        <f>OF128*0.5</f>
        <v>554.85</v>
      </c>
      <c r="OJ128" s="193"/>
      <c r="OK128" s="131">
        <f t="shared" si="153"/>
        <v>554.85</v>
      </c>
      <c r="OL128" s="132" t="e">
        <f t="shared" si="157"/>
        <v>#VALUE!</v>
      </c>
      <c r="OQ128" s="373" t="s">
        <v>102</v>
      </c>
      <c r="OR128" s="485"/>
      <c r="OS128" s="485"/>
      <c r="OT128" s="485"/>
      <c r="OU128" s="532" t="s">
        <v>224</v>
      </c>
      <c r="OV128" s="534"/>
      <c r="OW128" s="534"/>
      <c r="OX128" s="533"/>
      <c r="OY128" s="501">
        <f>PC122</f>
        <v>0</v>
      </c>
      <c r="OZ128" s="507">
        <v>145</v>
      </c>
      <c r="PA128" s="501">
        <f>0.5*OY128</f>
        <v>0</v>
      </c>
      <c r="PB128" s="501">
        <f>OY128*0.5</f>
        <v>0</v>
      </c>
      <c r="PC128" s="476"/>
      <c r="PD128" s="495"/>
      <c r="PE128" s="496"/>
      <c r="PF128" s="142" t="s">
        <v>102</v>
      </c>
      <c r="PG128" s="143"/>
      <c r="PH128" s="143"/>
      <c r="PI128" s="143"/>
      <c r="PJ128" s="541" t="s">
        <v>224</v>
      </c>
      <c r="PK128" s="542"/>
      <c r="PL128" s="542"/>
      <c r="PM128" s="543"/>
      <c r="PN128" s="211">
        <f>PR122</f>
        <v>0</v>
      </c>
      <c r="PO128" s="166">
        <v>145</v>
      </c>
      <c r="PP128" s="211">
        <f>0.5*PN128</f>
        <v>0</v>
      </c>
      <c r="PQ128" s="211">
        <f>PN128*0.5</f>
        <v>0</v>
      </c>
      <c r="PR128" s="193"/>
      <c r="PS128" s="247"/>
      <c r="PT128" s="229"/>
      <c r="PU128" s="142" t="s">
        <v>102</v>
      </c>
      <c r="PV128" s="143"/>
      <c r="PW128" s="143"/>
      <c r="PX128" s="143"/>
      <c r="PY128" s="541" t="s">
        <v>224</v>
      </c>
      <c r="PZ128" s="542"/>
      <c r="QA128" s="542"/>
      <c r="QB128" s="543"/>
      <c r="QC128" s="211">
        <f>QG122</f>
        <v>0</v>
      </c>
      <c r="QD128" s="166">
        <v>145</v>
      </c>
      <c r="QE128" s="211">
        <f>0.5*QC128</f>
        <v>0</v>
      </c>
      <c r="QF128" s="211">
        <f>QC128*0.5</f>
        <v>0</v>
      </c>
      <c r="QG128" s="193"/>
      <c r="QH128" s="247"/>
      <c r="QI128" s="229"/>
      <c r="QJ128" s="142" t="s">
        <v>102</v>
      </c>
      <c r="QK128" s="143"/>
      <c r="QL128" s="143"/>
      <c r="QM128" s="143"/>
      <c r="QN128" s="541" t="s">
        <v>224</v>
      </c>
      <c r="QO128" s="542"/>
      <c r="QP128" s="542"/>
      <c r="QQ128" s="543"/>
      <c r="QR128" s="211">
        <f>QV122</f>
        <v>0</v>
      </c>
      <c r="QS128" s="166">
        <v>145</v>
      </c>
      <c r="QT128" s="211">
        <f>0.5*QR128</f>
        <v>0</v>
      </c>
      <c r="QU128" s="211">
        <f>QR128*0.5</f>
        <v>0</v>
      </c>
      <c r="QV128" s="193"/>
      <c r="QW128" s="247"/>
      <c r="QX128" s="229"/>
      <c r="QY128" s="142" t="s">
        <v>102</v>
      </c>
      <c r="QZ128" s="143"/>
      <c r="RA128" s="143"/>
      <c r="RB128" s="143"/>
      <c r="RC128" s="541" t="s">
        <v>224</v>
      </c>
      <c r="RD128" s="542"/>
      <c r="RE128" s="542"/>
      <c r="RF128" s="543"/>
      <c r="RG128" s="211">
        <f>RK122</f>
        <v>61.802999999999997</v>
      </c>
      <c r="RH128" s="166">
        <v>145</v>
      </c>
      <c r="RI128" s="211">
        <f>0.5*RG128</f>
        <v>30.901499999999999</v>
      </c>
      <c r="RJ128" s="211">
        <f>RG128*0.5</f>
        <v>30.901499999999999</v>
      </c>
      <c r="RK128" s="193"/>
      <c r="RL128" s="247"/>
      <c r="RM128" s="229"/>
    </row>
    <row r="129" spans="1:481" ht="14.4">
      <c r="A129" s="142" t="s">
        <v>103</v>
      </c>
      <c r="B129" s="143"/>
      <c r="C129" s="143"/>
      <c r="D129" s="143"/>
      <c r="E129" s="541" t="s">
        <v>225</v>
      </c>
      <c r="F129" s="542"/>
      <c r="G129" s="542"/>
      <c r="H129" s="543"/>
      <c r="I129" s="193">
        <f>I128/2</f>
        <v>1.7404027175247605</v>
      </c>
      <c r="J129" s="165">
        <v>145</v>
      </c>
      <c r="K129" s="193">
        <f>K128/2</f>
        <v>0.87020135876238025</v>
      </c>
      <c r="L129" s="193">
        <f>I129*0.5</f>
        <v>0.87020135876238025</v>
      </c>
      <c r="M129" s="193"/>
      <c r="N129" s="247"/>
      <c r="O129" s="229"/>
      <c r="Q129" s="142" t="s">
        <v>103</v>
      </c>
      <c r="R129" s="143"/>
      <c r="S129" s="143"/>
      <c r="T129" s="143"/>
      <c r="U129" s="541" t="s">
        <v>225</v>
      </c>
      <c r="V129" s="542"/>
      <c r="W129" s="542"/>
      <c r="X129" s="543"/>
      <c r="Y129" s="193">
        <f>Y128/2</f>
        <v>5.90625</v>
      </c>
      <c r="Z129" s="165">
        <v>145</v>
      </c>
      <c r="AA129" s="193">
        <f>AA128/2</f>
        <v>2.953125</v>
      </c>
      <c r="AB129" s="193">
        <f>Y129*0.5</f>
        <v>2.953125</v>
      </c>
      <c r="AC129" s="193"/>
      <c r="AD129" s="247"/>
      <c r="AE129" s="229"/>
      <c r="AF129" s="142" t="s">
        <v>103</v>
      </c>
      <c r="AG129" s="143"/>
      <c r="AH129" s="143"/>
      <c r="AI129" s="143"/>
      <c r="AJ129" s="541" t="s">
        <v>225</v>
      </c>
      <c r="AK129" s="542"/>
      <c r="AL129" s="542"/>
      <c r="AM129" s="543"/>
      <c r="AN129" s="193">
        <f>AN128/2</f>
        <v>23.925681818181818</v>
      </c>
      <c r="AO129" s="165">
        <v>145</v>
      </c>
      <c r="AP129" s="193">
        <f>AP128/2</f>
        <v>11.962840909090909</v>
      </c>
      <c r="AQ129" s="193">
        <f>AN129*0.5</f>
        <v>11.962840909090909</v>
      </c>
      <c r="AR129" s="193"/>
      <c r="AS129" s="247"/>
      <c r="AT129" s="229"/>
      <c r="AU129" s="142" t="s">
        <v>103</v>
      </c>
      <c r="AV129" s="143"/>
      <c r="AW129" s="143"/>
      <c r="AX129" s="143"/>
      <c r="AY129" s="541" t="s">
        <v>225</v>
      </c>
      <c r="AZ129" s="542"/>
      <c r="BA129" s="542"/>
      <c r="BB129" s="543"/>
      <c r="BC129" s="193">
        <f>BC128/2</f>
        <v>23.925681818181818</v>
      </c>
      <c r="BD129" s="165">
        <v>145</v>
      </c>
      <c r="BE129" s="193">
        <f>BE128/2</f>
        <v>11.962840909090909</v>
      </c>
      <c r="BF129" s="193">
        <f>BC129*0.5</f>
        <v>11.962840909090909</v>
      </c>
      <c r="BG129" s="193"/>
      <c r="BH129" s="247"/>
      <c r="BI129" s="229"/>
      <c r="BJ129" s="400"/>
      <c r="BK129" s="142" t="s">
        <v>103</v>
      </c>
      <c r="BL129" s="143"/>
      <c r="BM129" s="143"/>
      <c r="BN129" s="143"/>
      <c r="BO129" s="541" t="s">
        <v>225</v>
      </c>
      <c r="BP129" s="542"/>
      <c r="BQ129" s="542"/>
      <c r="BR129" s="543"/>
      <c r="BS129" s="193">
        <f>BS128/2</f>
        <v>14.733409090909092</v>
      </c>
      <c r="BT129" s="165">
        <v>145</v>
      </c>
      <c r="BU129" s="193">
        <f>BU128/2</f>
        <v>7.3667045454545459</v>
      </c>
      <c r="BV129" s="193">
        <f>BS129*0.5</f>
        <v>7.3667045454545459</v>
      </c>
      <c r="BW129" s="193"/>
      <c r="BX129" s="247"/>
      <c r="BY129" s="229"/>
      <c r="BZ129" s="400"/>
      <c r="CA129" s="142" t="s">
        <v>103</v>
      </c>
      <c r="CB129" s="143"/>
      <c r="CC129" s="143"/>
      <c r="CD129" s="143"/>
      <c r="CE129" s="541" t="s">
        <v>225</v>
      </c>
      <c r="CF129" s="542"/>
      <c r="CG129" s="542"/>
      <c r="CH129" s="543"/>
      <c r="CI129" s="193">
        <f>CI128/2</f>
        <v>0</v>
      </c>
      <c r="CJ129" s="165">
        <v>145</v>
      </c>
      <c r="CK129" s="193">
        <f>CK128/2</f>
        <v>0</v>
      </c>
      <c r="CL129" s="193">
        <f>CI129*0.5</f>
        <v>0</v>
      </c>
      <c r="CM129" s="193"/>
      <c r="CN129" s="247"/>
      <c r="CO129" s="229"/>
      <c r="CP129" s="403" t="s">
        <v>103</v>
      </c>
      <c r="CQ129" s="404"/>
      <c r="CR129" s="404"/>
      <c r="CS129" s="404"/>
      <c r="CT129" s="544" t="s">
        <v>225</v>
      </c>
      <c r="CU129" s="583"/>
      <c r="CV129" s="583"/>
      <c r="CW129" s="545"/>
      <c r="CX129" s="398">
        <f>CX128/2</f>
        <v>0</v>
      </c>
      <c r="CY129" s="413">
        <v>145</v>
      </c>
      <c r="CZ129" s="398">
        <f>CZ128/2</f>
        <v>0</v>
      </c>
      <c r="DA129" s="398">
        <f>CX129*0.5</f>
        <v>0</v>
      </c>
      <c r="DB129" s="398"/>
      <c r="DC129" s="399"/>
      <c r="DD129" s="400"/>
      <c r="DE129" s="142" t="s">
        <v>103</v>
      </c>
      <c r="DF129" s="143"/>
      <c r="DG129" s="143"/>
      <c r="DH129" s="143"/>
      <c r="DI129" s="541" t="s">
        <v>225</v>
      </c>
      <c r="DJ129" s="542"/>
      <c r="DK129" s="542"/>
      <c r="DL129" s="543"/>
      <c r="DM129" s="193">
        <f>DM128/2</f>
        <v>0</v>
      </c>
      <c r="DN129" s="165">
        <v>145</v>
      </c>
      <c r="DO129" s="193">
        <f>DO128/2</f>
        <v>0</v>
      </c>
      <c r="DP129" s="193">
        <f>DM129*0.5</f>
        <v>0</v>
      </c>
      <c r="DQ129" s="193"/>
      <c r="DR129" s="247"/>
      <c r="DS129" s="229"/>
      <c r="DT129" s="142" t="s">
        <v>103</v>
      </c>
      <c r="DU129" s="143"/>
      <c r="DV129" s="143"/>
      <c r="DW129" s="143"/>
      <c r="DX129" s="541" t="s">
        <v>225</v>
      </c>
      <c r="DY129" s="542"/>
      <c r="DZ129" s="542"/>
      <c r="EA129" s="543"/>
      <c r="EB129" s="193">
        <f>EB128/2</f>
        <v>0</v>
      </c>
      <c r="EC129" s="165">
        <v>145</v>
      </c>
      <c r="ED129" s="193">
        <f>ED128/2</f>
        <v>0</v>
      </c>
      <c r="EE129" s="193">
        <f>EB129*0.5</f>
        <v>0</v>
      </c>
      <c r="EF129" s="193"/>
      <c r="EG129" s="247"/>
      <c r="EH129" s="229"/>
      <c r="EI129" s="142" t="s">
        <v>103</v>
      </c>
      <c r="EJ129" s="143"/>
      <c r="EK129" s="143"/>
      <c r="EL129" s="143"/>
      <c r="EM129" s="541" t="s">
        <v>225</v>
      </c>
      <c r="EN129" s="542"/>
      <c r="EO129" s="542"/>
      <c r="EP129" s="543"/>
      <c r="EQ129" s="193">
        <f>EQ128/2</f>
        <v>0</v>
      </c>
      <c r="ER129" s="165">
        <v>145</v>
      </c>
      <c r="ES129" s="193">
        <f>ES128/2</f>
        <v>0</v>
      </c>
      <c r="ET129" s="193">
        <f>EQ129*0.5</f>
        <v>0</v>
      </c>
      <c r="EU129" s="193"/>
      <c r="EV129" s="247"/>
      <c r="EW129" s="229"/>
      <c r="EX129" s="142" t="s">
        <v>103</v>
      </c>
      <c r="EY129" s="143"/>
      <c r="EZ129" s="143"/>
      <c r="FA129" s="143"/>
      <c r="FB129" s="541" t="s">
        <v>225</v>
      </c>
      <c r="FC129" s="542"/>
      <c r="FD129" s="542"/>
      <c r="FE129" s="543"/>
      <c r="FF129" s="193">
        <f>FF128/2</f>
        <v>0</v>
      </c>
      <c r="FG129" s="165">
        <v>145</v>
      </c>
      <c r="FH129" s="193">
        <f>FH128/2</f>
        <v>0</v>
      </c>
      <c r="FI129" s="193">
        <f>FF129*0.5</f>
        <v>0</v>
      </c>
      <c r="FJ129" s="193"/>
      <c r="FK129" s="247"/>
      <c r="FL129" s="229"/>
      <c r="FM129" s="142" t="s">
        <v>103</v>
      </c>
      <c r="FN129" s="143"/>
      <c r="FO129" s="143"/>
      <c r="FP129" s="143"/>
      <c r="FQ129" s="541" t="s">
        <v>225</v>
      </c>
      <c r="FR129" s="542"/>
      <c r="FS129" s="542"/>
      <c r="FT129" s="543"/>
      <c r="FU129" s="193">
        <f>FU128/2</f>
        <v>0</v>
      </c>
      <c r="FV129" s="165">
        <v>145</v>
      </c>
      <c r="FW129" s="193">
        <f>FW128/2</f>
        <v>0</v>
      </c>
      <c r="FX129" s="193">
        <f>FU129*0.5</f>
        <v>0</v>
      </c>
      <c r="FY129" s="193"/>
      <c r="FZ129" s="247"/>
      <c r="GA129" s="229"/>
      <c r="GB129" s="142" t="s">
        <v>103</v>
      </c>
      <c r="GC129" s="143"/>
      <c r="GD129" s="143"/>
      <c r="GE129" s="143"/>
      <c r="GF129" s="541" t="s">
        <v>225</v>
      </c>
      <c r="GG129" s="542"/>
      <c r="GH129" s="542"/>
      <c r="GI129" s="543"/>
      <c r="GJ129" s="193">
        <f>GJ128/2</f>
        <v>0</v>
      </c>
      <c r="GK129" s="165">
        <v>145</v>
      </c>
      <c r="GL129" s="193">
        <f>GL128/2</f>
        <v>0</v>
      </c>
      <c r="GM129" s="193">
        <f>GJ129*0.5</f>
        <v>0</v>
      </c>
      <c r="GN129" s="193"/>
      <c r="GO129" s="247"/>
      <c r="GP129" s="229"/>
      <c r="GQ129" s="142" t="s">
        <v>103</v>
      </c>
      <c r="GR129" s="143"/>
      <c r="GS129" s="143"/>
      <c r="GT129" s="143"/>
      <c r="GU129" s="541" t="s">
        <v>225</v>
      </c>
      <c r="GV129" s="542"/>
      <c r="GW129" s="542"/>
      <c r="GX129" s="543"/>
      <c r="GY129" s="193">
        <f>GY128/2</f>
        <v>39.791769230769226</v>
      </c>
      <c r="GZ129" s="165">
        <v>145</v>
      </c>
      <c r="HA129" s="193">
        <f>HA128/2</f>
        <v>19.895884615384613</v>
      </c>
      <c r="HB129" s="193">
        <f>GY129*0.5</f>
        <v>19.895884615384613</v>
      </c>
      <c r="HC129" s="193"/>
      <c r="HD129" s="247"/>
      <c r="HE129" s="229"/>
      <c r="HF129" s="142" t="s">
        <v>103</v>
      </c>
      <c r="HG129" s="143"/>
      <c r="HH129" s="143"/>
      <c r="HI129" s="143"/>
      <c r="HJ129" s="541" t="s">
        <v>225</v>
      </c>
      <c r="HK129" s="542"/>
      <c r="HL129" s="542"/>
      <c r="HM129" s="543"/>
      <c r="HN129" s="193">
        <f>HN128/2</f>
        <v>253.44900000000001</v>
      </c>
      <c r="HO129" s="165">
        <v>145</v>
      </c>
      <c r="HP129" s="193">
        <f>HP128/2</f>
        <v>126.72450000000001</v>
      </c>
      <c r="HQ129" s="193">
        <f>HN129*0.5</f>
        <v>126.72450000000001</v>
      </c>
      <c r="HR129" s="193"/>
      <c r="HS129" s="247"/>
      <c r="HT129" s="229"/>
      <c r="HU129" s="142" t="s">
        <v>103</v>
      </c>
      <c r="HV129" s="143"/>
      <c r="HW129" s="143"/>
      <c r="HX129" s="143"/>
      <c r="HY129" s="541" t="s">
        <v>225</v>
      </c>
      <c r="HZ129" s="542"/>
      <c r="IA129" s="542"/>
      <c r="IB129" s="543"/>
      <c r="IC129" s="193">
        <f>IC128/2</f>
        <v>307.07775000000004</v>
      </c>
      <c r="ID129" s="165">
        <v>145</v>
      </c>
      <c r="IE129" s="193">
        <f>IE128/2</f>
        <v>153.53887500000002</v>
      </c>
      <c r="IF129" s="193">
        <f>IC129*0.5</f>
        <v>153.53887500000002</v>
      </c>
      <c r="IG129" s="193"/>
      <c r="IH129" s="247"/>
      <c r="II129" s="229"/>
      <c r="IJ129" s="142" t="s">
        <v>103</v>
      </c>
      <c r="IK129" s="143"/>
      <c r="IL129" s="143"/>
      <c r="IM129" s="143"/>
      <c r="IN129" s="541" t="s">
        <v>225</v>
      </c>
      <c r="IO129" s="542"/>
      <c r="IP129" s="542"/>
      <c r="IQ129" s="543"/>
      <c r="IR129" s="193">
        <f>IR128/2</f>
        <v>285.012</v>
      </c>
      <c r="IS129" s="165">
        <v>145</v>
      </c>
      <c r="IT129" s="193">
        <f>IT128/2</f>
        <v>142.506</v>
      </c>
      <c r="IU129" s="193">
        <f>IR129*0.5</f>
        <v>142.506</v>
      </c>
      <c r="IV129" s="193"/>
      <c r="IW129" s="247"/>
      <c r="IX129" s="229"/>
      <c r="IY129" s="142" t="s">
        <v>103</v>
      </c>
      <c r="IZ129" s="143"/>
      <c r="JA129" s="143"/>
      <c r="JB129" s="143"/>
      <c r="JC129" s="541" t="s">
        <v>225</v>
      </c>
      <c r="JD129" s="542"/>
      <c r="JE129" s="542"/>
      <c r="JF129" s="543"/>
      <c r="JG129" s="193">
        <f>JG128/2</f>
        <v>188.0859848586901</v>
      </c>
      <c r="JH129" s="165">
        <v>145</v>
      </c>
      <c r="JI129" s="193">
        <f>JI128/2</f>
        <v>94.042992429345048</v>
      </c>
      <c r="JJ129" s="193">
        <f>JG129*0.5</f>
        <v>94.042992429345048</v>
      </c>
      <c r="JK129" s="193"/>
      <c r="JL129" s="247"/>
      <c r="JM129" s="229"/>
      <c r="JN129" s="142" t="s">
        <v>103</v>
      </c>
      <c r="JO129" s="143"/>
      <c r="JP129" s="143"/>
      <c r="JQ129" s="143"/>
      <c r="JR129" s="541" t="s">
        <v>225</v>
      </c>
      <c r="JS129" s="542"/>
      <c r="JT129" s="542"/>
      <c r="JU129" s="543"/>
      <c r="JV129" s="193">
        <f>JV128/2</f>
        <v>40.729971950468631</v>
      </c>
      <c r="JW129" s="165">
        <v>145</v>
      </c>
      <c r="JX129" s="193">
        <f>JX128/2</f>
        <v>20.364985975234315</v>
      </c>
      <c r="JY129" s="193">
        <f>JV129*0.5</f>
        <v>20.364985975234315</v>
      </c>
      <c r="JZ129" s="193"/>
      <c r="KA129" s="247"/>
      <c r="KB129" s="229"/>
      <c r="KC129" s="142" t="s">
        <v>103</v>
      </c>
      <c r="KD129" s="143"/>
      <c r="KE129" s="143"/>
      <c r="KF129" s="143"/>
      <c r="KG129" s="541" t="s">
        <v>225</v>
      </c>
      <c r="KH129" s="542"/>
      <c r="KI129" s="542"/>
      <c r="KJ129" s="543"/>
      <c r="KK129" s="193">
        <f>KK128/2</f>
        <v>-36.539237442001209</v>
      </c>
      <c r="KL129" s="165">
        <v>145</v>
      </c>
      <c r="KM129" s="193">
        <f>KM128/2</f>
        <v>-18.269618721000604</v>
      </c>
      <c r="KN129" s="193">
        <f>KK129*0.5</f>
        <v>-18.269618721000604</v>
      </c>
      <c r="KO129" s="193"/>
      <c r="KP129" s="247"/>
      <c r="KQ129" s="229"/>
      <c r="KR129" s="142" t="s">
        <v>103</v>
      </c>
      <c r="KS129" s="143"/>
      <c r="KT129" s="143"/>
      <c r="KU129" s="143"/>
      <c r="KV129" s="541" t="s">
        <v>225</v>
      </c>
      <c r="KW129" s="542"/>
      <c r="KX129" s="542"/>
      <c r="KY129" s="543"/>
      <c r="KZ129" s="193">
        <f>KZ128/2</f>
        <v>336.73500000000001</v>
      </c>
      <c r="LA129" s="165">
        <v>145</v>
      </c>
      <c r="LB129" s="193">
        <f>LB128/2</f>
        <v>168.36750000000001</v>
      </c>
      <c r="LC129" s="193">
        <f>KZ129*0.5</f>
        <v>168.36750000000001</v>
      </c>
      <c r="LD129" s="193"/>
      <c r="LE129" s="247"/>
      <c r="LF129" s="229"/>
      <c r="LG129" s="271"/>
      <c r="LH129" s="142" t="s">
        <v>103</v>
      </c>
      <c r="LI129" s="143"/>
      <c r="LJ129" s="143"/>
      <c r="LK129" s="143"/>
      <c r="LL129" s="143"/>
      <c r="LM129" s="144"/>
      <c r="LN129" s="143"/>
      <c r="LO129" s="143"/>
      <c r="LP129" s="121"/>
      <c r="LQ129" s="541" t="s">
        <v>191</v>
      </c>
      <c r="LR129" s="542"/>
      <c r="LS129" s="542"/>
      <c r="LT129" s="543"/>
      <c r="LU129" s="193">
        <f>LU128/2</f>
        <v>0</v>
      </c>
      <c r="LV129" s="165">
        <v>145</v>
      </c>
      <c r="LW129" s="193">
        <f>LW128/2</f>
        <v>0</v>
      </c>
      <c r="LX129" s="193">
        <f>LU129*0.5</f>
        <v>0</v>
      </c>
      <c r="LY129" s="193"/>
      <c r="LZ129" s="131">
        <f t="shared" si="150"/>
        <v>0</v>
      </c>
      <c r="MA129" s="132" t="e">
        <f t="shared" si="154"/>
        <v>#VALUE!</v>
      </c>
      <c r="MB129" s="229"/>
      <c r="MC129" s="142" t="s">
        <v>103</v>
      </c>
      <c r="MD129" s="143"/>
      <c r="ME129" s="143"/>
      <c r="MF129" s="143"/>
      <c r="MG129" s="143"/>
      <c r="MH129" s="144"/>
      <c r="MI129" s="143"/>
      <c r="MJ129" s="143"/>
      <c r="MK129" s="121"/>
      <c r="ML129" s="541" t="s">
        <v>191</v>
      </c>
      <c r="MM129" s="542"/>
      <c r="MN129" s="542"/>
      <c r="MO129" s="543"/>
      <c r="MP129" s="193">
        <f>MP128/2</f>
        <v>0</v>
      </c>
      <c r="MQ129" s="165">
        <v>145</v>
      </c>
      <c r="MR129" s="193">
        <f>MR128/2</f>
        <v>0</v>
      </c>
      <c r="MS129" s="193">
        <f>MP129*0.5</f>
        <v>0</v>
      </c>
      <c r="MT129" s="193"/>
      <c r="MU129" s="131">
        <f t="shared" si="151"/>
        <v>0</v>
      </c>
      <c r="MV129" s="132" t="e">
        <f t="shared" si="155"/>
        <v>#VALUE!</v>
      </c>
      <c r="MX129" s="142" t="s">
        <v>103</v>
      </c>
      <c r="MY129" s="143"/>
      <c r="MZ129" s="143"/>
      <c r="NA129" s="143"/>
      <c r="NB129" s="143"/>
      <c r="NC129" s="144"/>
      <c r="ND129" s="143"/>
      <c r="NE129" s="143"/>
      <c r="NF129" s="121"/>
      <c r="NG129" s="541" t="s">
        <v>191</v>
      </c>
      <c r="NH129" s="542"/>
      <c r="NI129" s="542"/>
      <c r="NJ129" s="543"/>
      <c r="NK129" s="193">
        <f>NK128/2</f>
        <v>0</v>
      </c>
      <c r="NL129" s="165">
        <v>145</v>
      </c>
      <c r="NM129" s="193">
        <f>NM128/2</f>
        <v>0</v>
      </c>
      <c r="NN129" s="193">
        <f>NK129*0.5</f>
        <v>0</v>
      </c>
      <c r="NO129" s="193"/>
      <c r="NP129" s="131">
        <f t="shared" si="152"/>
        <v>0</v>
      </c>
      <c r="NQ129" s="132" t="e">
        <f t="shared" si="156"/>
        <v>#VALUE!</v>
      </c>
      <c r="NS129" s="142" t="s">
        <v>103</v>
      </c>
      <c r="NT129" s="143"/>
      <c r="NU129" s="143"/>
      <c r="NV129" s="143"/>
      <c r="NW129" s="143"/>
      <c r="NX129" s="144"/>
      <c r="NY129" s="143"/>
      <c r="NZ129" s="143"/>
      <c r="OA129" s="121"/>
      <c r="OB129" s="541" t="s">
        <v>191</v>
      </c>
      <c r="OC129" s="542"/>
      <c r="OD129" s="542"/>
      <c r="OE129" s="543"/>
      <c r="OF129" s="193">
        <f>OF128/2</f>
        <v>554.85</v>
      </c>
      <c r="OG129" s="165">
        <v>145</v>
      </c>
      <c r="OH129" s="193">
        <f>OH128/2</f>
        <v>277.42500000000001</v>
      </c>
      <c r="OI129" s="193">
        <f>OF129*0.5</f>
        <v>277.42500000000001</v>
      </c>
      <c r="OJ129" s="193"/>
      <c r="OK129" s="131">
        <f t="shared" si="153"/>
        <v>277.42500000000001</v>
      </c>
      <c r="OL129" s="132" t="e">
        <f t="shared" si="157"/>
        <v>#VALUE!</v>
      </c>
      <c r="OQ129" s="373" t="s">
        <v>103</v>
      </c>
      <c r="OR129" s="485"/>
      <c r="OS129" s="485"/>
      <c r="OT129" s="485"/>
      <c r="OU129" s="532" t="s">
        <v>225</v>
      </c>
      <c r="OV129" s="534"/>
      <c r="OW129" s="534"/>
      <c r="OX129" s="533"/>
      <c r="OY129" s="476">
        <f>OY128/2</f>
        <v>0</v>
      </c>
      <c r="OZ129" s="506">
        <v>145</v>
      </c>
      <c r="PA129" s="476">
        <f>PA128/2</f>
        <v>0</v>
      </c>
      <c r="PB129" s="476">
        <f>OY129*0.5</f>
        <v>0</v>
      </c>
      <c r="PC129" s="476"/>
      <c r="PD129" s="495"/>
      <c r="PE129" s="496"/>
      <c r="PF129" s="142" t="s">
        <v>103</v>
      </c>
      <c r="PG129" s="143"/>
      <c r="PH129" s="143"/>
      <c r="PI129" s="143"/>
      <c r="PJ129" s="541" t="s">
        <v>225</v>
      </c>
      <c r="PK129" s="542"/>
      <c r="PL129" s="542"/>
      <c r="PM129" s="543"/>
      <c r="PN129" s="193">
        <f>PN128/2</f>
        <v>0</v>
      </c>
      <c r="PO129" s="165">
        <v>145</v>
      </c>
      <c r="PP129" s="193">
        <f>PP128/2</f>
        <v>0</v>
      </c>
      <c r="PQ129" s="193">
        <f>PN129*0.5</f>
        <v>0</v>
      </c>
      <c r="PR129" s="193"/>
      <c r="PS129" s="247"/>
      <c r="PT129" s="229"/>
      <c r="PU129" s="142" t="s">
        <v>103</v>
      </c>
      <c r="PV129" s="143"/>
      <c r="PW129" s="143"/>
      <c r="PX129" s="143"/>
      <c r="PY129" s="541" t="s">
        <v>225</v>
      </c>
      <c r="PZ129" s="542"/>
      <c r="QA129" s="542"/>
      <c r="QB129" s="543"/>
      <c r="QC129" s="193">
        <f>QC128/2</f>
        <v>0</v>
      </c>
      <c r="QD129" s="165">
        <v>145</v>
      </c>
      <c r="QE129" s="193">
        <f>QE128/2</f>
        <v>0</v>
      </c>
      <c r="QF129" s="193">
        <f>QC129*0.5</f>
        <v>0</v>
      </c>
      <c r="QG129" s="193"/>
      <c r="QH129" s="247"/>
      <c r="QI129" s="229"/>
      <c r="QJ129" s="142" t="s">
        <v>103</v>
      </c>
      <c r="QK129" s="143"/>
      <c r="QL129" s="143"/>
      <c r="QM129" s="143"/>
      <c r="QN129" s="541" t="s">
        <v>225</v>
      </c>
      <c r="QO129" s="542"/>
      <c r="QP129" s="542"/>
      <c r="QQ129" s="543"/>
      <c r="QR129" s="193">
        <f>QR128/2</f>
        <v>0</v>
      </c>
      <c r="QS129" s="165">
        <v>145</v>
      </c>
      <c r="QT129" s="193">
        <f>QT128/2</f>
        <v>0</v>
      </c>
      <c r="QU129" s="193">
        <f>QR129*0.5</f>
        <v>0</v>
      </c>
      <c r="QV129" s="193"/>
      <c r="QW129" s="247"/>
      <c r="QX129" s="229"/>
      <c r="QY129" s="142" t="s">
        <v>103</v>
      </c>
      <c r="QZ129" s="143"/>
      <c r="RA129" s="143"/>
      <c r="RB129" s="143"/>
      <c r="RC129" s="541" t="s">
        <v>225</v>
      </c>
      <c r="RD129" s="542"/>
      <c r="RE129" s="542"/>
      <c r="RF129" s="543"/>
      <c r="RG129" s="193">
        <f>RG128/2</f>
        <v>30.901499999999999</v>
      </c>
      <c r="RH129" s="165">
        <v>145</v>
      </c>
      <c r="RI129" s="193">
        <f>RI128/2</f>
        <v>15.450749999999999</v>
      </c>
      <c r="RJ129" s="193">
        <f>RG129*0.5</f>
        <v>15.450749999999999</v>
      </c>
      <c r="RK129" s="193"/>
      <c r="RL129" s="247"/>
      <c r="RM129" s="229"/>
    </row>
    <row r="130" spans="1:481" ht="14.4">
      <c r="A130" s="142" t="s">
        <v>104</v>
      </c>
      <c r="B130" s="143"/>
      <c r="C130" s="143"/>
      <c r="D130" s="143"/>
      <c r="E130" s="541" t="s">
        <v>226</v>
      </c>
      <c r="F130" s="542"/>
      <c r="G130" s="542"/>
      <c r="H130" s="543"/>
      <c r="I130" s="193">
        <f>I128*0.1</f>
        <v>0.3480805435049521</v>
      </c>
      <c r="J130" s="165">
        <v>145</v>
      </c>
      <c r="K130" s="193">
        <f>K128*0.1</f>
        <v>0.17404027175247605</v>
      </c>
      <c r="L130" s="193">
        <f>I130*0.5</f>
        <v>0.17404027175247605</v>
      </c>
      <c r="M130" s="193"/>
      <c r="N130" s="247"/>
      <c r="O130" s="229"/>
      <c r="Q130" s="142" t="s">
        <v>104</v>
      </c>
      <c r="R130" s="143"/>
      <c r="S130" s="143"/>
      <c r="T130" s="143"/>
      <c r="U130" s="541" t="s">
        <v>226</v>
      </c>
      <c r="V130" s="542"/>
      <c r="W130" s="542"/>
      <c r="X130" s="543"/>
      <c r="Y130" s="193">
        <f>Y128*0.1</f>
        <v>1.1812500000000001</v>
      </c>
      <c r="Z130" s="165">
        <v>145</v>
      </c>
      <c r="AA130" s="193">
        <f>AA128*0.1</f>
        <v>0.59062500000000007</v>
      </c>
      <c r="AB130" s="193">
        <f>Y130*0.5</f>
        <v>0.59062500000000007</v>
      </c>
      <c r="AC130" s="193"/>
      <c r="AD130" s="247"/>
      <c r="AE130" s="229"/>
      <c r="AF130" s="142" t="s">
        <v>104</v>
      </c>
      <c r="AG130" s="143"/>
      <c r="AH130" s="143"/>
      <c r="AI130" s="143"/>
      <c r="AJ130" s="541" t="s">
        <v>226</v>
      </c>
      <c r="AK130" s="542"/>
      <c r="AL130" s="542"/>
      <c r="AM130" s="543"/>
      <c r="AN130" s="193">
        <f>AN128*0.1</f>
        <v>4.7851363636363642</v>
      </c>
      <c r="AO130" s="165">
        <v>145</v>
      </c>
      <c r="AP130" s="193">
        <f>AP128*0.1</f>
        <v>2.3925681818181821</v>
      </c>
      <c r="AQ130" s="193">
        <f>AN130*0.5</f>
        <v>2.3925681818181821</v>
      </c>
      <c r="AR130" s="193"/>
      <c r="AS130" s="247"/>
      <c r="AT130" s="229"/>
      <c r="AU130" s="142" t="s">
        <v>104</v>
      </c>
      <c r="AV130" s="143"/>
      <c r="AW130" s="143"/>
      <c r="AX130" s="143"/>
      <c r="AY130" s="541" t="s">
        <v>226</v>
      </c>
      <c r="AZ130" s="542"/>
      <c r="BA130" s="542"/>
      <c r="BB130" s="543"/>
      <c r="BC130" s="193">
        <f>BC128*0.1</f>
        <v>4.7851363636363642</v>
      </c>
      <c r="BD130" s="165">
        <v>145</v>
      </c>
      <c r="BE130" s="193">
        <f>BE128*0.1</f>
        <v>2.3925681818181821</v>
      </c>
      <c r="BF130" s="193">
        <f>BC130*0.5</f>
        <v>2.3925681818181821</v>
      </c>
      <c r="BG130" s="193"/>
      <c r="BH130" s="247"/>
      <c r="BI130" s="229"/>
      <c r="BJ130" s="400"/>
      <c r="BK130" s="142" t="s">
        <v>104</v>
      </c>
      <c r="BL130" s="143"/>
      <c r="BM130" s="143"/>
      <c r="BN130" s="143"/>
      <c r="BO130" s="541" t="s">
        <v>226</v>
      </c>
      <c r="BP130" s="542"/>
      <c r="BQ130" s="542"/>
      <c r="BR130" s="543"/>
      <c r="BS130" s="193">
        <f>BS128*0.1</f>
        <v>2.9466818181818186</v>
      </c>
      <c r="BT130" s="165">
        <v>145</v>
      </c>
      <c r="BU130" s="193">
        <f>BU128*0.1</f>
        <v>1.4733409090909093</v>
      </c>
      <c r="BV130" s="193">
        <f>BS130*0.5</f>
        <v>1.4733409090909093</v>
      </c>
      <c r="BW130" s="193"/>
      <c r="BX130" s="247"/>
      <c r="BY130" s="229"/>
      <c r="BZ130" s="400"/>
      <c r="CA130" s="142" t="s">
        <v>104</v>
      </c>
      <c r="CB130" s="143"/>
      <c r="CC130" s="143"/>
      <c r="CD130" s="143"/>
      <c r="CE130" s="541" t="s">
        <v>226</v>
      </c>
      <c r="CF130" s="542"/>
      <c r="CG130" s="542"/>
      <c r="CH130" s="543"/>
      <c r="CI130" s="193">
        <f>CI128*0.1</f>
        <v>0</v>
      </c>
      <c r="CJ130" s="165">
        <v>145</v>
      </c>
      <c r="CK130" s="193">
        <f>CK128*0.1</f>
        <v>0</v>
      </c>
      <c r="CL130" s="193">
        <f>CI130*0.5</f>
        <v>0</v>
      </c>
      <c r="CM130" s="193"/>
      <c r="CN130" s="247"/>
      <c r="CO130" s="229"/>
      <c r="CP130" s="403" t="s">
        <v>104</v>
      </c>
      <c r="CQ130" s="404"/>
      <c r="CR130" s="404"/>
      <c r="CS130" s="404"/>
      <c r="CT130" s="544" t="s">
        <v>226</v>
      </c>
      <c r="CU130" s="583"/>
      <c r="CV130" s="583"/>
      <c r="CW130" s="545"/>
      <c r="CX130" s="398">
        <f>CX128*0.1</f>
        <v>0</v>
      </c>
      <c r="CY130" s="413">
        <v>145</v>
      </c>
      <c r="CZ130" s="398">
        <f>CZ128*0.1</f>
        <v>0</v>
      </c>
      <c r="DA130" s="398">
        <f>CX130*0.5</f>
        <v>0</v>
      </c>
      <c r="DB130" s="398"/>
      <c r="DC130" s="399"/>
      <c r="DD130" s="400"/>
      <c r="DE130" s="142" t="s">
        <v>104</v>
      </c>
      <c r="DF130" s="143"/>
      <c r="DG130" s="143"/>
      <c r="DH130" s="143"/>
      <c r="DI130" s="541" t="s">
        <v>226</v>
      </c>
      <c r="DJ130" s="542"/>
      <c r="DK130" s="542"/>
      <c r="DL130" s="543"/>
      <c r="DM130" s="193">
        <f>DM128*0.1</f>
        <v>0</v>
      </c>
      <c r="DN130" s="165">
        <v>145</v>
      </c>
      <c r="DO130" s="193">
        <f>DO128*0.1</f>
        <v>0</v>
      </c>
      <c r="DP130" s="193">
        <f>DM130*0.5</f>
        <v>0</v>
      </c>
      <c r="DQ130" s="193"/>
      <c r="DR130" s="247"/>
      <c r="DS130" s="229"/>
      <c r="DT130" s="142" t="s">
        <v>104</v>
      </c>
      <c r="DU130" s="143"/>
      <c r="DV130" s="143"/>
      <c r="DW130" s="143"/>
      <c r="DX130" s="541" t="s">
        <v>226</v>
      </c>
      <c r="DY130" s="542"/>
      <c r="DZ130" s="542"/>
      <c r="EA130" s="543"/>
      <c r="EB130" s="193">
        <f>EB128*0.1</f>
        <v>0</v>
      </c>
      <c r="EC130" s="165">
        <v>145</v>
      </c>
      <c r="ED130" s="193">
        <f>ED128*0.1</f>
        <v>0</v>
      </c>
      <c r="EE130" s="193">
        <f>EB130*0.5</f>
        <v>0</v>
      </c>
      <c r="EF130" s="193"/>
      <c r="EG130" s="247"/>
      <c r="EH130" s="229"/>
      <c r="EI130" s="142" t="s">
        <v>104</v>
      </c>
      <c r="EJ130" s="143"/>
      <c r="EK130" s="143"/>
      <c r="EL130" s="143"/>
      <c r="EM130" s="541" t="s">
        <v>226</v>
      </c>
      <c r="EN130" s="542"/>
      <c r="EO130" s="542"/>
      <c r="EP130" s="543"/>
      <c r="EQ130" s="193">
        <f>EQ128*0.1</f>
        <v>0</v>
      </c>
      <c r="ER130" s="165">
        <v>145</v>
      </c>
      <c r="ES130" s="193">
        <f>ES128*0.1</f>
        <v>0</v>
      </c>
      <c r="ET130" s="193">
        <f>EQ130*0.5</f>
        <v>0</v>
      </c>
      <c r="EU130" s="193"/>
      <c r="EV130" s="247"/>
      <c r="EW130" s="229"/>
      <c r="EX130" s="142" t="s">
        <v>104</v>
      </c>
      <c r="EY130" s="143"/>
      <c r="EZ130" s="143"/>
      <c r="FA130" s="143"/>
      <c r="FB130" s="541" t="s">
        <v>226</v>
      </c>
      <c r="FC130" s="542"/>
      <c r="FD130" s="542"/>
      <c r="FE130" s="543"/>
      <c r="FF130" s="193">
        <f>FF128*0.1</f>
        <v>0</v>
      </c>
      <c r="FG130" s="165">
        <v>145</v>
      </c>
      <c r="FH130" s="193">
        <f>FH128*0.1</f>
        <v>0</v>
      </c>
      <c r="FI130" s="193">
        <f>FF130*0.5</f>
        <v>0</v>
      </c>
      <c r="FJ130" s="193"/>
      <c r="FK130" s="247"/>
      <c r="FL130" s="229"/>
      <c r="FM130" s="142" t="s">
        <v>104</v>
      </c>
      <c r="FN130" s="143"/>
      <c r="FO130" s="143"/>
      <c r="FP130" s="143"/>
      <c r="FQ130" s="541" t="s">
        <v>226</v>
      </c>
      <c r="FR130" s="542"/>
      <c r="FS130" s="542"/>
      <c r="FT130" s="543"/>
      <c r="FU130" s="193">
        <f>FU128*0.1</f>
        <v>0</v>
      </c>
      <c r="FV130" s="165">
        <v>145</v>
      </c>
      <c r="FW130" s="193">
        <f>FW128*0.1</f>
        <v>0</v>
      </c>
      <c r="FX130" s="193">
        <f>FU130*0.5</f>
        <v>0</v>
      </c>
      <c r="FY130" s="193"/>
      <c r="FZ130" s="247"/>
      <c r="GA130" s="229"/>
      <c r="GB130" s="142" t="s">
        <v>104</v>
      </c>
      <c r="GC130" s="143"/>
      <c r="GD130" s="143"/>
      <c r="GE130" s="143"/>
      <c r="GF130" s="541" t="s">
        <v>226</v>
      </c>
      <c r="GG130" s="542"/>
      <c r="GH130" s="542"/>
      <c r="GI130" s="543"/>
      <c r="GJ130" s="193">
        <f>GJ128*0.1</f>
        <v>0</v>
      </c>
      <c r="GK130" s="165">
        <v>145</v>
      </c>
      <c r="GL130" s="193">
        <f>GL128*0.1</f>
        <v>0</v>
      </c>
      <c r="GM130" s="193">
        <f>GJ130*0.5</f>
        <v>0</v>
      </c>
      <c r="GN130" s="193"/>
      <c r="GO130" s="247"/>
      <c r="GP130" s="229"/>
      <c r="GQ130" s="142" t="s">
        <v>104</v>
      </c>
      <c r="GR130" s="143"/>
      <c r="GS130" s="143"/>
      <c r="GT130" s="143"/>
      <c r="GU130" s="541" t="s">
        <v>226</v>
      </c>
      <c r="GV130" s="542"/>
      <c r="GW130" s="542"/>
      <c r="GX130" s="543"/>
      <c r="GY130" s="193">
        <f>GY128*0.1</f>
        <v>7.9583538461538454</v>
      </c>
      <c r="GZ130" s="165">
        <v>145</v>
      </c>
      <c r="HA130" s="193">
        <f>HA128*0.1</f>
        <v>3.9791769230769227</v>
      </c>
      <c r="HB130" s="193">
        <f>GY130*0.5</f>
        <v>3.9791769230769227</v>
      </c>
      <c r="HC130" s="193"/>
      <c r="HD130" s="247"/>
      <c r="HE130" s="229"/>
      <c r="HF130" s="142" t="s">
        <v>104</v>
      </c>
      <c r="HG130" s="143"/>
      <c r="HH130" s="143"/>
      <c r="HI130" s="143"/>
      <c r="HJ130" s="541" t="s">
        <v>226</v>
      </c>
      <c r="HK130" s="542"/>
      <c r="HL130" s="542"/>
      <c r="HM130" s="543"/>
      <c r="HN130" s="193">
        <f>HN128*0.1</f>
        <v>50.689800000000005</v>
      </c>
      <c r="HO130" s="165">
        <v>145</v>
      </c>
      <c r="HP130" s="193">
        <f>HP128*0.1</f>
        <v>25.344900000000003</v>
      </c>
      <c r="HQ130" s="193">
        <f>HN130*0.5</f>
        <v>25.344900000000003</v>
      </c>
      <c r="HR130" s="193"/>
      <c r="HS130" s="247"/>
      <c r="HT130" s="229"/>
      <c r="HU130" s="142" t="s">
        <v>104</v>
      </c>
      <c r="HV130" s="143"/>
      <c r="HW130" s="143"/>
      <c r="HX130" s="143"/>
      <c r="HY130" s="541" t="s">
        <v>226</v>
      </c>
      <c r="HZ130" s="542"/>
      <c r="IA130" s="542"/>
      <c r="IB130" s="543"/>
      <c r="IC130" s="193">
        <f>IC128*0.1</f>
        <v>61.41555000000001</v>
      </c>
      <c r="ID130" s="165">
        <v>145</v>
      </c>
      <c r="IE130" s="193">
        <f>IE128*0.1</f>
        <v>30.707775000000005</v>
      </c>
      <c r="IF130" s="193">
        <f>IC130*0.5</f>
        <v>30.707775000000005</v>
      </c>
      <c r="IG130" s="193"/>
      <c r="IH130" s="247"/>
      <c r="II130" s="229"/>
      <c r="IJ130" s="142" t="s">
        <v>104</v>
      </c>
      <c r="IK130" s="143"/>
      <c r="IL130" s="143"/>
      <c r="IM130" s="143"/>
      <c r="IN130" s="541" t="s">
        <v>226</v>
      </c>
      <c r="IO130" s="542"/>
      <c r="IP130" s="542"/>
      <c r="IQ130" s="543"/>
      <c r="IR130" s="193">
        <f>IR128*0.1</f>
        <v>57.002400000000002</v>
      </c>
      <c r="IS130" s="165">
        <v>145</v>
      </c>
      <c r="IT130" s="193">
        <f>IT128*0.1</f>
        <v>28.501200000000001</v>
      </c>
      <c r="IU130" s="193">
        <f>IR130*0.5</f>
        <v>28.501200000000001</v>
      </c>
      <c r="IV130" s="193"/>
      <c r="IW130" s="247"/>
      <c r="IX130" s="229"/>
      <c r="IY130" s="142" t="s">
        <v>104</v>
      </c>
      <c r="IZ130" s="143"/>
      <c r="JA130" s="143"/>
      <c r="JB130" s="143"/>
      <c r="JC130" s="541" t="s">
        <v>226</v>
      </c>
      <c r="JD130" s="542"/>
      <c r="JE130" s="542"/>
      <c r="JF130" s="543"/>
      <c r="JG130" s="193">
        <f>JG128*0.1</f>
        <v>37.617196971738018</v>
      </c>
      <c r="JH130" s="165">
        <v>145</v>
      </c>
      <c r="JI130" s="193">
        <f>JI128*0.1</f>
        <v>18.808598485869009</v>
      </c>
      <c r="JJ130" s="193">
        <f>JG130*0.5</f>
        <v>18.808598485869009</v>
      </c>
      <c r="JK130" s="193"/>
      <c r="JL130" s="247"/>
      <c r="JM130" s="229"/>
      <c r="JN130" s="142" t="s">
        <v>104</v>
      </c>
      <c r="JO130" s="143"/>
      <c r="JP130" s="143"/>
      <c r="JQ130" s="143"/>
      <c r="JR130" s="541" t="s">
        <v>226</v>
      </c>
      <c r="JS130" s="542"/>
      <c r="JT130" s="542"/>
      <c r="JU130" s="543"/>
      <c r="JV130" s="193">
        <f>JV128*0.1</f>
        <v>8.1459943900937262</v>
      </c>
      <c r="JW130" s="165">
        <v>145</v>
      </c>
      <c r="JX130" s="193">
        <f>JX128*0.1</f>
        <v>4.0729971950468631</v>
      </c>
      <c r="JY130" s="193">
        <f>JV130*0.5</f>
        <v>4.0729971950468631</v>
      </c>
      <c r="JZ130" s="193"/>
      <c r="KA130" s="247"/>
      <c r="KB130" s="229"/>
      <c r="KC130" s="142" t="s">
        <v>104</v>
      </c>
      <c r="KD130" s="143"/>
      <c r="KE130" s="143"/>
      <c r="KF130" s="143"/>
      <c r="KG130" s="541" t="s">
        <v>226</v>
      </c>
      <c r="KH130" s="542"/>
      <c r="KI130" s="542"/>
      <c r="KJ130" s="543"/>
      <c r="KK130" s="193">
        <f>KK128*0.1</f>
        <v>-7.3078474884002418</v>
      </c>
      <c r="KL130" s="165">
        <v>145</v>
      </c>
      <c r="KM130" s="193">
        <f>KM128*0.1</f>
        <v>-3.6539237442001209</v>
      </c>
      <c r="KN130" s="193">
        <f>KK130*0.5</f>
        <v>-3.6539237442001209</v>
      </c>
      <c r="KO130" s="193"/>
      <c r="KP130" s="247"/>
      <c r="KQ130" s="229"/>
      <c r="KR130" s="142" t="s">
        <v>104</v>
      </c>
      <c r="KS130" s="143"/>
      <c r="KT130" s="143"/>
      <c r="KU130" s="143"/>
      <c r="KV130" s="541" t="s">
        <v>226</v>
      </c>
      <c r="KW130" s="542"/>
      <c r="KX130" s="542"/>
      <c r="KY130" s="543"/>
      <c r="KZ130" s="193">
        <f>KZ128*0.1</f>
        <v>67.347000000000008</v>
      </c>
      <c r="LA130" s="165">
        <v>145</v>
      </c>
      <c r="LB130" s="193">
        <f>LB128*0.1</f>
        <v>33.673500000000004</v>
      </c>
      <c r="LC130" s="193">
        <f>KZ130*0.5</f>
        <v>33.673500000000004</v>
      </c>
      <c r="LD130" s="193"/>
      <c r="LE130" s="247"/>
      <c r="LF130" s="229"/>
      <c r="LG130" s="271"/>
      <c r="LH130" s="142" t="s">
        <v>104</v>
      </c>
      <c r="LI130" s="143"/>
      <c r="LJ130" s="143"/>
      <c r="LK130" s="143"/>
      <c r="LL130" s="143"/>
      <c r="LM130" s="144"/>
      <c r="LN130" s="143"/>
      <c r="LO130" s="143"/>
      <c r="LP130" s="121"/>
      <c r="LQ130" s="541" t="s">
        <v>192</v>
      </c>
      <c r="LR130" s="542"/>
      <c r="LS130" s="542"/>
      <c r="LT130" s="543"/>
      <c r="LU130" s="193">
        <f>LU128*0.1</f>
        <v>0</v>
      </c>
      <c r="LV130" s="165">
        <v>145</v>
      </c>
      <c r="LW130" s="193">
        <f>LW128*0.1</f>
        <v>0</v>
      </c>
      <c r="LX130" s="193">
        <f>LU130*0.5</f>
        <v>0</v>
      </c>
      <c r="LY130" s="193"/>
      <c r="LZ130" s="131">
        <f t="shared" si="150"/>
        <v>0</v>
      </c>
      <c r="MA130" s="132" t="e">
        <f t="shared" si="154"/>
        <v>#VALUE!</v>
      </c>
      <c r="MB130" s="229"/>
      <c r="MC130" s="142" t="s">
        <v>104</v>
      </c>
      <c r="MD130" s="143"/>
      <c r="ME130" s="143"/>
      <c r="MF130" s="143"/>
      <c r="MG130" s="143"/>
      <c r="MH130" s="144"/>
      <c r="MI130" s="143"/>
      <c r="MJ130" s="143"/>
      <c r="MK130" s="121"/>
      <c r="ML130" s="541" t="s">
        <v>192</v>
      </c>
      <c r="MM130" s="542"/>
      <c r="MN130" s="542"/>
      <c r="MO130" s="543"/>
      <c r="MP130" s="193">
        <f>MP128*0.1</f>
        <v>0</v>
      </c>
      <c r="MQ130" s="165">
        <v>145</v>
      </c>
      <c r="MR130" s="193">
        <f>MR128*0.1</f>
        <v>0</v>
      </c>
      <c r="MS130" s="193">
        <f>MP130*0.5</f>
        <v>0</v>
      </c>
      <c r="MT130" s="193"/>
      <c r="MU130" s="131">
        <f t="shared" si="151"/>
        <v>0</v>
      </c>
      <c r="MV130" s="132" t="e">
        <f t="shared" si="155"/>
        <v>#VALUE!</v>
      </c>
      <c r="MX130" s="142" t="s">
        <v>104</v>
      </c>
      <c r="MY130" s="143"/>
      <c r="MZ130" s="143"/>
      <c r="NA130" s="143"/>
      <c r="NB130" s="143"/>
      <c r="NC130" s="144"/>
      <c r="ND130" s="143"/>
      <c r="NE130" s="143"/>
      <c r="NF130" s="121"/>
      <c r="NG130" s="541" t="s">
        <v>192</v>
      </c>
      <c r="NH130" s="542"/>
      <c r="NI130" s="542"/>
      <c r="NJ130" s="543"/>
      <c r="NK130" s="193">
        <f>NK128*0.1</f>
        <v>0</v>
      </c>
      <c r="NL130" s="165">
        <v>145</v>
      </c>
      <c r="NM130" s="193">
        <f>NM128*0.1</f>
        <v>0</v>
      </c>
      <c r="NN130" s="193">
        <f>NK130*0.5</f>
        <v>0</v>
      </c>
      <c r="NO130" s="193"/>
      <c r="NP130" s="131">
        <f t="shared" si="152"/>
        <v>0</v>
      </c>
      <c r="NQ130" s="132" t="e">
        <f t="shared" si="156"/>
        <v>#VALUE!</v>
      </c>
      <c r="NS130" s="142" t="s">
        <v>104</v>
      </c>
      <c r="NT130" s="143"/>
      <c r="NU130" s="143"/>
      <c r="NV130" s="143"/>
      <c r="NW130" s="143"/>
      <c r="NX130" s="144"/>
      <c r="NY130" s="143"/>
      <c r="NZ130" s="143"/>
      <c r="OA130" s="121"/>
      <c r="OB130" s="541" t="s">
        <v>192</v>
      </c>
      <c r="OC130" s="542"/>
      <c r="OD130" s="542"/>
      <c r="OE130" s="543"/>
      <c r="OF130" s="193">
        <f>OF128*0.1</f>
        <v>110.97000000000001</v>
      </c>
      <c r="OG130" s="165">
        <v>145</v>
      </c>
      <c r="OH130" s="193">
        <f>OH128*0.1</f>
        <v>55.485000000000007</v>
      </c>
      <c r="OI130" s="193">
        <f>OF130*0.5</f>
        <v>55.485000000000007</v>
      </c>
      <c r="OJ130" s="193"/>
      <c r="OK130" s="131">
        <f t="shared" si="153"/>
        <v>55.485000000000007</v>
      </c>
      <c r="OL130" s="132" t="e">
        <f t="shared" si="157"/>
        <v>#VALUE!</v>
      </c>
      <c r="OQ130" s="373" t="s">
        <v>104</v>
      </c>
      <c r="OR130" s="485"/>
      <c r="OS130" s="485"/>
      <c r="OT130" s="485"/>
      <c r="OU130" s="532" t="s">
        <v>226</v>
      </c>
      <c r="OV130" s="534"/>
      <c r="OW130" s="534"/>
      <c r="OX130" s="533"/>
      <c r="OY130" s="476">
        <f>OY128*0.1</f>
        <v>0</v>
      </c>
      <c r="OZ130" s="506">
        <v>145</v>
      </c>
      <c r="PA130" s="476">
        <f>PA128*0.1</f>
        <v>0</v>
      </c>
      <c r="PB130" s="476">
        <f>OY130*0.5</f>
        <v>0</v>
      </c>
      <c r="PC130" s="476"/>
      <c r="PD130" s="495"/>
      <c r="PE130" s="496"/>
      <c r="PF130" s="142" t="s">
        <v>104</v>
      </c>
      <c r="PG130" s="143"/>
      <c r="PH130" s="143"/>
      <c r="PI130" s="143"/>
      <c r="PJ130" s="541" t="s">
        <v>226</v>
      </c>
      <c r="PK130" s="542"/>
      <c r="PL130" s="542"/>
      <c r="PM130" s="543"/>
      <c r="PN130" s="193">
        <f>PN128*0.1</f>
        <v>0</v>
      </c>
      <c r="PO130" s="165">
        <v>145</v>
      </c>
      <c r="PP130" s="193">
        <f>PP128*0.1</f>
        <v>0</v>
      </c>
      <c r="PQ130" s="193">
        <f>PN130*0.5</f>
        <v>0</v>
      </c>
      <c r="PR130" s="193"/>
      <c r="PS130" s="247"/>
      <c r="PT130" s="229"/>
      <c r="PU130" s="142" t="s">
        <v>104</v>
      </c>
      <c r="PV130" s="143"/>
      <c r="PW130" s="143"/>
      <c r="PX130" s="143"/>
      <c r="PY130" s="541" t="s">
        <v>226</v>
      </c>
      <c r="PZ130" s="542"/>
      <c r="QA130" s="542"/>
      <c r="QB130" s="543"/>
      <c r="QC130" s="193">
        <f>QC128*0.1</f>
        <v>0</v>
      </c>
      <c r="QD130" s="165">
        <v>145</v>
      </c>
      <c r="QE130" s="193">
        <f>QE128*0.1</f>
        <v>0</v>
      </c>
      <c r="QF130" s="193">
        <f>QC130*0.5</f>
        <v>0</v>
      </c>
      <c r="QG130" s="193"/>
      <c r="QH130" s="247"/>
      <c r="QI130" s="229"/>
      <c r="QJ130" s="142" t="s">
        <v>104</v>
      </c>
      <c r="QK130" s="143"/>
      <c r="QL130" s="143"/>
      <c r="QM130" s="143"/>
      <c r="QN130" s="541" t="s">
        <v>226</v>
      </c>
      <c r="QO130" s="542"/>
      <c r="QP130" s="542"/>
      <c r="QQ130" s="543"/>
      <c r="QR130" s="193">
        <f>QR128*0.1</f>
        <v>0</v>
      </c>
      <c r="QS130" s="165">
        <v>145</v>
      </c>
      <c r="QT130" s="193">
        <f>QT128*0.1</f>
        <v>0</v>
      </c>
      <c r="QU130" s="193">
        <f>QR130*0.5</f>
        <v>0</v>
      </c>
      <c r="QV130" s="193"/>
      <c r="QW130" s="247"/>
      <c r="QX130" s="229"/>
      <c r="QY130" s="142" t="s">
        <v>104</v>
      </c>
      <c r="QZ130" s="143"/>
      <c r="RA130" s="143"/>
      <c r="RB130" s="143"/>
      <c r="RC130" s="541" t="s">
        <v>226</v>
      </c>
      <c r="RD130" s="542"/>
      <c r="RE130" s="542"/>
      <c r="RF130" s="543"/>
      <c r="RG130" s="193">
        <f>RG128*0.1</f>
        <v>6.1802999999999999</v>
      </c>
      <c r="RH130" s="165">
        <v>145</v>
      </c>
      <c r="RI130" s="193">
        <f>RI128*0.1</f>
        <v>3.09015</v>
      </c>
      <c r="RJ130" s="193">
        <f>RG130*0.5</f>
        <v>3.09015</v>
      </c>
      <c r="RK130" s="193"/>
      <c r="RL130" s="247"/>
      <c r="RM130" s="229"/>
    </row>
    <row r="131" spans="1:481" ht="14.4">
      <c r="A131" s="142" t="s">
        <v>105</v>
      </c>
      <c r="B131" s="143"/>
      <c r="C131" s="143"/>
      <c r="D131" s="143"/>
      <c r="E131" s="143"/>
      <c r="F131" s="143"/>
      <c r="G131" s="122"/>
      <c r="H131" s="122"/>
      <c r="I131" s="122"/>
      <c r="J131" s="122"/>
      <c r="K131" s="122"/>
      <c r="L131" s="167"/>
      <c r="M131" s="193"/>
      <c r="N131" s="247"/>
      <c r="O131" s="229"/>
      <c r="Q131" s="142" t="s">
        <v>105</v>
      </c>
      <c r="R131" s="143"/>
      <c r="S131" s="143"/>
      <c r="T131" s="143"/>
      <c r="U131" s="143"/>
      <c r="V131" s="143"/>
      <c r="W131" s="122"/>
      <c r="X131" s="122"/>
      <c r="Y131" s="122"/>
      <c r="Z131" s="122"/>
      <c r="AA131" s="122"/>
      <c r="AB131" s="167"/>
      <c r="AC131" s="193"/>
      <c r="AD131" s="247"/>
      <c r="AE131" s="229"/>
      <c r="AF131" s="142" t="s">
        <v>105</v>
      </c>
      <c r="AG131" s="143"/>
      <c r="AH131" s="143"/>
      <c r="AI131" s="143"/>
      <c r="AJ131" s="143"/>
      <c r="AK131" s="143"/>
      <c r="AL131" s="122"/>
      <c r="AM131" s="122"/>
      <c r="AN131" s="122"/>
      <c r="AO131" s="122"/>
      <c r="AP131" s="122"/>
      <c r="AQ131" s="167"/>
      <c r="AR131" s="193"/>
      <c r="AS131" s="247"/>
      <c r="AT131" s="229"/>
      <c r="AU131" s="142" t="s">
        <v>105</v>
      </c>
      <c r="AV131" s="143"/>
      <c r="AW131" s="143"/>
      <c r="AX131" s="143"/>
      <c r="AY131" s="143"/>
      <c r="AZ131" s="143"/>
      <c r="BA131" s="122"/>
      <c r="BB131" s="122"/>
      <c r="BC131" s="122"/>
      <c r="BD131" s="122"/>
      <c r="BE131" s="122"/>
      <c r="BF131" s="167"/>
      <c r="BG131" s="193"/>
      <c r="BH131" s="247"/>
      <c r="BI131" s="229"/>
      <c r="BJ131" s="400"/>
      <c r="BK131" s="142" t="s">
        <v>105</v>
      </c>
      <c r="BL131" s="143"/>
      <c r="BM131" s="143"/>
      <c r="BN131" s="143"/>
      <c r="BO131" s="143"/>
      <c r="BP131" s="143"/>
      <c r="BQ131" s="122"/>
      <c r="BR131" s="122"/>
      <c r="BS131" s="122"/>
      <c r="BT131" s="122"/>
      <c r="BU131" s="122"/>
      <c r="BV131" s="167"/>
      <c r="BW131" s="193"/>
      <c r="BX131" s="247"/>
      <c r="BY131" s="229"/>
      <c r="BZ131" s="400"/>
      <c r="CA131" s="142" t="s">
        <v>105</v>
      </c>
      <c r="CB131" s="143"/>
      <c r="CC131" s="143"/>
      <c r="CD131" s="143"/>
      <c r="CE131" s="143"/>
      <c r="CF131" s="143"/>
      <c r="CG131" s="122"/>
      <c r="CH131" s="122"/>
      <c r="CI131" s="122"/>
      <c r="CJ131" s="122"/>
      <c r="CK131" s="122"/>
      <c r="CL131" s="167"/>
      <c r="CM131" s="193"/>
      <c r="CN131" s="247"/>
      <c r="CO131" s="229"/>
      <c r="CP131" s="403" t="s">
        <v>105</v>
      </c>
      <c r="CQ131" s="404"/>
      <c r="CR131" s="404"/>
      <c r="CS131" s="404"/>
      <c r="CT131" s="404"/>
      <c r="CU131" s="404"/>
      <c r="CV131" s="401"/>
      <c r="CW131" s="401"/>
      <c r="CX131" s="401"/>
      <c r="CY131" s="401"/>
      <c r="CZ131" s="401"/>
      <c r="DA131" s="415"/>
      <c r="DB131" s="398"/>
      <c r="DC131" s="399"/>
      <c r="DD131" s="400"/>
      <c r="DE131" s="142" t="s">
        <v>105</v>
      </c>
      <c r="DF131" s="143"/>
      <c r="DG131" s="143"/>
      <c r="DH131" s="143"/>
      <c r="DI131" s="143"/>
      <c r="DJ131" s="143"/>
      <c r="DK131" s="122"/>
      <c r="DL131" s="122"/>
      <c r="DM131" s="122"/>
      <c r="DN131" s="122"/>
      <c r="DO131" s="122"/>
      <c r="DP131" s="167"/>
      <c r="DQ131" s="193"/>
      <c r="DR131" s="247"/>
      <c r="DS131" s="229"/>
      <c r="DT131" s="142" t="s">
        <v>105</v>
      </c>
      <c r="DU131" s="143"/>
      <c r="DV131" s="143"/>
      <c r="DW131" s="143"/>
      <c r="DX131" s="143"/>
      <c r="DY131" s="143"/>
      <c r="DZ131" s="122"/>
      <c r="EA131" s="122"/>
      <c r="EB131" s="122"/>
      <c r="EC131" s="122"/>
      <c r="ED131" s="122"/>
      <c r="EE131" s="167"/>
      <c r="EF131" s="193"/>
      <c r="EG131" s="247"/>
      <c r="EH131" s="229"/>
      <c r="EI131" s="142" t="s">
        <v>105</v>
      </c>
      <c r="EJ131" s="143"/>
      <c r="EK131" s="143"/>
      <c r="EL131" s="143"/>
      <c r="EM131" s="143"/>
      <c r="EN131" s="143"/>
      <c r="EO131" s="122"/>
      <c r="EP131" s="122"/>
      <c r="EQ131" s="122"/>
      <c r="ER131" s="122"/>
      <c r="ES131" s="122"/>
      <c r="ET131" s="167"/>
      <c r="EU131" s="193"/>
      <c r="EV131" s="247"/>
      <c r="EW131" s="229"/>
      <c r="EX131" s="142" t="s">
        <v>105</v>
      </c>
      <c r="EY131" s="143"/>
      <c r="EZ131" s="143"/>
      <c r="FA131" s="143"/>
      <c r="FB131" s="143"/>
      <c r="FC131" s="143"/>
      <c r="FD131" s="122"/>
      <c r="FE131" s="122"/>
      <c r="FF131" s="122"/>
      <c r="FG131" s="122"/>
      <c r="FH131" s="122"/>
      <c r="FI131" s="167"/>
      <c r="FJ131" s="193"/>
      <c r="FK131" s="247"/>
      <c r="FL131" s="229"/>
      <c r="FM131" s="142" t="s">
        <v>105</v>
      </c>
      <c r="FN131" s="143"/>
      <c r="FO131" s="143"/>
      <c r="FP131" s="143"/>
      <c r="FQ131" s="143"/>
      <c r="FR131" s="143"/>
      <c r="FS131" s="122"/>
      <c r="FT131" s="122"/>
      <c r="FU131" s="122"/>
      <c r="FV131" s="122"/>
      <c r="FW131" s="122"/>
      <c r="FX131" s="167"/>
      <c r="FY131" s="193"/>
      <c r="FZ131" s="247"/>
      <c r="GA131" s="229"/>
      <c r="GB131" s="142" t="s">
        <v>105</v>
      </c>
      <c r="GC131" s="143"/>
      <c r="GD131" s="143"/>
      <c r="GE131" s="143"/>
      <c r="GF131" s="143"/>
      <c r="GG131" s="143"/>
      <c r="GH131" s="122"/>
      <c r="GI131" s="122"/>
      <c r="GJ131" s="122"/>
      <c r="GK131" s="122"/>
      <c r="GL131" s="122"/>
      <c r="GM131" s="167"/>
      <c r="GN131" s="193"/>
      <c r="GO131" s="247"/>
      <c r="GP131" s="229"/>
      <c r="GQ131" s="142" t="s">
        <v>105</v>
      </c>
      <c r="GR131" s="143"/>
      <c r="GS131" s="143"/>
      <c r="GT131" s="143"/>
      <c r="GU131" s="143"/>
      <c r="GV131" s="143"/>
      <c r="GW131" s="122"/>
      <c r="GX131" s="122"/>
      <c r="GY131" s="122"/>
      <c r="GZ131" s="122"/>
      <c r="HA131" s="122"/>
      <c r="HB131" s="167"/>
      <c r="HC131" s="193"/>
      <c r="HD131" s="247"/>
      <c r="HE131" s="229"/>
      <c r="HF131" s="142" t="s">
        <v>105</v>
      </c>
      <c r="HG131" s="143"/>
      <c r="HH131" s="143"/>
      <c r="HI131" s="143"/>
      <c r="HJ131" s="143"/>
      <c r="HK131" s="143"/>
      <c r="HL131" s="122"/>
      <c r="HM131" s="122"/>
      <c r="HN131" s="122"/>
      <c r="HO131" s="122"/>
      <c r="HP131" s="122"/>
      <c r="HQ131" s="167"/>
      <c r="HR131" s="193"/>
      <c r="HS131" s="247"/>
      <c r="HT131" s="229"/>
      <c r="HU131" s="142" t="s">
        <v>105</v>
      </c>
      <c r="HV131" s="143"/>
      <c r="HW131" s="143"/>
      <c r="HX131" s="143"/>
      <c r="HY131" s="143"/>
      <c r="HZ131" s="143"/>
      <c r="IA131" s="122"/>
      <c r="IB131" s="122"/>
      <c r="IC131" s="122"/>
      <c r="ID131" s="122"/>
      <c r="IE131" s="122"/>
      <c r="IF131" s="167"/>
      <c r="IG131" s="193"/>
      <c r="IH131" s="247"/>
      <c r="II131" s="229"/>
      <c r="IJ131" s="142" t="s">
        <v>105</v>
      </c>
      <c r="IK131" s="143"/>
      <c r="IL131" s="143"/>
      <c r="IM131" s="143"/>
      <c r="IN131" s="143"/>
      <c r="IO131" s="143"/>
      <c r="IP131" s="122"/>
      <c r="IQ131" s="122"/>
      <c r="IR131" s="122"/>
      <c r="IS131" s="122"/>
      <c r="IT131" s="122"/>
      <c r="IU131" s="167"/>
      <c r="IV131" s="193"/>
      <c r="IW131" s="247"/>
      <c r="IX131" s="229"/>
      <c r="IY131" s="142" t="s">
        <v>105</v>
      </c>
      <c r="IZ131" s="143"/>
      <c r="JA131" s="143"/>
      <c r="JB131" s="143"/>
      <c r="JC131" s="143"/>
      <c r="JD131" s="143"/>
      <c r="JE131" s="122"/>
      <c r="JF131" s="122"/>
      <c r="JG131" s="122"/>
      <c r="JH131" s="122"/>
      <c r="JI131" s="122"/>
      <c r="JJ131" s="167"/>
      <c r="JK131" s="193"/>
      <c r="JL131" s="247"/>
      <c r="JM131" s="229"/>
      <c r="JN131" s="142" t="s">
        <v>105</v>
      </c>
      <c r="JO131" s="143"/>
      <c r="JP131" s="143"/>
      <c r="JQ131" s="143"/>
      <c r="JR131" s="143"/>
      <c r="JS131" s="143"/>
      <c r="JT131" s="122"/>
      <c r="JU131" s="122"/>
      <c r="JV131" s="122"/>
      <c r="JW131" s="122"/>
      <c r="JX131" s="122"/>
      <c r="JY131" s="167"/>
      <c r="JZ131" s="193"/>
      <c r="KA131" s="247"/>
      <c r="KB131" s="229"/>
      <c r="KC131" s="142" t="s">
        <v>105</v>
      </c>
      <c r="KD131" s="143"/>
      <c r="KE131" s="143"/>
      <c r="KF131" s="143"/>
      <c r="KG131" s="143"/>
      <c r="KH131" s="143"/>
      <c r="KI131" s="122"/>
      <c r="KJ131" s="122"/>
      <c r="KK131" s="122"/>
      <c r="KL131" s="122"/>
      <c r="KM131" s="122"/>
      <c r="KN131" s="167"/>
      <c r="KO131" s="193"/>
      <c r="KP131" s="247"/>
      <c r="KQ131" s="229"/>
      <c r="KR131" s="142" t="s">
        <v>105</v>
      </c>
      <c r="KS131" s="143"/>
      <c r="KT131" s="143"/>
      <c r="KU131" s="143"/>
      <c r="KV131" s="143"/>
      <c r="KW131" s="143"/>
      <c r="KX131" s="122"/>
      <c r="KY131" s="122"/>
      <c r="KZ131" s="122"/>
      <c r="LA131" s="122"/>
      <c r="LB131" s="122"/>
      <c r="LC131" s="167"/>
      <c r="LD131" s="193"/>
      <c r="LE131" s="247"/>
      <c r="LF131" s="229"/>
      <c r="LG131" s="271"/>
      <c r="LH131" s="142" t="s">
        <v>105</v>
      </c>
      <c r="LI131" s="143"/>
      <c r="LJ131" s="143"/>
      <c r="LK131" s="143"/>
      <c r="LL131" s="143"/>
      <c r="LM131" s="144"/>
      <c r="LN131" s="143"/>
      <c r="LO131" s="143"/>
      <c r="LP131" s="121"/>
      <c r="LQ131" s="122"/>
      <c r="LR131" s="122"/>
      <c r="LS131" s="122"/>
      <c r="LT131" s="122"/>
      <c r="LU131" s="122"/>
      <c r="LV131" s="122"/>
      <c r="LW131" s="122"/>
      <c r="LX131" s="167"/>
      <c r="LY131" s="193"/>
      <c r="LZ131" s="131">
        <f t="shared" si="150"/>
        <v>0</v>
      </c>
      <c r="MA131" s="132" t="e">
        <f t="shared" si="154"/>
        <v>#VALUE!</v>
      </c>
      <c r="MB131" s="229"/>
      <c r="MC131" s="142" t="s">
        <v>105</v>
      </c>
      <c r="MD131" s="143"/>
      <c r="ME131" s="143"/>
      <c r="MF131" s="143"/>
      <c r="MG131" s="143"/>
      <c r="MH131" s="144"/>
      <c r="MI131" s="143"/>
      <c r="MJ131" s="143"/>
      <c r="MK131" s="121"/>
      <c r="ML131" s="122"/>
      <c r="MM131" s="122"/>
      <c r="MN131" s="122"/>
      <c r="MO131" s="122"/>
      <c r="MP131" s="122"/>
      <c r="MQ131" s="122"/>
      <c r="MR131" s="122"/>
      <c r="MS131" s="167"/>
      <c r="MT131" s="193"/>
      <c r="MU131" s="131">
        <f t="shared" si="151"/>
        <v>0</v>
      </c>
      <c r="MV131" s="132" t="e">
        <f t="shared" si="155"/>
        <v>#VALUE!</v>
      </c>
      <c r="MX131" s="142" t="s">
        <v>105</v>
      </c>
      <c r="MY131" s="143"/>
      <c r="MZ131" s="143"/>
      <c r="NA131" s="143"/>
      <c r="NB131" s="143"/>
      <c r="NC131" s="144"/>
      <c r="ND131" s="143"/>
      <c r="NE131" s="143"/>
      <c r="NF131" s="121"/>
      <c r="NG131" s="122"/>
      <c r="NH131" s="122"/>
      <c r="NI131" s="122"/>
      <c r="NJ131" s="122"/>
      <c r="NK131" s="122"/>
      <c r="NL131" s="122"/>
      <c r="NM131" s="122"/>
      <c r="NN131" s="167"/>
      <c r="NO131" s="193"/>
      <c r="NP131" s="131">
        <f t="shared" si="152"/>
        <v>0</v>
      </c>
      <c r="NQ131" s="132" t="e">
        <f t="shared" si="156"/>
        <v>#VALUE!</v>
      </c>
      <c r="NS131" s="142" t="s">
        <v>105</v>
      </c>
      <c r="NT131" s="143"/>
      <c r="NU131" s="143"/>
      <c r="NV131" s="143"/>
      <c r="NW131" s="143"/>
      <c r="NX131" s="144"/>
      <c r="NY131" s="143"/>
      <c r="NZ131" s="143"/>
      <c r="OA131" s="121"/>
      <c r="OB131" s="122"/>
      <c r="OC131" s="122"/>
      <c r="OD131" s="122"/>
      <c r="OE131" s="122"/>
      <c r="OF131" s="122"/>
      <c r="OG131" s="122"/>
      <c r="OH131" s="122"/>
      <c r="OI131" s="167"/>
      <c r="OJ131" s="193"/>
      <c r="OK131" s="131">
        <f t="shared" si="153"/>
        <v>0</v>
      </c>
      <c r="OL131" s="132" t="e">
        <f t="shared" si="157"/>
        <v>#VALUE!</v>
      </c>
      <c r="OQ131" s="373" t="s">
        <v>105</v>
      </c>
      <c r="OR131" s="485"/>
      <c r="OS131" s="485"/>
      <c r="OT131" s="485"/>
      <c r="OU131" s="485"/>
      <c r="OV131" s="485"/>
      <c r="OW131" s="358"/>
      <c r="OX131" s="358"/>
      <c r="OY131" s="358"/>
      <c r="OZ131" s="358"/>
      <c r="PA131" s="358"/>
      <c r="PB131" s="508"/>
      <c r="PC131" s="476"/>
      <c r="PD131" s="495"/>
      <c r="PE131" s="496"/>
      <c r="PF131" s="142" t="s">
        <v>105</v>
      </c>
      <c r="PG131" s="143"/>
      <c r="PH131" s="143"/>
      <c r="PI131" s="143"/>
      <c r="PJ131" s="143"/>
      <c r="PK131" s="143"/>
      <c r="PL131" s="122"/>
      <c r="PM131" s="122"/>
      <c r="PN131" s="122"/>
      <c r="PO131" s="122"/>
      <c r="PP131" s="122"/>
      <c r="PQ131" s="167"/>
      <c r="PR131" s="193"/>
      <c r="PS131" s="247"/>
      <c r="PT131" s="229"/>
      <c r="PU131" s="142" t="s">
        <v>105</v>
      </c>
      <c r="PV131" s="143"/>
      <c r="PW131" s="143"/>
      <c r="PX131" s="143"/>
      <c r="PY131" s="143"/>
      <c r="PZ131" s="143"/>
      <c r="QA131" s="122"/>
      <c r="QB131" s="122"/>
      <c r="QC131" s="122"/>
      <c r="QD131" s="122"/>
      <c r="QE131" s="122"/>
      <c r="QF131" s="167"/>
      <c r="QG131" s="193"/>
      <c r="QH131" s="247"/>
      <c r="QI131" s="229"/>
      <c r="QJ131" s="142" t="s">
        <v>105</v>
      </c>
      <c r="QK131" s="143"/>
      <c r="QL131" s="143"/>
      <c r="QM131" s="143"/>
      <c r="QN131" s="143"/>
      <c r="QO131" s="143"/>
      <c r="QP131" s="122"/>
      <c r="QQ131" s="122"/>
      <c r="QR131" s="122"/>
      <c r="QS131" s="122"/>
      <c r="QT131" s="122"/>
      <c r="QU131" s="167"/>
      <c r="QV131" s="193"/>
      <c r="QW131" s="247"/>
      <c r="QX131" s="229"/>
      <c r="QY131" s="142" t="s">
        <v>105</v>
      </c>
      <c r="QZ131" s="143"/>
      <c r="RA131" s="143"/>
      <c r="RB131" s="143"/>
      <c r="RC131" s="143"/>
      <c r="RD131" s="143"/>
      <c r="RE131" s="122"/>
      <c r="RF131" s="122"/>
      <c r="RG131" s="122"/>
      <c r="RH131" s="122"/>
      <c r="RI131" s="122"/>
      <c r="RJ131" s="167"/>
      <c r="RK131" s="193"/>
      <c r="RL131" s="247"/>
      <c r="RM131" s="229"/>
    </row>
    <row r="132" spans="1:481" ht="14.4">
      <c r="A132" s="142" t="s">
        <v>106</v>
      </c>
      <c r="B132" s="143"/>
      <c r="C132" s="143"/>
      <c r="D132" s="143"/>
      <c r="E132" s="143"/>
      <c r="F132" s="143"/>
      <c r="G132" s="122"/>
      <c r="H132" s="122"/>
      <c r="I132" s="122"/>
      <c r="J132" s="122"/>
      <c r="K132" s="122"/>
      <c r="L132" s="167"/>
      <c r="M132" s="193"/>
      <c r="N132" s="247"/>
      <c r="O132" s="229"/>
      <c r="Q132" s="142" t="s">
        <v>106</v>
      </c>
      <c r="R132" s="143"/>
      <c r="S132" s="143"/>
      <c r="T132" s="143"/>
      <c r="U132" s="143"/>
      <c r="V132" s="143"/>
      <c r="W132" s="122"/>
      <c r="X132" s="122"/>
      <c r="Y132" s="122"/>
      <c r="Z132" s="122"/>
      <c r="AA132" s="122"/>
      <c r="AB132" s="167"/>
      <c r="AC132" s="193"/>
      <c r="AD132" s="247"/>
      <c r="AE132" s="229"/>
      <c r="AF132" s="142" t="s">
        <v>106</v>
      </c>
      <c r="AG132" s="143"/>
      <c r="AH132" s="143"/>
      <c r="AI132" s="143"/>
      <c r="AJ132" s="143"/>
      <c r="AK132" s="143"/>
      <c r="AL132" s="122"/>
      <c r="AM132" s="122"/>
      <c r="AN132" s="122"/>
      <c r="AO132" s="122"/>
      <c r="AP132" s="122"/>
      <c r="AQ132" s="167"/>
      <c r="AR132" s="193"/>
      <c r="AS132" s="247"/>
      <c r="AT132" s="229"/>
      <c r="AU132" s="142" t="s">
        <v>106</v>
      </c>
      <c r="AV132" s="143"/>
      <c r="AW132" s="143"/>
      <c r="AX132" s="143"/>
      <c r="AY132" s="143"/>
      <c r="AZ132" s="143"/>
      <c r="BA132" s="122"/>
      <c r="BB132" s="122"/>
      <c r="BC132" s="122"/>
      <c r="BD132" s="122"/>
      <c r="BE132" s="122"/>
      <c r="BF132" s="167"/>
      <c r="BG132" s="193"/>
      <c r="BH132" s="247"/>
      <c r="BI132" s="229"/>
      <c r="BJ132" s="400"/>
      <c r="BK132" s="142" t="s">
        <v>106</v>
      </c>
      <c r="BL132" s="143"/>
      <c r="BM132" s="143"/>
      <c r="BN132" s="143"/>
      <c r="BO132" s="143"/>
      <c r="BP132" s="143"/>
      <c r="BQ132" s="122"/>
      <c r="BR132" s="122"/>
      <c r="BS132" s="122"/>
      <c r="BT132" s="122"/>
      <c r="BU132" s="122"/>
      <c r="BV132" s="167"/>
      <c r="BW132" s="193"/>
      <c r="BX132" s="247"/>
      <c r="BY132" s="229"/>
      <c r="BZ132" s="400"/>
      <c r="CA132" s="142" t="s">
        <v>106</v>
      </c>
      <c r="CB132" s="143"/>
      <c r="CC132" s="143"/>
      <c r="CD132" s="143"/>
      <c r="CE132" s="143"/>
      <c r="CF132" s="143"/>
      <c r="CG132" s="122"/>
      <c r="CH132" s="122"/>
      <c r="CI132" s="122"/>
      <c r="CJ132" s="122"/>
      <c r="CK132" s="122"/>
      <c r="CL132" s="167"/>
      <c r="CM132" s="193"/>
      <c r="CN132" s="247"/>
      <c r="CO132" s="229"/>
      <c r="CP132" s="403" t="s">
        <v>106</v>
      </c>
      <c r="CQ132" s="404"/>
      <c r="CR132" s="404"/>
      <c r="CS132" s="404"/>
      <c r="CT132" s="404"/>
      <c r="CU132" s="404"/>
      <c r="CV132" s="401"/>
      <c r="CW132" s="401"/>
      <c r="CX132" s="401"/>
      <c r="CY132" s="401"/>
      <c r="CZ132" s="401"/>
      <c r="DA132" s="415"/>
      <c r="DB132" s="398"/>
      <c r="DC132" s="399"/>
      <c r="DD132" s="400"/>
      <c r="DE132" s="142" t="s">
        <v>106</v>
      </c>
      <c r="DF132" s="143"/>
      <c r="DG132" s="143"/>
      <c r="DH132" s="143"/>
      <c r="DI132" s="143"/>
      <c r="DJ132" s="143"/>
      <c r="DK132" s="122"/>
      <c r="DL132" s="122"/>
      <c r="DM132" s="122"/>
      <c r="DN132" s="122"/>
      <c r="DO132" s="122"/>
      <c r="DP132" s="167"/>
      <c r="DQ132" s="193"/>
      <c r="DR132" s="247"/>
      <c r="DS132" s="229"/>
      <c r="DT132" s="142" t="s">
        <v>106</v>
      </c>
      <c r="DU132" s="143"/>
      <c r="DV132" s="143"/>
      <c r="DW132" s="143"/>
      <c r="DX132" s="143"/>
      <c r="DY132" s="143"/>
      <c r="DZ132" s="122"/>
      <c r="EA132" s="122"/>
      <c r="EB132" s="122"/>
      <c r="EC132" s="122"/>
      <c r="ED132" s="122"/>
      <c r="EE132" s="167"/>
      <c r="EF132" s="193"/>
      <c r="EG132" s="247"/>
      <c r="EH132" s="229"/>
      <c r="EI132" s="142" t="s">
        <v>106</v>
      </c>
      <c r="EJ132" s="143"/>
      <c r="EK132" s="143"/>
      <c r="EL132" s="143"/>
      <c r="EM132" s="143"/>
      <c r="EN132" s="143"/>
      <c r="EO132" s="122"/>
      <c r="EP132" s="122"/>
      <c r="EQ132" s="122"/>
      <c r="ER132" s="122"/>
      <c r="ES132" s="122"/>
      <c r="ET132" s="167"/>
      <c r="EU132" s="193"/>
      <c r="EV132" s="247"/>
      <c r="EW132" s="229"/>
      <c r="EX132" s="142" t="s">
        <v>106</v>
      </c>
      <c r="EY132" s="143"/>
      <c r="EZ132" s="143"/>
      <c r="FA132" s="143"/>
      <c r="FB132" s="143"/>
      <c r="FC132" s="143"/>
      <c r="FD132" s="122"/>
      <c r="FE132" s="122"/>
      <c r="FF132" s="122"/>
      <c r="FG132" s="122"/>
      <c r="FH132" s="122"/>
      <c r="FI132" s="167"/>
      <c r="FJ132" s="193"/>
      <c r="FK132" s="247"/>
      <c r="FL132" s="229"/>
      <c r="FM132" s="142" t="s">
        <v>106</v>
      </c>
      <c r="FN132" s="143"/>
      <c r="FO132" s="143"/>
      <c r="FP132" s="143"/>
      <c r="FQ132" s="143"/>
      <c r="FR132" s="143"/>
      <c r="FS132" s="122"/>
      <c r="FT132" s="122"/>
      <c r="FU132" s="122"/>
      <c r="FV132" s="122"/>
      <c r="FW132" s="122"/>
      <c r="FX132" s="167"/>
      <c r="FY132" s="193"/>
      <c r="FZ132" s="247"/>
      <c r="GA132" s="229"/>
      <c r="GB132" s="142" t="s">
        <v>106</v>
      </c>
      <c r="GC132" s="143"/>
      <c r="GD132" s="143"/>
      <c r="GE132" s="143"/>
      <c r="GF132" s="143"/>
      <c r="GG132" s="143"/>
      <c r="GH132" s="122"/>
      <c r="GI132" s="122"/>
      <c r="GJ132" s="122"/>
      <c r="GK132" s="122"/>
      <c r="GL132" s="122"/>
      <c r="GM132" s="167"/>
      <c r="GN132" s="193"/>
      <c r="GO132" s="247"/>
      <c r="GP132" s="229"/>
      <c r="GQ132" s="142" t="s">
        <v>106</v>
      </c>
      <c r="GR132" s="143"/>
      <c r="GS132" s="143"/>
      <c r="GT132" s="143"/>
      <c r="GU132" s="143"/>
      <c r="GV132" s="143"/>
      <c r="GW132" s="122"/>
      <c r="GX132" s="122"/>
      <c r="GY132" s="122"/>
      <c r="GZ132" s="122"/>
      <c r="HA132" s="122"/>
      <c r="HB132" s="167"/>
      <c r="HC132" s="193"/>
      <c r="HD132" s="247"/>
      <c r="HE132" s="229"/>
      <c r="HF132" s="142" t="s">
        <v>106</v>
      </c>
      <c r="HG132" s="143"/>
      <c r="HH132" s="143"/>
      <c r="HI132" s="143"/>
      <c r="HJ132" s="143"/>
      <c r="HK132" s="143"/>
      <c r="HL132" s="122"/>
      <c r="HM132" s="122"/>
      <c r="HN132" s="122"/>
      <c r="HO132" s="122"/>
      <c r="HP132" s="122"/>
      <c r="HQ132" s="167"/>
      <c r="HR132" s="193"/>
      <c r="HS132" s="247"/>
      <c r="HT132" s="229"/>
      <c r="HU132" s="142" t="s">
        <v>106</v>
      </c>
      <c r="HV132" s="143"/>
      <c r="HW132" s="143"/>
      <c r="HX132" s="143"/>
      <c r="HY132" s="143"/>
      <c r="HZ132" s="143"/>
      <c r="IA132" s="122"/>
      <c r="IB132" s="122"/>
      <c r="IC132" s="122"/>
      <c r="ID132" s="122"/>
      <c r="IE132" s="122"/>
      <c r="IF132" s="167"/>
      <c r="IG132" s="193"/>
      <c r="IH132" s="247"/>
      <c r="II132" s="229"/>
      <c r="IJ132" s="142" t="s">
        <v>106</v>
      </c>
      <c r="IK132" s="143"/>
      <c r="IL132" s="143"/>
      <c r="IM132" s="143"/>
      <c r="IN132" s="143"/>
      <c r="IO132" s="143"/>
      <c r="IP132" s="122"/>
      <c r="IQ132" s="122"/>
      <c r="IR132" s="122"/>
      <c r="IS132" s="122"/>
      <c r="IT132" s="122"/>
      <c r="IU132" s="167"/>
      <c r="IV132" s="193"/>
      <c r="IW132" s="247"/>
      <c r="IX132" s="229"/>
      <c r="IY132" s="142" t="s">
        <v>106</v>
      </c>
      <c r="IZ132" s="143"/>
      <c r="JA132" s="143"/>
      <c r="JB132" s="143"/>
      <c r="JC132" s="143"/>
      <c r="JD132" s="143"/>
      <c r="JE132" s="122"/>
      <c r="JF132" s="122"/>
      <c r="JG132" s="122"/>
      <c r="JH132" s="122"/>
      <c r="JI132" s="122"/>
      <c r="JJ132" s="167"/>
      <c r="JK132" s="193"/>
      <c r="JL132" s="247"/>
      <c r="JM132" s="229"/>
      <c r="JN132" s="142" t="s">
        <v>106</v>
      </c>
      <c r="JO132" s="143"/>
      <c r="JP132" s="143"/>
      <c r="JQ132" s="143"/>
      <c r="JR132" s="143"/>
      <c r="JS132" s="143"/>
      <c r="JT132" s="122"/>
      <c r="JU132" s="122"/>
      <c r="JV132" s="122"/>
      <c r="JW132" s="122"/>
      <c r="JX132" s="122"/>
      <c r="JY132" s="167"/>
      <c r="JZ132" s="193"/>
      <c r="KA132" s="247"/>
      <c r="KB132" s="229"/>
      <c r="KC132" s="142" t="s">
        <v>106</v>
      </c>
      <c r="KD132" s="143"/>
      <c r="KE132" s="143"/>
      <c r="KF132" s="143"/>
      <c r="KG132" s="143"/>
      <c r="KH132" s="143"/>
      <c r="KI132" s="122"/>
      <c r="KJ132" s="122"/>
      <c r="KK132" s="122"/>
      <c r="KL132" s="122"/>
      <c r="KM132" s="122"/>
      <c r="KN132" s="167"/>
      <c r="KO132" s="193"/>
      <c r="KP132" s="247"/>
      <c r="KQ132" s="229"/>
      <c r="KR132" s="142" t="s">
        <v>106</v>
      </c>
      <c r="KS132" s="143"/>
      <c r="KT132" s="143"/>
      <c r="KU132" s="143"/>
      <c r="KV132" s="143"/>
      <c r="KW132" s="143"/>
      <c r="KX132" s="122"/>
      <c r="KY132" s="122"/>
      <c r="KZ132" s="122"/>
      <c r="LA132" s="122"/>
      <c r="LB132" s="122"/>
      <c r="LC132" s="167"/>
      <c r="LD132" s="193"/>
      <c r="LE132" s="247"/>
      <c r="LF132" s="229"/>
      <c r="LG132" s="271"/>
      <c r="LH132" s="142" t="s">
        <v>106</v>
      </c>
      <c r="LI132" s="143"/>
      <c r="LJ132" s="143"/>
      <c r="LK132" s="143"/>
      <c r="LL132" s="143"/>
      <c r="LM132" s="144"/>
      <c r="LN132" s="143"/>
      <c r="LO132" s="143"/>
      <c r="LP132" s="121"/>
      <c r="LQ132" s="122"/>
      <c r="LR132" s="122"/>
      <c r="LS132" s="122"/>
      <c r="LT132" s="122"/>
      <c r="LU132" s="122"/>
      <c r="LV132" s="122"/>
      <c r="LW132" s="122"/>
      <c r="LX132" s="167"/>
      <c r="LY132" s="193"/>
      <c r="LZ132" s="131">
        <f t="shared" si="150"/>
        <v>0</v>
      </c>
      <c r="MA132" s="132" t="e">
        <f t="shared" si="154"/>
        <v>#VALUE!</v>
      </c>
      <c r="MB132" s="229"/>
      <c r="MC132" s="142" t="s">
        <v>106</v>
      </c>
      <c r="MD132" s="143"/>
      <c r="ME132" s="143"/>
      <c r="MF132" s="143"/>
      <c r="MG132" s="143"/>
      <c r="MH132" s="144"/>
      <c r="MI132" s="143"/>
      <c r="MJ132" s="143"/>
      <c r="MK132" s="121"/>
      <c r="ML132" s="122"/>
      <c r="MM132" s="122"/>
      <c r="MN132" s="122"/>
      <c r="MO132" s="122"/>
      <c r="MP132" s="122"/>
      <c r="MQ132" s="122"/>
      <c r="MR132" s="122"/>
      <c r="MS132" s="167"/>
      <c r="MT132" s="193"/>
      <c r="MU132" s="131">
        <f t="shared" si="151"/>
        <v>0</v>
      </c>
      <c r="MV132" s="132" t="e">
        <f t="shared" si="155"/>
        <v>#VALUE!</v>
      </c>
      <c r="MX132" s="142" t="s">
        <v>106</v>
      </c>
      <c r="MY132" s="143"/>
      <c r="MZ132" s="143"/>
      <c r="NA132" s="143"/>
      <c r="NB132" s="143"/>
      <c r="NC132" s="144"/>
      <c r="ND132" s="143"/>
      <c r="NE132" s="143"/>
      <c r="NF132" s="121"/>
      <c r="NG132" s="122"/>
      <c r="NH132" s="122"/>
      <c r="NI132" s="122"/>
      <c r="NJ132" s="122"/>
      <c r="NK132" s="122"/>
      <c r="NL132" s="122"/>
      <c r="NM132" s="122"/>
      <c r="NN132" s="167"/>
      <c r="NO132" s="193"/>
      <c r="NP132" s="131">
        <f t="shared" si="152"/>
        <v>0</v>
      </c>
      <c r="NQ132" s="132" t="e">
        <f t="shared" si="156"/>
        <v>#VALUE!</v>
      </c>
      <c r="NS132" s="142" t="s">
        <v>106</v>
      </c>
      <c r="NT132" s="143"/>
      <c r="NU132" s="143"/>
      <c r="NV132" s="143"/>
      <c r="NW132" s="143"/>
      <c r="NX132" s="144"/>
      <c r="NY132" s="143"/>
      <c r="NZ132" s="143"/>
      <c r="OA132" s="121"/>
      <c r="OB132" s="122"/>
      <c r="OC132" s="122"/>
      <c r="OD132" s="122"/>
      <c r="OE132" s="122"/>
      <c r="OF132" s="122"/>
      <c r="OG132" s="122"/>
      <c r="OH132" s="122"/>
      <c r="OI132" s="167"/>
      <c r="OJ132" s="193"/>
      <c r="OK132" s="131">
        <f t="shared" si="153"/>
        <v>0</v>
      </c>
      <c r="OL132" s="132" t="e">
        <f t="shared" si="157"/>
        <v>#VALUE!</v>
      </c>
      <c r="OQ132" s="373" t="s">
        <v>106</v>
      </c>
      <c r="OR132" s="485"/>
      <c r="OS132" s="485"/>
      <c r="OT132" s="485"/>
      <c r="OU132" s="485"/>
      <c r="OV132" s="485"/>
      <c r="OW132" s="358"/>
      <c r="OX132" s="358"/>
      <c r="OY132" s="358"/>
      <c r="OZ132" s="358"/>
      <c r="PA132" s="358"/>
      <c r="PB132" s="508"/>
      <c r="PC132" s="476"/>
      <c r="PD132" s="495"/>
      <c r="PE132" s="496"/>
      <c r="PF132" s="142" t="s">
        <v>106</v>
      </c>
      <c r="PG132" s="143"/>
      <c r="PH132" s="143"/>
      <c r="PI132" s="143"/>
      <c r="PJ132" s="143"/>
      <c r="PK132" s="143"/>
      <c r="PL132" s="122"/>
      <c r="PM132" s="122"/>
      <c r="PN132" s="122"/>
      <c r="PO132" s="122"/>
      <c r="PP132" s="122"/>
      <c r="PQ132" s="167"/>
      <c r="PR132" s="193"/>
      <c r="PS132" s="247"/>
      <c r="PT132" s="229"/>
      <c r="PU132" s="142" t="s">
        <v>106</v>
      </c>
      <c r="PV132" s="143"/>
      <c r="PW132" s="143"/>
      <c r="PX132" s="143"/>
      <c r="PY132" s="143"/>
      <c r="PZ132" s="143"/>
      <c r="QA132" s="122"/>
      <c r="QB132" s="122"/>
      <c r="QC132" s="122"/>
      <c r="QD132" s="122"/>
      <c r="QE132" s="122"/>
      <c r="QF132" s="167"/>
      <c r="QG132" s="193"/>
      <c r="QH132" s="247"/>
      <c r="QI132" s="229"/>
      <c r="QJ132" s="142" t="s">
        <v>106</v>
      </c>
      <c r="QK132" s="143"/>
      <c r="QL132" s="143"/>
      <c r="QM132" s="143"/>
      <c r="QN132" s="143"/>
      <c r="QO132" s="143"/>
      <c r="QP132" s="122"/>
      <c r="QQ132" s="122"/>
      <c r="QR132" s="122"/>
      <c r="QS132" s="122"/>
      <c r="QT132" s="122"/>
      <c r="QU132" s="167"/>
      <c r="QV132" s="193"/>
      <c r="QW132" s="247"/>
      <c r="QX132" s="229"/>
      <c r="QY132" s="142" t="s">
        <v>106</v>
      </c>
      <c r="QZ132" s="143"/>
      <c r="RA132" s="143"/>
      <c r="RB132" s="143"/>
      <c r="RC132" s="143"/>
      <c r="RD132" s="143"/>
      <c r="RE132" s="122"/>
      <c r="RF132" s="122"/>
      <c r="RG132" s="122"/>
      <c r="RH132" s="122"/>
      <c r="RI132" s="122"/>
      <c r="RJ132" s="167"/>
      <c r="RK132" s="193"/>
      <c r="RL132" s="247"/>
      <c r="RM132" s="229"/>
    </row>
    <row r="133" spans="1:481" ht="14.4">
      <c r="A133" s="142" t="s">
        <v>107</v>
      </c>
      <c r="B133" s="143"/>
      <c r="C133" s="143"/>
      <c r="D133" s="143"/>
      <c r="E133" s="143"/>
      <c r="F133" s="143"/>
      <c r="G133" s="122"/>
      <c r="H133" s="122"/>
      <c r="I133" s="122"/>
      <c r="J133" s="122"/>
      <c r="K133" s="122"/>
      <c r="L133" s="167"/>
      <c r="M133" s="193"/>
      <c r="N133" s="247"/>
      <c r="O133" s="229"/>
      <c r="Q133" s="142" t="s">
        <v>107</v>
      </c>
      <c r="R133" s="143"/>
      <c r="S133" s="143"/>
      <c r="T133" s="143"/>
      <c r="U133" s="143"/>
      <c r="V133" s="143"/>
      <c r="W133" s="122"/>
      <c r="X133" s="122"/>
      <c r="Y133" s="122"/>
      <c r="Z133" s="122"/>
      <c r="AA133" s="122"/>
      <c r="AB133" s="167"/>
      <c r="AC133" s="193"/>
      <c r="AD133" s="247"/>
      <c r="AE133" s="229"/>
      <c r="AF133" s="142" t="s">
        <v>107</v>
      </c>
      <c r="AG133" s="143"/>
      <c r="AH133" s="143"/>
      <c r="AI133" s="143"/>
      <c r="AJ133" s="143"/>
      <c r="AK133" s="143"/>
      <c r="AL133" s="122"/>
      <c r="AM133" s="122"/>
      <c r="AN133" s="122"/>
      <c r="AO133" s="122"/>
      <c r="AP133" s="122"/>
      <c r="AQ133" s="167"/>
      <c r="AR133" s="193"/>
      <c r="AS133" s="247"/>
      <c r="AT133" s="229"/>
      <c r="AU133" s="142" t="s">
        <v>107</v>
      </c>
      <c r="AV133" s="143"/>
      <c r="AW133" s="143"/>
      <c r="AX133" s="143"/>
      <c r="AY133" s="143"/>
      <c r="AZ133" s="143"/>
      <c r="BA133" s="122"/>
      <c r="BB133" s="122"/>
      <c r="BC133" s="122"/>
      <c r="BD133" s="122"/>
      <c r="BE133" s="122"/>
      <c r="BF133" s="167"/>
      <c r="BG133" s="193"/>
      <c r="BH133" s="247"/>
      <c r="BI133" s="229"/>
      <c r="BJ133" s="400"/>
      <c r="BK133" s="142" t="s">
        <v>107</v>
      </c>
      <c r="BL133" s="143"/>
      <c r="BM133" s="143"/>
      <c r="BN133" s="143"/>
      <c r="BO133" s="143"/>
      <c r="BP133" s="143"/>
      <c r="BQ133" s="122"/>
      <c r="BR133" s="122"/>
      <c r="BS133" s="122"/>
      <c r="BT133" s="122"/>
      <c r="BU133" s="122"/>
      <c r="BV133" s="167"/>
      <c r="BW133" s="193"/>
      <c r="BX133" s="247"/>
      <c r="BY133" s="229"/>
      <c r="BZ133" s="400"/>
      <c r="CA133" s="142" t="s">
        <v>107</v>
      </c>
      <c r="CB133" s="143"/>
      <c r="CC133" s="143"/>
      <c r="CD133" s="143"/>
      <c r="CE133" s="143"/>
      <c r="CF133" s="143"/>
      <c r="CG133" s="122"/>
      <c r="CH133" s="122"/>
      <c r="CI133" s="122"/>
      <c r="CJ133" s="122"/>
      <c r="CK133" s="122"/>
      <c r="CL133" s="167"/>
      <c r="CM133" s="193"/>
      <c r="CN133" s="247"/>
      <c r="CO133" s="229"/>
      <c r="CP133" s="403" t="s">
        <v>107</v>
      </c>
      <c r="CQ133" s="404"/>
      <c r="CR133" s="404"/>
      <c r="CS133" s="404"/>
      <c r="CT133" s="404"/>
      <c r="CU133" s="404"/>
      <c r="CV133" s="401"/>
      <c r="CW133" s="401"/>
      <c r="CX133" s="401"/>
      <c r="CY133" s="401"/>
      <c r="CZ133" s="401"/>
      <c r="DA133" s="415"/>
      <c r="DB133" s="398"/>
      <c r="DC133" s="399"/>
      <c r="DD133" s="400"/>
      <c r="DE133" s="142" t="s">
        <v>107</v>
      </c>
      <c r="DF133" s="143"/>
      <c r="DG133" s="143"/>
      <c r="DH133" s="143"/>
      <c r="DI133" s="143"/>
      <c r="DJ133" s="143"/>
      <c r="DK133" s="122"/>
      <c r="DL133" s="122"/>
      <c r="DM133" s="122"/>
      <c r="DN133" s="122"/>
      <c r="DO133" s="122"/>
      <c r="DP133" s="167"/>
      <c r="DQ133" s="193"/>
      <c r="DR133" s="247"/>
      <c r="DS133" s="229"/>
      <c r="DT133" s="142" t="s">
        <v>107</v>
      </c>
      <c r="DU133" s="143"/>
      <c r="DV133" s="143"/>
      <c r="DW133" s="143"/>
      <c r="DX133" s="143"/>
      <c r="DY133" s="143"/>
      <c r="DZ133" s="122"/>
      <c r="EA133" s="122"/>
      <c r="EB133" s="122"/>
      <c r="EC133" s="122"/>
      <c r="ED133" s="122"/>
      <c r="EE133" s="167"/>
      <c r="EF133" s="193"/>
      <c r="EG133" s="247"/>
      <c r="EH133" s="229"/>
      <c r="EI133" s="142" t="s">
        <v>107</v>
      </c>
      <c r="EJ133" s="143"/>
      <c r="EK133" s="143"/>
      <c r="EL133" s="143"/>
      <c r="EM133" s="143"/>
      <c r="EN133" s="143"/>
      <c r="EO133" s="122"/>
      <c r="EP133" s="122"/>
      <c r="EQ133" s="122"/>
      <c r="ER133" s="122"/>
      <c r="ES133" s="122"/>
      <c r="ET133" s="167"/>
      <c r="EU133" s="193"/>
      <c r="EV133" s="247"/>
      <c r="EW133" s="229"/>
      <c r="EX133" s="142" t="s">
        <v>107</v>
      </c>
      <c r="EY133" s="143"/>
      <c r="EZ133" s="143"/>
      <c r="FA133" s="143"/>
      <c r="FB133" s="143"/>
      <c r="FC133" s="143"/>
      <c r="FD133" s="122"/>
      <c r="FE133" s="122"/>
      <c r="FF133" s="122"/>
      <c r="FG133" s="122"/>
      <c r="FH133" s="122"/>
      <c r="FI133" s="167"/>
      <c r="FJ133" s="193"/>
      <c r="FK133" s="247"/>
      <c r="FL133" s="229"/>
      <c r="FM133" s="142" t="s">
        <v>107</v>
      </c>
      <c r="FN133" s="143"/>
      <c r="FO133" s="143"/>
      <c r="FP133" s="143"/>
      <c r="FQ133" s="143"/>
      <c r="FR133" s="143"/>
      <c r="FS133" s="122"/>
      <c r="FT133" s="122"/>
      <c r="FU133" s="122"/>
      <c r="FV133" s="122"/>
      <c r="FW133" s="122"/>
      <c r="FX133" s="167"/>
      <c r="FY133" s="193"/>
      <c r="FZ133" s="247"/>
      <c r="GA133" s="229"/>
      <c r="GB133" s="142" t="s">
        <v>107</v>
      </c>
      <c r="GC133" s="143"/>
      <c r="GD133" s="143"/>
      <c r="GE133" s="143"/>
      <c r="GF133" s="143"/>
      <c r="GG133" s="143"/>
      <c r="GH133" s="122"/>
      <c r="GI133" s="122"/>
      <c r="GJ133" s="122"/>
      <c r="GK133" s="122"/>
      <c r="GL133" s="122"/>
      <c r="GM133" s="167"/>
      <c r="GN133" s="193"/>
      <c r="GO133" s="247"/>
      <c r="GP133" s="229"/>
      <c r="GQ133" s="142" t="s">
        <v>107</v>
      </c>
      <c r="GR133" s="143"/>
      <c r="GS133" s="143"/>
      <c r="GT133" s="143"/>
      <c r="GU133" s="143"/>
      <c r="GV133" s="143"/>
      <c r="GW133" s="122"/>
      <c r="GX133" s="122"/>
      <c r="GY133" s="122"/>
      <c r="GZ133" s="122"/>
      <c r="HA133" s="122"/>
      <c r="HB133" s="167"/>
      <c r="HC133" s="193"/>
      <c r="HD133" s="247"/>
      <c r="HE133" s="229"/>
      <c r="HF133" s="142" t="s">
        <v>107</v>
      </c>
      <c r="HG133" s="143"/>
      <c r="HH133" s="143"/>
      <c r="HI133" s="143"/>
      <c r="HJ133" s="143"/>
      <c r="HK133" s="143"/>
      <c r="HL133" s="122"/>
      <c r="HM133" s="122"/>
      <c r="HN133" s="122"/>
      <c r="HO133" s="122"/>
      <c r="HP133" s="122"/>
      <c r="HQ133" s="167"/>
      <c r="HR133" s="193"/>
      <c r="HS133" s="247"/>
      <c r="HT133" s="229"/>
      <c r="HU133" s="142" t="s">
        <v>107</v>
      </c>
      <c r="HV133" s="143"/>
      <c r="HW133" s="143"/>
      <c r="HX133" s="143"/>
      <c r="HY133" s="143"/>
      <c r="HZ133" s="143"/>
      <c r="IA133" s="122"/>
      <c r="IB133" s="122"/>
      <c r="IC133" s="122"/>
      <c r="ID133" s="122"/>
      <c r="IE133" s="122"/>
      <c r="IF133" s="167"/>
      <c r="IG133" s="193"/>
      <c r="IH133" s="247"/>
      <c r="II133" s="229"/>
      <c r="IJ133" s="142" t="s">
        <v>107</v>
      </c>
      <c r="IK133" s="143"/>
      <c r="IL133" s="143"/>
      <c r="IM133" s="143"/>
      <c r="IN133" s="143"/>
      <c r="IO133" s="143"/>
      <c r="IP133" s="122"/>
      <c r="IQ133" s="122"/>
      <c r="IR133" s="122"/>
      <c r="IS133" s="122"/>
      <c r="IT133" s="122"/>
      <c r="IU133" s="167"/>
      <c r="IV133" s="193"/>
      <c r="IW133" s="247"/>
      <c r="IX133" s="229"/>
      <c r="IY133" s="142" t="s">
        <v>107</v>
      </c>
      <c r="IZ133" s="143"/>
      <c r="JA133" s="143"/>
      <c r="JB133" s="143"/>
      <c r="JC133" s="143"/>
      <c r="JD133" s="143"/>
      <c r="JE133" s="122"/>
      <c r="JF133" s="122"/>
      <c r="JG133" s="122"/>
      <c r="JH133" s="122"/>
      <c r="JI133" s="122"/>
      <c r="JJ133" s="167"/>
      <c r="JK133" s="193"/>
      <c r="JL133" s="247"/>
      <c r="JM133" s="229"/>
      <c r="JN133" s="142" t="s">
        <v>107</v>
      </c>
      <c r="JO133" s="143"/>
      <c r="JP133" s="143"/>
      <c r="JQ133" s="143"/>
      <c r="JR133" s="143"/>
      <c r="JS133" s="143"/>
      <c r="JT133" s="122"/>
      <c r="JU133" s="122"/>
      <c r="JV133" s="122"/>
      <c r="JW133" s="122"/>
      <c r="JX133" s="122"/>
      <c r="JY133" s="167"/>
      <c r="JZ133" s="193"/>
      <c r="KA133" s="247"/>
      <c r="KB133" s="229"/>
      <c r="KC133" s="142" t="s">
        <v>107</v>
      </c>
      <c r="KD133" s="143"/>
      <c r="KE133" s="143"/>
      <c r="KF133" s="143"/>
      <c r="KG133" s="143"/>
      <c r="KH133" s="143"/>
      <c r="KI133" s="122"/>
      <c r="KJ133" s="122"/>
      <c r="KK133" s="122"/>
      <c r="KL133" s="122"/>
      <c r="KM133" s="122"/>
      <c r="KN133" s="167"/>
      <c r="KO133" s="193"/>
      <c r="KP133" s="247"/>
      <c r="KQ133" s="229"/>
      <c r="KR133" s="142" t="s">
        <v>107</v>
      </c>
      <c r="KS133" s="143"/>
      <c r="KT133" s="143"/>
      <c r="KU133" s="143"/>
      <c r="KV133" s="143"/>
      <c r="KW133" s="143"/>
      <c r="KX133" s="122"/>
      <c r="KY133" s="122"/>
      <c r="KZ133" s="122"/>
      <c r="LA133" s="122"/>
      <c r="LB133" s="122"/>
      <c r="LC133" s="167"/>
      <c r="LD133" s="193"/>
      <c r="LE133" s="247"/>
      <c r="LF133" s="229"/>
      <c r="LG133" s="271"/>
      <c r="LH133" s="142" t="s">
        <v>107</v>
      </c>
      <c r="LI133" s="143"/>
      <c r="LJ133" s="143"/>
      <c r="LK133" s="143"/>
      <c r="LL133" s="143"/>
      <c r="LM133" s="144"/>
      <c r="LN133" s="143"/>
      <c r="LO133" s="143"/>
      <c r="LP133" s="121"/>
      <c r="LQ133" s="122"/>
      <c r="LR133" s="122"/>
      <c r="LS133" s="122"/>
      <c r="LT133" s="122"/>
      <c r="LU133" s="122"/>
      <c r="LV133" s="122"/>
      <c r="LW133" s="122"/>
      <c r="LX133" s="167"/>
      <c r="LY133" s="193"/>
      <c r="LZ133" s="131">
        <f t="shared" si="150"/>
        <v>0</v>
      </c>
      <c r="MA133" s="132" t="e">
        <f t="shared" si="154"/>
        <v>#VALUE!</v>
      </c>
      <c r="MB133" s="229"/>
      <c r="MC133" s="142" t="s">
        <v>107</v>
      </c>
      <c r="MD133" s="143"/>
      <c r="ME133" s="143"/>
      <c r="MF133" s="143"/>
      <c r="MG133" s="143"/>
      <c r="MH133" s="144"/>
      <c r="MI133" s="143"/>
      <c r="MJ133" s="143"/>
      <c r="MK133" s="121"/>
      <c r="ML133" s="122"/>
      <c r="MM133" s="122"/>
      <c r="MN133" s="122"/>
      <c r="MO133" s="122"/>
      <c r="MP133" s="122"/>
      <c r="MQ133" s="122"/>
      <c r="MR133" s="122"/>
      <c r="MS133" s="167"/>
      <c r="MT133" s="193"/>
      <c r="MU133" s="131">
        <f t="shared" si="151"/>
        <v>0</v>
      </c>
      <c r="MV133" s="132" t="e">
        <f t="shared" si="155"/>
        <v>#VALUE!</v>
      </c>
      <c r="MX133" s="142" t="s">
        <v>107</v>
      </c>
      <c r="MY133" s="143"/>
      <c r="MZ133" s="143"/>
      <c r="NA133" s="143"/>
      <c r="NB133" s="143"/>
      <c r="NC133" s="144"/>
      <c r="ND133" s="143"/>
      <c r="NE133" s="143"/>
      <c r="NF133" s="121"/>
      <c r="NG133" s="122"/>
      <c r="NH133" s="122"/>
      <c r="NI133" s="122"/>
      <c r="NJ133" s="122"/>
      <c r="NK133" s="122"/>
      <c r="NL133" s="122"/>
      <c r="NM133" s="122"/>
      <c r="NN133" s="167"/>
      <c r="NO133" s="193"/>
      <c r="NP133" s="131">
        <f t="shared" si="152"/>
        <v>0</v>
      </c>
      <c r="NQ133" s="132" t="e">
        <f t="shared" si="156"/>
        <v>#VALUE!</v>
      </c>
      <c r="NS133" s="142" t="s">
        <v>107</v>
      </c>
      <c r="NT133" s="143"/>
      <c r="NU133" s="143"/>
      <c r="NV133" s="143"/>
      <c r="NW133" s="143"/>
      <c r="NX133" s="144"/>
      <c r="NY133" s="143"/>
      <c r="NZ133" s="143"/>
      <c r="OA133" s="121"/>
      <c r="OB133" s="122"/>
      <c r="OC133" s="122"/>
      <c r="OD133" s="122"/>
      <c r="OE133" s="122"/>
      <c r="OF133" s="122"/>
      <c r="OG133" s="122"/>
      <c r="OH133" s="122"/>
      <c r="OI133" s="167"/>
      <c r="OJ133" s="193"/>
      <c r="OK133" s="131">
        <f t="shared" si="153"/>
        <v>0</v>
      </c>
      <c r="OL133" s="132" t="e">
        <f t="shared" si="157"/>
        <v>#VALUE!</v>
      </c>
      <c r="OQ133" s="373" t="s">
        <v>107</v>
      </c>
      <c r="OR133" s="485"/>
      <c r="OS133" s="485"/>
      <c r="OT133" s="485"/>
      <c r="OU133" s="485"/>
      <c r="OV133" s="485"/>
      <c r="OW133" s="358"/>
      <c r="OX133" s="358"/>
      <c r="OY133" s="358"/>
      <c r="OZ133" s="358"/>
      <c r="PA133" s="358"/>
      <c r="PB133" s="508"/>
      <c r="PC133" s="476"/>
      <c r="PD133" s="495"/>
      <c r="PE133" s="496"/>
      <c r="PF133" s="142" t="s">
        <v>107</v>
      </c>
      <c r="PG133" s="143"/>
      <c r="PH133" s="143"/>
      <c r="PI133" s="143"/>
      <c r="PJ133" s="143"/>
      <c r="PK133" s="143"/>
      <c r="PL133" s="122"/>
      <c r="PM133" s="122"/>
      <c r="PN133" s="122"/>
      <c r="PO133" s="122"/>
      <c r="PP133" s="122"/>
      <c r="PQ133" s="167"/>
      <c r="PR133" s="193"/>
      <c r="PS133" s="247"/>
      <c r="PT133" s="229"/>
      <c r="PU133" s="142" t="s">
        <v>107</v>
      </c>
      <c r="PV133" s="143"/>
      <c r="PW133" s="143"/>
      <c r="PX133" s="143"/>
      <c r="PY133" s="143"/>
      <c r="PZ133" s="143"/>
      <c r="QA133" s="122"/>
      <c r="QB133" s="122"/>
      <c r="QC133" s="122"/>
      <c r="QD133" s="122"/>
      <c r="QE133" s="122"/>
      <c r="QF133" s="167"/>
      <c r="QG133" s="193"/>
      <c r="QH133" s="247"/>
      <c r="QI133" s="229"/>
      <c r="QJ133" s="142" t="s">
        <v>107</v>
      </c>
      <c r="QK133" s="143"/>
      <c r="QL133" s="143"/>
      <c r="QM133" s="143"/>
      <c r="QN133" s="143"/>
      <c r="QO133" s="143"/>
      <c r="QP133" s="122"/>
      <c r="QQ133" s="122"/>
      <c r="QR133" s="122"/>
      <c r="QS133" s="122"/>
      <c r="QT133" s="122"/>
      <c r="QU133" s="167"/>
      <c r="QV133" s="193"/>
      <c r="QW133" s="247"/>
      <c r="QX133" s="229"/>
      <c r="QY133" s="142" t="s">
        <v>107</v>
      </c>
      <c r="QZ133" s="143"/>
      <c r="RA133" s="143"/>
      <c r="RB133" s="143"/>
      <c r="RC133" s="143"/>
      <c r="RD133" s="143"/>
      <c r="RE133" s="122"/>
      <c r="RF133" s="122"/>
      <c r="RG133" s="122"/>
      <c r="RH133" s="122"/>
      <c r="RI133" s="122"/>
      <c r="RJ133" s="167"/>
      <c r="RK133" s="193"/>
      <c r="RL133" s="247"/>
      <c r="RM133" s="229"/>
    </row>
    <row r="134" spans="1:481" ht="14.4">
      <c r="A134" s="142" t="s">
        <v>108</v>
      </c>
      <c r="B134" s="143"/>
      <c r="C134" s="143"/>
      <c r="D134" s="143"/>
      <c r="E134" s="143"/>
      <c r="F134" s="143"/>
      <c r="G134" s="122"/>
      <c r="H134" s="122"/>
      <c r="I134" s="122"/>
      <c r="J134" s="122"/>
      <c r="K134" s="122"/>
      <c r="L134" s="167"/>
      <c r="M134" s="193"/>
      <c r="N134" s="247"/>
      <c r="O134" s="229"/>
      <c r="Q134" s="142" t="s">
        <v>108</v>
      </c>
      <c r="R134" s="143"/>
      <c r="S134" s="143"/>
      <c r="T134" s="143"/>
      <c r="U134" s="143"/>
      <c r="V134" s="143"/>
      <c r="W134" s="122"/>
      <c r="X134" s="122"/>
      <c r="Y134" s="122"/>
      <c r="Z134" s="122"/>
      <c r="AA134" s="122"/>
      <c r="AB134" s="167"/>
      <c r="AC134" s="193"/>
      <c r="AD134" s="247"/>
      <c r="AE134" s="229"/>
      <c r="AF134" s="142" t="s">
        <v>108</v>
      </c>
      <c r="AG134" s="143"/>
      <c r="AH134" s="143"/>
      <c r="AI134" s="143"/>
      <c r="AJ134" s="143"/>
      <c r="AK134" s="143"/>
      <c r="AL134" s="122"/>
      <c r="AM134" s="122"/>
      <c r="AN134" s="122"/>
      <c r="AO134" s="122"/>
      <c r="AP134" s="122"/>
      <c r="AQ134" s="167"/>
      <c r="AR134" s="193"/>
      <c r="AS134" s="247"/>
      <c r="AT134" s="229"/>
      <c r="AU134" s="142" t="s">
        <v>108</v>
      </c>
      <c r="AV134" s="143"/>
      <c r="AW134" s="143"/>
      <c r="AX134" s="143"/>
      <c r="AY134" s="143"/>
      <c r="AZ134" s="143"/>
      <c r="BA134" s="122"/>
      <c r="BB134" s="122"/>
      <c r="BC134" s="122"/>
      <c r="BD134" s="122"/>
      <c r="BE134" s="122"/>
      <c r="BF134" s="167"/>
      <c r="BG134" s="193"/>
      <c r="BH134" s="247"/>
      <c r="BI134" s="229"/>
      <c r="BJ134" s="400"/>
      <c r="BK134" s="142" t="s">
        <v>108</v>
      </c>
      <c r="BL134" s="143"/>
      <c r="BM134" s="143"/>
      <c r="BN134" s="143"/>
      <c r="BO134" s="143"/>
      <c r="BP134" s="143"/>
      <c r="BQ134" s="122"/>
      <c r="BR134" s="122"/>
      <c r="BS134" s="122"/>
      <c r="BT134" s="122"/>
      <c r="BU134" s="122"/>
      <c r="BV134" s="167"/>
      <c r="BW134" s="193"/>
      <c r="BX134" s="247"/>
      <c r="BY134" s="229"/>
      <c r="BZ134" s="400"/>
      <c r="CA134" s="142" t="s">
        <v>108</v>
      </c>
      <c r="CB134" s="143"/>
      <c r="CC134" s="143"/>
      <c r="CD134" s="143"/>
      <c r="CE134" s="143"/>
      <c r="CF134" s="143"/>
      <c r="CG134" s="122"/>
      <c r="CH134" s="122"/>
      <c r="CI134" s="122"/>
      <c r="CJ134" s="122"/>
      <c r="CK134" s="122"/>
      <c r="CL134" s="167"/>
      <c r="CM134" s="193"/>
      <c r="CN134" s="247"/>
      <c r="CO134" s="229"/>
      <c r="CP134" s="403" t="s">
        <v>108</v>
      </c>
      <c r="CQ134" s="404"/>
      <c r="CR134" s="404"/>
      <c r="CS134" s="404"/>
      <c r="CT134" s="404"/>
      <c r="CU134" s="404"/>
      <c r="CV134" s="401"/>
      <c r="CW134" s="401"/>
      <c r="CX134" s="401"/>
      <c r="CY134" s="401"/>
      <c r="CZ134" s="401"/>
      <c r="DA134" s="415"/>
      <c r="DB134" s="398"/>
      <c r="DC134" s="399"/>
      <c r="DD134" s="400"/>
      <c r="DE134" s="142" t="s">
        <v>108</v>
      </c>
      <c r="DF134" s="143"/>
      <c r="DG134" s="143"/>
      <c r="DH134" s="143"/>
      <c r="DI134" s="143"/>
      <c r="DJ134" s="143"/>
      <c r="DK134" s="122"/>
      <c r="DL134" s="122"/>
      <c r="DM134" s="122"/>
      <c r="DN134" s="122"/>
      <c r="DO134" s="122"/>
      <c r="DP134" s="167"/>
      <c r="DQ134" s="193"/>
      <c r="DR134" s="247"/>
      <c r="DS134" s="229"/>
      <c r="DT134" s="142" t="s">
        <v>108</v>
      </c>
      <c r="DU134" s="143"/>
      <c r="DV134" s="143"/>
      <c r="DW134" s="143"/>
      <c r="DX134" s="143"/>
      <c r="DY134" s="143"/>
      <c r="DZ134" s="122"/>
      <c r="EA134" s="122"/>
      <c r="EB134" s="122"/>
      <c r="EC134" s="122"/>
      <c r="ED134" s="122"/>
      <c r="EE134" s="167"/>
      <c r="EF134" s="193"/>
      <c r="EG134" s="247"/>
      <c r="EH134" s="229"/>
      <c r="EI134" s="142" t="s">
        <v>108</v>
      </c>
      <c r="EJ134" s="143"/>
      <c r="EK134" s="143"/>
      <c r="EL134" s="143"/>
      <c r="EM134" s="143"/>
      <c r="EN134" s="143"/>
      <c r="EO134" s="122"/>
      <c r="EP134" s="122"/>
      <c r="EQ134" s="122"/>
      <c r="ER134" s="122"/>
      <c r="ES134" s="122"/>
      <c r="ET134" s="167"/>
      <c r="EU134" s="193"/>
      <c r="EV134" s="247"/>
      <c r="EW134" s="229"/>
      <c r="EX134" s="142" t="s">
        <v>108</v>
      </c>
      <c r="EY134" s="143"/>
      <c r="EZ134" s="143"/>
      <c r="FA134" s="143"/>
      <c r="FB134" s="143"/>
      <c r="FC134" s="143"/>
      <c r="FD134" s="122"/>
      <c r="FE134" s="122"/>
      <c r="FF134" s="122"/>
      <c r="FG134" s="122"/>
      <c r="FH134" s="122"/>
      <c r="FI134" s="167"/>
      <c r="FJ134" s="193"/>
      <c r="FK134" s="247"/>
      <c r="FL134" s="229"/>
      <c r="FM134" s="142" t="s">
        <v>108</v>
      </c>
      <c r="FN134" s="143"/>
      <c r="FO134" s="143"/>
      <c r="FP134" s="143"/>
      <c r="FQ134" s="143"/>
      <c r="FR134" s="143"/>
      <c r="FS134" s="122"/>
      <c r="FT134" s="122"/>
      <c r="FU134" s="122"/>
      <c r="FV134" s="122"/>
      <c r="FW134" s="122"/>
      <c r="FX134" s="167"/>
      <c r="FY134" s="193"/>
      <c r="FZ134" s="247"/>
      <c r="GA134" s="229"/>
      <c r="GB134" s="142" t="s">
        <v>108</v>
      </c>
      <c r="GC134" s="143"/>
      <c r="GD134" s="143"/>
      <c r="GE134" s="143"/>
      <c r="GF134" s="143"/>
      <c r="GG134" s="143"/>
      <c r="GH134" s="122"/>
      <c r="GI134" s="122"/>
      <c r="GJ134" s="122"/>
      <c r="GK134" s="122"/>
      <c r="GL134" s="122"/>
      <c r="GM134" s="167"/>
      <c r="GN134" s="193"/>
      <c r="GO134" s="247"/>
      <c r="GP134" s="229"/>
      <c r="GQ134" s="142" t="s">
        <v>108</v>
      </c>
      <c r="GR134" s="143"/>
      <c r="GS134" s="143"/>
      <c r="GT134" s="143"/>
      <c r="GU134" s="143"/>
      <c r="GV134" s="143"/>
      <c r="GW134" s="122"/>
      <c r="GX134" s="122"/>
      <c r="GY134" s="122"/>
      <c r="GZ134" s="122"/>
      <c r="HA134" s="122"/>
      <c r="HB134" s="167"/>
      <c r="HC134" s="193"/>
      <c r="HD134" s="247"/>
      <c r="HE134" s="229"/>
      <c r="HF134" s="142" t="s">
        <v>108</v>
      </c>
      <c r="HG134" s="143"/>
      <c r="HH134" s="143"/>
      <c r="HI134" s="143"/>
      <c r="HJ134" s="143"/>
      <c r="HK134" s="143"/>
      <c r="HL134" s="122"/>
      <c r="HM134" s="122"/>
      <c r="HN134" s="122"/>
      <c r="HO134" s="122"/>
      <c r="HP134" s="122"/>
      <c r="HQ134" s="167"/>
      <c r="HR134" s="193"/>
      <c r="HS134" s="247"/>
      <c r="HT134" s="229"/>
      <c r="HU134" s="142" t="s">
        <v>108</v>
      </c>
      <c r="HV134" s="143"/>
      <c r="HW134" s="143"/>
      <c r="HX134" s="143"/>
      <c r="HY134" s="143"/>
      <c r="HZ134" s="143"/>
      <c r="IA134" s="122"/>
      <c r="IB134" s="122"/>
      <c r="IC134" s="122"/>
      <c r="ID134" s="122"/>
      <c r="IE134" s="122"/>
      <c r="IF134" s="167"/>
      <c r="IG134" s="193"/>
      <c r="IH134" s="247"/>
      <c r="II134" s="229"/>
      <c r="IJ134" s="142" t="s">
        <v>108</v>
      </c>
      <c r="IK134" s="143"/>
      <c r="IL134" s="143"/>
      <c r="IM134" s="143"/>
      <c r="IN134" s="143"/>
      <c r="IO134" s="143"/>
      <c r="IP134" s="122"/>
      <c r="IQ134" s="122"/>
      <c r="IR134" s="122"/>
      <c r="IS134" s="122"/>
      <c r="IT134" s="122"/>
      <c r="IU134" s="167"/>
      <c r="IV134" s="193"/>
      <c r="IW134" s="247"/>
      <c r="IX134" s="229"/>
      <c r="IY134" s="142" t="s">
        <v>108</v>
      </c>
      <c r="IZ134" s="143"/>
      <c r="JA134" s="143"/>
      <c r="JB134" s="143"/>
      <c r="JC134" s="143"/>
      <c r="JD134" s="143"/>
      <c r="JE134" s="122"/>
      <c r="JF134" s="122"/>
      <c r="JG134" s="122"/>
      <c r="JH134" s="122"/>
      <c r="JI134" s="122"/>
      <c r="JJ134" s="167"/>
      <c r="JK134" s="193"/>
      <c r="JL134" s="247"/>
      <c r="JM134" s="229"/>
      <c r="JN134" s="142" t="s">
        <v>108</v>
      </c>
      <c r="JO134" s="143"/>
      <c r="JP134" s="143"/>
      <c r="JQ134" s="143"/>
      <c r="JR134" s="143"/>
      <c r="JS134" s="143"/>
      <c r="JT134" s="122"/>
      <c r="JU134" s="122"/>
      <c r="JV134" s="122"/>
      <c r="JW134" s="122"/>
      <c r="JX134" s="122"/>
      <c r="JY134" s="167"/>
      <c r="JZ134" s="193"/>
      <c r="KA134" s="247"/>
      <c r="KB134" s="229"/>
      <c r="KC134" s="142" t="s">
        <v>108</v>
      </c>
      <c r="KD134" s="143"/>
      <c r="KE134" s="143"/>
      <c r="KF134" s="143"/>
      <c r="KG134" s="143"/>
      <c r="KH134" s="143"/>
      <c r="KI134" s="122"/>
      <c r="KJ134" s="122"/>
      <c r="KK134" s="122"/>
      <c r="KL134" s="122"/>
      <c r="KM134" s="122"/>
      <c r="KN134" s="167"/>
      <c r="KO134" s="193"/>
      <c r="KP134" s="247"/>
      <c r="KQ134" s="229"/>
      <c r="KR134" s="142" t="s">
        <v>108</v>
      </c>
      <c r="KS134" s="143"/>
      <c r="KT134" s="143"/>
      <c r="KU134" s="143"/>
      <c r="KV134" s="143"/>
      <c r="KW134" s="143"/>
      <c r="KX134" s="122"/>
      <c r="KY134" s="122"/>
      <c r="KZ134" s="122"/>
      <c r="LA134" s="122"/>
      <c r="LB134" s="122"/>
      <c r="LC134" s="167"/>
      <c r="LD134" s="193"/>
      <c r="LE134" s="247"/>
      <c r="LF134" s="229"/>
      <c r="LG134" s="271"/>
      <c r="LH134" s="142" t="s">
        <v>108</v>
      </c>
      <c r="LI134" s="143"/>
      <c r="LJ134" s="143"/>
      <c r="LK134" s="143"/>
      <c r="LL134" s="143"/>
      <c r="LM134" s="144"/>
      <c r="LN134" s="143"/>
      <c r="LO134" s="143"/>
      <c r="LP134" s="121"/>
      <c r="LQ134" s="122"/>
      <c r="LR134" s="122"/>
      <c r="LS134" s="122"/>
      <c r="LT134" s="122"/>
      <c r="LU134" s="122"/>
      <c r="LV134" s="122"/>
      <c r="LW134" s="122"/>
      <c r="LX134" s="167"/>
      <c r="LY134" s="193"/>
      <c r="LZ134" s="131">
        <f t="shared" si="150"/>
        <v>0</v>
      </c>
      <c r="MA134" s="132" t="e">
        <f t="shared" si="154"/>
        <v>#VALUE!</v>
      </c>
      <c r="MB134" s="229"/>
      <c r="MC134" s="142" t="s">
        <v>108</v>
      </c>
      <c r="MD134" s="143"/>
      <c r="ME134" s="143"/>
      <c r="MF134" s="143"/>
      <c r="MG134" s="143"/>
      <c r="MH134" s="144"/>
      <c r="MI134" s="143"/>
      <c r="MJ134" s="143"/>
      <c r="MK134" s="121"/>
      <c r="ML134" s="122"/>
      <c r="MM134" s="122"/>
      <c r="MN134" s="122"/>
      <c r="MO134" s="122"/>
      <c r="MP134" s="122"/>
      <c r="MQ134" s="122"/>
      <c r="MR134" s="122"/>
      <c r="MS134" s="167"/>
      <c r="MT134" s="193"/>
      <c r="MU134" s="131">
        <f t="shared" si="151"/>
        <v>0</v>
      </c>
      <c r="MV134" s="132" t="e">
        <f t="shared" si="155"/>
        <v>#VALUE!</v>
      </c>
      <c r="MX134" s="142" t="s">
        <v>108</v>
      </c>
      <c r="MY134" s="143"/>
      <c r="MZ134" s="143"/>
      <c r="NA134" s="143"/>
      <c r="NB134" s="143"/>
      <c r="NC134" s="144"/>
      <c r="ND134" s="143"/>
      <c r="NE134" s="143"/>
      <c r="NF134" s="121"/>
      <c r="NG134" s="122"/>
      <c r="NH134" s="122"/>
      <c r="NI134" s="122"/>
      <c r="NJ134" s="122"/>
      <c r="NK134" s="122"/>
      <c r="NL134" s="122"/>
      <c r="NM134" s="122"/>
      <c r="NN134" s="167"/>
      <c r="NO134" s="193"/>
      <c r="NP134" s="131">
        <f t="shared" si="152"/>
        <v>0</v>
      </c>
      <c r="NQ134" s="132" t="e">
        <f t="shared" si="156"/>
        <v>#VALUE!</v>
      </c>
      <c r="NS134" s="142" t="s">
        <v>108</v>
      </c>
      <c r="NT134" s="143"/>
      <c r="NU134" s="143"/>
      <c r="NV134" s="143"/>
      <c r="NW134" s="143"/>
      <c r="NX134" s="144"/>
      <c r="NY134" s="143"/>
      <c r="NZ134" s="143"/>
      <c r="OA134" s="121"/>
      <c r="OB134" s="122"/>
      <c r="OC134" s="122"/>
      <c r="OD134" s="122"/>
      <c r="OE134" s="122"/>
      <c r="OF134" s="122"/>
      <c r="OG134" s="122"/>
      <c r="OH134" s="122"/>
      <c r="OI134" s="167"/>
      <c r="OJ134" s="193"/>
      <c r="OK134" s="131">
        <f t="shared" si="153"/>
        <v>0</v>
      </c>
      <c r="OL134" s="132" t="e">
        <f t="shared" si="157"/>
        <v>#VALUE!</v>
      </c>
      <c r="OQ134" s="373" t="s">
        <v>108</v>
      </c>
      <c r="OR134" s="485"/>
      <c r="OS134" s="485"/>
      <c r="OT134" s="485"/>
      <c r="OU134" s="485"/>
      <c r="OV134" s="485"/>
      <c r="OW134" s="358"/>
      <c r="OX134" s="358"/>
      <c r="OY134" s="358"/>
      <c r="OZ134" s="358"/>
      <c r="PA134" s="358"/>
      <c r="PB134" s="508"/>
      <c r="PC134" s="476"/>
      <c r="PD134" s="495"/>
      <c r="PE134" s="496"/>
      <c r="PF134" s="142" t="s">
        <v>108</v>
      </c>
      <c r="PG134" s="143"/>
      <c r="PH134" s="143"/>
      <c r="PI134" s="143"/>
      <c r="PJ134" s="143"/>
      <c r="PK134" s="143"/>
      <c r="PL134" s="122"/>
      <c r="PM134" s="122"/>
      <c r="PN134" s="122"/>
      <c r="PO134" s="122"/>
      <c r="PP134" s="122"/>
      <c r="PQ134" s="167"/>
      <c r="PR134" s="193"/>
      <c r="PS134" s="247"/>
      <c r="PT134" s="229"/>
      <c r="PU134" s="142" t="s">
        <v>108</v>
      </c>
      <c r="PV134" s="143"/>
      <c r="PW134" s="143"/>
      <c r="PX134" s="143"/>
      <c r="PY134" s="143"/>
      <c r="PZ134" s="143"/>
      <c r="QA134" s="122"/>
      <c r="QB134" s="122"/>
      <c r="QC134" s="122"/>
      <c r="QD134" s="122"/>
      <c r="QE134" s="122"/>
      <c r="QF134" s="167"/>
      <c r="QG134" s="193"/>
      <c r="QH134" s="247"/>
      <c r="QI134" s="229"/>
      <c r="QJ134" s="142" t="s">
        <v>108</v>
      </c>
      <c r="QK134" s="143"/>
      <c r="QL134" s="143"/>
      <c r="QM134" s="143"/>
      <c r="QN134" s="143"/>
      <c r="QO134" s="143"/>
      <c r="QP134" s="122"/>
      <c r="QQ134" s="122"/>
      <c r="QR134" s="122"/>
      <c r="QS134" s="122"/>
      <c r="QT134" s="122"/>
      <c r="QU134" s="167"/>
      <c r="QV134" s="193"/>
      <c r="QW134" s="247"/>
      <c r="QX134" s="229"/>
      <c r="QY134" s="142" t="s">
        <v>108</v>
      </c>
      <c r="QZ134" s="143"/>
      <c r="RA134" s="143"/>
      <c r="RB134" s="143"/>
      <c r="RC134" s="143"/>
      <c r="RD134" s="143"/>
      <c r="RE134" s="122"/>
      <c r="RF134" s="122"/>
      <c r="RG134" s="122"/>
      <c r="RH134" s="122"/>
      <c r="RI134" s="122"/>
      <c r="RJ134" s="167"/>
      <c r="RK134" s="193"/>
      <c r="RL134" s="247"/>
      <c r="RM134" s="229"/>
    </row>
    <row r="135" spans="1:481" ht="14.4">
      <c r="A135" s="142" t="s">
        <v>109</v>
      </c>
      <c r="B135" s="143"/>
      <c r="C135" s="143"/>
      <c r="D135" s="143"/>
      <c r="E135" s="143"/>
      <c r="F135" s="143"/>
      <c r="G135" s="122"/>
      <c r="H135" s="122"/>
      <c r="I135" s="122"/>
      <c r="J135" s="122"/>
      <c r="K135" s="122"/>
      <c r="L135" s="167"/>
      <c r="M135" s="193"/>
      <c r="N135" s="247"/>
      <c r="O135" s="229"/>
      <c r="Q135" s="142" t="s">
        <v>109</v>
      </c>
      <c r="R135" s="143"/>
      <c r="S135" s="143"/>
      <c r="T135" s="143"/>
      <c r="U135" s="143"/>
      <c r="V135" s="143"/>
      <c r="W135" s="122"/>
      <c r="X135" s="122"/>
      <c r="Y135" s="122"/>
      <c r="Z135" s="122"/>
      <c r="AA135" s="122"/>
      <c r="AB135" s="167"/>
      <c r="AC135" s="193"/>
      <c r="AD135" s="247"/>
      <c r="AE135" s="229"/>
      <c r="AF135" s="142" t="s">
        <v>109</v>
      </c>
      <c r="AG135" s="143"/>
      <c r="AH135" s="143"/>
      <c r="AI135" s="143"/>
      <c r="AJ135" s="143"/>
      <c r="AK135" s="143"/>
      <c r="AL135" s="122"/>
      <c r="AM135" s="122"/>
      <c r="AN135" s="122"/>
      <c r="AO135" s="122"/>
      <c r="AP135" s="122"/>
      <c r="AQ135" s="167"/>
      <c r="AR135" s="193"/>
      <c r="AS135" s="247"/>
      <c r="AT135" s="229"/>
      <c r="AU135" s="142" t="s">
        <v>109</v>
      </c>
      <c r="AV135" s="143"/>
      <c r="AW135" s="143"/>
      <c r="AX135" s="143"/>
      <c r="AY135" s="143"/>
      <c r="AZ135" s="143"/>
      <c r="BA135" s="122"/>
      <c r="BB135" s="122"/>
      <c r="BC135" s="122"/>
      <c r="BD135" s="122"/>
      <c r="BE135" s="122"/>
      <c r="BF135" s="167"/>
      <c r="BG135" s="193"/>
      <c r="BH135" s="247"/>
      <c r="BI135" s="229"/>
      <c r="BJ135" s="400"/>
      <c r="BK135" s="142" t="s">
        <v>109</v>
      </c>
      <c r="BL135" s="143"/>
      <c r="BM135" s="143"/>
      <c r="BN135" s="143"/>
      <c r="BO135" s="143"/>
      <c r="BP135" s="143"/>
      <c r="BQ135" s="122"/>
      <c r="BR135" s="122"/>
      <c r="BS135" s="122"/>
      <c r="BT135" s="122"/>
      <c r="BU135" s="122"/>
      <c r="BV135" s="167"/>
      <c r="BW135" s="193"/>
      <c r="BX135" s="247"/>
      <c r="BY135" s="229"/>
      <c r="BZ135" s="400"/>
      <c r="CA135" s="142" t="s">
        <v>109</v>
      </c>
      <c r="CB135" s="143"/>
      <c r="CC135" s="143"/>
      <c r="CD135" s="143"/>
      <c r="CE135" s="143"/>
      <c r="CF135" s="143"/>
      <c r="CG135" s="122"/>
      <c r="CH135" s="122"/>
      <c r="CI135" s="122"/>
      <c r="CJ135" s="122"/>
      <c r="CK135" s="122"/>
      <c r="CL135" s="167"/>
      <c r="CM135" s="193"/>
      <c r="CN135" s="247"/>
      <c r="CO135" s="229"/>
      <c r="CP135" s="403" t="s">
        <v>109</v>
      </c>
      <c r="CQ135" s="404"/>
      <c r="CR135" s="404"/>
      <c r="CS135" s="404"/>
      <c r="CT135" s="404"/>
      <c r="CU135" s="404"/>
      <c r="CV135" s="401"/>
      <c r="CW135" s="401"/>
      <c r="CX135" s="401"/>
      <c r="CY135" s="401"/>
      <c r="CZ135" s="401"/>
      <c r="DA135" s="415"/>
      <c r="DB135" s="398"/>
      <c r="DC135" s="399"/>
      <c r="DD135" s="400"/>
      <c r="DE135" s="142" t="s">
        <v>109</v>
      </c>
      <c r="DF135" s="143"/>
      <c r="DG135" s="143"/>
      <c r="DH135" s="143"/>
      <c r="DI135" s="143"/>
      <c r="DJ135" s="143"/>
      <c r="DK135" s="122"/>
      <c r="DL135" s="122"/>
      <c r="DM135" s="122"/>
      <c r="DN135" s="122"/>
      <c r="DO135" s="122"/>
      <c r="DP135" s="167"/>
      <c r="DQ135" s="193"/>
      <c r="DR135" s="247"/>
      <c r="DS135" s="229"/>
      <c r="DT135" s="142" t="s">
        <v>109</v>
      </c>
      <c r="DU135" s="143"/>
      <c r="DV135" s="143"/>
      <c r="DW135" s="143"/>
      <c r="DX135" s="143"/>
      <c r="DY135" s="143"/>
      <c r="DZ135" s="122"/>
      <c r="EA135" s="122"/>
      <c r="EB135" s="122"/>
      <c r="EC135" s="122"/>
      <c r="ED135" s="122"/>
      <c r="EE135" s="167"/>
      <c r="EF135" s="193"/>
      <c r="EG135" s="247"/>
      <c r="EH135" s="229"/>
      <c r="EI135" s="142" t="s">
        <v>109</v>
      </c>
      <c r="EJ135" s="143"/>
      <c r="EK135" s="143"/>
      <c r="EL135" s="143"/>
      <c r="EM135" s="143"/>
      <c r="EN135" s="143"/>
      <c r="EO135" s="122"/>
      <c r="EP135" s="122"/>
      <c r="EQ135" s="122"/>
      <c r="ER135" s="122"/>
      <c r="ES135" s="122"/>
      <c r="ET135" s="167"/>
      <c r="EU135" s="193"/>
      <c r="EV135" s="247"/>
      <c r="EW135" s="229"/>
      <c r="EX135" s="142" t="s">
        <v>109</v>
      </c>
      <c r="EY135" s="143"/>
      <c r="EZ135" s="143"/>
      <c r="FA135" s="143"/>
      <c r="FB135" s="143"/>
      <c r="FC135" s="143"/>
      <c r="FD135" s="122"/>
      <c r="FE135" s="122"/>
      <c r="FF135" s="122"/>
      <c r="FG135" s="122"/>
      <c r="FH135" s="122"/>
      <c r="FI135" s="167"/>
      <c r="FJ135" s="193"/>
      <c r="FK135" s="247"/>
      <c r="FL135" s="229"/>
      <c r="FM135" s="142" t="s">
        <v>109</v>
      </c>
      <c r="FN135" s="143"/>
      <c r="FO135" s="143"/>
      <c r="FP135" s="143"/>
      <c r="FQ135" s="143"/>
      <c r="FR135" s="143"/>
      <c r="FS135" s="122"/>
      <c r="FT135" s="122"/>
      <c r="FU135" s="122"/>
      <c r="FV135" s="122"/>
      <c r="FW135" s="122"/>
      <c r="FX135" s="167"/>
      <c r="FY135" s="193"/>
      <c r="FZ135" s="247"/>
      <c r="GA135" s="229"/>
      <c r="GB135" s="142" t="s">
        <v>109</v>
      </c>
      <c r="GC135" s="143"/>
      <c r="GD135" s="143"/>
      <c r="GE135" s="143"/>
      <c r="GF135" s="143"/>
      <c r="GG135" s="143"/>
      <c r="GH135" s="122"/>
      <c r="GI135" s="122"/>
      <c r="GJ135" s="122"/>
      <c r="GK135" s="122"/>
      <c r="GL135" s="122"/>
      <c r="GM135" s="167"/>
      <c r="GN135" s="193"/>
      <c r="GO135" s="247"/>
      <c r="GP135" s="229"/>
      <c r="GQ135" s="142" t="s">
        <v>109</v>
      </c>
      <c r="GR135" s="143"/>
      <c r="GS135" s="143"/>
      <c r="GT135" s="143"/>
      <c r="GU135" s="143"/>
      <c r="GV135" s="143"/>
      <c r="GW135" s="122"/>
      <c r="GX135" s="122"/>
      <c r="GY135" s="122"/>
      <c r="GZ135" s="122"/>
      <c r="HA135" s="122"/>
      <c r="HB135" s="167"/>
      <c r="HC135" s="193"/>
      <c r="HD135" s="247"/>
      <c r="HE135" s="229"/>
      <c r="HF135" s="142" t="s">
        <v>109</v>
      </c>
      <c r="HG135" s="143"/>
      <c r="HH135" s="143"/>
      <c r="HI135" s="143"/>
      <c r="HJ135" s="143"/>
      <c r="HK135" s="143"/>
      <c r="HL135" s="122"/>
      <c r="HM135" s="122"/>
      <c r="HN135" s="122"/>
      <c r="HO135" s="122"/>
      <c r="HP135" s="122"/>
      <c r="HQ135" s="167"/>
      <c r="HR135" s="193"/>
      <c r="HS135" s="247"/>
      <c r="HT135" s="229"/>
      <c r="HU135" s="142" t="s">
        <v>109</v>
      </c>
      <c r="HV135" s="143"/>
      <c r="HW135" s="143"/>
      <c r="HX135" s="143"/>
      <c r="HY135" s="143"/>
      <c r="HZ135" s="143"/>
      <c r="IA135" s="122"/>
      <c r="IB135" s="122"/>
      <c r="IC135" s="122"/>
      <c r="ID135" s="122"/>
      <c r="IE135" s="122"/>
      <c r="IF135" s="167"/>
      <c r="IG135" s="193"/>
      <c r="IH135" s="247"/>
      <c r="II135" s="229"/>
      <c r="IJ135" s="142" t="s">
        <v>109</v>
      </c>
      <c r="IK135" s="143"/>
      <c r="IL135" s="143"/>
      <c r="IM135" s="143"/>
      <c r="IN135" s="143"/>
      <c r="IO135" s="143"/>
      <c r="IP135" s="122"/>
      <c r="IQ135" s="122"/>
      <c r="IR135" s="122"/>
      <c r="IS135" s="122"/>
      <c r="IT135" s="122"/>
      <c r="IU135" s="167"/>
      <c r="IV135" s="193"/>
      <c r="IW135" s="247"/>
      <c r="IX135" s="229"/>
      <c r="IY135" s="142" t="s">
        <v>109</v>
      </c>
      <c r="IZ135" s="143"/>
      <c r="JA135" s="143"/>
      <c r="JB135" s="143"/>
      <c r="JC135" s="143"/>
      <c r="JD135" s="143"/>
      <c r="JE135" s="122"/>
      <c r="JF135" s="122"/>
      <c r="JG135" s="122"/>
      <c r="JH135" s="122"/>
      <c r="JI135" s="122"/>
      <c r="JJ135" s="167"/>
      <c r="JK135" s="193"/>
      <c r="JL135" s="247"/>
      <c r="JM135" s="229"/>
      <c r="JN135" s="142" t="s">
        <v>109</v>
      </c>
      <c r="JO135" s="143"/>
      <c r="JP135" s="143"/>
      <c r="JQ135" s="143"/>
      <c r="JR135" s="143"/>
      <c r="JS135" s="143"/>
      <c r="JT135" s="122"/>
      <c r="JU135" s="122"/>
      <c r="JV135" s="122"/>
      <c r="JW135" s="122"/>
      <c r="JX135" s="122"/>
      <c r="JY135" s="167"/>
      <c r="JZ135" s="193"/>
      <c r="KA135" s="247"/>
      <c r="KB135" s="229"/>
      <c r="KC135" s="142" t="s">
        <v>109</v>
      </c>
      <c r="KD135" s="143"/>
      <c r="KE135" s="143"/>
      <c r="KF135" s="143"/>
      <c r="KG135" s="143"/>
      <c r="KH135" s="143"/>
      <c r="KI135" s="122"/>
      <c r="KJ135" s="122"/>
      <c r="KK135" s="122"/>
      <c r="KL135" s="122"/>
      <c r="KM135" s="122"/>
      <c r="KN135" s="167"/>
      <c r="KO135" s="193"/>
      <c r="KP135" s="247"/>
      <c r="KQ135" s="229"/>
      <c r="KR135" s="142" t="s">
        <v>109</v>
      </c>
      <c r="KS135" s="143"/>
      <c r="KT135" s="143"/>
      <c r="KU135" s="143"/>
      <c r="KV135" s="143"/>
      <c r="KW135" s="143"/>
      <c r="KX135" s="122"/>
      <c r="KY135" s="122"/>
      <c r="KZ135" s="122"/>
      <c r="LA135" s="122"/>
      <c r="LB135" s="122"/>
      <c r="LC135" s="167"/>
      <c r="LD135" s="193"/>
      <c r="LE135" s="247"/>
      <c r="LF135" s="229"/>
      <c r="LG135" s="271"/>
      <c r="LH135" s="142" t="s">
        <v>109</v>
      </c>
      <c r="LI135" s="143"/>
      <c r="LJ135" s="143"/>
      <c r="LK135" s="143"/>
      <c r="LL135" s="143"/>
      <c r="LM135" s="144"/>
      <c r="LN135" s="143"/>
      <c r="LO135" s="143"/>
      <c r="LP135" s="121"/>
      <c r="LQ135" s="122"/>
      <c r="LR135" s="122"/>
      <c r="LS135" s="122"/>
      <c r="LT135" s="122"/>
      <c r="LU135" s="122"/>
      <c r="LV135" s="122"/>
      <c r="LW135" s="122"/>
      <c r="LX135" s="167"/>
      <c r="LY135" s="193"/>
      <c r="LZ135" s="131">
        <f t="shared" si="150"/>
        <v>0</v>
      </c>
      <c r="MA135" s="132" t="e">
        <f t="shared" si="154"/>
        <v>#VALUE!</v>
      </c>
      <c r="MB135" s="229"/>
      <c r="MC135" s="142" t="s">
        <v>109</v>
      </c>
      <c r="MD135" s="143"/>
      <c r="ME135" s="143"/>
      <c r="MF135" s="143"/>
      <c r="MG135" s="143"/>
      <c r="MH135" s="144"/>
      <c r="MI135" s="143"/>
      <c r="MJ135" s="143"/>
      <c r="MK135" s="121"/>
      <c r="ML135" s="122"/>
      <c r="MM135" s="122"/>
      <c r="MN135" s="122"/>
      <c r="MO135" s="122"/>
      <c r="MP135" s="122"/>
      <c r="MQ135" s="122"/>
      <c r="MR135" s="122"/>
      <c r="MS135" s="167"/>
      <c r="MT135" s="193"/>
      <c r="MU135" s="131">
        <f t="shared" si="151"/>
        <v>0</v>
      </c>
      <c r="MV135" s="132" t="e">
        <f t="shared" si="155"/>
        <v>#VALUE!</v>
      </c>
      <c r="MX135" s="142" t="s">
        <v>109</v>
      </c>
      <c r="MY135" s="143"/>
      <c r="MZ135" s="143"/>
      <c r="NA135" s="143"/>
      <c r="NB135" s="143"/>
      <c r="NC135" s="144"/>
      <c r="ND135" s="143"/>
      <c r="NE135" s="143"/>
      <c r="NF135" s="121"/>
      <c r="NG135" s="122"/>
      <c r="NH135" s="122"/>
      <c r="NI135" s="122"/>
      <c r="NJ135" s="122"/>
      <c r="NK135" s="122"/>
      <c r="NL135" s="122"/>
      <c r="NM135" s="122"/>
      <c r="NN135" s="167"/>
      <c r="NO135" s="193"/>
      <c r="NP135" s="131">
        <f t="shared" si="152"/>
        <v>0</v>
      </c>
      <c r="NQ135" s="132" t="e">
        <f t="shared" si="156"/>
        <v>#VALUE!</v>
      </c>
      <c r="NS135" s="142" t="s">
        <v>109</v>
      </c>
      <c r="NT135" s="143"/>
      <c r="NU135" s="143"/>
      <c r="NV135" s="143"/>
      <c r="NW135" s="143"/>
      <c r="NX135" s="144"/>
      <c r="NY135" s="143"/>
      <c r="NZ135" s="143"/>
      <c r="OA135" s="121"/>
      <c r="OB135" s="122"/>
      <c r="OC135" s="122"/>
      <c r="OD135" s="122"/>
      <c r="OE135" s="122"/>
      <c r="OF135" s="122"/>
      <c r="OG135" s="122"/>
      <c r="OH135" s="122"/>
      <c r="OI135" s="167"/>
      <c r="OJ135" s="193"/>
      <c r="OK135" s="131">
        <f t="shared" si="153"/>
        <v>0</v>
      </c>
      <c r="OL135" s="132" t="e">
        <f t="shared" si="157"/>
        <v>#VALUE!</v>
      </c>
      <c r="OQ135" s="373" t="s">
        <v>109</v>
      </c>
      <c r="OR135" s="485"/>
      <c r="OS135" s="485"/>
      <c r="OT135" s="485"/>
      <c r="OU135" s="485"/>
      <c r="OV135" s="485"/>
      <c r="OW135" s="358"/>
      <c r="OX135" s="358"/>
      <c r="OY135" s="358"/>
      <c r="OZ135" s="358"/>
      <c r="PA135" s="358"/>
      <c r="PB135" s="508"/>
      <c r="PC135" s="476"/>
      <c r="PD135" s="495"/>
      <c r="PE135" s="496"/>
      <c r="PF135" s="142" t="s">
        <v>109</v>
      </c>
      <c r="PG135" s="143"/>
      <c r="PH135" s="143"/>
      <c r="PI135" s="143"/>
      <c r="PJ135" s="143"/>
      <c r="PK135" s="143"/>
      <c r="PL135" s="122"/>
      <c r="PM135" s="122"/>
      <c r="PN135" s="122"/>
      <c r="PO135" s="122"/>
      <c r="PP135" s="122"/>
      <c r="PQ135" s="167"/>
      <c r="PR135" s="193"/>
      <c r="PS135" s="247"/>
      <c r="PT135" s="229"/>
      <c r="PU135" s="142" t="s">
        <v>109</v>
      </c>
      <c r="PV135" s="143"/>
      <c r="PW135" s="143"/>
      <c r="PX135" s="143"/>
      <c r="PY135" s="143"/>
      <c r="PZ135" s="143"/>
      <c r="QA135" s="122"/>
      <c r="QB135" s="122"/>
      <c r="QC135" s="122"/>
      <c r="QD135" s="122"/>
      <c r="QE135" s="122"/>
      <c r="QF135" s="167"/>
      <c r="QG135" s="193"/>
      <c r="QH135" s="247"/>
      <c r="QI135" s="229"/>
      <c r="QJ135" s="142" t="s">
        <v>109</v>
      </c>
      <c r="QK135" s="143"/>
      <c r="QL135" s="143"/>
      <c r="QM135" s="143"/>
      <c r="QN135" s="143"/>
      <c r="QO135" s="143"/>
      <c r="QP135" s="122"/>
      <c r="QQ135" s="122"/>
      <c r="QR135" s="122"/>
      <c r="QS135" s="122"/>
      <c r="QT135" s="122"/>
      <c r="QU135" s="167"/>
      <c r="QV135" s="193"/>
      <c r="QW135" s="247"/>
      <c r="QX135" s="229"/>
      <c r="QY135" s="142" t="s">
        <v>109</v>
      </c>
      <c r="QZ135" s="143"/>
      <c r="RA135" s="143"/>
      <c r="RB135" s="143"/>
      <c r="RC135" s="143"/>
      <c r="RD135" s="143"/>
      <c r="RE135" s="122"/>
      <c r="RF135" s="122"/>
      <c r="RG135" s="122"/>
      <c r="RH135" s="122"/>
      <c r="RI135" s="122"/>
      <c r="RJ135" s="167"/>
      <c r="RK135" s="193"/>
      <c r="RL135" s="247"/>
      <c r="RM135" s="229"/>
    </row>
    <row r="136" spans="1:481" ht="14.4">
      <c r="A136" s="142" t="s">
        <v>110</v>
      </c>
      <c r="B136" s="143"/>
      <c r="C136" s="143"/>
      <c r="D136" s="143"/>
      <c r="E136" s="143"/>
      <c r="F136" s="143"/>
      <c r="G136" s="122"/>
      <c r="H136" s="122"/>
      <c r="I136" s="122"/>
      <c r="J136" s="122"/>
      <c r="K136" s="122"/>
      <c r="L136" s="167"/>
      <c r="M136" s="193"/>
      <c r="N136" s="247"/>
      <c r="O136" s="229"/>
      <c r="Q136" s="142" t="s">
        <v>110</v>
      </c>
      <c r="R136" s="143"/>
      <c r="S136" s="143"/>
      <c r="T136" s="143"/>
      <c r="U136" s="143"/>
      <c r="V136" s="143"/>
      <c r="W136" s="122"/>
      <c r="X136" s="122"/>
      <c r="Y136" s="122"/>
      <c r="Z136" s="122"/>
      <c r="AA136" s="122"/>
      <c r="AB136" s="167"/>
      <c r="AC136" s="193"/>
      <c r="AD136" s="247"/>
      <c r="AE136" s="229"/>
      <c r="AF136" s="142" t="s">
        <v>110</v>
      </c>
      <c r="AG136" s="143"/>
      <c r="AH136" s="143"/>
      <c r="AI136" s="143"/>
      <c r="AJ136" s="143"/>
      <c r="AK136" s="143"/>
      <c r="AL136" s="122"/>
      <c r="AM136" s="122"/>
      <c r="AN136" s="122"/>
      <c r="AO136" s="122"/>
      <c r="AP136" s="122"/>
      <c r="AQ136" s="167"/>
      <c r="AR136" s="193"/>
      <c r="AS136" s="247"/>
      <c r="AT136" s="229"/>
      <c r="AU136" s="142" t="s">
        <v>110</v>
      </c>
      <c r="AV136" s="143"/>
      <c r="AW136" s="143"/>
      <c r="AX136" s="143"/>
      <c r="AY136" s="143"/>
      <c r="AZ136" s="143"/>
      <c r="BA136" s="122"/>
      <c r="BB136" s="122"/>
      <c r="BC136" s="122"/>
      <c r="BD136" s="122"/>
      <c r="BE136" s="122"/>
      <c r="BF136" s="167"/>
      <c r="BG136" s="193"/>
      <c r="BH136" s="247"/>
      <c r="BI136" s="229"/>
      <c r="BJ136" s="400"/>
      <c r="BK136" s="142" t="s">
        <v>110</v>
      </c>
      <c r="BL136" s="143"/>
      <c r="BM136" s="143"/>
      <c r="BN136" s="143"/>
      <c r="BO136" s="143"/>
      <c r="BP136" s="143"/>
      <c r="BQ136" s="122"/>
      <c r="BR136" s="122"/>
      <c r="BS136" s="122"/>
      <c r="BT136" s="122"/>
      <c r="BU136" s="122"/>
      <c r="BV136" s="167"/>
      <c r="BW136" s="193"/>
      <c r="BX136" s="247"/>
      <c r="BY136" s="229"/>
      <c r="BZ136" s="400"/>
      <c r="CA136" s="142" t="s">
        <v>110</v>
      </c>
      <c r="CB136" s="143"/>
      <c r="CC136" s="143"/>
      <c r="CD136" s="143"/>
      <c r="CE136" s="143"/>
      <c r="CF136" s="143"/>
      <c r="CG136" s="122"/>
      <c r="CH136" s="122"/>
      <c r="CI136" s="122"/>
      <c r="CJ136" s="122"/>
      <c r="CK136" s="122"/>
      <c r="CL136" s="167"/>
      <c r="CM136" s="193"/>
      <c r="CN136" s="247"/>
      <c r="CO136" s="229"/>
      <c r="CP136" s="403" t="s">
        <v>110</v>
      </c>
      <c r="CQ136" s="404"/>
      <c r="CR136" s="404"/>
      <c r="CS136" s="404"/>
      <c r="CT136" s="404"/>
      <c r="CU136" s="404"/>
      <c r="CV136" s="401"/>
      <c r="CW136" s="401"/>
      <c r="CX136" s="401"/>
      <c r="CY136" s="401"/>
      <c r="CZ136" s="401"/>
      <c r="DA136" s="415"/>
      <c r="DB136" s="398"/>
      <c r="DC136" s="399"/>
      <c r="DD136" s="400"/>
      <c r="DE136" s="142" t="s">
        <v>110</v>
      </c>
      <c r="DF136" s="143"/>
      <c r="DG136" s="143"/>
      <c r="DH136" s="143"/>
      <c r="DI136" s="143"/>
      <c r="DJ136" s="143"/>
      <c r="DK136" s="122"/>
      <c r="DL136" s="122"/>
      <c r="DM136" s="122"/>
      <c r="DN136" s="122"/>
      <c r="DO136" s="122"/>
      <c r="DP136" s="167"/>
      <c r="DQ136" s="193"/>
      <c r="DR136" s="247"/>
      <c r="DS136" s="229"/>
      <c r="DT136" s="142" t="s">
        <v>110</v>
      </c>
      <c r="DU136" s="143"/>
      <c r="DV136" s="143"/>
      <c r="DW136" s="143"/>
      <c r="DX136" s="143"/>
      <c r="DY136" s="143"/>
      <c r="DZ136" s="122"/>
      <c r="EA136" s="122"/>
      <c r="EB136" s="122"/>
      <c r="EC136" s="122"/>
      <c r="ED136" s="122"/>
      <c r="EE136" s="167"/>
      <c r="EF136" s="193"/>
      <c r="EG136" s="247"/>
      <c r="EH136" s="229"/>
      <c r="EI136" s="142" t="s">
        <v>110</v>
      </c>
      <c r="EJ136" s="143"/>
      <c r="EK136" s="143"/>
      <c r="EL136" s="143"/>
      <c r="EM136" s="143"/>
      <c r="EN136" s="143"/>
      <c r="EO136" s="122"/>
      <c r="EP136" s="122"/>
      <c r="EQ136" s="122"/>
      <c r="ER136" s="122"/>
      <c r="ES136" s="122"/>
      <c r="ET136" s="167"/>
      <c r="EU136" s="193"/>
      <c r="EV136" s="247"/>
      <c r="EW136" s="229"/>
      <c r="EX136" s="142" t="s">
        <v>110</v>
      </c>
      <c r="EY136" s="143"/>
      <c r="EZ136" s="143"/>
      <c r="FA136" s="143"/>
      <c r="FB136" s="143"/>
      <c r="FC136" s="143"/>
      <c r="FD136" s="122"/>
      <c r="FE136" s="122"/>
      <c r="FF136" s="122"/>
      <c r="FG136" s="122"/>
      <c r="FH136" s="122"/>
      <c r="FI136" s="167"/>
      <c r="FJ136" s="193"/>
      <c r="FK136" s="247"/>
      <c r="FL136" s="229"/>
      <c r="FM136" s="142" t="s">
        <v>110</v>
      </c>
      <c r="FN136" s="143"/>
      <c r="FO136" s="143"/>
      <c r="FP136" s="143"/>
      <c r="FQ136" s="143"/>
      <c r="FR136" s="143"/>
      <c r="FS136" s="122"/>
      <c r="FT136" s="122"/>
      <c r="FU136" s="122"/>
      <c r="FV136" s="122"/>
      <c r="FW136" s="122"/>
      <c r="FX136" s="167"/>
      <c r="FY136" s="193"/>
      <c r="FZ136" s="247"/>
      <c r="GA136" s="229"/>
      <c r="GB136" s="142" t="s">
        <v>110</v>
      </c>
      <c r="GC136" s="143"/>
      <c r="GD136" s="143"/>
      <c r="GE136" s="143"/>
      <c r="GF136" s="143"/>
      <c r="GG136" s="143"/>
      <c r="GH136" s="122"/>
      <c r="GI136" s="122"/>
      <c r="GJ136" s="122"/>
      <c r="GK136" s="122"/>
      <c r="GL136" s="122"/>
      <c r="GM136" s="167"/>
      <c r="GN136" s="193"/>
      <c r="GO136" s="247"/>
      <c r="GP136" s="229"/>
      <c r="GQ136" s="142" t="s">
        <v>110</v>
      </c>
      <c r="GR136" s="143"/>
      <c r="GS136" s="143"/>
      <c r="GT136" s="143"/>
      <c r="GU136" s="143"/>
      <c r="GV136" s="143"/>
      <c r="GW136" s="122"/>
      <c r="GX136" s="122"/>
      <c r="GY136" s="122"/>
      <c r="GZ136" s="122"/>
      <c r="HA136" s="122"/>
      <c r="HB136" s="167"/>
      <c r="HC136" s="193"/>
      <c r="HD136" s="247"/>
      <c r="HE136" s="229"/>
      <c r="HF136" s="142" t="s">
        <v>110</v>
      </c>
      <c r="HG136" s="143"/>
      <c r="HH136" s="143"/>
      <c r="HI136" s="143"/>
      <c r="HJ136" s="143"/>
      <c r="HK136" s="143"/>
      <c r="HL136" s="122"/>
      <c r="HM136" s="122"/>
      <c r="HN136" s="122"/>
      <c r="HO136" s="122"/>
      <c r="HP136" s="122"/>
      <c r="HQ136" s="167"/>
      <c r="HR136" s="193"/>
      <c r="HS136" s="247"/>
      <c r="HT136" s="229"/>
      <c r="HU136" s="142" t="s">
        <v>110</v>
      </c>
      <c r="HV136" s="143"/>
      <c r="HW136" s="143"/>
      <c r="HX136" s="143"/>
      <c r="HY136" s="143"/>
      <c r="HZ136" s="143"/>
      <c r="IA136" s="122"/>
      <c r="IB136" s="122"/>
      <c r="IC136" s="122"/>
      <c r="ID136" s="122"/>
      <c r="IE136" s="122"/>
      <c r="IF136" s="167"/>
      <c r="IG136" s="193"/>
      <c r="IH136" s="247"/>
      <c r="II136" s="229"/>
      <c r="IJ136" s="142" t="s">
        <v>110</v>
      </c>
      <c r="IK136" s="143"/>
      <c r="IL136" s="143"/>
      <c r="IM136" s="143"/>
      <c r="IN136" s="143"/>
      <c r="IO136" s="143"/>
      <c r="IP136" s="122"/>
      <c r="IQ136" s="122"/>
      <c r="IR136" s="122"/>
      <c r="IS136" s="122"/>
      <c r="IT136" s="122"/>
      <c r="IU136" s="167"/>
      <c r="IV136" s="193"/>
      <c r="IW136" s="247"/>
      <c r="IX136" s="229"/>
      <c r="IY136" s="142" t="s">
        <v>110</v>
      </c>
      <c r="IZ136" s="143"/>
      <c r="JA136" s="143"/>
      <c r="JB136" s="143"/>
      <c r="JC136" s="143"/>
      <c r="JD136" s="143"/>
      <c r="JE136" s="122"/>
      <c r="JF136" s="122"/>
      <c r="JG136" s="122"/>
      <c r="JH136" s="122"/>
      <c r="JI136" s="122"/>
      <c r="JJ136" s="167"/>
      <c r="JK136" s="193"/>
      <c r="JL136" s="247"/>
      <c r="JM136" s="229"/>
      <c r="JN136" s="142" t="s">
        <v>110</v>
      </c>
      <c r="JO136" s="143"/>
      <c r="JP136" s="143"/>
      <c r="JQ136" s="143"/>
      <c r="JR136" s="143"/>
      <c r="JS136" s="143"/>
      <c r="JT136" s="122"/>
      <c r="JU136" s="122"/>
      <c r="JV136" s="122"/>
      <c r="JW136" s="122"/>
      <c r="JX136" s="122"/>
      <c r="JY136" s="167"/>
      <c r="JZ136" s="193"/>
      <c r="KA136" s="247"/>
      <c r="KB136" s="229"/>
      <c r="KC136" s="142" t="s">
        <v>110</v>
      </c>
      <c r="KD136" s="143"/>
      <c r="KE136" s="143"/>
      <c r="KF136" s="143"/>
      <c r="KG136" s="143"/>
      <c r="KH136" s="143"/>
      <c r="KI136" s="122"/>
      <c r="KJ136" s="122"/>
      <c r="KK136" s="122"/>
      <c r="KL136" s="122"/>
      <c r="KM136" s="122"/>
      <c r="KN136" s="167"/>
      <c r="KO136" s="193"/>
      <c r="KP136" s="247"/>
      <c r="KQ136" s="229"/>
      <c r="KR136" s="142" t="s">
        <v>110</v>
      </c>
      <c r="KS136" s="143"/>
      <c r="KT136" s="143"/>
      <c r="KU136" s="143"/>
      <c r="KV136" s="143"/>
      <c r="KW136" s="143"/>
      <c r="KX136" s="122"/>
      <c r="KY136" s="122"/>
      <c r="KZ136" s="122"/>
      <c r="LA136" s="122"/>
      <c r="LB136" s="122"/>
      <c r="LC136" s="167"/>
      <c r="LD136" s="193"/>
      <c r="LE136" s="247"/>
      <c r="LF136" s="229"/>
      <c r="LG136" s="271"/>
      <c r="LH136" s="142" t="s">
        <v>110</v>
      </c>
      <c r="LI136" s="143"/>
      <c r="LJ136" s="143"/>
      <c r="LK136" s="143"/>
      <c r="LL136" s="143"/>
      <c r="LM136" s="144"/>
      <c r="LN136" s="143"/>
      <c r="LO136" s="143"/>
      <c r="LP136" s="121"/>
      <c r="LQ136" s="122"/>
      <c r="LR136" s="122"/>
      <c r="LS136" s="122"/>
      <c r="LT136" s="122"/>
      <c r="LU136" s="122"/>
      <c r="LV136" s="122"/>
      <c r="LW136" s="122"/>
      <c r="LX136" s="167"/>
      <c r="LY136" s="193"/>
      <c r="LZ136" s="131">
        <f t="shared" si="150"/>
        <v>0</v>
      </c>
      <c r="MA136" s="132" t="e">
        <f t="shared" si="154"/>
        <v>#VALUE!</v>
      </c>
      <c r="MB136" s="229"/>
      <c r="MC136" s="142" t="s">
        <v>110</v>
      </c>
      <c r="MD136" s="143"/>
      <c r="ME136" s="143"/>
      <c r="MF136" s="143"/>
      <c r="MG136" s="143"/>
      <c r="MH136" s="144"/>
      <c r="MI136" s="143"/>
      <c r="MJ136" s="143"/>
      <c r="MK136" s="121"/>
      <c r="ML136" s="122"/>
      <c r="MM136" s="122"/>
      <c r="MN136" s="122"/>
      <c r="MO136" s="122"/>
      <c r="MP136" s="122"/>
      <c r="MQ136" s="122"/>
      <c r="MR136" s="122"/>
      <c r="MS136" s="167"/>
      <c r="MT136" s="193"/>
      <c r="MU136" s="131">
        <f t="shared" si="151"/>
        <v>0</v>
      </c>
      <c r="MV136" s="132" t="e">
        <f t="shared" si="155"/>
        <v>#VALUE!</v>
      </c>
      <c r="MX136" s="142" t="s">
        <v>110</v>
      </c>
      <c r="MY136" s="143"/>
      <c r="MZ136" s="143"/>
      <c r="NA136" s="143"/>
      <c r="NB136" s="143"/>
      <c r="NC136" s="144"/>
      <c r="ND136" s="143"/>
      <c r="NE136" s="143"/>
      <c r="NF136" s="121"/>
      <c r="NG136" s="122"/>
      <c r="NH136" s="122"/>
      <c r="NI136" s="122"/>
      <c r="NJ136" s="122"/>
      <c r="NK136" s="122"/>
      <c r="NL136" s="122"/>
      <c r="NM136" s="122"/>
      <c r="NN136" s="167"/>
      <c r="NO136" s="193"/>
      <c r="NP136" s="131">
        <f t="shared" si="152"/>
        <v>0</v>
      </c>
      <c r="NQ136" s="132" t="e">
        <f t="shared" si="156"/>
        <v>#VALUE!</v>
      </c>
      <c r="NS136" s="142" t="s">
        <v>110</v>
      </c>
      <c r="NT136" s="143"/>
      <c r="NU136" s="143"/>
      <c r="NV136" s="143"/>
      <c r="NW136" s="143"/>
      <c r="NX136" s="144"/>
      <c r="NY136" s="143"/>
      <c r="NZ136" s="143"/>
      <c r="OA136" s="121"/>
      <c r="OB136" s="122"/>
      <c r="OC136" s="122"/>
      <c r="OD136" s="122"/>
      <c r="OE136" s="122"/>
      <c r="OF136" s="122"/>
      <c r="OG136" s="122"/>
      <c r="OH136" s="122"/>
      <c r="OI136" s="167"/>
      <c r="OJ136" s="193"/>
      <c r="OK136" s="131">
        <f t="shared" si="153"/>
        <v>0</v>
      </c>
      <c r="OL136" s="132" t="e">
        <f t="shared" si="157"/>
        <v>#VALUE!</v>
      </c>
      <c r="OQ136" s="373" t="s">
        <v>110</v>
      </c>
      <c r="OR136" s="485"/>
      <c r="OS136" s="485"/>
      <c r="OT136" s="485"/>
      <c r="OU136" s="485"/>
      <c r="OV136" s="485"/>
      <c r="OW136" s="358"/>
      <c r="OX136" s="358"/>
      <c r="OY136" s="358"/>
      <c r="OZ136" s="358"/>
      <c r="PA136" s="358"/>
      <c r="PB136" s="508"/>
      <c r="PC136" s="476"/>
      <c r="PD136" s="495"/>
      <c r="PE136" s="496"/>
      <c r="PF136" s="142" t="s">
        <v>110</v>
      </c>
      <c r="PG136" s="143"/>
      <c r="PH136" s="143"/>
      <c r="PI136" s="143"/>
      <c r="PJ136" s="143"/>
      <c r="PK136" s="143"/>
      <c r="PL136" s="122"/>
      <c r="PM136" s="122"/>
      <c r="PN136" s="122"/>
      <c r="PO136" s="122"/>
      <c r="PP136" s="122"/>
      <c r="PQ136" s="167"/>
      <c r="PR136" s="193"/>
      <c r="PS136" s="247"/>
      <c r="PT136" s="229"/>
      <c r="PU136" s="142" t="s">
        <v>110</v>
      </c>
      <c r="PV136" s="143"/>
      <c r="PW136" s="143"/>
      <c r="PX136" s="143"/>
      <c r="PY136" s="143"/>
      <c r="PZ136" s="143"/>
      <c r="QA136" s="122"/>
      <c r="QB136" s="122"/>
      <c r="QC136" s="122"/>
      <c r="QD136" s="122"/>
      <c r="QE136" s="122"/>
      <c r="QF136" s="167"/>
      <c r="QG136" s="193"/>
      <c r="QH136" s="247"/>
      <c r="QI136" s="229"/>
      <c r="QJ136" s="142" t="s">
        <v>110</v>
      </c>
      <c r="QK136" s="143"/>
      <c r="QL136" s="143"/>
      <c r="QM136" s="143"/>
      <c r="QN136" s="143"/>
      <c r="QO136" s="143"/>
      <c r="QP136" s="122"/>
      <c r="QQ136" s="122"/>
      <c r="QR136" s="122"/>
      <c r="QS136" s="122"/>
      <c r="QT136" s="122"/>
      <c r="QU136" s="167"/>
      <c r="QV136" s="193"/>
      <c r="QW136" s="247"/>
      <c r="QX136" s="229"/>
      <c r="QY136" s="142" t="s">
        <v>110</v>
      </c>
      <c r="QZ136" s="143"/>
      <c r="RA136" s="143"/>
      <c r="RB136" s="143"/>
      <c r="RC136" s="143"/>
      <c r="RD136" s="143"/>
      <c r="RE136" s="122"/>
      <c r="RF136" s="122"/>
      <c r="RG136" s="122"/>
      <c r="RH136" s="122"/>
      <c r="RI136" s="122"/>
      <c r="RJ136" s="167"/>
      <c r="RK136" s="193"/>
      <c r="RL136" s="247"/>
      <c r="RM136" s="229"/>
    </row>
    <row r="137" spans="1:481" ht="14.4">
      <c r="A137" s="248"/>
      <c r="B137" s="249"/>
      <c r="C137" s="249"/>
      <c r="D137" s="249"/>
      <c r="E137" s="249"/>
      <c r="F137" s="249"/>
      <c r="G137" s="197"/>
      <c r="H137" s="197"/>
      <c r="I137" s="199"/>
      <c r="J137" s="181"/>
      <c r="K137" s="181"/>
      <c r="L137" s="250"/>
      <c r="M137" s="251"/>
      <c r="N137" s="252"/>
      <c r="O137" s="253"/>
      <c r="Q137" s="248"/>
      <c r="R137" s="249"/>
      <c r="S137" s="249"/>
      <c r="T137" s="249"/>
      <c r="U137" s="249"/>
      <c r="V137" s="249"/>
      <c r="W137" s="197"/>
      <c r="X137" s="197"/>
      <c r="Y137" s="199"/>
      <c r="Z137" s="181"/>
      <c r="AA137" s="181"/>
      <c r="AB137" s="250"/>
      <c r="AC137" s="251"/>
      <c r="AD137" s="252"/>
      <c r="AE137" s="253"/>
      <c r="AF137" s="248"/>
      <c r="AG137" s="249"/>
      <c r="AH137" s="249"/>
      <c r="AI137" s="249"/>
      <c r="AJ137" s="249"/>
      <c r="AK137" s="249"/>
      <c r="AL137" s="197"/>
      <c r="AM137" s="197"/>
      <c r="AN137" s="199"/>
      <c r="AO137" s="181"/>
      <c r="AP137" s="181"/>
      <c r="AQ137" s="250"/>
      <c r="AR137" s="251"/>
      <c r="AS137" s="252"/>
      <c r="AT137" s="253"/>
      <c r="AU137" s="248"/>
      <c r="AV137" s="249"/>
      <c r="AW137" s="249"/>
      <c r="AX137" s="249"/>
      <c r="AY137" s="249"/>
      <c r="AZ137" s="249"/>
      <c r="BA137" s="197"/>
      <c r="BB137" s="197"/>
      <c r="BC137" s="199"/>
      <c r="BD137" s="181"/>
      <c r="BE137" s="181"/>
      <c r="BF137" s="250"/>
      <c r="BG137" s="251"/>
      <c r="BH137" s="252"/>
      <c r="BI137" s="253"/>
      <c r="BJ137" s="253"/>
      <c r="BK137" s="248"/>
      <c r="BL137" s="249"/>
      <c r="BM137" s="249"/>
      <c r="BN137" s="249"/>
      <c r="BO137" s="249"/>
      <c r="BP137" s="249"/>
      <c r="BQ137" s="197"/>
      <c r="BR137" s="197"/>
      <c r="BS137" s="199"/>
      <c r="BT137" s="181"/>
      <c r="BU137" s="181"/>
      <c r="BV137" s="250"/>
      <c r="BW137" s="251"/>
      <c r="BX137" s="252"/>
      <c r="BY137" s="253"/>
      <c r="BZ137" s="253"/>
      <c r="CA137" s="248"/>
      <c r="CB137" s="249"/>
      <c r="CC137" s="249"/>
      <c r="CD137" s="249"/>
      <c r="CE137" s="249"/>
      <c r="CF137" s="249"/>
      <c r="CG137" s="197"/>
      <c r="CH137" s="197"/>
      <c r="CI137" s="199"/>
      <c r="CJ137" s="181"/>
      <c r="CK137" s="181"/>
      <c r="CL137" s="250"/>
      <c r="CM137" s="251"/>
      <c r="CN137" s="252"/>
      <c r="CO137" s="253"/>
      <c r="CP137" s="248"/>
      <c r="CQ137" s="249"/>
      <c r="CR137" s="249"/>
      <c r="CS137" s="249"/>
      <c r="CT137" s="249"/>
      <c r="CU137" s="249"/>
      <c r="CV137" s="378"/>
      <c r="CW137" s="378"/>
      <c r="CX137" s="379"/>
      <c r="CY137" s="349"/>
      <c r="CZ137" s="349"/>
      <c r="DA137" s="250"/>
      <c r="DB137" s="416"/>
      <c r="DC137" s="252"/>
      <c r="DD137" s="253"/>
      <c r="DE137" s="248"/>
      <c r="DF137" s="249"/>
      <c r="DG137" s="249"/>
      <c r="DH137" s="249"/>
      <c r="DI137" s="249"/>
      <c r="DJ137" s="249"/>
      <c r="DK137" s="197"/>
      <c r="DL137" s="197"/>
      <c r="DM137" s="199"/>
      <c r="DN137" s="181"/>
      <c r="DO137" s="181"/>
      <c r="DP137" s="250"/>
      <c r="DQ137" s="251"/>
      <c r="DR137" s="252"/>
      <c r="DS137" s="253"/>
      <c r="DT137" s="248"/>
      <c r="DU137" s="249"/>
      <c r="DV137" s="249"/>
      <c r="DW137" s="249"/>
      <c r="DX137" s="249"/>
      <c r="DY137" s="249"/>
      <c r="DZ137" s="197"/>
      <c r="EA137" s="197"/>
      <c r="EB137" s="199"/>
      <c r="EC137" s="181"/>
      <c r="ED137" s="181"/>
      <c r="EE137" s="250"/>
      <c r="EF137" s="251"/>
      <c r="EG137" s="252"/>
      <c r="EH137" s="253"/>
      <c r="EI137" s="248"/>
      <c r="EJ137" s="249"/>
      <c r="EK137" s="249"/>
      <c r="EL137" s="249"/>
      <c r="EM137" s="249"/>
      <c r="EN137" s="249"/>
      <c r="EO137" s="197"/>
      <c r="EP137" s="197"/>
      <c r="EQ137" s="199"/>
      <c r="ER137" s="181"/>
      <c r="ES137" s="181"/>
      <c r="ET137" s="250"/>
      <c r="EU137" s="251"/>
      <c r="EV137" s="252"/>
      <c r="EW137" s="253"/>
      <c r="EX137" s="248"/>
      <c r="EY137" s="249"/>
      <c r="EZ137" s="249"/>
      <c r="FA137" s="249"/>
      <c r="FB137" s="249"/>
      <c r="FC137" s="249"/>
      <c r="FD137" s="197"/>
      <c r="FE137" s="197"/>
      <c r="FF137" s="199"/>
      <c r="FG137" s="181"/>
      <c r="FH137" s="181"/>
      <c r="FI137" s="250"/>
      <c r="FJ137" s="251"/>
      <c r="FK137" s="252"/>
      <c r="FL137" s="253"/>
      <c r="FM137" s="248"/>
      <c r="FN137" s="249"/>
      <c r="FO137" s="249"/>
      <c r="FP137" s="249"/>
      <c r="FQ137" s="249"/>
      <c r="FR137" s="249"/>
      <c r="FS137" s="197"/>
      <c r="FT137" s="197"/>
      <c r="FU137" s="199"/>
      <c r="FV137" s="181"/>
      <c r="FW137" s="181"/>
      <c r="FX137" s="250"/>
      <c r="FY137" s="251"/>
      <c r="FZ137" s="252"/>
      <c r="GA137" s="253"/>
      <c r="GB137" s="248"/>
      <c r="GC137" s="249"/>
      <c r="GD137" s="249"/>
      <c r="GE137" s="249"/>
      <c r="GF137" s="249"/>
      <c r="GG137" s="249"/>
      <c r="GH137" s="197"/>
      <c r="GI137" s="197"/>
      <c r="GJ137" s="199"/>
      <c r="GK137" s="181"/>
      <c r="GL137" s="181"/>
      <c r="GM137" s="250"/>
      <c r="GN137" s="251"/>
      <c r="GO137" s="252"/>
      <c r="GP137" s="253"/>
      <c r="GQ137" s="248"/>
      <c r="GR137" s="249"/>
      <c r="GS137" s="249"/>
      <c r="GT137" s="249"/>
      <c r="GU137" s="249"/>
      <c r="GV137" s="249"/>
      <c r="GW137" s="197"/>
      <c r="GX137" s="197"/>
      <c r="GY137" s="199"/>
      <c r="GZ137" s="181"/>
      <c r="HA137" s="181"/>
      <c r="HB137" s="250"/>
      <c r="HC137" s="251"/>
      <c r="HD137" s="252"/>
      <c r="HE137" s="253"/>
      <c r="HF137" s="248"/>
      <c r="HG137" s="249"/>
      <c r="HH137" s="249"/>
      <c r="HI137" s="249"/>
      <c r="HJ137" s="249"/>
      <c r="HK137" s="249"/>
      <c r="HL137" s="197"/>
      <c r="HM137" s="197"/>
      <c r="HN137" s="199"/>
      <c r="HO137" s="181"/>
      <c r="HP137" s="181"/>
      <c r="HQ137" s="250"/>
      <c r="HR137" s="251"/>
      <c r="HS137" s="252"/>
      <c r="HT137" s="253"/>
      <c r="HU137" s="248"/>
      <c r="HV137" s="249"/>
      <c r="HW137" s="249"/>
      <c r="HX137" s="249"/>
      <c r="HY137" s="249"/>
      <c r="HZ137" s="249"/>
      <c r="IA137" s="197"/>
      <c r="IB137" s="197"/>
      <c r="IC137" s="199"/>
      <c r="ID137" s="181"/>
      <c r="IE137" s="181"/>
      <c r="IF137" s="250"/>
      <c r="IG137" s="251"/>
      <c r="IH137" s="252"/>
      <c r="II137" s="253"/>
      <c r="IJ137" s="248"/>
      <c r="IK137" s="249"/>
      <c r="IL137" s="249"/>
      <c r="IM137" s="249"/>
      <c r="IN137" s="249"/>
      <c r="IO137" s="249"/>
      <c r="IP137" s="197"/>
      <c r="IQ137" s="197"/>
      <c r="IR137" s="199"/>
      <c r="IS137" s="181"/>
      <c r="IT137" s="181"/>
      <c r="IU137" s="250"/>
      <c r="IV137" s="251"/>
      <c r="IW137" s="252"/>
      <c r="IX137" s="253"/>
      <c r="IY137" s="248"/>
      <c r="IZ137" s="249"/>
      <c r="JA137" s="249"/>
      <c r="JB137" s="249"/>
      <c r="JC137" s="249"/>
      <c r="JD137" s="249"/>
      <c r="JE137" s="197"/>
      <c r="JF137" s="197"/>
      <c r="JG137" s="199"/>
      <c r="JH137" s="181"/>
      <c r="JI137" s="181"/>
      <c r="JJ137" s="250"/>
      <c r="JK137" s="251"/>
      <c r="JL137" s="252"/>
      <c r="JM137" s="253"/>
      <c r="JN137" s="248"/>
      <c r="JO137" s="249"/>
      <c r="JP137" s="249"/>
      <c r="JQ137" s="249"/>
      <c r="JR137" s="249"/>
      <c r="JS137" s="249"/>
      <c r="JT137" s="197"/>
      <c r="JU137" s="197"/>
      <c r="JV137" s="199"/>
      <c r="JW137" s="181"/>
      <c r="JX137" s="181"/>
      <c r="JY137" s="250"/>
      <c r="JZ137" s="251"/>
      <c r="KA137" s="252"/>
      <c r="KB137" s="253"/>
      <c r="KC137" s="248"/>
      <c r="KD137" s="249"/>
      <c r="KE137" s="249"/>
      <c r="KF137" s="249"/>
      <c r="KG137" s="249"/>
      <c r="KH137" s="249"/>
      <c r="KI137" s="197"/>
      <c r="KJ137" s="197"/>
      <c r="KK137" s="199"/>
      <c r="KL137" s="181"/>
      <c r="KM137" s="181"/>
      <c r="KN137" s="250"/>
      <c r="KO137" s="251"/>
      <c r="KP137" s="252"/>
      <c r="KQ137" s="253"/>
      <c r="KR137" s="248"/>
      <c r="KS137" s="249"/>
      <c r="KT137" s="249"/>
      <c r="KU137" s="249"/>
      <c r="KV137" s="249"/>
      <c r="KW137" s="249"/>
      <c r="KX137" s="197"/>
      <c r="KY137" s="197"/>
      <c r="KZ137" s="199"/>
      <c r="LA137" s="181"/>
      <c r="LB137" s="181"/>
      <c r="LC137" s="250"/>
      <c r="LD137" s="251"/>
      <c r="LE137" s="252"/>
      <c r="LF137" s="253"/>
      <c r="LG137" s="253"/>
      <c r="LH137" s="248"/>
      <c r="LI137" s="249"/>
      <c r="LJ137" s="249"/>
      <c r="LK137" s="249"/>
      <c r="LL137" s="249"/>
      <c r="LM137" s="254"/>
      <c r="LN137" s="249"/>
      <c r="LO137" s="249"/>
      <c r="LP137" s="198"/>
      <c r="LQ137" s="199"/>
      <c r="LR137" s="199"/>
      <c r="LS137" s="199"/>
      <c r="LT137" s="199"/>
      <c r="LU137" s="199"/>
      <c r="LV137" s="181"/>
      <c r="LW137" s="181"/>
      <c r="LX137" s="250"/>
      <c r="LY137" s="251"/>
      <c r="LZ137" s="255">
        <f t="shared" si="150"/>
        <v>0</v>
      </c>
      <c r="MA137" s="256">
        <v>0</v>
      </c>
      <c r="MB137" s="253"/>
      <c r="MC137" s="248"/>
      <c r="MD137" s="249"/>
      <c r="ME137" s="249"/>
      <c r="MF137" s="249"/>
      <c r="MG137" s="249"/>
      <c r="MH137" s="254"/>
      <c r="MI137" s="249"/>
      <c r="MJ137" s="249"/>
      <c r="MK137" s="198"/>
      <c r="ML137" s="199"/>
      <c r="MM137" s="199"/>
      <c r="MN137" s="199"/>
      <c r="MO137" s="199"/>
      <c r="MP137" s="199"/>
      <c r="MQ137" s="181"/>
      <c r="MR137" s="181"/>
      <c r="MS137" s="250"/>
      <c r="MT137" s="251"/>
      <c r="MU137" s="255">
        <f t="shared" si="151"/>
        <v>0</v>
      </c>
      <c r="MV137" s="256">
        <v>0</v>
      </c>
      <c r="MX137" s="248"/>
      <c r="MY137" s="249"/>
      <c r="MZ137" s="249"/>
      <c r="NA137" s="249"/>
      <c r="NB137" s="249"/>
      <c r="NC137" s="254"/>
      <c r="ND137" s="249"/>
      <c r="NE137" s="249"/>
      <c r="NF137" s="198"/>
      <c r="NG137" s="199"/>
      <c r="NH137" s="199"/>
      <c r="NI137" s="199"/>
      <c r="NJ137" s="199"/>
      <c r="NK137" s="199"/>
      <c r="NL137" s="181"/>
      <c r="NM137" s="181"/>
      <c r="NN137" s="250"/>
      <c r="NO137" s="251"/>
      <c r="NP137" s="255">
        <f t="shared" si="152"/>
        <v>0</v>
      </c>
      <c r="NQ137" s="256">
        <v>0</v>
      </c>
      <c r="NS137" s="248"/>
      <c r="NT137" s="249"/>
      <c r="NU137" s="249"/>
      <c r="NV137" s="249"/>
      <c r="NW137" s="249"/>
      <c r="NX137" s="254"/>
      <c r="NY137" s="249"/>
      <c r="NZ137" s="249"/>
      <c r="OA137" s="198"/>
      <c r="OB137" s="199"/>
      <c r="OC137" s="199"/>
      <c r="OD137" s="199"/>
      <c r="OE137" s="199"/>
      <c r="OF137" s="199"/>
      <c r="OG137" s="181"/>
      <c r="OH137" s="181"/>
      <c r="OI137" s="250"/>
      <c r="OJ137" s="251"/>
      <c r="OK137" s="255">
        <f t="shared" si="153"/>
        <v>0</v>
      </c>
      <c r="OL137" s="256">
        <v>0</v>
      </c>
      <c r="OQ137" s="248"/>
      <c r="OR137" s="249"/>
      <c r="OS137" s="249"/>
      <c r="OT137" s="249"/>
      <c r="OU137" s="249"/>
      <c r="OV137" s="249"/>
      <c r="OW137" s="481"/>
      <c r="OX137" s="481"/>
      <c r="OY137" s="482"/>
      <c r="OZ137" s="465"/>
      <c r="PA137" s="465"/>
      <c r="PB137" s="250"/>
      <c r="PC137" s="509"/>
      <c r="PD137" s="252"/>
      <c r="PE137" s="253"/>
      <c r="PF137" s="248"/>
      <c r="PG137" s="249"/>
      <c r="PH137" s="249"/>
      <c r="PI137" s="249"/>
      <c r="PJ137" s="249"/>
      <c r="PK137" s="249"/>
      <c r="PL137" s="197"/>
      <c r="PM137" s="197"/>
      <c r="PN137" s="199"/>
      <c r="PO137" s="181"/>
      <c r="PP137" s="181"/>
      <c r="PQ137" s="250"/>
      <c r="PR137" s="251"/>
      <c r="PS137" s="252"/>
      <c r="PT137" s="253"/>
      <c r="PU137" s="248"/>
      <c r="PV137" s="249"/>
      <c r="PW137" s="249"/>
      <c r="PX137" s="249"/>
      <c r="PY137" s="249"/>
      <c r="PZ137" s="249"/>
      <c r="QA137" s="197"/>
      <c r="QB137" s="197"/>
      <c r="QC137" s="199"/>
      <c r="QD137" s="181"/>
      <c r="QE137" s="181"/>
      <c r="QF137" s="250"/>
      <c r="QG137" s="251"/>
      <c r="QH137" s="252"/>
      <c r="QI137" s="253"/>
      <c r="QJ137" s="248"/>
      <c r="QK137" s="249"/>
      <c r="QL137" s="249"/>
      <c r="QM137" s="249"/>
      <c r="QN137" s="249"/>
      <c r="QO137" s="249"/>
      <c r="QP137" s="197"/>
      <c r="QQ137" s="197"/>
      <c r="QR137" s="199"/>
      <c r="QS137" s="181"/>
      <c r="QT137" s="181"/>
      <c r="QU137" s="250"/>
      <c r="QV137" s="251"/>
      <c r="QW137" s="252"/>
      <c r="QX137" s="253"/>
      <c r="QY137" s="248"/>
      <c r="QZ137" s="249"/>
      <c r="RA137" s="249"/>
      <c r="RB137" s="249"/>
      <c r="RC137" s="249"/>
      <c r="RD137" s="249"/>
      <c r="RE137" s="197"/>
      <c r="RF137" s="197"/>
      <c r="RG137" s="199"/>
      <c r="RH137" s="181"/>
      <c r="RI137" s="181"/>
      <c r="RJ137" s="250"/>
      <c r="RK137" s="251"/>
      <c r="RL137" s="252"/>
      <c r="RM137" s="253"/>
    </row>
    <row r="138" spans="1:481" ht="14.4">
      <c r="A138" s="257"/>
      <c r="B138" s="258"/>
      <c r="C138" s="258"/>
      <c r="D138" s="257"/>
      <c r="E138" s="257"/>
      <c r="F138" s="257"/>
      <c r="G138" s="169"/>
      <c r="H138" s="169"/>
      <c r="I138" s="169"/>
      <c r="J138" s="169"/>
      <c r="K138" s="169"/>
      <c r="L138" s="259"/>
      <c r="M138" s="260"/>
      <c r="N138" s="261"/>
      <c r="O138" s="160"/>
      <c r="P138" s="19"/>
      <c r="Q138" s="257"/>
      <c r="R138" s="258"/>
      <c r="S138" s="258"/>
      <c r="T138" s="257"/>
      <c r="U138" s="257"/>
      <c r="V138" s="257"/>
      <c r="W138" s="169"/>
      <c r="X138" s="169"/>
      <c r="Y138" s="169"/>
      <c r="Z138" s="169"/>
      <c r="AA138" s="169"/>
      <c r="AB138" s="259"/>
      <c r="AC138" s="260"/>
      <c r="AD138" s="261"/>
      <c r="AE138" s="160"/>
      <c r="AF138" s="257"/>
      <c r="AG138" s="258"/>
      <c r="AH138" s="258"/>
      <c r="AI138" s="257"/>
      <c r="AJ138" s="257"/>
      <c r="AK138" s="257"/>
      <c r="AL138" s="169"/>
      <c r="AM138" s="169"/>
      <c r="AN138" s="169"/>
      <c r="AO138" s="169"/>
      <c r="AP138" s="169"/>
      <c r="AQ138" s="259"/>
      <c r="AR138" s="260"/>
      <c r="AS138" s="261"/>
      <c r="AT138" s="160"/>
      <c r="AU138" s="257"/>
      <c r="AV138" s="258"/>
      <c r="AW138" s="258"/>
      <c r="AX138" s="257"/>
      <c r="AY138" s="257"/>
      <c r="AZ138" s="257"/>
      <c r="BA138" s="169"/>
      <c r="BB138" s="169"/>
      <c r="BC138" s="169"/>
      <c r="BD138" s="169"/>
      <c r="BE138" s="169"/>
      <c r="BF138" s="259"/>
      <c r="BG138" s="260"/>
      <c r="BH138" s="261"/>
      <c r="BI138" s="160"/>
      <c r="BJ138" s="160"/>
      <c r="BK138" s="257"/>
      <c r="BL138" s="258"/>
      <c r="BM138" s="258"/>
      <c r="BN138" s="257"/>
      <c r="BO138" s="257"/>
      <c r="BP138" s="257"/>
      <c r="BQ138" s="169"/>
      <c r="BR138" s="169"/>
      <c r="BS138" s="169"/>
      <c r="BT138" s="169"/>
      <c r="BU138" s="169"/>
      <c r="BV138" s="259"/>
      <c r="BW138" s="260"/>
      <c r="BX138" s="261"/>
      <c r="BY138" s="160"/>
      <c r="BZ138" s="160"/>
      <c r="CA138" s="257"/>
      <c r="CB138" s="258"/>
      <c r="CC138" s="258"/>
      <c r="CD138" s="257"/>
      <c r="CE138" s="257"/>
      <c r="CF138" s="257"/>
      <c r="CG138" s="169"/>
      <c r="CH138" s="169"/>
      <c r="CI138" s="169"/>
      <c r="CJ138" s="169"/>
      <c r="CK138" s="169"/>
      <c r="CL138" s="259"/>
      <c r="CM138" s="260"/>
      <c r="CN138" s="261"/>
      <c r="CO138" s="160"/>
      <c r="CP138" s="417"/>
      <c r="CQ138" s="418"/>
      <c r="CR138" s="418"/>
      <c r="CS138" s="417"/>
      <c r="CT138" s="417"/>
      <c r="CU138" s="417"/>
      <c r="CV138" s="169"/>
      <c r="CW138" s="169"/>
      <c r="CX138" s="169"/>
      <c r="CY138" s="169"/>
      <c r="CZ138" s="169"/>
      <c r="DA138" s="259"/>
      <c r="DB138" s="419"/>
      <c r="DC138" s="261"/>
      <c r="DD138" s="160"/>
      <c r="DE138" s="257"/>
      <c r="DF138" s="258"/>
      <c r="DG138" s="258"/>
      <c r="DH138" s="257"/>
      <c r="DI138" s="257"/>
      <c r="DJ138" s="257"/>
      <c r="DK138" s="169"/>
      <c r="DL138" s="169"/>
      <c r="DM138" s="169"/>
      <c r="DN138" s="169"/>
      <c r="DO138" s="169"/>
      <c r="DP138" s="259"/>
      <c r="DQ138" s="260"/>
      <c r="DR138" s="261"/>
      <c r="DS138" s="160"/>
      <c r="DT138" s="257"/>
      <c r="DU138" s="258"/>
      <c r="DV138" s="258"/>
      <c r="DW138" s="257"/>
      <c r="DX138" s="257"/>
      <c r="DY138" s="257"/>
      <c r="DZ138" s="169"/>
      <c r="EA138" s="169"/>
      <c r="EB138" s="169"/>
      <c r="EC138" s="169"/>
      <c r="ED138" s="169"/>
      <c r="EE138" s="259"/>
      <c r="EF138" s="260"/>
      <c r="EG138" s="261"/>
      <c r="EH138" s="160"/>
      <c r="EI138" s="257"/>
      <c r="EJ138" s="258"/>
      <c r="EK138" s="258"/>
      <c r="EL138" s="257"/>
      <c r="EM138" s="257"/>
      <c r="EN138" s="257"/>
      <c r="EO138" s="169"/>
      <c r="EP138" s="169"/>
      <c r="EQ138" s="169"/>
      <c r="ER138" s="169"/>
      <c r="ES138" s="169"/>
      <c r="ET138" s="259"/>
      <c r="EU138" s="260"/>
      <c r="EV138" s="261"/>
      <c r="EW138" s="160"/>
      <c r="EX138" s="257"/>
      <c r="EY138" s="258"/>
      <c r="EZ138" s="258"/>
      <c r="FA138" s="257"/>
      <c r="FB138" s="257"/>
      <c r="FC138" s="257"/>
      <c r="FD138" s="169"/>
      <c r="FE138" s="169"/>
      <c r="FF138" s="169"/>
      <c r="FG138" s="169"/>
      <c r="FH138" s="169"/>
      <c r="FI138" s="259"/>
      <c r="FJ138" s="260"/>
      <c r="FK138" s="261"/>
      <c r="FL138" s="160"/>
      <c r="FM138" s="257"/>
      <c r="FN138" s="258"/>
      <c r="FO138" s="258"/>
      <c r="FP138" s="257"/>
      <c r="FQ138" s="257"/>
      <c r="FR138" s="257"/>
      <c r="FS138" s="169"/>
      <c r="FT138" s="169"/>
      <c r="FU138" s="169"/>
      <c r="FV138" s="169"/>
      <c r="FW138" s="169"/>
      <c r="FX138" s="259"/>
      <c r="FY138" s="260"/>
      <c r="FZ138" s="261"/>
      <c r="GA138" s="160"/>
      <c r="GB138" s="257"/>
      <c r="GC138" s="258"/>
      <c r="GD138" s="258"/>
      <c r="GE138" s="257"/>
      <c r="GF138" s="257"/>
      <c r="GG138" s="257"/>
      <c r="GH138" s="169"/>
      <c r="GI138" s="169"/>
      <c r="GJ138" s="169"/>
      <c r="GK138" s="169"/>
      <c r="GL138" s="169"/>
      <c r="GM138" s="259"/>
      <c r="GN138" s="260"/>
      <c r="GO138" s="261"/>
      <c r="GP138" s="160"/>
      <c r="GQ138" s="257"/>
      <c r="GR138" s="258"/>
      <c r="GS138" s="258"/>
      <c r="GT138" s="257"/>
      <c r="GU138" s="257"/>
      <c r="GV138" s="257"/>
      <c r="GW138" s="169"/>
      <c r="GX138" s="169"/>
      <c r="GY138" s="169"/>
      <c r="GZ138" s="169"/>
      <c r="HA138" s="169"/>
      <c r="HB138" s="259"/>
      <c r="HC138" s="260"/>
      <c r="HD138" s="261"/>
      <c r="HE138" s="160"/>
      <c r="HF138" s="257"/>
      <c r="HG138" s="258"/>
      <c r="HH138" s="258"/>
      <c r="HI138" s="257"/>
      <c r="HJ138" s="257"/>
      <c r="HK138" s="257"/>
      <c r="HL138" s="169"/>
      <c r="HM138" s="169"/>
      <c r="HN138" s="169"/>
      <c r="HO138" s="169"/>
      <c r="HP138" s="169"/>
      <c r="HQ138" s="259"/>
      <c r="HR138" s="260"/>
      <c r="HS138" s="261"/>
      <c r="HT138" s="160"/>
      <c r="HU138" s="257"/>
      <c r="HV138" s="258"/>
      <c r="HW138" s="258"/>
      <c r="HX138" s="257"/>
      <c r="HY138" s="257"/>
      <c r="HZ138" s="257"/>
      <c r="IA138" s="169"/>
      <c r="IB138" s="169"/>
      <c r="IC138" s="169"/>
      <c r="ID138" s="169"/>
      <c r="IE138" s="169"/>
      <c r="IF138" s="259"/>
      <c r="IG138" s="260"/>
      <c r="IH138" s="261"/>
      <c r="II138" s="160"/>
      <c r="IJ138" s="257"/>
      <c r="IK138" s="258"/>
      <c r="IL138" s="258"/>
      <c r="IM138" s="257"/>
      <c r="IN138" s="257"/>
      <c r="IO138" s="257"/>
      <c r="IP138" s="169"/>
      <c r="IQ138" s="169"/>
      <c r="IR138" s="169"/>
      <c r="IS138" s="169"/>
      <c r="IT138" s="169"/>
      <c r="IU138" s="259"/>
      <c r="IV138" s="260"/>
      <c r="IW138" s="261"/>
      <c r="IX138" s="160"/>
      <c r="IY138" s="257"/>
      <c r="IZ138" s="258"/>
      <c r="JA138" s="258"/>
      <c r="JB138" s="257"/>
      <c r="JC138" s="257"/>
      <c r="JD138" s="257"/>
      <c r="JE138" s="169"/>
      <c r="JF138" s="169"/>
      <c r="JG138" s="169"/>
      <c r="JH138" s="169"/>
      <c r="JI138" s="169"/>
      <c r="JJ138" s="259"/>
      <c r="JK138" s="260"/>
      <c r="JL138" s="261"/>
      <c r="JM138" s="160"/>
      <c r="JN138" s="257"/>
      <c r="JO138" s="258"/>
      <c r="JP138" s="258"/>
      <c r="JQ138" s="257"/>
      <c r="JR138" s="257"/>
      <c r="JS138" s="257"/>
      <c r="JT138" s="169"/>
      <c r="JU138" s="169"/>
      <c r="JV138" s="169"/>
      <c r="JW138" s="169"/>
      <c r="JX138" s="169"/>
      <c r="JY138" s="259"/>
      <c r="JZ138" s="260"/>
      <c r="KA138" s="261"/>
      <c r="KB138" s="160"/>
      <c r="KC138" s="257"/>
      <c r="KD138" s="258"/>
      <c r="KE138" s="258"/>
      <c r="KF138" s="257"/>
      <c r="KG138" s="257"/>
      <c r="KH138" s="257"/>
      <c r="KI138" s="169"/>
      <c r="KJ138" s="169"/>
      <c r="KK138" s="169"/>
      <c r="KL138" s="169"/>
      <c r="KM138" s="169"/>
      <c r="KN138" s="259"/>
      <c r="KO138" s="260"/>
      <c r="KP138" s="261"/>
      <c r="KQ138" s="160"/>
      <c r="KR138" s="257"/>
      <c r="KS138" s="258"/>
      <c r="KT138" s="257"/>
      <c r="KU138" s="257"/>
      <c r="KV138" s="257"/>
      <c r="KW138" s="257"/>
      <c r="KX138" s="169"/>
      <c r="KY138" s="169"/>
      <c r="KZ138" s="169"/>
      <c r="LA138" s="169"/>
      <c r="LB138" s="169"/>
      <c r="LC138" s="259"/>
      <c r="LD138" s="260"/>
      <c r="LE138" s="261"/>
      <c r="LF138" s="160"/>
      <c r="LG138" s="160"/>
      <c r="LH138" s="257"/>
      <c r="LI138" s="257"/>
      <c r="LJ138" s="257"/>
      <c r="LK138" s="257"/>
      <c r="LL138" s="257"/>
      <c r="LM138" s="257"/>
      <c r="LN138" s="257"/>
      <c r="LO138" s="257"/>
      <c r="LP138" s="169"/>
      <c r="LQ138" s="169"/>
      <c r="LR138" s="169"/>
      <c r="LS138" s="169"/>
      <c r="LT138" s="169"/>
      <c r="LU138" s="169"/>
      <c r="LV138" s="169"/>
      <c r="LW138" s="169"/>
      <c r="LX138" s="259"/>
      <c r="LY138" s="260"/>
      <c r="LZ138" s="261"/>
      <c r="MA138" s="160"/>
      <c r="MB138" s="160"/>
      <c r="MC138" s="257"/>
      <c r="MD138" s="257"/>
      <c r="ME138" s="257"/>
      <c r="MF138" s="257"/>
      <c r="MG138" s="257"/>
      <c r="MH138" s="257"/>
      <c r="MI138" s="257"/>
      <c r="MJ138" s="257"/>
      <c r="MK138" s="169"/>
      <c r="ML138" s="169"/>
      <c r="MM138" s="169"/>
      <c r="MN138" s="169"/>
      <c r="MO138" s="169"/>
      <c r="MP138" s="169"/>
      <c r="MQ138" s="169"/>
      <c r="MR138" s="169"/>
      <c r="MS138" s="259"/>
      <c r="MT138" s="260"/>
      <c r="MU138" s="261"/>
      <c r="MV138" s="160"/>
      <c r="MW138" s="19"/>
      <c r="MX138" s="257"/>
      <c r="MY138" s="257"/>
      <c r="MZ138" s="257"/>
      <c r="NA138" s="257"/>
      <c r="NB138" s="257"/>
      <c r="NC138" s="257"/>
      <c r="ND138" s="257"/>
      <c r="NE138" s="257"/>
      <c r="NF138" s="169"/>
      <c r="NG138" s="169"/>
      <c r="NH138" s="169"/>
      <c r="NI138" s="169"/>
      <c r="NJ138" s="169"/>
      <c r="NK138" s="169"/>
      <c r="NL138" s="169"/>
      <c r="NM138" s="169"/>
      <c r="NN138" s="259"/>
      <c r="NO138" s="260"/>
      <c r="NP138" s="261"/>
      <c r="NQ138" s="160"/>
      <c r="NR138" s="19"/>
      <c r="NS138" s="257"/>
      <c r="NT138" s="257"/>
      <c r="NU138" s="257"/>
      <c r="NV138" s="257"/>
      <c r="NW138" s="257"/>
      <c r="NX138" s="257"/>
      <c r="NY138" s="257"/>
      <c r="NZ138" s="257"/>
      <c r="OA138" s="169"/>
      <c r="OB138" s="169"/>
      <c r="OC138" s="169"/>
      <c r="OD138" s="169"/>
      <c r="OE138" s="169"/>
      <c r="OF138" s="169"/>
      <c r="OG138" s="169"/>
      <c r="OH138" s="169"/>
      <c r="OI138" s="259"/>
      <c r="OJ138" s="260"/>
      <c r="OK138" s="261"/>
      <c r="OL138" s="160"/>
      <c r="OM138" s="19"/>
      <c r="ON138" s="19"/>
      <c r="OO138" s="19"/>
      <c r="OP138" s="19"/>
      <c r="OQ138" s="510"/>
      <c r="OR138" s="511"/>
      <c r="OS138" s="511"/>
      <c r="OT138" s="510"/>
      <c r="OU138" s="510"/>
      <c r="OV138" s="510"/>
      <c r="OW138" s="169"/>
      <c r="OX138" s="169"/>
      <c r="OY138" s="169"/>
      <c r="OZ138" s="169"/>
      <c r="PA138" s="169"/>
      <c r="PB138" s="259"/>
      <c r="PC138" s="512"/>
      <c r="PD138" s="261"/>
      <c r="PE138" s="160"/>
      <c r="PF138" s="257"/>
      <c r="PG138" s="258"/>
      <c r="PH138" s="258"/>
      <c r="PI138" s="257"/>
      <c r="PJ138" s="257"/>
      <c r="PK138" s="257"/>
      <c r="PL138" s="169"/>
      <c r="PM138" s="169"/>
      <c r="PN138" s="169"/>
      <c r="PO138" s="169"/>
      <c r="PP138" s="169"/>
      <c r="PQ138" s="259"/>
      <c r="PR138" s="260"/>
      <c r="PS138" s="261"/>
      <c r="PT138" s="160"/>
      <c r="PU138" s="257"/>
      <c r="PV138" s="258"/>
      <c r="PW138" s="258"/>
      <c r="PX138" s="257"/>
      <c r="PY138" s="257"/>
      <c r="PZ138" s="257"/>
      <c r="QA138" s="169"/>
      <c r="QB138" s="169"/>
      <c r="QC138" s="169"/>
      <c r="QD138" s="169"/>
      <c r="QE138" s="169"/>
      <c r="QF138" s="259"/>
      <c r="QG138" s="260"/>
      <c r="QH138" s="261"/>
      <c r="QI138" s="160"/>
      <c r="QJ138" s="257"/>
      <c r="QK138" s="258"/>
      <c r="QL138" s="258"/>
      <c r="QM138" s="257"/>
      <c r="QN138" s="257"/>
      <c r="QO138" s="257"/>
      <c r="QP138" s="169"/>
      <c r="QQ138" s="169"/>
      <c r="QR138" s="169"/>
      <c r="QS138" s="169"/>
      <c r="QT138" s="169"/>
      <c r="QU138" s="259"/>
      <c r="QV138" s="260"/>
      <c r="QW138" s="261"/>
      <c r="QX138" s="160"/>
      <c r="QY138" s="257"/>
      <c r="QZ138" s="258"/>
      <c r="RA138" s="258"/>
      <c r="RB138" s="257"/>
      <c r="RC138" s="257"/>
      <c r="RD138" s="257"/>
      <c r="RE138" s="169"/>
      <c r="RF138" s="169"/>
      <c r="RG138" s="169"/>
      <c r="RH138" s="169"/>
      <c r="RI138" s="169"/>
      <c r="RJ138" s="259"/>
      <c r="RK138" s="260"/>
      <c r="RL138" s="261"/>
      <c r="RM138" s="160"/>
    </row>
    <row r="139" spans="1:481" ht="14.4">
      <c r="A139" s="168"/>
      <c r="B139" s="207"/>
      <c r="C139" s="207"/>
      <c r="D139" s="207"/>
      <c r="E139" s="207"/>
      <c r="F139" s="207"/>
      <c r="G139" s="169"/>
      <c r="H139" s="169"/>
      <c r="I139" s="169"/>
      <c r="J139" s="169"/>
      <c r="K139" s="169"/>
      <c r="L139" s="259"/>
      <c r="M139" s="260"/>
      <c r="N139" s="261"/>
      <c r="O139" s="160"/>
      <c r="P139" s="19"/>
      <c r="Q139" s="168"/>
      <c r="R139" s="207"/>
      <c r="S139" s="207"/>
      <c r="T139" s="207"/>
      <c r="U139" s="207"/>
      <c r="V139" s="207"/>
      <c r="W139" s="169"/>
      <c r="X139" s="169"/>
      <c r="Y139" s="169"/>
      <c r="Z139" s="169"/>
      <c r="AA139" s="169"/>
      <c r="AB139" s="259"/>
      <c r="AC139" s="260"/>
      <c r="AD139" s="261"/>
      <c r="AE139" s="160"/>
      <c r="AF139" s="168"/>
      <c r="AG139" s="207"/>
      <c r="AH139" s="207"/>
      <c r="AI139" s="207"/>
      <c r="AJ139" s="207"/>
      <c r="AK139" s="207"/>
      <c r="AL139" s="169"/>
      <c r="AM139" s="169"/>
      <c r="AN139" s="169"/>
      <c r="AO139" s="169"/>
      <c r="AP139" s="169"/>
      <c r="AQ139" s="259"/>
      <c r="AR139" s="260"/>
      <c r="AS139" s="261"/>
      <c r="AT139" s="160"/>
      <c r="AU139" s="168"/>
      <c r="AV139" s="207"/>
      <c r="AW139" s="207"/>
      <c r="AX139" s="207"/>
      <c r="AY139" s="207"/>
      <c r="AZ139" s="207"/>
      <c r="BA139" s="169"/>
      <c r="BB139" s="169"/>
      <c r="BC139" s="169"/>
      <c r="BD139" s="169"/>
      <c r="BE139" s="169"/>
      <c r="BF139" s="259"/>
      <c r="BG139" s="260"/>
      <c r="BH139" s="261"/>
      <c r="BI139" s="160"/>
      <c r="BJ139" s="160"/>
      <c r="BK139" s="168"/>
      <c r="BL139" s="207"/>
      <c r="BM139" s="207"/>
      <c r="BN139" s="207"/>
      <c r="BO139" s="207"/>
      <c r="BP139" s="207"/>
      <c r="BQ139" s="169"/>
      <c r="BR139" s="169"/>
      <c r="BS139" s="169"/>
      <c r="BT139" s="169"/>
      <c r="BU139" s="169"/>
      <c r="BV139" s="259"/>
      <c r="BW139" s="260"/>
      <c r="BX139" s="261"/>
      <c r="BY139" s="160"/>
      <c r="BZ139" s="160"/>
      <c r="CA139" s="168"/>
      <c r="CB139" s="207"/>
      <c r="CC139" s="207"/>
      <c r="CD139" s="207"/>
      <c r="CE139" s="207"/>
      <c r="CF139" s="207"/>
      <c r="CG139" s="169"/>
      <c r="CH139" s="169"/>
      <c r="CI139" s="169"/>
      <c r="CJ139" s="169"/>
      <c r="CK139" s="169"/>
      <c r="CL139" s="259"/>
      <c r="CM139" s="260"/>
      <c r="CN139" s="261"/>
      <c r="CO139" s="160"/>
      <c r="CP139" s="168"/>
      <c r="CQ139" s="395"/>
      <c r="CR139" s="395"/>
      <c r="CS139" s="395"/>
      <c r="CT139" s="395"/>
      <c r="CU139" s="395"/>
      <c r="CV139" s="169"/>
      <c r="CW139" s="169"/>
      <c r="CX139" s="169"/>
      <c r="CY139" s="169"/>
      <c r="CZ139" s="169"/>
      <c r="DA139" s="259"/>
      <c r="DB139" s="419"/>
      <c r="DC139" s="261"/>
      <c r="DD139" s="160"/>
      <c r="DE139" s="168"/>
      <c r="DF139" s="207"/>
      <c r="DG139" s="207"/>
      <c r="DH139" s="207"/>
      <c r="DI139" s="207"/>
      <c r="DJ139" s="207"/>
      <c r="DK139" s="169"/>
      <c r="DL139" s="169"/>
      <c r="DM139" s="169"/>
      <c r="DN139" s="169"/>
      <c r="DO139" s="169"/>
      <c r="DP139" s="259"/>
      <c r="DQ139" s="260"/>
      <c r="DR139" s="261"/>
      <c r="DS139" s="160"/>
      <c r="DT139" s="168"/>
      <c r="DU139" s="207"/>
      <c r="DV139" s="207"/>
      <c r="DW139" s="207"/>
      <c r="DX139" s="207"/>
      <c r="DY139" s="207"/>
      <c r="DZ139" s="169"/>
      <c r="EA139" s="169"/>
      <c r="EB139" s="169"/>
      <c r="EC139" s="169"/>
      <c r="ED139" s="169"/>
      <c r="EE139" s="259"/>
      <c r="EF139" s="260"/>
      <c r="EG139" s="261"/>
      <c r="EH139" s="160"/>
      <c r="EI139" s="168"/>
      <c r="EJ139" s="207"/>
      <c r="EK139" s="207"/>
      <c r="EL139" s="207"/>
      <c r="EM139" s="207"/>
      <c r="EN139" s="207"/>
      <c r="EO139" s="169"/>
      <c r="EP139" s="169"/>
      <c r="EQ139" s="169"/>
      <c r="ER139" s="169"/>
      <c r="ES139" s="169"/>
      <c r="ET139" s="259"/>
      <c r="EU139" s="260"/>
      <c r="EV139" s="261"/>
      <c r="EW139" s="160"/>
      <c r="EX139" s="168"/>
      <c r="EY139" s="207"/>
      <c r="EZ139" s="207"/>
      <c r="FA139" s="207"/>
      <c r="FB139" s="207"/>
      <c r="FC139" s="207"/>
      <c r="FD139" s="169"/>
      <c r="FE139" s="169"/>
      <c r="FF139" s="169"/>
      <c r="FG139" s="169"/>
      <c r="FH139" s="169"/>
      <c r="FI139" s="259"/>
      <c r="FJ139" s="260"/>
      <c r="FK139" s="261"/>
      <c r="FL139" s="160"/>
      <c r="FM139" s="168"/>
      <c r="FN139" s="207"/>
      <c r="FO139" s="207"/>
      <c r="FP139" s="207"/>
      <c r="FQ139" s="207"/>
      <c r="FR139" s="207"/>
      <c r="FS139" s="169"/>
      <c r="FT139" s="169"/>
      <c r="FU139" s="169"/>
      <c r="FV139" s="169"/>
      <c r="FW139" s="169"/>
      <c r="FX139" s="259"/>
      <c r="FY139" s="260"/>
      <c r="FZ139" s="261"/>
      <c r="GA139" s="160"/>
      <c r="GB139" s="168"/>
      <c r="GC139" s="207"/>
      <c r="GD139" s="207"/>
      <c r="GE139" s="207"/>
      <c r="GF139" s="207"/>
      <c r="GG139" s="207"/>
      <c r="GH139" s="169"/>
      <c r="GI139" s="169"/>
      <c r="GJ139" s="169"/>
      <c r="GK139" s="169"/>
      <c r="GL139" s="169"/>
      <c r="GM139" s="259"/>
      <c r="GN139" s="260"/>
      <c r="GO139" s="261"/>
      <c r="GP139" s="160"/>
      <c r="GQ139" s="168"/>
      <c r="GR139" s="207"/>
      <c r="GS139" s="207"/>
      <c r="GT139" s="207"/>
      <c r="GU139" s="207"/>
      <c r="GV139" s="207"/>
      <c r="GW139" s="169"/>
      <c r="GX139" s="169"/>
      <c r="GY139" s="169"/>
      <c r="GZ139" s="169"/>
      <c r="HA139" s="169"/>
      <c r="HB139" s="259"/>
      <c r="HC139" s="260"/>
      <c r="HD139" s="261"/>
      <c r="HE139" s="160"/>
      <c r="HF139" s="168"/>
      <c r="HG139" s="207"/>
      <c r="HH139" s="207"/>
      <c r="HI139" s="207"/>
      <c r="HJ139" s="207"/>
      <c r="HK139" s="207"/>
      <c r="HL139" s="169"/>
      <c r="HM139" s="169"/>
      <c r="HN139" s="169"/>
      <c r="HO139" s="169"/>
      <c r="HP139" s="169"/>
      <c r="HQ139" s="259"/>
      <c r="HR139" s="260"/>
      <c r="HS139" s="261"/>
      <c r="HT139" s="160"/>
      <c r="HU139" s="168"/>
      <c r="HV139" s="207"/>
      <c r="HW139" s="207"/>
      <c r="HX139" s="207"/>
      <c r="HY139" s="207"/>
      <c r="HZ139" s="207"/>
      <c r="IA139" s="169"/>
      <c r="IB139" s="169"/>
      <c r="IC139" s="169"/>
      <c r="ID139" s="169"/>
      <c r="IE139" s="169"/>
      <c r="IF139" s="259"/>
      <c r="IG139" s="260"/>
      <c r="IH139" s="261"/>
      <c r="II139" s="160"/>
      <c r="IJ139" s="168"/>
      <c r="IK139" s="207"/>
      <c r="IL139" s="207"/>
      <c r="IM139" s="207"/>
      <c r="IN139" s="207"/>
      <c r="IO139" s="207"/>
      <c r="IP139" s="169"/>
      <c r="IQ139" s="169"/>
      <c r="IR139" s="169"/>
      <c r="IS139" s="169"/>
      <c r="IT139" s="169"/>
      <c r="IU139" s="259"/>
      <c r="IV139" s="260"/>
      <c r="IW139" s="261"/>
      <c r="IX139" s="160"/>
      <c r="IY139" s="168"/>
      <c r="IZ139" s="207"/>
      <c r="JA139" s="207"/>
      <c r="JB139" s="207"/>
      <c r="JC139" s="207"/>
      <c r="JD139" s="207"/>
      <c r="JE139" s="169"/>
      <c r="JF139" s="169"/>
      <c r="JG139" s="169"/>
      <c r="JH139" s="169"/>
      <c r="JI139" s="169"/>
      <c r="JJ139" s="259"/>
      <c r="JK139" s="260"/>
      <c r="JL139" s="261"/>
      <c r="JM139" s="160"/>
      <c r="JN139" s="168"/>
      <c r="JO139" s="207"/>
      <c r="JP139" s="207"/>
      <c r="JQ139" s="207"/>
      <c r="JR139" s="207"/>
      <c r="JS139" s="207"/>
      <c r="JT139" s="169"/>
      <c r="JU139" s="169"/>
      <c r="JV139" s="169"/>
      <c r="JW139" s="169"/>
      <c r="JX139" s="169"/>
      <c r="JY139" s="259"/>
      <c r="JZ139" s="260"/>
      <c r="KA139" s="261"/>
      <c r="KB139" s="160"/>
      <c r="KC139" s="168"/>
      <c r="KD139" s="207"/>
      <c r="KE139" s="207"/>
      <c r="KF139" s="207"/>
      <c r="KG139" s="207"/>
      <c r="KH139" s="207"/>
      <c r="KI139" s="169"/>
      <c r="KJ139" s="169"/>
      <c r="KK139" s="169"/>
      <c r="KL139" s="169"/>
      <c r="KM139" s="169"/>
      <c r="KN139" s="259"/>
      <c r="KO139" s="260"/>
      <c r="KP139" s="261"/>
      <c r="KQ139" s="160"/>
      <c r="KR139" s="168"/>
      <c r="KS139" s="207"/>
      <c r="KT139" s="207"/>
      <c r="KU139" s="207"/>
      <c r="KV139" s="207"/>
      <c r="KW139" s="207"/>
      <c r="KX139" s="169"/>
      <c r="KY139" s="169"/>
      <c r="KZ139" s="169"/>
      <c r="LA139" s="169"/>
      <c r="LB139" s="169"/>
      <c r="LC139" s="259"/>
      <c r="LD139" s="260"/>
      <c r="LE139" s="261"/>
      <c r="LF139" s="160"/>
      <c r="LG139" s="160"/>
      <c r="LH139" s="168"/>
      <c r="LI139" s="207"/>
      <c r="LJ139" s="207"/>
      <c r="LK139" s="207"/>
      <c r="LL139" s="207"/>
      <c r="LM139" s="207"/>
      <c r="LN139" s="207"/>
      <c r="LO139" s="207"/>
      <c r="LP139" s="169"/>
      <c r="LQ139" s="169"/>
      <c r="LR139" s="169"/>
      <c r="LS139" s="169"/>
      <c r="LT139" s="169"/>
      <c r="LU139" s="169"/>
      <c r="LV139" s="169"/>
      <c r="LW139" s="169"/>
      <c r="LX139" s="259"/>
      <c r="LY139" s="260"/>
      <c r="LZ139" s="261"/>
      <c r="MA139" s="160"/>
      <c r="MB139" s="160"/>
      <c r="MC139" s="168"/>
      <c r="MD139" s="207"/>
      <c r="ME139" s="207"/>
      <c r="MF139" s="207"/>
      <c r="MG139" s="207"/>
      <c r="MH139" s="207"/>
      <c r="MI139" s="207"/>
      <c r="MJ139" s="207"/>
      <c r="MK139" s="169"/>
      <c r="ML139" s="169"/>
      <c r="MM139" s="169"/>
      <c r="MN139" s="169"/>
      <c r="MO139" s="169"/>
      <c r="MP139" s="169"/>
      <c r="MQ139" s="169"/>
      <c r="MR139" s="169"/>
      <c r="MS139" s="259"/>
      <c r="MT139" s="260"/>
      <c r="MU139" s="261"/>
      <c r="MV139" s="160"/>
      <c r="MW139" s="19"/>
      <c r="MX139" s="168"/>
      <c r="MY139" s="207"/>
      <c r="MZ139" s="207"/>
      <c r="NA139" s="207"/>
      <c r="NB139" s="207"/>
      <c r="NC139" s="207"/>
      <c r="ND139" s="207"/>
      <c r="NE139" s="207"/>
      <c r="NF139" s="169"/>
      <c r="NG139" s="169"/>
      <c r="NH139" s="169"/>
      <c r="NI139" s="169"/>
      <c r="NJ139" s="169"/>
      <c r="NK139" s="169"/>
      <c r="NL139" s="169"/>
      <c r="NM139" s="169"/>
      <c r="NN139" s="259"/>
      <c r="NO139" s="260"/>
      <c r="NP139" s="261"/>
      <c r="NQ139" s="160"/>
      <c r="NR139" s="19"/>
      <c r="NS139" s="168"/>
      <c r="NT139" s="207"/>
      <c r="NU139" s="207"/>
      <c r="NV139" s="207"/>
      <c r="NW139" s="207"/>
      <c r="NX139" s="207"/>
      <c r="NY139" s="207"/>
      <c r="NZ139" s="207"/>
      <c r="OA139" s="169"/>
      <c r="OB139" s="169"/>
      <c r="OC139" s="169"/>
      <c r="OD139" s="169"/>
      <c r="OE139" s="169"/>
      <c r="OF139" s="169"/>
      <c r="OG139" s="169"/>
      <c r="OH139" s="169"/>
      <c r="OI139" s="259"/>
      <c r="OJ139" s="260"/>
      <c r="OK139" s="261"/>
      <c r="OL139" s="160"/>
      <c r="OM139" s="19"/>
      <c r="ON139" s="19"/>
      <c r="OO139" s="19"/>
      <c r="OP139" s="19"/>
      <c r="OQ139" s="168"/>
      <c r="OR139" s="494"/>
      <c r="OS139" s="494"/>
      <c r="OT139" s="494"/>
      <c r="OU139" s="494"/>
      <c r="OV139" s="494"/>
      <c r="OW139" s="169"/>
      <c r="OX139" s="169"/>
      <c r="OY139" s="169"/>
      <c r="OZ139" s="169"/>
      <c r="PA139" s="169"/>
      <c r="PB139" s="259"/>
      <c r="PC139" s="512"/>
      <c r="PD139" s="261"/>
      <c r="PE139" s="160"/>
      <c r="PF139" s="168"/>
      <c r="PG139" s="207"/>
      <c r="PH139" s="207"/>
      <c r="PI139" s="207"/>
      <c r="PJ139" s="207"/>
      <c r="PK139" s="207"/>
      <c r="PL139" s="169"/>
      <c r="PM139" s="169"/>
      <c r="PN139" s="169"/>
      <c r="PO139" s="169"/>
      <c r="PP139" s="169"/>
      <c r="PQ139" s="259"/>
      <c r="PR139" s="260"/>
      <c r="PS139" s="261"/>
      <c r="PT139" s="160"/>
      <c r="PU139" s="168"/>
      <c r="PV139" s="207"/>
      <c r="PW139" s="207"/>
      <c r="PX139" s="207"/>
      <c r="PY139" s="207"/>
      <c r="PZ139" s="207"/>
      <c r="QA139" s="169"/>
      <c r="QB139" s="169"/>
      <c r="QC139" s="169"/>
      <c r="QD139" s="169"/>
      <c r="QE139" s="169"/>
      <c r="QF139" s="259"/>
      <c r="QG139" s="260"/>
      <c r="QH139" s="261"/>
      <c r="QI139" s="160"/>
      <c r="QJ139" s="168"/>
      <c r="QK139" s="207"/>
      <c r="QL139" s="207"/>
      <c r="QM139" s="207"/>
      <c r="QN139" s="207"/>
      <c r="QO139" s="207"/>
      <c r="QP139" s="169"/>
      <c r="QQ139" s="169"/>
      <c r="QR139" s="169"/>
      <c r="QS139" s="169"/>
      <c r="QT139" s="169"/>
      <c r="QU139" s="259"/>
      <c r="QV139" s="260"/>
      <c r="QW139" s="261"/>
      <c r="QX139" s="160"/>
      <c r="QY139" s="168"/>
      <c r="QZ139" s="207"/>
      <c r="RA139" s="207"/>
      <c r="RB139" s="207"/>
      <c r="RC139" s="207"/>
      <c r="RD139" s="207"/>
      <c r="RE139" s="169"/>
      <c r="RF139" s="169"/>
      <c r="RG139" s="169"/>
      <c r="RH139" s="169"/>
      <c r="RI139" s="169"/>
      <c r="RJ139" s="259"/>
      <c r="RK139" s="260"/>
      <c r="RL139" s="261"/>
      <c r="RM139" s="160"/>
    </row>
    <row r="140" spans="1:481" ht="14.4">
      <c r="A140" s="168"/>
      <c r="B140" s="207"/>
      <c r="C140" s="207"/>
      <c r="D140" s="207"/>
      <c r="E140" s="207"/>
      <c r="F140" s="207"/>
      <c r="G140" s="169"/>
      <c r="H140" s="169"/>
      <c r="I140" s="169"/>
      <c r="J140" s="169"/>
      <c r="K140" s="169"/>
      <c r="L140" s="259"/>
      <c r="M140" s="260"/>
      <c r="N140" s="261"/>
      <c r="O140" s="160"/>
      <c r="P140" s="19"/>
      <c r="Q140" s="168"/>
      <c r="R140" s="207"/>
      <c r="S140" s="207"/>
      <c r="T140" s="207"/>
      <c r="U140" s="207"/>
      <c r="V140" s="207"/>
      <c r="W140" s="169"/>
      <c r="X140" s="169"/>
      <c r="Y140" s="169"/>
      <c r="Z140" s="169"/>
      <c r="AA140" s="169"/>
      <c r="AB140" s="259"/>
      <c r="AC140" s="260"/>
      <c r="AD140" s="261"/>
      <c r="AE140" s="160"/>
      <c r="AF140" s="168"/>
      <c r="AG140" s="207"/>
      <c r="AH140" s="207"/>
      <c r="AI140" s="207"/>
      <c r="AJ140" s="207"/>
      <c r="AK140" s="207"/>
      <c r="AL140" s="169"/>
      <c r="AM140" s="169"/>
      <c r="AN140" s="169"/>
      <c r="AO140" s="169"/>
      <c r="AP140" s="169"/>
      <c r="AQ140" s="259"/>
      <c r="AR140" s="260"/>
      <c r="AS140" s="261"/>
      <c r="AT140" s="160"/>
      <c r="AU140" s="168"/>
      <c r="AV140" s="207"/>
      <c r="AW140" s="207"/>
      <c r="AX140" s="207"/>
      <c r="AY140" s="207"/>
      <c r="AZ140" s="207"/>
      <c r="BA140" s="169"/>
      <c r="BB140" s="169"/>
      <c r="BC140" s="169"/>
      <c r="BD140" s="169"/>
      <c r="BE140" s="169"/>
      <c r="BF140" s="259"/>
      <c r="BG140" s="260"/>
      <c r="BH140" s="261"/>
      <c r="BI140" s="160"/>
      <c r="BJ140" s="160"/>
      <c r="BK140" s="168"/>
      <c r="BL140" s="207"/>
      <c r="BM140" s="207"/>
      <c r="BN140" s="207"/>
      <c r="BO140" s="207"/>
      <c r="BP140" s="207"/>
      <c r="BQ140" s="169"/>
      <c r="BR140" s="169"/>
      <c r="BS140" s="169"/>
      <c r="BT140" s="169"/>
      <c r="BU140" s="169"/>
      <c r="BV140" s="259"/>
      <c r="BW140" s="260"/>
      <c r="BX140" s="261"/>
      <c r="BY140" s="160"/>
      <c r="BZ140" s="160"/>
      <c r="CA140" s="168"/>
      <c r="CB140" s="207"/>
      <c r="CC140" s="207"/>
      <c r="CD140" s="207"/>
      <c r="CE140" s="207"/>
      <c r="CF140" s="207"/>
      <c r="CG140" s="169"/>
      <c r="CH140" s="169"/>
      <c r="CI140" s="169"/>
      <c r="CJ140" s="169"/>
      <c r="CK140" s="169"/>
      <c r="CL140" s="259"/>
      <c r="CM140" s="260"/>
      <c r="CN140" s="261"/>
      <c r="CO140" s="160"/>
      <c r="CP140" s="168"/>
      <c r="CQ140" s="395"/>
      <c r="CR140" s="395"/>
      <c r="CS140" s="395"/>
      <c r="CT140" s="395"/>
      <c r="CU140" s="395"/>
      <c r="CV140" s="169"/>
      <c r="CW140" s="169"/>
      <c r="CX140" s="169"/>
      <c r="CY140" s="169"/>
      <c r="CZ140" s="169"/>
      <c r="DA140" s="259"/>
      <c r="DB140" s="419"/>
      <c r="DC140" s="261"/>
      <c r="DD140" s="160"/>
      <c r="DE140" s="168"/>
      <c r="DF140" s="207"/>
      <c r="DG140" s="207"/>
      <c r="DH140" s="207"/>
      <c r="DI140" s="207"/>
      <c r="DJ140" s="207"/>
      <c r="DK140" s="169"/>
      <c r="DL140" s="169"/>
      <c r="DM140" s="169"/>
      <c r="DN140" s="169"/>
      <c r="DO140" s="169"/>
      <c r="DP140" s="259"/>
      <c r="DQ140" s="260"/>
      <c r="DR140" s="261"/>
      <c r="DS140" s="160"/>
      <c r="DT140" s="168"/>
      <c r="DU140" s="207"/>
      <c r="DV140" s="207"/>
      <c r="DW140" s="207"/>
      <c r="DX140" s="207"/>
      <c r="DY140" s="207"/>
      <c r="DZ140" s="169"/>
      <c r="EA140" s="169"/>
      <c r="EB140" s="169"/>
      <c r="EC140" s="169"/>
      <c r="ED140" s="169"/>
      <c r="EE140" s="259"/>
      <c r="EF140" s="260"/>
      <c r="EG140" s="261"/>
      <c r="EH140" s="160"/>
      <c r="EI140" s="168"/>
      <c r="EJ140" s="207"/>
      <c r="EK140" s="207"/>
      <c r="EL140" s="207"/>
      <c r="EM140" s="207"/>
      <c r="EN140" s="207"/>
      <c r="EO140" s="169"/>
      <c r="EP140" s="169"/>
      <c r="EQ140" s="169"/>
      <c r="ER140" s="169"/>
      <c r="ES140" s="169"/>
      <c r="ET140" s="259"/>
      <c r="EU140" s="260"/>
      <c r="EV140" s="261"/>
      <c r="EW140" s="160"/>
      <c r="EX140" s="168"/>
      <c r="EY140" s="207"/>
      <c r="EZ140" s="207"/>
      <c r="FA140" s="207"/>
      <c r="FB140" s="207"/>
      <c r="FC140" s="207"/>
      <c r="FD140" s="169"/>
      <c r="FE140" s="169"/>
      <c r="FF140" s="169"/>
      <c r="FG140" s="169"/>
      <c r="FH140" s="169"/>
      <c r="FI140" s="259"/>
      <c r="FJ140" s="260"/>
      <c r="FK140" s="261"/>
      <c r="FL140" s="160"/>
      <c r="FM140" s="168"/>
      <c r="FN140" s="207"/>
      <c r="FO140" s="207"/>
      <c r="FP140" s="207"/>
      <c r="FQ140" s="207"/>
      <c r="FR140" s="207"/>
      <c r="FS140" s="169"/>
      <c r="FT140" s="169"/>
      <c r="FU140" s="169"/>
      <c r="FV140" s="169"/>
      <c r="FW140" s="169"/>
      <c r="FX140" s="259"/>
      <c r="FY140" s="260"/>
      <c r="FZ140" s="261"/>
      <c r="GA140" s="160"/>
      <c r="GB140" s="168"/>
      <c r="GC140" s="207"/>
      <c r="GD140" s="207"/>
      <c r="GE140" s="207"/>
      <c r="GF140" s="207"/>
      <c r="GG140" s="207"/>
      <c r="GH140" s="169"/>
      <c r="GI140" s="169"/>
      <c r="GJ140" s="169"/>
      <c r="GK140" s="169"/>
      <c r="GL140" s="169"/>
      <c r="GM140" s="259"/>
      <c r="GN140" s="260"/>
      <c r="GO140" s="261"/>
      <c r="GP140" s="160"/>
      <c r="GQ140" s="168"/>
      <c r="GR140" s="207"/>
      <c r="GS140" s="207"/>
      <c r="GT140" s="207"/>
      <c r="GU140" s="207"/>
      <c r="GV140" s="207"/>
      <c r="GW140" s="169"/>
      <c r="GX140" s="169"/>
      <c r="GY140" s="169"/>
      <c r="GZ140" s="169"/>
      <c r="HA140" s="169"/>
      <c r="HB140" s="259"/>
      <c r="HC140" s="260"/>
      <c r="HD140" s="261"/>
      <c r="HE140" s="160"/>
      <c r="HF140" s="168"/>
      <c r="HG140" s="207"/>
      <c r="HH140" s="207"/>
      <c r="HI140" s="207"/>
      <c r="HJ140" s="207"/>
      <c r="HK140" s="207"/>
      <c r="HL140" s="169"/>
      <c r="HM140" s="169"/>
      <c r="HN140" s="169"/>
      <c r="HO140" s="169"/>
      <c r="HP140" s="169"/>
      <c r="HQ140" s="259"/>
      <c r="HR140" s="260"/>
      <c r="HS140" s="261"/>
      <c r="HT140" s="160"/>
      <c r="HU140" s="168"/>
      <c r="HV140" s="207"/>
      <c r="HW140" s="207"/>
      <c r="HX140" s="207"/>
      <c r="HY140" s="207"/>
      <c r="HZ140" s="207"/>
      <c r="IA140" s="169"/>
      <c r="IB140" s="169"/>
      <c r="IC140" s="169"/>
      <c r="ID140" s="169"/>
      <c r="IE140" s="169"/>
      <c r="IF140" s="259"/>
      <c r="IG140" s="260"/>
      <c r="IH140" s="261"/>
      <c r="II140" s="160"/>
      <c r="IJ140" s="168"/>
      <c r="IK140" s="207"/>
      <c r="IL140" s="207"/>
      <c r="IM140" s="207"/>
      <c r="IN140" s="207"/>
      <c r="IO140" s="207"/>
      <c r="IP140" s="169"/>
      <c r="IQ140" s="169"/>
      <c r="IR140" s="169"/>
      <c r="IS140" s="169"/>
      <c r="IT140" s="169"/>
      <c r="IU140" s="259"/>
      <c r="IV140" s="260"/>
      <c r="IW140" s="261"/>
      <c r="IX140" s="160"/>
      <c r="IY140" s="168"/>
      <c r="IZ140" s="207"/>
      <c r="JA140" s="207"/>
      <c r="JB140" s="207"/>
      <c r="JC140" s="207"/>
      <c r="JD140" s="207"/>
      <c r="JE140" s="169"/>
      <c r="JF140" s="169"/>
      <c r="JG140" s="169"/>
      <c r="JH140" s="169"/>
      <c r="JI140" s="169"/>
      <c r="JJ140" s="259"/>
      <c r="JK140" s="260"/>
      <c r="JL140" s="261"/>
      <c r="JM140" s="160"/>
      <c r="JN140" s="168"/>
      <c r="JO140" s="207"/>
      <c r="JP140" s="207"/>
      <c r="JQ140" s="207"/>
      <c r="JR140" s="207"/>
      <c r="JS140" s="207"/>
      <c r="JT140" s="169"/>
      <c r="JU140" s="169"/>
      <c r="JV140" s="169"/>
      <c r="JW140" s="169"/>
      <c r="JX140" s="169"/>
      <c r="JY140" s="259"/>
      <c r="JZ140" s="260"/>
      <c r="KA140" s="261"/>
      <c r="KB140" s="160"/>
      <c r="KC140" s="168"/>
      <c r="KD140" s="207"/>
      <c r="KE140" s="207"/>
      <c r="KF140" s="207"/>
      <c r="KG140" s="207"/>
      <c r="KH140" s="207"/>
      <c r="KI140" s="169"/>
      <c r="KJ140" s="169"/>
      <c r="KK140" s="169"/>
      <c r="KL140" s="169"/>
      <c r="KM140" s="169"/>
      <c r="KN140" s="259"/>
      <c r="KO140" s="260"/>
      <c r="KP140" s="261"/>
      <c r="KQ140" s="160"/>
      <c r="KR140" s="168"/>
      <c r="KS140" s="207"/>
      <c r="KT140" s="207"/>
      <c r="KU140" s="207"/>
      <c r="KV140" s="207"/>
      <c r="KW140" s="207"/>
      <c r="KX140" s="169"/>
      <c r="KY140" s="169"/>
      <c r="KZ140" s="169"/>
      <c r="LA140" s="169"/>
      <c r="LB140" s="169"/>
      <c r="LC140" s="259"/>
      <c r="LD140" s="260"/>
      <c r="LE140" s="261"/>
      <c r="LF140" s="160"/>
      <c r="LG140" s="160"/>
      <c r="LH140" s="168"/>
      <c r="LI140" s="207"/>
      <c r="LJ140" s="207"/>
      <c r="LK140" s="207"/>
      <c r="LL140" s="207"/>
      <c r="LM140" s="207"/>
      <c r="LN140" s="207"/>
      <c r="LO140" s="207"/>
      <c r="LP140" s="169"/>
      <c r="LQ140" s="169"/>
      <c r="LR140" s="169"/>
      <c r="LS140" s="169"/>
      <c r="LT140" s="169"/>
      <c r="LU140" s="169"/>
      <c r="LV140" s="169"/>
      <c r="LW140" s="169"/>
      <c r="LX140" s="259"/>
      <c r="LY140" s="260"/>
      <c r="LZ140" s="261"/>
      <c r="MA140" s="160"/>
      <c r="MB140" s="160"/>
      <c r="MC140" s="168"/>
      <c r="MD140" s="207"/>
      <c r="ME140" s="207"/>
      <c r="MF140" s="207"/>
      <c r="MG140" s="207"/>
      <c r="MH140" s="207"/>
      <c r="MI140" s="207"/>
      <c r="MJ140" s="207"/>
      <c r="MK140" s="169"/>
      <c r="ML140" s="169"/>
      <c r="MM140" s="169"/>
      <c r="MN140" s="169"/>
      <c r="MO140" s="169"/>
      <c r="MP140" s="169"/>
      <c r="MQ140" s="169"/>
      <c r="MR140" s="169"/>
      <c r="MS140" s="259"/>
      <c r="MT140" s="260"/>
      <c r="MU140" s="261"/>
      <c r="MV140" s="160"/>
      <c r="MW140" s="19"/>
      <c r="MX140" s="168"/>
      <c r="MY140" s="207"/>
      <c r="MZ140" s="207"/>
      <c r="NA140" s="207"/>
      <c r="NB140" s="207"/>
      <c r="NC140" s="207"/>
      <c r="ND140" s="207"/>
      <c r="NE140" s="207"/>
      <c r="NF140" s="169"/>
      <c r="NG140" s="169"/>
      <c r="NH140" s="169"/>
      <c r="NI140" s="169"/>
      <c r="NJ140" s="169"/>
      <c r="NK140" s="169"/>
      <c r="NL140" s="169"/>
      <c r="NM140" s="169"/>
      <c r="NN140" s="259"/>
      <c r="NO140" s="260"/>
      <c r="NP140" s="261"/>
      <c r="NQ140" s="160"/>
      <c r="NR140" s="19"/>
      <c r="NS140" s="168"/>
      <c r="NT140" s="207"/>
      <c r="NU140" s="207"/>
      <c r="NV140" s="207"/>
      <c r="NW140" s="207"/>
      <c r="NX140" s="207"/>
      <c r="NY140" s="207"/>
      <c r="NZ140" s="207"/>
      <c r="OA140" s="169"/>
      <c r="OB140" s="169"/>
      <c r="OC140" s="169"/>
      <c r="OD140" s="169"/>
      <c r="OE140" s="169"/>
      <c r="OF140" s="169"/>
      <c r="OG140" s="169"/>
      <c r="OH140" s="169"/>
      <c r="OI140" s="259"/>
      <c r="OJ140" s="260"/>
      <c r="OK140" s="261"/>
      <c r="OL140" s="160"/>
      <c r="OM140" s="19"/>
      <c r="ON140" s="19"/>
      <c r="OO140" s="19"/>
      <c r="OP140" s="19"/>
      <c r="OQ140" s="168"/>
      <c r="OR140" s="494"/>
      <c r="OS140" s="494"/>
      <c r="OT140" s="494"/>
      <c r="OU140" s="494"/>
      <c r="OV140" s="494"/>
      <c r="OW140" s="169"/>
      <c r="OX140" s="169"/>
      <c r="OY140" s="169"/>
      <c r="OZ140" s="169"/>
      <c r="PA140" s="169"/>
      <c r="PB140" s="259"/>
      <c r="PC140" s="512"/>
      <c r="PD140" s="261"/>
      <c r="PE140" s="160"/>
      <c r="PF140" s="168"/>
      <c r="PG140" s="207"/>
      <c r="PH140" s="207"/>
      <c r="PI140" s="207"/>
      <c r="PJ140" s="207"/>
      <c r="PK140" s="207"/>
      <c r="PL140" s="169"/>
      <c r="PM140" s="169"/>
      <c r="PN140" s="169"/>
      <c r="PO140" s="169"/>
      <c r="PP140" s="169"/>
      <c r="PQ140" s="259"/>
      <c r="PR140" s="260"/>
      <c r="PS140" s="261"/>
      <c r="PT140" s="160"/>
      <c r="PU140" s="168"/>
      <c r="PV140" s="207"/>
      <c r="PW140" s="207"/>
      <c r="PX140" s="207"/>
      <c r="PY140" s="207"/>
      <c r="PZ140" s="207"/>
      <c r="QA140" s="169"/>
      <c r="QB140" s="169"/>
      <c r="QC140" s="169"/>
      <c r="QD140" s="169"/>
      <c r="QE140" s="169"/>
      <c r="QF140" s="259"/>
      <c r="QG140" s="260"/>
      <c r="QH140" s="261"/>
      <c r="QI140" s="160"/>
      <c r="QJ140" s="168"/>
      <c r="QK140" s="207"/>
      <c r="QL140" s="207"/>
      <c r="QM140" s="207"/>
      <c r="QN140" s="207"/>
      <c r="QO140" s="207"/>
      <c r="QP140" s="169"/>
      <c r="QQ140" s="169"/>
      <c r="QR140" s="169"/>
      <c r="QS140" s="169"/>
      <c r="QT140" s="169"/>
      <c r="QU140" s="259"/>
      <c r="QV140" s="260"/>
      <c r="QW140" s="261"/>
      <c r="QX140" s="160"/>
      <c r="QY140" s="168"/>
      <c r="QZ140" s="207"/>
      <c r="RA140" s="207"/>
      <c r="RB140" s="207"/>
      <c r="RC140" s="207"/>
      <c r="RD140" s="207"/>
      <c r="RE140" s="169"/>
      <c r="RF140" s="169"/>
      <c r="RG140" s="169"/>
      <c r="RH140" s="169"/>
      <c r="RI140" s="169"/>
      <c r="RJ140" s="259"/>
      <c r="RK140" s="260"/>
      <c r="RL140" s="261"/>
      <c r="RM140" s="160"/>
    </row>
    <row r="141" spans="1:481" ht="14.4">
      <c r="A141" s="168"/>
      <c r="B141" s="207"/>
      <c r="C141" s="207"/>
      <c r="D141" s="207"/>
      <c r="E141" s="207"/>
      <c r="F141" s="207"/>
      <c r="G141" s="169"/>
      <c r="H141" s="169"/>
      <c r="I141" s="169"/>
      <c r="J141" s="169"/>
      <c r="K141" s="169"/>
      <c r="L141" s="259"/>
      <c r="M141" s="260"/>
      <c r="N141" s="261"/>
      <c r="O141" s="160"/>
      <c r="P141" s="19"/>
      <c r="Q141" s="168"/>
      <c r="R141" s="207"/>
      <c r="S141" s="207"/>
      <c r="T141" s="207"/>
      <c r="U141" s="207"/>
      <c r="V141" s="207"/>
      <c r="W141" s="169"/>
      <c r="X141" s="169"/>
      <c r="Y141" s="169"/>
      <c r="Z141" s="169"/>
      <c r="AA141" s="169"/>
      <c r="AB141" s="259"/>
      <c r="AC141" s="260"/>
      <c r="AD141" s="261"/>
      <c r="AE141" s="160"/>
      <c r="AF141" s="168"/>
      <c r="AG141" s="207"/>
      <c r="AH141" s="207"/>
      <c r="AI141" s="207"/>
      <c r="AJ141" s="207"/>
      <c r="AK141" s="207"/>
      <c r="AL141" s="169"/>
      <c r="AM141" s="169"/>
      <c r="AN141" s="169"/>
      <c r="AO141" s="169"/>
      <c r="AP141" s="169"/>
      <c r="AQ141" s="259"/>
      <c r="AR141" s="260"/>
      <c r="AS141" s="261"/>
      <c r="AT141" s="160"/>
      <c r="AU141" s="168"/>
      <c r="AV141" s="207"/>
      <c r="AW141" s="207"/>
      <c r="AX141" s="207"/>
      <c r="AY141" s="207"/>
      <c r="AZ141" s="207"/>
      <c r="BA141" s="169"/>
      <c r="BB141" s="169"/>
      <c r="BC141" s="169"/>
      <c r="BD141" s="169"/>
      <c r="BE141" s="169"/>
      <c r="BF141" s="259"/>
      <c r="BG141" s="260"/>
      <c r="BH141" s="261"/>
      <c r="BI141" s="160"/>
      <c r="BJ141" s="160"/>
      <c r="BK141" s="168"/>
      <c r="BL141" s="207"/>
      <c r="BM141" s="207"/>
      <c r="BN141" s="207"/>
      <c r="BO141" s="207"/>
      <c r="BP141" s="207"/>
      <c r="BQ141" s="169"/>
      <c r="BR141" s="169"/>
      <c r="BS141" s="169"/>
      <c r="BT141" s="169"/>
      <c r="BU141" s="169"/>
      <c r="BV141" s="259"/>
      <c r="BW141" s="260"/>
      <c r="BX141" s="261"/>
      <c r="BY141" s="160"/>
      <c r="BZ141" s="160"/>
      <c r="CA141" s="168"/>
      <c r="CB141" s="207"/>
      <c r="CC141" s="207"/>
      <c r="CD141" s="207"/>
      <c r="CE141" s="207"/>
      <c r="CF141" s="207"/>
      <c r="CG141" s="169"/>
      <c r="CH141" s="169"/>
      <c r="CI141" s="169"/>
      <c r="CJ141" s="169"/>
      <c r="CK141" s="169"/>
      <c r="CL141" s="259"/>
      <c r="CM141" s="260"/>
      <c r="CN141" s="261"/>
      <c r="CO141" s="160"/>
      <c r="CP141" s="168"/>
      <c r="CQ141" s="395"/>
      <c r="CR141" s="395"/>
      <c r="CS141" s="395"/>
      <c r="CT141" s="395"/>
      <c r="CU141" s="395"/>
      <c r="CV141" s="169"/>
      <c r="CW141" s="169"/>
      <c r="CX141" s="169"/>
      <c r="CY141" s="169"/>
      <c r="CZ141" s="169"/>
      <c r="DA141" s="259"/>
      <c r="DB141" s="419"/>
      <c r="DC141" s="261"/>
      <c r="DD141" s="160"/>
      <c r="DE141" s="168"/>
      <c r="DF141" s="207"/>
      <c r="DG141" s="207"/>
      <c r="DH141" s="207"/>
      <c r="DI141" s="207"/>
      <c r="DJ141" s="207"/>
      <c r="DK141" s="169"/>
      <c r="DL141" s="169"/>
      <c r="DM141" s="169"/>
      <c r="DN141" s="169"/>
      <c r="DO141" s="169"/>
      <c r="DP141" s="259"/>
      <c r="DQ141" s="260"/>
      <c r="DR141" s="261"/>
      <c r="DS141" s="160"/>
      <c r="DT141" s="168"/>
      <c r="DU141" s="207"/>
      <c r="DV141" s="207"/>
      <c r="DW141" s="207"/>
      <c r="DX141" s="207"/>
      <c r="DY141" s="207"/>
      <c r="DZ141" s="169"/>
      <c r="EA141" s="169"/>
      <c r="EB141" s="169"/>
      <c r="EC141" s="169"/>
      <c r="ED141" s="169"/>
      <c r="EE141" s="259"/>
      <c r="EF141" s="260"/>
      <c r="EG141" s="261"/>
      <c r="EH141" s="160"/>
      <c r="EI141" s="168"/>
      <c r="EJ141" s="207"/>
      <c r="EK141" s="207"/>
      <c r="EL141" s="207"/>
      <c r="EM141" s="207"/>
      <c r="EN141" s="207"/>
      <c r="EO141" s="169"/>
      <c r="EP141" s="169"/>
      <c r="EQ141" s="169"/>
      <c r="ER141" s="169"/>
      <c r="ES141" s="169"/>
      <c r="ET141" s="259"/>
      <c r="EU141" s="260"/>
      <c r="EV141" s="261"/>
      <c r="EW141" s="160"/>
      <c r="EX141" s="168"/>
      <c r="EY141" s="207"/>
      <c r="EZ141" s="207"/>
      <c r="FA141" s="207"/>
      <c r="FB141" s="207"/>
      <c r="FC141" s="207"/>
      <c r="FD141" s="169"/>
      <c r="FE141" s="169"/>
      <c r="FF141" s="169"/>
      <c r="FG141" s="169"/>
      <c r="FH141" s="169"/>
      <c r="FI141" s="259"/>
      <c r="FJ141" s="260"/>
      <c r="FK141" s="261"/>
      <c r="FL141" s="160"/>
      <c r="FM141" s="168"/>
      <c r="FN141" s="207"/>
      <c r="FO141" s="207"/>
      <c r="FP141" s="207"/>
      <c r="FQ141" s="207"/>
      <c r="FR141" s="207"/>
      <c r="FS141" s="169"/>
      <c r="FT141" s="169"/>
      <c r="FU141" s="169"/>
      <c r="FV141" s="169"/>
      <c r="FW141" s="169"/>
      <c r="FX141" s="259"/>
      <c r="FY141" s="260"/>
      <c r="FZ141" s="261"/>
      <c r="GA141" s="160"/>
      <c r="GB141" s="168"/>
      <c r="GC141" s="207"/>
      <c r="GD141" s="207"/>
      <c r="GE141" s="207"/>
      <c r="GF141" s="207"/>
      <c r="GG141" s="207"/>
      <c r="GH141" s="169"/>
      <c r="GI141" s="169"/>
      <c r="GJ141" s="169"/>
      <c r="GK141" s="169"/>
      <c r="GL141" s="169"/>
      <c r="GM141" s="259"/>
      <c r="GN141" s="260"/>
      <c r="GO141" s="261"/>
      <c r="GP141" s="160"/>
      <c r="GQ141" s="168"/>
      <c r="GR141" s="207"/>
      <c r="GS141" s="207"/>
      <c r="GT141" s="207"/>
      <c r="GU141" s="207"/>
      <c r="GV141" s="207"/>
      <c r="GW141" s="169"/>
      <c r="GX141" s="169"/>
      <c r="GY141" s="169"/>
      <c r="GZ141" s="169"/>
      <c r="HA141" s="169"/>
      <c r="HB141" s="259"/>
      <c r="HC141" s="260"/>
      <c r="HD141" s="261"/>
      <c r="HE141" s="160"/>
      <c r="HF141" s="168"/>
      <c r="HG141" s="207"/>
      <c r="HH141" s="207"/>
      <c r="HI141" s="207"/>
      <c r="HJ141" s="207"/>
      <c r="HK141" s="207"/>
      <c r="HL141" s="169"/>
      <c r="HM141" s="169"/>
      <c r="HN141" s="169"/>
      <c r="HO141" s="169"/>
      <c r="HP141" s="169"/>
      <c r="HQ141" s="259"/>
      <c r="HR141" s="260"/>
      <c r="HS141" s="261"/>
      <c r="HT141" s="160"/>
      <c r="HU141" s="168"/>
      <c r="HV141" s="207"/>
      <c r="HW141" s="207"/>
      <c r="HX141" s="207"/>
      <c r="HY141" s="207"/>
      <c r="HZ141" s="207"/>
      <c r="IA141" s="169"/>
      <c r="IB141" s="169"/>
      <c r="IC141" s="169"/>
      <c r="ID141" s="169"/>
      <c r="IE141" s="169"/>
      <c r="IF141" s="259"/>
      <c r="IG141" s="260"/>
      <c r="IH141" s="261"/>
      <c r="II141" s="160"/>
      <c r="IJ141" s="168"/>
      <c r="IK141" s="207"/>
      <c r="IL141" s="207"/>
      <c r="IM141" s="207"/>
      <c r="IN141" s="207"/>
      <c r="IO141" s="207"/>
      <c r="IP141" s="169"/>
      <c r="IQ141" s="169"/>
      <c r="IR141" s="169"/>
      <c r="IS141" s="169"/>
      <c r="IT141" s="169"/>
      <c r="IU141" s="259"/>
      <c r="IV141" s="260"/>
      <c r="IW141" s="261"/>
      <c r="IX141" s="160"/>
      <c r="IY141" s="168"/>
      <c r="IZ141" s="207"/>
      <c r="JA141" s="207"/>
      <c r="JB141" s="207"/>
      <c r="JC141" s="207"/>
      <c r="JD141" s="207"/>
      <c r="JE141" s="169"/>
      <c r="JF141" s="169"/>
      <c r="JG141" s="169"/>
      <c r="JH141" s="169"/>
      <c r="JI141" s="169"/>
      <c r="JJ141" s="259"/>
      <c r="JK141" s="260"/>
      <c r="JL141" s="261"/>
      <c r="JM141" s="160"/>
      <c r="JN141" s="168"/>
      <c r="JO141" s="207"/>
      <c r="JP141" s="207"/>
      <c r="JQ141" s="207"/>
      <c r="JR141" s="207"/>
      <c r="JS141" s="207"/>
      <c r="JT141" s="169"/>
      <c r="JU141" s="169"/>
      <c r="JV141" s="169"/>
      <c r="JW141" s="169"/>
      <c r="JX141" s="169"/>
      <c r="JY141" s="259"/>
      <c r="JZ141" s="260"/>
      <c r="KA141" s="261"/>
      <c r="KB141" s="160"/>
      <c r="KC141" s="168"/>
      <c r="KD141" s="207"/>
      <c r="KE141" s="207"/>
      <c r="KF141" s="207"/>
      <c r="KG141" s="207"/>
      <c r="KH141" s="207"/>
      <c r="KI141" s="169"/>
      <c r="KJ141" s="169"/>
      <c r="KK141" s="169"/>
      <c r="KL141" s="169"/>
      <c r="KM141" s="169"/>
      <c r="KN141" s="259"/>
      <c r="KO141" s="260"/>
      <c r="KP141" s="261"/>
      <c r="KQ141" s="160"/>
      <c r="KR141" s="168"/>
      <c r="KS141" s="207"/>
      <c r="KT141" s="207"/>
      <c r="KU141" s="207"/>
      <c r="KV141" s="207"/>
      <c r="KW141" s="207"/>
      <c r="KX141" s="169"/>
      <c r="KY141" s="169"/>
      <c r="KZ141" s="169"/>
      <c r="LA141" s="169"/>
      <c r="LB141" s="169"/>
      <c r="LC141" s="259"/>
      <c r="LD141" s="260"/>
      <c r="LE141" s="261"/>
      <c r="LF141" s="160"/>
      <c r="LG141" s="160"/>
      <c r="LH141" s="168"/>
      <c r="LI141" s="207"/>
      <c r="LJ141" s="207"/>
      <c r="LK141" s="207"/>
      <c r="LL141" s="207"/>
      <c r="LM141" s="207"/>
      <c r="LN141" s="207"/>
      <c r="LO141" s="207"/>
      <c r="LP141" s="169"/>
      <c r="LQ141" s="169"/>
      <c r="LR141" s="169"/>
      <c r="LS141" s="169"/>
      <c r="LT141" s="169"/>
      <c r="LU141" s="169"/>
      <c r="LV141" s="169"/>
      <c r="LW141" s="169"/>
      <c r="LX141" s="259"/>
      <c r="LY141" s="260"/>
      <c r="LZ141" s="261"/>
      <c r="MA141" s="160"/>
      <c r="MB141" s="160"/>
      <c r="MC141" s="168"/>
      <c r="MD141" s="207"/>
      <c r="ME141" s="207"/>
      <c r="MF141" s="207"/>
      <c r="MG141" s="207"/>
      <c r="MH141" s="207"/>
      <c r="MI141" s="207"/>
      <c r="MJ141" s="207"/>
      <c r="MK141" s="169"/>
      <c r="ML141" s="169"/>
      <c r="MM141" s="169"/>
      <c r="MN141" s="169"/>
      <c r="MO141" s="169"/>
      <c r="MP141" s="169"/>
      <c r="MQ141" s="169"/>
      <c r="MR141" s="169"/>
      <c r="MS141" s="259"/>
      <c r="MT141" s="260"/>
      <c r="MU141" s="261"/>
      <c r="MV141" s="160"/>
      <c r="MW141" s="19"/>
      <c r="MX141" s="168"/>
      <c r="MY141" s="207"/>
      <c r="MZ141" s="207"/>
      <c r="NA141" s="207"/>
      <c r="NB141" s="207"/>
      <c r="NC141" s="207"/>
      <c r="ND141" s="207"/>
      <c r="NE141" s="207"/>
      <c r="NF141" s="169"/>
      <c r="NG141" s="169"/>
      <c r="NH141" s="169"/>
      <c r="NI141" s="169"/>
      <c r="NJ141" s="169"/>
      <c r="NK141" s="169"/>
      <c r="NL141" s="169"/>
      <c r="NM141" s="169"/>
      <c r="NN141" s="259"/>
      <c r="NO141" s="260"/>
      <c r="NP141" s="261"/>
      <c r="NQ141" s="160"/>
      <c r="NR141" s="19"/>
      <c r="NS141" s="168"/>
      <c r="NT141" s="207"/>
      <c r="NU141" s="207"/>
      <c r="NV141" s="207"/>
      <c r="NW141" s="207"/>
      <c r="NX141" s="207"/>
      <c r="NY141" s="207"/>
      <c r="NZ141" s="207"/>
      <c r="OA141" s="169"/>
      <c r="OB141" s="169"/>
      <c r="OC141" s="169"/>
      <c r="OD141" s="169"/>
      <c r="OE141" s="169"/>
      <c r="OF141" s="169"/>
      <c r="OG141" s="169"/>
      <c r="OH141" s="169"/>
      <c r="OI141" s="259"/>
      <c r="OJ141" s="260"/>
      <c r="OK141" s="261"/>
      <c r="OL141" s="160"/>
      <c r="OM141" s="19"/>
      <c r="ON141" s="19"/>
      <c r="OO141" s="19"/>
      <c r="OP141" s="19"/>
      <c r="OQ141" s="168"/>
      <c r="OR141" s="494"/>
      <c r="OS141" s="494"/>
      <c r="OT141" s="494"/>
      <c r="OU141" s="494"/>
      <c r="OV141" s="494"/>
      <c r="OW141" s="169"/>
      <c r="OX141" s="169"/>
      <c r="OY141" s="169"/>
      <c r="OZ141" s="169"/>
      <c r="PA141" s="169"/>
      <c r="PB141" s="259"/>
      <c r="PC141" s="512"/>
      <c r="PD141" s="261"/>
      <c r="PE141" s="160"/>
      <c r="PF141" s="168"/>
      <c r="PG141" s="207"/>
      <c r="PH141" s="207"/>
      <c r="PI141" s="207"/>
      <c r="PJ141" s="207"/>
      <c r="PK141" s="207"/>
      <c r="PL141" s="169"/>
      <c r="PM141" s="169"/>
      <c r="PN141" s="169"/>
      <c r="PO141" s="169"/>
      <c r="PP141" s="169"/>
      <c r="PQ141" s="259"/>
      <c r="PR141" s="260"/>
      <c r="PS141" s="261"/>
      <c r="PT141" s="160"/>
      <c r="PU141" s="168"/>
      <c r="PV141" s="207"/>
      <c r="PW141" s="207"/>
      <c r="PX141" s="207"/>
      <c r="PY141" s="207"/>
      <c r="PZ141" s="207"/>
      <c r="QA141" s="169"/>
      <c r="QB141" s="169"/>
      <c r="QC141" s="169"/>
      <c r="QD141" s="169"/>
      <c r="QE141" s="169"/>
      <c r="QF141" s="259"/>
      <c r="QG141" s="260"/>
      <c r="QH141" s="261"/>
      <c r="QI141" s="160"/>
      <c r="QJ141" s="168"/>
      <c r="QK141" s="207"/>
      <c r="QL141" s="207"/>
      <c r="QM141" s="207"/>
      <c r="QN141" s="207"/>
      <c r="QO141" s="207"/>
      <c r="QP141" s="169"/>
      <c r="QQ141" s="169"/>
      <c r="QR141" s="169"/>
      <c r="QS141" s="169"/>
      <c r="QT141" s="169"/>
      <c r="QU141" s="259"/>
      <c r="QV141" s="260"/>
      <c r="QW141" s="261"/>
      <c r="QX141" s="160"/>
      <c r="QY141" s="168"/>
      <c r="QZ141" s="207"/>
      <c r="RA141" s="207"/>
      <c r="RB141" s="207"/>
      <c r="RC141" s="207"/>
      <c r="RD141" s="207"/>
      <c r="RE141" s="169"/>
      <c r="RF141" s="169"/>
      <c r="RG141" s="169"/>
      <c r="RH141" s="169"/>
      <c r="RI141" s="169"/>
      <c r="RJ141" s="259"/>
      <c r="RK141" s="260"/>
      <c r="RL141" s="261"/>
      <c r="RM141" s="160"/>
    </row>
    <row r="142" spans="1:481" ht="14.4">
      <c r="A142" s="168"/>
      <c r="B142" s="207"/>
      <c r="C142" s="207"/>
      <c r="D142" s="207"/>
      <c r="E142" s="207"/>
      <c r="F142" s="207"/>
      <c r="G142" s="169"/>
      <c r="H142" s="169"/>
      <c r="I142" s="169"/>
      <c r="J142" s="169"/>
      <c r="K142" s="169"/>
      <c r="L142" s="259"/>
      <c r="M142" s="260"/>
      <c r="N142" s="261"/>
      <c r="O142" s="160"/>
      <c r="P142" s="19"/>
      <c r="Q142" s="168"/>
      <c r="R142" s="207"/>
      <c r="S142" s="207"/>
      <c r="T142" s="207"/>
      <c r="U142" s="207"/>
      <c r="V142" s="207"/>
      <c r="W142" s="169"/>
      <c r="X142" s="169"/>
      <c r="Y142" s="169"/>
      <c r="Z142" s="169"/>
      <c r="AA142" s="169"/>
      <c r="AB142" s="259"/>
      <c r="AC142" s="260"/>
      <c r="AD142" s="261"/>
      <c r="AE142" s="160"/>
      <c r="AF142" s="168"/>
      <c r="AG142" s="207"/>
      <c r="AH142" s="207"/>
      <c r="AI142" s="207"/>
      <c r="AJ142" s="207"/>
      <c r="AK142" s="207"/>
      <c r="AL142" s="169"/>
      <c r="AM142" s="169"/>
      <c r="AN142" s="169"/>
      <c r="AO142" s="169"/>
      <c r="AP142" s="169"/>
      <c r="AQ142" s="259"/>
      <c r="AR142" s="260"/>
      <c r="AS142" s="261"/>
      <c r="AT142" s="160"/>
      <c r="AU142" s="168"/>
      <c r="AV142" s="207"/>
      <c r="AW142" s="207"/>
      <c r="AX142" s="207"/>
      <c r="AY142" s="207"/>
      <c r="AZ142" s="207"/>
      <c r="BA142" s="169"/>
      <c r="BB142" s="169"/>
      <c r="BC142" s="169"/>
      <c r="BD142" s="169"/>
      <c r="BE142" s="169"/>
      <c r="BF142" s="259"/>
      <c r="BG142" s="260"/>
      <c r="BH142" s="261"/>
      <c r="BI142" s="160"/>
      <c r="BJ142" s="160"/>
      <c r="BK142" s="168"/>
      <c r="BL142" s="207"/>
      <c r="BM142" s="207"/>
      <c r="BN142" s="207"/>
      <c r="BO142" s="207"/>
      <c r="BP142" s="207"/>
      <c r="BQ142" s="169"/>
      <c r="BR142" s="169"/>
      <c r="BS142" s="169"/>
      <c r="BT142" s="169"/>
      <c r="BU142" s="169"/>
      <c r="BV142" s="259"/>
      <c r="BW142" s="260"/>
      <c r="BX142" s="261"/>
      <c r="BY142" s="160"/>
      <c r="BZ142" s="160"/>
      <c r="CA142" s="168"/>
      <c r="CB142" s="207"/>
      <c r="CC142" s="207"/>
      <c r="CD142" s="207"/>
      <c r="CE142" s="207"/>
      <c r="CF142" s="207"/>
      <c r="CG142" s="169"/>
      <c r="CH142" s="169"/>
      <c r="CI142" s="169"/>
      <c r="CJ142" s="169"/>
      <c r="CK142" s="169"/>
      <c r="CL142" s="259"/>
      <c r="CM142" s="260"/>
      <c r="CN142" s="261"/>
      <c r="CO142" s="160"/>
      <c r="CP142" s="168"/>
      <c r="CQ142" s="395"/>
      <c r="CR142" s="395"/>
      <c r="CS142" s="395"/>
      <c r="CT142" s="395"/>
      <c r="CU142" s="395"/>
      <c r="CV142" s="169"/>
      <c r="CW142" s="169"/>
      <c r="CX142" s="169"/>
      <c r="CY142" s="169"/>
      <c r="CZ142" s="169"/>
      <c r="DA142" s="259"/>
      <c r="DB142" s="419"/>
      <c r="DC142" s="261"/>
      <c r="DD142" s="160"/>
      <c r="DE142" s="168"/>
      <c r="DF142" s="207"/>
      <c r="DG142" s="207"/>
      <c r="DH142" s="207"/>
      <c r="DI142" s="207"/>
      <c r="DJ142" s="207"/>
      <c r="DK142" s="169"/>
      <c r="DL142" s="169"/>
      <c r="DM142" s="169"/>
      <c r="DN142" s="169"/>
      <c r="DO142" s="169"/>
      <c r="DP142" s="259"/>
      <c r="DQ142" s="260"/>
      <c r="DR142" s="261"/>
      <c r="DS142" s="160"/>
      <c r="DT142" s="168"/>
      <c r="DU142" s="207"/>
      <c r="DV142" s="207"/>
      <c r="DW142" s="207"/>
      <c r="DX142" s="207"/>
      <c r="DY142" s="207"/>
      <c r="DZ142" s="169"/>
      <c r="EA142" s="169"/>
      <c r="EB142" s="169"/>
      <c r="EC142" s="169"/>
      <c r="ED142" s="169"/>
      <c r="EE142" s="259"/>
      <c r="EF142" s="260"/>
      <c r="EG142" s="261"/>
      <c r="EH142" s="160"/>
      <c r="EI142" s="168"/>
      <c r="EJ142" s="207"/>
      <c r="EK142" s="207"/>
      <c r="EL142" s="207"/>
      <c r="EM142" s="207"/>
      <c r="EN142" s="207"/>
      <c r="EO142" s="169"/>
      <c r="EP142" s="169"/>
      <c r="EQ142" s="169"/>
      <c r="ER142" s="169"/>
      <c r="ES142" s="169"/>
      <c r="ET142" s="259"/>
      <c r="EU142" s="260"/>
      <c r="EV142" s="261"/>
      <c r="EW142" s="160"/>
      <c r="EX142" s="168"/>
      <c r="EY142" s="207"/>
      <c r="EZ142" s="207"/>
      <c r="FA142" s="207"/>
      <c r="FB142" s="207"/>
      <c r="FC142" s="207"/>
      <c r="FD142" s="169"/>
      <c r="FE142" s="169"/>
      <c r="FF142" s="169"/>
      <c r="FG142" s="169"/>
      <c r="FH142" s="169"/>
      <c r="FI142" s="259"/>
      <c r="FJ142" s="260"/>
      <c r="FK142" s="261"/>
      <c r="FL142" s="160"/>
      <c r="FM142" s="168"/>
      <c r="FN142" s="207"/>
      <c r="FO142" s="207"/>
      <c r="FP142" s="207"/>
      <c r="FQ142" s="207"/>
      <c r="FR142" s="207"/>
      <c r="FS142" s="169"/>
      <c r="FT142" s="169"/>
      <c r="FU142" s="169"/>
      <c r="FV142" s="169"/>
      <c r="FW142" s="169"/>
      <c r="FX142" s="259"/>
      <c r="FY142" s="260"/>
      <c r="FZ142" s="261"/>
      <c r="GA142" s="160"/>
      <c r="GB142" s="168"/>
      <c r="GC142" s="207"/>
      <c r="GD142" s="207"/>
      <c r="GE142" s="207"/>
      <c r="GF142" s="207"/>
      <c r="GG142" s="207"/>
      <c r="GH142" s="169"/>
      <c r="GI142" s="169"/>
      <c r="GJ142" s="169"/>
      <c r="GK142" s="169"/>
      <c r="GL142" s="169"/>
      <c r="GM142" s="259"/>
      <c r="GN142" s="260"/>
      <c r="GO142" s="261"/>
      <c r="GP142" s="160"/>
      <c r="GQ142" s="168"/>
      <c r="GR142" s="207"/>
      <c r="GS142" s="207"/>
      <c r="GT142" s="207"/>
      <c r="GU142" s="207"/>
      <c r="GV142" s="207"/>
      <c r="GW142" s="169"/>
      <c r="GX142" s="169"/>
      <c r="GY142" s="169"/>
      <c r="GZ142" s="169"/>
      <c r="HA142" s="169"/>
      <c r="HB142" s="259"/>
      <c r="HC142" s="260"/>
      <c r="HD142" s="261"/>
      <c r="HE142" s="160"/>
      <c r="HF142" s="168"/>
      <c r="HG142" s="207"/>
      <c r="HH142" s="207"/>
      <c r="HI142" s="207"/>
      <c r="HJ142" s="207"/>
      <c r="HK142" s="207"/>
      <c r="HL142" s="169"/>
      <c r="HM142" s="169"/>
      <c r="HN142" s="169"/>
      <c r="HO142" s="169"/>
      <c r="HP142" s="169"/>
      <c r="HQ142" s="259"/>
      <c r="HR142" s="260"/>
      <c r="HS142" s="261"/>
      <c r="HT142" s="160"/>
      <c r="HU142" s="168"/>
      <c r="HV142" s="207"/>
      <c r="HW142" s="207"/>
      <c r="HX142" s="207"/>
      <c r="HY142" s="207"/>
      <c r="HZ142" s="207"/>
      <c r="IA142" s="169"/>
      <c r="IB142" s="169"/>
      <c r="IC142" s="169"/>
      <c r="ID142" s="169"/>
      <c r="IE142" s="169"/>
      <c r="IF142" s="259"/>
      <c r="IG142" s="260"/>
      <c r="IH142" s="261"/>
      <c r="II142" s="160"/>
      <c r="IJ142" s="168"/>
      <c r="IK142" s="207"/>
      <c r="IL142" s="207"/>
      <c r="IM142" s="207"/>
      <c r="IN142" s="207"/>
      <c r="IO142" s="207"/>
      <c r="IP142" s="169"/>
      <c r="IQ142" s="169"/>
      <c r="IR142" s="169"/>
      <c r="IS142" s="169"/>
      <c r="IT142" s="169"/>
      <c r="IU142" s="259"/>
      <c r="IV142" s="260"/>
      <c r="IW142" s="261"/>
      <c r="IX142" s="160"/>
      <c r="IY142" s="168"/>
      <c r="IZ142" s="207"/>
      <c r="JA142" s="207"/>
      <c r="JB142" s="207"/>
      <c r="JC142" s="207"/>
      <c r="JD142" s="207"/>
      <c r="JE142" s="169"/>
      <c r="JF142" s="169"/>
      <c r="JG142" s="169"/>
      <c r="JH142" s="169"/>
      <c r="JI142" s="169"/>
      <c r="JJ142" s="259"/>
      <c r="JK142" s="260"/>
      <c r="JL142" s="261"/>
      <c r="JM142" s="160"/>
      <c r="JN142" s="168"/>
      <c r="JO142" s="207"/>
      <c r="JP142" s="207"/>
      <c r="JQ142" s="207"/>
      <c r="JR142" s="207"/>
      <c r="JS142" s="207"/>
      <c r="JT142" s="169"/>
      <c r="JU142" s="169"/>
      <c r="JV142" s="169"/>
      <c r="JW142" s="169"/>
      <c r="JX142" s="169"/>
      <c r="JY142" s="259"/>
      <c r="JZ142" s="260"/>
      <c r="KA142" s="261"/>
      <c r="KB142" s="160"/>
      <c r="KC142" s="168"/>
      <c r="KD142" s="207"/>
      <c r="KE142" s="207"/>
      <c r="KF142" s="207"/>
      <c r="KG142" s="207"/>
      <c r="KH142" s="207"/>
      <c r="KI142" s="169"/>
      <c r="KJ142" s="169"/>
      <c r="KK142" s="169"/>
      <c r="KL142" s="169"/>
      <c r="KM142" s="169"/>
      <c r="KN142" s="259"/>
      <c r="KO142" s="260"/>
      <c r="KP142" s="261"/>
      <c r="KQ142" s="160"/>
      <c r="KR142" s="168"/>
      <c r="KS142" s="207"/>
      <c r="KT142" s="207"/>
      <c r="KU142" s="207"/>
      <c r="KV142" s="207"/>
      <c r="KW142" s="207"/>
      <c r="KX142" s="169"/>
      <c r="KY142" s="169"/>
      <c r="KZ142" s="169"/>
      <c r="LA142" s="169"/>
      <c r="LB142" s="169"/>
      <c r="LC142" s="259"/>
      <c r="LD142" s="260"/>
      <c r="LE142" s="261"/>
      <c r="LF142" s="160"/>
      <c r="LG142" s="160"/>
      <c r="LH142" s="168"/>
      <c r="LI142" s="207"/>
      <c r="LJ142" s="207"/>
      <c r="LK142" s="207"/>
      <c r="LL142" s="207"/>
      <c r="LM142" s="207"/>
      <c r="LN142" s="207"/>
      <c r="LO142" s="207"/>
      <c r="LP142" s="169"/>
      <c r="LQ142" s="169"/>
      <c r="LR142" s="169"/>
      <c r="LS142" s="169"/>
      <c r="LT142" s="169"/>
      <c r="LU142" s="169"/>
      <c r="LV142" s="169"/>
      <c r="LW142" s="169"/>
      <c r="LX142" s="259"/>
      <c r="LY142" s="260"/>
      <c r="LZ142" s="261"/>
      <c r="MA142" s="160"/>
      <c r="MB142" s="160"/>
      <c r="MC142" s="168"/>
      <c r="MD142" s="207"/>
      <c r="ME142" s="207"/>
      <c r="MF142" s="207"/>
      <c r="MG142" s="207"/>
      <c r="MH142" s="207"/>
      <c r="MI142" s="207"/>
      <c r="MJ142" s="207"/>
      <c r="MK142" s="169"/>
      <c r="ML142" s="169"/>
      <c r="MM142" s="169"/>
      <c r="MN142" s="169"/>
      <c r="MO142" s="169"/>
      <c r="MP142" s="169"/>
      <c r="MQ142" s="169"/>
      <c r="MR142" s="169"/>
      <c r="MS142" s="259"/>
      <c r="MT142" s="260"/>
      <c r="MU142" s="261"/>
      <c r="MV142" s="160"/>
      <c r="MW142" s="19"/>
      <c r="MX142" s="168"/>
      <c r="MY142" s="207"/>
      <c r="MZ142" s="207"/>
      <c r="NA142" s="207"/>
      <c r="NB142" s="207"/>
      <c r="NC142" s="207"/>
      <c r="ND142" s="207"/>
      <c r="NE142" s="207"/>
      <c r="NF142" s="169"/>
      <c r="NG142" s="169"/>
      <c r="NH142" s="169"/>
      <c r="NI142" s="169"/>
      <c r="NJ142" s="169"/>
      <c r="NK142" s="169"/>
      <c r="NL142" s="169"/>
      <c r="NM142" s="169"/>
      <c r="NN142" s="259"/>
      <c r="NO142" s="260"/>
      <c r="NP142" s="261"/>
      <c r="NQ142" s="160"/>
      <c r="NR142" s="19"/>
      <c r="NS142" s="168"/>
      <c r="NT142" s="207"/>
      <c r="NU142" s="207"/>
      <c r="NV142" s="207"/>
      <c r="NW142" s="207"/>
      <c r="NX142" s="207"/>
      <c r="NY142" s="207"/>
      <c r="NZ142" s="207"/>
      <c r="OA142" s="169"/>
      <c r="OB142" s="169"/>
      <c r="OC142" s="169"/>
      <c r="OD142" s="169"/>
      <c r="OE142" s="169"/>
      <c r="OF142" s="169"/>
      <c r="OG142" s="169"/>
      <c r="OH142" s="169"/>
      <c r="OI142" s="259"/>
      <c r="OJ142" s="260"/>
      <c r="OK142" s="261"/>
      <c r="OL142" s="160"/>
      <c r="OM142" s="19"/>
      <c r="ON142" s="19"/>
      <c r="OO142" s="19"/>
      <c r="OP142" s="19"/>
      <c r="OQ142" s="168"/>
      <c r="OR142" s="494"/>
      <c r="OS142" s="494"/>
      <c r="OT142" s="494"/>
      <c r="OU142" s="494"/>
      <c r="OV142" s="494"/>
      <c r="OW142" s="169"/>
      <c r="OX142" s="169"/>
      <c r="OY142" s="169"/>
      <c r="OZ142" s="169"/>
      <c r="PA142" s="169"/>
      <c r="PB142" s="259"/>
      <c r="PC142" s="512"/>
      <c r="PD142" s="261"/>
      <c r="PE142" s="160"/>
      <c r="PF142" s="168"/>
      <c r="PG142" s="207"/>
      <c r="PH142" s="207"/>
      <c r="PI142" s="207"/>
      <c r="PJ142" s="207"/>
      <c r="PK142" s="207"/>
      <c r="PL142" s="169"/>
      <c r="PM142" s="169"/>
      <c r="PN142" s="169"/>
      <c r="PO142" s="169"/>
      <c r="PP142" s="169"/>
      <c r="PQ142" s="259"/>
      <c r="PR142" s="260"/>
      <c r="PS142" s="261"/>
      <c r="PT142" s="160"/>
      <c r="PU142" s="168"/>
      <c r="PV142" s="207"/>
      <c r="PW142" s="207"/>
      <c r="PX142" s="207"/>
      <c r="PY142" s="207"/>
      <c r="PZ142" s="207"/>
      <c r="QA142" s="169"/>
      <c r="QB142" s="169"/>
      <c r="QC142" s="169"/>
      <c r="QD142" s="169"/>
      <c r="QE142" s="169"/>
      <c r="QF142" s="259"/>
      <c r="QG142" s="260"/>
      <c r="QH142" s="261"/>
      <c r="QI142" s="160"/>
      <c r="QJ142" s="168"/>
      <c r="QK142" s="207"/>
      <c r="QL142" s="207"/>
      <c r="QM142" s="207"/>
      <c r="QN142" s="207"/>
      <c r="QO142" s="207"/>
      <c r="QP142" s="169"/>
      <c r="QQ142" s="169"/>
      <c r="QR142" s="169"/>
      <c r="QS142" s="169"/>
      <c r="QT142" s="169"/>
      <c r="QU142" s="259"/>
      <c r="QV142" s="260"/>
      <c r="QW142" s="261"/>
      <c r="QX142" s="160"/>
      <c r="QY142" s="168"/>
      <c r="QZ142" s="207"/>
      <c r="RA142" s="207"/>
      <c r="RB142" s="207"/>
      <c r="RC142" s="207"/>
      <c r="RD142" s="207"/>
      <c r="RE142" s="169"/>
      <c r="RF142" s="169"/>
      <c r="RG142" s="169"/>
      <c r="RH142" s="169"/>
      <c r="RI142" s="169"/>
      <c r="RJ142" s="259"/>
      <c r="RK142" s="260"/>
      <c r="RL142" s="261"/>
      <c r="RM142" s="160"/>
    </row>
    <row r="143" spans="1:481" ht="14.4">
      <c r="A143" s="168"/>
      <c r="B143" s="207"/>
      <c r="C143" s="207"/>
      <c r="D143" s="207"/>
      <c r="E143" s="207"/>
      <c r="F143" s="207"/>
      <c r="G143" s="169"/>
      <c r="H143" s="169"/>
      <c r="I143" s="169"/>
      <c r="J143" s="169"/>
      <c r="K143" s="169"/>
      <c r="L143" s="259"/>
      <c r="M143" s="260"/>
      <c r="N143" s="261"/>
      <c r="O143" s="160"/>
      <c r="P143" s="19"/>
      <c r="Q143" s="168"/>
      <c r="R143" s="207"/>
      <c r="S143" s="207"/>
      <c r="T143" s="207"/>
      <c r="U143" s="207"/>
      <c r="V143" s="207"/>
      <c r="W143" s="169"/>
      <c r="X143" s="169"/>
      <c r="Y143" s="169"/>
      <c r="Z143" s="169"/>
      <c r="AA143" s="169"/>
      <c r="AB143" s="259"/>
      <c r="AC143" s="260"/>
      <c r="AD143" s="261"/>
      <c r="AE143" s="160"/>
      <c r="AF143" s="168"/>
      <c r="AG143" s="207"/>
      <c r="AH143" s="207"/>
      <c r="AI143" s="207"/>
      <c r="AJ143" s="207"/>
      <c r="AK143" s="207"/>
      <c r="AL143" s="169"/>
      <c r="AM143" s="169"/>
      <c r="AN143" s="169"/>
      <c r="AO143" s="169"/>
      <c r="AP143" s="169"/>
      <c r="AQ143" s="259"/>
      <c r="AR143" s="260"/>
      <c r="AS143" s="261"/>
      <c r="AT143" s="160"/>
      <c r="AU143" s="168"/>
      <c r="AV143" s="207"/>
      <c r="AW143" s="207"/>
      <c r="AX143" s="207"/>
      <c r="AY143" s="207"/>
      <c r="AZ143" s="207"/>
      <c r="BA143" s="169"/>
      <c r="BB143" s="169"/>
      <c r="BC143" s="169"/>
      <c r="BD143" s="169"/>
      <c r="BE143" s="169"/>
      <c r="BF143" s="259"/>
      <c r="BG143" s="260"/>
      <c r="BH143" s="261"/>
      <c r="BI143" s="160"/>
      <c r="BJ143" s="160"/>
      <c r="BK143" s="168"/>
      <c r="BL143" s="207"/>
      <c r="BM143" s="207"/>
      <c r="BN143" s="207"/>
      <c r="BO143" s="207"/>
      <c r="BP143" s="207"/>
      <c r="BQ143" s="169"/>
      <c r="BR143" s="169"/>
      <c r="BS143" s="169"/>
      <c r="BT143" s="169"/>
      <c r="BU143" s="169"/>
      <c r="BV143" s="259"/>
      <c r="BW143" s="260"/>
      <c r="BX143" s="261"/>
      <c r="BY143" s="160"/>
      <c r="BZ143" s="160"/>
      <c r="CA143" s="168"/>
      <c r="CB143" s="207"/>
      <c r="CC143" s="207"/>
      <c r="CD143" s="207"/>
      <c r="CE143" s="207"/>
      <c r="CF143" s="207"/>
      <c r="CG143" s="169"/>
      <c r="CH143" s="169"/>
      <c r="CI143" s="169"/>
      <c r="CJ143" s="169"/>
      <c r="CK143" s="169"/>
      <c r="CL143" s="259"/>
      <c r="CM143" s="260"/>
      <c r="CN143" s="261"/>
      <c r="CO143" s="160"/>
      <c r="CP143" s="168"/>
      <c r="CQ143" s="395"/>
      <c r="CR143" s="395"/>
      <c r="CS143" s="395"/>
      <c r="CT143" s="395"/>
      <c r="CU143" s="395"/>
      <c r="CV143" s="169"/>
      <c r="CW143" s="169"/>
      <c r="CX143" s="169"/>
      <c r="CY143" s="169"/>
      <c r="CZ143" s="169"/>
      <c r="DA143" s="259"/>
      <c r="DB143" s="419"/>
      <c r="DC143" s="261"/>
      <c r="DD143" s="160"/>
      <c r="DE143" s="168"/>
      <c r="DF143" s="207"/>
      <c r="DG143" s="207"/>
      <c r="DH143" s="207"/>
      <c r="DI143" s="207"/>
      <c r="DJ143" s="207"/>
      <c r="DK143" s="169"/>
      <c r="DL143" s="169"/>
      <c r="DM143" s="169"/>
      <c r="DN143" s="169"/>
      <c r="DO143" s="169"/>
      <c r="DP143" s="259"/>
      <c r="DQ143" s="260"/>
      <c r="DR143" s="261"/>
      <c r="DS143" s="160"/>
      <c r="DT143" s="168"/>
      <c r="DU143" s="207"/>
      <c r="DV143" s="207"/>
      <c r="DW143" s="207"/>
      <c r="DX143" s="207"/>
      <c r="DY143" s="207"/>
      <c r="DZ143" s="169"/>
      <c r="EA143" s="169"/>
      <c r="EB143" s="169"/>
      <c r="EC143" s="169"/>
      <c r="ED143" s="169"/>
      <c r="EE143" s="259"/>
      <c r="EF143" s="260"/>
      <c r="EG143" s="261"/>
      <c r="EH143" s="160"/>
      <c r="EI143" s="168"/>
      <c r="EJ143" s="207"/>
      <c r="EK143" s="207"/>
      <c r="EL143" s="207"/>
      <c r="EM143" s="207"/>
      <c r="EN143" s="207"/>
      <c r="EO143" s="169"/>
      <c r="EP143" s="169"/>
      <c r="EQ143" s="169"/>
      <c r="ER143" s="169"/>
      <c r="ES143" s="169"/>
      <c r="ET143" s="259"/>
      <c r="EU143" s="260"/>
      <c r="EV143" s="261"/>
      <c r="EW143" s="160"/>
      <c r="EX143" s="168"/>
      <c r="EY143" s="207"/>
      <c r="EZ143" s="207"/>
      <c r="FA143" s="207"/>
      <c r="FB143" s="207"/>
      <c r="FC143" s="207"/>
      <c r="FD143" s="169"/>
      <c r="FE143" s="169"/>
      <c r="FF143" s="169"/>
      <c r="FG143" s="169"/>
      <c r="FH143" s="169"/>
      <c r="FI143" s="259"/>
      <c r="FJ143" s="260"/>
      <c r="FK143" s="261"/>
      <c r="FL143" s="160"/>
      <c r="FM143" s="168"/>
      <c r="FN143" s="207"/>
      <c r="FO143" s="207"/>
      <c r="FP143" s="207"/>
      <c r="FQ143" s="207"/>
      <c r="FR143" s="207"/>
      <c r="FS143" s="169"/>
      <c r="FT143" s="169"/>
      <c r="FU143" s="169"/>
      <c r="FV143" s="169"/>
      <c r="FW143" s="169"/>
      <c r="FX143" s="259"/>
      <c r="FY143" s="260"/>
      <c r="FZ143" s="261"/>
      <c r="GA143" s="160"/>
      <c r="GB143" s="168"/>
      <c r="GC143" s="207"/>
      <c r="GD143" s="207"/>
      <c r="GE143" s="207"/>
      <c r="GF143" s="207"/>
      <c r="GG143" s="207"/>
      <c r="GH143" s="169"/>
      <c r="GI143" s="169"/>
      <c r="GJ143" s="169"/>
      <c r="GK143" s="169"/>
      <c r="GL143" s="169"/>
      <c r="GM143" s="259"/>
      <c r="GN143" s="260"/>
      <c r="GO143" s="261"/>
      <c r="GP143" s="160"/>
      <c r="GQ143" s="168"/>
      <c r="GR143" s="207"/>
      <c r="GS143" s="207"/>
      <c r="GT143" s="207"/>
      <c r="GU143" s="207"/>
      <c r="GV143" s="207"/>
      <c r="GW143" s="169"/>
      <c r="GX143" s="169"/>
      <c r="GY143" s="169"/>
      <c r="GZ143" s="169"/>
      <c r="HA143" s="169"/>
      <c r="HB143" s="259"/>
      <c r="HC143" s="260"/>
      <c r="HD143" s="261"/>
      <c r="HE143" s="160"/>
      <c r="HF143" s="168"/>
      <c r="HG143" s="207"/>
      <c r="HH143" s="207"/>
      <c r="HI143" s="207"/>
      <c r="HJ143" s="207"/>
      <c r="HK143" s="207"/>
      <c r="HL143" s="169"/>
      <c r="HM143" s="169"/>
      <c r="HN143" s="169"/>
      <c r="HO143" s="169"/>
      <c r="HP143" s="169"/>
      <c r="HQ143" s="259"/>
      <c r="HR143" s="260"/>
      <c r="HS143" s="261"/>
      <c r="HT143" s="160"/>
      <c r="HU143" s="168"/>
      <c r="HV143" s="207"/>
      <c r="HW143" s="207"/>
      <c r="HX143" s="207"/>
      <c r="HY143" s="207"/>
      <c r="HZ143" s="207"/>
      <c r="IA143" s="169"/>
      <c r="IB143" s="169"/>
      <c r="IC143" s="169"/>
      <c r="ID143" s="169"/>
      <c r="IE143" s="169"/>
      <c r="IF143" s="259"/>
      <c r="IG143" s="260"/>
      <c r="IH143" s="261"/>
      <c r="II143" s="160"/>
      <c r="IJ143" s="168"/>
      <c r="IK143" s="207"/>
      <c r="IL143" s="207"/>
      <c r="IM143" s="207"/>
      <c r="IN143" s="207"/>
      <c r="IO143" s="207"/>
      <c r="IP143" s="169"/>
      <c r="IQ143" s="169"/>
      <c r="IR143" s="169"/>
      <c r="IS143" s="169"/>
      <c r="IT143" s="169"/>
      <c r="IU143" s="259"/>
      <c r="IV143" s="260"/>
      <c r="IW143" s="261"/>
      <c r="IX143" s="160"/>
      <c r="IY143" s="168"/>
      <c r="IZ143" s="207"/>
      <c r="JA143" s="207"/>
      <c r="JB143" s="207"/>
      <c r="JC143" s="207"/>
      <c r="JD143" s="207"/>
      <c r="JE143" s="169"/>
      <c r="JF143" s="169"/>
      <c r="JG143" s="169"/>
      <c r="JH143" s="169"/>
      <c r="JI143" s="169"/>
      <c r="JJ143" s="259"/>
      <c r="JK143" s="260"/>
      <c r="JL143" s="261"/>
      <c r="JM143" s="160"/>
      <c r="JN143" s="168"/>
      <c r="JO143" s="207"/>
      <c r="JP143" s="207"/>
      <c r="JQ143" s="207"/>
      <c r="JR143" s="207"/>
      <c r="JS143" s="207"/>
      <c r="JT143" s="169"/>
      <c r="JU143" s="169"/>
      <c r="JV143" s="169"/>
      <c r="JW143" s="169"/>
      <c r="JX143" s="169"/>
      <c r="JY143" s="259"/>
      <c r="JZ143" s="260"/>
      <c r="KA143" s="261"/>
      <c r="KB143" s="160"/>
      <c r="KC143" s="168"/>
      <c r="KD143" s="207"/>
      <c r="KE143" s="207"/>
      <c r="KF143" s="207"/>
      <c r="KG143" s="207"/>
      <c r="KH143" s="207"/>
      <c r="KI143" s="169"/>
      <c r="KJ143" s="169"/>
      <c r="KK143" s="169"/>
      <c r="KL143" s="169"/>
      <c r="KM143" s="169"/>
      <c r="KN143" s="259"/>
      <c r="KO143" s="260"/>
      <c r="KP143" s="261"/>
      <c r="KQ143" s="160"/>
      <c r="KR143" s="168"/>
      <c r="KS143" s="207"/>
      <c r="KT143" s="207"/>
      <c r="KU143" s="207"/>
      <c r="KV143" s="207"/>
      <c r="KW143" s="207"/>
      <c r="KX143" s="169"/>
      <c r="KY143" s="169"/>
      <c r="KZ143" s="169"/>
      <c r="LA143" s="169"/>
      <c r="LB143" s="169"/>
      <c r="LC143" s="259"/>
      <c r="LD143" s="260"/>
      <c r="LE143" s="261"/>
      <c r="LF143" s="160"/>
      <c r="LG143" s="160"/>
      <c r="LH143" s="168"/>
      <c r="LI143" s="207"/>
      <c r="LJ143" s="207"/>
      <c r="LK143" s="207"/>
      <c r="LL143" s="207"/>
      <c r="LM143" s="207"/>
      <c r="LN143" s="207"/>
      <c r="LO143" s="207"/>
      <c r="LP143" s="169"/>
      <c r="LQ143" s="169"/>
      <c r="LR143" s="169"/>
      <c r="LS143" s="169"/>
      <c r="LT143" s="169"/>
      <c r="LU143" s="169"/>
      <c r="LV143" s="169"/>
      <c r="LW143" s="169"/>
      <c r="LX143" s="259"/>
      <c r="LY143" s="260"/>
      <c r="LZ143" s="261"/>
      <c r="MA143" s="160"/>
      <c r="MB143" s="160"/>
      <c r="MC143" s="168"/>
      <c r="MD143" s="207"/>
      <c r="ME143" s="207"/>
      <c r="MF143" s="207"/>
      <c r="MG143" s="207"/>
      <c r="MH143" s="207"/>
      <c r="MI143" s="207"/>
      <c r="MJ143" s="207"/>
      <c r="MK143" s="169"/>
      <c r="ML143" s="169"/>
      <c r="MM143" s="169"/>
      <c r="MN143" s="169"/>
      <c r="MO143" s="169"/>
      <c r="MP143" s="169"/>
      <c r="MQ143" s="169"/>
      <c r="MR143" s="169"/>
      <c r="MS143" s="259"/>
      <c r="MT143" s="260"/>
      <c r="MU143" s="261"/>
      <c r="MV143" s="160"/>
      <c r="MW143" s="19"/>
      <c r="MX143" s="168"/>
      <c r="MY143" s="207"/>
      <c r="MZ143" s="207"/>
      <c r="NA143" s="207"/>
      <c r="NB143" s="207"/>
      <c r="NC143" s="207"/>
      <c r="ND143" s="207"/>
      <c r="NE143" s="207"/>
      <c r="NF143" s="169"/>
      <c r="NG143" s="169"/>
      <c r="NH143" s="169"/>
      <c r="NI143" s="169"/>
      <c r="NJ143" s="169"/>
      <c r="NK143" s="169"/>
      <c r="NL143" s="169"/>
      <c r="NM143" s="169"/>
      <c r="NN143" s="259"/>
      <c r="NO143" s="260"/>
      <c r="NP143" s="261"/>
      <c r="NQ143" s="160"/>
      <c r="NR143" s="19"/>
      <c r="NS143" s="168"/>
      <c r="NT143" s="207"/>
      <c r="NU143" s="207"/>
      <c r="NV143" s="207"/>
      <c r="NW143" s="207"/>
      <c r="NX143" s="207"/>
      <c r="NY143" s="207"/>
      <c r="NZ143" s="207"/>
      <c r="OA143" s="169"/>
      <c r="OB143" s="169"/>
      <c r="OC143" s="169"/>
      <c r="OD143" s="169"/>
      <c r="OE143" s="169"/>
      <c r="OF143" s="169"/>
      <c r="OG143" s="169"/>
      <c r="OH143" s="169"/>
      <c r="OI143" s="259"/>
      <c r="OJ143" s="260"/>
      <c r="OK143" s="261"/>
      <c r="OL143" s="160"/>
      <c r="OM143" s="19"/>
      <c r="ON143" s="19"/>
      <c r="OO143" s="19"/>
      <c r="OP143" s="19"/>
      <c r="OQ143" s="168"/>
      <c r="OR143" s="494"/>
      <c r="OS143" s="494"/>
      <c r="OT143" s="494"/>
      <c r="OU143" s="494"/>
      <c r="OV143" s="494"/>
      <c r="OW143" s="169"/>
      <c r="OX143" s="169"/>
      <c r="OY143" s="169"/>
      <c r="OZ143" s="169"/>
      <c r="PA143" s="169"/>
      <c r="PB143" s="259"/>
      <c r="PC143" s="512"/>
      <c r="PD143" s="261"/>
      <c r="PE143" s="160"/>
      <c r="PF143" s="168"/>
      <c r="PG143" s="207"/>
      <c r="PH143" s="207"/>
      <c r="PI143" s="207"/>
      <c r="PJ143" s="207"/>
      <c r="PK143" s="207"/>
      <c r="PL143" s="169"/>
      <c r="PM143" s="169"/>
      <c r="PN143" s="169"/>
      <c r="PO143" s="169"/>
      <c r="PP143" s="169"/>
      <c r="PQ143" s="259"/>
      <c r="PR143" s="260"/>
      <c r="PS143" s="261"/>
      <c r="PT143" s="160"/>
      <c r="PU143" s="168"/>
      <c r="PV143" s="207"/>
      <c r="PW143" s="207"/>
      <c r="PX143" s="207"/>
      <c r="PY143" s="207"/>
      <c r="PZ143" s="207"/>
      <c r="QA143" s="169"/>
      <c r="QB143" s="169"/>
      <c r="QC143" s="169"/>
      <c r="QD143" s="169"/>
      <c r="QE143" s="169"/>
      <c r="QF143" s="259"/>
      <c r="QG143" s="260"/>
      <c r="QH143" s="261"/>
      <c r="QI143" s="160"/>
      <c r="QJ143" s="168"/>
      <c r="QK143" s="207"/>
      <c r="QL143" s="207"/>
      <c r="QM143" s="207"/>
      <c r="QN143" s="207"/>
      <c r="QO143" s="207"/>
      <c r="QP143" s="169"/>
      <c r="QQ143" s="169"/>
      <c r="QR143" s="169"/>
      <c r="QS143" s="169"/>
      <c r="QT143" s="169"/>
      <c r="QU143" s="259"/>
      <c r="QV143" s="260"/>
      <c r="QW143" s="261"/>
      <c r="QX143" s="160"/>
      <c r="QY143" s="168"/>
      <c r="QZ143" s="207"/>
      <c r="RA143" s="207"/>
      <c r="RB143" s="207"/>
      <c r="RC143" s="207"/>
      <c r="RD143" s="207"/>
      <c r="RE143" s="169"/>
      <c r="RF143" s="169"/>
      <c r="RG143" s="169"/>
      <c r="RH143" s="169"/>
      <c r="RI143" s="169"/>
      <c r="RJ143" s="259"/>
      <c r="RK143" s="260"/>
      <c r="RL143" s="261"/>
      <c r="RM143" s="160"/>
    </row>
    <row r="144" spans="1:481" ht="14.4">
      <c r="A144" s="168"/>
      <c r="B144" s="207"/>
      <c r="C144" s="207"/>
      <c r="D144" s="207"/>
      <c r="E144" s="207"/>
      <c r="F144" s="207"/>
      <c r="G144" s="169"/>
      <c r="H144" s="169"/>
      <c r="I144" s="169"/>
      <c r="J144" s="169"/>
      <c r="K144" s="169"/>
      <c r="L144" s="259"/>
      <c r="M144" s="260"/>
      <c r="N144" s="261"/>
      <c r="O144" s="160"/>
      <c r="P144" s="19"/>
      <c r="Q144" s="168"/>
      <c r="R144" s="207"/>
      <c r="S144" s="207"/>
      <c r="T144" s="207"/>
      <c r="U144" s="207"/>
      <c r="V144" s="207"/>
      <c r="W144" s="169"/>
      <c r="X144" s="169"/>
      <c r="Y144" s="169"/>
      <c r="Z144" s="169"/>
      <c r="AA144" s="169"/>
      <c r="AB144" s="259"/>
      <c r="AC144" s="260"/>
      <c r="AD144" s="261"/>
      <c r="AE144" s="160"/>
      <c r="AF144" s="168"/>
      <c r="AG144" s="207"/>
      <c r="AH144" s="207"/>
      <c r="AI144" s="207"/>
      <c r="AJ144" s="207"/>
      <c r="AK144" s="207"/>
      <c r="AL144" s="169"/>
      <c r="AM144" s="169"/>
      <c r="AN144" s="169"/>
      <c r="AO144" s="169"/>
      <c r="AP144" s="169"/>
      <c r="AQ144" s="259"/>
      <c r="AR144" s="260"/>
      <c r="AS144" s="261"/>
      <c r="AT144" s="160"/>
      <c r="AU144" s="168"/>
      <c r="AV144" s="207"/>
      <c r="AW144" s="207"/>
      <c r="AX144" s="207"/>
      <c r="AY144" s="207"/>
      <c r="AZ144" s="207"/>
      <c r="BA144" s="169"/>
      <c r="BB144" s="169"/>
      <c r="BC144" s="169"/>
      <c r="BD144" s="169"/>
      <c r="BE144" s="169"/>
      <c r="BF144" s="259"/>
      <c r="BG144" s="260"/>
      <c r="BH144" s="261"/>
      <c r="BI144" s="160"/>
      <c r="BJ144" s="160"/>
      <c r="BK144" s="168"/>
      <c r="BL144" s="207"/>
      <c r="BM144" s="207"/>
      <c r="BN144" s="207"/>
      <c r="BO144" s="207"/>
      <c r="BP144" s="207"/>
      <c r="BQ144" s="169"/>
      <c r="BR144" s="169"/>
      <c r="BS144" s="169"/>
      <c r="BT144" s="169"/>
      <c r="BU144" s="169"/>
      <c r="BV144" s="259"/>
      <c r="BW144" s="260"/>
      <c r="BX144" s="261"/>
      <c r="BY144" s="160"/>
      <c r="BZ144" s="160"/>
      <c r="CA144" s="168"/>
      <c r="CB144" s="207"/>
      <c r="CC144" s="207"/>
      <c r="CD144" s="207"/>
      <c r="CE144" s="207"/>
      <c r="CF144" s="207"/>
      <c r="CG144" s="169"/>
      <c r="CH144" s="169"/>
      <c r="CI144" s="169"/>
      <c r="CJ144" s="169"/>
      <c r="CK144" s="169"/>
      <c r="CL144" s="259"/>
      <c r="CM144" s="260"/>
      <c r="CN144" s="261"/>
      <c r="CO144" s="160"/>
      <c r="CP144" s="168"/>
      <c r="CQ144" s="395"/>
      <c r="CR144" s="395"/>
      <c r="CS144" s="395"/>
      <c r="CT144" s="395"/>
      <c r="CU144" s="395"/>
      <c r="CV144" s="169"/>
      <c r="CW144" s="169"/>
      <c r="CX144" s="169"/>
      <c r="CY144" s="169"/>
      <c r="CZ144" s="169"/>
      <c r="DA144" s="259"/>
      <c r="DB144" s="419"/>
      <c r="DC144" s="261"/>
      <c r="DD144" s="160"/>
      <c r="DE144" s="168"/>
      <c r="DF144" s="207"/>
      <c r="DG144" s="207"/>
      <c r="DH144" s="207"/>
      <c r="DI144" s="207"/>
      <c r="DJ144" s="207"/>
      <c r="DK144" s="169"/>
      <c r="DL144" s="169"/>
      <c r="DM144" s="169"/>
      <c r="DN144" s="169"/>
      <c r="DO144" s="169"/>
      <c r="DP144" s="259"/>
      <c r="DQ144" s="260"/>
      <c r="DR144" s="261"/>
      <c r="DS144" s="160"/>
      <c r="DT144" s="168"/>
      <c r="DU144" s="207"/>
      <c r="DV144" s="207"/>
      <c r="DW144" s="207"/>
      <c r="DX144" s="207"/>
      <c r="DY144" s="207"/>
      <c r="DZ144" s="169"/>
      <c r="EA144" s="169"/>
      <c r="EB144" s="169"/>
      <c r="EC144" s="169"/>
      <c r="ED144" s="169"/>
      <c r="EE144" s="259"/>
      <c r="EF144" s="260"/>
      <c r="EG144" s="261"/>
      <c r="EH144" s="160"/>
      <c r="EI144" s="168"/>
      <c r="EJ144" s="207"/>
      <c r="EK144" s="207"/>
      <c r="EL144" s="207"/>
      <c r="EM144" s="207"/>
      <c r="EN144" s="207"/>
      <c r="EO144" s="169"/>
      <c r="EP144" s="169"/>
      <c r="EQ144" s="169"/>
      <c r="ER144" s="169"/>
      <c r="ES144" s="169"/>
      <c r="ET144" s="259"/>
      <c r="EU144" s="260"/>
      <c r="EV144" s="261"/>
      <c r="EW144" s="160"/>
      <c r="EX144" s="168"/>
      <c r="EY144" s="207"/>
      <c r="EZ144" s="207"/>
      <c r="FA144" s="207"/>
      <c r="FB144" s="207"/>
      <c r="FC144" s="207"/>
      <c r="FD144" s="169"/>
      <c r="FE144" s="169"/>
      <c r="FF144" s="169"/>
      <c r="FG144" s="169"/>
      <c r="FH144" s="169"/>
      <c r="FI144" s="259"/>
      <c r="FJ144" s="260"/>
      <c r="FK144" s="261"/>
      <c r="FL144" s="160"/>
      <c r="FM144" s="168"/>
      <c r="FN144" s="207"/>
      <c r="FO144" s="207"/>
      <c r="FP144" s="207"/>
      <c r="FQ144" s="207"/>
      <c r="FR144" s="207"/>
      <c r="FS144" s="169"/>
      <c r="FT144" s="169"/>
      <c r="FU144" s="169"/>
      <c r="FV144" s="169"/>
      <c r="FW144" s="169"/>
      <c r="FX144" s="259"/>
      <c r="FY144" s="260"/>
      <c r="FZ144" s="261"/>
      <c r="GA144" s="160"/>
      <c r="GB144" s="168"/>
      <c r="GC144" s="207"/>
      <c r="GD144" s="207"/>
      <c r="GE144" s="207"/>
      <c r="GF144" s="207"/>
      <c r="GG144" s="207"/>
      <c r="GH144" s="169"/>
      <c r="GI144" s="169"/>
      <c r="GJ144" s="169"/>
      <c r="GK144" s="169"/>
      <c r="GL144" s="169"/>
      <c r="GM144" s="259"/>
      <c r="GN144" s="260"/>
      <c r="GO144" s="261"/>
      <c r="GP144" s="160"/>
      <c r="GQ144" s="168"/>
      <c r="GR144" s="207"/>
      <c r="GS144" s="207"/>
      <c r="GT144" s="207"/>
      <c r="GU144" s="207"/>
      <c r="GV144" s="207"/>
      <c r="GW144" s="169"/>
      <c r="GX144" s="169"/>
      <c r="GY144" s="169"/>
      <c r="GZ144" s="169"/>
      <c r="HA144" s="169"/>
      <c r="HB144" s="259"/>
      <c r="HC144" s="260"/>
      <c r="HD144" s="261"/>
      <c r="HE144" s="160"/>
      <c r="HF144" s="168"/>
      <c r="HG144" s="207"/>
      <c r="HH144" s="207"/>
      <c r="HI144" s="207"/>
      <c r="HJ144" s="207"/>
      <c r="HK144" s="207"/>
      <c r="HL144" s="169"/>
      <c r="HM144" s="169"/>
      <c r="HN144" s="169"/>
      <c r="HO144" s="169"/>
      <c r="HP144" s="169"/>
      <c r="HQ144" s="259"/>
      <c r="HR144" s="260"/>
      <c r="HS144" s="261"/>
      <c r="HT144" s="160"/>
      <c r="HU144" s="168"/>
      <c r="HV144" s="207"/>
      <c r="HW144" s="207"/>
      <c r="HX144" s="207"/>
      <c r="HY144" s="207"/>
      <c r="HZ144" s="207"/>
      <c r="IA144" s="169"/>
      <c r="IB144" s="169"/>
      <c r="IC144" s="169"/>
      <c r="ID144" s="169"/>
      <c r="IE144" s="169"/>
      <c r="IF144" s="259"/>
      <c r="IG144" s="260"/>
      <c r="IH144" s="261"/>
      <c r="II144" s="160"/>
      <c r="IJ144" s="168"/>
      <c r="IK144" s="207"/>
      <c r="IL144" s="207"/>
      <c r="IM144" s="207"/>
      <c r="IN144" s="207"/>
      <c r="IO144" s="207"/>
      <c r="IP144" s="169"/>
      <c r="IQ144" s="169"/>
      <c r="IR144" s="169"/>
      <c r="IS144" s="169"/>
      <c r="IT144" s="169"/>
      <c r="IU144" s="259"/>
      <c r="IV144" s="260"/>
      <c r="IW144" s="261"/>
      <c r="IX144" s="160"/>
      <c r="IY144" s="168"/>
      <c r="IZ144" s="207"/>
      <c r="JA144" s="207"/>
      <c r="JB144" s="207"/>
      <c r="JC144" s="207"/>
      <c r="JD144" s="207"/>
      <c r="JE144" s="169"/>
      <c r="JF144" s="169"/>
      <c r="JG144" s="169"/>
      <c r="JH144" s="169"/>
      <c r="JI144" s="169"/>
      <c r="JJ144" s="259"/>
      <c r="JK144" s="260"/>
      <c r="JL144" s="261"/>
      <c r="JM144" s="160"/>
      <c r="JN144" s="168"/>
      <c r="JO144" s="207"/>
      <c r="JP144" s="207"/>
      <c r="JQ144" s="207"/>
      <c r="JR144" s="207"/>
      <c r="JS144" s="207"/>
      <c r="JT144" s="169"/>
      <c r="JU144" s="169"/>
      <c r="JV144" s="169"/>
      <c r="JW144" s="169"/>
      <c r="JX144" s="169"/>
      <c r="JY144" s="259"/>
      <c r="JZ144" s="260"/>
      <c r="KA144" s="261"/>
      <c r="KB144" s="160"/>
      <c r="KC144" s="168"/>
      <c r="KD144" s="207"/>
      <c r="KE144" s="207"/>
      <c r="KF144" s="207"/>
      <c r="KG144" s="207"/>
      <c r="KH144" s="207"/>
      <c r="KI144" s="169"/>
      <c r="KJ144" s="169"/>
      <c r="KK144" s="169"/>
      <c r="KL144" s="169"/>
      <c r="KM144" s="169"/>
      <c r="KN144" s="259"/>
      <c r="KO144" s="260"/>
      <c r="KP144" s="261"/>
      <c r="KQ144" s="160"/>
      <c r="KR144" s="168"/>
      <c r="KS144" s="207"/>
      <c r="KT144" s="207"/>
      <c r="KU144" s="207"/>
      <c r="KV144" s="207"/>
      <c r="KW144" s="207"/>
      <c r="KX144" s="169"/>
      <c r="KY144" s="169"/>
      <c r="KZ144" s="169"/>
      <c r="LA144" s="169"/>
      <c r="LB144" s="169"/>
      <c r="LC144" s="259"/>
      <c r="LD144" s="260"/>
      <c r="LE144" s="261"/>
      <c r="LF144" s="160"/>
      <c r="LG144" s="160"/>
      <c r="LH144" s="168"/>
      <c r="LI144" s="207"/>
      <c r="LJ144" s="207"/>
      <c r="LK144" s="207"/>
      <c r="LL144" s="207"/>
      <c r="LM144" s="207"/>
      <c r="LN144" s="207"/>
      <c r="LO144" s="207"/>
      <c r="LP144" s="169"/>
      <c r="LQ144" s="169"/>
      <c r="LR144" s="169"/>
      <c r="LS144" s="169"/>
      <c r="LT144" s="169"/>
      <c r="LU144" s="169"/>
      <c r="LV144" s="169"/>
      <c r="LW144" s="169"/>
      <c r="LX144" s="259"/>
      <c r="LY144" s="260"/>
      <c r="LZ144" s="261"/>
      <c r="MA144" s="160"/>
      <c r="MB144" s="160"/>
      <c r="MC144" s="168"/>
      <c r="MD144" s="207"/>
      <c r="ME144" s="207"/>
      <c r="MF144" s="207"/>
      <c r="MG144" s="207"/>
      <c r="MH144" s="207"/>
      <c r="MI144" s="207"/>
      <c r="MJ144" s="207"/>
      <c r="MK144" s="169"/>
      <c r="ML144" s="169"/>
      <c r="MM144" s="169"/>
      <c r="MN144" s="169"/>
      <c r="MO144" s="169"/>
      <c r="MP144" s="169"/>
      <c r="MQ144" s="169"/>
      <c r="MR144" s="169"/>
      <c r="MS144" s="259"/>
      <c r="MT144" s="260"/>
      <c r="MU144" s="261"/>
      <c r="MV144" s="160"/>
      <c r="MW144" s="19"/>
      <c r="MX144" s="168"/>
      <c r="MY144" s="207"/>
      <c r="MZ144" s="207"/>
      <c r="NA144" s="207"/>
      <c r="NB144" s="207"/>
      <c r="NC144" s="207"/>
      <c r="ND144" s="207"/>
      <c r="NE144" s="207"/>
      <c r="NF144" s="169"/>
      <c r="NG144" s="169"/>
      <c r="NH144" s="169"/>
      <c r="NI144" s="169"/>
      <c r="NJ144" s="169"/>
      <c r="NK144" s="169"/>
      <c r="NL144" s="169"/>
      <c r="NM144" s="169"/>
      <c r="NN144" s="259"/>
      <c r="NO144" s="260"/>
      <c r="NP144" s="261"/>
      <c r="NQ144" s="160"/>
      <c r="NR144" s="19"/>
      <c r="NS144" s="168"/>
      <c r="NT144" s="207"/>
      <c r="NU144" s="207"/>
      <c r="NV144" s="207"/>
      <c r="NW144" s="207"/>
      <c r="NX144" s="207"/>
      <c r="NY144" s="207"/>
      <c r="NZ144" s="207"/>
      <c r="OA144" s="169"/>
      <c r="OB144" s="169"/>
      <c r="OC144" s="169"/>
      <c r="OD144" s="169"/>
      <c r="OE144" s="169"/>
      <c r="OF144" s="169"/>
      <c r="OG144" s="169"/>
      <c r="OH144" s="169"/>
      <c r="OI144" s="259"/>
      <c r="OJ144" s="260"/>
      <c r="OK144" s="261"/>
      <c r="OL144" s="160"/>
      <c r="OM144" s="19"/>
      <c r="ON144" s="19"/>
      <c r="OO144" s="19"/>
      <c r="OP144" s="19"/>
      <c r="OQ144" s="168"/>
      <c r="OR144" s="494"/>
      <c r="OS144" s="494"/>
      <c r="OT144" s="494"/>
      <c r="OU144" s="494"/>
      <c r="OV144" s="494"/>
      <c r="OW144" s="169"/>
      <c r="OX144" s="169"/>
      <c r="OY144" s="169"/>
      <c r="OZ144" s="169"/>
      <c r="PA144" s="169"/>
      <c r="PB144" s="259"/>
      <c r="PC144" s="512"/>
      <c r="PD144" s="261"/>
      <c r="PE144" s="160"/>
      <c r="PF144" s="168"/>
      <c r="PG144" s="207"/>
      <c r="PH144" s="207"/>
      <c r="PI144" s="207"/>
      <c r="PJ144" s="207"/>
      <c r="PK144" s="207"/>
      <c r="PL144" s="169"/>
      <c r="PM144" s="169"/>
      <c r="PN144" s="169"/>
      <c r="PO144" s="169"/>
      <c r="PP144" s="169"/>
      <c r="PQ144" s="259"/>
      <c r="PR144" s="260"/>
      <c r="PS144" s="261"/>
      <c r="PT144" s="160"/>
      <c r="PU144" s="168"/>
      <c r="PV144" s="207"/>
      <c r="PW144" s="207"/>
      <c r="PX144" s="207"/>
      <c r="PY144" s="207"/>
      <c r="PZ144" s="207"/>
      <c r="QA144" s="169"/>
      <c r="QB144" s="169"/>
      <c r="QC144" s="169"/>
      <c r="QD144" s="169"/>
      <c r="QE144" s="169"/>
      <c r="QF144" s="259"/>
      <c r="QG144" s="260"/>
      <c r="QH144" s="261"/>
      <c r="QI144" s="160"/>
      <c r="QJ144" s="168"/>
      <c r="QK144" s="207"/>
      <c r="QL144" s="207"/>
      <c r="QM144" s="207"/>
      <c r="QN144" s="207"/>
      <c r="QO144" s="207"/>
      <c r="QP144" s="169"/>
      <c r="QQ144" s="169"/>
      <c r="QR144" s="169"/>
      <c r="QS144" s="169"/>
      <c r="QT144" s="169"/>
      <c r="QU144" s="259"/>
      <c r="QV144" s="260"/>
      <c r="QW144" s="261"/>
      <c r="QX144" s="160"/>
      <c r="QY144" s="168"/>
      <c r="QZ144" s="207"/>
      <c r="RA144" s="207"/>
      <c r="RB144" s="207"/>
      <c r="RC144" s="207"/>
      <c r="RD144" s="207"/>
      <c r="RE144" s="169"/>
      <c r="RF144" s="169"/>
      <c r="RG144" s="169"/>
      <c r="RH144" s="169"/>
      <c r="RI144" s="169"/>
      <c r="RJ144" s="259"/>
      <c r="RK144" s="260"/>
      <c r="RL144" s="261"/>
      <c r="RM144" s="160"/>
    </row>
    <row r="145" spans="1:481" ht="14.4">
      <c r="A145" s="168"/>
      <c r="B145" s="207"/>
      <c r="C145" s="207"/>
      <c r="D145" s="207"/>
      <c r="E145" s="207"/>
      <c r="F145" s="207"/>
      <c r="G145" s="169"/>
      <c r="H145" s="169"/>
      <c r="I145" s="169"/>
      <c r="J145" s="169"/>
      <c r="K145" s="169"/>
      <c r="L145" s="259"/>
      <c r="M145" s="260"/>
      <c r="N145" s="261"/>
      <c r="O145" s="160"/>
      <c r="P145" s="19"/>
      <c r="Q145" s="168"/>
      <c r="R145" s="207"/>
      <c r="S145" s="207"/>
      <c r="T145" s="207"/>
      <c r="U145" s="207"/>
      <c r="V145" s="207"/>
      <c r="W145" s="169"/>
      <c r="X145" s="169"/>
      <c r="Y145" s="169"/>
      <c r="Z145" s="169"/>
      <c r="AA145" s="169"/>
      <c r="AB145" s="259"/>
      <c r="AC145" s="260"/>
      <c r="AD145" s="261"/>
      <c r="AE145" s="160"/>
      <c r="AF145" s="168"/>
      <c r="AG145" s="207"/>
      <c r="AH145" s="207"/>
      <c r="AI145" s="207"/>
      <c r="AJ145" s="207"/>
      <c r="AK145" s="207"/>
      <c r="AL145" s="169"/>
      <c r="AM145" s="169"/>
      <c r="AN145" s="169"/>
      <c r="AO145" s="169"/>
      <c r="AP145" s="169"/>
      <c r="AQ145" s="259"/>
      <c r="AR145" s="260"/>
      <c r="AS145" s="261"/>
      <c r="AT145" s="160"/>
      <c r="AU145" s="168"/>
      <c r="AV145" s="207"/>
      <c r="AW145" s="207"/>
      <c r="AX145" s="207"/>
      <c r="AY145" s="207"/>
      <c r="AZ145" s="207"/>
      <c r="BA145" s="169"/>
      <c r="BB145" s="169"/>
      <c r="BC145" s="169"/>
      <c r="BD145" s="169"/>
      <c r="BE145" s="169"/>
      <c r="BF145" s="259"/>
      <c r="BG145" s="260"/>
      <c r="BH145" s="261"/>
      <c r="BI145" s="160"/>
      <c r="BJ145" s="160"/>
      <c r="BK145" s="168"/>
      <c r="BL145" s="207"/>
      <c r="BM145" s="207"/>
      <c r="BN145" s="207"/>
      <c r="BO145" s="207"/>
      <c r="BP145" s="207"/>
      <c r="BQ145" s="169"/>
      <c r="BR145" s="169"/>
      <c r="BS145" s="169"/>
      <c r="BT145" s="169"/>
      <c r="BU145" s="169"/>
      <c r="BV145" s="259"/>
      <c r="BW145" s="260"/>
      <c r="BX145" s="261"/>
      <c r="BY145" s="160"/>
      <c r="BZ145" s="160"/>
      <c r="CA145" s="168"/>
      <c r="CB145" s="207"/>
      <c r="CC145" s="207"/>
      <c r="CD145" s="207"/>
      <c r="CE145" s="207"/>
      <c r="CF145" s="207"/>
      <c r="CG145" s="169"/>
      <c r="CH145" s="169"/>
      <c r="CI145" s="169"/>
      <c r="CJ145" s="169"/>
      <c r="CK145" s="169"/>
      <c r="CL145" s="259"/>
      <c r="CM145" s="260"/>
      <c r="CN145" s="261"/>
      <c r="CO145" s="160"/>
      <c r="CP145" s="168"/>
      <c r="CQ145" s="395"/>
      <c r="CR145" s="395"/>
      <c r="CS145" s="395"/>
      <c r="CT145" s="395"/>
      <c r="CU145" s="395"/>
      <c r="CV145" s="169"/>
      <c r="CW145" s="169"/>
      <c r="CX145" s="169"/>
      <c r="CY145" s="169"/>
      <c r="CZ145" s="169"/>
      <c r="DA145" s="259"/>
      <c r="DB145" s="419"/>
      <c r="DC145" s="261"/>
      <c r="DD145" s="160"/>
      <c r="DE145" s="168"/>
      <c r="DF145" s="207"/>
      <c r="DG145" s="207"/>
      <c r="DH145" s="207"/>
      <c r="DI145" s="207"/>
      <c r="DJ145" s="207"/>
      <c r="DK145" s="169"/>
      <c r="DL145" s="169"/>
      <c r="DM145" s="169"/>
      <c r="DN145" s="169"/>
      <c r="DO145" s="169"/>
      <c r="DP145" s="259"/>
      <c r="DQ145" s="260"/>
      <c r="DR145" s="261"/>
      <c r="DS145" s="160"/>
      <c r="DT145" s="168"/>
      <c r="DU145" s="207"/>
      <c r="DV145" s="207"/>
      <c r="DW145" s="207"/>
      <c r="DX145" s="207"/>
      <c r="DY145" s="207"/>
      <c r="DZ145" s="169"/>
      <c r="EA145" s="169"/>
      <c r="EB145" s="169"/>
      <c r="EC145" s="169"/>
      <c r="ED145" s="169"/>
      <c r="EE145" s="259"/>
      <c r="EF145" s="260"/>
      <c r="EG145" s="261"/>
      <c r="EH145" s="160"/>
      <c r="EI145" s="168"/>
      <c r="EJ145" s="207"/>
      <c r="EK145" s="207"/>
      <c r="EL145" s="207"/>
      <c r="EM145" s="207"/>
      <c r="EN145" s="207"/>
      <c r="EO145" s="169"/>
      <c r="EP145" s="169"/>
      <c r="EQ145" s="169"/>
      <c r="ER145" s="169"/>
      <c r="ES145" s="169"/>
      <c r="ET145" s="259"/>
      <c r="EU145" s="260"/>
      <c r="EV145" s="261"/>
      <c r="EW145" s="160"/>
      <c r="EX145" s="168"/>
      <c r="EY145" s="207"/>
      <c r="EZ145" s="207"/>
      <c r="FA145" s="207"/>
      <c r="FB145" s="207"/>
      <c r="FC145" s="207"/>
      <c r="FD145" s="169"/>
      <c r="FE145" s="169"/>
      <c r="FF145" s="169"/>
      <c r="FG145" s="169"/>
      <c r="FH145" s="169"/>
      <c r="FI145" s="259"/>
      <c r="FJ145" s="260"/>
      <c r="FK145" s="261"/>
      <c r="FL145" s="160"/>
      <c r="FM145" s="168"/>
      <c r="FN145" s="207"/>
      <c r="FO145" s="207"/>
      <c r="FP145" s="207"/>
      <c r="FQ145" s="207"/>
      <c r="FR145" s="207"/>
      <c r="FS145" s="169"/>
      <c r="FT145" s="169"/>
      <c r="FU145" s="169"/>
      <c r="FV145" s="169"/>
      <c r="FW145" s="169"/>
      <c r="FX145" s="259"/>
      <c r="FY145" s="260"/>
      <c r="FZ145" s="261"/>
      <c r="GA145" s="160"/>
      <c r="GB145" s="168"/>
      <c r="GC145" s="207"/>
      <c r="GD145" s="207"/>
      <c r="GE145" s="207"/>
      <c r="GF145" s="207"/>
      <c r="GG145" s="207"/>
      <c r="GH145" s="169"/>
      <c r="GI145" s="169"/>
      <c r="GJ145" s="169"/>
      <c r="GK145" s="169"/>
      <c r="GL145" s="169"/>
      <c r="GM145" s="259"/>
      <c r="GN145" s="260"/>
      <c r="GO145" s="261"/>
      <c r="GP145" s="160"/>
      <c r="GQ145" s="168"/>
      <c r="GR145" s="207"/>
      <c r="GS145" s="207"/>
      <c r="GT145" s="207"/>
      <c r="GU145" s="207"/>
      <c r="GV145" s="207"/>
      <c r="GW145" s="169"/>
      <c r="GX145" s="169"/>
      <c r="GY145" s="169"/>
      <c r="GZ145" s="169"/>
      <c r="HA145" s="169"/>
      <c r="HB145" s="259"/>
      <c r="HC145" s="260"/>
      <c r="HD145" s="261"/>
      <c r="HE145" s="160"/>
      <c r="HF145" s="168"/>
      <c r="HG145" s="207"/>
      <c r="HH145" s="207"/>
      <c r="HI145" s="207"/>
      <c r="HJ145" s="207"/>
      <c r="HK145" s="207"/>
      <c r="HL145" s="169"/>
      <c r="HM145" s="169"/>
      <c r="HN145" s="169"/>
      <c r="HO145" s="169"/>
      <c r="HP145" s="169"/>
      <c r="HQ145" s="259"/>
      <c r="HR145" s="260"/>
      <c r="HS145" s="261"/>
      <c r="HT145" s="160"/>
      <c r="HU145" s="168"/>
      <c r="HV145" s="207"/>
      <c r="HW145" s="207"/>
      <c r="HX145" s="207"/>
      <c r="HY145" s="207"/>
      <c r="HZ145" s="207"/>
      <c r="IA145" s="169"/>
      <c r="IB145" s="169"/>
      <c r="IC145" s="169"/>
      <c r="ID145" s="169"/>
      <c r="IE145" s="169"/>
      <c r="IF145" s="259"/>
      <c r="IG145" s="260"/>
      <c r="IH145" s="261"/>
      <c r="II145" s="160"/>
      <c r="IJ145" s="168"/>
      <c r="IK145" s="207"/>
      <c r="IL145" s="207"/>
      <c r="IM145" s="207"/>
      <c r="IN145" s="207"/>
      <c r="IO145" s="207"/>
      <c r="IP145" s="169"/>
      <c r="IQ145" s="169"/>
      <c r="IR145" s="169"/>
      <c r="IS145" s="169"/>
      <c r="IT145" s="169"/>
      <c r="IU145" s="259"/>
      <c r="IV145" s="260"/>
      <c r="IW145" s="261"/>
      <c r="IX145" s="160"/>
      <c r="IY145" s="168"/>
      <c r="IZ145" s="207"/>
      <c r="JA145" s="207"/>
      <c r="JB145" s="207"/>
      <c r="JC145" s="207"/>
      <c r="JD145" s="207"/>
      <c r="JE145" s="169"/>
      <c r="JF145" s="169"/>
      <c r="JG145" s="169"/>
      <c r="JH145" s="169"/>
      <c r="JI145" s="169"/>
      <c r="JJ145" s="259"/>
      <c r="JK145" s="260"/>
      <c r="JL145" s="261"/>
      <c r="JM145" s="160"/>
      <c r="JN145" s="168"/>
      <c r="JO145" s="207"/>
      <c r="JP145" s="207"/>
      <c r="JQ145" s="207"/>
      <c r="JR145" s="207"/>
      <c r="JS145" s="207"/>
      <c r="JT145" s="169"/>
      <c r="JU145" s="169"/>
      <c r="JV145" s="169"/>
      <c r="JW145" s="169"/>
      <c r="JX145" s="169"/>
      <c r="JY145" s="259"/>
      <c r="JZ145" s="260"/>
      <c r="KA145" s="261"/>
      <c r="KB145" s="160"/>
      <c r="KC145" s="168"/>
      <c r="KD145" s="207"/>
      <c r="KE145" s="207"/>
      <c r="KF145" s="207"/>
      <c r="KG145" s="207"/>
      <c r="KH145" s="207"/>
      <c r="KI145" s="169"/>
      <c r="KJ145" s="169"/>
      <c r="KK145" s="169"/>
      <c r="KL145" s="169"/>
      <c r="KM145" s="169"/>
      <c r="KN145" s="259"/>
      <c r="KO145" s="260"/>
      <c r="KP145" s="261"/>
      <c r="KQ145" s="160"/>
      <c r="KR145" s="168"/>
      <c r="KS145" s="207"/>
      <c r="KT145" s="207"/>
      <c r="KU145" s="207"/>
      <c r="KV145" s="207"/>
      <c r="KW145" s="207"/>
      <c r="KX145" s="169"/>
      <c r="KY145" s="169"/>
      <c r="KZ145" s="169"/>
      <c r="LA145" s="169"/>
      <c r="LB145" s="169"/>
      <c r="LC145" s="259"/>
      <c r="LD145" s="260"/>
      <c r="LE145" s="261"/>
      <c r="LF145" s="160"/>
      <c r="LG145" s="160"/>
      <c r="LH145" s="168"/>
      <c r="LI145" s="207"/>
      <c r="LJ145" s="207"/>
      <c r="LK145" s="207"/>
      <c r="LL145" s="207"/>
      <c r="LM145" s="207"/>
      <c r="LN145" s="207"/>
      <c r="LO145" s="207"/>
      <c r="LP145" s="169"/>
      <c r="LQ145" s="169"/>
      <c r="LR145" s="169"/>
      <c r="LS145" s="169"/>
      <c r="LT145" s="169"/>
      <c r="LU145" s="169"/>
      <c r="LV145" s="169"/>
      <c r="LW145" s="169"/>
      <c r="LX145" s="259"/>
      <c r="LY145" s="260"/>
      <c r="LZ145" s="261"/>
      <c r="MA145" s="160"/>
      <c r="MB145" s="160"/>
      <c r="MC145" s="168"/>
      <c r="MD145" s="207"/>
      <c r="ME145" s="207"/>
      <c r="MF145" s="207"/>
      <c r="MG145" s="207"/>
      <c r="MH145" s="207"/>
      <c r="MI145" s="207"/>
      <c r="MJ145" s="207"/>
      <c r="MK145" s="169"/>
      <c r="ML145" s="169"/>
      <c r="MM145" s="169"/>
      <c r="MN145" s="169"/>
      <c r="MO145" s="169"/>
      <c r="MP145" s="169"/>
      <c r="MQ145" s="169"/>
      <c r="MR145" s="169"/>
      <c r="MS145" s="259"/>
      <c r="MT145" s="260"/>
      <c r="MU145" s="261"/>
      <c r="MV145" s="160"/>
      <c r="MW145" s="19"/>
      <c r="MX145" s="168"/>
      <c r="MY145" s="207"/>
      <c r="MZ145" s="207"/>
      <c r="NA145" s="207"/>
      <c r="NB145" s="207"/>
      <c r="NC145" s="207"/>
      <c r="ND145" s="207"/>
      <c r="NE145" s="207"/>
      <c r="NF145" s="169"/>
      <c r="NG145" s="169"/>
      <c r="NH145" s="169"/>
      <c r="NI145" s="169"/>
      <c r="NJ145" s="169"/>
      <c r="NK145" s="169"/>
      <c r="NL145" s="169"/>
      <c r="NM145" s="169"/>
      <c r="NN145" s="259"/>
      <c r="NO145" s="260"/>
      <c r="NP145" s="261"/>
      <c r="NQ145" s="160"/>
      <c r="NR145" s="19"/>
      <c r="NS145" s="168"/>
      <c r="NT145" s="207"/>
      <c r="NU145" s="207"/>
      <c r="NV145" s="207"/>
      <c r="NW145" s="207"/>
      <c r="NX145" s="207"/>
      <c r="NY145" s="207"/>
      <c r="NZ145" s="207"/>
      <c r="OA145" s="169"/>
      <c r="OB145" s="169"/>
      <c r="OC145" s="169"/>
      <c r="OD145" s="169"/>
      <c r="OE145" s="169"/>
      <c r="OF145" s="169"/>
      <c r="OG145" s="169"/>
      <c r="OH145" s="169"/>
      <c r="OI145" s="259"/>
      <c r="OJ145" s="260"/>
      <c r="OK145" s="261"/>
      <c r="OL145" s="160"/>
      <c r="OM145" s="19"/>
      <c r="ON145" s="19"/>
      <c r="OO145" s="19"/>
      <c r="OP145" s="19"/>
      <c r="OQ145" s="168"/>
      <c r="OR145" s="494"/>
      <c r="OS145" s="494"/>
      <c r="OT145" s="494"/>
      <c r="OU145" s="494"/>
      <c r="OV145" s="494"/>
      <c r="OW145" s="169"/>
      <c r="OX145" s="169"/>
      <c r="OY145" s="169"/>
      <c r="OZ145" s="169"/>
      <c r="PA145" s="169"/>
      <c r="PB145" s="259"/>
      <c r="PC145" s="512"/>
      <c r="PD145" s="261"/>
      <c r="PE145" s="160"/>
      <c r="PF145" s="168"/>
      <c r="PG145" s="207"/>
      <c r="PH145" s="207"/>
      <c r="PI145" s="207"/>
      <c r="PJ145" s="207"/>
      <c r="PK145" s="207"/>
      <c r="PL145" s="169"/>
      <c r="PM145" s="169"/>
      <c r="PN145" s="169"/>
      <c r="PO145" s="169"/>
      <c r="PP145" s="169"/>
      <c r="PQ145" s="259"/>
      <c r="PR145" s="260"/>
      <c r="PS145" s="261"/>
      <c r="PT145" s="160"/>
      <c r="PU145" s="168"/>
      <c r="PV145" s="207"/>
      <c r="PW145" s="207"/>
      <c r="PX145" s="207"/>
      <c r="PY145" s="207"/>
      <c r="PZ145" s="207"/>
      <c r="QA145" s="169"/>
      <c r="QB145" s="169"/>
      <c r="QC145" s="169"/>
      <c r="QD145" s="169"/>
      <c r="QE145" s="169"/>
      <c r="QF145" s="259"/>
      <c r="QG145" s="260"/>
      <c r="QH145" s="261"/>
      <c r="QI145" s="160"/>
      <c r="QJ145" s="168"/>
      <c r="QK145" s="207"/>
      <c r="QL145" s="207"/>
      <c r="QM145" s="207"/>
      <c r="QN145" s="207"/>
      <c r="QO145" s="207"/>
      <c r="QP145" s="169"/>
      <c r="QQ145" s="169"/>
      <c r="QR145" s="169"/>
      <c r="QS145" s="169"/>
      <c r="QT145" s="169"/>
      <c r="QU145" s="259"/>
      <c r="QV145" s="260"/>
      <c r="QW145" s="261"/>
      <c r="QX145" s="160"/>
      <c r="QY145" s="168"/>
      <c r="QZ145" s="207"/>
      <c r="RA145" s="207"/>
      <c r="RB145" s="207"/>
      <c r="RC145" s="207"/>
      <c r="RD145" s="207"/>
      <c r="RE145" s="169"/>
      <c r="RF145" s="169"/>
      <c r="RG145" s="169"/>
      <c r="RH145" s="169"/>
      <c r="RI145" s="169"/>
      <c r="RJ145" s="259"/>
      <c r="RK145" s="260"/>
      <c r="RL145" s="261"/>
      <c r="RM145" s="160"/>
    </row>
    <row r="146" spans="1:481" ht="14.4">
      <c r="A146" s="168"/>
      <c r="B146" s="207"/>
      <c r="C146" s="207"/>
      <c r="D146" s="207"/>
      <c r="E146" s="207"/>
      <c r="F146" s="207"/>
      <c r="G146" s="169"/>
      <c r="H146" s="169"/>
      <c r="I146" s="169"/>
      <c r="J146" s="169"/>
      <c r="K146" s="169"/>
      <c r="L146" s="259"/>
      <c r="M146" s="260"/>
      <c r="N146" s="261"/>
      <c r="O146" s="160"/>
      <c r="P146" s="19"/>
      <c r="Q146" s="168"/>
      <c r="R146" s="207"/>
      <c r="S146" s="207"/>
      <c r="T146" s="207"/>
      <c r="U146" s="207"/>
      <c r="V146" s="207"/>
      <c r="W146" s="169"/>
      <c r="X146" s="169"/>
      <c r="Y146" s="169"/>
      <c r="Z146" s="169"/>
      <c r="AA146" s="169"/>
      <c r="AB146" s="259"/>
      <c r="AC146" s="260"/>
      <c r="AD146" s="261"/>
      <c r="AE146" s="160"/>
      <c r="AF146" s="168"/>
      <c r="AG146" s="207"/>
      <c r="AH146" s="207"/>
      <c r="AI146" s="207"/>
      <c r="AJ146" s="207"/>
      <c r="AK146" s="207"/>
      <c r="AL146" s="169"/>
      <c r="AM146" s="169"/>
      <c r="AN146" s="169"/>
      <c r="AO146" s="169"/>
      <c r="AP146" s="169"/>
      <c r="AQ146" s="259"/>
      <c r="AR146" s="260"/>
      <c r="AS146" s="261"/>
      <c r="AT146" s="160"/>
      <c r="AU146" s="168"/>
      <c r="AV146" s="207"/>
      <c r="AW146" s="207"/>
      <c r="AX146" s="207"/>
      <c r="AY146" s="207"/>
      <c r="AZ146" s="207"/>
      <c r="BA146" s="169"/>
      <c r="BB146" s="169"/>
      <c r="BC146" s="169"/>
      <c r="BD146" s="169"/>
      <c r="BE146" s="169"/>
      <c r="BF146" s="259"/>
      <c r="BG146" s="260"/>
      <c r="BH146" s="261"/>
      <c r="BI146" s="160"/>
      <c r="BJ146" s="160"/>
      <c r="BK146" s="168"/>
      <c r="BL146" s="207"/>
      <c r="BM146" s="207"/>
      <c r="BN146" s="207"/>
      <c r="BO146" s="207"/>
      <c r="BP146" s="207"/>
      <c r="BQ146" s="169"/>
      <c r="BR146" s="169"/>
      <c r="BS146" s="169"/>
      <c r="BT146" s="169"/>
      <c r="BU146" s="169"/>
      <c r="BV146" s="259"/>
      <c r="BW146" s="260"/>
      <c r="BX146" s="261"/>
      <c r="BY146" s="160"/>
      <c r="BZ146" s="160"/>
      <c r="CA146" s="168"/>
      <c r="CB146" s="207"/>
      <c r="CC146" s="207"/>
      <c r="CD146" s="207"/>
      <c r="CE146" s="207"/>
      <c r="CF146" s="207"/>
      <c r="CG146" s="169"/>
      <c r="CH146" s="169"/>
      <c r="CI146" s="169"/>
      <c r="CJ146" s="169"/>
      <c r="CK146" s="169"/>
      <c r="CL146" s="259"/>
      <c r="CM146" s="260"/>
      <c r="CN146" s="261"/>
      <c r="CO146" s="160"/>
      <c r="CP146" s="168"/>
      <c r="CQ146" s="395"/>
      <c r="CR146" s="395"/>
      <c r="CS146" s="395"/>
      <c r="CT146" s="395"/>
      <c r="CU146" s="395"/>
      <c r="CV146" s="169"/>
      <c r="CW146" s="169"/>
      <c r="CX146" s="169"/>
      <c r="CY146" s="169"/>
      <c r="CZ146" s="169"/>
      <c r="DA146" s="259"/>
      <c r="DB146" s="419"/>
      <c r="DC146" s="261"/>
      <c r="DD146" s="160"/>
      <c r="DE146" s="168"/>
      <c r="DF146" s="207"/>
      <c r="DG146" s="207"/>
      <c r="DH146" s="207"/>
      <c r="DI146" s="207"/>
      <c r="DJ146" s="207"/>
      <c r="DK146" s="169"/>
      <c r="DL146" s="169"/>
      <c r="DM146" s="169"/>
      <c r="DN146" s="169"/>
      <c r="DO146" s="169"/>
      <c r="DP146" s="259"/>
      <c r="DQ146" s="260"/>
      <c r="DR146" s="261"/>
      <c r="DS146" s="160"/>
      <c r="DT146" s="168"/>
      <c r="DU146" s="207"/>
      <c r="DV146" s="207"/>
      <c r="DW146" s="207"/>
      <c r="DX146" s="207"/>
      <c r="DY146" s="207"/>
      <c r="DZ146" s="169"/>
      <c r="EA146" s="169"/>
      <c r="EB146" s="169"/>
      <c r="EC146" s="169"/>
      <c r="ED146" s="169"/>
      <c r="EE146" s="259"/>
      <c r="EF146" s="260"/>
      <c r="EG146" s="261"/>
      <c r="EH146" s="160"/>
      <c r="EI146" s="168"/>
      <c r="EJ146" s="207"/>
      <c r="EK146" s="207"/>
      <c r="EL146" s="207"/>
      <c r="EM146" s="207"/>
      <c r="EN146" s="207"/>
      <c r="EO146" s="169"/>
      <c r="EP146" s="169"/>
      <c r="EQ146" s="169"/>
      <c r="ER146" s="169"/>
      <c r="ES146" s="169"/>
      <c r="ET146" s="259"/>
      <c r="EU146" s="260"/>
      <c r="EV146" s="261"/>
      <c r="EW146" s="160"/>
      <c r="EX146" s="168"/>
      <c r="EY146" s="207"/>
      <c r="EZ146" s="207"/>
      <c r="FA146" s="207"/>
      <c r="FB146" s="207"/>
      <c r="FC146" s="207"/>
      <c r="FD146" s="169"/>
      <c r="FE146" s="169"/>
      <c r="FF146" s="169"/>
      <c r="FG146" s="169"/>
      <c r="FH146" s="169"/>
      <c r="FI146" s="259"/>
      <c r="FJ146" s="260"/>
      <c r="FK146" s="261"/>
      <c r="FL146" s="160"/>
      <c r="FM146" s="168"/>
      <c r="FN146" s="207"/>
      <c r="FO146" s="207"/>
      <c r="FP146" s="207"/>
      <c r="FQ146" s="207"/>
      <c r="FR146" s="207"/>
      <c r="FS146" s="169"/>
      <c r="FT146" s="169"/>
      <c r="FU146" s="169"/>
      <c r="FV146" s="169"/>
      <c r="FW146" s="169"/>
      <c r="FX146" s="259"/>
      <c r="FY146" s="260"/>
      <c r="FZ146" s="261"/>
      <c r="GA146" s="160"/>
      <c r="GB146" s="168"/>
      <c r="GC146" s="207"/>
      <c r="GD146" s="207"/>
      <c r="GE146" s="207"/>
      <c r="GF146" s="207"/>
      <c r="GG146" s="207"/>
      <c r="GH146" s="169"/>
      <c r="GI146" s="169"/>
      <c r="GJ146" s="169"/>
      <c r="GK146" s="169"/>
      <c r="GL146" s="169"/>
      <c r="GM146" s="259"/>
      <c r="GN146" s="260"/>
      <c r="GO146" s="261"/>
      <c r="GP146" s="160"/>
      <c r="GQ146" s="168"/>
      <c r="GR146" s="207"/>
      <c r="GS146" s="207"/>
      <c r="GT146" s="207"/>
      <c r="GU146" s="207"/>
      <c r="GV146" s="207"/>
      <c r="GW146" s="169"/>
      <c r="GX146" s="169"/>
      <c r="GY146" s="169"/>
      <c r="GZ146" s="169"/>
      <c r="HA146" s="169"/>
      <c r="HB146" s="259"/>
      <c r="HC146" s="260"/>
      <c r="HD146" s="261"/>
      <c r="HE146" s="160"/>
      <c r="HF146" s="168"/>
      <c r="HG146" s="207"/>
      <c r="HH146" s="207"/>
      <c r="HI146" s="207"/>
      <c r="HJ146" s="207"/>
      <c r="HK146" s="207"/>
      <c r="HL146" s="169"/>
      <c r="HM146" s="169"/>
      <c r="HN146" s="169"/>
      <c r="HO146" s="169"/>
      <c r="HP146" s="169"/>
      <c r="HQ146" s="259"/>
      <c r="HR146" s="260"/>
      <c r="HS146" s="261"/>
      <c r="HT146" s="160"/>
      <c r="HU146" s="168"/>
      <c r="HV146" s="207"/>
      <c r="HW146" s="207"/>
      <c r="HX146" s="207"/>
      <c r="HY146" s="207"/>
      <c r="HZ146" s="207"/>
      <c r="IA146" s="169"/>
      <c r="IB146" s="169"/>
      <c r="IC146" s="169"/>
      <c r="ID146" s="169"/>
      <c r="IE146" s="169"/>
      <c r="IF146" s="259"/>
      <c r="IG146" s="260"/>
      <c r="IH146" s="261"/>
      <c r="II146" s="160"/>
      <c r="IJ146" s="168"/>
      <c r="IK146" s="207"/>
      <c r="IL146" s="207"/>
      <c r="IM146" s="207"/>
      <c r="IN146" s="207"/>
      <c r="IO146" s="207"/>
      <c r="IP146" s="169"/>
      <c r="IQ146" s="169"/>
      <c r="IR146" s="169"/>
      <c r="IS146" s="169"/>
      <c r="IT146" s="169"/>
      <c r="IU146" s="259"/>
      <c r="IV146" s="260"/>
      <c r="IW146" s="261"/>
      <c r="IX146" s="160"/>
      <c r="IY146" s="168"/>
      <c r="IZ146" s="207"/>
      <c r="JA146" s="207"/>
      <c r="JB146" s="207"/>
      <c r="JC146" s="207"/>
      <c r="JD146" s="207"/>
      <c r="JE146" s="169"/>
      <c r="JF146" s="169"/>
      <c r="JG146" s="169"/>
      <c r="JH146" s="169"/>
      <c r="JI146" s="169"/>
      <c r="JJ146" s="259"/>
      <c r="JK146" s="260"/>
      <c r="JL146" s="261"/>
      <c r="JM146" s="160"/>
      <c r="JN146" s="168"/>
      <c r="JO146" s="207"/>
      <c r="JP146" s="207"/>
      <c r="JQ146" s="207"/>
      <c r="JR146" s="207"/>
      <c r="JS146" s="207"/>
      <c r="JT146" s="169"/>
      <c r="JU146" s="169"/>
      <c r="JV146" s="169"/>
      <c r="JW146" s="169"/>
      <c r="JX146" s="169"/>
      <c r="JY146" s="259"/>
      <c r="JZ146" s="260"/>
      <c r="KA146" s="261"/>
      <c r="KB146" s="160"/>
      <c r="KC146" s="168"/>
      <c r="KD146" s="207"/>
      <c r="KE146" s="207"/>
      <c r="KF146" s="207"/>
      <c r="KG146" s="207"/>
      <c r="KH146" s="207"/>
      <c r="KI146" s="169"/>
      <c r="KJ146" s="169"/>
      <c r="KK146" s="169"/>
      <c r="KL146" s="169"/>
      <c r="KM146" s="169"/>
      <c r="KN146" s="259"/>
      <c r="KO146" s="260"/>
      <c r="KP146" s="261"/>
      <c r="KQ146" s="160"/>
      <c r="KR146" s="168"/>
      <c r="KS146" s="207"/>
      <c r="KT146" s="207"/>
      <c r="KU146" s="207"/>
      <c r="KV146" s="207"/>
      <c r="KW146" s="207"/>
      <c r="KX146" s="169"/>
      <c r="KY146" s="169"/>
      <c r="KZ146" s="169"/>
      <c r="LA146" s="169"/>
      <c r="LB146" s="169"/>
      <c r="LC146" s="259"/>
      <c r="LD146" s="260"/>
      <c r="LE146" s="261"/>
      <c r="LF146" s="160"/>
      <c r="LG146" s="160"/>
      <c r="LH146" s="168"/>
      <c r="LI146" s="207"/>
      <c r="LJ146" s="207"/>
      <c r="LK146" s="207"/>
      <c r="LL146" s="207"/>
      <c r="LM146" s="207"/>
      <c r="LN146" s="207"/>
      <c r="LO146" s="207"/>
      <c r="LP146" s="169"/>
      <c r="LQ146" s="169"/>
      <c r="LR146" s="169"/>
      <c r="LS146" s="169"/>
      <c r="LT146" s="169"/>
      <c r="LU146" s="169"/>
      <c r="LV146" s="169"/>
      <c r="LW146" s="169"/>
      <c r="LX146" s="259"/>
      <c r="LY146" s="260"/>
      <c r="LZ146" s="261"/>
      <c r="MA146" s="160"/>
      <c r="MB146" s="160"/>
      <c r="MC146" s="168"/>
      <c r="MD146" s="207"/>
      <c r="ME146" s="207"/>
      <c r="MF146" s="207"/>
      <c r="MG146" s="207"/>
      <c r="MH146" s="207"/>
      <c r="MI146" s="207"/>
      <c r="MJ146" s="207"/>
      <c r="MK146" s="169"/>
      <c r="ML146" s="169"/>
      <c r="MM146" s="169"/>
      <c r="MN146" s="169"/>
      <c r="MO146" s="169"/>
      <c r="MP146" s="169"/>
      <c r="MQ146" s="169"/>
      <c r="MR146" s="169"/>
      <c r="MS146" s="259"/>
      <c r="MT146" s="260"/>
      <c r="MU146" s="261"/>
      <c r="MV146" s="160"/>
      <c r="MW146" s="19"/>
      <c r="MX146" s="168"/>
      <c r="MY146" s="207"/>
      <c r="MZ146" s="207"/>
      <c r="NA146" s="207"/>
      <c r="NB146" s="207"/>
      <c r="NC146" s="207"/>
      <c r="ND146" s="207"/>
      <c r="NE146" s="207"/>
      <c r="NF146" s="169"/>
      <c r="NG146" s="169"/>
      <c r="NH146" s="169"/>
      <c r="NI146" s="169"/>
      <c r="NJ146" s="169"/>
      <c r="NK146" s="169"/>
      <c r="NL146" s="169"/>
      <c r="NM146" s="169"/>
      <c r="NN146" s="259"/>
      <c r="NO146" s="260"/>
      <c r="NP146" s="261"/>
      <c r="NQ146" s="160"/>
      <c r="NR146" s="19"/>
      <c r="NS146" s="168"/>
      <c r="NT146" s="207"/>
      <c r="NU146" s="207"/>
      <c r="NV146" s="207"/>
      <c r="NW146" s="207"/>
      <c r="NX146" s="207"/>
      <c r="NY146" s="207"/>
      <c r="NZ146" s="207"/>
      <c r="OA146" s="169"/>
      <c r="OB146" s="169"/>
      <c r="OC146" s="169"/>
      <c r="OD146" s="169"/>
      <c r="OE146" s="169"/>
      <c r="OF146" s="169"/>
      <c r="OG146" s="169"/>
      <c r="OH146" s="169"/>
      <c r="OI146" s="259"/>
      <c r="OJ146" s="260"/>
      <c r="OK146" s="261"/>
      <c r="OL146" s="160"/>
      <c r="OM146" s="19"/>
      <c r="ON146" s="19"/>
      <c r="OO146" s="19"/>
      <c r="OP146" s="19"/>
      <c r="OQ146" s="168"/>
      <c r="OR146" s="494"/>
      <c r="OS146" s="494"/>
      <c r="OT146" s="494"/>
      <c r="OU146" s="494"/>
      <c r="OV146" s="494"/>
      <c r="OW146" s="169"/>
      <c r="OX146" s="169"/>
      <c r="OY146" s="169"/>
      <c r="OZ146" s="169"/>
      <c r="PA146" s="169"/>
      <c r="PB146" s="259"/>
      <c r="PC146" s="512"/>
      <c r="PD146" s="261"/>
      <c r="PE146" s="160"/>
      <c r="PF146" s="168"/>
      <c r="PG146" s="207"/>
      <c r="PH146" s="207"/>
      <c r="PI146" s="207"/>
      <c r="PJ146" s="207"/>
      <c r="PK146" s="207"/>
      <c r="PL146" s="169"/>
      <c r="PM146" s="169"/>
      <c r="PN146" s="169"/>
      <c r="PO146" s="169"/>
      <c r="PP146" s="169"/>
      <c r="PQ146" s="259"/>
      <c r="PR146" s="260"/>
      <c r="PS146" s="261"/>
      <c r="PT146" s="160"/>
      <c r="PU146" s="168"/>
      <c r="PV146" s="207"/>
      <c r="PW146" s="207"/>
      <c r="PX146" s="207"/>
      <c r="PY146" s="207"/>
      <c r="PZ146" s="207"/>
      <c r="QA146" s="169"/>
      <c r="QB146" s="169"/>
      <c r="QC146" s="169"/>
      <c r="QD146" s="169"/>
      <c r="QE146" s="169"/>
      <c r="QF146" s="259"/>
      <c r="QG146" s="260"/>
      <c r="QH146" s="261"/>
      <c r="QI146" s="160"/>
      <c r="QJ146" s="168"/>
      <c r="QK146" s="207"/>
      <c r="QL146" s="207"/>
      <c r="QM146" s="207"/>
      <c r="QN146" s="207"/>
      <c r="QO146" s="207"/>
      <c r="QP146" s="169"/>
      <c r="QQ146" s="169"/>
      <c r="QR146" s="169"/>
      <c r="QS146" s="169"/>
      <c r="QT146" s="169"/>
      <c r="QU146" s="259"/>
      <c r="QV146" s="260"/>
      <c r="QW146" s="261"/>
      <c r="QX146" s="160"/>
      <c r="QY146" s="168"/>
      <c r="QZ146" s="207"/>
      <c r="RA146" s="207"/>
      <c r="RB146" s="207"/>
      <c r="RC146" s="207"/>
      <c r="RD146" s="207"/>
      <c r="RE146" s="169"/>
      <c r="RF146" s="169"/>
      <c r="RG146" s="169"/>
      <c r="RH146" s="169"/>
      <c r="RI146" s="169"/>
      <c r="RJ146" s="259"/>
      <c r="RK146" s="260"/>
      <c r="RL146" s="261"/>
      <c r="RM146" s="160"/>
    </row>
    <row r="147" spans="1:481" ht="14.4">
      <c r="A147" s="168"/>
      <c r="B147" s="207"/>
      <c r="C147" s="207"/>
      <c r="D147" s="207"/>
      <c r="E147" s="207"/>
      <c r="F147" s="207"/>
      <c r="G147" s="169"/>
      <c r="H147" s="169"/>
      <c r="I147" s="169"/>
      <c r="J147" s="169"/>
      <c r="K147" s="169"/>
      <c r="L147" s="259"/>
      <c r="M147" s="260"/>
      <c r="N147" s="261"/>
      <c r="O147" s="160"/>
      <c r="P147" s="19"/>
      <c r="Q147" s="168"/>
      <c r="R147" s="207"/>
      <c r="S147" s="207"/>
      <c r="T147" s="207"/>
      <c r="U147" s="207"/>
      <c r="V147" s="207"/>
      <c r="W147" s="169"/>
      <c r="X147" s="169"/>
      <c r="Y147" s="169"/>
      <c r="Z147" s="169"/>
      <c r="AA147" s="169"/>
      <c r="AB147" s="259"/>
      <c r="AC147" s="260"/>
      <c r="AD147" s="261"/>
      <c r="AE147" s="160"/>
      <c r="AF147" s="168"/>
      <c r="AG147" s="207"/>
      <c r="AH147" s="207"/>
      <c r="AI147" s="207"/>
      <c r="AJ147" s="207"/>
      <c r="AK147" s="207"/>
      <c r="AL147" s="169"/>
      <c r="AM147" s="169"/>
      <c r="AN147" s="169"/>
      <c r="AO147" s="169"/>
      <c r="AP147" s="169"/>
      <c r="AQ147" s="259"/>
      <c r="AR147" s="260"/>
      <c r="AS147" s="261"/>
      <c r="AT147" s="160"/>
      <c r="AU147" s="168"/>
      <c r="AV147" s="207"/>
      <c r="AW147" s="207"/>
      <c r="AX147" s="207"/>
      <c r="AY147" s="207"/>
      <c r="AZ147" s="207"/>
      <c r="BA147" s="169"/>
      <c r="BB147" s="169"/>
      <c r="BC147" s="169"/>
      <c r="BD147" s="169"/>
      <c r="BE147" s="169"/>
      <c r="BF147" s="259"/>
      <c r="BG147" s="260"/>
      <c r="BH147" s="261"/>
      <c r="BI147" s="160"/>
      <c r="BJ147" s="160"/>
      <c r="BK147" s="168"/>
      <c r="BL147" s="207"/>
      <c r="BM147" s="207"/>
      <c r="BN147" s="207"/>
      <c r="BO147" s="207"/>
      <c r="BP147" s="207"/>
      <c r="BQ147" s="169"/>
      <c r="BR147" s="169"/>
      <c r="BS147" s="169"/>
      <c r="BT147" s="169"/>
      <c r="BU147" s="169"/>
      <c r="BV147" s="259"/>
      <c r="BW147" s="260"/>
      <c r="BX147" s="261"/>
      <c r="BY147" s="160"/>
      <c r="BZ147" s="160"/>
      <c r="CA147" s="168"/>
      <c r="CB147" s="207"/>
      <c r="CC147" s="207"/>
      <c r="CD147" s="207"/>
      <c r="CE147" s="207"/>
      <c r="CF147" s="207"/>
      <c r="CG147" s="169"/>
      <c r="CH147" s="169"/>
      <c r="CI147" s="169"/>
      <c r="CJ147" s="169"/>
      <c r="CK147" s="169"/>
      <c r="CL147" s="259"/>
      <c r="CM147" s="260"/>
      <c r="CN147" s="261"/>
      <c r="CO147" s="160"/>
      <c r="CP147" s="168"/>
      <c r="CQ147" s="395"/>
      <c r="CR147" s="395"/>
      <c r="CS147" s="395"/>
      <c r="CT147" s="395"/>
      <c r="CU147" s="395"/>
      <c r="CV147" s="169"/>
      <c r="CW147" s="169"/>
      <c r="CX147" s="169"/>
      <c r="CY147" s="169"/>
      <c r="CZ147" s="169"/>
      <c r="DA147" s="259"/>
      <c r="DB147" s="419"/>
      <c r="DC147" s="261"/>
      <c r="DD147" s="160"/>
      <c r="DE147" s="168"/>
      <c r="DF147" s="207"/>
      <c r="DG147" s="207"/>
      <c r="DH147" s="207"/>
      <c r="DI147" s="207"/>
      <c r="DJ147" s="207"/>
      <c r="DK147" s="169"/>
      <c r="DL147" s="169"/>
      <c r="DM147" s="169"/>
      <c r="DN147" s="169"/>
      <c r="DO147" s="169"/>
      <c r="DP147" s="259"/>
      <c r="DQ147" s="260"/>
      <c r="DR147" s="261"/>
      <c r="DS147" s="160"/>
      <c r="DT147" s="168"/>
      <c r="DU147" s="207"/>
      <c r="DV147" s="207"/>
      <c r="DW147" s="207"/>
      <c r="DX147" s="207"/>
      <c r="DY147" s="207"/>
      <c r="DZ147" s="169"/>
      <c r="EA147" s="169"/>
      <c r="EB147" s="169"/>
      <c r="EC147" s="169"/>
      <c r="ED147" s="169"/>
      <c r="EE147" s="259"/>
      <c r="EF147" s="260"/>
      <c r="EG147" s="261"/>
      <c r="EH147" s="160"/>
      <c r="EI147" s="168"/>
      <c r="EJ147" s="207"/>
      <c r="EK147" s="207"/>
      <c r="EL147" s="207"/>
      <c r="EM147" s="207"/>
      <c r="EN147" s="207"/>
      <c r="EO147" s="169"/>
      <c r="EP147" s="169"/>
      <c r="EQ147" s="169"/>
      <c r="ER147" s="169"/>
      <c r="ES147" s="169"/>
      <c r="ET147" s="259"/>
      <c r="EU147" s="260"/>
      <c r="EV147" s="261"/>
      <c r="EW147" s="160"/>
      <c r="EX147" s="168"/>
      <c r="EY147" s="207"/>
      <c r="EZ147" s="207"/>
      <c r="FA147" s="207"/>
      <c r="FB147" s="207"/>
      <c r="FC147" s="207"/>
      <c r="FD147" s="169"/>
      <c r="FE147" s="169"/>
      <c r="FF147" s="169"/>
      <c r="FG147" s="169"/>
      <c r="FH147" s="169"/>
      <c r="FI147" s="259"/>
      <c r="FJ147" s="260"/>
      <c r="FK147" s="261"/>
      <c r="FL147" s="160"/>
      <c r="FM147" s="168"/>
      <c r="FN147" s="207"/>
      <c r="FO147" s="207"/>
      <c r="FP147" s="207"/>
      <c r="FQ147" s="207"/>
      <c r="FR147" s="207"/>
      <c r="FS147" s="169"/>
      <c r="FT147" s="169"/>
      <c r="FU147" s="169"/>
      <c r="FV147" s="169"/>
      <c r="FW147" s="169"/>
      <c r="FX147" s="259"/>
      <c r="FY147" s="260"/>
      <c r="FZ147" s="261"/>
      <c r="GA147" s="160"/>
      <c r="GB147" s="168"/>
      <c r="GC147" s="207"/>
      <c r="GD147" s="207"/>
      <c r="GE147" s="207"/>
      <c r="GF147" s="207"/>
      <c r="GG147" s="207"/>
      <c r="GH147" s="169"/>
      <c r="GI147" s="169"/>
      <c r="GJ147" s="169"/>
      <c r="GK147" s="169"/>
      <c r="GL147" s="169"/>
      <c r="GM147" s="259"/>
      <c r="GN147" s="260"/>
      <c r="GO147" s="261"/>
      <c r="GP147" s="160"/>
      <c r="GQ147" s="168"/>
      <c r="GR147" s="207"/>
      <c r="GS147" s="207"/>
      <c r="GT147" s="207"/>
      <c r="GU147" s="207"/>
      <c r="GV147" s="207"/>
      <c r="GW147" s="169"/>
      <c r="GX147" s="169"/>
      <c r="GY147" s="169"/>
      <c r="GZ147" s="169"/>
      <c r="HA147" s="169"/>
      <c r="HB147" s="259"/>
      <c r="HC147" s="260"/>
      <c r="HD147" s="261"/>
      <c r="HE147" s="160"/>
      <c r="HF147" s="168"/>
      <c r="HG147" s="207"/>
      <c r="HH147" s="207"/>
      <c r="HI147" s="207"/>
      <c r="HJ147" s="207"/>
      <c r="HK147" s="207"/>
      <c r="HL147" s="169"/>
      <c r="HM147" s="169"/>
      <c r="HN147" s="169"/>
      <c r="HO147" s="169"/>
      <c r="HP147" s="169"/>
      <c r="HQ147" s="259"/>
      <c r="HR147" s="260"/>
      <c r="HS147" s="261"/>
      <c r="HT147" s="160"/>
      <c r="HU147" s="168"/>
      <c r="HV147" s="207"/>
      <c r="HW147" s="207"/>
      <c r="HX147" s="207"/>
      <c r="HY147" s="207"/>
      <c r="HZ147" s="207"/>
      <c r="IA147" s="169"/>
      <c r="IB147" s="169"/>
      <c r="IC147" s="169"/>
      <c r="ID147" s="169"/>
      <c r="IE147" s="169"/>
      <c r="IF147" s="259"/>
      <c r="IG147" s="260"/>
      <c r="IH147" s="261"/>
      <c r="II147" s="160"/>
      <c r="IJ147" s="168"/>
      <c r="IK147" s="207"/>
      <c r="IL147" s="207"/>
      <c r="IM147" s="207"/>
      <c r="IN147" s="207"/>
      <c r="IO147" s="207"/>
      <c r="IP147" s="169"/>
      <c r="IQ147" s="169"/>
      <c r="IR147" s="169"/>
      <c r="IS147" s="169"/>
      <c r="IT147" s="169"/>
      <c r="IU147" s="259"/>
      <c r="IV147" s="260"/>
      <c r="IW147" s="261"/>
      <c r="IX147" s="160"/>
      <c r="IY147" s="168"/>
      <c r="IZ147" s="207"/>
      <c r="JA147" s="207"/>
      <c r="JB147" s="207"/>
      <c r="JC147" s="207"/>
      <c r="JD147" s="207"/>
      <c r="JE147" s="169"/>
      <c r="JF147" s="169"/>
      <c r="JG147" s="169"/>
      <c r="JH147" s="169"/>
      <c r="JI147" s="169"/>
      <c r="JJ147" s="259"/>
      <c r="JK147" s="260"/>
      <c r="JL147" s="261"/>
      <c r="JM147" s="160"/>
      <c r="JN147" s="168"/>
      <c r="JO147" s="207"/>
      <c r="JP147" s="207"/>
      <c r="JQ147" s="207"/>
      <c r="JR147" s="207"/>
      <c r="JS147" s="207"/>
      <c r="JT147" s="169"/>
      <c r="JU147" s="169"/>
      <c r="JV147" s="169"/>
      <c r="JW147" s="169"/>
      <c r="JX147" s="169"/>
      <c r="JY147" s="259"/>
      <c r="JZ147" s="260"/>
      <c r="KA147" s="261"/>
      <c r="KB147" s="160"/>
      <c r="KC147" s="168"/>
      <c r="KD147" s="207"/>
      <c r="KE147" s="207"/>
      <c r="KF147" s="207"/>
      <c r="KG147" s="207"/>
      <c r="KH147" s="207"/>
      <c r="KI147" s="169"/>
      <c r="KJ147" s="169"/>
      <c r="KK147" s="169"/>
      <c r="KL147" s="169"/>
      <c r="KM147" s="169"/>
      <c r="KN147" s="259"/>
      <c r="KO147" s="260"/>
      <c r="KP147" s="261"/>
      <c r="KQ147" s="160"/>
      <c r="KR147" s="168"/>
      <c r="KS147" s="207"/>
      <c r="KT147" s="207"/>
      <c r="KU147" s="207"/>
      <c r="KV147" s="207"/>
      <c r="KW147" s="207"/>
      <c r="KX147" s="169"/>
      <c r="KY147" s="169"/>
      <c r="KZ147" s="169"/>
      <c r="LA147" s="169"/>
      <c r="LB147" s="169"/>
      <c r="LC147" s="259"/>
      <c r="LD147" s="260"/>
      <c r="LE147" s="261"/>
      <c r="LF147" s="160"/>
      <c r="LG147" s="160"/>
      <c r="LH147" s="168"/>
      <c r="LI147" s="207"/>
      <c r="LJ147" s="207"/>
      <c r="LK147" s="207"/>
      <c r="LL147" s="207"/>
      <c r="LM147" s="207"/>
      <c r="LN147" s="207"/>
      <c r="LO147" s="207"/>
      <c r="LP147" s="169"/>
      <c r="LQ147" s="169"/>
      <c r="LR147" s="169"/>
      <c r="LS147" s="169"/>
      <c r="LT147" s="169"/>
      <c r="LU147" s="169"/>
      <c r="LV147" s="169"/>
      <c r="LW147" s="169"/>
      <c r="LX147" s="259"/>
      <c r="LY147" s="260"/>
      <c r="LZ147" s="261"/>
      <c r="MA147" s="160"/>
      <c r="MB147" s="160"/>
      <c r="MC147" s="168"/>
      <c r="MD147" s="207"/>
      <c r="ME147" s="207"/>
      <c r="MF147" s="207"/>
      <c r="MG147" s="207"/>
      <c r="MH147" s="207"/>
      <c r="MI147" s="207"/>
      <c r="MJ147" s="207"/>
      <c r="MK147" s="169"/>
      <c r="ML147" s="169"/>
      <c r="MM147" s="169"/>
      <c r="MN147" s="169"/>
      <c r="MO147" s="169"/>
      <c r="MP147" s="169"/>
      <c r="MQ147" s="169"/>
      <c r="MR147" s="169"/>
      <c r="MS147" s="259"/>
      <c r="MT147" s="260"/>
      <c r="MU147" s="261"/>
      <c r="MV147" s="160"/>
      <c r="MW147" s="19"/>
      <c r="MX147" s="168"/>
      <c r="MY147" s="207"/>
      <c r="MZ147" s="207"/>
      <c r="NA147" s="207"/>
      <c r="NB147" s="207"/>
      <c r="NC147" s="207"/>
      <c r="ND147" s="207"/>
      <c r="NE147" s="207"/>
      <c r="NF147" s="169"/>
      <c r="NG147" s="169"/>
      <c r="NH147" s="169"/>
      <c r="NI147" s="169"/>
      <c r="NJ147" s="169"/>
      <c r="NK147" s="169"/>
      <c r="NL147" s="169"/>
      <c r="NM147" s="169"/>
      <c r="NN147" s="259"/>
      <c r="NO147" s="260"/>
      <c r="NP147" s="261"/>
      <c r="NQ147" s="160"/>
      <c r="NR147" s="19"/>
      <c r="NS147" s="168"/>
      <c r="NT147" s="207"/>
      <c r="NU147" s="207"/>
      <c r="NV147" s="207"/>
      <c r="NW147" s="207"/>
      <c r="NX147" s="207"/>
      <c r="NY147" s="207"/>
      <c r="NZ147" s="207"/>
      <c r="OA147" s="169"/>
      <c r="OB147" s="169"/>
      <c r="OC147" s="169"/>
      <c r="OD147" s="169"/>
      <c r="OE147" s="169"/>
      <c r="OF147" s="169"/>
      <c r="OG147" s="169"/>
      <c r="OH147" s="169"/>
      <c r="OI147" s="259"/>
      <c r="OJ147" s="260"/>
      <c r="OK147" s="261"/>
      <c r="OL147" s="160"/>
      <c r="OM147" s="19"/>
      <c r="ON147" s="19"/>
      <c r="OO147" s="19"/>
      <c r="OP147" s="19"/>
      <c r="OQ147" s="168"/>
      <c r="OR147" s="494"/>
      <c r="OS147" s="494"/>
      <c r="OT147" s="494"/>
      <c r="OU147" s="494"/>
      <c r="OV147" s="494"/>
      <c r="OW147" s="169"/>
      <c r="OX147" s="169"/>
      <c r="OY147" s="169"/>
      <c r="OZ147" s="169"/>
      <c r="PA147" s="169"/>
      <c r="PB147" s="259"/>
      <c r="PC147" s="512"/>
      <c r="PD147" s="261"/>
      <c r="PE147" s="160"/>
      <c r="PF147" s="168"/>
      <c r="PG147" s="207"/>
      <c r="PH147" s="207"/>
      <c r="PI147" s="207"/>
      <c r="PJ147" s="207"/>
      <c r="PK147" s="207"/>
      <c r="PL147" s="169"/>
      <c r="PM147" s="169"/>
      <c r="PN147" s="169"/>
      <c r="PO147" s="169"/>
      <c r="PP147" s="169"/>
      <c r="PQ147" s="259"/>
      <c r="PR147" s="260"/>
      <c r="PS147" s="261"/>
      <c r="PT147" s="160"/>
      <c r="PU147" s="168"/>
      <c r="PV147" s="207"/>
      <c r="PW147" s="207"/>
      <c r="PX147" s="207"/>
      <c r="PY147" s="207"/>
      <c r="PZ147" s="207"/>
      <c r="QA147" s="169"/>
      <c r="QB147" s="169"/>
      <c r="QC147" s="169"/>
      <c r="QD147" s="169"/>
      <c r="QE147" s="169"/>
      <c r="QF147" s="259"/>
      <c r="QG147" s="260"/>
      <c r="QH147" s="261"/>
      <c r="QI147" s="160"/>
      <c r="QJ147" s="168"/>
      <c r="QK147" s="207"/>
      <c r="QL147" s="207"/>
      <c r="QM147" s="207"/>
      <c r="QN147" s="207"/>
      <c r="QO147" s="207"/>
      <c r="QP147" s="169"/>
      <c r="QQ147" s="169"/>
      <c r="QR147" s="169"/>
      <c r="QS147" s="169"/>
      <c r="QT147" s="169"/>
      <c r="QU147" s="259"/>
      <c r="QV147" s="260"/>
      <c r="QW147" s="261"/>
      <c r="QX147" s="160"/>
      <c r="QY147" s="168"/>
      <c r="QZ147" s="207"/>
      <c r="RA147" s="207"/>
      <c r="RB147" s="207"/>
      <c r="RC147" s="207"/>
      <c r="RD147" s="207"/>
      <c r="RE147" s="169"/>
      <c r="RF147" s="169"/>
      <c r="RG147" s="169"/>
      <c r="RH147" s="169"/>
      <c r="RI147" s="169"/>
      <c r="RJ147" s="259"/>
      <c r="RK147" s="260"/>
      <c r="RL147" s="261"/>
      <c r="RM147" s="160"/>
    </row>
    <row r="148" spans="1:481" ht="14.4">
      <c r="A148" s="168"/>
      <c r="B148" s="207"/>
      <c r="C148" s="207"/>
      <c r="D148" s="207"/>
      <c r="E148" s="207"/>
      <c r="F148" s="207"/>
      <c r="G148" s="169"/>
      <c r="H148" s="169"/>
      <c r="I148" s="169"/>
      <c r="J148" s="169"/>
      <c r="K148" s="169"/>
      <c r="L148" s="259"/>
      <c r="M148" s="260"/>
      <c r="N148" s="261"/>
      <c r="O148" s="160"/>
      <c r="P148" s="19"/>
      <c r="Q148" s="168"/>
      <c r="R148" s="207"/>
      <c r="S148" s="207"/>
      <c r="T148" s="207"/>
      <c r="U148" s="207"/>
      <c r="V148" s="207"/>
      <c r="W148" s="169"/>
      <c r="X148" s="169"/>
      <c r="Y148" s="169"/>
      <c r="Z148" s="169"/>
      <c r="AA148" s="169"/>
      <c r="AB148" s="259"/>
      <c r="AC148" s="260"/>
      <c r="AD148" s="261"/>
      <c r="AE148" s="160"/>
      <c r="AF148" s="168"/>
      <c r="AG148" s="207"/>
      <c r="AH148" s="207"/>
      <c r="AI148" s="207"/>
      <c r="AJ148" s="207"/>
      <c r="AK148" s="207"/>
      <c r="AL148" s="169"/>
      <c r="AM148" s="169"/>
      <c r="AN148" s="169"/>
      <c r="AO148" s="169"/>
      <c r="AP148" s="169"/>
      <c r="AQ148" s="259"/>
      <c r="AR148" s="260"/>
      <c r="AS148" s="261"/>
      <c r="AT148" s="160"/>
      <c r="AU148" s="168"/>
      <c r="AV148" s="207"/>
      <c r="AW148" s="207"/>
      <c r="AX148" s="207"/>
      <c r="AY148" s="207"/>
      <c r="AZ148" s="207"/>
      <c r="BA148" s="169"/>
      <c r="BB148" s="169"/>
      <c r="BC148" s="169"/>
      <c r="BD148" s="169"/>
      <c r="BE148" s="169"/>
      <c r="BF148" s="259"/>
      <c r="BG148" s="260"/>
      <c r="BH148" s="261"/>
      <c r="BI148" s="160"/>
      <c r="BJ148" s="160"/>
      <c r="BK148" s="168"/>
      <c r="BL148" s="207"/>
      <c r="BM148" s="207"/>
      <c r="BN148" s="207"/>
      <c r="BO148" s="207"/>
      <c r="BP148" s="207"/>
      <c r="BQ148" s="169"/>
      <c r="BR148" s="169"/>
      <c r="BS148" s="169"/>
      <c r="BT148" s="169"/>
      <c r="BU148" s="169"/>
      <c r="BV148" s="259"/>
      <c r="BW148" s="260"/>
      <c r="BX148" s="261"/>
      <c r="BY148" s="160"/>
      <c r="BZ148" s="160"/>
      <c r="CA148" s="168"/>
      <c r="CB148" s="207"/>
      <c r="CC148" s="207"/>
      <c r="CD148" s="207"/>
      <c r="CE148" s="207"/>
      <c r="CF148" s="207"/>
      <c r="CG148" s="169"/>
      <c r="CH148" s="169"/>
      <c r="CI148" s="169"/>
      <c r="CJ148" s="169"/>
      <c r="CK148" s="169"/>
      <c r="CL148" s="259"/>
      <c r="CM148" s="260"/>
      <c r="CN148" s="261"/>
      <c r="CO148" s="160"/>
      <c r="CP148" s="168"/>
      <c r="CQ148" s="395"/>
      <c r="CR148" s="395"/>
      <c r="CS148" s="395"/>
      <c r="CT148" s="395"/>
      <c r="CU148" s="395"/>
      <c r="CV148" s="169"/>
      <c r="CW148" s="169"/>
      <c r="CX148" s="169"/>
      <c r="CY148" s="169"/>
      <c r="CZ148" s="169"/>
      <c r="DA148" s="259"/>
      <c r="DB148" s="419"/>
      <c r="DC148" s="261"/>
      <c r="DD148" s="160"/>
      <c r="DE148" s="168"/>
      <c r="DF148" s="207"/>
      <c r="DG148" s="207"/>
      <c r="DH148" s="207"/>
      <c r="DI148" s="207"/>
      <c r="DJ148" s="207"/>
      <c r="DK148" s="169"/>
      <c r="DL148" s="169"/>
      <c r="DM148" s="169"/>
      <c r="DN148" s="169"/>
      <c r="DO148" s="169"/>
      <c r="DP148" s="259"/>
      <c r="DQ148" s="260"/>
      <c r="DR148" s="261"/>
      <c r="DS148" s="160"/>
      <c r="DT148" s="168"/>
      <c r="DU148" s="207"/>
      <c r="DV148" s="207"/>
      <c r="DW148" s="207"/>
      <c r="DX148" s="207"/>
      <c r="DY148" s="207"/>
      <c r="DZ148" s="169"/>
      <c r="EA148" s="169"/>
      <c r="EB148" s="169"/>
      <c r="EC148" s="169"/>
      <c r="ED148" s="169"/>
      <c r="EE148" s="259"/>
      <c r="EF148" s="260"/>
      <c r="EG148" s="261"/>
      <c r="EH148" s="160"/>
      <c r="EI148" s="168"/>
      <c r="EJ148" s="207"/>
      <c r="EK148" s="207"/>
      <c r="EL148" s="207"/>
      <c r="EM148" s="207"/>
      <c r="EN148" s="207"/>
      <c r="EO148" s="169"/>
      <c r="EP148" s="169"/>
      <c r="EQ148" s="169"/>
      <c r="ER148" s="169"/>
      <c r="ES148" s="169"/>
      <c r="ET148" s="259"/>
      <c r="EU148" s="260"/>
      <c r="EV148" s="261"/>
      <c r="EW148" s="160"/>
      <c r="EX148" s="168"/>
      <c r="EY148" s="207"/>
      <c r="EZ148" s="207"/>
      <c r="FA148" s="207"/>
      <c r="FB148" s="207"/>
      <c r="FC148" s="207"/>
      <c r="FD148" s="169"/>
      <c r="FE148" s="169"/>
      <c r="FF148" s="169"/>
      <c r="FG148" s="169"/>
      <c r="FH148" s="169"/>
      <c r="FI148" s="259"/>
      <c r="FJ148" s="260"/>
      <c r="FK148" s="261"/>
      <c r="FL148" s="160"/>
      <c r="FM148" s="168"/>
      <c r="FN148" s="207"/>
      <c r="FO148" s="207"/>
      <c r="FP148" s="207"/>
      <c r="FQ148" s="207"/>
      <c r="FR148" s="207"/>
      <c r="FS148" s="169"/>
      <c r="FT148" s="169"/>
      <c r="FU148" s="169"/>
      <c r="FV148" s="169"/>
      <c r="FW148" s="169"/>
      <c r="FX148" s="259"/>
      <c r="FY148" s="260"/>
      <c r="FZ148" s="261"/>
      <c r="GA148" s="160"/>
      <c r="GB148" s="168"/>
      <c r="GC148" s="207"/>
      <c r="GD148" s="207"/>
      <c r="GE148" s="207"/>
      <c r="GF148" s="207"/>
      <c r="GG148" s="207"/>
      <c r="GH148" s="169"/>
      <c r="GI148" s="169"/>
      <c r="GJ148" s="169"/>
      <c r="GK148" s="169"/>
      <c r="GL148" s="169"/>
      <c r="GM148" s="259"/>
      <c r="GN148" s="260"/>
      <c r="GO148" s="261"/>
      <c r="GP148" s="160"/>
      <c r="GQ148" s="168"/>
      <c r="GR148" s="207"/>
      <c r="GS148" s="207"/>
      <c r="GT148" s="207"/>
      <c r="GU148" s="207"/>
      <c r="GV148" s="207"/>
      <c r="GW148" s="169"/>
      <c r="GX148" s="169"/>
      <c r="GY148" s="169"/>
      <c r="GZ148" s="169"/>
      <c r="HA148" s="169"/>
      <c r="HB148" s="259"/>
      <c r="HC148" s="260"/>
      <c r="HD148" s="261"/>
      <c r="HE148" s="160"/>
      <c r="HF148" s="168"/>
      <c r="HG148" s="207"/>
      <c r="HH148" s="207"/>
      <c r="HI148" s="207"/>
      <c r="HJ148" s="207"/>
      <c r="HK148" s="207"/>
      <c r="HL148" s="169"/>
      <c r="HM148" s="169"/>
      <c r="HN148" s="169"/>
      <c r="HO148" s="169"/>
      <c r="HP148" s="169"/>
      <c r="HQ148" s="259"/>
      <c r="HR148" s="260"/>
      <c r="HS148" s="261"/>
      <c r="HT148" s="160"/>
      <c r="HU148" s="168"/>
      <c r="HV148" s="207"/>
      <c r="HW148" s="207"/>
      <c r="HX148" s="207"/>
      <c r="HY148" s="207"/>
      <c r="HZ148" s="207"/>
      <c r="IA148" s="169"/>
      <c r="IB148" s="169"/>
      <c r="IC148" s="169"/>
      <c r="ID148" s="169"/>
      <c r="IE148" s="169"/>
      <c r="IF148" s="259"/>
      <c r="IG148" s="260"/>
      <c r="IH148" s="261"/>
      <c r="II148" s="160"/>
      <c r="IJ148" s="168"/>
      <c r="IK148" s="207"/>
      <c r="IL148" s="207"/>
      <c r="IM148" s="207"/>
      <c r="IN148" s="207"/>
      <c r="IO148" s="207"/>
      <c r="IP148" s="169"/>
      <c r="IQ148" s="169"/>
      <c r="IR148" s="169"/>
      <c r="IS148" s="169"/>
      <c r="IT148" s="169"/>
      <c r="IU148" s="259"/>
      <c r="IV148" s="260"/>
      <c r="IW148" s="261"/>
      <c r="IX148" s="160"/>
      <c r="IY148" s="168"/>
      <c r="IZ148" s="207"/>
      <c r="JA148" s="207"/>
      <c r="JB148" s="207"/>
      <c r="JC148" s="207"/>
      <c r="JD148" s="207"/>
      <c r="JE148" s="169"/>
      <c r="JF148" s="169"/>
      <c r="JG148" s="169"/>
      <c r="JH148" s="169"/>
      <c r="JI148" s="169"/>
      <c r="JJ148" s="259"/>
      <c r="JK148" s="260"/>
      <c r="JL148" s="261"/>
      <c r="JM148" s="160"/>
      <c r="JN148" s="168"/>
      <c r="JO148" s="207"/>
      <c r="JP148" s="207"/>
      <c r="JQ148" s="207"/>
      <c r="JR148" s="207"/>
      <c r="JS148" s="207"/>
      <c r="JT148" s="169"/>
      <c r="JU148" s="169"/>
      <c r="JV148" s="169"/>
      <c r="JW148" s="169"/>
      <c r="JX148" s="169"/>
      <c r="JY148" s="259"/>
      <c r="JZ148" s="260"/>
      <c r="KA148" s="261"/>
      <c r="KB148" s="160"/>
      <c r="KC148" s="168"/>
      <c r="KD148" s="207"/>
      <c r="KE148" s="207"/>
      <c r="KF148" s="207"/>
      <c r="KG148" s="207"/>
      <c r="KH148" s="207"/>
      <c r="KI148" s="169"/>
      <c r="KJ148" s="169"/>
      <c r="KK148" s="169"/>
      <c r="KL148" s="169"/>
      <c r="KM148" s="169"/>
      <c r="KN148" s="259"/>
      <c r="KO148" s="260"/>
      <c r="KP148" s="261"/>
      <c r="KQ148" s="160"/>
      <c r="KR148" s="168"/>
      <c r="KS148" s="207"/>
      <c r="KT148" s="207"/>
      <c r="KU148" s="207"/>
      <c r="KV148" s="207"/>
      <c r="KW148" s="207"/>
      <c r="KX148" s="169"/>
      <c r="KY148" s="169"/>
      <c r="KZ148" s="169"/>
      <c r="LA148" s="169"/>
      <c r="LB148" s="169"/>
      <c r="LC148" s="259"/>
      <c r="LD148" s="260"/>
      <c r="LE148" s="261"/>
      <c r="LF148" s="160"/>
      <c r="LG148" s="160"/>
      <c r="LH148" s="168"/>
      <c r="LI148" s="207"/>
      <c r="LJ148" s="207"/>
      <c r="LK148" s="207"/>
      <c r="LL148" s="207"/>
      <c r="LM148" s="207"/>
      <c r="LN148" s="207"/>
      <c r="LO148" s="207"/>
      <c r="LP148" s="169"/>
      <c r="LQ148" s="169"/>
      <c r="LR148" s="169"/>
      <c r="LS148" s="169"/>
      <c r="LT148" s="169"/>
      <c r="LU148" s="169"/>
      <c r="LV148" s="169"/>
      <c r="LW148" s="169"/>
      <c r="LX148" s="259"/>
      <c r="LY148" s="260"/>
      <c r="LZ148" s="261"/>
      <c r="MA148" s="160"/>
      <c r="MB148" s="160"/>
      <c r="MC148" s="168"/>
      <c r="MD148" s="207"/>
      <c r="ME148" s="207"/>
      <c r="MF148" s="207"/>
      <c r="MG148" s="207"/>
      <c r="MH148" s="207"/>
      <c r="MI148" s="207"/>
      <c r="MJ148" s="207"/>
      <c r="MK148" s="169"/>
      <c r="ML148" s="169"/>
      <c r="MM148" s="169"/>
      <c r="MN148" s="169"/>
      <c r="MO148" s="169"/>
      <c r="MP148" s="169"/>
      <c r="MQ148" s="169"/>
      <c r="MR148" s="169"/>
      <c r="MS148" s="259"/>
      <c r="MT148" s="260"/>
      <c r="MU148" s="261"/>
      <c r="MV148" s="160"/>
      <c r="MW148" s="19"/>
      <c r="MX148" s="168"/>
      <c r="MY148" s="207"/>
      <c r="MZ148" s="207"/>
      <c r="NA148" s="207"/>
      <c r="NB148" s="207"/>
      <c r="NC148" s="207"/>
      <c r="ND148" s="207"/>
      <c r="NE148" s="207"/>
      <c r="NF148" s="169"/>
      <c r="NG148" s="169"/>
      <c r="NH148" s="169"/>
      <c r="NI148" s="169"/>
      <c r="NJ148" s="169"/>
      <c r="NK148" s="169"/>
      <c r="NL148" s="169"/>
      <c r="NM148" s="169"/>
      <c r="NN148" s="259"/>
      <c r="NO148" s="260"/>
      <c r="NP148" s="261"/>
      <c r="NQ148" s="160"/>
      <c r="NR148" s="19"/>
      <c r="NS148" s="168"/>
      <c r="NT148" s="207"/>
      <c r="NU148" s="207"/>
      <c r="NV148" s="207"/>
      <c r="NW148" s="207"/>
      <c r="NX148" s="207"/>
      <c r="NY148" s="207"/>
      <c r="NZ148" s="207"/>
      <c r="OA148" s="169"/>
      <c r="OB148" s="169"/>
      <c r="OC148" s="169"/>
      <c r="OD148" s="169"/>
      <c r="OE148" s="169"/>
      <c r="OF148" s="169"/>
      <c r="OG148" s="169"/>
      <c r="OH148" s="169"/>
      <c r="OI148" s="259"/>
      <c r="OJ148" s="260"/>
      <c r="OK148" s="261"/>
      <c r="OL148" s="160"/>
      <c r="OM148" s="19"/>
      <c r="ON148" s="19"/>
      <c r="OO148" s="19"/>
      <c r="OP148" s="19"/>
      <c r="OQ148" s="168"/>
      <c r="OR148" s="494"/>
      <c r="OS148" s="494"/>
      <c r="OT148" s="494"/>
      <c r="OU148" s="494"/>
      <c r="OV148" s="494"/>
      <c r="OW148" s="169"/>
      <c r="OX148" s="169"/>
      <c r="OY148" s="169"/>
      <c r="OZ148" s="169"/>
      <c r="PA148" s="169"/>
      <c r="PB148" s="259"/>
      <c r="PC148" s="512"/>
      <c r="PD148" s="261"/>
      <c r="PE148" s="160"/>
      <c r="PF148" s="168"/>
      <c r="PG148" s="207"/>
      <c r="PH148" s="207"/>
      <c r="PI148" s="207"/>
      <c r="PJ148" s="207"/>
      <c r="PK148" s="207"/>
      <c r="PL148" s="169"/>
      <c r="PM148" s="169"/>
      <c r="PN148" s="169"/>
      <c r="PO148" s="169"/>
      <c r="PP148" s="169"/>
      <c r="PQ148" s="259"/>
      <c r="PR148" s="260"/>
      <c r="PS148" s="261"/>
      <c r="PT148" s="160"/>
      <c r="PU148" s="168"/>
      <c r="PV148" s="207"/>
      <c r="PW148" s="207"/>
      <c r="PX148" s="207"/>
      <c r="PY148" s="207"/>
      <c r="PZ148" s="207"/>
      <c r="QA148" s="169"/>
      <c r="QB148" s="169"/>
      <c r="QC148" s="169"/>
      <c r="QD148" s="169"/>
      <c r="QE148" s="169"/>
      <c r="QF148" s="259"/>
      <c r="QG148" s="260"/>
      <c r="QH148" s="261"/>
      <c r="QI148" s="160"/>
      <c r="QJ148" s="168"/>
      <c r="QK148" s="207"/>
      <c r="QL148" s="207"/>
      <c r="QM148" s="207"/>
      <c r="QN148" s="207"/>
      <c r="QO148" s="207"/>
      <c r="QP148" s="169"/>
      <c r="QQ148" s="169"/>
      <c r="QR148" s="169"/>
      <c r="QS148" s="169"/>
      <c r="QT148" s="169"/>
      <c r="QU148" s="259"/>
      <c r="QV148" s="260"/>
      <c r="QW148" s="261"/>
      <c r="QX148" s="160"/>
      <c r="QY148" s="168"/>
      <c r="QZ148" s="207"/>
      <c r="RA148" s="207"/>
      <c r="RB148" s="207"/>
      <c r="RC148" s="207"/>
      <c r="RD148" s="207"/>
      <c r="RE148" s="169"/>
      <c r="RF148" s="169"/>
      <c r="RG148" s="169"/>
      <c r="RH148" s="169"/>
      <c r="RI148" s="169"/>
      <c r="RJ148" s="259"/>
      <c r="RK148" s="260"/>
      <c r="RL148" s="261"/>
      <c r="RM148" s="160"/>
    </row>
    <row r="149" spans="1:481" ht="14.4">
      <c r="A149" s="168"/>
      <c r="B149" s="207"/>
      <c r="C149" s="207"/>
      <c r="D149" s="207"/>
      <c r="E149" s="207"/>
      <c r="F149" s="207"/>
      <c r="G149" s="169"/>
      <c r="H149" s="169"/>
      <c r="I149" s="169"/>
      <c r="J149" s="169"/>
      <c r="K149" s="169"/>
      <c r="L149" s="259"/>
      <c r="M149" s="260"/>
      <c r="N149" s="261"/>
      <c r="O149" s="160"/>
      <c r="P149" s="19"/>
      <c r="Q149" s="168"/>
      <c r="R149" s="207"/>
      <c r="S149" s="207"/>
      <c r="T149" s="207"/>
      <c r="U149" s="207"/>
      <c r="V149" s="207"/>
      <c r="W149" s="169"/>
      <c r="X149" s="169"/>
      <c r="Y149" s="169"/>
      <c r="Z149" s="169"/>
      <c r="AA149" s="169"/>
      <c r="AB149" s="259"/>
      <c r="AC149" s="260"/>
      <c r="AD149" s="261"/>
      <c r="AE149" s="160"/>
      <c r="AF149" s="168"/>
      <c r="AG149" s="207"/>
      <c r="AH149" s="207"/>
      <c r="AI149" s="207"/>
      <c r="AJ149" s="207"/>
      <c r="AK149" s="207"/>
      <c r="AL149" s="169"/>
      <c r="AM149" s="169"/>
      <c r="AN149" s="169"/>
      <c r="AO149" s="169"/>
      <c r="AP149" s="169"/>
      <c r="AQ149" s="259"/>
      <c r="AR149" s="260"/>
      <c r="AS149" s="261"/>
      <c r="AT149" s="160"/>
      <c r="AU149" s="168"/>
      <c r="AV149" s="207"/>
      <c r="AW149" s="207"/>
      <c r="AX149" s="207"/>
      <c r="AY149" s="207"/>
      <c r="AZ149" s="207"/>
      <c r="BA149" s="169"/>
      <c r="BB149" s="169"/>
      <c r="BC149" s="169"/>
      <c r="BD149" s="169"/>
      <c r="BE149" s="169"/>
      <c r="BF149" s="259"/>
      <c r="BG149" s="260"/>
      <c r="BH149" s="261"/>
      <c r="BI149" s="160"/>
      <c r="BJ149" s="160"/>
      <c r="BK149" s="168"/>
      <c r="BL149" s="207"/>
      <c r="BM149" s="207"/>
      <c r="BN149" s="207"/>
      <c r="BO149" s="207"/>
      <c r="BP149" s="207"/>
      <c r="BQ149" s="169"/>
      <c r="BR149" s="169"/>
      <c r="BS149" s="169"/>
      <c r="BT149" s="169"/>
      <c r="BU149" s="169"/>
      <c r="BV149" s="259"/>
      <c r="BW149" s="260"/>
      <c r="BX149" s="261"/>
      <c r="BY149" s="160"/>
      <c r="BZ149" s="160"/>
      <c r="CA149" s="168"/>
      <c r="CB149" s="207"/>
      <c r="CC149" s="207"/>
      <c r="CD149" s="207"/>
      <c r="CE149" s="207"/>
      <c r="CF149" s="207"/>
      <c r="CG149" s="169"/>
      <c r="CH149" s="169"/>
      <c r="CI149" s="169"/>
      <c r="CJ149" s="169"/>
      <c r="CK149" s="169"/>
      <c r="CL149" s="259"/>
      <c r="CM149" s="260"/>
      <c r="CN149" s="261"/>
      <c r="CO149" s="160"/>
      <c r="CP149" s="168"/>
      <c r="CQ149" s="395"/>
      <c r="CR149" s="395"/>
      <c r="CS149" s="395"/>
      <c r="CT149" s="395"/>
      <c r="CU149" s="395"/>
      <c r="CV149" s="169"/>
      <c r="CW149" s="169"/>
      <c r="CX149" s="169"/>
      <c r="CY149" s="169"/>
      <c r="CZ149" s="169"/>
      <c r="DA149" s="259"/>
      <c r="DB149" s="419"/>
      <c r="DC149" s="261"/>
      <c r="DD149" s="160"/>
      <c r="DE149" s="168"/>
      <c r="DF149" s="207"/>
      <c r="DG149" s="207"/>
      <c r="DH149" s="207"/>
      <c r="DI149" s="207"/>
      <c r="DJ149" s="207"/>
      <c r="DK149" s="169"/>
      <c r="DL149" s="169"/>
      <c r="DM149" s="169"/>
      <c r="DN149" s="169"/>
      <c r="DO149" s="169"/>
      <c r="DP149" s="259"/>
      <c r="DQ149" s="260"/>
      <c r="DR149" s="261"/>
      <c r="DS149" s="160"/>
      <c r="DT149" s="168"/>
      <c r="DU149" s="207"/>
      <c r="DV149" s="207"/>
      <c r="DW149" s="207"/>
      <c r="DX149" s="207"/>
      <c r="DY149" s="207"/>
      <c r="DZ149" s="169"/>
      <c r="EA149" s="169"/>
      <c r="EB149" s="169"/>
      <c r="EC149" s="169"/>
      <c r="ED149" s="169"/>
      <c r="EE149" s="259"/>
      <c r="EF149" s="260"/>
      <c r="EG149" s="261"/>
      <c r="EH149" s="160"/>
      <c r="EI149" s="168"/>
      <c r="EJ149" s="207"/>
      <c r="EK149" s="207"/>
      <c r="EL149" s="207"/>
      <c r="EM149" s="207"/>
      <c r="EN149" s="207"/>
      <c r="EO149" s="169"/>
      <c r="EP149" s="169"/>
      <c r="EQ149" s="169"/>
      <c r="ER149" s="169"/>
      <c r="ES149" s="169"/>
      <c r="ET149" s="259"/>
      <c r="EU149" s="260"/>
      <c r="EV149" s="261"/>
      <c r="EW149" s="160"/>
      <c r="EX149" s="168"/>
      <c r="EY149" s="207"/>
      <c r="EZ149" s="207"/>
      <c r="FA149" s="207"/>
      <c r="FB149" s="207"/>
      <c r="FC149" s="207"/>
      <c r="FD149" s="169"/>
      <c r="FE149" s="169"/>
      <c r="FF149" s="169"/>
      <c r="FG149" s="169"/>
      <c r="FH149" s="169"/>
      <c r="FI149" s="259"/>
      <c r="FJ149" s="260"/>
      <c r="FK149" s="261"/>
      <c r="FL149" s="160"/>
      <c r="FM149" s="168"/>
      <c r="FN149" s="207"/>
      <c r="FO149" s="207"/>
      <c r="FP149" s="207"/>
      <c r="FQ149" s="207"/>
      <c r="FR149" s="207"/>
      <c r="FS149" s="169"/>
      <c r="FT149" s="169"/>
      <c r="FU149" s="169"/>
      <c r="FV149" s="169"/>
      <c r="FW149" s="169"/>
      <c r="FX149" s="259"/>
      <c r="FY149" s="260"/>
      <c r="FZ149" s="261"/>
      <c r="GA149" s="160"/>
      <c r="GB149" s="168"/>
      <c r="GC149" s="207"/>
      <c r="GD149" s="207"/>
      <c r="GE149" s="207"/>
      <c r="GF149" s="207"/>
      <c r="GG149" s="207"/>
      <c r="GH149" s="169"/>
      <c r="GI149" s="169"/>
      <c r="GJ149" s="169"/>
      <c r="GK149" s="169"/>
      <c r="GL149" s="169"/>
      <c r="GM149" s="259"/>
      <c r="GN149" s="260"/>
      <c r="GO149" s="261"/>
      <c r="GP149" s="160"/>
      <c r="GQ149" s="168"/>
      <c r="GR149" s="207"/>
      <c r="GS149" s="207"/>
      <c r="GT149" s="207"/>
      <c r="GU149" s="207"/>
      <c r="GV149" s="207"/>
      <c r="GW149" s="169"/>
      <c r="GX149" s="169"/>
      <c r="GY149" s="169"/>
      <c r="GZ149" s="169"/>
      <c r="HA149" s="169"/>
      <c r="HB149" s="259"/>
      <c r="HC149" s="260"/>
      <c r="HD149" s="261"/>
      <c r="HE149" s="160"/>
      <c r="HF149" s="168"/>
      <c r="HG149" s="207"/>
      <c r="HH149" s="207"/>
      <c r="HI149" s="207"/>
      <c r="HJ149" s="207"/>
      <c r="HK149" s="207"/>
      <c r="HL149" s="169"/>
      <c r="HM149" s="169"/>
      <c r="HN149" s="169"/>
      <c r="HO149" s="169"/>
      <c r="HP149" s="169"/>
      <c r="HQ149" s="259"/>
      <c r="HR149" s="260"/>
      <c r="HS149" s="261"/>
      <c r="HT149" s="160"/>
      <c r="HU149" s="168"/>
      <c r="HV149" s="207"/>
      <c r="HW149" s="207"/>
      <c r="HX149" s="207"/>
      <c r="HY149" s="207"/>
      <c r="HZ149" s="207"/>
      <c r="IA149" s="169"/>
      <c r="IB149" s="169"/>
      <c r="IC149" s="169"/>
      <c r="ID149" s="169"/>
      <c r="IE149" s="169"/>
      <c r="IF149" s="259"/>
      <c r="IG149" s="260"/>
      <c r="IH149" s="261"/>
      <c r="II149" s="160"/>
      <c r="IJ149" s="168"/>
      <c r="IK149" s="207"/>
      <c r="IL149" s="207"/>
      <c r="IM149" s="207"/>
      <c r="IN149" s="207"/>
      <c r="IO149" s="207"/>
      <c r="IP149" s="169"/>
      <c r="IQ149" s="169"/>
      <c r="IR149" s="169"/>
      <c r="IS149" s="169"/>
      <c r="IT149" s="169"/>
      <c r="IU149" s="259"/>
      <c r="IV149" s="260"/>
      <c r="IW149" s="261"/>
      <c r="IX149" s="160"/>
      <c r="IY149" s="168"/>
      <c r="IZ149" s="207"/>
      <c r="JA149" s="207"/>
      <c r="JB149" s="207"/>
      <c r="JC149" s="207"/>
      <c r="JD149" s="207"/>
      <c r="JE149" s="169"/>
      <c r="JF149" s="169"/>
      <c r="JG149" s="169"/>
      <c r="JH149" s="169"/>
      <c r="JI149" s="169"/>
      <c r="JJ149" s="259"/>
      <c r="JK149" s="260"/>
      <c r="JL149" s="261"/>
      <c r="JM149" s="160"/>
      <c r="JN149" s="168"/>
      <c r="JO149" s="207"/>
      <c r="JP149" s="207"/>
      <c r="JQ149" s="207"/>
      <c r="JR149" s="207"/>
      <c r="JS149" s="207"/>
      <c r="JT149" s="169"/>
      <c r="JU149" s="169"/>
      <c r="JV149" s="169"/>
      <c r="JW149" s="169"/>
      <c r="JX149" s="169"/>
      <c r="JY149" s="259"/>
      <c r="JZ149" s="260"/>
      <c r="KA149" s="261"/>
      <c r="KB149" s="160"/>
      <c r="KC149" s="168"/>
      <c r="KD149" s="207"/>
      <c r="KE149" s="207"/>
      <c r="KF149" s="207"/>
      <c r="KG149" s="207"/>
      <c r="KH149" s="207"/>
      <c r="KI149" s="169"/>
      <c r="KJ149" s="169"/>
      <c r="KK149" s="169"/>
      <c r="KL149" s="169"/>
      <c r="KM149" s="169"/>
      <c r="KN149" s="259"/>
      <c r="KO149" s="260"/>
      <c r="KP149" s="261"/>
      <c r="KQ149" s="160"/>
      <c r="KR149" s="168"/>
      <c r="KS149" s="207"/>
      <c r="KT149" s="207"/>
      <c r="KU149" s="207"/>
      <c r="KV149" s="207"/>
      <c r="KW149" s="207"/>
      <c r="KX149" s="169"/>
      <c r="KY149" s="169"/>
      <c r="KZ149" s="169"/>
      <c r="LA149" s="169"/>
      <c r="LB149" s="169"/>
      <c r="LC149" s="259"/>
      <c r="LD149" s="260"/>
      <c r="LE149" s="261"/>
      <c r="LF149" s="160"/>
      <c r="LG149" s="160"/>
      <c r="LH149" s="168"/>
      <c r="LI149" s="207"/>
      <c r="LJ149" s="207"/>
      <c r="LK149" s="207"/>
      <c r="LL149" s="207"/>
      <c r="LM149" s="207"/>
      <c r="LN149" s="207"/>
      <c r="LO149" s="207"/>
      <c r="LP149" s="169"/>
      <c r="LQ149" s="169"/>
      <c r="LR149" s="169"/>
      <c r="LS149" s="169"/>
      <c r="LT149" s="169"/>
      <c r="LU149" s="169"/>
      <c r="LV149" s="169"/>
      <c r="LW149" s="169"/>
      <c r="LX149" s="259"/>
      <c r="LY149" s="260"/>
      <c r="LZ149" s="261"/>
      <c r="MA149" s="160"/>
      <c r="MB149" s="160"/>
      <c r="MC149" s="168"/>
      <c r="MD149" s="207"/>
      <c r="ME149" s="207"/>
      <c r="MF149" s="207"/>
      <c r="MG149" s="207"/>
      <c r="MH149" s="207"/>
      <c r="MI149" s="207"/>
      <c r="MJ149" s="207"/>
      <c r="MK149" s="169"/>
      <c r="ML149" s="169"/>
      <c r="MM149" s="169"/>
      <c r="MN149" s="169"/>
      <c r="MO149" s="169"/>
      <c r="MP149" s="169"/>
      <c r="MQ149" s="169"/>
      <c r="MR149" s="169"/>
      <c r="MS149" s="259"/>
      <c r="MT149" s="260"/>
      <c r="MU149" s="261"/>
      <c r="MV149" s="160"/>
      <c r="MW149" s="19"/>
      <c r="MX149" s="168"/>
      <c r="MY149" s="207"/>
      <c r="MZ149" s="207"/>
      <c r="NA149" s="207"/>
      <c r="NB149" s="207"/>
      <c r="NC149" s="207"/>
      <c r="ND149" s="207"/>
      <c r="NE149" s="207"/>
      <c r="NF149" s="169"/>
      <c r="NG149" s="169"/>
      <c r="NH149" s="169"/>
      <c r="NI149" s="169"/>
      <c r="NJ149" s="169"/>
      <c r="NK149" s="169"/>
      <c r="NL149" s="169"/>
      <c r="NM149" s="169"/>
      <c r="NN149" s="259"/>
      <c r="NO149" s="260"/>
      <c r="NP149" s="261"/>
      <c r="NQ149" s="160"/>
      <c r="NR149" s="19"/>
      <c r="NS149" s="168"/>
      <c r="NT149" s="207"/>
      <c r="NU149" s="207"/>
      <c r="NV149" s="207"/>
      <c r="NW149" s="207"/>
      <c r="NX149" s="207"/>
      <c r="NY149" s="207"/>
      <c r="NZ149" s="207"/>
      <c r="OA149" s="169"/>
      <c r="OB149" s="169"/>
      <c r="OC149" s="169"/>
      <c r="OD149" s="169"/>
      <c r="OE149" s="169"/>
      <c r="OF149" s="169"/>
      <c r="OG149" s="169"/>
      <c r="OH149" s="169"/>
      <c r="OI149" s="259"/>
      <c r="OJ149" s="260"/>
      <c r="OK149" s="261"/>
      <c r="OL149" s="160"/>
      <c r="OM149" s="19"/>
      <c r="ON149" s="19"/>
      <c r="OO149" s="19"/>
      <c r="OP149" s="19"/>
      <c r="OQ149" s="168"/>
      <c r="OR149" s="494"/>
      <c r="OS149" s="494"/>
      <c r="OT149" s="494"/>
      <c r="OU149" s="494"/>
      <c r="OV149" s="494"/>
      <c r="OW149" s="169"/>
      <c r="OX149" s="169"/>
      <c r="OY149" s="169"/>
      <c r="OZ149" s="169"/>
      <c r="PA149" s="169"/>
      <c r="PB149" s="259"/>
      <c r="PC149" s="512"/>
      <c r="PD149" s="261"/>
      <c r="PE149" s="160"/>
      <c r="PF149" s="168"/>
      <c r="PG149" s="207"/>
      <c r="PH149" s="207"/>
      <c r="PI149" s="207"/>
      <c r="PJ149" s="207"/>
      <c r="PK149" s="207"/>
      <c r="PL149" s="169"/>
      <c r="PM149" s="169"/>
      <c r="PN149" s="169"/>
      <c r="PO149" s="169"/>
      <c r="PP149" s="169"/>
      <c r="PQ149" s="259"/>
      <c r="PR149" s="260"/>
      <c r="PS149" s="261"/>
      <c r="PT149" s="160"/>
      <c r="PU149" s="168"/>
      <c r="PV149" s="207"/>
      <c r="PW149" s="207"/>
      <c r="PX149" s="207"/>
      <c r="PY149" s="207"/>
      <c r="PZ149" s="207"/>
      <c r="QA149" s="169"/>
      <c r="QB149" s="169"/>
      <c r="QC149" s="169"/>
      <c r="QD149" s="169"/>
      <c r="QE149" s="169"/>
      <c r="QF149" s="259"/>
      <c r="QG149" s="260"/>
      <c r="QH149" s="261"/>
      <c r="QI149" s="160"/>
      <c r="QJ149" s="168"/>
      <c r="QK149" s="207"/>
      <c r="QL149" s="207"/>
      <c r="QM149" s="207"/>
      <c r="QN149" s="207"/>
      <c r="QO149" s="207"/>
      <c r="QP149" s="169"/>
      <c r="QQ149" s="169"/>
      <c r="QR149" s="169"/>
      <c r="QS149" s="169"/>
      <c r="QT149" s="169"/>
      <c r="QU149" s="259"/>
      <c r="QV149" s="260"/>
      <c r="QW149" s="261"/>
      <c r="QX149" s="160"/>
      <c r="QY149" s="168"/>
      <c r="QZ149" s="207"/>
      <c r="RA149" s="207"/>
      <c r="RB149" s="207"/>
      <c r="RC149" s="207"/>
      <c r="RD149" s="207"/>
      <c r="RE149" s="169"/>
      <c r="RF149" s="169"/>
      <c r="RG149" s="169"/>
      <c r="RH149" s="169"/>
      <c r="RI149" s="169"/>
      <c r="RJ149" s="259"/>
      <c r="RK149" s="260"/>
      <c r="RL149" s="261"/>
      <c r="RM149" s="160"/>
    </row>
    <row r="150" spans="1:481" ht="14.4">
      <c r="A150" s="168"/>
      <c r="B150" s="207"/>
      <c r="C150" s="207"/>
      <c r="D150" s="207"/>
      <c r="E150" s="207"/>
      <c r="F150" s="207"/>
      <c r="G150" s="169"/>
      <c r="H150" s="169"/>
      <c r="I150" s="169"/>
      <c r="J150" s="169"/>
      <c r="K150" s="169"/>
      <c r="L150" s="259"/>
      <c r="M150" s="260"/>
      <c r="N150" s="261"/>
      <c r="O150" s="160"/>
      <c r="P150" s="19"/>
      <c r="Q150" s="168"/>
      <c r="R150" s="207"/>
      <c r="S150" s="207"/>
      <c r="T150" s="207"/>
      <c r="U150" s="207"/>
      <c r="V150" s="207"/>
      <c r="W150" s="169"/>
      <c r="X150" s="169"/>
      <c r="Y150" s="169"/>
      <c r="Z150" s="169"/>
      <c r="AA150" s="169"/>
      <c r="AB150" s="259"/>
      <c r="AC150" s="260"/>
      <c r="AD150" s="261"/>
      <c r="AE150" s="160"/>
      <c r="AF150" s="168"/>
      <c r="AG150" s="207"/>
      <c r="AH150" s="207"/>
      <c r="AI150" s="207"/>
      <c r="AJ150" s="207"/>
      <c r="AK150" s="207"/>
      <c r="AL150" s="169"/>
      <c r="AM150" s="169"/>
      <c r="AN150" s="169"/>
      <c r="AO150" s="169"/>
      <c r="AP150" s="169"/>
      <c r="AQ150" s="259"/>
      <c r="AR150" s="260"/>
      <c r="AS150" s="261"/>
      <c r="AT150" s="160"/>
      <c r="AU150" s="168"/>
      <c r="AV150" s="207"/>
      <c r="AW150" s="207"/>
      <c r="AX150" s="207"/>
      <c r="AY150" s="207"/>
      <c r="AZ150" s="207"/>
      <c r="BA150" s="169"/>
      <c r="BB150" s="169"/>
      <c r="BC150" s="169"/>
      <c r="BD150" s="169"/>
      <c r="BE150" s="169"/>
      <c r="BF150" s="259"/>
      <c r="BG150" s="260"/>
      <c r="BH150" s="261"/>
      <c r="BI150" s="160"/>
      <c r="BJ150" s="160"/>
      <c r="BK150" s="168"/>
      <c r="BL150" s="207"/>
      <c r="BM150" s="207"/>
      <c r="BN150" s="207"/>
      <c r="BO150" s="207"/>
      <c r="BP150" s="207"/>
      <c r="BQ150" s="169"/>
      <c r="BR150" s="169"/>
      <c r="BS150" s="169"/>
      <c r="BT150" s="169"/>
      <c r="BU150" s="169"/>
      <c r="BV150" s="259"/>
      <c r="BW150" s="260"/>
      <c r="BX150" s="261"/>
      <c r="BY150" s="160"/>
      <c r="BZ150" s="160"/>
      <c r="CA150" s="168"/>
      <c r="CB150" s="207"/>
      <c r="CC150" s="207"/>
      <c r="CD150" s="207"/>
      <c r="CE150" s="207"/>
      <c r="CF150" s="207"/>
      <c r="CG150" s="169"/>
      <c r="CH150" s="169"/>
      <c r="CI150" s="169"/>
      <c r="CJ150" s="169"/>
      <c r="CK150" s="169"/>
      <c r="CL150" s="259"/>
      <c r="CM150" s="260"/>
      <c r="CN150" s="261"/>
      <c r="CO150" s="160"/>
      <c r="CP150" s="168"/>
      <c r="CQ150" s="395"/>
      <c r="CR150" s="395"/>
      <c r="CS150" s="395"/>
      <c r="CT150" s="395"/>
      <c r="CU150" s="395"/>
      <c r="CV150" s="169"/>
      <c r="CW150" s="169"/>
      <c r="CX150" s="169"/>
      <c r="CY150" s="169"/>
      <c r="CZ150" s="169"/>
      <c r="DA150" s="259"/>
      <c r="DB150" s="419"/>
      <c r="DC150" s="261"/>
      <c r="DD150" s="160"/>
      <c r="DE150" s="168"/>
      <c r="DF150" s="207"/>
      <c r="DG150" s="207"/>
      <c r="DH150" s="207"/>
      <c r="DI150" s="207"/>
      <c r="DJ150" s="207"/>
      <c r="DK150" s="169"/>
      <c r="DL150" s="169"/>
      <c r="DM150" s="169"/>
      <c r="DN150" s="169"/>
      <c r="DO150" s="169"/>
      <c r="DP150" s="259"/>
      <c r="DQ150" s="260"/>
      <c r="DR150" s="261"/>
      <c r="DS150" s="160"/>
      <c r="DT150" s="168"/>
      <c r="DU150" s="207"/>
      <c r="DV150" s="207"/>
      <c r="DW150" s="207"/>
      <c r="DX150" s="207"/>
      <c r="DY150" s="207"/>
      <c r="DZ150" s="169"/>
      <c r="EA150" s="169"/>
      <c r="EB150" s="169"/>
      <c r="EC150" s="169"/>
      <c r="ED150" s="169"/>
      <c r="EE150" s="259"/>
      <c r="EF150" s="260"/>
      <c r="EG150" s="261"/>
      <c r="EH150" s="160"/>
      <c r="EI150" s="168"/>
      <c r="EJ150" s="207"/>
      <c r="EK150" s="207"/>
      <c r="EL150" s="207"/>
      <c r="EM150" s="207"/>
      <c r="EN150" s="207"/>
      <c r="EO150" s="169"/>
      <c r="EP150" s="169"/>
      <c r="EQ150" s="169"/>
      <c r="ER150" s="169"/>
      <c r="ES150" s="169"/>
      <c r="ET150" s="259"/>
      <c r="EU150" s="260"/>
      <c r="EV150" s="261"/>
      <c r="EW150" s="160"/>
      <c r="EX150" s="168"/>
      <c r="EY150" s="207"/>
      <c r="EZ150" s="207"/>
      <c r="FA150" s="207"/>
      <c r="FB150" s="207"/>
      <c r="FC150" s="207"/>
      <c r="FD150" s="169"/>
      <c r="FE150" s="169"/>
      <c r="FF150" s="169"/>
      <c r="FG150" s="169"/>
      <c r="FH150" s="169"/>
      <c r="FI150" s="259"/>
      <c r="FJ150" s="260"/>
      <c r="FK150" s="261"/>
      <c r="FL150" s="160"/>
      <c r="FM150" s="168"/>
      <c r="FN150" s="207"/>
      <c r="FO150" s="207"/>
      <c r="FP150" s="207"/>
      <c r="FQ150" s="207"/>
      <c r="FR150" s="207"/>
      <c r="FS150" s="169"/>
      <c r="FT150" s="169"/>
      <c r="FU150" s="169"/>
      <c r="FV150" s="169"/>
      <c r="FW150" s="169"/>
      <c r="FX150" s="259"/>
      <c r="FY150" s="260"/>
      <c r="FZ150" s="261"/>
      <c r="GA150" s="160"/>
      <c r="GB150" s="168"/>
      <c r="GC150" s="207"/>
      <c r="GD150" s="207"/>
      <c r="GE150" s="207"/>
      <c r="GF150" s="207"/>
      <c r="GG150" s="207"/>
      <c r="GH150" s="169"/>
      <c r="GI150" s="169"/>
      <c r="GJ150" s="169"/>
      <c r="GK150" s="169"/>
      <c r="GL150" s="169"/>
      <c r="GM150" s="259"/>
      <c r="GN150" s="260"/>
      <c r="GO150" s="261"/>
      <c r="GP150" s="160"/>
      <c r="GQ150" s="168"/>
      <c r="GR150" s="207"/>
      <c r="GS150" s="207"/>
      <c r="GT150" s="207"/>
      <c r="GU150" s="207"/>
      <c r="GV150" s="207"/>
      <c r="GW150" s="169"/>
      <c r="GX150" s="169"/>
      <c r="GY150" s="169"/>
      <c r="GZ150" s="169"/>
      <c r="HA150" s="169"/>
      <c r="HB150" s="259"/>
      <c r="HC150" s="260"/>
      <c r="HD150" s="261"/>
      <c r="HE150" s="160"/>
      <c r="HF150" s="168"/>
      <c r="HG150" s="207"/>
      <c r="HH150" s="207"/>
      <c r="HI150" s="207"/>
      <c r="HJ150" s="207"/>
      <c r="HK150" s="207"/>
      <c r="HL150" s="169"/>
      <c r="HM150" s="169"/>
      <c r="HN150" s="169"/>
      <c r="HO150" s="169"/>
      <c r="HP150" s="169"/>
      <c r="HQ150" s="259"/>
      <c r="HR150" s="260"/>
      <c r="HS150" s="261"/>
      <c r="HT150" s="160"/>
      <c r="HU150" s="168"/>
      <c r="HV150" s="207"/>
      <c r="HW150" s="207"/>
      <c r="HX150" s="207"/>
      <c r="HY150" s="207"/>
      <c r="HZ150" s="207"/>
      <c r="IA150" s="169"/>
      <c r="IB150" s="169"/>
      <c r="IC150" s="169"/>
      <c r="ID150" s="169"/>
      <c r="IE150" s="169"/>
      <c r="IF150" s="259"/>
      <c r="IG150" s="260"/>
      <c r="IH150" s="261"/>
      <c r="II150" s="160"/>
      <c r="IJ150" s="168"/>
      <c r="IK150" s="207"/>
      <c r="IL150" s="207"/>
      <c r="IM150" s="207"/>
      <c r="IN150" s="207"/>
      <c r="IO150" s="207"/>
      <c r="IP150" s="169"/>
      <c r="IQ150" s="169"/>
      <c r="IR150" s="169"/>
      <c r="IS150" s="169"/>
      <c r="IT150" s="169"/>
      <c r="IU150" s="259"/>
      <c r="IV150" s="260"/>
      <c r="IW150" s="261"/>
      <c r="IX150" s="160"/>
      <c r="IY150" s="168"/>
      <c r="IZ150" s="207"/>
      <c r="JA150" s="207"/>
      <c r="JB150" s="207"/>
      <c r="JC150" s="207"/>
      <c r="JD150" s="207"/>
      <c r="JE150" s="169"/>
      <c r="JF150" s="169"/>
      <c r="JG150" s="169"/>
      <c r="JH150" s="169"/>
      <c r="JI150" s="169"/>
      <c r="JJ150" s="259"/>
      <c r="JK150" s="260"/>
      <c r="JL150" s="261"/>
      <c r="JM150" s="160"/>
      <c r="JN150" s="168"/>
      <c r="JO150" s="207"/>
      <c r="JP150" s="207"/>
      <c r="JQ150" s="207"/>
      <c r="JR150" s="207"/>
      <c r="JS150" s="207"/>
      <c r="JT150" s="169"/>
      <c r="JU150" s="169"/>
      <c r="JV150" s="169"/>
      <c r="JW150" s="169"/>
      <c r="JX150" s="169"/>
      <c r="JY150" s="259"/>
      <c r="JZ150" s="260"/>
      <c r="KA150" s="261"/>
      <c r="KB150" s="160"/>
      <c r="KC150" s="168"/>
      <c r="KD150" s="207"/>
      <c r="KE150" s="207"/>
      <c r="KF150" s="207"/>
      <c r="KG150" s="207"/>
      <c r="KH150" s="207"/>
      <c r="KI150" s="169"/>
      <c r="KJ150" s="169"/>
      <c r="KK150" s="169"/>
      <c r="KL150" s="169"/>
      <c r="KM150" s="169"/>
      <c r="KN150" s="259"/>
      <c r="KO150" s="260"/>
      <c r="KP150" s="261"/>
      <c r="KQ150" s="160"/>
      <c r="KR150" s="168"/>
      <c r="KS150" s="207"/>
      <c r="KT150" s="207"/>
      <c r="KU150" s="207"/>
      <c r="KV150" s="207"/>
      <c r="KW150" s="207"/>
      <c r="KX150" s="169"/>
      <c r="KY150" s="169"/>
      <c r="KZ150" s="169"/>
      <c r="LA150" s="169"/>
      <c r="LB150" s="169"/>
      <c r="LC150" s="259"/>
      <c r="LD150" s="260"/>
      <c r="LE150" s="261"/>
      <c r="LF150" s="160"/>
      <c r="LG150" s="160"/>
      <c r="LH150" s="168"/>
      <c r="LI150" s="207"/>
      <c r="LJ150" s="207"/>
      <c r="LK150" s="207"/>
      <c r="LL150" s="207"/>
      <c r="LM150" s="207"/>
      <c r="LN150" s="207"/>
      <c r="LO150" s="207"/>
      <c r="LP150" s="169"/>
      <c r="LQ150" s="169"/>
      <c r="LR150" s="169"/>
      <c r="LS150" s="169"/>
      <c r="LT150" s="169"/>
      <c r="LU150" s="169"/>
      <c r="LV150" s="169"/>
      <c r="LW150" s="169"/>
      <c r="LX150" s="259"/>
      <c r="LY150" s="260"/>
      <c r="LZ150" s="261"/>
      <c r="MA150" s="160"/>
      <c r="MB150" s="160"/>
      <c r="MC150" s="168"/>
      <c r="MD150" s="207"/>
      <c r="ME150" s="207"/>
      <c r="MF150" s="207"/>
      <c r="MG150" s="207"/>
      <c r="MH150" s="207"/>
      <c r="MI150" s="207"/>
      <c r="MJ150" s="207"/>
      <c r="MK150" s="169"/>
      <c r="ML150" s="169"/>
      <c r="MM150" s="169"/>
      <c r="MN150" s="169"/>
      <c r="MO150" s="169"/>
      <c r="MP150" s="169"/>
      <c r="MQ150" s="169"/>
      <c r="MR150" s="169"/>
      <c r="MS150" s="259"/>
      <c r="MT150" s="260"/>
      <c r="MU150" s="261"/>
      <c r="MV150" s="160"/>
      <c r="MW150" s="19"/>
      <c r="MX150" s="168"/>
      <c r="MY150" s="207"/>
      <c r="MZ150" s="207"/>
      <c r="NA150" s="207"/>
      <c r="NB150" s="207"/>
      <c r="NC150" s="207"/>
      <c r="ND150" s="207"/>
      <c r="NE150" s="207"/>
      <c r="NF150" s="169"/>
      <c r="NG150" s="169"/>
      <c r="NH150" s="169"/>
      <c r="NI150" s="169"/>
      <c r="NJ150" s="169"/>
      <c r="NK150" s="169"/>
      <c r="NL150" s="169"/>
      <c r="NM150" s="169"/>
      <c r="NN150" s="259"/>
      <c r="NO150" s="260"/>
      <c r="NP150" s="261"/>
      <c r="NQ150" s="160"/>
      <c r="NR150" s="19"/>
      <c r="NS150" s="168"/>
      <c r="NT150" s="207"/>
      <c r="NU150" s="207"/>
      <c r="NV150" s="207"/>
      <c r="NW150" s="207"/>
      <c r="NX150" s="207"/>
      <c r="NY150" s="207"/>
      <c r="NZ150" s="207"/>
      <c r="OA150" s="169"/>
      <c r="OB150" s="169"/>
      <c r="OC150" s="169"/>
      <c r="OD150" s="169"/>
      <c r="OE150" s="169"/>
      <c r="OF150" s="169"/>
      <c r="OG150" s="169"/>
      <c r="OH150" s="169"/>
      <c r="OI150" s="259"/>
      <c r="OJ150" s="260"/>
      <c r="OK150" s="261"/>
      <c r="OL150" s="160"/>
      <c r="OM150" s="19"/>
      <c r="ON150" s="19"/>
      <c r="OO150" s="19"/>
      <c r="OP150" s="19"/>
      <c r="OQ150" s="168"/>
      <c r="OR150" s="494"/>
      <c r="OS150" s="494"/>
      <c r="OT150" s="494"/>
      <c r="OU150" s="494"/>
      <c r="OV150" s="494"/>
      <c r="OW150" s="169"/>
      <c r="OX150" s="169"/>
      <c r="OY150" s="169"/>
      <c r="OZ150" s="169"/>
      <c r="PA150" s="169"/>
      <c r="PB150" s="259"/>
      <c r="PC150" s="512"/>
      <c r="PD150" s="261"/>
      <c r="PE150" s="160"/>
      <c r="PF150" s="168"/>
      <c r="PG150" s="207"/>
      <c r="PH150" s="207"/>
      <c r="PI150" s="207"/>
      <c r="PJ150" s="207"/>
      <c r="PK150" s="207"/>
      <c r="PL150" s="169"/>
      <c r="PM150" s="169"/>
      <c r="PN150" s="169"/>
      <c r="PO150" s="169"/>
      <c r="PP150" s="169"/>
      <c r="PQ150" s="259"/>
      <c r="PR150" s="260"/>
      <c r="PS150" s="261"/>
      <c r="PT150" s="160"/>
      <c r="PU150" s="168"/>
      <c r="PV150" s="207"/>
      <c r="PW150" s="207"/>
      <c r="PX150" s="207"/>
      <c r="PY150" s="207"/>
      <c r="PZ150" s="207"/>
      <c r="QA150" s="169"/>
      <c r="QB150" s="169"/>
      <c r="QC150" s="169"/>
      <c r="QD150" s="169"/>
      <c r="QE150" s="169"/>
      <c r="QF150" s="259"/>
      <c r="QG150" s="260"/>
      <c r="QH150" s="261"/>
      <c r="QI150" s="160"/>
      <c r="QJ150" s="168"/>
      <c r="QK150" s="207"/>
      <c r="QL150" s="207"/>
      <c r="QM150" s="207"/>
      <c r="QN150" s="207"/>
      <c r="QO150" s="207"/>
      <c r="QP150" s="169"/>
      <c r="QQ150" s="169"/>
      <c r="QR150" s="169"/>
      <c r="QS150" s="169"/>
      <c r="QT150" s="169"/>
      <c r="QU150" s="259"/>
      <c r="QV150" s="260"/>
      <c r="QW150" s="261"/>
      <c r="QX150" s="160"/>
      <c r="QY150" s="168"/>
      <c r="QZ150" s="207"/>
      <c r="RA150" s="207"/>
      <c r="RB150" s="207"/>
      <c r="RC150" s="207"/>
      <c r="RD150" s="207"/>
      <c r="RE150" s="169"/>
      <c r="RF150" s="169"/>
      <c r="RG150" s="169"/>
      <c r="RH150" s="169"/>
      <c r="RI150" s="169"/>
      <c r="RJ150" s="259"/>
      <c r="RK150" s="260"/>
      <c r="RL150" s="261"/>
      <c r="RM150" s="160"/>
    </row>
    <row r="151" spans="1:481" ht="14.4">
      <c r="A151" s="168"/>
      <c r="B151" s="207"/>
      <c r="C151" s="207"/>
      <c r="D151" s="207"/>
      <c r="E151" s="207"/>
      <c r="F151" s="207"/>
      <c r="G151" s="169"/>
      <c r="H151" s="169"/>
      <c r="I151" s="169"/>
      <c r="J151" s="169"/>
      <c r="K151" s="169"/>
      <c r="L151" s="259"/>
      <c r="M151" s="260"/>
      <c r="N151" s="261"/>
      <c r="O151" s="160"/>
      <c r="P151" s="19"/>
      <c r="Q151" s="168"/>
      <c r="R151" s="207"/>
      <c r="S151" s="207"/>
      <c r="T151" s="207"/>
      <c r="U151" s="207"/>
      <c r="V151" s="207"/>
      <c r="W151" s="169"/>
      <c r="X151" s="169"/>
      <c r="Y151" s="169"/>
      <c r="Z151" s="169"/>
      <c r="AA151" s="169"/>
      <c r="AB151" s="259"/>
      <c r="AC151" s="260"/>
      <c r="AD151" s="261"/>
      <c r="AE151" s="160"/>
      <c r="AF151" s="168"/>
      <c r="AG151" s="207"/>
      <c r="AH151" s="207"/>
      <c r="AI151" s="207"/>
      <c r="AJ151" s="207"/>
      <c r="AK151" s="207"/>
      <c r="AL151" s="169"/>
      <c r="AM151" s="169"/>
      <c r="AN151" s="169"/>
      <c r="AO151" s="169"/>
      <c r="AP151" s="169"/>
      <c r="AQ151" s="259"/>
      <c r="AR151" s="260"/>
      <c r="AS151" s="261"/>
      <c r="AT151" s="160"/>
      <c r="AU151" s="168"/>
      <c r="AV151" s="207"/>
      <c r="AW151" s="207"/>
      <c r="AX151" s="207"/>
      <c r="AY151" s="207"/>
      <c r="AZ151" s="207"/>
      <c r="BA151" s="169"/>
      <c r="BB151" s="169"/>
      <c r="BC151" s="169"/>
      <c r="BD151" s="169"/>
      <c r="BE151" s="169"/>
      <c r="BF151" s="259"/>
      <c r="BG151" s="260"/>
      <c r="BH151" s="261"/>
      <c r="BI151" s="160"/>
      <c r="BJ151" s="160"/>
      <c r="BK151" s="168"/>
      <c r="BL151" s="207"/>
      <c r="BM151" s="207"/>
      <c r="BN151" s="207"/>
      <c r="BO151" s="207"/>
      <c r="BP151" s="207"/>
      <c r="BQ151" s="169"/>
      <c r="BR151" s="169"/>
      <c r="BS151" s="169"/>
      <c r="BT151" s="169"/>
      <c r="BU151" s="169"/>
      <c r="BV151" s="259"/>
      <c r="BW151" s="260"/>
      <c r="BX151" s="261"/>
      <c r="BY151" s="160"/>
      <c r="BZ151" s="160"/>
      <c r="CA151" s="168"/>
      <c r="CB151" s="207"/>
      <c r="CC151" s="207"/>
      <c r="CD151" s="207"/>
      <c r="CE151" s="207"/>
      <c r="CF151" s="207"/>
      <c r="CG151" s="169"/>
      <c r="CH151" s="169"/>
      <c r="CI151" s="169"/>
      <c r="CJ151" s="169"/>
      <c r="CK151" s="169"/>
      <c r="CL151" s="259"/>
      <c r="CM151" s="260"/>
      <c r="CN151" s="261"/>
      <c r="CO151" s="160"/>
      <c r="CP151" s="168"/>
      <c r="CQ151" s="395"/>
      <c r="CR151" s="395"/>
      <c r="CS151" s="395"/>
      <c r="CT151" s="395"/>
      <c r="CU151" s="395"/>
      <c r="CV151" s="169"/>
      <c r="CW151" s="169"/>
      <c r="CX151" s="169"/>
      <c r="CY151" s="169"/>
      <c r="CZ151" s="169"/>
      <c r="DA151" s="259"/>
      <c r="DB151" s="419"/>
      <c r="DC151" s="261"/>
      <c r="DD151" s="160"/>
      <c r="DE151" s="168"/>
      <c r="DF151" s="207"/>
      <c r="DG151" s="207"/>
      <c r="DH151" s="207"/>
      <c r="DI151" s="207"/>
      <c r="DJ151" s="207"/>
      <c r="DK151" s="169"/>
      <c r="DL151" s="169"/>
      <c r="DM151" s="169"/>
      <c r="DN151" s="169"/>
      <c r="DO151" s="169"/>
      <c r="DP151" s="259"/>
      <c r="DQ151" s="260"/>
      <c r="DR151" s="261"/>
      <c r="DS151" s="160"/>
      <c r="DT151" s="168"/>
      <c r="DU151" s="207"/>
      <c r="DV151" s="207"/>
      <c r="DW151" s="207"/>
      <c r="DX151" s="207"/>
      <c r="DY151" s="207"/>
      <c r="DZ151" s="169"/>
      <c r="EA151" s="169"/>
      <c r="EB151" s="169"/>
      <c r="EC151" s="169"/>
      <c r="ED151" s="169"/>
      <c r="EE151" s="259"/>
      <c r="EF151" s="260"/>
      <c r="EG151" s="261"/>
      <c r="EH151" s="160"/>
      <c r="EI151" s="168"/>
      <c r="EJ151" s="207"/>
      <c r="EK151" s="207"/>
      <c r="EL151" s="207"/>
      <c r="EM151" s="207"/>
      <c r="EN151" s="207"/>
      <c r="EO151" s="169"/>
      <c r="EP151" s="169"/>
      <c r="EQ151" s="169"/>
      <c r="ER151" s="169"/>
      <c r="ES151" s="169"/>
      <c r="ET151" s="259"/>
      <c r="EU151" s="260"/>
      <c r="EV151" s="261"/>
      <c r="EW151" s="160"/>
      <c r="EX151" s="168"/>
      <c r="EY151" s="207"/>
      <c r="EZ151" s="207"/>
      <c r="FA151" s="207"/>
      <c r="FB151" s="207"/>
      <c r="FC151" s="207"/>
      <c r="FD151" s="169"/>
      <c r="FE151" s="169"/>
      <c r="FF151" s="169"/>
      <c r="FG151" s="169"/>
      <c r="FH151" s="169"/>
      <c r="FI151" s="259"/>
      <c r="FJ151" s="260"/>
      <c r="FK151" s="261"/>
      <c r="FL151" s="160"/>
      <c r="FM151" s="168"/>
      <c r="FN151" s="207"/>
      <c r="FO151" s="207"/>
      <c r="FP151" s="207"/>
      <c r="FQ151" s="207"/>
      <c r="FR151" s="207"/>
      <c r="FS151" s="169"/>
      <c r="FT151" s="169"/>
      <c r="FU151" s="169"/>
      <c r="FV151" s="169"/>
      <c r="FW151" s="169"/>
      <c r="FX151" s="259"/>
      <c r="FY151" s="260"/>
      <c r="FZ151" s="261"/>
      <c r="GA151" s="160"/>
      <c r="GB151" s="168"/>
      <c r="GC151" s="207"/>
      <c r="GD151" s="207"/>
      <c r="GE151" s="207"/>
      <c r="GF151" s="207"/>
      <c r="GG151" s="207"/>
      <c r="GH151" s="169"/>
      <c r="GI151" s="169"/>
      <c r="GJ151" s="169"/>
      <c r="GK151" s="169"/>
      <c r="GL151" s="169"/>
      <c r="GM151" s="259"/>
      <c r="GN151" s="260"/>
      <c r="GO151" s="261"/>
      <c r="GP151" s="160"/>
      <c r="GQ151" s="168"/>
      <c r="GR151" s="207"/>
      <c r="GS151" s="207"/>
      <c r="GT151" s="207"/>
      <c r="GU151" s="207"/>
      <c r="GV151" s="207"/>
      <c r="GW151" s="169"/>
      <c r="GX151" s="169"/>
      <c r="GY151" s="169"/>
      <c r="GZ151" s="169"/>
      <c r="HA151" s="169"/>
      <c r="HB151" s="259"/>
      <c r="HC151" s="260"/>
      <c r="HD151" s="261"/>
      <c r="HE151" s="160"/>
      <c r="HF151" s="168"/>
      <c r="HG151" s="207"/>
      <c r="HH151" s="207"/>
      <c r="HI151" s="207"/>
      <c r="HJ151" s="207"/>
      <c r="HK151" s="207"/>
      <c r="HL151" s="169"/>
      <c r="HM151" s="169"/>
      <c r="HN151" s="169"/>
      <c r="HO151" s="169"/>
      <c r="HP151" s="169"/>
      <c r="HQ151" s="259"/>
      <c r="HR151" s="260"/>
      <c r="HS151" s="261"/>
      <c r="HT151" s="160"/>
      <c r="HU151" s="168"/>
      <c r="HV151" s="207"/>
      <c r="HW151" s="207"/>
      <c r="HX151" s="207"/>
      <c r="HY151" s="207"/>
      <c r="HZ151" s="207"/>
      <c r="IA151" s="169"/>
      <c r="IB151" s="169"/>
      <c r="IC151" s="169"/>
      <c r="ID151" s="169"/>
      <c r="IE151" s="169"/>
      <c r="IF151" s="259"/>
      <c r="IG151" s="260"/>
      <c r="IH151" s="261"/>
      <c r="II151" s="160"/>
      <c r="IJ151" s="168"/>
      <c r="IK151" s="207"/>
      <c r="IL151" s="207"/>
      <c r="IM151" s="207"/>
      <c r="IN151" s="207"/>
      <c r="IO151" s="207"/>
      <c r="IP151" s="169"/>
      <c r="IQ151" s="169"/>
      <c r="IR151" s="169"/>
      <c r="IS151" s="169"/>
      <c r="IT151" s="169"/>
      <c r="IU151" s="259"/>
      <c r="IV151" s="260"/>
      <c r="IW151" s="261"/>
      <c r="IX151" s="160"/>
      <c r="IY151" s="168"/>
      <c r="IZ151" s="207"/>
      <c r="JA151" s="207"/>
      <c r="JB151" s="207"/>
      <c r="JC151" s="207"/>
      <c r="JD151" s="207"/>
      <c r="JE151" s="169"/>
      <c r="JF151" s="169"/>
      <c r="JG151" s="169"/>
      <c r="JH151" s="169"/>
      <c r="JI151" s="169"/>
      <c r="JJ151" s="259"/>
      <c r="JK151" s="260"/>
      <c r="JL151" s="261"/>
      <c r="JM151" s="160"/>
      <c r="JN151" s="168"/>
      <c r="JO151" s="207"/>
      <c r="JP151" s="207"/>
      <c r="JQ151" s="207"/>
      <c r="JR151" s="207"/>
      <c r="JS151" s="207"/>
      <c r="JT151" s="169"/>
      <c r="JU151" s="169"/>
      <c r="JV151" s="169"/>
      <c r="JW151" s="169"/>
      <c r="JX151" s="169"/>
      <c r="JY151" s="259"/>
      <c r="JZ151" s="260"/>
      <c r="KA151" s="261"/>
      <c r="KB151" s="160"/>
      <c r="KC151" s="168"/>
      <c r="KD151" s="207"/>
      <c r="KE151" s="207"/>
      <c r="KF151" s="207"/>
      <c r="KG151" s="207"/>
      <c r="KH151" s="207"/>
      <c r="KI151" s="169"/>
      <c r="KJ151" s="169"/>
      <c r="KK151" s="169"/>
      <c r="KL151" s="169"/>
      <c r="KM151" s="169"/>
      <c r="KN151" s="259"/>
      <c r="KO151" s="260"/>
      <c r="KP151" s="261"/>
      <c r="KQ151" s="160"/>
      <c r="KR151" s="168"/>
      <c r="KS151" s="207"/>
      <c r="KT151" s="207"/>
      <c r="KU151" s="207"/>
      <c r="KV151" s="207"/>
      <c r="KW151" s="207"/>
      <c r="KX151" s="169"/>
      <c r="KY151" s="169"/>
      <c r="KZ151" s="169"/>
      <c r="LA151" s="169"/>
      <c r="LB151" s="169"/>
      <c r="LC151" s="259"/>
      <c r="LD151" s="260"/>
      <c r="LE151" s="261"/>
      <c r="LF151" s="160"/>
      <c r="LG151" s="160"/>
      <c r="LH151" s="168"/>
      <c r="LI151" s="207"/>
      <c r="LJ151" s="207"/>
      <c r="LK151" s="207"/>
      <c r="LL151" s="207"/>
      <c r="LM151" s="207"/>
      <c r="LN151" s="207"/>
      <c r="LO151" s="207"/>
      <c r="LP151" s="169"/>
      <c r="LQ151" s="169"/>
      <c r="LR151" s="169"/>
      <c r="LS151" s="169"/>
      <c r="LT151" s="169"/>
      <c r="LU151" s="169"/>
      <c r="LV151" s="169"/>
      <c r="LW151" s="169"/>
      <c r="LX151" s="259"/>
      <c r="LY151" s="260"/>
      <c r="LZ151" s="261"/>
      <c r="MA151" s="160"/>
      <c r="MB151" s="160"/>
      <c r="MC151" s="168"/>
      <c r="MD151" s="207"/>
      <c r="ME151" s="207"/>
      <c r="MF151" s="207"/>
      <c r="MG151" s="207"/>
      <c r="MH151" s="207"/>
      <c r="MI151" s="207"/>
      <c r="MJ151" s="207"/>
      <c r="MK151" s="169"/>
      <c r="ML151" s="169"/>
      <c r="MM151" s="169"/>
      <c r="MN151" s="169"/>
      <c r="MO151" s="169"/>
      <c r="MP151" s="169"/>
      <c r="MQ151" s="169"/>
      <c r="MR151" s="169"/>
      <c r="MS151" s="259"/>
      <c r="MT151" s="260"/>
      <c r="MU151" s="261"/>
      <c r="MV151" s="160"/>
      <c r="MW151" s="19"/>
      <c r="MX151" s="168"/>
      <c r="MY151" s="207"/>
      <c r="MZ151" s="207"/>
      <c r="NA151" s="207"/>
      <c r="NB151" s="207"/>
      <c r="NC151" s="207"/>
      <c r="ND151" s="207"/>
      <c r="NE151" s="207"/>
      <c r="NF151" s="169"/>
      <c r="NG151" s="169"/>
      <c r="NH151" s="169"/>
      <c r="NI151" s="169"/>
      <c r="NJ151" s="169"/>
      <c r="NK151" s="169"/>
      <c r="NL151" s="169"/>
      <c r="NM151" s="169"/>
      <c r="NN151" s="259"/>
      <c r="NO151" s="260"/>
      <c r="NP151" s="261"/>
      <c r="NQ151" s="160"/>
      <c r="NR151" s="19"/>
      <c r="NS151" s="168"/>
      <c r="NT151" s="207"/>
      <c r="NU151" s="207"/>
      <c r="NV151" s="207"/>
      <c r="NW151" s="207"/>
      <c r="NX151" s="207"/>
      <c r="NY151" s="207"/>
      <c r="NZ151" s="207"/>
      <c r="OA151" s="169"/>
      <c r="OB151" s="169"/>
      <c r="OC151" s="169"/>
      <c r="OD151" s="169"/>
      <c r="OE151" s="169"/>
      <c r="OF151" s="169"/>
      <c r="OG151" s="169"/>
      <c r="OH151" s="169"/>
      <c r="OI151" s="259"/>
      <c r="OJ151" s="260"/>
      <c r="OK151" s="261"/>
      <c r="OL151" s="160"/>
      <c r="OM151" s="19"/>
      <c r="ON151" s="19"/>
      <c r="OO151" s="19"/>
      <c r="OP151" s="19"/>
      <c r="OQ151" s="168"/>
      <c r="OR151" s="494"/>
      <c r="OS151" s="494"/>
      <c r="OT151" s="494"/>
      <c r="OU151" s="494"/>
      <c r="OV151" s="494"/>
      <c r="OW151" s="169"/>
      <c r="OX151" s="169"/>
      <c r="OY151" s="169"/>
      <c r="OZ151" s="169"/>
      <c r="PA151" s="169"/>
      <c r="PB151" s="259"/>
      <c r="PC151" s="512"/>
      <c r="PD151" s="261"/>
      <c r="PE151" s="160"/>
      <c r="PF151" s="168"/>
      <c r="PG151" s="207"/>
      <c r="PH151" s="207"/>
      <c r="PI151" s="207"/>
      <c r="PJ151" s="207"/>
      <c r="PK151" s="207"/>
      <c r="PL151" s="169"/>
      <c r="PM151" s="169"/>
      <c r="PN151" s="169"/>
      <c r="PO151" s="169"/>
      <c r="PP151" s="169"/>
      <c r="PQ151" s="259"/>
      <c r="PR151" s="260"/>
      <c r="PS151" s="261"/>
      <c r="PT151" s="160"/>
      <c r="PU151" s="168"/>
      <c r="PV151" s="207"/>
      <c r="PW151" s="207"/>
      <c r="PX151" s="207"/>
      <c r="PY151" s="207"/>
      <c r="PZ151" s="207"/>
      <c r="QA151" s="169"/>
      <c r="QB151" s="169"/>
      <c r="QC151" s="169"/>
      <c r="QD151" s="169"/>
      <c r="QE151" s="169"/>
      <c r="QF151" s="259"/>
      <c r="QG151" s="260"/>
      <c r="QH151" s="261"/>
      <c r="QI151" s="160"/>
      <c r="QJ151" s="168"/>
      <c r="QK151" s="207"/>
      <c r="QL151" s="207"/>
      <c r="QM151" s="207"/>
      <c r="QN151" s="207"/>
      <c r="QO151" s="207"/>
      <c r="QP151" s="169"/>
      <c r="QQ151" s="169"/>
      <c r="QR151" s="169"/>
      <c r="QS151" s="169"/>
      <c r="QT151" s="169"/>
      <c r="QU151" s="259"/>
      <c r="QV151" s="260"/>
      <c r="QW151" s="261"/>
      <c r="QX151" s="160"/>
      <c r="QY151" s="168"/>
      <c r="QZ151" s="207"/>
      <c r="RA151" s="207"/>
      <c r="RB151" s="207"/>
      <c r="RC151" s="207"/>
      <c r="RD151" s="207"/>
      <c r="RE151" s="169"/>
      <c r="RF151" s="169"/>
      <c r="RG151" s="169"/>
      <c r="RH151" s="169"/>
      <c r="RI151" s="169"/>
      <c r="RJ151" s="259"/>
      <c r="RK151" s="260"/>
      <c r="RL151" s="261"/>
      <c r="RM151" s="160"/>
    </row>
    <row r="152" spans="1:481" ht="14.4">
      <c r="A152" s="168"/>
      <c r="B152" s="207"/>
      <c r="C152" s="207"/>
      <c r="D152" s="207"/>
      <c r="E152" s="207"/>
      <c r="F152" s="207"/>
      <c r="G152" s="169"/>
      <c r="H152" s="169"/>
      <c r="I152" s="169"/>
      <c r="J152" s="169"/>
      <c r="K152" s="169"/>
      <c r="L152" s="259"/>
      <c r="M152" s="260"/>
      <c r="N152" s="261"/>
      <c r="O152" s="160"/>
      <c r="P152" s="19"/>
      <c r="Q152" s="168"/>
      <c r="R152" s="207"/>
      <c r="S152" s="207"/>
      <c r="T152" s="207"/>
      <c r="U152" s="207"/>
      <c r="V152" s="207"/>
      <c r="W152" s="169"/>
      <c r="X152" s="169"/>
      <c r="Y152" s="169"/>
      <c r="Z152" s="169"/>
      <c r="AA152" s="169"/>
      <c r="AB152" s="259"/>
      <c r="AC152" s="260"/>
      <c r="AD152" s="261"/>
      <c r="AE152" s="160"/>
      <c r="AF152" s="168"/>
      <c r="AG152" s="207"/>
      <c r="AH152" s="207"/>
      <c r="AI152" s="207"/>
      <c r="AJ152" s="207"/>
      <c r="AK152" s="207"/>
      <c r="AL152" s="169"/>
      <c r="AM152" s="169"/>
      <c r="AN152" s="169"/>
      <c r="AO152" s="169"/>
      <c r="AP152" s="169"/>
      <c r="AQ152" s="259"/>
      <c r="AR152" s="260"/>
      <c r="AS152" s="261"/>
      <c r="AT152" s="160"/>
      <c r="AU152" s="168"/>
      <c r="AV152" s="207"/>
      <c r="AW152" s="207"/>
      <c r="AX152" s="207"/>
      <c r="AY152" s="207"/>
      <c r="AZ152" s="207"/>
      <c r="BA152" s="169"/>
      <c r="BB152" s="169"/>
      <c r="BC152" s="169"/>
      <c r="BD152" s="169"/>
      <c r="BE152" s="169"/>
      <c r="BF152" s="259"/>
      <c r="BG152" s="260"/>
      <c r="BH152" s="261"/>
      <c r="BI152" s="160"/>
      <c r="BJ152" s="160"/>
      <c r="BK152" s="168"/>
      <c r="BL152" s="207"/>
      <c r="BM152" s="207"/>
      <c r="BN152" s="207"/>
      <c r="BO152" s="207"/>
      <c r="BP152" s="207"/>
      <c r="BQ152" s="169"/>
      <c r="BR152" s="169"/>
      <c r="BS152" s="169"/>
      <c r="BT152" s="169"/>
      <c r="BU152" s="169"/>
      <c r="BV152" s="259"/>
      <c r="BW152" s="260"/>
      <c r="BX152" s="261"/>
      <c r="BY152" s="160"/>
      <c r="BZ152" s="160"/>
      <c r="CA152" s="168"/>
      <c r="CB152" s="207"/>
      <c r="CC152" s="207"/>
      <c r="CD152" s="207"/>
      <c r="CE152" s="207"/>
      <c r="CF152" s="207"/>
      <c r="CG152" s="169"/>
      <c r="CH152" s="169"/>
      <c r="CI152" s="169"/>
      <c r="CJ152" s="169"/>
      <c r="CK152" s="169"/>
      <c r="CL152" s="259"/>
      <c r="CM152" s="260"/>
      <c r="CN152" s="261"/>
      <c r="CO152" s="160"/>
      <c r="CP152" s="168"/>
      <c r="CQ152" s="395"/>
      <c r="CR152" s="395"/>
      <c r="CS152" s="395"/>
      <c r="CT152" s="395"/>
      <c r="CU152" s="395"/>
      <c r="CV152" s="169"/>
      <c r="CW152" s="169"/>
      <c r="CX152" s="169"/>
      <c r="CY152" s="169"/>
      <c r="CZ152" s="169"/>
      <c r="DA152" s="259"/>
      <c r="DB152" s="419"/>
      <c r="DC152" s="261"/>
      <c r="DD152" s="160"/>
      <c r="DE152" s="168"/>
      <c r="DF152" s="207"/>
      <c r="DG152" s="207"/>
      <c r="DH152" s="207"/>
      <c r="DI152" s="207"/>
      <c r="DJ152" s="207"/>
      <c r="DK152" s="169"/>
      <c r="DL152" s="169"/>
      <c r="DM152" s="169"/>
      <c r="DN152" s="169"/>
      <c r="DO152" s="169"/>
      <c r="DP152" s="259"/>
      <c r="DQ152" s="260"/>
      <c r="DR152" s="261"/>
      <c r="DS152" s="160"/>
      <c r="DT152" s="168"/>
      <c r="DU152" s="207"/>
      <c r="DV152" s="207"/>
      <c r="DW152" s="207"/>
      <c r="DX152" s="207"/>
      <c r="DY152" s="207"/>
      <c r="DZ152" s="169"/>
      <c r="EA152" s="169"/>
      <c r="EB152" s="169"/>
      <c r="EC152" s="169"/>
      <c r="ED152" s="169"/>
      <c r="EE152" s="259"/>
      <c r="EF152" s="260"/>
      <c r="EG152" s="261"/>
      <c r="EH152" s="160"/>
      <c r="EI152" s="168"/>
      <c r="EJ152" s="207"/>
      <c r="EK152" s="207"/>
      <c r="EL152" s="207"/>
      <c r="EM152" s="207"/>
      <c r="EN152" s="207"/>
      <c r="EO152" s="169"/>
      <c r="EP152" s="169"/>
      <c r="EQ152" s="169"/>
      <c r="ER152" s="169"/>
      <c r="ES152" s="169"/>
      <c r="ET152" s="259"/>
      <c r="EU152" s="260"/>
      <c r="EV152" s="261"/>
      <c r="EW152" s="160"/>
      <c r="EX152" s="168"/>
      <c r="EY152" s="207"/>
      <c r="EZ152" s="207"/>
      <c r="FA152" s="207"/>
      <c r="FB152" s="207"/>
      <c r="FC152" s="207"/>
      <c r="FD152" s="169"/>
      <c r="FE152" s="169"/>
      <c r="FF152" s="169"/>
      <c r="FG152" s="169"/>
      <c r="FH152" s="169"/>
      <c r="FI152" s="259"/>
      <c r="FJ152" s="260"/>
      <c r="FK152" s="261"/>
      <c r="FL152" s="160"/>
      <c r="FM152" s="168"/>
      <c r="FN152" s="207"/>
      <c r="FO152" s="207"/>
      <c r="FP152" s="207"/>
      <c r="FQ152" s="207"/>
      <c r="FR152" s="207"/>
      <c r="FS152" s="169"/>
      <c r="FT152" s="169"/>
      <c r="FU152" s="169"/>
      <c r="FV152" s="169"/>
      <c r="FW152" s="169"/>
      <c r="FX152" s="259"/>
      <c r="FY152" s="260"/>
      <c r="FZ152" s="261"/>
      <c r="GA152" s="160"/>
      <c r="GB152" s="168"/>
      <c r="GC152" s="207"/>
      <c r="GD152" s="207"/>
      <c r="GE152" s="207"/>
      <c r="GF152" s="207"/>
      <c r="GG152" s="207"/>
      <c r="GH152" s="169"/>
      <c r="GI152" s="169"/>
      <c r="GJ152" s="169"/>
      <c r="GK152" s="169"/>
      <c r="GL152" s="169"/>
      <c r="GM152" s="259"/>
      <c r="GN152" s="260"/>
      <c r="GO152" s="261"/>
      <c r="GP152" s="160"/>
      <c r="GQ152" s="168"/>
      <c r="GR152" s="207"/>
      <c r="GS152" s="207"/>
      <c r="GT152" s="207"/>
      <c r="GU152" s="207"/>
      <c r="GV152" s="207"/>
      <c r="GW152" s="169"/>
      <c r="GX152" s="169"/>
      <c r="GY152" s="169"/>
      <c r="GZ152" s="169"/>
      <c r="HA152" s="169"/>
      <c r="HB152" s="259"/>
      <c r="HC152" s="260"/>
      <c r="HD152" s="261"/>
      <c r="HE152" s="160"/>
      <c r="HF152" s="168"/>
      <c r="HG152" s="207"/>
      <c r="HH152" s="207"/>
      <c r="HI152" s="207"/>
      <c r="HJ152" s="207"/>
      <c r="HK152" s="207"/>
      <c r="HL152" s="169"/>
      <c r="HM152" s="169"/>
      <c r="HN152" s="169"/>
      <c r="HO152" s="169"/>
      <c r="HP152" s="169"/>
      <c r="HQ152" s="259"/>
      <c r="HR152" s="260"/>
      <c r="HS152" s="261"/>
      <c r="HT152" s="160"/>
      <c r="HU152" s="168"/>
      <c r="HV152" s="207"/>
      <c r="HW152" s="207"/>
      <c r="HX152" s="207"/>
      <c r="HY152" s="207"/>
      <c r="HZ152" s="207"/>
      <c r="IA152" s="169"/>
      <c r="IB152" s="169"/>
      <c r="IC152" s="169"/>
      <c r="ID152" s="169"/>
      <c r="IE152" s="169"/>
      <c r="IF152" s="259"/>
      <c r="IG152" s="260"/>
      <c r="IH152" s="261"/>
      <c r="II152" s="160"/>
      <c r="IJ152" s="168"/>
      <c r="IK152" s="207"/>
      <c r="IL152" s="207"/>
      <c r="IM152" s="207"/>
      <c r="IN152" s="207"/>
      <c r="IO152" s="207"/>
      <c r="IP152" s="169"/>
      <c r="IQ152" s="169"/>
      <c r="IR152" s="169"/>
      <c r="IS152" s="169"/>
      <c r="IT152" s="169"/>
      <c r="IU152" s="259"/>
      <c r="IV152" s="260"/>
      <c r="IW152" s="261"/>
      <c r="IX152" s="160"/>
      <c r="IY152" s="168"/>
      <c r="IZ152" s="207"/>
      <c r="JA152" s="207"/>
      <c r="JB152" s="207"/>
      <c r="JC152" s="207"/>
      <c r="JD152" s="207"/>
      <c r="JE152" s="169"/>
      <c r="JF152" s="169"/>
      <c r="JG152" s="169"/>
      <c r="JH152" s="169"/>
      <c r="JI152" s="169"/>
      <c r="JJ152" s="259"/>
      <c r="JK152" s="260"/>
      <c r="JL152" s="261"/>
      <c r="JM152" s="160"/>
      <c r="JN152" s="168"/>
      <c r="JO152" s="207"/>
      <c r="JP152" s="207"/>
      <c r="JQ152" s="207"/>
      <c r="JR152" s="207"/>
      <c r="JS152" s="207"/>
      <c r="JT152" s="169"/>
      <c r="JU152" s="169"/>
      <c r="JV152" s="169"/>
      <c r="JW152" s="169"/>
      <c r="JX152" s="169"/>
      <c r="JY152" s="259"/>
      <c r="JZ152" s="260"/>
      <c r="KA152" s="261"/>
      <c r="KB152" s="160"/>
      <c r="KC152" s="168"/>
      <c r="KD152" s="207"/>
      <c r="KE152" s="207"/>
      <c r="KF152" s="207"/>
      <c r="KG152" s="207"/>
      <c r="KH152" s="207"/>
      <c r="KI152" s="169"/>
      <c r="KJ152" s="169"/>
      <c r="KK152" s="169"/>
      <c r="KL152" s="169"/>
      <c r="KM152" s="169"/>
      <c r="KN152" s="259"/>
      <c r="KO152" s="260"/>
      <c r="KP152" s="261"/>
      <c r="KQ152" s="160"/>
      <c r="KR152" s="168"/>
      <c r="KS152" s="207"/>
      <c r="KT152" s="207"/>
      <c r="KU152" s="207"/>
      <c r="KV152" s="207"/>
      <c r="KW152" s="207"/>
      <c r="KX152" s="169"/>
      <c r="KY152" s="169"/>
      <c r="KZ152" s="169"/>
      <c r="LA152" s="169"/>
      <c r="LB152" s="169"/>
      <c r="LC152" s="259"/>
      <c r="LD152" s="260"/>
      <c r="LE152" s="261"/>
      <c r="LF152" s="160"/>
      <c r="LG152" s="160"/>
      <c r="LH152" s="168"/>
      <c r="LI152" s="207"/>
      <c r="LJ152" s="207"/>
      <c r="LK152" s="207"/>
      <c r="LL152" s="207"/>
      <c r="LM152" s="207"/>
      <c r="LN152" s="207"/>
      <c r="LO152" s="207"/>
      <c r="LP152" s="169"/>
      <c r="LQ152" s="169"/>
      <c r="LR152" s="169"/>
      <c r="LS152" s="169"/>
      <c r="LT152" s="169"/>
      <c r="LU152" s="169"/>
      <c r="LV152" s="169"/>
      <c r="LW152" s="169"/>
      <c r="LX152" s="259"/>
      <c r="LY152" s="260"/>
      <c r="LZ152" s="261"/>
      <c r="MA152" s="160"/>
      <c r="MB152" s="160"/>
      <c r="MC152" s="168"/>
      <c r="MD152" s="207"/>
      <c r="ME152" s="207"/>
      <c r="MF152" s="207"/>
      <c r="MG152" s="207"/>
      <c r="MH152" s="207"/>
      <c r="MI152" s="207"/>
      <c r="MJ152" s="207"/>
      <c r="MK152" s="169"/>
      <c r="ML152" s="169"/>
      <c r="MM152" s="169"/>
      <c r="MN152" s="169"/>
      <c r="MO152" s="169"/>
      <c r="MP152" s="169"/>
      <c r="MQ152" s="169"/>
      <c r="MR152" s="169"/>
      <c r="MS152" s="259"/>
      <c r="MT152" s="260"/>
      <c r="MU152" s="261"/>
      <c r="MV152" s="160"/>
      <c r="MW152" s="19"/>
      <c r="MX152" s="168"/>
      <c r="MY152" s="207"/>
      <c r="MZ152" s="207"/>
      <c r="NA152" s="207"/>
      <c r="NB152" s="207"/>
      <c r="NC152" s="207"/>
      <c r="ND152" s="207"/>
      <c r="NE152" s="207"/>
      <c r="NF152" s="169"/>
      <c r="NG152" s="169"/>
      <c r="NH152" s="169"/>
      <c r="NI152" s="169"/>
      <c r="NJ152" s="169"/>
      <c r="NK152" s="169"/>
      <c r="NL152" s="169"/>
      <c r="NM152" s="169"/>
      <c r="NN152" s="259"/>
      <c r="NO152" s="260"/>
      <c r="NP152" s="261"/>
      <c r="NQ152" s="160"/>
      <c r="NR152" s="19"/>
      <c r="NS152" s="168"/>
      <c r="NT152" s="207"/>
      <c r="NU152" s="207"/>
      <c r="NV152" s="207"/>
      <c r="NW152" s="207"/>
      <c r="NX152" s="207"/>
      <c r="NY152" s="207"/>
      <c r="NZ152" s="207"/>
      <c r="OA152" s="169"/>
      <c r="OB152" s="169"/>
      <c r="OC152" s="169"/>
      <c r="OD152" s="169"/>
      <c r="OE152" s="169"/>
      <c r="OF152" s="169"/>
      <c r="OG152" s="169"/>
      <c r="OH152" s="169"/>
      <c r="OI152" s="259"/>
      <c r="OJ152" s="260"/>
      <c r="OK152" s="261"/>
      <c r="OL152" s="160"/>
      <c r="OM152" s="19"/>
      <c r="ON152" s="19"/>
      <c r="OO152" s="19"/>
      <c r="OP152" s="19"/>
      <c r="OQ152" s="168"/>
      <c r="OR152" s="494"/>
      <c r="OS152" s="494"/>
      <c r="OT152" s="494"/>
      <c r="OU152" s="494"/>
      <c r="OV152" s="494"/>
      <c r="OW152" s="169"/>
      <c r="OX152" s="169"/>
      <c r="OY152" s="169"/>
      <c r="OZ152" s="169"/>
      <c r="PA152" s="169"/>
      <c r="PB152" s="259"/>
      <c r="PC152" s="512"/>
      <c r="PD152" s="261"/>
      <c r="PE152" s="160"/>
      <c r="PF152" s="168"/>
      <c r="PG152" s="207"/>
      <c r="PH152" s="207"/>
      <c r="PI152" s="207"/>
      <c r="PJ152" s="207"/>
      <c r="PK152" s="207"/>
      <c r="PL152" s="169"/>
      <c r="PM152" s="169"/>
      <c r="PN152" s="169"/>
      <c r="PO152" s="169"/>
      <c r="PP152" s="169"/>
      <c r="PQ152" s="259"/>
      <c r="PR152" s="260"/>
      <c r="PS152" s="261"/>
      <c r="PT152" s="160"/>
      <c r="PU152" s="168"/>
      <c r="PV152" s="207"/>
      <c r="PW152" s="207"/>
      <c r="PX152" s="207"/>
      <c r="PY152" s="207"/>
      <c r="PZ152" s="207"/>
      <c r="QA152" s="169"/>
      <c r="QB152" s="169"/>
      <c r="QC152" s="169"/>
      <c r="QD152" s="169"/>
      <c r="QE152" s="169"/>
      <c r="QF152" s="259"/>
      <c r="QG152" s="260"/>
      <c r="QH152" s="261"/>
      <c r="QI152" s="160"/>
      <c r="QJ152" s="168"/>
      <c r="QK152" s="207"/>
      <c r="QL152" s="207"/>
      <c r="QM152" s="207"/>
      <c r="QN152" s="207"/>
      <c r="QO152" s="207"/>
      <c r="QP152" s="169"/>
      <c r="QQ152" s="169"/>
      <c r="QR152" s="169"/>
      <c r="QS152" s="169"/>
      <c r="QT152" s="169"/>
      <c r="QU152" s="259"/>
      <c r="QV152" s="260"/>
      <c r="QW152" s="261"/>
      <c r="QX152" s="160"/>
      <c r="QY152" s="168"/>
      <c r="QZ152" s="207"/>
      <c r="RA152" s="207"/>
      <c r="RB152" s="207"/>
      <c r="RC152" s="207"/>
      <c r="RD152" s="207"/>
      <c r="RE152" s="169"/>
      <c r="RF152" s="169"/>
      <c r="RG152" s="169"/>
      <c r="RH152" s="169"/>
      <c r="RI152" s="169"/>
      <c r="RJ152" s="259"/>
      <c r="RK152" s="260"/>
      <c r="RL152" s="261"/>
      <c r="RM152" s="160"/>
    </row>
    <row r="153" spans="1:481" ht="14.4">
      <c r="A153" s="168"/>
      <c r="B153" s="207"/>
      <c r="C153" s="207"/>
      <c r="D153" s="207"/>
      <c r="E153" s="207"/>
      <c r="F153" s="207"/>
      <c r="G153" s="169"/>
      <c r="H153" s="169"/>
      <c r="I153" s="169"/>
      <c r="J153" s="169"/>
      <c r="K153" s="169"/>
      <c r="L153" s="259"/>
      <c r="M153" s="260"/>
      <c r="N153" s="261"/>
      <c r="O153" s="160"/>
      <c r="P153" s="19"/>
      <c r="Q153" s="168"/>
      <c r="R153" s="207"/>
      <c r="S153" s="207"/>
      <c r="T153" s="207"/>
      <c r="U153" s="207"/>
      <c r="V153" s="207"/>
      <c r="W153" s="169"/>
      <c r="X153" s="169"/>
      <c r="Y153" s="169"/>
      <c r="Z153" s="169"/>
      <c r="AA153" s="169"/>
      <c r="AB153" s="259"/>
      <c r="AC153" s="260"/>
      <c r="AD153" s="261"/>
      <c r="AE153" s="160"/>
      <c r="AF153" s="168"/>
      <c r="AG153" s="207"/>
      <c r="AH153" s="207"/>
      <c r="AI153" s="207"/>
      <c r="AJ153" s="207"/>
      <c r="AK153" s="207"/>
      <c r="AL153" s="169"/>
      <c r="AM153" s="169"/>
      <c r="AN153" s="169"/>
      <c r="AO153" s="169"/>
      <c r="AP153" s="169"/>
      <c r="AQ153" s="259"/>
      <c r="AR153" s="260"/>
      <c r="AS153" s="261"/>
      <c r="AT153" s="160"/>
      <c r="AU153" s="168"/>
      <c r="AV153" s="207"/>
      <c r="AW153" s="207"/>
      <c r="AX153" s="207"/>
      <c r="AY153" s="207"/>
      <c r="AZ153" s="207"/>
      <c r="BA153" s="169"/>
      <c r="BB153" s="169"/>
      <c r="BC153" s="169"/>
      <c r="BD153" s="169"/>
      <c r="BE153" s="169"/>
      <c r="BF153" s="259"/>
      <c r="BG153" s="260"/>
      <c r="BH153" s="261"/>
      <c r="BI153" s="160"/>
      <c r="BJ153" s="160"/>
      <c r="BK153" s="168"/>
      <c r="BL153" s="207"/>
      <c r="BM153" s="207"/>
      <c r="BN153" s="207"/>
      <c r="BO153" s="207"/>
      <c r="BP153" s="207"/>
      <c r="BQ153" s="169"/>
      <c r="BR153" s="169"/>
      <c r="BS153" s="169"/>
      <c r="BT153" s="169"/>
      <c r="BU153" s="169"/>
      <c r="BV153" s="259"/>
      <c r="BW153" s="260"/>
      <c r="BX153" s="261"/>
      <c r="BY153" s="160"/>
      <c r="BZ153" s="160"/>
      <c r="CA153" s="168"/>
      <c r="CB153" s="207"/>
      <c r="CC153" s="207"/>
      <c r="CD153" s="207"/>
      <c r="CE153" s="207"/>
      <c r="CF153" s="207"/>
      <c r="CG153" s="169"/>
      <c r="CH153" s="169"/>
      <c r="CI153" s="169"/>
      <c r="CJ153" s="169"/>
      <c r="CK153" s="169"/>
      <c r="CL153" s="259"/>
      <c r="CM153" s="260"/>
      <c r="CN153" s="261"/>
      <c r="CO153" s="160"/>
      <c r="CP153" s="168"/>
      <c r="CQ153" s="395"/>
      <c r="CR153" s="395"/>
      <c r="CS153" s="395"/>
      <c r="CT153" s="395"/>
      <c r="CU153" s="395"/>
      <c r="CV153" s="169"/>
      <c r="CW153" s="169"/>
      <c r="CX153" s="169"/>
      <c r="CY153" s="169"/>
      <c r="CZ153" s="169"/>
      <c r="DA153" s="259"/>
      <c r="DB153" s="419"/>
      <c r="DC153" s="261"/>
      <c r="DD153" s="160"/>
      <c r="DE153" s="168"/>
      <c r="DF153" s="207"/>
      <c r="DG153" s="207"/>
      <c r="DH153" s="207"/>
      <c r="DI153" s="207"/>
      <c r="DJ153" s="207"/>
      <c r="DK153" s="169"/>
      <c r="DL153" s="169"/>
      <c r="DM153" s="169"/>
      <c r="DN153" s="169"/>
      <c r="DO153" s="169"/>
      <c r="DP153" s="259"/>
      <c r="DQ153" s="260"/>
      <c r="DR153" s="261"/>
      <c r="DS153" s="160"/>
      <c r="DT153" s="168"/>
      <c r="DU153" s="207"/>
      <c r="DV153" s="207"/>
      <c r="DW153" s="207"/>
      <c r="DX153" s="207"/>
      <c r="DY153" s="207"/>
      <c r="DZ153" s="169"/>
      <c r="EA153" s="169"/>
      <c r="EB153" s="169"/>
      <c r="EC153" s="169"/>
      <c r="ED153" s="169"/>
      <c r="EE153" s="259"/>
      <c r="EF153" s="260"/>
      <c r="EG153" s="261"/>
      <c r="EH153" s="160"/>
      <c r="EI153" s="168"/>
      <c r="EJ153" s="207"/>
      <c r="EK153" s="207"/>
      <c r="EL153" s="207"/>
      <c r="EM153" s="207"/>
      <c r="EN153" s="207"/>
      <c r="EO153" s="169"/>
      <c r="EP153" s="169"/>
      <c r="EQ153" s="169"/>
      <c r="ER153" s="169"/>
      <c r="ES153" s="169"/>
      <c r="ET153" s="259"/>
      <c r="EU153" s="260"/>
      <c r="EV153" s="261"/>
      <c r="EW153" s="160"/>
      <c r="EX153" s="168"/>
      <c r="EY153" s="207"/>
      <c r="EZ153" s="207"/>
      <c r="FA153" s="207"/>
      <c r="FB153" s="207"/>
      <c r="FC153" s="207"/>
      <c r="FD153" s="169"/>
      <c r="FE153" s="169"/>
      <c r="FF153" s="169"/>
      <c r="FG153" s="169"/>
      <c r="FH153" s="169"/>
      <c r="FI153" s="259"/>
      <c r="FJ153" s="260"/>
      <c r="FK153" s="261"/>
      <c r="FL153" s="160"/>
      <c r="FM153" s="168"/>
      <c r="FN153" s="207"/>
      <c r="FO153" s="207"/>
      <c r="FP153" s="207"/>
      <c r="FQ153" s="207"/>
      <c r="FR153" s="207"/>
      <c r="FS153" s="169"/>
      <c r="FT153" s="169"/>
      <c r="FU153" s="169"/>
      <c r="FV153" s="169"/>
      <c r="FW153" s="169"/>
      <c r="FX153" s="259"/>
      <c r="FY153" s="260"/>
      <c r="FZ153" s="261"/>
      <c r="GA153" s="160"/>
      <c r="GB153" s="168"/>
      <c r="GC153" s="207"/>
      <c r="GD153" s="207"/>
      <c r="GE153" s="207"/>
      <c r="GF153" s="207"/>
      <c r="GG153" s="207"/>
      <c r="GH153" s="169"/>
      <c r="GI153" s="169"/>
      <c r="GJ153" s="169"/>
      <c r="GK153" s="169"/>
      <c r="GL153" s="169"/>
      <c r="GM153" s="259"/>
      <c r="GN153" s="260"/>
      <c r="GO153" s="261"/>
      <c r="GP153" s="160"/>
      <c r="GQ153" s="168"/>
      <c r="GR153" s="207"/>
      <c r="GS153" s="207"/>
      <c r="GT153" s="207"/>
      <c r="GU153" s="207"/>
      <c r="GV153" s="207"/>
      <c r="GW153" s="169"/>
      <c r="GX153" s="169"/>
      <c r="GY153" s="169"/>
      <c r="GZ153" s="169"/>
      <c r="HA153" s="169"/>
      <c r="HB153" s="259"/>
      <c r="HC153" s="260"/>
      <c r="HD153" s="261"/>
      <c r="HE153" s="160"/>
      <c r="HF153" s="168"/>
      <c r="HG153" s="207"/>
      <c r="HH153" s="207"/>
      <c r="HI153" s="207"/>
      <c r="HJ153" s="207"/>
      <c r="HK153" s="207"/>
      <c r="HL153" s="169"/>
      <c r="HM153" s="169"/>
      <c r="HN153" s="169"/>
      <c r="HO153" s="169"/>
      <c r="HP153" s="169"/>
      <c r="HQ153" s="259"/>
      <c r="HR153" s="260"/>
      <c r="HS153" s="261"/>
      <c r="HT153" s="160"/>
      <c r="HU153" s="168"/>
      <c r="HV153" s="207"/>
      <c r="HW153" s="207"/>
      <c r="HX153" s="207"/>
      <c r="HY153" s="207"/>
      <c r="HZ153" s="207"/>
      <c r="IA153" s="169"/>
      <c r="IB153" s="169"/>
      <c r="IC153" s="169"/>
      <c r="ID153" s="169"/>
      <c r="IE153" s="169"/>
      <c r="IF153" s="259"/>
      <c r="IG153" s="260"/>
      <c r="IH153" s="261"/>
      <c r="II153" s="160"/>
      <c r="IJ153" s="168"/>
      <c r="IK153" s="207"/>
      <c r="IL153" s="207"/>
      <c r="IM153" s="207"/>
      <c r="IN153" s="207"/>
      <c r="IO153" s="207"/>
      <c r="IP153" s="169"/>
      <c r="IQ153" s="169"/>
      <c r="IR153" s="169"/>
      <c r="IS153" s="169"/>
      <c r="IT153" s="169"/>
      <c r="IU153" s="259"/>
      <c r="IV153" s="260"/>
      <c r="IW153" s="261"/>
      <c r="IX153" s="160"/>
      <c r="IY153" s="168"/>
      <c r="IZ153" s="207"/>
      <c r="JA153" s="207"/>
      <c r="JB153" s="207"/>
      <c r="JC153" s="207"/>
      <c r="JD153" s="207"/>
      <c r="JE153" s="169"/>
      <c r="JF153" s="169"/>
      <c r="JG153" s="169"/>
      <c r="JH153" s="169"/>
      <c r="JI153" s="169"/>
      <c r="JJ153" s="259"/>
      <c r="JK153" s="260"/>
      <c r="JL153" s="261"/>
      <c r="JM153" s="160"/>
      <c r="JN153" s="168"/>
      <c r="JO153" s="207"/>
      <c r="JP153" s="207"/>
      <c r="JQ153" s="207"/>
      <c r="JR153" s="207"/>
      <c r="JS153" s="207"/>
      <c r="JT153" s="169"/>
      <c r="JU153" s="169"/>
      <c r="JV153" s="169"/>
      <c r="JW153" s="169"/>
      <c r="JX153" s="169"/>
      <c r="JY153" s="259"/>
      <c r="JZ153" s="260"/>
      <c r="KA153" s="261"/>
      <c r="KB153" s="160"/>
      <c r="KC153" s="168"/>
      <c r="KD153" s="207"/>
      <c r="KE153" s="207"/>
      <c r="KF153" s="207"/>
      <c r="KG153" s="207"/>
      <c r="KH153" s="207"/>
      <c r="KI153" s="169"/>
      <c r="KJ153" s="169"/>
      <c r="KK153" s="169"/>
      <c r="KL153" s="169"/>
      <c r="KM153" s="169"/>
      <c r="KN153" s="259"/>
      <c r="KO153" s="260"/>
      <c r="KP153" s="261"/>
      <c r="KQ153" s="160"/>
      <c r="KR153" s="168"/>
      <c r="KS153" s="207"/>
      <c r="KT153" s="207"/>
      <c r="KU153" s="207"/>
      <c r="KV153" s="207"/>
      <c r="KW153" s="207"/>
      <c r="KX153" s="169"/>
      <c r="KY153" s="169"/>
      <c r="KZ153" s="169"/>
      <c r="LA153" s="169"/>
      <c r="LB153" s="169"/>
      <c r="LC153" s="259"/>
      <c r="LD153" s="260"/>
      <c r="LE153" s="261"/>
      <c r="LF153" s="160"/>
      <c r="LG153" s="160"/>
      <c r="LH153" s="168"/>
      <c r="LI153" s="207"/>
      <c r="LJ153" s="207"/>
      <c r="LK153" s="207"/>
      <c r="LL153" s="207"/>
      <c r="LM153" s="207"/>
      <c r="LN153" s="207"/>
      <c r="LO153" s="207"/>
      <c r="LP153" s="169"/>
      <c r="LQ153" s="169"/>
      <c r="LR153" s="169"/>
      <c r="LS153" s="169"/>
      <c r="LT153" s="169"/>
      <c r="LU153" s="169"/>
      <c r="LV153" s="169"/>
      <c r="LW153" s="169"/>
      <c r="LX153" s="259"/>
      <c r="LY153" s="260"/>
      <c r="LZ153" s="261"/>
      <c r="MA153" s="160"/>
      <c r="MB153" s="160"/>
      <c r="MC153" s="168"/>
      <c r="MD153" s="207"/>
      <c r="ME153" s="207"/>
      <c r="MF153" s="207"/>
      <c r="MG153" s="207"/>
      <c r="MH153" s="207"/>
      <c r="MI153" s="207"/>
      <c r="MJ153" s="207"/>
      <c r="MK153" s="169"/>
      <c r="ML153" s="169"/>
      <c r="MM153" s="169"/>
      <c r="MN153" s="169"/>
      <c r="MO153" s="169"/>
      <c r="MP153" s="169"/>
      <c r="MQ153" s="169"/>
      <c r="MR153" s="169"/>
      <c r="MS153" s="259"/>
      <c r="MT153" s="260"/>
      <c r="MU153" s="261"/>
      <c r="MV153" s="160"/>
      <c r="MW153" s="19"/>
      <c r="MX153" s="168"/>
      <c r="MY153" s="207"/>
      <c r="MZ153" s="207"/>
      <c r="NA153" s="207"/>
      <c r="NB153" s="207"/>
      <c r="NC153" s="207"/>
      <c r="ND153" s="207"/>
      <c r="NE153" s="207"/>
      <c r="NF153" s="169"/>
      <c r="NG153" s="169"/>
      <c r="NH153" s="169"/>
      <c r="NI153" s="169"/>
      <c r="NJ153" s="169"/>
      <c r="NK153" s="169"/>
      <c r="NL153" s="169"/>
      <c r="NM153" s="169"/>
      <c r="NN153" s="259"/>
      <c r="NO153" s="260"/>
      <c r="NP153" s="261"/>
      <c r="NQ153" s="160"/>
      <c r="NR153" s="19"/>
      <c r="NS153" s="168"/>
      <c r="NT153" s="207"/>
      <c r="NU153" s="207"/>
      <c r="NV153" s="207"/>
      <c r="NW153" s="207"/>
      <c r="NX153" s="207"/>
      <c r="NY153" s="207"/>
      <c r="NZ153" s="207"/>
      <c r="OA153" s="169"/>
      <c r="OB153" s="169"/>
      <c r="OC153" s="169"/>
      <c r="OD153" s="169"/>
      <c r="OE153" s="169"/>
      <c r="OF153" s="169"/>
      <c r="OG153" s="169"/>
      <c r="OH153" s="169"/>
      <c r="OI153" s="259"/>
      <c r="OJ153" s="260"/>
      <c r="OK153" s="261"/>
      <c r="OL153" s="160"/>
      <c r="OM153" s="19"/>
      <c r="ON153" s="19"/>
      <c r="OO153" s="19"/>
      <c r="OP153" s="19"/>
      <c r="OQ153" s="168"/>
      <c r="OR153" s="494"/>
      <c r="OS153" s="494"/>
      <c r="OT153" s="494"/>
      <c r="OU153" s="494"/>
      <c r="OV153" s="494"/>
      <c r="OW153" s="169"/>
      <c r="OX153" s="169"/>
      <c r="OY153" s="169"/>
      <c r="OZ153" s="169"/>
      <c r="PA153" s="169"/>
      <c r="PB153" s="259"/>
      <c r="PC153" s="512"/>
      <c r="PD153" s="261"/>
      <c r="PE153" s="160"/>
      <c r="PF153" s="168"/>
      <c r="PG153" s="207"/>
      <c r="PH153" s="207"/>
      <c r="PI153" s="207"/>
      <c r="PJ153" s="207"/>
      <c r="PK153" s="207"/>
      <c r="PL153" s="169"/>
      <c r="PM153" s="169"/>
      <c r="PN153" s="169"/>
      <c r="PO153" s="169"/>
      <c r="PP153" s="169"/>
      <c r="PQ153" s="259"/>
      <c r="PR153" s="260"/>
      <c r="PS153" s="261"/>
      <c r="PT153" s="160"/>
      <c r="PU153" s="168"/>
      <c r="PV153" s="207"/>
      <c r="PW153" s="207"/>
      <c r="PX153" s="207"/>
      <c r="PY153" s="207"/>
      <c r="PZ153" s="207"/>
      <c r="QA153" s="169"/>
      <c r="QB153" s="169"/>
      <c r="QC153" s="169"/>
      <c r="QD153" s="169"/>
      <c r="QE153" s="169"/>
      <c r="QF153" s="259"/>
      <c r="QG153" s="260"/>
      <c r="QH153" s="261"/>
      <c r="QI153" s="160"/>
      <c r="QJ153" s="168"/>
      <c r="QK153" s="207"/>
      <c r="QL153" s="207"/>
      <c r="QM153" s="207"/>
      <c r="QN153" s="207"/>
      <c r="QO153" s="207"/>
      <c r="QP153" s="169"/>
      <c r="QQ153" s="169"/>
      <c r="QR153" s="169"/>
      <c r="QS153" s="169"/>
      <c r="QT153" s="169"/>
      <c r="QU153" s="259"/>
      <c r="QV153" s="260"/>
      <c r="QW153" s="261"/>
      <c r="QX153" s="160"/>
      <c r="QY153" s="168"/>
      <c r="QZ153" s="207"/>
      <c r="RA153" s="207"/>
      <c r="RB153" s="207"/>
      <c r="RC153" s="207"/>
      <c r="RD153" s="207"/>
      <c r="RE153" s="169"/>
      <c r="RF153" s="169"/>
      <c r="RG153" s="169"/>
      <c r="RH153" s="169"/>
      <c r="RI153" s="169"/>
      <c r="RJ153" s="259"/>
      <c r="RK153" s="260"/>
      <c r="RL153" s="261"/>
      <c r="RM153" s="160"/>
    </row>
    <row r="154" spans="1:481" ht="14.4">
      <c r="A154" s="168"/>
      <c r="B154" s="207"/>
      <c r="C154" s="207"/>
      <c r="D154" s="207"/>
      <c r="E154" s="207"/>
      <c r="F154" s="207"/>
      <c r="G154" s="169"/>
      <c r="H154" s="169"/>
      <c r="I154" s="169"/>
      <c r="J154" s="169"/>
      <c r="K154" s="169"/>
      <c r="L154" s="259"/>
      <c r="M154" s="260"/>
      <c r="N154" s="261"/>
      <c r="O154" s="160"/>
      <c r="P154" s="19"/>
      <c r="Q154" s="168"/>
      <c r="R154" s="207"/>
      <c r="S154" s="207"/>
      <c r="T154" s="207"/>
      <c r="U154" s="207"/>
      <c r="V154" s="207"/>
      <c r="W154" s="169"/>
      <c r="X154" s="169"/>
      <c r="Y154" s="169"/>
      <c r="Z154" s="169"/>
      <c r="AA154" s="169"/>
      <c r="AB154" s="259"/>
      <c r="AC154" s="260"/>
      <c r="AD154" s="261"/>
      <c r="AE154" s="160"/>
      <c r="AF154" s="168"/>
      <c r="AG154" s="207"/>
      <c r="AH154" s="207"/>
      <c r="AI154" s="207"/>
      <c r="AJ154" s="207"/>
      <c r="AK154" s="207"/>
      <c r="AL154" s="169"/>
      <c r="AM154" s="169"/>
      <c r="AN154" s="169"/>
      <c r="AO154" s="169"/>
      <c r="AP154" s="169"/>
      <c r="AQ154" s="259"/>
      <c r="AR154" s="260"/>
      <c r="AS154" s="261"/>
      <c r="AT154" s="160"/>
      <c r="AU154" s="168"/>
      <c r="AV154" s="207"/>
      <c r="AW154" s="207"/>
      <c r="AX154" s="207"/>
      <c r="AY154" s="207"/>
      <c r="AZ154" s="207"/>
      <c r="BA154" s="169"/>
      <c r="BB154" s="169"/>
      <c r="BC154" s="169"/>
      <c r="BD154" s="169"/>
      <c r="BE154" s="169"/>
      <c r="BF154" s="259"/>
      <c r="BG154" s="260"/>
      <c r="BH154" s="261"/>
      <c r="BI154" s="160"/>
      <c r="BJ154" s="160"/>
      <c r="BK154" s="168"/>
      <c r="BL154" s="207"/>
      <c r="BM154" s="207"/>
      <c r="BN154" s="207"/>
      <c r="BO154" s="207"/>
      <c r="BP154" s="207"/>
      <c r="BQ154" s="169"/>
      <c r="BR154" s="169"/>
      <c r="BS154" s="169"/>
      <c r="BT154" s="169"/>
      <c r="BU154" s="169"/>
      <c r="BV154" s="259"/>
      <c r="BW154" s="260"/>
      <c r="BX154" s="261"/>
      <c r="BY154" s="160"/>
      <c r="BZ154" s="160"/>
      <c r="CA154" s="168"/>
      <c r="CB154" s="207"/>
      <c r="CC154" s="207"/>
      <c r="CD154" s="207"/>
      <c r="CE154" s="207"/>
      <c r="CF154" s="207"/>
      <c r="CG154" s="169"/>
      <c r="CH154" s="169"/>
      <c r="CI154" s="169"/>
      <c r="CJ154" s="169"/>
      <c r="CK154" s="169"/>
      <c r="CL154" s="259"/>
      <c r="CM154" s="260"/>
      <c r="CN154" s="261"/>
      <c r="CO154" s="160"/>
      <c r="CP154" s="168"/>
      <c r="CQ154" s="395"/>
      <c r="CR154" s="395"/>
      <c r="CS154" s="395"/>
      <c r="CT154" s="395"/>
      <c r="CU154" s="395"/>
      <c r="CV154" s="169"/>
      <c r="CW154" s="169"/>
      <c r="CX154" s="169"/>
      <c r="CY154" s="169"/>
      <c r="CZ154" s="169"/>
      <c r="DA154" s="259"/>
      <c r="DB154" s="419"/>
      <c r="DC154" s="261"/>
      <c r="DD154" s="160"/>
      <c r="DE154" s="168"/>
      <c r="DF154" s="207"/>
      <c r="DG154" s="207"/>
      <c r="DH154" s="207"/>
      <c r="DI154" s="207"/>
      <c r="DJ154" s="207"/>
      <c r="DK154" s="169"/>
      <c r="DL154" s="169"/>
      <c r="DM154" s="169"/>
      <c r="DN154" s="169"/>
      <c r="DO154" s="169"/>
      <c r="DP154" s="259"/>
      <c r="DQ154" s="260"/>
      <c r="DR154" s="261"/>
      <c r="DS154" s="160"/>
      <c r="DT154" s="168"/>
      <c r="DU154" s="207"/>
      <c r="DV154" s="207"/>
      <c r="DW154" s="207"/>
      <c r="DX154" s="207"/>
      <c r="DY154" s="207"/>
      <c r="DZ154" s="169"/>
      <c r="EA154" s="169"/>
      <c r="EB154" s="169"/>
      <c r="EC154" s="169"/>
      <c r="ED154" s="169"/>
      <c r="EE154" s="259"/>
      <c r="EF154" s="260"/>
      <c r="EG154" s="261"/>
      <c r="EH154" s="160"/>
      <c r="EI154" s="168"/>
      <c r="EJ154" s="207"/>
      <c r="EK154" s="207"/>
      <c r="EL154" s="207"/>
      <c r="EM154" s="207"/>
      <c r="EN154" s="207"/>
      <c r="EO154" s="169"/>
      <c r="EP154" s="169"/>
      <c r="EQ154" s="169"/>
      <c r="ER154" s="169"/>
      <c r="ES154" s="169"/>
      <c r="ET154" s="259"/>
      <c r="EU154" s="260"/>
      <c r="EV154" s="261"/>
      <c r="EW154" s="160"/>
      <c r="EX154" s="168"/>
      <c r="EY154" s="207"/>
      <c r="EZ154" s="207"/>
      <c r="FA154" s="207"/>
      <c r="FB154" s="207"/>
      <c r="FC154" s="207"/>
      <c r="FD154" s="169"/>
      <c r="FE154" s="169"/>
      <c r="FF154" s="169"/>
      <c r="FG154" s="169"/>
      <c r="FH154" s="169"/>
      <c r="FI154" s="259"/>
      <c r="FJ154" s="260"/>
      <c r="FK154" s="261"/>
      <c r="FL154" s="160"/>
      <c r="FM154" s="168"/>
      <c r="FN154" s="207"/>
      <c r="FO154" s="207"/>
      <c r="FP154" s="207"/>
      <c r="FQ154" s="207"/>
      <c r="FR154" s="207"/>
      <c r="FS154" s="169"/>
      <c r="FT154" s="169"/>
      <c r="FU154" s="169"/>
      <c r="FV154" s="169"/>
      <c r="FW154" s="169"/>
      <c r="FX154" s="259"/>
      <c r="FY154" s="260"/>
      <c r="FZ154" s="261"/>
      <c r="GA154" s="160"/>
      <c r="GB154" s="168"/>
      <c r="GC154" s="207"/>
      <c r="GD154" s="207"/>
      <c r="GE154" s="207"/>
      <c r="GF154" s="207"/>
      <c r="GG154" s="207"/>
      <c r="GH154" s="169"/>
      <c r="GI154" s="169"/>
      <c r="GJ154" s="169"/>
      <c r="GK154" s="169"/>
      <c r="GL154" s="169"/>
      <c r="GM154" s="259"/>
      <c r="GN154" s="260"/>
      <c r="GO154" s="261"/>
      <c r="GP154" s="160"/>
      <c r="GQ154" s="168"/>
      <c r="GR154" s="207"/>
      <c r="GS154" s="207"/>
      <c r="GT154" s="207"/>
      <c r="GU154" s="207"/>
      <c r="GV154" s="207"/>
      <c r="GW154" s="169"/>
      <c r="GX154" s="169"/>
      <c r="GY154" s="169"/>
      <c r="GZ154" s="169"/>
      <c r="HA154" s="169"/>
      <c r="HB154" s="259"/>
      <c r="HC154" s="260"/>
      <c r="HD154" s="261"/>
      <c r="HE154" s="160"/>
      <c r="HF154" s="168"/>
      <c r="HG154" s="207"/>
      <c r="HH154" s="207"/>
      <c r="HI154" s="207"/>
      <c r="HJ154" s="207"/>
      <c r="HK154" s="207"/>
      <c r="HL154" s="169"/>
      <c r="HM154" s="169"/>
      <c r="HN154" s="169"/>
      <c r="HO154" s="169"/>
      <c r="HP154" s="169"/>
      <c r="HQ154" s="259"/>
      <c r="HR154" s="260"/>
      <c r="HS154" s="261"/>
      <c r="HT154" s="160"/>
      <c r="HU154" s="168"/>
      <c r="HV154" s="207"/>
      <c r="HW154" s="207"/>
      <c r="HX154" s="207"/>
      <c r="HY154" s="207"/>
      <c r="HZ154" s="207"/>
      <c r="IA154" s="169"/>
      <c r="IB154" s="169"/>
      <c r="IC154" s="169"/>
      <c r="ID154" s="169"/>
      <c r="IE154" s="169"/>
      <c r="IF154" s="259"/>
      <c r="IG154" s="260"/>
      <c r="IH154" s="261"/>
      <c r="II154" s="160"/>
      <c r="IJ154" s="168"/>
      <c r="IK154" s="207"/>
      <c r="IL154" s="207"/>
      <c r="IM154" s="207"/>
      <c r="IN154" s="207"/>
      <c r="IO154" s="207"/>
      <c r="IP154" s="169"/>
      <c r="IQ154" s="169"/>
      <c r="IR154" s="169"/>
      <c r="IS154" s="169"/>
      <c r="IT154" s="169"/>
      <c r="IU154" s="259"/>
      <c r="IV154" s="260"/>
      <c r="IW154" s="261"/>
      <c r="IX154" s="160"/>
      <c r="IY154" s="168"/>
      <c r="IZ154" s="207"/>
      <c r="JA154" s="207"/>
      <c r="JB154" s="207"/>
      <c r="JC154" s="207"/>
      <c r="JD154" s="207"/>
      <c r="JE154" s="169"/>
      <c r="JF154" s="169"/>
      <c r="JG154" s="169"/>
      <c r="JH154" s="169"/>
      <c r="JI154" s="169"/>
      <c r="JJ154" s="259"/>
      <c r="JK154" s="260"/>
      <c r="JL154" s="261"/>
      <c r="JM154" s="160"/>
      <c r="JN154" s="168"/>
      <c r="JO154" s="207"/>
      <c r="JP154" s="207"/>
      <c r="JQ154" s="207"/>
      <c r="JR154" s="207"/>
      <c r="JS154" s="207"/>
      <c r="JT154" s="169"/>
      <c r="JU154" s="169"/>
      <c r="JV154" s="169"/>
      <c r="JW154" s="169"/>
      <c r="JX154" s="169"/>
      <c r="JY154" s="259"/>
      <c r="JZ154" s="260"/>
      <c r="KA154" s="261"/>
      <c r="KB154" s="160"/>
      <c r="KC154" s="168"/>
      <c r="KD154" s="207"/>
      <c r="KE154" s="207"/>
      <c r="KF154" s="207"/>
      <c r="KG154" s="207"/>
      <c r="KH154" s="207"/>
      <c r="KI154" s="169"/>
      <c r="KJ154" s="169"/>
      <c r="KK154" s="169"/>
      <c r="KL154" s="169"/>
      <c r="KM154" s="169"/>
      <c r="KN154" s="259"/>
      <c r="KO154" s="260"/>
      <c r="KP154" s="261"/>
      <c r="KQ154" s="160"/>
      <c r="KR154" s="168"/>
      <c r="KS154" s="207"/>
      <c r="KT154" s="207"/>
      <c r="KU154" s="207"/>
      <c r="KV154" s="207"/>
      <c r="KW154" s="207"/>
      <c r="KX154" s="169"/>
      <c r="KY154" s="169"/>
      <c r="KZ154" s="169"/>
      <c r="LA154" s="169"/>
      <c r="LB154" s="169"/>
      <c r="LC154" s="259"/>
      <c r="LD154" s="260"/>
      <c r="LE154" s="261"/>
      <c r="LF154" s="160"/>
      <c r="LG154" s="160"/>
      <c r="LH154" s="168"/>
      <c r="LI154" s="207"/>
      <c r="LJ154" s="207"/>
      <c r="LK154" s="207"/>
      <c r="LL154" s="207"/>
      <c r="LM154" s="207"/>
      <c r="LN154" s="207"/>
      <c r="LO154" s="207"/>
      <c r="LP154" s="169"/>
      <c r="LQ154" s="169"/>
      <c r="LR154" s="169"/>
      <c r="LS154" s="169"/>
      <c r="LT154" s="169"/>
      <c r="LU154" s="169"/>
      <c r="LV154" s="169"/>
      <c r="LW154" s="169"/>
      <c r="LX154" s="259"/>
      <c r="LY154" s="260"/>
      <c r="LZ154" s="261"/>
      <c r="MA154" s="160"/>
      <c r="MB154" s="160"/>
      <c r="MC154" s="168"/>
      <c r="MD154" s="207"/>
      <c r="ME154" s="207"/>
      <c r="MF154" s="207"/>
      <c r="MG154" s="207"/>
      <c r="MH154" s="207"/>
      <c r="MI154" s="207"/>
      <c r="MJ154" s="207"/>
      <c r="MK154" s="169"/>
      <c r="ML154" s="169"/>
      <c r="MM154" s="169"/>
      <c r="MN154" s="169"/>
      <c r="MO154" s="169"/>
      <c r="MP154" s="169"/>
      <c r="MQ154" s="169"/>
      <c r="MR154" s="169"/>
      <c r="MS154" s="259"/>
      <c r="MT154" s="260"/>
      <c r="MU154" s="261"/>
      <c r="MV154" s="160"/>
      <c r="MW154" s="19"/>
      <c r="MX154" s="168"/>
      <c r="MY154" s="207"/>
      <c r="MZ154" s="207"/>
      <c r="NA154" s="207"/>
      <c r="NB154" s="207"/>
      <c r="NC154" s="207"/>
      <c r="ND154" s="207"/>
      <c r="NE154" s="207"/>
      <c r="NF154" s="169"/>
      <c r="NG154" s="169"/>
      <c r="NH154" s="169"/>
      <c r="NI154" s="169"/>
      <c r="NJ154" s="169"/>
      <c r="NK154" s="169"/>
      <c r="NL154" s="169"/>
      <c r="NM154" s="169"/>
      <c r="NN154" s="259"/>
      <c r="NO154" s="260"/>
      <c r="NP154" s="261"/>
      <c r="NQ154" s="160"/>
      <c r="NR154" s="19"/>
      <c r="NS154" s="168"/>
      <c r="NT154" s="207"/>
      <c r="NU154" s="207"/>
      <c r="NV154" s="207"/>
      <c r="NW154" s="207"/>
      <c r="NX154" s="207"/>
      <c r="NY154" s="207"/>
      <c r="NZ154" s="207"/>
      <c r="OA154" s="169"/>
      <c r="OB154" s="169"/>
      <c r="OC154" s="169"/>
      <c r="OD154" s="169"/>
      <c r="OE154" s="169"/>
      <c r="OF154" s="169"/>
      <c r="OG154" s="169"/>
      <c r="OH154" s="169"/>
      <c r="OI154" s="259"/>
      <c r="OJ154" s="260"/>
      <c r="OK154" s="261"/>
      <c r="OL154" s="160"/>
      <c r="OM154" s="19"/>
      <c r="ON154" s="19"/>
      <c r="OO154" s="19"/>
      <c r="OP154" s="19"/>
      <c r="OQ154" s="168"/>
      <c r="OR154" s="494"/>
      <c r="OS154" s="494"/>
      <c r="OT154" s="494"/>
      <c r="OU154" s="494"/>
      <c r="OV154" s="494"/>
      <c r="OW154" s="169"/>
      <c r="OX154" s="169"/>
      <c r="OY154" s="169"/>
      <c r="OZ154" s="169"/>
      <c r="PA154" s="169"/>
      <c r="PB154" s="259"/>
      <c r="PC154" s="512"/>
      <c r="PD154" s="261"/>
      <c r="PE154" s="160"/>
      <c r="PF154" s="168"/>
      <c r="PG154" s="207"/>
      <c r="PH154" s="207"/>
      <c r="PI154" s="207"/>
      <c r="PJ154" s="207"/>
      <c r="PK154" s="207"/>
      <c r="PL154" s="169"/>
      <c r="PM154" s="169"/>
      <c r="PN154" s="169"/>
      <c r="PO154" s="169"/>
      <c r="PP154" s="169"/>
      <c r="PQ154" s="259"/>
      <c r="PR154" s="260"/>
      <c r="PS154" s="261"/>
      <c r="PT154" s="160"/>
      <c r="PU154" s="168"/>
      <c r="PV154" s="207"/>
      <c r="PW154" s="207"/>
      <c r="PX154" s="207"/>
      <c r="PY154" s="207"/>
      <c r="PZ154" s="207"/>
      <c r="QA154" s="169"/>
      <c r="QB154" s="169"/>
      <c r="QC154" s="169"/>
      <c r="QD154" s="169"/>
      <c r="QE154" s="169"/>
      <c r="QF154" s="259"/>
      <c r="QG154" s="260"/>
      <c r="QH154" s="261"/>
      <c r="QI154" s="160"/>
      <c r="QJ154" s="168"/>
      <c r="QK154" s="207"/>
      <c r="QL154" s="207"/>
      <c r="QM154" s="207"/>
      <c r="QN154" s="207"/>
      <c r="QO154" s="207"/>
      <c r="QP154" s="169"/>
      <c r="QQ154" s="169"/>
      <c r="QR154" s="169"/>
      <c r="QS154" s="169"/>
      <c r="QT154" s="169"/>
      <c r="QU154" s="259"/>
      <c r="QV154" s="260"/>
      <c r="QW154" s="261"/>
      <c r="QX154" s="160"/>
      <c r="QY154" s="168"/>
      <c r="QZ154" s="207"/>
      <c r="RA154" s="207"/>
      <c r="RB154" s="207"/>
      <c r="RC154" s="207"/>
      <c r="RD154" s="207"/>
      <c r="RE154" s="169"/>
      <c r="RF154" s="169"/>
      <c r="RG154" s="169"/>
      <c r="RH154" s="169"/>
      <c r="RI154" s="169"/>
      <c r="RJ154" s="259"/>
      <c r="RK154" s="260"/>
      <c r="RL154" s="261"/>
      <c r="RM154" s="160"/>
    </row>
    <row r="155" spans="1:481" ht="14.4">
      <c r="A155" s="168"/>
      <c r="B155" s="207"/>
      <c r="C155" s="207"/>
      <c r="D155" s="207"/>
      <c r="E155" s="207"/>
      <c r="F155" s="207"/>
      <c r="G155" s="169"/>
      <c r="H155" s="169"/>
      <c r="I155" s="169"/>
      <c r="J155" s="169"/>
      <c r="K155" s="169"/>
      <c r="L155" s="259"/>
      <c r="M155" s="260"/>
      <c r="N155" s="261"/>
      <c r="O155" s="160"/>
      <c r="P155" s="19"/>
      <c r="Q155" s="168"/>
      <c r="R155" s="207"/>
      <c r="S155" s="207"/>
      <c r="T155" s="207"/>
      <c r="U155" s="207"/>
      <c r="V155" s="207"/>
      <c r="W155" s="169"/>
      <c r="X155" s="169"/>
      <c r="Y155" s="169"/>
      <c r="Z155" s="169"/>
      <c r="AA155" s="169"/>
      <c r="AB155" s="259"/>
      <c r="AC155" s="260"/>
      <c r="AD155" s="261"/>
      <c r="AE155" s="160"/>
      <c r="AF155" s="168"/>
      <c r="AG155" s="207"/>
      <c r="AH155" s="207"/>
      <c r="AI155" s="207"/>
      <c r="AJ155" s="207"/>
      <c r="AK155" s="207"/>
      <c r="AL155" s="169"/>
      <c r="AM155" s="169"/>
      <c r="AN155" s="169"/>
      <c r="AO155" s="169"/>
      <c r="AP155" s="169"/>
      <c r="AQ155" s="259"/>
      <c r="AR155" s="260"/>
      <c r="AS155" s="261"/>
      <c r="AT155" s="160"/>
      <c r="AU155" s="168"/>
      <c r="AV155" s="207"/>
      <c r="AW155" s="207"/>
      <c r="AX155" s="207"/>
      <c r="AY155" s="207"/>
      <c r="AZ155" s="207"/>
      <c r="BA155" s="169"/>
      <c r="BB155" s="169"/>
      <c r="BC155" s="169"/>
      <c r="BD155" s="169"/>
      <c r="BE155" s="169"/>
      <c r="BF155" s="259"/>
      <c r="BG155" s="260"/>
      <c r="BH155" s="261"/>
      <c r="BI155" s="160"/>
      <c r="BJ155" s="160"/>
      <c r="BK155" s="168"/>
      <c r="BL155" s="207"/>
      <c r="BM155" s="207"/>
      <c r="BN155" s="207"/>
      <c r="BO155" s="207"/>
      <c r="BP155" s="207"/>
      <c r="BQ155" s="169"/>
      <c r="BR155" s="169"/>
      <c r="BS155" s="169"/>
      <c r="BT155" s="169"/>
      <c r="BU155" s="169"/>
      <c r="BV155" s="259"/>
      <c r="BW155" s="260"/>
      <c r="BX155" s="261"/>
      <c r="BY155" s="160"/>
      <c r="BZ155" s="160"/>
      <c r="CA155" s="168"/>
      <c r="CB155" s="207"/>
      <c r="CC155" s="207"/>
      <c r="CD155" s="207"/>
      <c r="CE155" s="207"/>
      <c r="CF155" s="207"/>
      <c r="CG155" s="169"/>
      <c r="CH155" s="169"/>
      <c r="CI155" s="169"/>
      <c r="CJ155" s="169"/>
      <c r="CK155" s="169"/>
      <c r="CL155" s="259"/>
      <c r="CM155" s="260"/>
      <c r="CN155" s="261"/>
      <c r="CO155" s="160"/>
      <c r="CP155" s="168"/>
      <c r="CQ155" s="395"/>
      <c r="CR155" s="395"/>
      <c r="CS155" s="395"/>
      <c r="CT155" s="395"/>
      <c r="CU155" s="395"/>
      <c r="CV155" s="169"/>
      <c r="CW155" s="169"/>
      <c r="CX155" s="169"/>
      <c r="CY155" s="169"/>
      <c r="CZ155" s="169"/>
      <c r="DA155" s="259"/>
      <c r="DB155" s="419"/>
      <c r="DC155" s="261"/>
      <c r="DD155" s="160"/>
      <c r="DE155" s="168"/>
      <c r="DF155" s="207"/>
      <c r="DG155" s="207"/>
      <c r="DH155" s="207"/>
      <c r="DI155" s="207"/>
      <c r="DJ155" s="207"/>
      <c r="DK155" s="169"/>
      <c r="DL155" s="169"/>
      <c r="DM155" s="169"/>
      <c r="DN155" s="169"/>
      <c r="DO155" s="169"/>
      <c r="DP155" s="259"/>
      <c r="DQ155" s="260"/>
      <c r="DR155" s="261"/>
      <c r="DS155" s="160"/>
      <c r="DT155" s="168"/>
      <c r="DU155" s="207"/>
      <c r="DV155" s="207"/>
      <c r="DW155" s="207"/>
      <c r="DX155" s="207"/>
      <c r="DY155" s="207"/>
      <c r="DZ155" s="169"/>
      <c r="EA155" s="169"/>
      <c r="EB155" s="169"/>
      <c r="EC155" s="169"/>
      <c r="ED155" s="169"/>
      <c r="EE155" s="259"/>
      <c r="EF155" s="260"/>
      <c r="EG155" s="261"/>
      <c r="EH155" s="160"/>
      <c r="EI155" s="168"/>
      <c r="EJ155" s="207"/>
      <c r="EK155" s="207"/>
      <c r="EL155" s="207"/>
      <c r="EM155" s="207"/>
      <c r="EN155" s="207"/>
      <c r="EO155" s="169"/>
      <c r="EP155" s="169"/>
      <c r="EQ155" s="169"/>
      <c r="ER155" s="169"/>
      <c r="ES155" s="169"/>
      <c r="ET155" s="259"/>
      <c r="EU155" s="260"/>
      <c r="EV155" s="261"/>
      <c r="EW155" s="160"/>
      <c r="EX155" s="168"/>
      <c r="EY155" s="207"/>
      <c r="EZ155" s="207"/>
      <c r="FA155" s="207"/>
      <c r="FB155" s="207"/>
      <c r="FC155" s="207"/>
      <c r="FD155" s="169"/>
      <c r="FE155" s="169"/>
      <c r="FF155" s="169"/>
      <c r="FG155" s="169"/>
      <c r="FH155" s="169"/>
      <c r="FI155" s="259"/>
      <c r="FJ155" s="260"/>
      <c r="FK155" s="261"/>
      <c r="FL155" s="160"/>
      <c r="FM155" s="168"/>
      <c r="FN155" s="207"/>
      <c r="FO155" s="207"/>
      <c r="FP155" s="207"/>
      <c r="FQ155" s="207"/>
      <c r="FR155" s="207"/>
      <c r="FS155" s="169"/>
      <c r="FT155" s="169"/>
      <c r="FU155" s="169"/>
      <c r="FV155" s="169"/>
      <c r="FW155" s="169"/>
      <c r="FX155" s="259"/>
      <c r="FY155" s="260"/>
      <c r="FZ155" s="261"/>
      <c r="GA155" s="160"/>
      <c r="GB155" s="168"/>
      <c r="GC155" s="207"/>
      <c r="GD155" s="207"/>
      <c r="GE155" s="207"/>
      <c r="GF155" s="207"/>
      <c r="GG155" s="207"/>
      <c r="GH155" s="169"/>
      <c r="GI155" s="169"/>
      <c r="GJ155" s="169"/>
      <c r="GK155" s="169"/>
      <c r="GL155" s="169"/>
      <c r="GM155" s="259"/>
      <c r="GN155" s="260"/>
      <c r="GO155" s="261"/>
      <c r="GP155" s="160"/>
      <c r="GQ155" s="168"/>
      <c r="GR155" s="207"/>
      <c r="GS155" s="207"/>
      <c r="GT155" s="207"/>
      <c r="GU155" s="207"/>
      <c r="GV155" s="207"/>
      <c r="GW155" s="169"/>
      <c r="GX155" s="169"/>
      <c r="GY155" s="169"/>
      <c r="GZ155" s="169"/>
      <c r="HA155" s="169"/>
      <c r="HB155" s="259"/>
      <c r="HC155" s="260"/>
      <c r="HD155" s="261"/>
      <c r="HE155" s="160"/>
      <c r="HF155" s="168"/>
      <c r="HG155" s="207"/>
      <c r="HH155" s="207"/>
      <c r="HI155" s="207"/>
      <c r="HJ155" s="207"/>
      <c r="HK155" s="207"/>
      <c r="HL155" s="169"/>
      <c r="HM155" s="169"/>
      <c r="HN155" s="169"/>
      <c r="HO155" s="169"/>
      <c r="HP155" s="169"/>
      <c r="HQ155" s="259"/>
      <c r="HR155" s="260"/>
      <c r="HS155" s="261"/>
      <c r="HT155" s="160"/>
      <c r="HU155" s="168"/>
      <c r="HV155" s="207"/>
      <c r="HW155" s="207"/>
      <c r="HX155" s="207"/>
      <c r="HY155" s="207"/>
      <c r="HZ155" s="207"/>
      <c r="IA155" s="169"/>
      <c r="IB155" s="169"/>
      <c r="IC155" s="169"/>
      <c r="ID155" s="169"/>
      <c r="IE155" s="169"/>
      <c r="IF155" s="259"/>
      <c r="IG155" s="260"/>
      <c r="IH155" s="261"/>
      <c r="II155" s="160"/>
      <c r="IJ155" s="168"/>
      <c r="IK155" s="207"/>
      <c r="IL155" s="207"/>
      <c r="IM155" s="207"/>
      <c r="IN155" s="207"/>
      <c r="IO155" s="207"/>
      <c r="IP155" s="169"/>
      <c r="IQ155" s="169"/>
      <c r="IR155" s="169"/>
      <c r="IS155" s="169"/>
      <c r="IT155" s="169"/>
      <c r="IU155" s="259"/>
      <c r="IV155" s="260"/>
      <c r="IW155" s="261"/>
      <c r="IX155" s="160"/>
      <c r="IY155" s="168"/>
      <c r="IZ155" s="207"/>
      <c r="JA155" s="207"/>
      <c r="JB155" s="207"/>
      <c r="JC155" s="207"/>
      <c r="JD155" s="207"/>
      <c r="JE155" s="169"/>
      <c r="JF155" s="169"/>
      <c r="JG155" s="169"/>
      <c r="JH155" s="169"/>
      <c r="JI155" s="169"/>
      <c r="JJ155" s="259"/>
      <c r="JK155" s="260"/>
      <c r="JL155" s="261"/>
      <c r="JM155" s="160"/>
      <c r="JN155" s="168"/>
      <c r="JO155" s="207"/>
      <c r="JP155" s="207"/>
      <c r="JQ155" s="207"/>
      <c r="JR155" s="207"/>
      <c r="JS155" s="207"/>
      <c r="JT155" s="169"/>
      <c r="JU155" s="169"/>
      <c r="JV155" s="169"/>
      <c r="JW155" s="169"/>
      <c r="JX155" s="169"/>
      <c r="JY155" s="259"/>
      <c r="JZ155" s="260"/>
      <c r="KA155" s="261"/>
      <c r="KB155" s="160"/>
      <c r="KC155" s="168"/>
      <c r="KD155" s="207"/>
      <c r="KE155" s="207"/>
      <c r="KF155" s="207"/>
      <c r="KG155" s="207"/>
      <c r="KH155" s="207"/>
      <c r="KI155" s="169"/>
      <c r="KJ155" s="169"/>
      <c r="KK155" s="169"/>
      <c r="KL155" s="169"/>
      <c r="KM155" s="169"/>
      <c r="KN155" s="259"/>
      <c r="KO155" s="260"/>
      <c r="KP155" s="261"/>
      <c r="KQ155" s="160"/>
      <c r="KR155" s="168"/>
      <c r="KS155" s="207"/>
      <c r="KT155" s="207"/>
      <c r="KU155" s="207"/>
      <c r="KV155" s="207"/>
      <c r="KW155" s="207"/>
      <c r="KX155" s="169"/>
      <c r="KY155" s="169"/>
      <c r="KZ155" s="169"/>
      <c r="LA155" s="169"/>
      <c r="LB155" s="169"/>
      <c r="LC155" s="259"/>
      <c r="LD155" s="260"/>
      <c r="LE155" s="261"/>
      <c r="LF155" s="160"/>
      <c r="LG155" s="160"/>
      <c r="LH155" s="168"/>
      <c r="LI155" s="207"/>
      <c r="LJ155" s="207"/>
      <c r="LK155" s="207"/>
      <c r="LL155" s="207"/>
      <c r="LM155" s="207"/>
      <c r="LN155" s="207"/>
      <c r="LO155" s="207"/>
      <c r="LP155" s="169"/>
      <c r="LQ155" s="169"/>
      <c r="LR155" s="169"/>
      <c r="LS155" s="169"/>
      <c r="LT155" s="169"/>
      <c r="LU155" s="169"/>
      <c r="LV155" s="169"/>
      <c r="LW155" s="169"/>
      <c r="LX155" s="259"/>
      <c r="LY155" s="260"/>
      <c r="LZ155" s="261"/>
      <c r="MA155" s="160"/>
      <c r="MB155" s="160"/>
      <c r="MC155" s="168"/>
      <c r="MD155" s="207"/>
      <c r="ME155" s="207"/>
      <c r="MF155" s="207"/>
      <c r="MG155" s="207"/>
      <c r="MH155" s="207"/>
      <c r="MI155" s="207"/>
      <c r="MJ155" s="207"/>
      <c r="MK155" s="169"/>
      <c r="ML155" s="169"/>
      <c r="MM155" s="169"/>
      <c r="MN155" s="169"/>
      <c r="MO155" s="169"/>
      <c r="MP155" s="169"/>
      <c r="MQ155" s="169"/>
      <c r="MR155" s="169"/>
      <c r="MS155" s="259"/>
      <c r="MT155" s="260"/>
      <c r="MU155" s="261"/>
      <c r="MV155" s="160"/>
      <c r="MW155" s="19"/>
      <c r="MX155" s="168"/>
      <c r="MY155" s="207"/>
      <c r="MZ155" s="207"/>
      <c r="NA155" s="207"/>
      <c r="NB155" s="207"/>
      <c r="NC155" s="207"/>
      <c r="ND155" s="207"/>
      <c r="NE155" s="207"/>
      <c r="NF155" s="169"/>
      <c r="NG155" s="169"/>
      <c r="NH155" s="169"/>
      <c r="NI155" s="169"/>
      <c r="NJ155" s="169"/>
      <c r="NK155" s="169"/>
      <c r="NL155" s="169"/>
      <c r="NM155" s="169"/>
      <c r="NN155" s="259"/>
      <c r="NO155" s="260"/>
      <c r="NP155" s="261"/>
      <c r="NQ155" s="160"/>
      <c r="NR155" s="19"/>
      <c r="NS155" s="168"/>
      <c r="NT155" s="207"/>
      <c r="NU155" s="207"/>
      <c r="NV155" s="207"/>
      <c r="NW155" s="207"/>
      <c r="NX155" s="207"/>
      <c r="NY155" s="207"/>
      <c r="NZ155" s="207"/>
      <c r="OA155" s="169"/>
      <c r="OB155" s="169"/>
      <c r="OC155" s="169"/>
      <c r="OD155" s="169"/>
      <c r="OE155" s="169"/>
      <c r="OF155" s="169"/>
      <c r="OG155" s="169"/>
      <c r="OH155" s="169"/>
      <c r="OI155" s="259"/>
      <c r="OJ155" s="260"/>
      <c r="OK155" s="261"/>
      <c r="OL155" s="160"/>
      <c r="OM155" s="19"/>
      <c r="ON155" s="19"/>
      <c r="OO155" s="19"/>
      <c r="OP155" s="19"/>
      <c r="OQ155" s="168"/>
      <c r="OR155" s="494"/>
      <c r="OS155" s="494"/>
      <c r="OT155" s="494"/>
      <c r="OU155" s="494"/>
      <c r="OV155" s="494"/>
      <c r="OW155" s="169"/>
      <c r="OX155" s="169"/>
      <c r="OY155" s="169"/>
      <c r="OZ155" s="169"/>
      <c r="PA155" s="169"/>
      <c r="PB155" s="259"/>
      <c r="PC155" s="512"/>
      <c r="PD155" s="261"/>
      <c r="PE155" s="160"/>
      <c r="PF155" s="168"/>
      <c r="PG155" s="207"/>
      <c r="PH155" s="207"/>
      <c r="PI155" s="207"/>
      <c r="PJ155" s="207"/>
      <c r="PK155" s="207"/>
      <c r="PL155" s="169"/>
      <c r="PM155" s="169"/>
      <c r="PN155" s="169"/>
      <c r="PO155" s="169"/>
      <c r="PP155" s="169"/>
      <c r="PQ155" s="259"/>
      <c r="PR155" s="260"/>
      <c r="PS155" s="261"/>
      <c r="PT155" s="160"/>
      <c r="PU155" s="168"/>
      <c r="PV155" s="207"/>
      <c r="PW155" s="207"/>
      <c r="PX155" s="207"/>
      <c r="PY155" s="207"/>
      <c r="PZ155" s="207"/>
      <c r="QA155" s="169"/>
      <c r="QB155" s="169"/>
      <c r="QC155" s="169"/>
      <c r="QD155" s="169"/>
      <c r="QE155" s="169"/>
      <c r="QF155" s="259"/>
      <c r="QG155" s="260"/>
      <c r="QH155" s="261"/>
      <c r="QI155" s="160"/>
      <c r="QJ155" s="168"/>
      <c r="QK155" s="207"/>
      <c r="QL155" s="207"/>
      <c r="QM155" s="207"/>
      <c r="QN155" s="207"/>
      <c r="QO155" s="207"/>
      <c r="QP155" s="169"/>
      <c r="QQ155" s="169"/>
      <c r="QR155" s="169"/>
      <c r="QS155" s="169"/>
      <c r="QT155" s="169"/>
      <c r="QU155" s="259"/>
      <c r="QV155" s="260"/>
      <c r="QW155" s="261"/>
      <c r="QX155" s="160"/>
      <c r="QY155" s="168"/>
      <c r="QZ155" s="207"/>
      <c r="RA155" s="207"/>
      <c r="RB155" s="207"/>
      <c r="RC155" s="207"/>
      <c r="RD155" s="207"/>
      <c r="RE155" s="169"/>
      <c r="RF155" s="169"/>
      <c r="RG155" s="169"/>
      <c r="RH155" s="169"/>
      <c r="RI155" s="169"/>
      <c r="RJ155" s="259"/>
      <c r="RK155" s="260"/>
      <c r="RL155" s="261"/>
      <c r="RM155" s="160"/>
    </row>
    <row r="156" spans="1:481" ht="14.4">
      <c r="A156" s="168"/>
      <c r="B156" s="207"/>
      <c r="C156" s="207"/>
      <c r="D156" s="207"/>
      <c r="E156" s="207"/>
      <c r="F156" s="207"/>
      <c r="G156" s="169"/>
      <c r="H156" s="169"/>
      <c r="I156" s="169"/>
      <c r="J156" s="169"/>
      <c r="K156" s="169"/>
      <c r="L156" s="259"/>
      <c r="M156" s="260"/>
      <c r="N156" s="261"/>
      <c r="O156" s="160"/>
      <c r="P156" s="19"/>
      <c r="Q156" s="168"/>
      <c r="R156" s="207"/>
      <c r="S156" s="207"/>
      <c r="T156" s="207"/>
      <c r="U156" s="207"/>
      <c r="V156" s="207"/>
      <c r="W156" s="169"/>
      <c r="X156" s="169"/>
      <c r="Y156" s="169"/>
      <c r="Z156" s="169"/>
      <c r="AA156" s="169"/>
      <c r="AB156" s="259"/>
      <c r="AC156" s="260"/>
      <c r="AD156" s="261"/>
      <c r="AE156" s="160"/>
      <c r="AF156" s="168"/>
      <c r="AG156" s="207"/>
      <c r="AH156" s="207"/>
      <c r="AI156" s="207"/>
      <c r="AJ156" s="207"/>
      <c r="AK156" s="207"/>
      <c r="AL156" s="169"/>
      <c r="AM156" s="169"/>
      <c r="AN156" s="169"/>
      <c r="AO156" s="169"/>
      <c r="AP156" s="169"/>
      <c r="AQ156" s="259"/>
      <c r="AR156" s="260"/>
      <c r="AS156" s="261"/>
      <c r="AT156" s="160"/>
      <c r="AU156" s="168"/>
      <c r="AV156" s="207"/>
      <c r="AW156" s="207"/>
      <c r="AX156" s="207"/>
      <c r="AY156" s="207"/>
      <c r="AZ156" s="207"/>
      <c r="BA156" s="169"/>
      <c r="BB156" s="169"/>
      <c r="BC156" s="169"/>
      <c r="BD156" s="169"/>
      <c r="BE156" s="169"/>
      <c r="BF156" s="259"/>
      <c r="BG156" s="260"/>
      <c r="BH156" s="261"/>
      <c r="BI156" s="160"/>
      <c r="BJ156" s="160"/>
      <c r="BK156" s="168"/>
      <c r="BL156" s="207"/>
      <c r="BM156" s="207"/>
      <c r="BN156" s="207"/>
      <c r="BO156" s="207"/>
      <c r="BP156" s="207"/>
      <c r="BQ156" s="169"/>
      <c r="BR156" s="169"/>
      <c r="BS156" s="169"/>
      <c r="BT156" s="169"/>
      <c r="BU156" s="169"/>
      <c r="BV156" s="259"/>
      <c r="BW156" s="260"/>
      <c r="BX156" s="261"/>
      <c r="BY156" s="160"/>
      <c r="BZ156" s="160"/>
      <c r="CA156" s="168"/>
      <c r="CB156" s="207"/>
      <c r="CC156" s="207"/>
      <c r="CD156" s="207"/>
      <c r="CE156" s="207"/>
      <c r="CF156" s="207"/>
      <c r="CG156" s="169"/>
      <c r="CH156" s="169"/>
      <c r="CI156" s="169"/>
      <c r="CJ156" s="169"/>
      <c r="CK156" s="169"/>
      <c r="CL156" s="259"/>
      <c r="CM156" s="260"/>
      <c r="CN156" s="261"/>
      <c r="CO156" s="160"/>
      <c r="CP156" s="168"/>
      <c r="CQ156" s="395"/>
      <c r="CR156" s="395"/>
      <c r="CS156" s="395"/>
      <c r="CT156" s="395"/>
      <c r="CU156" s="395"/>
      <c r="CV156" s="169"/>
      <c r="CW156" s="169"/>
      <c r="CX156" s="169"/>
      <c r="CY156" s="169"/>
      <c r="CZ156" s="169"/>
      <c r="DA156" s="259"/>
      <c r="DB156" s="419"/>
      <c r="DC156" s="261"/>
      <c r="DD156" s="160"/>
      <c r="DE156" s="168"/>
      <c r="DF156" s="207"/>
      <c r="DG156" s="207"/>
      <c r="DH156" s="207"/>
      <c r="DI156" s="207"/>
      <c r="DJ156" s="207"/>
      <c r="DK156" s="169"/>
      <c r="DL156" s="169"/>
      <c r="DM156" s="169"/>
      <c r="DN156" s="169"/>
      <c r="DO156" s="169"/>
      <c r="DP156" s="259"/>
      <c r="DQ156" s="260"/>
      <c r="DR156" s="261"/>
      <c r="DS156" s="160"/>
      <c r="DT156" s="168"/>
      <c r="DU156" s="207"/>
      <c r="DV156" s="207"/>
      <c r="DW156" s="207"/>
      <c r="DX156" s="207"/>
      <c r="DY156" s="207"/>
      <c r="DZ156" s="169"/>
      <c r="EA156" s="169"/>
      <c r="EB156" s="169"/>
      <c r="EC156" s="169"/>
      <c r="ED156" s="169"/>
      <c r="EE156" s="259"/>
      <c r="EF156" s="260"/>
      <c r="EG156" s="261"/>
      <c r="EH156" s="160"/>
      <c r="EI156" s="168"/>
      <c r="EJ156" s="207"/>
      <c r="EK156" s="207"/>
      <c r="EL156" s="207"/>
      <c r="EM156" s="207"/>
      <c r="EN156" s="207"/>
      <c r="EO156" s="169"/>
      <c r="EP156" s="169"/>
      <c r="EQ156" s="169"/>
      <c r="ER156" s="169"/>
      <c r="ES156" s="169"/>
      <c r="ET156" s="259"/>
      <c r="EU156" s="260"/>
      <c r="EV156" s="261"/>
      <c r="EW156" s="160"/>
      <c r="EX156" s="168"/>
      <c r="EY156" s="207"/>
      <c r="EZ156" s="207"/>
      <c r="FA156" s="207"/>
      <c r="FB156" s="207"/>
      <c r="FC156" s="207"/>
      <c r="FD156" s="169"/>
      <c r="FE156" s="169"/>
      <c r="FF156" s="169"/>
      <c r="FG156" s="169"/>
      <c r="FH156" s="169"/>
      <c r="FI156" s="259"/>
      <c r="FJ156" s="260"/>
      <c r="FK156" s="261"/>
      <c r="FL156" s="160"/>
      <c r="FM156" s="168"/>
      <c r="FN156" s="207"/>
      <c r="FO156" s="207"/>
      <c r="FP156" s="207"/>
      <c r="FQ156" s="207"/>
      <c r="FR156" s="207"/>
      <c r="FS156" s="169"/>
      <c r="FT156" s="169"/>
      <c r="FU156" s="169"/>
      <c r="FV156" s="169"/>
      <c r="FW156" s="169"/>
      <c r="FX156" s="259"/>
      <c r="FY156" s="260"/>
      <c r="FZ156" s="261"/>
      <c r="GA156" s="160"/>
      <c r="GB156" s="168"/>
      <c r="GC156" s="207"/>
      <c r="GD156" s="207"/>
      <c r="GE156" s="207"/>
      <c r="GF156" s="207"/>
      <c r="GG156" s="207"/>
      <c r="GH156" s="169"/>
      <c r="GI156" s="169"/>
      <c r="GJ156" s="169"/>
      <c r="GK156" s="169"/>
      <c r="GL156" s="169"/>
      <c r="GM156" s="259"/>
      <c r="GN156" s="260"/>
      <c r="GO156" s="261"/>
      <c r="GP156" s="160"/>
      <c r="GQ156" s="168"/>
      <c r="GR156" s="207"/>
      <c r="GS156" s="207"/>
      <c r="GT156" s="207"/>
      <c r="GU156" s="207"/>
      <c r="GV156" s="207"/>
      <c r="GW156" s="169"/>
      <c r="GX156" s="169"/>
      <c r="GY156" s="169"/>
      <c r="GZ156" s="169"/>
      <c r="HA156" s="169"/>
      <c r="HB156" s="259"/>
      <c r="HC156" s="260"/>
      <c r="HD156" s="261"/>
      <c r="HE156" s="160"/>
      <c r="HF156" s="168"/>
      <c r="HG156" s="207"/>
      <c r="HH156" s="207"/>
      <c r="HI156" s="207"/>
      <c r="HJ156" s="207"/>
      <c r="HK156" s="207"/>
      <c r="HL156" s="169"/>
      <c r="HM156" s="169"/>
      <c r="HN156" s="169"/>
      <c r="HO156" s="169"/>
      <c r="HP156" s="169"/>
      <c r="HQ156" s="259"/>
      <c r="HR156" s="260"/>
      <c r="HS156" s="261"/>
      <c r="HT156" s="160"/>
      <c r="HU156" s="168"/>
      <c r="HV156" s="207"/>
      <c r="HW156" s="207"/>
      <c r="HX156" s="207"/>
      <c r="HY156" s="207"/>
      <c r="HZ156" s="207"/>
      <c r="IA156" s="169"/>
      <c r="IB156" s="169"/>
      <c r="IC156" s="169"/>
      <c r="ID156" s="169"/>
      <c r="IE156" s="169"/>
      <c r="IF156" s="259"/>
      <c r="IG156" s="260"/>
      <c r="IH156" s="261"/>
      <c r="II156" s="160"/>
      <c r="IJ156" s="168"/>
      <c r="IK156" s="207"/>
      <c r="IL156" s="207"/>
      <c r="IM156" s="207"/>
      <c r="IN156" s="207"/>
      <c r="IO156" s="207"/>
      <c r="IP156" s="169"/>
      <c r="IQ156" s="169"/>
      <c r="IR156" s="169"/>
      <c r="IS156" s="169"/>
      <c r="IT156" s="169"/>
      <c r="IU156" s="259"/>
      <c r="IV156" s="260"/>
      <c r="IW156" s="261"/>
      <c r="IX156" s="160"/>
      <c r="IY156" s="168"/>
      <c r="IZ156" s="207"/>
      <c r="JA156" s="207"/>
      <c r="JB156" s="207"/>
      <c r="JC156" s="207"/>
      <c r="JD156" s="207"/>
      <c r="JE156" s="169"/>
      <c r="JF156" s="169"/>
      <c r="JG156" s="169"/>
      <c r="JH156" s="169"/>
      <c r="JI156" s="169"/>
      <c r="JJ156" s="259"/>
      <c r="JK156" s="260"/>
      <c r="JL156" s="261"/>
      <c r="JM156" s="160"/>
      <c r="JN156" s="168"/>
      <c r="JO156" s="207"/>
      <c r="JP156" s="207"/>
      <c r="JQ156" s="207"/>
      <c r="JR156" s="207"/>
      <c r="JS156" s="207"/>
      <c r="JT156" s="169"/>
      <c r="JU156" s="169"/>
      <c r="JV156" s="169"/>
      <c r="JW156" s="169"/>
      <c r="JX156" s="169"/>
      <c r="JY156" s="259"/>
      <c r="JZ156" s="260"/>
      <c r="KA156" s="261"/>
      <c r="KB156" s="160"/>
      <c r="KC156" s="168"/>
      <c r="KD156" s="207"/>
      <c r="KE156" s="207"/>
      <c r="KF156" s="207"/>
      <c r="KG156" s="207"/>
      <c r="KH156" s="207"/>
      <c r="KI156" s="169"/>
      <c r="KJ156" s="169"/>
      <c r="KK156" s="169"/>
      <c r="KL156" s="169"/>
      <c r="KM156" s="169"/>
      <c r="KN156" s="259"/>
      <c r="KO156" s="260"/>
      <c r="KP156" s="261"/>
      <c r="KQ156" s="160"/>
      <c r="KR156" s="168"/>
      <c r="KS156" s="207"/>
      <c r="KT156" s="207"/>
      <c r="KU156" s="207"/>
      <c r="KV156" s="207"/>
      <c r="KW156" s="207"/>
      <c r="KX156" s="169"/>
      <c r="KY156" s="169"/>
      <c r="KZ156" s="169"/>
      <c r="LA156" s="169"/>
      <c r="LB156" s="169"/>
      <c r="LC156" s="259"/>
      <c r="LD156" s="260"/>
      <c r="LE156" s="261"/>
      <c r="LF156" s="160"/>
      <c r="LG156" s="160"/>
      <c r="LH156" s="168"/>
      <c r="LI156" s="207"/>
      <c r="LJ156" s="207"/>
      <c r="LK156" s="207"/>
      <c r="LL156" s="207"/>
      <c r="LM156" s="207"/>
      <c r="LN156" s="207"/>
      <c r="LO156" s="207"/>
      <c r="LP156" s="169"/>
      <c r="LQ156" s="169"/>
      <c r="LR156" s="169"/>
      <c r="LS156" s="169"/>
      <c r="LT156" s="169"/>
      <c r="LU156" s="169"/>
      <c r="LV156" s="169"/>
      <c r="LW156" s="169"/>
      <c r="LX156" s="259"/>
      <c r="LY156" s="260"/>
      <c r="LZ156" s="261"/>
      <c r="MA156" s="160"/>
      <c r="MB156" s="160"/>
      <c r="MC156" s="168"/>
      <c r="MD156" s="207"/>
      <c r="ME156" s="207"/>
      <c r="MF156" s="207"/>
      <c r="MG156" s="207"/>
      <c r="MH156" s="207"/>
      <c r="MI156" s="207"/>
      <c r="MJ156" s="207"/>
      <c r="MK156" s="169"/>
      <c r="ML156" s="169"/>
      <c r="MM156" s="169"/>
      <c r="MN156" s="169"/>
      <c r="MO156" s="169"/>
      <c r="MP156" s="169"/>
      <c r="MQ156" s="169"/>
      <c r="MR156" s="169"/>
      <c r="MS156" s="259"/>
      <c r="MT156" s="260"/>
      <c r="MU156" s="261"/>
      <c r="MV156" s="160"/>
      <c r="MW156" s="19"/>
      <c r="MX156" s="168"/>
      <c r="MY156" s="207"/>
      <c r="MZ156" s="207"/>
      <c r="NA156" s="207"/>
      <c r="NB156" s="207"/>
      <c r="NC156" s="207"/>
      <c r="ND156" s="207"/>
      <c r="NE156" s="207"/>
      <c r="NF156" s="169"/>
      <c r="NG156" s="169"/>
      <c r="NH156" s="169"/>
      <c r="NI156" s="169"/>
      <c r="NJ156" s="169"/>
      <c r="NK156" s="169"/>
      <c r="NL156" s="169"/>
      <c r="NM156" s="169"/>
      <c r="NN156" s="259"/>
      <c r="NO156" s="260"/>
      <c r="NP156" s="261"/>
      <c r="NQ156" s="160"/>
      <c r="NR156" s="19"/>
      <c r="NS156" s="168"/>
      <c r="NT156" s="207"/>
      <c r="NU156" s="207"/>
      <c r="NV156" s="207"/>
      <c r="NW156" s="207"/>
      <c r="NX156" s="207"/>
      <c r="NY156" s="207"/>
      <c r="NZ156" s="207"/>
      <c r="OA156" s="169"/>
      <c r="OB156" s="169"/>
      <c r="OC156" s="169"/>
      <c r="OD156" s="169"/>
      <c r="OE156" s="169"/>
      <c r="OF156" s="169"/>
      <c r="OG156" s="169"/>
      <c r="OH156" s="169"/>
      <c r="OI156" s="259"/>
      <c r="OJ156" s="260"/>
      <c r="OK156" s="261"/>
      <c r="OL156" s="160"/>
      <c r="OM156" s="19"/>
      <c r="ON156" s="19"/>
      <c r="OO156" s="19"/>
      <c r="OP156" s="19"/>
      <c r="OQ156" s="168"/>
      <c r="OR156" s="494"/>
      <c r="OS156" s="494"/>
      <c r="OT156" s="494"/>
      <c r="OU156" s="494"/>
      <c r="OV156" s="494"/>
      <c r="OW156" s="169"/>
      <c r="OX156" s="169"/>
      <c r="OY156" s="169"/>
      <c r="OZ156" s="169"/>
      <c r="PA156" s="169"/>
      <c r="PB156" s="259"/>
      <c r="PC156" s="512"/>
      <c r="PD156" s="261"/>
      <c r="PE156" s="160"/>
      <c r="PF156" s="168"/>
      <c r="PG156" s="207"/>
      <c r="PH156" s="207"/>
      <c r="PI156" s="207"/>
      <c r="PJ156" s="207"/>
      <c r="PK156" s="207"/>
      <c r="PL156" s="169"/>
      <c r="PM156" s="169"/>
      <c r="PN156" s="169"/>
      <c r="PO156" s="169"/>
      <c r="PP156" s="169"/>
      <c r="PQ156" s="259"/>
      <c r="PR156" s="260"/>
      <c r="PS156" s="261"/>
      <c r="PT156" s="160"/>
      <c r="PU156" s="168"/>
      <c r="PV156" s="207"/>
      <c r="PW156" s="207"/>
      <c r="PX156" s="207"/>
      <c r="PY156" s="207"/>
      <c r="PZ156" s="207"/>
      <c r="QA156" s="169"/>
      <c r="QB156" s="169"/>
      <c r="QC156" s="169"/>
      <c r="QD156" s="169"/>
      <c r="QE156" s="169"/>
      <c r="QF156" s="259"/>
      <c r="QG156" s="260"/>
      <c r="QH156" s="261"/>
      <c r="QI156" s="160"/>
      <c r="QJ156" s="168"/>
      <c r="QK156" s="207"/>
      <c r="QL156" s="207"/>
      <c r="QM156" s="207"/>
      <c r="QN156" s="207"/>
      <c r="QO156" s="207"/>
      <c r="QP156" s="169"/>
      <c r="QQ156" s="169"/>
      <c r="QR156" s="169"/>
      <c r="QS156" s="169"/>
      <c r="QT156" s="169"/>
      <c r="QU156" s="259"/>
      <c r="QV156" s="260"/>
      <c r="QW156" s="261"/>
      <c r="QX156" s="160"/>
      <c r="QY156" s="168"/>
      <c r="QZ156" s="207"/>
      <c r="RA156" s="207"/>
      <c r="RB156" s="207"/>
      <c r="RC156" s="207"/>
      <c r="RD156" s="207"/>
      <c r="RE156" s="169"/>
      <c r="RF156" s="169"/>
      <c r="RG156" s="169"/>
      <c r="RH156" s="169"/>
      <c r="RI156" s="169"/>
      <c r="RJ156" s="259"/>
      <c r="RK156" s="260"/>
      <c r="RL156" s="261"/>
      <c r="RM156" s="160"/>
    </row>
    <row r="157" spans="1:481" ht="14.4">
      <c r="A157" s="168"/>
      <c r="B157" s="207"/>
      <c r="C157" s="207"/>
      <c r="D157" s="207"/>
      <c r="E157" s="207"/>
      <c r="F157" s="207"/>
      <c r="G157" s="169"/>
      <c r="H157" s="169"/>
      <c r="I157" s="169"/>
      <c r="J157" s="169"/>
      <c r="K157" s="169"/>
      <c r="L157" s="259"/>
      <c r="M157" s="260"/>
      <c r="N157" s="261"/>
      <c r="O157" s="160"/>
      <c r="P157" s="19"/>
      <c r="Q157" s="168"/>
      <c r="R157" s="207"/>
      <c r="S157" s="207"/>
      <c r="T157" s="207"/>
      <c r="U157" s="207"/>
      <c r="V157" s="207"/>
      <c r="W157" s="169"/>
      <c r="X157" s="169"/>
      <c r="Y157" s="169"/>
      <c r="Z157" s="169"/>
      <c r="AA157" s="169"/>
      <c r="AB157" s="259"/>
      <c r="AC157" s="260"/>
      <c r="AD157" s="261"/>
      <c r="AE157" s="160"/>
      <c r="AF157" s="168"/>
      <c r="AG157" s="207"/>
      <c r="AH157" s="207"/>
      <c r="AI157" s="207"/>
      <c r="AJ157" s="207"/>
      <c r="AK157" s="207"/>
      <c r="AL157" s="169"/>
      <c r="AM157" s="169"/>
      <c r="AN157" s="169"/>
      <c r="AO157" s="169"/>
      <c r="AP157" s="169"/>
      <c r="AQ157" s="259"/>
      <c r="AR157" s="260"/>
      <c r="AS157" s="261"/>
      <c r="AT157" s="160"/>
      <c r="AU157" s="168"/>
      <c r="AV157" s="207"/>
      <c r="AW157" s="207"/>
      <c r="AX157" s="207"/>
      <c r="AY157" s="207"/>
      <c r="AZ157" s="207"/>
      <c r="BA157" s="169"/>
      <c r="BB157" s="169"/>
      <c r="BC157" s="169"/>
      <c r="BD157" s="169"/>
      <c r="BE157" s="169"/>
      <c r="BF157" s="259"/>
      <c r="BG157" s="260"/>
      <c r="BH157" s="261"/>
      <c r="BI157" s="160"/>
      <c r="BJ157" s="160"/>
      <c r="BK157" s="168"/>
      <c r="BL157" s="207"/>
      <c r="BM157" s="207"/>
      <c r="BN157" s="207"/>
      <c r="BO157" s="207"/>
      <c r="BP157" s="207"/>
      <c r="BQ157" s="169"/>
      <c r="BR157" s="169"/>
      <c r="BS157" s="169"/>
      <c r="BT157" s="169"/>
      <c r="BU157" s="169"/>
      <c r="BV157" s="259"/>
      <c r="BW157" s="260"/>
      <c r="BX157" s="261"/>
      <c r="BY157" s="160"/>
      <c r="BZ157" s="160"/>
      <c r="CA157" s="168"/>
      <c r="CB157" s="207"/>
      <c r="CC157" s="207"/>
      <c r="CD157" s="207"/>
      <c r="CE157" s="207"/>
      <c r="CF157" s="207"/>
      <c r="CG157" s="169"/>
      <c r="CH157" s="169"/>
      <c r="CI157" s="169"/>
      <c r="CJ157" s="169"/>
      <c r="CK157" s="169"/>
      <c r="CL157" s="259"/>
      <c r="CM157" s="260"/>
      <c r="CN157" s="261"/>
      <c r="CO157" s="160"/>
      <c r="CP157" s="168"/>
      <c r="CQ157" s="395"/>
      <c r="CR157" s="395"/>
      <c r="CS157" s="395"/>
      <c r="CT157" s="395"/>
      <c r="CU157" s="395"/>
      <c r="CV157" s="169"/>
      <c r="CW157" s="169"/>
      <c r="CX157" s="169"/>
      <c r="CY157" s="169"/>
      <c r="CZ157" s="169"/>
      <c r="DA157" s="259"/>
      <c r="DB157" s="419"/>
      <c r="DC157" s="261"/>
      <c r="DD157" s="160"/>
      <c r="DE157" s="168"/>
      <c r="DF157" s="207"/>
      <c r="DG157" s="207"/>
      <c r="DH157" s="207"/>
      <c r="DI157" s="207"/>
      <c r="DJ157" s="207"/>
      <c r="DK157" s="169"/>
      <c r="DL157" s="169"/>
      <c r="DM157" s="169"/>
      <c r="DN157" s="169"/>
      <c r="DO157" s="169"/>
      <c r="DP157" s="259"/>
      <c r="DQ157" s="260"/>
      <c r="DR157" s="261"/>
      <c r="DS157" s="160"/>
      <c r="DT157" s="168"/>
      <c r="DU157" s="207"/>
      <c r="DV157" s="207"/>
      <c r="DW157" s="207"/>
      <c r="DX157" s="207"/>
      <c r="DY157" s="207"/>
      <c r="DZ157" s="169"/>
      <c r="EA157" s="169"/>
      <c r="EB157" s="169"/>
      <c r="EC157" s="169"/>
      <c r="ED157" s="169"/>
      <c r="EE157" s="259"/>
      <c r="EF157" s="260"/>
      <c r="EG157" s="261"/>
      <c r="EH157" s="160"/>
      <c r="EI157" s="168"/>
      <c r="EJ157" s="207"/>
      <c r="EK157" s="207"/>
      <c r="EL157" s="207"/>
      <c r="EM157" s="207"/>
      <c r="EN157" s="207"/>
      <c r="EO157" s="169"/>
      <c r="EP157" s="169"/>
      <c r="EQ157" s="169"/>
      <c r="ER157" s="169"/>
      <c r="ES157" s="169"/>
      <c r="ET157" s="259"/>
      <c r="EU157" s="260"/>
      <c r="EV157" s="261"/>
      <c r="EW157" s="160"/>
      <c r="EX157" s="168"/>
      <c r="EY157" s="207"/>
      <c r="EZ157" s="207"/>
      <c r="FA157" s="207"/>
      <c r="FB157" s="207"/>
      <c r="FC157" s="207"/>
      <c r="FD157" s="169"/>
      <c r="FE157" s="169"/>
      <c r="FF157" s="169"/>
      <c r="FG157" s="169"/>
      <c r="FH157" s="169"/>
      <c r="FI157" s="259"/>
      <c r="FJ157" s="260"/>
      <c r="FK157" s="261"/>
      <c r="FL157" s="160"/>
      <c r="FM157" s="168"/>
      <c r="FN157" s="207"/>
      <c r="FO157" s="207"/>
      <c r="FP157" s="207"/>
      <c r="FQ157" s="207"/>
      <c r="FR157" s="207"/>
      <c r="FS157" s="169"/>
      <c r="FT157" s="169"/>
      <c r="FU157" s="169"/>
      <c r="FV157" s="169"/>
      <c r="FW157" s="169"/>
      <c r="FX157" s="259"/>
      <c r="FY157" s="260"/>
      <c r="FZ157" s="261"/>
      <c r="GA157" s="160"/>
      <c r="GB157" s="168"/>
      <c r="GC157" s="207"/>
      <c r="GD157" s="207"/>
      <c r="GE157" s="207"/>
      <c r="GF157" s="207"/>
      <c r="GG157" s="207"/>
      <c r="GH157" s="169"/>
      <c r="GI157" s="169"/>
      <c r="GJ157" s="169"/>
      <c r="GK157" s="169"/>
      <c r="GL157" s="169"/>
      <c r="GM157" s="259"/>
      <c r="GN157" s="260"/>
      <c r="GO157" s="261"/>
      <c r="GP157" s="160"/>
      <c r="GQ157" s="168"/>
      <c r="GR157" s="207"/>
      <c r="GS157" s="207"/>
      <c r="GT157" s="207"/>
      <c r="GU157" s="207"/>
      <c r="GV157" s="207"/>
      <c r="GW157" s="169"/>
      <c r="GX157" s="169"/>
      <c r="GY157" s="169"/>
      <c r="GZ157" s="169"/>
      <c r="HA157" s="169"/>
      <c r="HB157" s="259"/>
      <c r="HC157" s="260"/>
      <c r="HD157" s="261"/>
      <c r="HE157" s="160"/>
      <c r="HF157" s="168"/>
      <c r="HG157" s="207"/>
      <c r="HH157" s="207"/>
      <c r="HI157" s="207"/>
      <c r="HJ157" s="207"/>
      <c r="HK157" s="207"/>
      <c r="HL157" s="169"/>
      <c r="HM157" s="169"/>
      <c r="HN157" s="169"/>
      <c r="HO157" s="169"/>
      <c r="HP157" s="169"/>
      <c r="HQ157" s="259"/>
      <c r="HR157" s="260"/>
      <c r="HS157" s="261"/>
      <c r="HT157" s="160"/>
      <c r="HU157" s="168"/>
      <c r="HV157" s="207"/>
      <c r="HW157" s="207"/>
      <c r="HX157" s="207"/>
      <c r="HY157" s="207"/>
      <c r="HZ157" s="207"/>
      <c r="IA157" s="169"/>
      <c r="IB157" s="169"/>
      <c r="IC157" s="169"/>
      <c r="ID157" s="169"/>
      <c r="IE157" s="169"/>
      <c r="IF157" s="259"/>
      <c r="IG157" s="260"/>
      <c r="IH157" s="261"/>
      <c r="II157" s="160"/>
      <c r="IJ157" s="168"/>
      <c r="IK157" s="207"/>
      <c r="IL157" s="207"/>
      <c r="IM157" s="207"/>
      <c r="IN157" s="207"/>
      <c r="IO157" s="207"/>
      <c r="IP157" s="169"/>
      <c r="IQ157" s="169"/>
      <c r="IR157" s="169"/>
      <c r="IS157" s="169"/>
      <c r="IT157" s="169"/>
      <c r="IU157" s="259"/>
      <c r="IV157" s="260"/>
      <c r="IW157" s="261"/>
      <c r="IX157" s="160"/>
      <c r="IY157" s="168"/>
      <c r="IZ157" s="207"/>
      <c r="JA157" s="207"/>
      <c r="JB157" s="207"/>
      <c r="JC157" s="207"/>
      <c r="JD157" s="207"/>
      <c r="JE157" s="169"/>
      <c r="JF157" s="169"/>
      <c r="JG157" s="169"/>
      <c r="JH157" s="169"/>
      <c r="JI157" s="169"/>
      <c r="JJ157" s="259"/>
      <c r="JK157" s="260"/>
      <c r="JL157" s="261"/>
      <c r="JM157" s="160"/>
      <c r="JN157" s="168"/>
      <c r="JO157" s="207"/>
      <c r="JP157" s="207"/>
      <c r="JQ157" s="207"/>
      <c r="JR157" s="207"/>
      <c r="JS157" s="207"/>
      <c r="JT157" s="169"/>
      <c r="JU157" s="169"/>
      <c r="JV157" s="169"/>
      <c r="JW157" s="169"/>
      <c r="JX157" s="169"/>
      <c r="JY157" s="259"/>
      <c r="JZ157" s="260"/>
      <c r="KA157" s="261"/>
      <c r="KB157" s="160"/>
      <c r="KC157" s="168"/>
      <c r="KD157" s="207"/>
      <c r="KE157" s="207"/>
      <c r="KF157" s="207"/>
      <c r="KG157" s="207"/>
      <c r="KH157" s="207"/>
      <c r="KI157" s="169"/>
      <c r="KJ157" s="169"/>
      <c r="KK157" s="169"/>
      <c r="KL157" s="169"/>
      <c r="KM157" s="169"/>
      <c r="KN157" s="259"/>
      <c r="KO157" s="260"/>
      <c r="KP157" s="261"/>
      <c r="KQ157" s="160"/>
      <c r="KR157" s="168"/>
      <c r="KS157" s="207"/>
      <c r="KT157" s="207"/>
      <c r="KU157" s="207"/>
      <c r="KV157" s="207"/>
      <c r="KW157" s="207"/>
      <c r="KX157" s="169"/>
      <c r="KY157" s="169"/>
      <c r="KZ157" s="169"/>
      <c r="LA157" s="169"/>
      <c r="LB157" s="169"/>
      <c r="LC157" s="259"/>
      <c r="LD157" s="260"/>
      <c r="LE157" s="261"/>
      <c r="LF157" s="160"/>
      <c r="LG157" s="160"/>
      <c r="LH157" s="168"/>
      <c r="LI157" s="207"/>
      <c r="LJ157" s="207"/>
      <c r="LK157" s="207"/>
      <c r="LL157" s="207"/>
      <c r="LM157" s="207"/>
      <c r="LN157" s="207"/>
      <c r="LO157" s="207"/>
      <c r="LP157" s="169"/>
      <c r="LQ157" s="169"/>
      <c r="LR157" s="169"/>
      <c r="LS157" s="169"/>
      <c r="LT157" s="169"/>
      <c r="LU157" s="169"/>
      <c r="LV157" s="169"/>
      <c r="LW157" s="169"/>
      <c r="LX157" s="259"/>
      <c r="LY157" s="260"/>
      <c r="LZ157" s="261"/>
      <c r="MA157" s="160"/>
      <c r="MB157" s="160"/>
      <c r="MC157" s="168"/>
      <c r="MD157" s="207"/>
      <c r="ME157" s="207"/>
      <c r="MF157" s="207"/>
      <c r="MG157" s="207"/>
      <c r="MH157" s="207"/>
      <c r="MI157" s="207"/>
      <c r="MJ157" s="207"/>
      <c r="MK157" s="169"/>
      <c r="ML157" s="169"/>
      <c r="MM157" s="169"/>
      <c r="MN157" s="169"/>
      <c r="MO157" s="169"/>
      <c r="MP157" s="169"/>
      <c r="MQ157" s="169"/>
      <c r="MR157" s="169"/>
      <c r="MS157" s="259"/>
      <c r="MT157" s="260"/>
      <c r="MU157" s="261"/>
      <c r="MV157" s="160"/>
      <c r="MW157" s="19"/>
      <c r="MX157" s="168"/>
      <c r="MY157" s="207"/>
      <c r="MZ157" s="207"/>
      <c r="NA157" s="207"/>
      <c r="NB157" s="207"/>
      <c r="NC157" s="207"/>
      <c r="ND157" s="207"/>
      <c r="NE157" s="207"/>
      <c r="NF157" s="169"/>
      <c r="NG157" s="169"/>
      <c r="NH157" s="169"/>
      <c r="NI157" s="169"/>
      <c r="NJ157" s="169"/>
      <c r="NK157" s="169"/>
      <c r="NL157" s="169"/>
      <c r="NM157" s="169"/>
      <c r="NN157" s="259"/>
      <c r="NO157" s="260"/>
      <c r="NP157" s="261"/>
      <c r="NQ157" s="160"/>
      <c r="NR157" s="19"/>
      <c r="NS157" s="168"/>
      <c r="NT157" s="207"/>
      <c r="NU157" s="207"/>
      <c r="NV157" s="207"/>
      <c r="NW157" s="207"/>
      <c r="NX157" s="207"/>
      <c r="NY157" s="207"/>
      <c r="NZ157" s="207"/>
      <c r="OA157" s="169"/>
      <c r="OB157" s="169"/>
      <c r="OC157" s="169"/>
      <c r="OD157" s="169"/>
      <c r="OE157" s="169"/>
      <c r="OF157" s="169"/>
      <c r="OG157" s="169"/>
      <c r="OH157" s="169"/>
      <c r="OI157" s="259"/>
      <c r="OJ157" s="260"/>
      <c r="OK157" s="261"/>
      <c r="OL157" s="160"/>
      <c r="OM157" s="19"/>
      <c r="ON157" s="19"/>
      <c r="OO157" s="19"/>
      <c r="OP157" s="19"/>
      <c r="OQ157" s="168"/>
      <c r="OR157" s="494"/>
      <c r="OS157" s="494"/>
      <c r="OT157" s="494"/>
      <c r="OU157" s="494"/>
      <c r="OV157" s="494"/>
      <c r="OW157" s="169"/>
      <c r="OX157" s="169"/>
      <c r="OY157" s="169"/>
      <c r="OZ157" s="169"/>
      <c r="PA157" s="169"/>
      <c r="PB157" s="259"/>
      <c r="PC157" s="512"/>
      <c r="PD157" s="261"/>
      <c r="PE157" s="160"/>
      <c r="PF157" s="168"/>
      <c r="PG157" s="207"/>
      <c r="PH157" s="207"/>
      <c r="PI157" s="207"/>
      <c r="PJ157" s="207"/>
      <c r="PK157" s="207"/>
      <c r="PL157" s="169"/>
      <c r="PM157" s="169"/>
      <c r="PN157" s="169"/>
      <c r="PO157" s="169"/>
      <c r="PP157" s="169"/>
      <c r="PQ157" s="259"/>
      <c r="PR157" s="260"/>
      <c r="PS157" s="261"/>
      <c r="PT157" s="160"/>
      <c r="PU157" s="168"/>
      <c r="PV157" s="207"/>
      <c r="PW157" s="207"/>
      <c r="PX157" s="207"/>
      <c r="PY157" s="207"/>
      <c r="PZ157" s="207"/>
      <c r="QA157" s="169"/>
      <c r="QB157" s="169"/>
      <c r="QC157" s="169"/>
      <c r="QD157" s="169"/>
      <c r="QE157" s="169"/>
      <c r="QF157" s="259"/>
      <c r="QG157" s="260"/>
      <c r="QH157" s="261"/>
      <c r="QI157" s="160"/>
      <c r="QJ157" s="168"/>
      <c r="QK157" s="207"/>
      <c r="QL157" s="207"/>
      <c r="QM157" s="207"/>
      <c r="QN157" s="207"/>
      <c r="QO157" s="207"/>
      <c r="QP157" s="169"/>
      <c r="QQ157" s="169"/>
      <c r="QR157" s="169"/>
      <c r="QS157" s="169"/>
      <c r="QT157" s="169"/>
      <c r="QU157" s="259"/>
      <c r="QV157" s="260"/>
      <c r="QW157" s="261"/>
      <c r="QX157" s="160"/>
      <c r="QY157" s="168"/>
      <c r="QZ157" s="207"/>
      <c r="RA157" s="207"/>
      <c r="RB157" s="207"/>
      <c r="RC157" s="207"/>
      <c r="RD157" s="207"/>
      <c r="RE157" s="169"/>
      <c r="RF157" s="169"/>
      <c r="RG157" s="169"/>
      <c r="RH157" s="169"/>
      <c r="RI157" s="169"/>
      <c r="RJ157" s="259"/>
      <c r="RK157" s="260"/>
      <c r="RL157" s="261"/>
      <c r="RM157" s="160"/>
    </row>
    <row r="158" spans="1:481" ht="14.4">
      <c r="A158" s="168"/>
      <c r="B158" s="207"/>
      <c r="C158" s="207"/>
      <c r="D158" s="207"/>
      <c r="E158" s="207"/>
      <c r="F158" s="207"/>
      <c r="G158" s="257"/>
      <c r="H158" s="257"/>
      <c r="I158" s="169"/>
      <c r="J158" s="258"/>
      <c r="K158" s="258"/>
      <c r="L158" s="259"/>
      <c r="M158" s="260"/>
      <c r="N158" s="261"/>
      <c r="O158" s="160"/>
      <c r="P158" s="19"/>
      <c r="Q158" s="168"/>
      <c r="R158" s="207"/>
      <c r="S158" s="207"/>
      <c r="T158" s="207"/>
      <c r="U158" s="207"/>
      <c r="V158" s="207"/>
      <c r="W158" s="257"/>
      <c r="X158" s="257"/>
      <c r="Y158" s="169"/>
      <c r="Z158" s="258"/>
      <c r="AA158" s="258"/>
      <c r="AB158" s="259"/>
      <c r="AC158" s="260"/>
      <c r="AD158" s="261"/>
      <c r="AE158" s="160"/>
      <c r="AF158" s="168"/>
      <c r="AG158" s="207"/>
      <c r="AH158" s="207"/>
      <c r="AI158" s="207"/>
      <c r="AJ158" s="207"/>
      <c r="AK158" s="207"/>
      <c r="AL158" s="257"/>
      <c r="AM158" s="257"/>
      <c r="AN158" s="169"/>
      <c r="AO158" s="258"/>
      <c r="AP158" s="258"/>
      <c r="AQ158" s="259"/>
      <c r="AR158" s="260"/>
      <c r="AS158" s="261"/>
      <c r="AT158" s="160"/>
      <c r="AU158" s="168"/>
      <c r="AV158" s="207"/>
      <c r="AW158" s="207"/>
      <c r="AX158" s="207"/>
      <c r="AY158" s="207"/>
      <c r="AZ158" s="207"/>
      <c r="BA158" s="257"/>
      <c r="BB158" s="257"/>
      <c r="BC158" s="169"/>
      <c r="BD158" s="258"/>
      <c r="BE158" s="258"/>
      <c r="BF158" s="259"/>
      <c r="BG158" s="260"/>
      <c r="BH158" s="261"/>
      <c r="BI158" s="160"/>
      <c r="BJ158" s="160"/>
      <c r="BK158" s="168"/>
      <c r="BL158" s="207"/>
      <c r="BM158" s="207"/>
      <c r="BN158" s="207"/>
      <c r="BO158" s="207"/>
      <c r="BP158" s="207"/>
      <c r="BQ158" s="257"/>
      <c r="BR158" s="257"/>
      <c r="BS158" s="169"/>
      <c r="BT158" s="258"/>
      <c r="BU158" s="258"/>
      <c r="BV158" s="259"/>
      <c r="BW158" s="260"/>
      <c r="BX158" s="261"/>
      <c r="BY158" s="160"/>
      <c r="BZ158" s="160"/>
      <c r="CA158" s="168"/>
      <c r="CB158" s="207"/>
      <c r="CC158" s="207"/>
      <c r="CD158" s="207"/>
      <c r="CE158" s="207"/>
      <c r="CF158" s="207"/>
      <c r="CG158" s="257"/>
      <c r="CH158" s="257"/>
      <c r="CI158" s="169"/>
      <c r="CJ158" s="258"/>
      <c r="CK158" s="258"/>
      <c r="CL158" s="259"/>
      <c r="CM158" s="260"/>
      <c r="CN158" s="261"/>
      <c r="CO158" s="160"/>
      <c r="CP158" s="168"/>
      <c r="CQ158" s="395"/>
      <c r="CR158" s="395"/>
      <c r="CS158" s="395"/>
      <c r="CT158" s="395"/>
      <c r="CU158" s="395"/>
      <c r="CV158" s="417"/>
      <c r="CW158" s="417"/>
      <c r="CX158" s="169"/>
      <c r="CY158" s="418"/>
      <c r="CZ158" s="418"/>
      <c r="DA158" s="259"/>
      <c r="DB158" s="419"/>
      <c r="DC158" s="261"/>
      <c r="DD158" s="160"/>
      <c r="DE158" s="168"/>
      <c r="DF158" s="207"/>
      <c r="DG158" s="207"/>
      <c r="DH158" s="207"/>
      <c r="DI158" s="207"/>
      <c r="DJ158" s="207"/>
      <c r="DK158" s="257"/>
      <c r="DL158" s="257"/>
      <c r="DM158" s="169"/>
      <c r="DN158" s="258"/>
      <c r="DO158" s="258"/>
      <c r="DP158" s="259"/>
      <c r="DQ158" s="260"/>
      <c r="DR158" s="261"/>
      <c r="DS158" s="160"/>
      <c r="DT158" s="168"/>
      <c r="DU158" s="207"/>
      <c r="DV158" s="207"/>
      <c r="DW158" s="207"/>
      <c r="DX158" s="207"/>
      <c r="DY158" s="207"/>
      <c r="DZ158" s="257"/>
      <c r="EA158" s="257"/>
      <c r="EB158" s="169"/>
      <c r="EC158" s="258"/>
      <c r="ED158" s="258"/>
      <c r="EE158" s="259"/>
      <c r="EF158" s="260"/>
      <c r="EG158" s="261"/>
      <c r="EH158" s="160"/>
      <c r="EI158" s="168"/>
      <c r="EJ158" s="207"/>
      <c r="EK158" s="207"/>
      <c r="EL158" s="207"/>
      <c r="EM158" s="207"/>
      <c r="EN158" s="207"/>
      <c r="EO158" s="257"/>
      <c r="EP158" s="257"/>
      <c r="EQ158" s="169"/>
      <c r="ER158" s="258"/>
      <c r="ES158" s="258"/>
      <c r="ET158" s="259"/>
      <c r="EU158" s="260"/>
      <c r="EV158" s="261"/>
      <c r="EW158" s="160"/>
      <c r="EX158" s="168"/>
      <c r="EY158" s="207"/>
      <c r="EZ158" s="207"/>
      <c r="FA158" s="207"/>
      <c r="FB158" s="207"/>
      <c r="FC158" s="207"/>
      <c r="FD158" s="257"/>
      <c r="FE158" s="257"/>
      <c r="FF158" s="169"/>
      <c r="FG158" s="258"/>
      <c r="FH158" s="258"/>
      <c r="FI158" s="259"/>
      <c r="FJ158" s="260"/>
      <c r="FK158" s="261"/>
      <c r="FL158" s="160"/>
      <c r="FM158" s="168"/>
      <c r="FN158" s="207"/>
      <c r="FO158" s="207"/>
      <c r="FP158" s="207"/>
      <c r="FQ158" s="207"/>
      <c r="FR158" s="207"/>
      <c r="FS158" s="257"/>
      <c r="FT158" s="257"/>
      <c r="FU158" s="169"/>
      <c r="FV158" s="258"/>
      <c r="FW158" s="258"/>
      <c r="FX158" s="259"/>
      <c r="FY158" s="260"/>
      <c r="FZ158" s="261"/>
      <c r="GA158" s="160"/>
      <c r="GB158" s="168"/>
      <c r="GC158" s="207"/>
      <c r="GD158" s="207"/>
      <c r="GE158" s="207"/>
      <c r="GF158" s="207"/>
      <c r="GG158" s="207"/>
      <c r="GH158" s="257"/>
      <c r="GI158" s="257"/>
      <c r="GJ158" s="169"/>
      <c r="GK158" s="258"/>
      <c r="GL158" s="258"/>
      <c r="GM158" s="259"/>
      <c r="GN158" s="260"/>
      <c r="GO158" s="261"/>
      <c r="GP158" s="160"/>
      <c r="GQ158" s="168"/>
      <c r="GR158" s="207"/>
      <c r="GS158" s="207"/>
      <c r="GT158" s="207"/>
      <c r="GU158" s="207"/>
      <c r="GV158" s="207"/>
      <c r="GW158" s="257"/>
      <c r="GX158" s="257"/>
      <c r="GY158" s="169"/>
      <c r="GZ158" s="258"/>
      <c r="HA158" s="258"/>
      <c r="HB158" s="259"/>
      <c r="HC158" s="260"/>
      <c r="HD158" s="261"/>
      <c r="HE158" s="160"/>
      <c r="HF158" s="168"/>
      <c r="HG158" s="207"/>
      <c r="HH158" s="207"/>
      <c r="HI158" s="207"/>
      <c r="HJ158" s="207"/>
      <c r="HK158" s="207"/>
      <c r="HL158" s="257"/>
      <c r="HM158" s="257"/>
      <c r="HN158" s="169"/>
      <c r="HO158" s="258"/>
      <c r="HP158" s="258"/>
      <c r="HQ158" s="259"/>
      <c r="HR158" s="260"/>
      <c r="HS158" s="261"/>
      <c r="HT158" s="160"/>
      <c r="HU158" s="168"/>
      <c r="HV158" s="207"/>
      <c r="HW158" s="207"/>
      <c r="HX158" s="207"/>
      <c r="HY158" s="207"/>
      <c r="HZ158" s="207"/>
      <c r="IA158" s="257"/>
      <c r="IB158" s="257"/>
      <c r="IC158" s="169"/>
      <c r="ID158" s="258"/>
      <c r="IE158" s="258"/>
      <c r="IF158" s="259"/>
      <c r="IG158" s="260"/>
      <c r="IH158" s="261"/>
      <c r="II158" s="160"/>
      <c r="IJ158" s="168"/>
      <c r="IK158" s="207"/>
      <c r="IL158" s="207"/>
      <c r="IM158" s="207"/>
      <c r="IN158" s="207"/>
      <c r="IO158" s="207"/>
      <c r="IP158" s="257"/>
      <c r="IQ158" s="257"/>
      <c r="IR158" s="169"/>
      <c r="IS158" s="258"/>
      <c r="IT158" s="258"/>
      <c r="IU158" s="259"/>
      <c r="IV158" s="260"/>
      <c r="IW158" s="261"/>
      <c r="IX158" s="160"/>
      <c r="IY158" s="168"/>
      <c r="IZ158" s="207"/>
      <c r="JA158" s="207"/>
      <c r="JB158" s="207"/>
      <c r="JC158" s="207"/>
      <c r="JD158" s="207"/>
      <c r="JE158" s="257"/>
      <c r="JF158" s="257"/>
      <c r="JG158" s="169"/>
      <c r="JH158" s="258"/>
      <c r="JI158" s="258"/>
      <c r="JJ158" s="259"/>
      <c r="JK158" s="260"/>
      <c r="JL158" s="261"/>
      <c r="JM158" s="160"/>
      <c r="JN158" s="168"/>
      <c r="JO158" s="207"/>
      <c r="JP158" s="207"/>
      <c r="JQ158" s="207"/>
      <c r="JR158" s="207"/>
      <c r="JS158" s="207"/>
      <c r="JT158" s="257"/>
      <c r="JU158" s="257"/>
      <c r="JV158" s="169"/>
      <c r="JW158" s="258"/>
      <c r="JX158" s="258"/>
      <c r="JY158" s="259"/>
      <c r="JZ158" s="260"/>
      <c r="KA158" s="261"/>
      <c r="KB158" s="160"/>
      <c r="KC158" s="168"/>
      <c r="KD158" s="207"/>
      <c r="KE158" s="207"/>
      <c r="KF158" s="207"/>
      <c r="KG158" s="207"/>
      <c r="KH158" s="207"/>
      <c r="KI158" s="257"/>
      <c r="KJ158" s="257"/>
      <c r="KK158" s="169"/>
      <c r="KL158" s="258"/>
      <c r="KM158" s="258"/>
      <c r="KN158" s="259"/>
      <c r="KO158" s="260"/>
      <c r="KP158" s="261"/>
      <c r="KQ158" s="160"/>
      <c r="KR158" s="168"/>
      <c r="KS158" s="207"/>
      <c r="KT158" s="207"/>
      <c r="KU158" s="207"/>
      <c r="KV158" s="207"/>
      <c r="KW158" s="207"/>
      <c r="KX158" s="257"/>
      <c r="KY158" s="257"/>
      <c r="KZ158" s="169"/>
      <c r="LA158" s="258"/>
      <c r="LB158" s="258"/>
      <c r="LC158" s="259"/>
      <c r="LD158" s="260"/>
      <c r="LE158" s="261"/>
      <c r="LF158" s="160"/>
      <c r="LG158" s="160"/>
      <c r="LH158" s="168"/>
      <c r="LI158" s="207"/>
      <c r="LJ158" s="207"/>
      <c r="LK158" s="207"/>
      <c r="LL158" s="207"/>
      <c r="LM158" s="207"/>
      <c r="LN158" s="207"/>
      <c r="LO158" s="207"/>
      <c r="LP158" s="257"/>
      <c r="LQ158" s="257"/>
      <c r="LR158" s="257"/>
      <c r="LS158" s="257"/>
      <c r="LT158" s="257"/>
      <c r="LU158" s="169"/>
      <c r="LV158" s="258"/>
      <c r="LW158" s="258"/>
      <c r="LX158" s="259"/>
      <c r="LY158" s="260"/>
      <c r="LZ158" s="261"/>
      <c r="MA158" s="160"/>
      <c r="MB158" s="160"/>
      <c r="MC158" s="168"/>
      <c r="MD158" s="207"/>
      <c r="ME158" s="207"/>
      <c r="MF158" s="207"/>
      <c r="MG158" s="207"/>
      <c r="MH158" s="207"/>
      <c r="MI158" s="207"/>
      <c r="MJ158" s="207"/>
      <c r="MK158" s="257"/>
      <c r="ML158" s="257"/>
      <c r="MM158" s="257"/>
      <c r="MN158" s="257"/>
      <c r="MO158" s="257"/>
      <c r="MP158" s="169"/>
      <c r="MQ158" s="258"/>
      <c r="MR158" s="258"/>
      <c r="MS158" s="259"/>
      <c r="MT158" s="260"/>
      <c r="MU158" s="261"/>
      <c r="MV158" s="160"/>
      <c r="MW158" s="19"/>
      <c r="MX158" s="168"/>
      <c r="MY158" s="207"/>
      <c r="MZ158" s="207"/>
      <c r="NA158" s="207"/>
      <c r="NB158" s="207"/>
      <c r="NC158" s="207"/>
      <c r="ND158" s="207"/>
      <c r="NE158" s="207"/>
      <c r="NF158" s="257"/>
      <c r="NG158" s="257"/>
      <c r="NH158" s="257"/>
      <c r="NI158" s="257"/>
      <c r="NJ158" s="257"/>
      <c r="NK158" s="169"/>
      <c r="NL158" s="258"/>
      <c r="NM158" s="258"/>
      <c r="NN158" s="259"/>
      <c r="NO158" s="260"/>
      <c r="NP158" s="261"/>
      <c r="NQ158" s="160"/>
      <c r="NR158" s="19"/>
      <c r="NS158" s="168"/>
      <c r="NT158" s="207"/>
      <c r="NU158" s="207"/>
      <c r="NV158" s="207"/>
      <c r="NW158" s="207"/>
      <c r="NX158" s="207"/>
      <c r="NY158" s="207"/>
      <c r="NZ158" s="207"/>
      <c r="OA158" s="257"/>
      <c r="OB158" s="257"/>
      <c r="OC158" s="257"/>
      <c r="OD158" s="257"/>
      <c r="OE158" s="257"/>
      <c r="OF158" s="169"/>
      <c r="OG158" s="258"/>
      <c r="OH158" s="258"/>
      <c r="OI158" s="259"/>
      <c r="OJ158" s="260"/>
      <c r="OK158" s="261"/>
      <c r="OL158" s="160"/>
      <c r="OM158" s="19"/>
      <c r="ON158" s="19"/>
      <c r="OO158" s="19"/>
      <c r="OP158" s="19"/>
      <c r="OQ158" s="168"/>
      <c r="OR158" s="494"/>
      <c r="OS158" s="494"/>
      <c r="OT158" s="494"/>
      <c r="OU158" s="494"/>
      <c r="OV158" s="494"/>
      <c r="OW158" s="510"/>
      <c r="OX158" s="510"/>
      <c r="OY158" s="169"/>
      <c r="OZ158" s="511"/>
      <c r="PA158" s="511"/>
      <c r="PB158" s="259"/>
      <c r="PC158" s="512"/>
      <c r="PD158" s="261"/>
      <c r="PE158" s="160"/>
      <c r="PF158" s="168"/>
      <c r="PG158" s="207"/>
      <c r="PH158" s="207"/>
      <c r="PI158" s="207"/>
      <c r="PJ158" s="207"/>
      <c r="PK158" s="207"/>
      <c r="PL158" s="257"/>
      <c r="PM158" s="257"/>
      <c r="PN158" s="169"/>
      <c r="PO158" s="258"/>
      <c r="PP158" s="258"/>
      <c r="PQ158" s="259"/>
      <c r="PR158" s="260"/>
      <c r="PS158" s="261"/>
      <c r="PT158" s="160"/>
      <c r="PU158" s="168"/>
      <c r="PV158" s="207"/>
      <c r="PW158" s="207"/>
      <c r="PX158" s="207"/>
      <c r="PY158" s="207"/>
      <c r="PZ158" s="207"/>
      <c r="QA158" s="257"/>
      <c r="QB158" s="257"/>
      <c r="QC158" s="169"/>
      <c r="QD158" s="258"/>
      <c r="QE158" s="258"/>
      <c r="QF158" s="259"/>
      <c r="QG158" s="260"/>
      <c r="QH158" s="261"/>
      <c r="QI158" s="160"/>
      <c r="QJ158" s="168"/>
      <c r="QK158" s="207"/>
      <c r="QL158" s="207"/>
      <c r="QM158" s="207"/>
      <c r="QN158" s="207"/>
      <c r="QO158" s="207"/>
      <c r="QP158" s="257"/>
      <c r="QQ158" s="257"/>
      <c r="QR158" s="169"/>
      <c r="QS158" s="258"/>
      <c r="QT158" s="258"/>
      <c r="QU158" s="259"/>
      <c r="QV158" s="260"/>
      <c r="QW158" s="261"/>
      <c r="QX158" s="160"/>
      <c r="QY158" s="168"/>
      <c r="QZ158" s="207"/>
      <c r="RA158" s="207"/>
      <c r="RB158" s="207"/>
      <c r="RC158" s="207"/>
      <c r="RD158" s="207"/>
      <c r="RE158" s="257"/>
      <c r="RF158" s="257"/>
      <c r="RG158" s="169"/>
      <c r="RH158" s="258"/>
      <c r="RI158" s="258"/>
      <c r="RJ158" s="259"/>
      <c r="RK158" s="260"/>
      <c r="RL158" s="261"/>
      <c r="RM158" s="160"/>
    </row>
    <row r="159" spans="1:481" ht="14.4">
      <c r="A159" s="257"/>
      <c r="B159" s="258"/>
      <c r="C159" s="258"/>
      <c r="D159" s="257"/>
      <c r="E159" s="257"/>
      <c r="F159" s="257"/>
      <c r="G159" s="169"/>
      <c r="H159" s="169"/>
      <c r="I159" s="169"/>
      <c r="J159" s="169"/>
      <c r="K159" s="169"/>
      <c r="L159" s="259"/>
      <c r="M159" s="260"/>
      <c r="N159" s="261"/>
      <c r="O159" s="160"/>
      <c r="P159" s="19"/>
      <c r="Q159" s="257"/>
      <c r="R159" s="258"/>
      <c r="S159" s="258"/>
      <c r="T159" s="257"/>
      <c r="U159" s="257"/>
      <c r="V159" s="257"/>
      <c r="W159" s="169"/>
      <c r="X159" s="169"/>
      <c r="Y159" s="169"/>
      <c r="Z159" s="169"/>
      <c r="AA159" s="169"/>
      <c r="AB159" s="259"/>
      <c r="AC159" s="260"/>
      <c r="AD159" s="261"/>
      <c r="AE159" s="160"/>
      <c r="AF159" s="257"/>
      <c r="AG159" s="258"/>
      <c r="AH159" s="258"/>
      <c r="AI159" s="257"/>
      <c r="AJ159" s="257"/>
      <c r="AK159" s="257"/>
      <c r="AL159" s="169"/>
      <c r="AM159" s="169"/>
      <c r="AN159" s="169"/>
      <c r="AO159" s="169"/>
      <c r="AP159" s="169"/>
      <c r="AQ159" s="259"/>
      <c r="AR159" s="260"/>
      <c r="AS159" s="261"/>
      <c r="AT159" s="160"/>
      <c r="AU159" s="257"/>
      <c r="AV159" s="258"/>
      <c r="AW159" s="258"/>
      <c r="AX159" s="257"/>
      <c r="AY159" s="257"/>
      <c r="AZ159" s="257"/>
      <c r="BA159" s="169"/>
      <c r="BB159" s="169"/>
      <c r="BC159" s="169"/>
      <c r="BD159" s="169"/>
      <c r="BE159" s="169"/>
      <c r="BF159" s="259"/>
      <c r="BG159" s="260"/>
      <c r="BH159" s="261"/>
      <c r="BI159" s="160"/>
      <c r="BJ159" s="160"/>
      <c r="BK159" s="257"/>
      <c r="BL159" s="258"/>
      <c r="BM159" s="258"/>
      <c r="BN159" s="257"/>
      <c r="BO159" s="257"/>
      <c r="BP159" s="257"/>
      <c r="BQ159" s="169"/>
      <c r="BR159" s="169"/>
      <c r="BS159" s="169"/>
      <c r="BT159" s="169"/>
      <c r="BU159" s="169"/>
      <c r="BV159" s="259"/>
      <c r="BW159" s="260"/>
      <c r="BX159" s="261"/>
      <c r="BY159" s="160"/>
      <c r="BZ159" s="160"/>
      <c r="CA159" s="257"/>
      <c r="CB159" s="258"/>
      <c r="CC159" s="258"/>
      <c r="CD159" s="257"/>
      <c r="CE159" s="257"/>
      <c r="CF159" s="257"/>
      <c r="CG159" s="169"/>
      <c r="CH159" s="169"/>
      <c r="CI159" s="169"/>
      <c r="CJ159" s="169"/>
      <c r="CK159" s="169"/>
      <c r="CL159" s="259"/>
      <c r="CM159" s="260"/>
      <c r="CN159" s="261"/>
      <c r="CO159" s="160"/>
      <c r="CP159" s="417"/>
      <c r="CQ159" s="418"/>
      <c r="CR159" s="418"/>
      <c r="CS159" s="417"/>
      <c r="CT159" s="417"/>
      <c r="CU159" s="417"/>
      <c r="CV159" s="169"/>
      <c r="CW159" s="169"/>
      <c r="CX159" s="169"/>
      <c r="CY159" s="169"/>
      <c r="CZ159" s="169"/>
      <c r="DA159" s="259"/>
      <c r="DB159" s="419"/>
      <c r="DC159" s="261"/>
      <c r="DD159" s="160"/>
      <c r="DE159" s="257"/>
      <c r="DF159" s="258"/>
      <c r="DG159" s="258"/>
      <c r="DH159" s="257"/>
      <c r="DI159" s="257"/>
      <c r="DJ159" s="257"/>
      <c r="DK159" s="169"/>
      <c r="DL159" s="169"/>
      <c r="DM159" s="169"/>
      <c r="DN159" s="169"/>
      <c r="DO159" s="169"/>
      <c r="DP159" s="259"/>
      <c r="DQ159" s="260"/>
      <c r="DR159" s="261"/>
      <c r="DS159" s="160"/>
      <c r="DT159" s="257"/>
      <c r="DU159" s="258"/>
      <c r="DV159" s="258"/>
      <c r="DW159" s="257"/>
      <c r="DX159" s="257"/>
      <c r="DY159" s="257"/>
      <c r="DZ159" s="169"/>
      <c r="EA159" s="169"/>
      <c r="EB159" s="169"/>
      <c r="EC159" s="169"/>
      <c r="ED159" s="169"/>
      <c r="EE159" s="259"/>
      <c r="EF159" s="260"/>
      <c r="EG159" s="261"/>
      <c r="EH159" s="160"/>
      <c r="EI159" s="257"/>
      <c r="EJ159" s="258"/>
      <c r="EK159" s="258"/>
      <c r="EL159" s="257"/>
      <c r="EM159" s="257"/>
      <c r="EN159" s="257"/>
      <c r="EO159" s="169"/>
      <c r="EP159" s="169"/>
      <c r="EQ159" s="169"/>
      <c r="ER159" s="169"/>
      <c r="ES159" s="169"/>
      <c r="ET159" s="259"/>
      <c r="EU159" s="260"/>
      <c r="EV159" s="261"/>
      <c r="EW159" s="160"/>
      <c r="EX159" s="257"/>
      <c r="EY159" s="258"/>
      <c r="EZ159" s="258"/>
      <c r="FA159" s="257"/>
      <c r="FB159" s="257"/>
      <c r="FC159" s="257"/>
      <c r="FD159" s="169"/>
      <c r="FE159" s="169"/>
      <c r="FF159" s="169"/>
      <c r="FG159" s="169"/>
      <c r="FH159" s="169"/>
      <c r="FI159" s="259"/>
      <c r="FJ159" s="260"/>
      <c r="FK159" s="261"/>
      <c r="FL159" s="160"/>
      <c r="FM159" s="257"/>
      <c r="FN159" s="258"/>
      <c r="FO159" s="258"/>
      <c r="FP159" s="257"/>
      <c r="FQ159" s="257"/>
      <c r="FR159" s="257"/>
      <c r="FS159" s="169"/>
      <c r="FT159" s="169"/>
      <c r="FU159" s="169"/>
      <c r="FV159" s="169"/>
      <c r="FW159" s="169"/>
      <c r="FX159" s="259"/>
      <c r="FY159" s="260"/>
      <c r="FZ159" s="261"/>
      <c r="GA159" s="160"/>
      <c r="GB159" s="257"/>
      <c r="GC159" s="258"/>
      <c r="GD159" s="258"/>
      <c r="GE159" s="257"/>
      <c r="GF159" s="257"/>
      <c r="GG159" s="257"/>
      <c r="GH159" s="169"/>
      <c r="GI159" s="169"/>
      <c r="GJ159" s="169"/>
      <c r="GK159" s="169"/>
      <c r="GL159" s="169"/>
      <c r="GM159" s="259"/>
      <c r="GN159" s="260"/>
      <c r="GO159" s="261"/>
      <c r="GP159" s="160"/>
      <c r="GQ159" s="257"/>
      <c r="GR159" s="258"/>
      <c r="GS159" s="258"/>
      <c r="GT159" s="257"/>
      <c r="GU159" s="257"/>
      <c r="GV159" s="257"/>
      <c r="GW159" s="169"/>
      <c r="GX159" s="169"/>
      <c r="GY159" s="169"/>
      <c r="GZ159" s="169"/>
      <c r="HA159" s="169"/>
      <c r="HB159" s="259"/>
      <c r="HC159" s="260"/>
      <c r="HD159" s="261"/>
      <c r="HE159" s="160"/>
      <c r="HF159" s="257"/>
      <c r="HG159" s="258"/>
      <c r="HH159" s="258"/>
      <c r="HI159" s="257"/>
      <c r="HJ159" s="257"/>
      <c r="HK159" s="257"/>
      <c r="HL159" s="169"/>
      <c r="HM159" s="169"/>
      <c r="HN159" s="169"/>
      <c r="HO159" s="169"/>
      <c r="HP159" s="169"/>
      <c r="HQ159" s="259"/>
      <c r="HR159" s="260"/>
      <c r="HS159" s="261"/>
      <c r="HT159" s="160"/>
      <c r="HU159" s="257"/>
      <c r="HV159" s="258"/>
      <c r="HW159" s="258"/>
      <c r="HX159" s="257"/>
      <c r="HY159" s="257"/>
      <c r="HZ159" s="257"/>
      <c r="IA159" s="169"/>
      <c r="IB159" s="169"/>
      <c r="IC159" s="169"/>
      <c r="ID159" s="169"/>
      <c r="IE159" s="169"/>
      <c r="IF159" s="259"/>
      <c r="IG159" s="260"/>
      <c r="IH159" s="261"/>
      <c r="II159" s="160"/>
      <c r="IJ159" s="257"/>
      <c r="IK159" s="258"/>
      <c r="IL159" s="258"/>
      <c r="IM159" s="257"/>
      <c r="IN159" s="257"/>
      <c r="IO159" s="257"/>
      <c r="IP159" s="169"/>
      <c r="IQ159" s="169"/>
      <c r="IR159" s="169"/>
      <c r="IS159" s="169"/>
      <c r="IT159" s="169"/>
      <c r="IU159" s="259"/>
      <c r="IV159" s="260"/>
      <c r="IW159" s="261"/>
      <c r="IX159" s="160"/>
      <c r="IY159" s="257"/>
      <c r="IZ159" s="258"/>
      <c r="JA159" s="258"/>
      <c r="JB159" s="257"/>
      <c r="JC159" s="257"/>
      <c r="JD159" s="257"/>
      <c r="JE159" s="169"/>
      <c r="JF159" s="169"/>
      <c r="JG159" s="169"/>
      <c r="JH159" s="169"/>
      <c r="JI159" s="169"/>
      <c r="JJ159" s="259"/>
      <c r="JK159" s="260"/>
      <c r="JL159" s="261"/>
      <c r="JM159" s="160"/>
      <c r="JN159" s="257"/>
      <c r="JO159" s="258"/>
      <c r="JP159" s="258"/>
      <c r="JQ159" s="257"/>
      <c r="JR159" s="257"/>
      <c r="JS159" s="257"/>
      <c r="JT159" s="169"/>
      <c r="JU159" s="169"/>
      <c r="JV159" s="169"/>
      <c r="JW159" s="169"/>
      <c r="JX159" s="169"/>
      <c r="JY159" s="259"/>
      <c r="JZ159" s="260"/>
      <c r="KA159" s="261"/>
      <c r="KB159" s="160"/>
      <c r="KC159" s="257"/>
      <c r="KD159" s="258"/>
      <c r="KE159" s="258"/>
      <c r="KF159" s="257"/>
      <c r="KG159" s="257"/>
      <c r="KH159" s="257"/>
      <c r="KI159" s="169"/>
      <c r="KJ159" s="169"/>
      <c r="KK159" s="169"/>
      <c r="KL159" s="169"/>
      <c r="KM159" s="169"/>
      <c r="KN159" s="259"/>
      <c r="KO159" s="260"/>
      <c r="KP159" s="261"/>
      <c r="KQ159" s="160"/>
      <c r="KR159" s="257"/>
      <c r="KS159" s="258"/>
      <c r="KT159" s="257"/>
      <c r="KU159" s="257"/>
      <c r="KV159" s="257"/>
      <c r="KW159" s="257"/>
      <c r="KX159" s="169"/>
      <c r="KY159" s="169"/>
      <c r="KZ159" s="169"/>
      <c r="LA159" s="169"/>
      <c r="LB159" s="169"/>
      <c r="LC159" s="259"/>
      <c r="LD159" s="260"/>
      <c r="LE159" s="261"/>
      <c r="LF159" s="160"/>
      <c r="LG159" s="160"/>
      <c r="LH159" s="257"/>
      <c r="LI159" s="257"/>
      <c r="LJ159" s="257"/>
      <c r="LK159" s="257"/>
      <c r="LL159" s="257"/>
      <c r="LM159" s="257"/>
      <c r="LN159" s="257"/>
      <c r="LO159" s="257"/>
      <c r="LP159" s="169"/>
      <c r="LQ159" s="169"/>
      <c r="LR159" s="169"/>
      <c r="LS159" s="169"/>
      <c r="LT159" s="169"/>
      <c r="LU159" s="169"/>
      <c r="LV159" s="169"/>
      <c r="LW159" s="169"/>
      <c r="LX159" s="259"/>
      <c r="LY159" s="260"/>
      <c r="LZ159" s="261"/>
      <c r="MA159" s="160"/>
      <c r="MB159" s="160"/>
      <c r="MC159" s="257"/>
      <c r="MD159" s="257"/>
      <c r="ME159" s="257"/>
      <c r="MF159" s="257"/>
      <c r="MG159" s="257"/>
      <c r="MH159" s="257"/>
      <c r="MI159" s="257"/>
      <c r="MJ159" s="257"/>
      <c r="MK159" s="169"/>
      <c r="ML159" s="169"/>
      <c r="MM159" s="169"/>
      <c r="MN159" s="169"/>
      <c r="MO159" s="169"/>
      <c r="MP159" s="169"/>
      <c r="MQ159" s="169"/>
      <c r="MR159" s="169"/>
      <c r="MS159" s="259"/>
      <c r="MT159" s="260"/>
      <c r="MU159" s="261"/>
      <c r="MV159" s="160"/>
      <c r="MW159" s="19"/>
      <c r="MX159" s="257"/>
      <c r="MY159" s="257"/>
      <c r="MZ159" s="257"/>
      <c r="NA159" s="257"/>
      <c r="NB159" s="257"/>
      <c r="NC159" s="257"/>
      <c r="ND159" s="257"/>
      <c r="NE159" s="257"/>
      <c r="NF159" s="169"/>
      <c r="NG159" s="169"/>
      <c r="NH159" s="169"/>
      <c r="NI159" s="169"/>
      <c r="NJ159" s="169"/>
      <c r="NK159" s="169"/>
      <c r="NL159" s="169"/>
      <c r="NM159" s="169"/>
      <c r="NN159" s="259"/>
      <c r="NO159" s="260"/>
      <c r="NP159" s="261"/>
      <c r="NQ159" s="160"/>
      <c r="NR159" s="19"/>
      <c r="NS159" s="257"/>
      <c r="NT159" s="257"/>
      <c r="NU159" s="257"/>
      <c r="NV159" s="257"/>
      <c r="NW159" s="257"/>
      <c r="NX159" s="257"/>
      <c r="NY159" s="257"/>
      <c r="NZ159" s="257"/>
      <c r="OA159" s="169"/>
      <c r="OB159" s="169"/>
      <c r="OC159" s="169"/>
      <c r="OD159" s="169"/>
      <c r="OE159" s="169"/>
      <c r="OF159" s="169"/>
      <c r="OG159" s="169"/>
      <c r="OH159" s="169"/>
      <c r="OI159" s="259"/>
      <c r="OJ159" s="260"/>
      <c r="OK159" s="261"/>
      <c r="OL159" s="160"/>
      <c r="OM159" s="19"/>
      <c r="ON159" s="19"/>
      <c r="OO159" s="19"/>
      <c r="OP159" s="19"/>
      <c r="OQ159" s="510"/>
      <c r="OR159" s="511"/>
      <c r="OS159" s="511"/>
      <c r="OT159" s="510"/>
      <c r="OU159" s="510"/>
      <c r="OV159" s="510"/>
      <c r="OW159" s="169"/>
      <c r="OX159" s="169"/>
      <c r="OY159" s="169"/>
      <c r="OZ159" s="169"/>
      <c r="PA159" s="169"/>
      <c r="PB159" s="259"/>
      <c r="PC159" s="512"/>
      <c r="PD159" s="261"/>
      <c r="PE159" s="160"/>
      <c r="PF159" s="257"/>
      <c r="PG159" s="258"/>
      <c r="PH159" s="258"/>
      <c r="PI159" s="257"/>
      <c r="PJ159" s="257"/>
      <c r="PK159" s="257"/>
      <c r="PL159" s="169"/>
      <c r="PM159" s="169"/>
      <c r="PN159" s="169"/>
      <c r="PO159" s="169"/>
      <c r="PP159" s="169"/>
      <c r="PQ159" s="259"/>
      <c r="PR159" s="260"/>
      <c r="PS159" s="261"/>
      <c r="PT159" s="160"/>
      <c r="PU159" s="257"/>
      <c r="PV159" s="258"/>
      <c r="PW159" s="258"/>
      <c r="PX159" s="257"/>
      <c r="PY159" s="257"/>
      <c r="PZ159" s="257"/>
      <c r="QA159" s="169"/>
      <c r="QB159" s="169"/>
      <c r="QC159" s="169"/>
      <c r="QD159" s="169"/>
      <c r="QE159" s="169"/>
      <c r="QF159" s="259"/>
      <c r="QG159" s="260"/>
      <c r="QH159" s="261"/>
      <c r="QI159" s="160"/>
      <c r="QJ159" s="257"/>
      <c r="QK159" s="258"/>
      <c r="QL159" s="258"/>
      <c r="QM159" s="257"/>
      <c r="QN159" s="257"/>
      <c r="QO159" s="257"/>
      <c r="QP159" s="169"/>
      <c r="QQ159" s="169"/>
      <c r="QR159" s="169"/>
      <c r="QS159" s="169"/>
      <c r="QT159" s="169"/>
      <c r="QU159" s="259"/>
      <c r="QV159" s="260"/>
      <c r="QW159" s="261"/>
      <c r="QX159" s="160"/>
      <c r="QY159" s="257"/>
      <c r="QZ159" s="258"/>
      <c r="RA159" s="258"/>
      <c r="RB159" s="257"/>
      <c r="RC159" s="257"/>
      <c r="RD159" s="257"/>
      <c r="RE159" s="169"/>
      <c r="RF159" s="169"/>
      <c r="RG159" s="169"/>
      <c r="RH159" s="169"/>
      <c r="RI159" s="169"/>
      <c r="RJ159" s="259"/>
      <c r="RK159" s="260"/>
      <c r="RL159" s="261"/>
      <c r="RM159" s="160"/>
    </row>
    <row r="160" spans="1:481" ht="14.4">
      <c r="A160" s="168"/>
      <c r="B160" s="207"/>
      <c r="C160" s="207"/>
      <c r="D160" s="207"/>
      <c r="E160" s="207"/>
      <c r="F160" s="207"/>
      <c r="G160" s="169"/>
      <c r="H160" s="169"/>
      <c r="I160" s="169"/>
      <c r="J160" s="169"/>
      <c r="K160" s="169"/>
      <c r="L160" s="259"/>
      <c r="M160" s="260"/>
      <c r="N160" s="261"/>
      <c r="O160" s="160"/>
      <c r="P160" s="19"/>
      <c r="Q160" s="168"/>
      <c r="R160" s="207"/>
      <c r="S160" s="207"/>
      <c r="T160" s="207"/>
      <c r="U160" s="207"/>
      <c r="V160" s="207"/>
      <c r="W160" s="169"/>
      <c r="X160" s="169"/>
      <c r="Y160" s="169"/>
      <c r="Z160" s="169"/>
      <c r="AA160" s="169"/>
      <c r="AB160" s="259"/>
      <c r="AC160" s="260"/>
      <c r="AD160" s="261"/>
      <c r="AE160" s="160"/>
      <c r="AF160" s="168"/>
      <c r="AG160" s="207"/>
      <c r="AH160" s="207"/>
      <c r="AI160" s="207"/>
      <c r="AJ160" s="207"/>
      <c r="AK160" s="207"/>
      <c r="AL160" s="169"/>
      <c r="AM160" s="169"/>
      <c r="AN160" s="169"/>
      <c r="AO160" s="169"/>
      <c r="AP160" s="169"/>
      <c r="AQ160" s="259"/>
      <c r="AR160" s="260"/>
      <c r="AS160" s="261"/>
      <c r="AT160" s="160"/>
      <c r="AU160" s="168"/>
      <c r="AV160" s="207"/>
      <c r="AW160" s="207"/>
      <c r="AX160" s="207"/>
      <c r="AY160" s="207"/>
      <c r="AZ160" s="207"/>
      <c r="BA160" s="169"/>
      <c r="BB160" s="169"/>
      <c r="BC160" s="169"/>
      <c r="BD160" s="169"/>
      <c r="BE160" s="169"/>
      <c r="BF160" s="259"/>
      <c r="BG160" s="260"/>
      <c r="BH160" s="261"/>
      <c r="BI160" s="160"/>
      <c r="BJ160" s="160"/>
      <c r="BK160" s="168"/>
      <c r="BL160" s="207"/>
      <c r="BM160" s="207"/>
      <c r="BN160" s="207"/>
      <c r="BO160" s="207"/>
      <c r="BP160" s="207"/>
      <c r="BQ160" s="169"/>
      <c r="BR160" s="169"/>
      <c r="BS160" s="169"/>
      <c r="BT160" s="169"/>
      <c r="BU160" s="169"/>
      <c r="BV160" s="259"/>
      <c r="BW160" s="260"/>
      <c r="BX160" s="261"/>
      <c r="BY160" s="160"/>
      <c r="BZ160" s="160"/>
      <c r="CA160" s="168"/>
      <c r="CB160" s="207"/>
      <c r="CC160" s="207"/>
      <c r="CD160" s="207"/>
      <c r="CE160" s="207"/>
      <c r="CF160" s="207"/>
      <c r="CG160" s="169"/>
      <c r="CH160" s="169"/>
      <c r="CI160" s="169"/>
      <c r="CJ160" s="169"/>
      <c r="CK160" s="169"/>
      <c r="CL160" s="259"/>
      <c r="CM160" s="260"/>
      <c r="CN160" s="261"/>
      <c r="CO160" s="160"/>
      <c r="CP160" s="168"/>
      <c r="CQ160" s="395"/>
      <c r="CR160" s="395"/>
      <c r="CS160" s="395"/>
      <c r="CT160" s="395"/>
      <c r="CU160" s="395"/>
      <c r="CV160" s="169"/>
      <c r="CW160" s="169"/>
      <c r="CX160" s="169"/>
      <c r="CY160" s="169"/>
      <c r="CZ160" s="169"/>
      <c r="DA160" s="259"/>
      <c r="DB160" s="419"/>
      <c r="DC160" s="261"/>
      <c r="DD160" s="160"/>
      <c r="DE160" s="168"/>
      <c r="DF160" s="207"/>
      <c r="DG160" s="207"/>
      <c r="DH160" s="207"/>
      <c r="DI160" s="207"/>
      <c r="DJ160" s="207"/>
      <c r="DK160" s="169"/>
      <c r="DL160" s="169"/>
      <c r="DM160" s="169"/>
      <c r="DN160" s="169"/>
      <c r="DO160" s="169"/>
      <c r="DP160" s="259"/>
      <c r="DQ160" s="260"/>
      <c r="DR160" s="261"/>
      <c r="DS160" s="160"/>
      <c r="DT160" s="168"/>
      <c r="DU160" s="207"/>
      <c r="DV160" s="207"/>
      <c r="DW160" s="207"/>
      <c r="DX160" s="207"/>
      <c r="DY160" s="207"/>
      <c r="DZ160" s="169"/>
      <c r="EA160" s="169"/>
      <c r="EB160" s="169"/>
      <c r="EC160" s="169"/>
      <c r="ED160" s="169"/>
      <c r="EE160" s="259"/>
      <c r="EF160" s="260"/>
      <c r="EG160" s="261"/>
      <c r="EH160" s="160"/>
      <c r="EI160" s="168"/>
      <c r="EJ160" s="207"/>
      <c r="EK160" s="207"/>
      <c r="EL160" s="207"/>
      <c r="EM160" s="207"/>
      <c r="EN160" s="207"/>
      <c r="EO160" s="169"/>
      <c r="EP160" s="169"/>
      <c r="EQ160" s="169"/>
      <c r="ER160" s="169"/>
      <c r="ES160" s="169"/>
      <c r="ET160" s="259"/>
      <c r="EU160" s="260"/>
      <c r="EV160" s="261"/>
      <c r="EW160" s="160"/>
      <c r="EX160" s="168"/>
      <c r="EY160" s="207"/>
      <c r="EZ160" s="207"/>
      <c r="FA160" s="207"/>
      <c r="FB160" s="207"/>
      <c r="FC160" s="207"/>
      <c r="FD160" s="169"/>
      <c r="FE160" s="169"/>
      <c r="FF160" s="169"/>
      <c r="FG160" s="169"/>
      <c r="FH160" s="169"/>
      <c r="FI160" s="259"/>
      <c r="FJ160" s="260"/>
      <c r="FK160" s="261"/>
      <c r="FL160" s="160"/>
      <c r="FM160" s="168"/>
      <c r="FN160" s="207"/>
      <c r="FO160" s="207"/>
      <c r="FP160" s="207"/>
      <c r="FQ160" s="207"/>
      <c r="FR160" s="207"/>
      <c r="FS160" s="169"/>
      <c r="FT160" s="169"/>
      <c r="FU160" s="169"/>
      <c r="FV160" s="169"/>
      <c r="FW160" s="169"/>
      <c r="FX160" s="259"/>
      <c r="FY160" s="260"/>
      <c r="FZ160" s="261"/>
      <c r="GA160" s="160"/>
      <c r="GB160" s="168"/>
      <c r="GC160" s="207"/>
      <c r="GD160" s="207"/>
      <c r="GE160" s="207"/>
      <c r="GF160" s="207"/>
      <c r="GG160" s="207"/>
      <c r="GH160" s="169"/>
      <c r="GI160" s="169"/>
      <c r="GJ160" s="169"/>
      <c r="GK160" s="169"/>
      <c r="GL160" s="169"/>
      <c r="GM160" s="259"/>
      <c r="GN160" s="260"/>
      <c r="GO160" s="261"/>
      <c r="GP160" s="160"/>
      <c r="GQ160" s="168"/>
      <c r="GR160" s="207"/>
      <c r="GS160" s="207"/>
      <c r="GT160" s="207"/>
      <c r="GU160" s="207"/>
      <c r="GV160" s="207"/>
      <c r="GW160" s="169"/>
      <c r="GX160" s="169"/>
      <c r="GY160" s="169"/>
      <c r="GZ160" s="169"/>
      <c r="HA160" s="169"/>
      <c r="HB160" s="259"/>
      <c r="HC160" s="260"/>
      <c r="HD160" s="261"/>
      <c r="HE160" s="160"/>
      <c r="HF160" s="168"/>
      <c r="HG160" s="207"/>
      <c r="HH160" s="207"/>
      <c r="HI160" s="207"/>
      <c r="HJ160" s="207"/>
      <c r="HK160" s="207"/>
      <c r="HL160" s="169"/>
      <c r="HM160" s="169"/>
      <c r="HN160" s="169"/>
      <c r="HO160" s="169"/>
      <c r="HP160" s="169"/>
      <c r="HQ160" s="259"/>
      <c r="HR160" s="260"/>
      <c r="HS160" s="261"/>
      <c r="HT160" s="160"/>
      <c r="HU160" s="168"/>
      <c r="HV160" s="207"/>
      <c r="HW160" s="207"/>
      <c r="HX160" s="207"/>
      <c r="HY160" s="207"/>
      <c r="HZ160" s="207"/>
      <c r="IA160" s="169"/>
      <c r="IB160" s="169"/>
      <c r="IC160" s="169"/>
      <c r="ID160" s="169"/>
      <c r="IE160" s="169"/>
      <c r="IF160" s="259"/>
      <c r="IG160" s="260"/>
      <c r="IH160" s="261"/>
      <c r="II160" s="160"/>
      <c r="IJ160" s="168"/>
      <c r="IK160" s="207"/>
      <c r="IL160" s="207"/>
      <c r="IM160" s="207"/>
      <c r="IN160" s="207"/>
      <c r="IO160" s="207"/>
      <c r="IP160" s="169"/>
      <c r="IQ160" s="169"/>
      <c r="IR160" s="169"/>
      <c r="IS160" s="169"/>
      <c r="IT160" s="169"/>
      <c r="IU160" s="259"/>
      <c r="IV160" s="260"/>
      <c r="IW160" s="261"/>
      <c r="IX160" s="160"/>
      <c r="IY160" s="168"/>
      <c r="IZ160" s="207"/>
      <c r="JA160" s="207"/>
      <c r="JB160" s="207"/>
      <c r="JC160" s="207"/>
      <c r="JD160" s="207"/>
      <c r="JE160" s="169"/>
      <c r="JF160" s="169"/>
      <c r="JG160" s="169"/>
      <c r="JH160" s="169"/>
      <c r="JI160" s="169"/>
      <c r="JJ160" s="259"/>
      <c r="JK160" s="260"/>
      <c r="JL160" s="261"/>
      <c r="JM160" s="160"/>
      <c r="JN160" s="168"/>
      <c r="JO160" s="207"/>
      <c r="JP160" s="207"/>
      <c r="JQ160" s="207"/>
      <c r="JR160" s="207"/>
      <c r="JS160" s="207"/>
      <c r="JT160" s="169"/>
      <c r="JU160" s="169"/>
      <c r="JV160" s="169"/>
      <c r="JW160" s="169"/>
      <c r="JX160" s="169"/>
      <c r="JY160" s="259"/>
      <c r="JZ160" s="260"/>
      <c r="KA160" s="261"/>
      <c r="KB160" s="160"/>
      <c r="KC160" s="168"/>
      <c r="KD160" s="207"/>
      <c r="KE160" s="207"/>
      <c r="KF160" s="207"/>
      <c r="KG160" s="207"/>
      <c r="KH160" s="207"/>
      <c r="KI160" s="169"/>
      <c r="KJ160" s="169"/>
      <c r="KK160" s="169"/>
      <c r="KL160" s="169"/>
      <c r="KM160" s="169"/>
      <c r="KN160" s="259"/>
      <c r="KO160" s="260"/>
      <c r="KP160" s="261"/>
      <c r="KQ160" s="160"/>
      <c r="KR160" s="168"/>
      <c r="KS160" s="207"/>
      <c r="KT160" s="207"/>
      <c r="KU160" s="207"/>
      <c r="KV160" s="207"/>
      <c r="KW160" s="207"/>
      <c r="KX160" s="169"/>
      <c r="KY160" s="169"/>
      <c r="KZ160" s="169"/>
      <c r="LA160" s="169"/>
      <c r="LB160" s="169"/>
      <c r="LC160" s="259"/>
      <c r="LD160" s="260"/>
      <c r="LE160" s="261"/>
      <c r="LF160" s="160"/>
      <c r="LG160" s="160"/>
      <c r="LH160" s="168"/>
      <c r="LI160" s="207"/>
      <c r="LJ160" s="207"/>
      <c r="LK160" s="207"/>
      <c r="LL160" s="207"/>
      <c r="LM160" s="207"/>
      <c r="LN160" s="207"/>
      <c r="LO160" s="207"/>
      <c r="LP160" s="169"/>
      <c r="LQ160" s="169"/>
      <c r="LR160" s="169"/>
      <c r="LS160" s="169"/>
      <c r="LT160" s="169"/>
      <c r="LU160" s="169"/>
      <c r="LV160" s="169"/>
      <c r="LW160" s="169"/>
      <c r="LX160" s="259"/>
      <c r="LY160" s="260"/>
      <c r="LZ160" s="261"/>
      <c r="MA160" s="160"/>
      <c r="MB160" s="160"/>
      <c r="MC160" s="168"/>
      <c r="MD160" s="207"/>
      <c r="ME160" s="207"/>
      <c r="MF160" s="207"/>
      <c r="MG160" s="207"/>
      <c r="MH160" s="207"/>
      <c r="MI160" s="207"/>
      <c r="MJ160" s="207"/>
      <c r="MK160" s="169"/>
      <c r="ML160" s="169"/>
      <c r="MM160" s="169"/>
      <c r="MN160" s="169"/>
      <c r="MO160" s="169"/>
      <c r="MP160" s="169"/>
      <c r="MQ160" s="169"/>
      <c r="MR160" s="169"/>
      <c r="MS160" s="259"/>
      <c r="MT160" s="260"/>
      <c r="MU160" s="261"/>
      <c r="MV160" s="160"/>
      <c r="MW160" s="19"/>
      <c r="MX160" s="168"/>
      <c r="MY160" s="207"/>
      <c r="MZ160" s="207"/>
      <c r="NA160" s="207"/>
      <c r="NB160" s="207"/>
      <c r="NC160" s="207"/>
      <c r="ND160" s="207"/>
      <c r="NE160" s="207"/>
      <c r="NF160" s="169"/>
      <c r="NG160" s="169"/>
      <c r="NH160" s="169"/>
      <c r="NI160" s="169"/>
      <c r="NJ160" s="169"/>
      <c r="NK160" s="169"/>
      <c r="NL160" s="169"/>
      <c r="NM160" s="169"/>
      <c r="NN160" s="259"/>
      <c r="NO160" s="260"/>
      <c r="NP160" s="261"/>
      <c r="NQ160" s="160"/>
      <c r="NR160" s="19"/>
      <c r="NS160" s="168"/>
      <c r="NT160" s="207"/>
      <c r="NU160" s="207"/>
      <c r="NV160" s="207"/>
      <c r="NW160" s="207"/>
      <c r="NX160" s="207"/>
      <c r="NY160" s="207"/>
      <c r="NZ160" s="207"/>
      <c r="OA160" s="169"/>
      <c r="OB160" s="169"/>
      <c r="OC160" s="169"/>
      <c r="OD160" s="169"/>
      <c r="OE160" s="169"/>
      <c r="OF160" s="169"/>
      <c r="OG160" s="169"/>
      <c r="OH160" s="169"/>
      <c r="OI160" s="259"/>
      <c r="OJ160" s="260"/>
      <c r="OK160" s="261"/>
      <c r="OL160" s="160"/>
      <c r="OM160" s="19"/>
      <c r="ON160" s="19"/>
      <c r="OO160" s="19"/>
      <c r="OP160" s="19"/>
      <c r="OQ160" s="168"/>
      <c r="OR160" s="494"/>
      <c r="OS160" s="494"/>
      <c r="OT160" s="494"/>
      <c r="OU160" s="494"/>
      <c r="OV160" s="494"/>
      <c r="OW160" s="169"/>
      <c r="OX160" s="169"/>
      <c r="OY160" s="169"/>
      <c r="OZ160" s="169"/>
      <c r="PA160" s="169"/>
      <c r="PB160" s="259"/>
      <c r="PC160" s="512"/>
      <c r="PD160" s="261"/>
      <c r="PE160" s="160"/>
      <c r="PF160" s="168"/>
      <c r="PG160" s="207"/>
      <c r="PH160" s="207"/>
      <c r="PI160" s="207"/>
      <c r="PJ160" s="207"/>
      <c r="PK160" s="207"/>
      <c r="PL160" s="169"/>
      <c r="PM160" s="169"/>
      <c r="PN160" s="169"/>
      <c r="PO160" s="169"/>
      <c r="PP160" s="169"/>
      <c r="PQ160" s="259"/>
      <c r="PR160" s="260"/>
      <c r="PS160" s="261"/>
      <c r="PT160" s="160"/>
      <c r="PU160" s="168"/>
      <c r="PV160" s="207"/>
      <c r="PW160" s="207"/>
      <c r="PX160" s="207"/>
      <c r="PY160" s="207"/>
      <c r="PZ160" s="207"/>
      <c r="QA160" s="169"/>
      <c r="QB160" s="169"/>
      <c r="QC160" s="169"/>
      <c r="QD160" s="169"/>
      <c r="QE160" s="169"/>
      <c r="QF160" s="259"/>
      <c r="QG160" s="260"/>
      <c r="QH160" s="261"/>
      <c r="QI160" s="160"/>
      <c r="QJ160" s="168"/>
      <c r="QK160" s="207"/>
      <c r="QL160" s="207"/>
      <c r="QM160" s="207"/>
      <c r="QN160" s="207"/>
      <c r="QO160" s="207"/>
      <c r="QP160" s="169"/>
      <c r="QQ160" s="169"/>
      <c r="QR160" s="169"/>
      <c r="QS160" s="169"/>
      <c r="QT160" s="169"/>
      <c r="QU160" s="259"/>
      <c r="QV160" s="260"/>
      <c r="QW160" s="261"/>
      <c r="QX160" s="160"/>
      <c r="QY160" s="168"/>
      <c r="QZ160" s="207"/>
      <c r="RA160" s="207"/>
      <c r="RB160" s="207"/>
      <c r="RC160" s="207"/>
      <c r="RD160" s="207"/>
      <c r="RE160" s="169"/>
      <c r="RF160" s="169"/>
      <c r="RG160" s="169"/>
      <c r="RH160" s="169"/>
      <c r="RI160" s="169"/>
      <c r="RJ160" s="259"/>
      <c r="RK160" s="260"/>
      <c r="RL160" s="261"/>
      <c r="RM160" s="160"/>
    </row>
    <row r="161" spans="1:481" ht="14.4">
      <c r="A161" s="168"/>
      <c r="B161" s="207"/>
      <c r="C161" s="207"/>
      <c r="D161" s="207"/>
      <c r="E161" s="207"/>
      <c r="F161" s="207"/>
      <c r="G161" s="169"/>
      <c r="H161" s="169"/>
      <c r="I161" s="169"/>
      <c r="J161" s="169"/>
      <c r="K161" s="169"/>
      <c r="L161" s="259"/>
      <c r="M161" s="260"/>
      <c r="N161" s="261"/>
      <c r="O161" s="160"/>
      <c r="P161" s="19"/>
      <c r="Q161" s="168"/>
      <c r="R161" s="207"/>
      <c r="S161" s="207"/>
      <c r="T161" s="207"/>
      <c r="U161" s="207"/>
      <c r="V161" s="207"/>
      <c r="W161" s="169"/>
      <c r="X161" s="169"/>
      <c r="Y161" s="169"/>
      <c r="Z161" s="169"/>
      <c r="AA161" s="169"/>
      <c r="AB161" s="259"/>
      <c r="AC161" s="260"/>
      <c r="AD161" s="261"/>
      <c r="AE161" s="160"/>
      <c r="AF161" s="168"/>
      <c r="AG161" s="207"/>
      <c r="AH161" s="207"/>
      <c r="AI161" s="207"/>
      <c r="AJ161" s="207"/>
      <c r="AK161" s="207"/>
      <c r="AL161" s="169"/>
      <c r="AM161" s="169"/>
      <c r="AN161" s="169"/>
      <c r="AO161" s="169"/>
      <c r="AP161" s="169"/>
      <c r="AQ161" s="259"/>
      <c r="AR161" s="260"/>
      <c r="AS161" s="261"/>
      <c r="AT161" s="160"/>
      <c r="AU161" s="168"/>
      <c r="AV161" s="207"/>
      <c r="AW161" s="207"/>
      <c r="AX161" s="207"/>
      <c r="AY161" s="207"/>
      <c r="AZ161" s="207"/>
      <c r="BA161" s="169"/>
      <c r="BB161" s="169"/>
      <c r="BC161" s="169"/>
      <c r="BD161" s="169"/>
      <c r="BE161" s="169"/>
      <c r="BF161" s="259"/>
      <c r="BG161" s="260"/>
      <c r="BH161" s="261"/>
      <c r="BI161" s="160"/>
      <c r="BJ161" s="160"/>
      <c r="BK161" s="168"/>
      <c r="BL161" s="207"/>
      <c r="BM161" s="207"/>
      <c r="BN161" s="207"/>
      <c r="BO161" s="207"/>
      <c r="BP161" s="207"/>
      <c r="BQ161" s="169"/>
      <c r="BR161" s="169"/>
      <c r="BS161" s="169"/>
      <c r="BT161" s="169"/>
      <c r="BU161" s="169"/>
      <c r="BV161" s="259"/>
      <c r="BW161" s="260"/>
      <c r="BX161" s="261"/>
      <c r="BY161" s="160"/>
      <c r="BZ161" s="160"/>
      <c r="CA161" s="168"/>
      <c r="CB161" s="207"/>
      <c r="CC161" s="207"/>
      <c r="CD161" s="207"/>
      <c r="CE161" s="207"/>
      <c r="CF161" s="207"/>
      <c r="CG161" s="169"/>
      <c r="CH161" s="169"/>
      <c r="CI161" s="169"/>
      <c r="CJ161" s="169"/>
      <c r="CK161" s="169"/>
      <c r="CL161" s="259"/>
      <c r="CM161" s="260"/>
      <c r="CN161" s="261"/>
      <c r="CO161" s="160"/>
      <c r="CP161" s="168"/>
      <c r="CQ161" s="395"/>
      <c r="CR161" s="395"/>
      <c r="CS161" s="395"/>
      <c r="CT161" s="395"/>
      <c r="CU161" s="395"/>
      <c r="CV161" s="169"/>
      <c r="CW161" s="169"/>
      <c r="CX161" s="169"/>
      <c r="CY161" s="169"/>
      <c r="CZ161" s="169"/>
      <c r="DA161" s="259"/>
      <c r="DB161" s="419"/>
      <c r="DC161" s="261"/>
      <c r="DD161" s="160"/>
      <c r="DE161" s="168"/>
      <c r="DF161" s="207"/>
      <c r="DG161" s="207"/>
      <c r="DH161" s="207"/>
      <c r="DI161" s="207"/>
      <c r="DJ161" s="207"/>
      <c r="DK161" s="169"/>
      <c r="DL161" s="169"/>
      <c r="DM161" s="169"/>
      <c r="DN161" s="169"/>
      <c r="DO161" s="169"/>
      <c r="DP161" s="259"/>
      <c r="DQ161" s="260"/>
      <c r="DR161" s="261"/>
      <c r="DS161" s="160"/>
      <c r="DT161" s="168"/>
      <c r="DU161" s="207"/>
      <c r="DV161" s="207"/>
      <c r="DW161" s="207"/>
      <c r="DX161" s="207"/>
      <c r="DY161" s="207"/>
      <c r="DZ161" s="169"/>
      <c r="EA161" s="169"/>
      <c r="EB161" s="169"/>
      <c r="EC161" s="169"/>
      <c r="ED161" s="169"/>
      <c r="EE161" s="259"/>
      <c r="EF161" s="260"/>
      <c r="EG161" s="261"/>
      <c r="EH161" s="160"/>
      <c r="EI161" s="168"/>
      <c r="EJ161" s="207"/>
      <c r="EK161" s="207"/>
      <c r="EL161" s="207"/>
      <c r="EM161" s="207"/>
      <c r="EN161" s="207"/>
      <c r="EO161" s="169"/>
      <c r="EP161" s="169"/>
      <c r="EQ161" s="169"/>
      <c r="ER161" s="169"/>
      <c r="ES161" s="169"/>
      <c r="ET161" s="259"/>
      <c r="EU161" s="260"/>
      <c r="EV161" s="261"/>
      <c r="EW161" s="160"/>
      <c r="EX161" s="168"/>
      <c r="EY161" s="207"/>
      <c r="EZ161" s="207"/>
      <c r="FA161" s="207"/>
      <c r="FB161" s="207"/>
      <c r="FC161" s="207"/>
      <c r="FD161" s="169"/>
      <c r="FE161" s="169"/>
      <c r="FF161" s="169"/>
      <c r="FG161" s="169"/>
      <c r="FH161" s="169"/>
      <c r="FI161" s="259"/>
      <c r="FJ161" s="260"/>
      <c r="FK161" s="261"/>
      <c r="FL161" s="160"/>
      <c r="FM161" s="168"/>
      <c r="FN161" s="207"/>
      <c r="FO161" s="207"/>
      <c r="FP161" s="207"/>
      <c r="FQ161" s="207"/>
      <c r="FR161" s="207"/>
      <c r="FS161" s="169"/>
      <c r="FT161" s="169"/>
      <c r="FU161" s="169"/>
      <c r="FV161" s="169"/>
      <c r="FW161" s="169"/>
      <c r="FX161" s="259"/>
      <c r="FY161" s="260"/>
      <c r="FZ161" s="261"/>
      <c r="GA161" s="160"/>
      <c r="GB161" s="168"/>
      <c r="GC161" s="207"/>
      <c r="GD161" s="207"/>
      <c r="GE161" s="207"/>
      <c r="GF161" s="207"/>
      <c r="GG161" s="207"/>
      <c r="GH161" s="169"/>
      <c r="GI161" s="169"/>
      <c r="GJ161" s="169"/>
      <c r="GK161" s="169"/>
      <c r="GL161" s="169"/>
      <c r="GM161" s="259"/>
      <c r="GN161" s="260"/>
      <c r="GO161" s="261"/>
      <c r="GP161" s="160"/>
      <c r="GQ161" s="168"/>
      <c r="GR161" s="207"/>
      <c r="GS161" s="207"/>
      <c r="GT161" s="207"/>
      <c r="GU161" s="207"/>
      <c r="GV161" s="207"/>
      <c r="GW161" s="169"/>
      <c r="GX161" s="169"/>
      <c r="GY161" s="169"/>
      <c r="GZ161" s="169"/>
      <c r="HA161" s="169"/>
      <c r="HB161" s="259"/>
      <c r="HC161" s="260"/>
      <c r="HD161" s="261"/>
      <c r="HE161" s="160"/>
      <c r="HF161" s="168"/>
      <c r="HG161" s="207"/>
      <c r="HH161" s="207"/>
      <c r="HI161" s="207"/>
      <c r="HJ161" s="207"/>
      <c r="HK161" s="207"/>
      <c r="HL161" s="169"/>
      <c r="HM161" s="169"/>
      <c r="HN161" s="169"/>
      <c r="HO161" s="169"/>
      <c r="HP161" s="169"/>
      <c r="HQ161" s="259"/>
      <c r="HR161" s="260"/>
      <c r="HS161" s="261"/>
      <c r="HT161" s="160"/>
      <c r="HU161" s="168"/>
      <c r="HV161" s="207"/>
      <c r="HW161" s="207"/>
      <c r="HX161" s="207"/>
      <c r="HY161" s="207"/>
      <c r="HZ161" s="207"/>
      <c r="IA161" s="169"/>
      <c r="IB161" s="169"/>
      <c r="IC161" s="169"/>
      <c r="ID161" s="169"/>
      <c r="IE161" s="169"/>
      <c r="IF161" s="259"/>
      <c r="IG161" s="260"/>
      <c r="IH161" s="261"/>
      <c r="II161" s="160"/>
      <c r="IJ161" s="168"/>
      <c r="IK161" s="207"/>
      <c r="IL161" s="207"/>
      <c r="IM161" s="207"/>
      <c r="IN161" s="207"/>
      <c r="IO161" s="207"/>
      <c r="IP161" s="169"/>
      <c r="IQ161" s="169"/>
      <c r="IR161" s="169"/>
      <c r="IS161" s="169"/>
      <c r="IT161" s="169"/>
      <c r="IU161" s="259"/>
      <c r="IV161" s="260"/>
      <c r="IW161" s="261"/>
      <c r="IX161" s="160"/>
      <c r="IY161" s="168"/>
      <c r="IZ161" s="207"/>
      <c r="JA161" s="207"/>
      <c r="JB161" s="207"/>
      <c r="JC161" s="207"/>
      <c r="JD161" s="207"/>
      <c r="JE161" s="169"/>
      <c r="JF161" s="169"/>
      <c r="JG161" s="169"/>
      <c r="JH161" s="169"/>
      <c r="JI161" s="169"/>
      <c r="JJ161" s="259"/>
      <c r="JK161" s="260"/>
      <c r="JL161" s="261"/>
      <c r="JM161" s="160"/>
      <c r="JN161" s="168"/>
      <c r="JO161" s="207"/>
      <c r="JP161" s="207"/>
      <c r="JQ161" s="207"/>
      <c r="JR161" s="207"/>
      <c r="JS161" s="207"/>
      <c r="JT161" s="169"/>
      <c r="JU161" s="169"/>
      <c r="JV161" s="169"/>
      <c r="JW161" s="169"/>
      <c r="JX161" s="169"/>
      <c r="JY161" s="259"/>
      <c r="JZ161" s="260"/>
      <c r="KA161" s="261"/>
      <c r="KB161" s="160"/>
      <c r="KC161" s="168"/>
      <c r="KD161" s="207"/>
      <c r="KE161" s="207"/>
      <c r="KF161" s="207"/>
      <c r="KG161" s="207"/>
      <c r="KH161" s="207"/>
      <c r="KI161" s="169"/>
      <c r="KJ161" s="169"/>
      <c r="KK161" s="169"/>
      <c r="KL161" s="169"/>
      <c r="KM161" s="169"/>
      <c r="KN161" s="259"/>
      <c r="KO161" s="260"/>
      <c r="KP161" s="261"/>
      <c r="KQ161" s="160"/>
      <c r="KR161" s="168"/>
      <c r="KS161" s="207"/>
      <c r="KT161" s="207"/>
      <c r="KU161" s="207"/>
      <c r="KV161" s="207"/>
      <c r="KW161" s="207"/>
      <c r="KX161" s="169"/>
      <c r="KY161" s="169"/>
      <c r="KZ161" s="169"/>
      <c r="LA161" s="169"/>
      <c r="LB161" s="169"/>
      <c r="LC161" s="259"/>
      <c r="LD161" s="260"/>
      <c r="LE161" s="261"/>
      <c r="LF161" s="160"/>
      <c r="LG161" s="160"/>
      <c r="LH161" s="168"/>
      <c r="LI161" s="207"/>
      <c r="LJ161" s="207"/>
      <c r="LK161" s="207"/>
      <c r="LL161" s="207"/>
      <c r="LM161" s="207"/>
      <c r="LN161" s="207"/>
      <c r="LO161" s="207"/>
      <c r="LP161" s="169"/>
      <c r="LQ161" s="169"/>
      <c r="LR161" s="169"/>
      <c r="LS161" s="169"/>
      <c r="LT161" s="169"/>
      <c r="LU161" s="169"/>
      <c r="LV161" s="169"/>
      <c r="LW161" s="169"/>
      <c r="LX161" s="259"/>
      <c r="LY161" s="260"/>
      <c r="LZ161" s="261"/>
      <c r="MA161" s="160"/>
      <c r="MB161" s="160"/>
      <c r="MC161" s="168"/>
      <c r="MD161" s="207"/>
      <c r="ME161" s="207"/>
      <c r="MF161" s="207"/>
      <c r="MG161" s="207"/>
      <c r="MH161" s="207"/>
      <c r="MI161" s="207"/>
      <c r="MJ161" s="207"/>
      <c r="MK161" s="169"/>
      <c r="ML161" s="169"/>
      <c r="MM161" s="169"/>
      <c r="MN161" s="169"/>
      <c r="MO161" s="169"/>
      <c r="MP161" s="169"/>
      <c r="MQ161" s="169"/>
      <c r="MR161" s="169"/>
      <c r="MS161" s="259"/>
      <c r="MT161" s="260"/>
      <c r="MU161" s="261"/>
      <c r="MV161" s="160"/>
      <c r="MW161" s="19"/>
      <c r="MX161" s="168"/>
      <c r="MY161" s="207"/>
      <c r="MZ161" s="207"/>
      <c r="NA161" s="207"/>
      <c r="NB161" s="207"/>
      <c r="NC161" s="207"/>
      <c r="ND161" s="207"/>
      <c r="NE161" s="207"/>
      <c r="NF161" s="169"/>
      <c r="NG161" s="169"/>
      <c r="NH161" s="169"/>
      <c r="NI161" s="169"/>
      <c r="NJ161" s="169"/>
      <c r="NK161" s="169"/>
      <c r="NL161" s="169"/>
      <c r="NM161" s="169"/>
      <c r="NN161" s="259"/>
      <c r="NO161" s="260"/>
      <c r="NP161" s="261"/>
      <c r="NQ161" s="160"/>
      <c r="NR161" s="19"/>
      <c r="NS161" s="168"/>
      <c r="NT161" s="207"/>
      <c r="NU161" s="207"/>
      <c r="NV161" s="207"/>
      <c r="NW161" s="207"/>
      <c r="NX161" s="207"/>
      <c r="NY161" s="207"/>
      <c r="NZ161" s="207"/>
      <c r="OA161" s="169"/>
      <c r="OB161" s="169"/>
      <c r="OC161" s="169"/>
      <c r="OD161" s="169"/>
      <c r="OE161" s="169"/>
      <c r="OF161" s="169"/>
      <c r="OG161" s="169"/>
      <c r="OH161" s="169"/>
      <c r="OI161" s="259"/>
      <c r="OJ161" s="260"/>
      <c r="OK161" s="261"/>
      <c r="OL161" s="160"/>
      <c r="OM161" s="19"/>
      <c r="ON161" s="19"/>
      <c r="OO161" s="19"/>
      <c r="OP161" s="19"/>
      <c r="OQ161" s="168"/>
      <c r="OR161" s="494"/>
      <c r="OS161" s="494"/>
      <c r="OT161" s="494"/>
      <c r="OU161" s="494"/>
      <c r="OV161" s="494"/>
      <c r="OW161" s="169"/>
      <c r="OX161" s="169"/>
      <c r="OY161" s="169"/>
      <c r="OZ161" s="169"/>
      <c r="PA161" s="169"/>
      <c r="PB161" s="259"/>
      <c r="PC161" s="512"/>
      <c r="PD161" s="261"/>
      <c r="PE161" s="160"/>
      <c r="PF161" s="168"/>
      <c r="PG161" s="207"/>
      <c r="PH161" s="207"/>
      <c r="PI161" s="207"/>
      <c r="PJ161" s="207"/>
      <c r="PK161" s="207"/>
      <c r="PL161" s="169"/>
      <c r="PM161" s="169"/>
      <c r="PN161" s="169"/>
      <c r="PO161" s="169"/>
      <c r="PP161" s="169"/>
      <c r="PQ161" s="259"/>
      <c r="PR161" s="260"/>
      <c r="PS161" s="261"/>
      <c r="PT161" s="160"/>
      <c r="PU161" s="168"/>
      <c r="PV161" s="207"/>
      <c r="PW161" s="207"/>
      <c r="PX161" s="207"/>
      <c r="PY161" s="207"/>
      <c r="PZ161" s="207"/>
      <c r="QA161" s="169"/>
      <c r="QB161" s="169"/>
      <c r="QC161" s="169"/>
      <c r="QD161" s="169"/>
      <c r="QE161" s="169"/>
      <c r="QF161" s="259"/>
      <c r="QG161" s="260"/>
      <c r="QH161" s="261"/>
      <c r="QI161" s="160"/>
      <c r="QJ161" s="168"/>
      <c r="QK161" s="207"/>
      <c r="QL161" s="207"/>
      <c r="QM161" s="207"/>
      <c r="QN161" s="207"/>
      <c r="QO161" s="207"/>
      <c r="QP161" s="169"/>
      <c r="QQ161" s="169"/>
      <c r="QR161" s="169"/>
      <c r="QS161" s="169"/>
      <c r="QT161" s="169"/>
      <c r="QU161" s="259"/>
      <c r="QV161" s="260"/>
      <c r="QW161" s="261"/>
      <c r="QX161" s="160"/>
      <c r="QY161" s="168"/>
      <c r="QZ161" s="207"/>
      <c r="RA161" s="207"/>
      <c r="RB161" s="207"/>
      <c r="RC161" s="207"/>
      <c r="RD161" s="207"/>
      <c r="RE161" s="169"/>
      <c r="RF161" s="169"/>
      <c r="RG161" s="169"/>
      <c r="RH161" s="169"/>
      <c r="RI161" s="169"/>
      <c r="RJ161" s="259"/>
      <c r="RK161" s="260"/>
      <c r="RL161" s="261"/>
      <c r="RM161" s="160"/>
    </row>
    <row r="162" spans="1:481" ht="14.4">
      <c r="A162" s="168"/>
      <c r="B162" s="207"/>
      <c r="C162" s="207"/>
      <c r="D162" s="207"/>
      <c r="E162" s="207"/>
      <c r="F162" s="207"/>
      <c r="G162" s="169"/>
      <c r="H162" s="169"/>
      <c r="I162" s="169"/>
      <c r="J162" s="169"/>
      <c r="K162" s="169"/>
      <c r="L162" s="259"/>
      <c r="M162" s="260"/>
      <c r="N162" s="261"/>
      <c r="O162" s="160"/>
      <c r="P162" s="19"/>
      <c r="Q162" s="168"/>
      <c r="R162" s="207"/>
      <c r="S162" s="207"/>
      <c r="T162" s="207"/>
      <c r="U162" s="207"/>
      <c r="V162" s="207"/>
      <c r="W162" s="169"/>
      <c r="X162" s="169"/>
      <c r="Y162" s="169"/>
      <c r="Z162" s="169"/>
      <c r="AA162" s="169"/>
      <c r="AB162" s="259"/>
      <c r="AC162" s="260"/>
      <c r="AD162" s="261"/>
      <c r="AE162" s="160"/>
      <c r="AF162" s="168"/>
      <c r="AG162" s="207"/>
      <c r="AH162" s="207"/>
      <c r="AI162" s="207"/>
      <c r="AJ162" s="207"/>
      <c r="AK162" s="207"/>
      <c r="AL162" s="169"/>
      <c r="AM162" s="169"/>
      <c r="AN162" s="169"/>
      <c r="AO162" s="169"/>
      <c r="AP162" s="169"/>
      <c r="AQ162" s="259"/>
      <c r="AR162" s="260"/>
      <c r="AS162" s="261"/>
      <c r="AT162" s="160"/>
      <c r="AU162" s="168"/>
      <c r="AV162" s="207"/>
      <c r="AW162" s="207"/>
      <c r="AX162" s="207"/>
      <c r="AY162" s="207"/>
      <c r="AZ162" s="207"/>
      <c r="BA162" s="169"/>
      <c r="BB162" s="169"/>
      <c r="BC162" s="169"/>
      <c r="BD162" s="169"/>
      <c r="BE162" s="169"/>
      <c r="BF162" s="259"/>
      <c r="BG162" s="260"/>
      <c r="BH162" s="261"/>
      <c r="BI162" s="160"/>
      <c r="BJ162" s="160"/>
      <c r="BK162" s="168"/>
      <c r="BL162" s="207"/>
      <c r="BM162" s="207"/>
      <c r="BN162" s="207"/>
      <c r="BO162" s="207"/>
      <c r="BP162" s="207"/>
      <c r="BQ162" s="169"/>
      <c r="BR162" s="169"/>
      <c r="BS162" s="169"/>
      <c r="BT162" s="169"/>
      <c r="BU162" s="169"/>
      <c r="BV162" s="259"/>
      <c r="BW162" s="260"/>
      <c r="BX162" s="261"/>
      <c r="BY162" s="160"/>
      <c r="BZ162" s="160"/>
      <c r="CA162" s="168"/>
      <c r="CB162" s="207"/>
      <c r="CC162" s="207"/>
      <c r="CD162" s="207"/>
      <c r="CE162" s="207"/>
      <c r="CF162" s="207"/>
      <c r="CG162" s="169"/>
      <c r="CH162" s="169"/>
      <c r="CI162" s="169"/>
      <c r="CJ162" s="169"/>
      <c r="CK162" s="169"/>
      <c r="CL162" s="259"/>
      <c r="CM162" s="260"/>
      <c r="CN162" s="261"/>
      <c r="CO162" s="160"/>
      <c r="CP162" s="168"/>
      <c r="CQ162" s="395"/>
      <c r="CR162" s="395"/>
      <c r="CS162" s="395"/>
      <c r="CT162" s="395"/>
      <c r="CU162" s="395"/>
      <c r="CV162" s="169"/>
      <c r="CW162" s="169"/>
      <c r="CX162" s="169"/>
      <c r="CY162" s="169"/>
      <c r="CZ162" s="169"/>
      <c r="DA162" s="259"/>
      <c r="DB162" s="419"/>
      <c r="DC162" s="261"/>
      <c r="DD162" s="160"/>
      <c r="DE162" s="168"/>
      <c r="DF162" s="207"/>
      <c r="DG162" s="207"/>
      <c r="DH162" s="207"/>
      <c r="DI162" s="207"/>
      <c r="DJ162" s="207"/>
      <c r="DK162" s="169"/>
      <c r="DL162" s="169"/>
      <c r="DM162" s="169"/>
      <c r="DN162" s="169"/>
      <c r="DO162" s="169"/>
      <c r="DP162" s="259"/>
      <c r="DQ162" s="260"/>
      <c r="DR162" s="261"/>
      <c r="DS162" s="160"/>
      <c r="DT162" s="168"/>
      <c r="DU162" s="207"/>
      <c r="DV162" s="207"/>
      <c r="DW162" s="207"/>
      <c r="DX162" s="207"/>
      <c r="DY162" s="207"/>
      <c r="DZ162" s="169"/>
      <c r="EA162" s="169"/>
      <c r="EB162" s="169"/>
      <c r="EC162" s="169"/>
      <c r="ED162" s="169"/>
      <c r="EE162" s="259"/>
      <c r="EF162" s="260"/>
      <c r="EG162" s="261"/>
      <c r="EH162" s="160"/>
      <c r="EI162" s="168"/>
      <c r="EJ162" s="207"/>
      <c r="EK162" s="207"/>
      <c r="EL162" s="207"/>
      <c r="EM162" s="207"/>
      <c r="EN162" s="207"/>
      <c r="EO162" s="169"/>
      <c r="EP162" s="169"/>
      <c r="EQ162" s="169"/>
      <c r="ER162" s="169"/>
      <c r="ES162" s="169"/>
      <c r="ET162" s="259"/>
      <c r="EU162" s="260"/>
      <c r="EV162" s="261"/>
      <c r="EW162" s="160"/>
      <c r="EX162" s="168"/>
      <c r="EY162" s="207"/>
      <c r="EZ162" s="207"/>
      <c r="FA162" s="207"/>
      <c r="FB162" s="207"/>
      <c r="FC162" s="207"/>
      <c r="FD162" s="169"/>
      <c r="FE162" s="169"/>
      <c r="FF162" s="169"/>
      <c r="FG162" s="169"/>
      <c r="FH162" s="169"/>
      <c r="FI162" s="259"/>
      <c r="FJ162" s="260"/>
      <c r="FK162" s="261"/>
      <c r="FL162" s="160"/>
      <c r="FM162" s="168"/>
      <c r="FN162" s="207"/>
      <c r="FO162" s="207"/>
      <c r="FP162" s="207"/>
      <c r="FQ162" s="207"/>
      <c r="FR162" s="207"/>
      <c r="FS162" s="169"/>
      <c r="FT162" s="169"/>
      <c r="FU162" s="169"/>
      <c r="FV162" s="169"/>
      <c r="FW162" s="169"/>
      <c r="FX162" s="259"/>
      <c r="FY162" s="260"/>
      <c r="FZ162" s="261"/>
      <c r="GA162" s="160"/>
      <c r="GB162" s="168"/>
      <c r="GC162" s="207"/>
      <c r="GD162" s="207"/>
      <c r="GE162" s="207"/>
      <c r="GF162" s="207"/>
      <c r="GG162" s="207"/>
      <c r="GH162" s="169"/>
      <c r="GI162" s="169"/>
      <c r="GJ162" s="169"/>
      <c r="GK162" s="169"/>
      <c r="GL162" s="169"/>
      <c r="GM162" s="259"/>
      <c r="GN162" s="260"/>
      <c r="GO162" s="261"/>
      <c r="GP162" s="160"/>
      <c r="GQ162" s="168"/>
      <c r="GR162" s="207"/>
      <c r="GS162" s="207"/>
      <c r="GT162" s="207"/>
      <c r="GU162" s="207"/>
      <c r="GV162" s="207"/>
      <c r="GW162" s="169"/>
      <c r="GX162" s="169"/>
      <c r="GY162" s="169"/>
      <c r="GZ162" s="169"/>
      <c r="HA162" s="169"/>
      <c r="HB162" s="259"/>
      <c r="HC162" s="260"/>
      <c r="HD162" s="261"/>
      <c r="HE162" s="160"/>
      <c r="HF162" s="168"/>
      <c r="HG162" s="207"/>
      <c r="HH162" s="207"/>
      <c r="HI162" s="207"/>
      <c r="HJ162" s="207"/>
      <c r="HK162" s="207"/>
      <c r="HL162" s="169"/>
      <c r="HM162" s="169"/>
      <c r="HN162" s="169"/>
      <c r="HO162" s="169"/>
      <c r="HP162" s="169"/>
      <c r="HQ162" s="259"/>
      <c r="HR162" s="260"/>
      <c r="HS162" s="261"/>
      <c r="HT162" s="160"/>
      <c r="HU162" s="168"/>
      <c r="HV162" s="207"/>
      <c r="HW162" s="207"/>
      <c r="HX162" s="207"/>
      <c r="HY162" s="207"/>
      <c r="HZ162" s="207"/>
      <c r="IA162" s="169"/>
      <c r="IB162" s="169"/>
      <c r="IC162" s="169"/>
      <c r="ID162" s="169"/>
      <c r="IE162" s="169"/>
      <c r="IF162" s="259"/>
      <c r="IG162" s="260"/>
      <c r="IH162" s="261"/>
      <c r="II162" s="160"/>
      <c r="IJ162" s="168"/>
      <c r="IK162" s="207"/>
      <c r="IL162" s="207"/>
      <c r="IM162" s="207"/>
      <c r="IN162" s="207"/>
      <c r="IO162" s="207"/>
      <c r="IP162" s="169"/>
      <c r="IQ162" s="169"/>
      <c r="IR162" s="169"/>
      <c r="IS162" s="169"/>
      <c r="IT162" s="169"/>
      <c r="IU162" s="259"/>
      <c r="IV162" s="260"/>
      <c r="IW162" s="261"/>
      <c r="IX162" s="160"/>
      <c r="IY162" s="168"/>
      <c r="IZ162" s="207"/>
      <c r="JA162" s="207"/>
      <c r="JB162" s="207"/>
      <c r="JC162" s="207"/>
      <c r="JD162" s="207"/>
      <c r="JE162" s="169"/>
      <c r="JF162" s="169"/>
      <c r="JG162" s="169"/>
      <c r="JH162" s="169"/>
      <c r="JI162" s="169"/>
      <c r="JJ162" s="259"/>
      <c r="JK162" s="260"/>
      <c r="JL162" s="261"/>
      <c r="JM162" s="160"/>
      <c r="JN162" s="168"/>
      <c r="JO162" s="207"/>
      <c r="JP162" s="207"/>
      <c r="JQ162" s="207"/>
      <c r="JR162" s="207"/>
      <c r="JS162" s="207"/>
      <c r="JT162" s="169"/>
      <c r="JU162" s="169"/>
      <c r="JV162" s="169"/>
      <c r="JW162" s="169"/>
      <c r="JX162" s="169"/>
      <c r="JY162" s="259"/>
      <c r="JZ162" s="260"/>
      <c r="KA162" s="261"/>
      <c r="KB162" s="160"/>
      <c r="KC162" s="168"/>
      <c r="KD162" s="207"/>
      <c r="KE162" s="207"/>
      <c r="KF162" s="207"/>
      <c r="KG162" s="207"/>
      <c r="KH162" s="207"/>
      <c r="KI162" s="169"/>
      <c r="KJ162" s="169"/>
      <c r="KK162" s="169"/>
      <c r="KL162" s="169"/>
      <c r="KM162" s="169"/>
      <c r="KN162" s="259"/>
      <c r="KO162" s="260"/>
      <c r="KP162" s="261"/>
      <c r="KQ162" s="160"/>
      <c r="KR162" s="168"/>
      <c r="KS162" s="207"/>
      <c r="KT162" s="207"/>
      <c r="KU162" s="207"/>
      <c r="KV162" s="207"/>
      <c r="KW162" s="207"/>
      <c r="KX162" s="169"/>
      <c r="KY162" s="169"/>
      <c r="KZ162" s="169"/>
      <c r="LA162" s="169"/>
      <c r="LB162" s="169"/>
      <c r="LC162" s="259"/>
      <c r="LD162" s="260"/>
      <c r="LE162" s="261"/>
      <c r="LF162" s="160"/>
      <c r="LG162" s="160"/>
      <c r="LH162" s="168"/>
      <c r="LI162" s="207"/>
      <c r="LJ162" s="207"/>
      <c r="LK162" s="207"/>
      <c r="LL162" s="207"/>
      <c r="LM162" s="207"/>
      <c r="LN162" s="207"/>
      <c r="LO162" s="207"/>
      <c r="LP162" s="169"/>
      <c r="LQ162" s="169"/>
      <c r="LR162" s="169"/>
      <c r="LS162" s="169"/>
      <c r="LT162" s="169"/>
      <c r="LU162" s="169"/>
      <c r="LV162" s="169"/>
      <c r="LW162" s="169"/>
      <c r="LX162" s="259"/>
      <c r="LY162" s="260"/>
      <c r="LZ162" s="261"/>
      <c r="MA162" s="160"/>
      <c r="MB162" s="160"/>
      <c r="MC162" s="168"/>
      <c r="MD162" s="207"/>
      <c r="ME162" s="207"/>
      <c r="MF162" s="207"/>
      <c r="MG162" s="207"/>
      <c r="MH162" s="207"/>
      <c r="MI162" s="207"/>
      <c r="MJ162" s="207"/>
      <c r="MK162" s="169"/>
      <c r="ML162" s="169"/>
      <c r="MM162" s="169"/>
      <c r="MN162" s="169"/>
      <c r="MO162" s="169"/>
      <c r="MP162" s="169"/>
      <c r="MQ162" s="169"/>
      <c r="MR162" s="169"/>
      <c r="MS162" s="259"/>
      <c r="MT162" s="260"/>
      <c r="MU162" s="261"/>
      <c r="MV162" s="160"/>
      <c r="MW162" s="19"/>
      <c r="MX162" s="168"/>
      <c r="MY162" s="207"/>
      <c r="MZ162" s="207"/>
      <c r="NA162" s="207"/>
      <c r="NB162" s="207"/>
      <c r="NC162" s="207"/>
      <c r="ND162" s="207"/>
      <c r="NE162" s="207"/>
      <c r="NF162" s="169"/>
      <c r="NG162" s="169"/>
      <c r="NH162" s="169"/>
      <c r="NI162" s="169"/>
      <c r="NJ162" s="169"/>
      <c r="NK162" s="169"/>
      <c r="NL162" s="169"/>
      <c r="NM162" s="169"/>
      <c r="NN162" s="259"/>
      <c r="NO162" s="260"/>
      <c r="NP162" s="261"/>
      <c r="NQ162" s="160"/>
      <c r="NR162" s="19"/>
      <c r="NS162" s="168"/>
      <c r="NT162" s="207"/>
      <c r="NU162" s="207"/>
      <c r="NV162" s="207"/>
      <c r="NW162" s="207"/>
      <c r="NX162" s="207"/>
      <c r="NY162" s="207"/>
      <c r="NZ162" s="207"/>
      <c r="OA162" s="169"/>
      <c r="OB162" s="169"/>
      <c r="OC162" s="169"/>
      <c r="OD162" s="169"/>
      <c r="OE162" s="169"/>
      <c r="OF162" s="169"/>
      <c r="OG162" s="169"/>
      <c r="OH162" s="169"/>
      <c r="OI162" s="259"/>
      <c r="OJ162" s="260"/>
      <c r="OK162" s="261"/>
      <c r="OL162" s="160"/>
      <c r="OM162" s="19"/>
      <c r="ON162" s="19"/>
      <c r="OO162" s="19"/>
      <c r="OP162" s="19"/>
      <c r="OQ162" s="168"/>
      <c r="OR162" s="494"/>
      <c r="OS162" s="494"/>
      <c r="OT162" s="494"/>
      <c r="OU162" s="494"/>
      <c r="OV162" s="494"/>
      <c r="OW162" s="169"/>
      <c r="OX162" s="169"/>
      <c r="OY162" s="169"/>
      <c r="OZ162" s="169"/>
      <c r="PA162" s="169"/>
      <c r="PB162" s="259"/>
      <c r="PC162" s="512"/>
      <c r="PD162" s="261"/>
      <c r="PE162" s="160"/>
      <c r="PF162" s="168"/>
      <c r="PG162" s="207"/>
      <c r="PH162" s="207"/>
      <c r="PI162" s="207"/>
      <c r="PJ162" s="207"/>
      <c r="PK162" s="207"/>
      <c r="PL162" s="169"/>
      <c r="PM162" s="169"/>
      <c r="PN162" s="169"/>
      <c r="PO162" s="169"/>
      <c r="PP162" s="169"/>
      <c r="PQ162" s="259"/>
      <c r="PR162" s="260"/>
      <c r="PS162" s="261"/>
      <c r="PT162" s="160"/>
      <c r="PU162" s="168"/>
      <c r="PV162" s="207"/>
      <c r="PW162" s="207"/>
      <c r="PX162" s="207"/>
      <c r="PY162" s="207"/>
      <c r="PZ162" s="207"/>
      <c r="QA162" s="169"/>
      <c r="QB162" s="169"/>
      <c r="QC162" s="169"/>
      <c r="QD162" s="169"/>
      <c r="QE162" s="169"/>
      <c r="QF162" s="259"/>
      <c r="QG162" s="260"/>
      <c r="QH162" s="261"/>
      <c r="QI162" s="160"/>
      <c r="QJ162" s="168"/>
      <c r="QK162" s="207"/>
      <c r="QL162" s="207"/>
      <c r="QM162" s="207"/>
      <c r="QN162" s="207"/>
      <c r="QO162" s="207"/>
      <c r="QP162" s="169"/>
      <c r="QQ162" s="169"/>
      <c r="QR162" s="169"/>
      <c r="QS162" s="169"/>
      <c r="QT162" s="169"/>
      <c r="QU162" s="259"/>
      <c r="QV162" s="260"/>
      <c r="QW162" s="261"/>
      <c r="QX162" s="160"/>
      <c r="QY162" s="168"/>
      <c r="QZ162" s="207"/>
      <c r="RA162" s="207"/>
      <c r="RB162" s="207"/>
      <c r="RC162" s="207"/>
      <c r="RD162" s="207"/>
      <c r="RE162" s="169"/>
      <c r="RF162" s="169"/>
      <c r="RG162" s="169"/>
      <c r="RH162" s="169"/>
      <c r="RI162" s="169"/>
      <c r="RJ162" s="259"/>
      <c r="RK162" s="260"/>
      <c r="RL162" s="261"/>
      <c r="RM162" s="160"/>
    </row>
    <row r="163" spans="1:481" ht="14.4">
      <c r="A163" s="168"/>
      <c r="B163" s="207"/>
      <c r="C163" s="207"/>
      <c r="D163" s="207"/>
      <c r="E163" s="207"/>
      <c r="F163" s="207"/>
      <c r="G163" s="169"/>
      <c r="H163" s="169"/>
      <c r="I163" s="169"/>
      <c r="J163" s="169"/>
      <c r="K163" s="169"/>
      <c r="L163" s="259"/>
      <c r="M163" s="260"/>
      <c r="N163" s="261"/>
      <c r="O163" s="160"/>
      <c r="P163" s="19"/>
      <c r="Q163" s="168"/>
      <c r="R163" s="207"/>
      <c r="S163" s="207"/>
      <c r="T163" s="207"/>
      <c r="U163" s="207"/>
      <c r="V163" s="207"/>
      <c r="W163" s="169"/>
      <c r="X163" s="169"/>
      <c r="Y163" s="169"/>
      <c r="Z163" s="169"/>
      <c r="AA163" s="169"/>
      <c r="AB163" s="259"/>
      <c r="AC163" s="260"/>
      <c r="AD163" s="261"/>
      <c r="AE163" s="160"/>
      <c r="AF163" s="168"/>
      <c r="AG163" s="207"/>
      <c r="AH163" s="207"/>
      <c r="AI163" s="207"/>
      <c r="AJ163" s="207"/>
      <c r="AK163" s="207"/>
      <c r="AL163" s="169"/>
      <c r="AM163" s="169"/>
      <c r="AN163" s="169"/>
      <c r="AO163" s="169"/>
      <c r="AP163" s="169"/>
      <c r="AQ163" s="259"/>
      <c r="AR163" s="260"/>
      <c r="AS163" s="261"/>
      <c r="AT163" s="160"/>
      <c r="AU163" s="168"/>
      <c r="AV163" s="207"/>
      <c r="AW163" s="207"/>
      <c r="AX163" s="207"/>
      <c r="AY163" s="207"/>
      <c r="AZ163" s="207"/>
      <c r="BA163" s="169"/>
      <c r="BB163" s="169"/>
      <c r="BC163" s="169"/>
      <c r="BD163" s="169"/>
      <c r="BE163" s="169"/>
      <c r="BF163" s="259"/>
      <c r="BG163" s="260"/>
      <c r="BH163" s="261"/>
      <c r="BI163" s="160"/>
      <c r="BJ163" s="160"/>
      <c r="BK163" s="168"/>
      <c r="BL163" s="207"/>
      <c r="BM163" s="207"/>
      <c r="BN163" s="207"/>
      <c r="BO163" s="207"/>
      <c r="BP163" s="207"/>
      <c r="BQ163" s="169"/>
      <c r="BR163" s="169"/>
      <c r="BS163" s="169"/>
      <c r="BT163" s="169"/>
      <c r="BU163" s="169"/>
      <c r="BV163" s="259"/>
      <c r="BW163" s="260"/>
      <c r="BX163" s="261"/>
      <c r="BY163" s="160"/>
      <c r="BZ163" s="160"/>
      <c r="CA163" s="168"/>
      <c r="CB163" s="207"/>
      <c r="CC163" s="207"/>
      <c r="CD163" s="207"/>
      <c r="CE163" s="207"/>
      <c r="CF163" s="207"/>
      <c r="CG163" s="169"/>
      <c r="CH163" s="169"/>
      <c r="CI163" s="169"/>
      <c r="CJ163" s="169"/>
      <c r="CK163" s="169"/>
      <c r="CL163" s="259"/>
      <c r="CM163" s="260"/>
      <c r="CN163" s="261"/>
      <c r="CO163" s="160"/>
      <c r="CP163" s="168"/>
      <c r="CQ163" s="395"/>
      <c r="CR163" s="395"/>
      <c r="CS163" s="395"/>
      <c r="CT163" s="395"/>
      <c r="CU163" s="395"/>
      <c r="CV163" s="169"/>
      <c r="CW163" s="169"/>
      <c r="CX163" s="169"/>
      <c r="CY163" s="169"/>
      <c r="CZ163" s="169"/>
      <c r="DA163" s="259"/>
      <c r="DB163" s="419"/>
      <c r="DC163" s="261"/>
      <c r="DD163" s="160"/>
      <c r="DE163" s="168"/>
      <c r="DF163" s="207"/>
      <c r="DG163" s="207"/>
      <c r="DH163" s="207"/>
      <c r="DI163" s="207"/>
      <c r="DJ163" s="207"/>
      <c r="DK163" s="169"/>
      <c r="DL163" s="169"/>
      <c r="DM163" s="169"/>
      <c r="DN163" s="169"/>
      <c r="DO163" s="169"/>
      <c r="DP163" s="259"/>
      <c r="DQ163" s="260"/>
      <c r="DR163" s="261"/>
      <c r="DS163" s="160"/>
      <c r="DT163" s="168"/>
      <c r="DU163" s="207"/>
      <c r="DV163" s="207"/>
      <c r="DW163" s="207"/>
      <c r="DX163" s="207"/>
      <c r="DY163" s="207"/>
      <c r="DZ163" s="169"/>
      <c r="EA163" s="169"/>
      <c r="EB163" s="169"/>
      <c r="EC163" s="169"/>
      <c r="ED163" s="169"/>
      <c r="EE163" s="259"/>
      <c r="EF163" s="260"/>
      <c r="EG163" s="261"/>
      <c r="EH163" s="160"/>
      <c r="EI163" s="168"/>
      <c r="EJ163" s="207"/>
      <c r="EK163" s="207"/>
      <c r="EL163" s="207"/>
      <c r="EM163" s="207"/>
      <c r="EN163" s="207"/>
      <c r="EO163" s="169"/>
      <c r="EP163" s="169"/>
      <c r="EQ163" s="169"/>
      <c r="ER163" s="169"/>
      <c r="ES163" s="169"/>
      <c r="ET163" s="259"/>
      <c r="EU163" s="260"/>
      <c r="EV163" s="261"/>
      <c r="EW163" s="160"/>
      <c r="EX163" s="168"/>
      <c r="EY163" s="207"/>
      <c r="EZ163" s="207"/>
      <c r="FA163" s="207"/>
      <c r="FB163" s="207"/>
      <c r="FC163" s="207"/>
      <c r="FD163" s="169"/>
      <c r="FE163" s="169"/>
      <c r="FF163" s="169"/>
      <c r="FG163" s="169"/>
      <c r="FH163" s="169"/>
      <c r="FI163" s="259"/>
      <c r="FJ163" s="260"/>
      <c r="FK163" s="261"/>
      <c r="FL163" s="160"/>
      <c r="FM163" s="168"/>
      <c r="FN163" s="207"/>
      <c r="FO163" s="207"/>
      <c r="FP163" s="207"/>
      <c r="FQ163" s="207"/>
      <c r="FR163" s="207"/>
      <c r="FS163" s="169"/>
      <c r="FT163" s="169"/>
      <c r="FU163" s="169"/>
      <c r="FV163" s="169"/>
      <c r="FW163" s="169"/>
      <c r="FX163" s="259"/>
      <c r="FY163" s="260"/>
      <c r="FZ163" s="261"/>
      <c r="GA163" s="160"/>
      <c r="GB163" s="168"/>
      <c r="GC163" s="207"/>
      <c r="GD163" s="207"/>
      <c r="GE163" s="207"/>
      <c r="GF163" s="207"/>
      <c r="GG163" s="207"/>
      <c r="GH163" s="169"/>
      <c r="GI163" s="169"/>
      <c r="GJ163" s="169"/>
      <c r="GK163" s="169"/>
      <c r="GL163" s="169"/>
      <c r="GM163" s="259"/>
      <c r="GN163" s="260"/>
      <c r="GO163" s="261"/>
      <c r="GP163" s="160"/>
      <c r="GQ163" s="168"/>
      <c r="GR163" s="207"/>
      <c r="GS163" s="207"/>
      <c r="GT163" s="207"/>
      <c r="GU163" s="207"/>
      <c r="GV163" s="207"/>
      <c r="GW163" s="169"/>
      <c r="GX163" s="169"/>
      <c r="GY163" s="169"/>
      <c r="GZ163" s="169"/>
      <c r="HA163" s="169"/>
      <c r="HB163" s="259"/>
      <c r="HC163" s="260"/>
      <c r="HD163" s="261"/>
      <c r="HE163" s="160"/>
      <c r="HF163" s="168"/>
      <c r="HG163" s="207"/>
      <c r="HH163" s="207"/>
      <c r="HI163" s="207"/>
      <c r="HJ163" s="207"/>
      <c r="HK163" s="207"/>
      <c r="HL163" s="169"/>
      <c r="HM163" s="169"/>
      <c r="HN163" s="169"/>
      <c r="HO163" s="169"/>
      <c r="HP163" s="169"/>
      <c r="HQ163" s="259"/>
      <c r="HR163" s="260"/>
      <c r="HS163" s="261"/>
      <c r="HT163" s="160"/>
      <c r="HU163" s="168"/>
      <c r="HV163" s="207"/>
      <c r="HW163" s="207"/>
      <c r="HX163" s="207"/>
      <c r="HY163" s="207"/>
      <c r="HZ163" s="207"/>
      <c r="IA163" s="169"/>
      <c r="IB163" s="169"/>
      <c r="IC163" s="169"/>
      <c r="ID163" s="169"/>
      <c r="IE163" s="169"/>
      <c r="IF163" s="259"/>
      <c r="IG163" s="260"/>
      <c r="IH163" s="261"/>
      <c r="II163" s="160"/>
      <c r="IJ163" s="168"/>
      <c r="IK163" s="207"/>
      <c r="IL163" s="207"/>
      <c r="IM163" s="207"/>
      <c r="IN163" s="207"/>
      <c r="IO163" s="207"/>
      <c r="IP163" s="169"/>
      <c r="IQ163" s="169"/>
      <c r="IR163" s="169"/>
      <c r="IS163" s="169"/>
      <c r="IT163" s="169"/>
      <c r="IU163" s="259"/>
      <c r="IV163" s="260"/>
      <c r="IW163" s="261"/>
      <c r="IX163" s="160"/>
      <c r="IY163" s="168"/>
      <c r="IZ163" s="207"/>
      <c r="JA163" s="207"/>
      <c r="JB163" s="207"/>
      <c r="JC163" s="207"/>
      <c r="JD163" s="207"/>
      <c r="JE163" s="169"/>
      <c r="JF163" s="169"/>
      <c r="JG163" s="169"/>
      <c r="JH163" s="169"/>
      <c r="JI163" s="169"/>
      <c r="JJ163" s="259"/>
      <c r="JK163" s="260"/>
      <c r="JL163" s="261"/>
      <c r="JM163" s="160"/>
      <c r="JN163" s="168"/>
      <c r="JO163" s="207"/>
      <c r="JP163" s="207"/>
      <c r="JQ163" s="207"/>
      <c r="JR163" s="207"/>
      <c r="JS163" s="207"/>
      <c r="JT163" s="169"/>
      <c r="JU163" s="169"/>
      <c r="JV163" s="169"/>
      <c r="JW163" s="169"/>
      <c r="JX163" s="169"/>
      <c r="JY163" s="259"/>
      <c r="JZ163" s="260"/>
      <c r="KA163" s="261"/>
      <c r="KB163" s="160"/>
      <c r="KC163" s="168"/>
      <c r="KD163" s="207"/>
      <c r="KE163" s="207"/>
      <c r="KF163" s="207"/>
      <c r="KG163" s="207"/>
      <c r="KH163" s="207"/>
      <c r="KI163" s="169"/>
      <c r="KJ163" s="169"/>
      <c r="KK163" s="169"/>
      <c r="KL163" s="169"/>
      <c r="KM163" s="169"/>
      <c r="KN163" s="259"/>
      <c r="KO163" s="260"/>
      <c r="KP163" s="261"/>
      <c r="KQ163" s="160"/>
      <c r="KR163" s="168"/>
      <c r="KS163" s="207"/>
      <c r="KT163" s="207"/>
      <c r="KU163" s="207"/>
      <c r="KV163" s="207"/>
      <c r="KW163" s="207"/>
      <c r="KX163" s="169"/>
      <c r="KY163" s="169"/>
      <c r="KZ163" s="169"/>
      <c r="LA163" s="169"/>
      <c r="LB163" s="169"/>
      <c r="LC163" s="259"/>
      <c r="LD163" s="260"/>
      <c r="LE163" s="261"/>
      <c r="LF163" s="160"/>
      <c r="LG163" s="160"/>
      <c r="LH163" s="168"/>
      <c r="LI163" s="207"/>
      <c r="LJ163" s="207"/>
      <c r="LK163" s="207"/>
      <c r="LL163" s="207"/>
      <c r="LM163" s="207"/>
      <c r="LN163" s="207"/>
      <c r="LO163" s="207"/>
      <c r="LP163" s="169"/>
      <c r="LQ163" s="169"/>
      <c r="LR163" s="169"/>
      <c r="LS163" s="169"/>
      <c r="LT163" s="169"/>
      <c r="LU163" s="169"/>
      <c r="LV163" s="169"/>
      <c r="LW163" s="169"/>
      <c r="LX163" s="259"/>
      <c r="LY163" s="260"/>
      <c r="LZ163" s="261"/>
      <c r="MA163" s="160"/>
      <c r="MB163" s="160"/>
      <c r="MC163" s="168"/>
      <c r="MD163" s="207"/>
      <c r="ME163" s="207"/>
      <c r="MF163" s="207"/>
      <c r="MG163" s="207"/>
      <c r="MH163" s="207"/>
      <c r="MI163" s="207"/>
      <c r="MJ163" s="207"/>
      <c r="MK163" s="169"/>
      <c r="ML163" s="169"/>
      <c r="MM163" s="169"/>
      <c r="MN163" s="169"/>
      <c r="MO163" s="169"/>
      <c r="MP163" s="169"/>
      <c r="MQ163" s="169"/>
      <c r="MR163" s="169"/>
      <c r="MS163" s="259"/>
      <c r="MT163" s="260"/>
      <c r="MU163" s="261"/>
      <c r="MV163" s="160"/>
      <c r="MW163" s="19"/>
      <c r="MX163" s="168"/>
      <c r="MY163" s="207"/>
      <c r="MZ163" s="207"/>
      <c r="NA163" s="207"/>
      <c r="NB163" s="207"/>
      <c r="NC163" s="207"/>
      <c r="ND163" s="207"/>
      <c r="NE163" s="207"/>
      <c r="NF163" s="169"/>
      <c r="NG163" s="169"/>
      <c r="NH163" s="169"/>
      <c r="NI163" s="169"/>
      <c r="NJ163" s="169"/>
      <c r="NK163" s="169"/>
      <c r="NL163" s="169"/>
      <c r="NM163" s="169"/>
      <c r="NN163" s="259"/>
      <c r="NO163" s="260"/>
      <c r="NP163" s="261"/>
      <c r="NQ163" s="160"/>
      <c r="NR163" s="19"/>
      <c r="NS163" s="168"/>
      <c r="NT163" s="207"/>
      <c r="NU163" s="207"/>
      <c r="NV163" s="207"/>
      <c r="NW163" s="207"/>
      <c r="NX163" s="207"/>
      <c r="NY163" s="207"/>
      <c r="NZ163" s="207"/>
      <c r="OA163" s="169"/>
      <c r="OB163" s="169"/>
      <c r="OC163" s="169"/>
      <c r="OD163" s="169"/>
      <c r="OE163" s="169"/>
      <c r="OF163" s="169"/>
      <c r="OG163" s="169"/>
      <c r="OH163" s="169"/>
      <c r="OI163" s="259"/>
      <c r="OJ163" s="260"/>
      <c r="OK163" s="261"/>
      <c r="OL163" s="160"/>
      <c r="OM163" s="19"/>
      <c r="ON163" s="19"/>
      <c r="OO163" s="19"/>
      <c r="OP163" s="19"/>
      <c r="OQ163" s="168"/>
      <c r="OR163" s="494"/>
      <c r="OS163" s="494"/>
      <c r="OT163" s="494"/>
      <c r="OU163" s="494"/>
      <c r="OV163" s="494"/>
      <c r="OW163" s="169"/>
      <c r="OX163" s="169"/>
      <c r="OY163" s="169"/>
      <c r="OZ163" s="169"/>
      <c r="PA163" s="169"/>
      <c r="PB163" s="259"/>
      <c r="PC163" s="512"/>
      <c r="PD163" s="261"/>
      <c r="PE163" s="160"/>
      <c r="PF163" s="168"/>
      <c r="PG163" s="207"/>
      <c r="PH163" s="207"/>
      <c r="PI163" s="207"/>
      <c r="PJ163" s="207"/>
      <c r="PK163" s="207"/>
      <c r="PL163" s="169"/>
      <c r="PM163" s="169"/>
      <c r="PN163" s="169"/>
      <c r="PO163" s="169"/>
      <c r="PP163" s="169"/>
      <c r="PQ163" s="259"/>
      <c r="PR163" s="260"/>
      <c r="PS163" s="261"/>
      <c r="PT163" s="160"/>
      <c r="PU163" s="168"/>
      <c r="PV163" s="207"/>
      <c r="PW163" s="207"/>
      <c r="PX163" s="207"/>
      <c r="PY163" s="207"/>
      <c r="PZ163" s="207"/>
      <c r="QA163" s="169"/>
      <c r="QB163" s="169"/>
      <c r="QC163" s="169"/>
      <c r="QD163" s="169"/>
      <c r="QE163" s="169"/>
      <c r="QF163" s="259"/>
      <c r="QG163" s="260"/>
      <c r="QH163" s="261"/>
      <c r="QI163" s="160"/>
      <c r="QJ163" s="168"/>
      <c r="QK163" s="207"/>
      <c r="QL163" s="207"/>
      <c r="QM163" s="207"/>
      <c r="QN163" s="207"/>
      <c r="QO163" s="207"/>
      <c r="QP163" s="169"/>
      <c r="QQ163" s="169"/>
      <c r="QR163" s="169"/>
      <c r="QS163" s="169"/>
      <c r="QT163" s="169"/>
      <c r="QU163" s="259"/>
      <c r="QV163" s="260"/>
      <c r="QW163" s="261"/>
      <c r="QX163" s="160"/>
      <c r="QY163" s="168"/>
      <c r="QZ163" s="207"/>
      <c r="RA163" s="207"/>
      <c r="RB163" s="207"/>
      <c r="RC163" s="207"/>
      <c r="RD163" s="207"/>
      <c r="RE163" s="169"/>
      <c r="RF163" s="169"/>
      <c r="RG163" s="169"/>
      <c r="RH163" s="169"/>
      <c r="RI163" s="169"/>
      <c r="RJ163" s="259"/>
      <c r="RK163" s="260"/>
      <c r="RL163" s="261"/>
      <c r="RM163" s="160"/>
    </row>
    <row r="164" spans="1:481" ht="14.4">
      <c r="A164" s="168"/>
      <c r="B164" s="207"/>
      <c r="C164" s="207"/>
      <c r="D164" s="207"/>
      <c r="E164" s="207"/>
      <c r="F164" s="207"/>
      <c r="G164" s="169"/>
      <c r="H164" s="169"/>
      <c r="I164" s="169"/>
      <c r="J164" s="169"/>
      <c r="K164" s="169"/>
      <c r="L164" s="259"/>
      <c r="M164" s="260"/>
      <c r="N164" s="261"/>
      <c r="O164" s="160"/>
      <c r="P164" s="19"/>
      <c r="Q164" s="168"/>
      <c r="R164" s="207"/>
      <c r="S164" s="207"/>
      <c r="T164" s="207"/>
      <c r="U164" s="207"/>
      <c r="V164" s="207"/>
      <c r="W164" s="169"/>
      <c r="X164" s="169"/>
      <c r="Y164" s="169"/>
      <c r="Z164" s="169"/>
      <c r="AA164" s="169"/>
      <c r="AB164" s="259"/>
      <c r="AC164" s="260"/>
      <c r="AD164" s="261"/>
      <c r="AE164" s="160"/>
      <c r="AF164" s="168"/>
      <c r="AG164" s="207"/>
      <c r="AH164" s="207"/>
      <c r="AI164" s="207"/>
      <c r="AJ164" s="207"/>
      <c r="AK164" s="207"/>
      <c r="AL164" s="169"/>
      <c r="AM164" s="169"/>
      <c r="AN164" s="169"/>
      <c r="AO164" s="169"/>
      <c r="AP164" s="169"/>
      <c r="AQ164" s="259"/>
      <c r="AR164" s="260"/>
      <c r="AS164" s="261"/>
      <c r="AT164" s="160"/>
      <c r="AU164" s="168"/>
      <c r="AV164" s="207"/>
      <c r="AW164" s="207"/>
      <c r="AX164" s="207"/>
      <c r="AY164" s="207"/>
      <c r="AZ164" s="207"/>
      <c r="BA164" s="169"/>
      <c r="BB164" s="169"/>
      <c r="BC164" s="169"/>
      <c r="BD164" s="169"/>
      <c r="BE164" s="169"/>
      <c r="BF164" s="259"/>
      <c r="BG164" s="260"/>
      <c r="BH164" s="261"/>
      <c r="BI164" s="160"/>
      <c r="BJ164" s="160"/>
      <c r="BK164" s="168"/>
      <c r="BL164" s="207"/>
      <c r="BM164" s="207"/>
      <c r="BN164" s="207"/>
      <c r="BO164" s="207"/>
      <c r="BP164" s="207"/>
      <c r="BQ164" s="169"/>
      <c r="BR164" s="169"/>
      <c r="BS164" s="169"/>
      <c r="BT164" s="169"/>
      <c r="BU164" s="169"/>
      <c r="BV164" s="259"/>
      <c r="BW164" s="260"/>
      <c r="BX164" s="261"/>
      <c r="BY164" s="160"/>
      <c r="BZ164" s="160"/>
      <c r="CA164" s="168"/>
      <c r="CB164" s="207"/>
      <c r="CC164" s="207"/>
      <c r="CD164" s="207"/>
      <c r="CE164" s="207"/>
      <c r="CF164" s="207"/>
      <c r="CG164" s="169"/>
      <c r="CH164" s="169"/>
      <c r="CI164" s="169"/>
      <c r="CJ164" s="169"/>
      <c r="CK164" s="169"/>
      <c r="CL164" s="259"/>
      <c r="CM164" s="260"/>
      <c r="CN164" s="261"/>
      <c r="CO164" s="160"/>
      <c r="CP164" s="168"/>
      <c r="CQ164" s="395"/>
      <c r="CR164" s="395"/>
      <c r="CS164" s="395"/>
      <c r="CT164" s="395"/>
      <c r="CU164" s="395"/>
      <c r="CV164" s="169"/>
      <c r="CW164" s="169"/>
      <c r="CX164" s="169"/>
      <c r="CY164" s="169"/>
      <c r="CZ164" s="169"/>
      <c r="DA164" s="259"/>
      <c r="DB164" s="419"/>
      <c r="DC164" s="261"/>
      <c r="DD164" s="160"/>
      <c r="DE164" s="168"/>
      <c r="DF164" s="207"/>
      <c r="DG164" s="207"/>
      <c r="DH164" s="207"/>
      <c r="DI164" s="207"/>
      <c r="DJ164" s="207"/>
      <c r="DK164" s="169"/>
      <c r="DL164" s="169"/>
      <c r="DM164" s="169"/>
      <c r="DN164" s="169"/>
      <c r="DO164" s="169"/>
      <c r="DP164" s="259"/>
      <c r="DQ164" s="260"/>
      <c r="DR164" s="261"/>
      <c r="DS164" s="160"/>
      <c r="DT164" s="168"/>
      <c r="DU164" s="207"/>
      <c r="DV164" s="207"/>
      <c r="DW164" s="207"/>
      <c r="DX164" s="207"/>
      <c r="DY164" s="207"/>
      <c r="DZ164" s="169"/>
      <c r="EA164" s="169"/>
      <c r="EB164" s="169"/>
      <c r="EC164" s="169"/>
      <c r="ED164" s="169"/>
      <c r="EE164" s="259"/>
      <c r="EF164" s="260"/>
      <c r="EG164" s="261"/>
      <c r="EH164" s="160"/>
      <c r="EI164" s="168"/>
      <c r="EJ164" s="207"/>
      <c r="EK164" s="207"/>
      <c r="EL164" s="207"/>
      <c r="EM164" s="207"/>
      <c r="EN164" s="207"/>
      <c r="EO164" s="169"/>
      <c r="EP164" s="169"/>
      <c r="EQ164" s="169"/>
      <c r="ER164" s="169"/>
      <c r="ES164" s="169"/>
      <c r="ET164" s="259"/>
      <c r="EU164" s="260"/>
      <c r="EV164" s="261"/>
      <c r="EW164" s="160"/>
      <c r="EX164" s="168"/>
      <c r="EY164" s="207"/>
      <c r="EZ164" s="207"/>
      <c r="FA164" s="207"/>
      <c r="FB164" s="207"/>
      <c r="FC164" s="207"/>
      <c r="FD164" s="169"/>
      <c r="FE164" s="169"/>
      <c r="FF164" s="169"/>
      <c r="FG164" s="169"/>
      <c r="FH164" s="169"/>
      <c r="FI164" s="259"/>
      <c r="FJ164" s="260"/>
      <c r="FK164" s="261"/>
      <c r="FL164" s="160"/>
      <c r="FM164" s="168"/>
      <c r="FN164" s="207"/>
      <c r="FO164" s="207"/>
      <c r="FP164" s="207"/>
      <c r="FQ164" s="207"/>
      <c r="FR164" s="207"/>
      <c r="FS164" s="169"/>
      <c r="FT164" s="169"/>
      <c r="FU164" s="169"/>
      <c r="FV164" s="169"/>
      <c r="FW164" s="169"/>
      <c r="FX164" s="259"/>
      <c r="FY164" s="260"/>
      <c r="FZ164" s="261"/>
      <c r="GA164" s="160"/>
      <c r="GB164" s="168"/>
      <c r="GC164" s="207"/>
      <c r="GD164" s="207"/>
      <c r="GE164" s="207"/>
      <c r="GF164" s="207"/>
      <c r="GG164" s="207"/>
      <c r="GH164" s="169"/>
      <c r="GI164" s="169"/>
      <c r="GJ164" s="169"/>
      <c r="GK164" s="169"/>
      <c r="GL164" s="169"/>
      <c r="GM164" s="259"/>
      <c r="GN164" s="260"/>
      <c r="GO164" s="261"/>
      <c r="GP164" s="160"/>
      <c r="GQ164" s="168"/>
      <c r="GR164" s="207"/>
      <c r="GS164" s="207"/>
      <c r="GT164" s="207"/>
      <c r="GU164" s="207"/>
      <c r="GV164" s="207"/>
      <c r="GW164" s="169"/>
      <c r="GX164" s="169"/>
      <c r="GY164" s="169"/>
      <c r="GZ164" s="169"/>
      <c r="HA164" s="169"/>
      <c r="HB164" s="259"/>
      <c r="HC164" s="260"/>
      <c r="HD164" s="261"/>
      <c r="HE164" s="160"/>
      <c r="HF164" s="168"/>
      <c r="HG164" s="207"/>
      <c r="HH164" s="207"/>
      <c r="HI164" s="207"/>
      <c r="HJ164" s="207"/>
      <c r="HK164" s="207"/>
      <c r="HL164" s="169"/>
      <c r="HM164" s="169"/>
      <c r="HN164" s="169"/>
      <c r="HO164" s="169"/>
      <c r="HP164" s="169"/>
      <c r="HQ164" s="259"/>
      <c r="HR164" s="260"/>
      <c r="HS164" s="261"/>
      <c r="HT164" s="160"/>
      <c r="HU164" s="168"/>
      <c r="HV164" s="207"/>
      <c r="HW164" s="207"/>
      <c r="HX164" s="207"/>
      <c r="HY164" s="207"/>
      <c r="HZ164" s="207"/>
      <c r="IA164" s="169"/>
      <c r="IB164" s="169"/>
      <c r="IC164" s="169"/>
      <c r="ID164" s="169"/>
      <c r="IE164" s="169"/>
      <c r="IF164" s="259"/>
      <c r="IG164" s="260"/>
      <c r="IH164" s="261"/>
      <c r="II164" s="160"/>
      <c r="IJ164" s="168"/>
      <c r="IK164" s="207"/>
      <c r="IL164" s="207"/>
      <c r="IM164" s="207"/>
      <c r="IN164" s="207"/>
      <c r="IO164" s="207"/>
      <c r="IP164" s="169"/>
      <c r="IQ164" s="169"/>
      <c r="IR164" s="169"/>
      <c r="IS164" s="169"/>
      <c r="IT164" s="169"/>
      <c r="IU164" s="259"/>
      <c r="IV164" s="260"/>
      <c r="IW164" s="261"/>
      <c r="IX164" s="160"/>
      <c r="IY164" s="168"/>
      <c r="IZ164" s="207"/>
      <c r="JA164" s="207"/>
      <c r="JB164" s="207"/>
      <c r="JC164" s="207"/>
      <c r="JD164" s="207"/>
      <c r="JE164" s="169"/>
      <c r="JF164" s="169"/>
      <c r="JG164" s="169"/>
      <c r="JH164" s="169"/>
      <c r="JI164" s="169"/>
      <c r="JJ164" s="259"/>
      <c r="JK164" s="260"/>
      <c r="JL164" s="261"/>
      <c r="JM164" s="160"/>
      <c r="JN164" s="168"/>
      <c r="JO164" s="207"/>
      <c r="JP164" s="207"/>
      <c r="JQ164" s="207"/>
      <c r="JR164" s="207"/>
      <c r="JS164" s="207"/>
      <c r="JT164" s="169"/>
      <c r="JU164" s="169"/>
      <c r="JV164" s="169"/>
      <c r="JW164" s="169"/>
      <c r="JX164" s="169"/>
      <c r="JY164" s="259"/>
      <c r="JZ164" s="260"/>
      <c r="KA164" s="261"/>
      <c r="KB164" s="160"/>
      <c r="KC164" s="168"/>
      <c r="KD164" s="207"/>
      <c r="KE164" s="207"/>
      <c r="KF164" s="207"/>
      <c r="KG164" s="207"/>
      <c r="KH164" s="207"/>
      <c r="KI164" s="169"/>
      <c r="KJ164" s="169"/>
      <c r="KK164" s="169"/>
      <c r="KL164" s="169"/>
      <c r="KM164" s="169"/>
      <c r="KN164" s="259"/>
      <c r="KO164" s="260"/>
      <c r="KP164" s="261"/>
      <c r="KQ164" s="160"/>
      <c r="KR164" s="168"/>
      <c r="KS164" s="207"/>
      <c r="KT164" s="207"/>
      <c r="KU164" s="207"/>
      <c r="KV164" s="207"/>
      <c r="KW164" s="207"/>
      <c r="KX164" s="169"/>
      <c r="KY164" s="169"/>
      <c r="KZ164" s="169"/>
      <c r="LA164" s="169"/>
      <c r="LB164" s="169"/>
      <c r="LC164" s="259"/>
      <c r="LD164" s="260"/>
      <c r="LE164" s="261"/>
      <c r="LF164" s="160"/>
      <c r="LG164" s="160"/>
      <c r="LH164" s="168"/>
      <c r="LI164" s="207"/>
      <c r="LJ164" s="207"/>
      <c r="LK164" s="207"/>
      <c r="LL164" s="207"/>
      <c r="LM164" s="207"/>
      <c r="LN164" s="207"/>
      <c r="LO164" s="207"/>
      <c r="LP164" s="169"/>
      <c r="LQ164" s="169"/>
      <c r="LR164" s="169"/>
      <c r="LS164" s="169"/>
      <c r="LT164" s="169"/>
      <c r="LU164" s="169"/>
      <c r="LV164" s="169"/>
      <c r="LW164" s="169"/>
      <c r="LX164" s="259"/>
      <c r="LY164" s="260"/>
      <c r="LZ164" s="261"/>
      <c r="MA164" s="160"/>
      <c r="MB164" s="160"/>
      <c r="MC164" s="168"/>
      <c r="MD164" s="207"/>
      <c r="ME164" s="207"/>
      <c r="MF164" s="207"/>
      <c r="MG164" s="207"/>
      <c r="MH164" s="207"/>
      <c r="MI164" s="207"/>
      <c r="MJ164" s="207"/>
      <c r="MK164" s="169"/>
      <c r="ML164" s="169"/>
      <c r="MM164" s="169"/>
      <c r="MN164" s="169"/>
      <c r="MO164" s="169"/>
      <c r="MP164" s="169"/>
      <c r="MQ164" s="169"/>
      <c r="MR164" s="169"/>
      <c r="MS164" s="259"/>
      <c r="MT164" s="260"/>
      <c r="MU164" s="261"/>
      <c r="MV164" s="160"/>
      <c r="MW164" s="19"/>
      <c r="MX164" s="168"/>
      <c r="MY164" s="207"/>
      <c r="MZ164" s="207"/>
      <c r="NA164" s="207"/>
      <c r="NB164" s="207"/>
      <c r="NC164" s="207"/>
      <c r="ND164" s="207"/>
      <c r="NE164" s="207"/>
      <c r="NF164" s="169"/>
      <c r="NG164" s="169"/>
      <c r="NH164" s="169"/>
      <c r="NI164" s="169"/>
      <c r="NJ164" s="169"/>
      <c r="NK164" s="169"/>
      <c r="NL164" s="169"/>
      <c r="NM164" s="169"/>
      <c r="NN164" s="259"/>
      <c r="NO164" s="260"/>
      <c r="NP164" s="261"/>
      <c r="NQ164" s="160"/>
      <c r="NR164" s="19"/>
      <c r="NS164" s="168"/>
      <c r="NT164" s="207"/>
      <c r="NU164" s="207"/>
      <c r="NV164" s="207"/>
      <c r="NW164" s="207"/>
      <c r="NX164" s="207"/>
      <c r="NY164" s="207"/>
      <c r="NZ164" s="207"/>
      <c r="OA164" s="169"/>
      <c r="OB164" s="169"/>
      <c r="OC164" s="169"/>
      <c r="OD164" s="169"/>
      <c r="OE164" s="169"/>
      <c r="OF164" s="169"/>
      <c r="OG164" s="169"/>
      <c r="OH164" s="169"/>
      <c r="OI164" s="259"/>
      <c r="OJ164" s="260"/>
      <c r="OK164" s="261"/>
      <c r="OL164" s="160"/>
      <c r="OM164" s="19"/>
      <c r="ON164" s="19"/>
      <c r="OO164" s="19"/>
      <c r="OP164" s="19"/>
      <c r="OQ164" s="168"/>
      <c r="OR164" s="494"/>
      <c r="OS164" s="494"/>
      <c r="OT164" s="494"/>
      <c r="OU164" s="494"/>
      <c r="OV164" s="494"/>
      <c r="OW164" s="169"/>
      <c r="OX164" s="169"/>
      <c r="OY164" s="169"/>
      <c r="OZ164" s="169"/>
      <c r="PA164" s="169"/>
      <c r="PB164" s="259"/>
      <c r="PC164" s="512"/>
      <c r="PD164" s="261"/>
      <c r="PE164" s="160"/>
      <c r="PF164" s="168"/>
      <c r="PG164" s="207"/>
      <c r="PH164" s="207"/>
      <c r="PI164" s="207"/>
      <c r="PJ164" s="207"/>
      <c r="PK164" s="207"/>
      <c r="PL164" s="169"/>
      <c r="PM164" s="169"/>
      <c r="PN164" s="169"/>
      <c r="PO164" s="169"/>
      <c r="PP164" s="169"/>
      <c r="PQ164" s="259"/>
      <c r="PR164" s="260"/>
      <c r="PS164" s="261"/>
      <c r="PT164" s="160"/>
      <c r="PU164" s="168"/>
      <c r="PV164" s="207"/>
      <c r="PW164" s="207"/>
      <c r="PX164" s="207"/>
      <c r="PY164" s="207"/>
      <c r="PZ164" s="207"/>
      <c r="QA164" s="169"/>
      <c r="QB164" s="169"/>
      <c r="QC164" s="169"/>
      <c r="QD164" s="169"/>
      <c r="QE164" s="169"/>
      <c r="QF164" s="259"/>
      <c r="QG164" s="260"/>
      <c r="QH164" s="261"/>
      <c r="QI164" s="160"/>
      <c r="QJ164" s="168"/>
      <c r="QK164" s="207"/>
      <c r="QL164" s="207"/>
      <c r="QM164" s="207"/>
      <c r="QN164" s="207"/>
      <c r="QO164" s="207"/>
      <c r="QP164" s="169"/>
      <c r="QQ164" s="169"/>
      <c r="QR164" s="169"/>
      <c r="QS164" s="169"/>
      <c r="QT164" s="169"/>
      <c r="QU164" s="259"/>
      <c r="QV164" s="260"/>
      <c r="QW164" s="261"/>
      <c r="QX164" s="160"/>
      <c r="QY164" s="168"/>
      <c r="QZ164" s="207"/>
      <c r="RA164" s="207"/>
      <c r="RB164" s="207"/>
      <c r="RC164" s="207"/>
      <c r="RD164" s="207"/>
      <c r="RE164" s="169"/>
      <c r="RF164" s="169"/>
      <c r="RG164" s="169"/>
      <c r="RH164" s="169"/>
      <c r="RI164" s="169"/>
      <c r="RJ164" s="259"/>
      <c r="RK164" s="260"/>
      <c r="RL164" s="261"/>
      <c r="RM164" s="160"/>
    </row>
    <row r="165" spans="1:481" ht="14.4">
      <c r="A165" s="168"/>
      <c r="B165" s="207"/>
      <c r="C165" s="207"/>
      <c r="D165" s="207"/>
      <c r="E165" s="207"/>
      <c r="F165" s="207"/>
      <c r="G165" s="169"/>
      <c r="H165" s="169"/>
      <c r="I165" s="169"/>
      <c r="J165" s="169"/>
      <c r="K165" s="169"/>
      <c r="L165" s="259"/>
      <c r="M165" s="260"/>
      <c r="N165" s="261"/>
      <c r="O165" s="160"/>
      <c r="P165" s="19"/>
      <c r="Q165" s="168"/>
      <c r="R165" s="207"/>
      <c r="S165" s="207"/>
      <c r="T165" s="207"/>
      <c r="U165" s="207"/>
      <c r="V165" s="207"/>
      <c r="W165" s="169"/>
      <c r="X165" s="169"/>
      <c r="Y165" s="169"/>
      <c r="Z165" s="169"/>
      <c r="AA165" s="169"/>
      <c r="AB165" s="259"/>
      <c r="AC165" s="260"/>
      <c r="AD165" s="261"/>
      <c r="AE165" s="160"/>
      <c r="AF165" s="168"/>
      <c r="AG165" s="207"/>
      <c r="AH165" s="207"/>
      <c r="AI165" s="207"/>
      <c r="AJ165" s="207"/>
      <c r="AK165" s="207"/>
      <c r="AL165" s="169"/>
      <c r="AM165" s="169"/>
      <c r="AN165" s="169"/>
      <c r="AO165" s="169"/>
      <c r="AP165" s="169"/>
      <c r="AQ165" s="259"/>
      <c r="AR165" s="260"/>
      <c r="AS165" s="261"/>
      <c r="AT165" s="160"/>
      <c r="AU165" s="168"/>
      <c r="AV165" s="207"/>
      <c r="AW165" s="207"/>
      <c r="AX165" s="207"/>
      <c r="AY165" s="207"/>
      <c r="AZ165" s="207"/>
      <c r="BA165" s="169"/>
      <c r="BB165" s="169"/>
      <c r="BC165" s="169"/>
      <c r="BD165" s="169"/>
      <c r="BE165" s="169"/>
      <c r="BF165" s="259"/>
      <c r="BG165" s="260"/>
      <c r="BH165" s="261"/>
      <c r="BI165" s="160"/>
      <c r="BJ165" s="160"/>
      <c r="BK165" s="168"/>
      <c r="BL165" s="207"/>
      <c r="BM165" s="207"/>
      <c r="BN165" s="207"/>
      <c r="BO165" s="207"/>
      <c r="BP165" s="207"/>
      <c r="BQ165" s="169"/>
      <c r="BR165" s="169"/>
      <c r="BS165" s="169"/>
      <c r="BT165" s="169"/>
      <c r="BU165" s="169"/>
      <c r="BV165" s="259"/>
      <c r="BW165" s="260"/>
      <c r="BX165" s="261"/>
      <c r="BY165" s="160"/>
      <c r="BZ165" s="160"/>
      <c r="CA165" s="168"/>
      <c r="CB165" s="207"/>
      <c r="CC165" s="207"/>
      <c r="CD165" s="207"/>
      <c r="CE165" s="207"/>
      <c r="CF165" s="207"/>
      <c r="CG165" s="169"/>
      <c r="CH165" s="169"/>
      <c r="CI165" s="169"/>
      <c r="CJ165" s="169"/>
      <c r="CK165" s="169"/>
      <c r="CL165" s="259"/>
      <c r="CM165" s="260"/>
      <c r="CN165" s="261"/>
      <c r="CO165" s="160"/>
      <c r="CP165" s="168"/>
      <c r="CQ165" s="395"/>
      <c r="CR165" s="395"/>
      <c r="CS165" s="395"/>
      <c r="CT165" s="395"/>
      <c r="CU165" s="395"/>
      <c r="CV165" s="169"/>
      <c r="CW165" s="169"/>
      <c r="CX165" s="169"/>
      <c r="CY165" s="169"/>
      <c r="CZ165" s="169"/>
      <c r="DA165" s="259"/>
      <c r="DB165" s="419"/>
      <c r="DC165" s="261"/>
      <c r="DD165" s="160"/>
      <c r="DE165" s="168"/>
      <c r="DF165" s="207"/>
      <c r="DG165" s="207"/>
      <c r="DH165" s="207"/>
      <c r="DI165" s="207"/>
      <c r="DJ165" s="207"/>
      <c r="DK165" s="169"/>
      <c r="DL165" s="169"/>
      <c r="DM165" s="169"/>
      <c r="DN165" s="169"/>
      <c r="DO165" s="169"/>
      <c r="DP165" s="259"/>
      <c r="DQ165" s="260"/>
      <c r="DR165" s="261"/>
      <c r="DS165" s="160"/>
      <c r="DT165" s="168"/>
      <c r="DU165" s="207"/>
      <c r="DV165" s="207"/>
      <c r="DW165" s="207"/>
      <c r="DX165" s="207"/>
      <c r="DY165" s="207"/>
      <c r="DZ165" s="169"/>
      <c r="EA165" s="169"/>
      <c r="EB165" s="169"/>
      <c r="EC165" s="169"/>
      <c r="ED165" s="169"/>
      <c r="EE165" s="259"/>
      <c r="EF165" s="260"/>
      <c r="EG165" s="261"/>
      <c r="EH165" s="160"/>
      <c r="EI165" s="168"/>
      <c r="EJ165" s="207"/>
      <c r="EK165" s="207"/>
      <c r="EL165" s="207"/>
      <c r="EM165" s="207"/>
      <c r="EN165" s="207"/>
      <c r="EO165" s="169"/>
      <c r="EP165" s="169"/>
      <c r="EQ165" s="169"/>
      <c r="ER165" s="169"/>
      <c r="ES165" s="169"/>
      <c r="ET165" s="259"/>
      <c r="EU165" s="260"/>
      <c r="EV165" s="261"/>
      <c r="EW165" s="160"/>
      <c r="EX165" s="168"/>
      <c r="EY165" s="207"/>
      <c r="EZ165" s="207"/>
      <c r="FA165" s="207"/>
      <c r="FB165" s="207"/>
      <c r="FC165" s="207"/>
      <c r="FD165" s="169"/>
      <c r="FE165" s="169"/>
      <c r="FF165" s="169"/>
      <c r="FG165" s="169"/>
      <c r="FH165" s="169"/>
      <c r="FI165" s="259"/>
      <c r="FJ165" s="260"/>
      <c r="FK165" s="261"/>
      <c r="FL165" s="160"/>
      <c r="FM165" s="168"/>
      <c r="FN165" s="207"/>
      <c r="FO165" s="207"/>
      <c r="FP165" s="207"/>
      <c r="FQ165" s="207"/>
      <c r="FR165" s="207"/>
      <c r="FS165" s="169"/>
      <c r="FT165" s="169"/>
      <c r="FU165" s="169"/>
      <c r="FV165" s="169"/>
      <c r="FW165" s="169"/>
      <c r="FX165" s="259"/>
      <c r="FY165" s="260"/>
      <c r="FZ165" s="261"/>
      <c r="GA165" s="160"/>
      <c r="GB165" s="168"/>
      <c r="GC165" s="207"/>
      <c r="GD165" s="207"/>
      <c r="GE165" s="207"/>
      <c r="GF165" s="207"/>
      <c r="GG165" s="207"/>
      <c r="GH165" s="169"/>
      <c r="GI165" s="169"/>
      <c r="GJ165" s="169"/>
      <c r="GK165" s="169"/>
      <c r="GL165" s="169"/>
      <c r="GM165" s="259"/>
      <c r="GN165" s="260"/>
      <c r="GO165" s="261"/>
      <c r="GP165" s="160"/>
      <c r="GQ165" s="168"/>
      <c r="GR165" s="207"/>
      <c r="GS165" s="207"/>
      <c r="GT165" s="207"/>
      <c r="GU165" s="207"/>
      <c r="GV165" s="207"/>
      <c r="GW165" s="169"/>
      <c r="GX165" s="169"/>
      <c r="GY165" s="169"/>
      <c r="GZ165" s="169"/>
      <c r="HA165" s="169"/>
      <c r="HB165" s="259"/>
      <c r="HC165" s="260"/>
      <c r="HD165" s="261"/>
      <c r="HE165" s="160"/>
      <c r="HF165" s="168"/>
      <c r="HG165" s="207"/>
      <c r="HH165" s="207"/>
      <c r="HI165" s="207"/>
      <c r="HJ165" s="207"/>
      <c r="HK165" s="207"/>
      <c r="HL165" s="169"/>
      <c r="HM165" s="169"/>
      <c r="HN165" s="169"/>
      <c r="HO165" s="169"/>
      <c r="HP165" s="169"/>
      <c r="HQ165" s="259"/>
      <c r="HR165" s="260"/>
      <c r="HS165" s="261"/>
      <c r="HT165" s="160"/>
      <c r="HU165" s="168"/>
      <c r="HV165" s="207"/>
      <c r="HW165" s="207"/>
      <c r="HX165" s="207"/>
      <c r="HY165" s="207"/>
      <c r="HZ165" s="207"/>
      <c r="IA165" s="169"/>
      <c r="IB165" s="169"/>
      <c r="IC165" s="169"/>
      <c r="ID165" s="169"/>
      <c r="IE165" s="169"/>
      <c r="IF165" s="259"/>
      <c r="IG165" s="260"/>
      <c r="IH165" s="261"/>
      <c r="II165" s="160"/>
      <c r="IJ165" s="168"/>
      <c r="IK165" s="207"/>
      <c r="IL165" s="207"/>
      <c r="IM165" s="207"/>
      <c r="IN165" s="207"/>
      <c r="IO165" s="207"/>
      <c r="IP165" s="169"/>
      <c r="IQ165" s="169"/>
      <c r="IR165" s="169"/>
      <c r="IS165" s="169"/>
      <c r="IT165" s="169"/>
      <c r="IU165" s="259"/>
      <c r="IV165" s="260"/>
      <c r="IW165" s="261"/>
      <c r="IX165" s="160"/>
      <c r="IY165" s="168"/>
      <c r="IZ165" s="207"/>
      <c r="JA165" s="207"/>
      <c r="JB165" s="207"/>
      <c r="JC165" s="207"/>
      <c r="JD165" s="207"/>
      <c r="JE165" s="169"/>
      <c r="JF165" s="169"/>
      <c r="JG165" s="169"/>
      <c r="JH165" s="169"/>
      <c r="JI165" s="169"/>
      <c r="JJ165" s="259"/>
      <c r="JK165" s="260"/>
      <c r="JL165" s="261"/>
      <c r="JM165" s="160"/>
      <c r="JN165" s="168"/>
      <c r="JO165" s="207"/>
      <c r="JP165" s="207"/>
      <c r="JQ165" s="207"/>
      <c r="JR165" s="207"/>
      <c r="JS165" s="207"/>
      <c r="JT165" s="169"/>
      <c r="JU165" s="169"/>
      <c r="JV165" s="169"/>
      <c r="JW165" s="169"/>
      <c r="JX165" s="169"/>
      <c r="JY165" s="259"/>
      <c r="JZ165" s="260"/>
      <c r="KA165" s="261"/>
      <c r="KB165" s="160"/>
      <c r="KC165" s="168"/>
      <c r="KD165" s="207"/>
      <c r="KE165" s="207"/>
      <c r="KF165" s="207"/>
      <c r="KG165" s="207"/>
      <c r="KH165" s="207"/>
      <c r="KI165" s="169"/>
      <c r="KJ165" s="169"/>
      <c r="KK165" s="169"/>
      <c r="KL165" s="169"/>
      <c r="KM165" s="169"/>
      <c r="KN165" s="259"/>
      <c r="KO165" s="260"/>
      <c r="KP165" s="261"/>
      <c r="KQ165" s="160"/>
      <c r="KR165" s="168"/>
      <c r="KS165" s="207"/>
      <c r="KT165" s="207"/>
      <c r="KU165" s="207"/>
      <c r="KV165" s="207"/>
      <c r="KW165" s="207"/>
      <c r="KX165" s="169"/>
      <c r="KY165" s="169"/>
      <c r="KZ165" s="169"/>
      <c r="LA165" s="169"/>
      <c r="LB165" s="169"/>
      <c r="LC165" s="259"/>
      <c r="LD165" s="260"/>
      <c r="LE165" s="261"/>
      <c r="LF165" s="160"/>
      <c r="LG165" s="160"/>
      <c r="LH165" s="168"/>
      <c r="LI165" s="207"/>
      <c r="LJ165" s="207"/>
      <c r="LK165" s="207"/>
      <c r="LL165" s="207"/>
      <c r="LM165" s="207"/>
      <c r="LN165" s="207"/>
      <c r="LO165" s="207"/>
      <c r="LP165" s="169"/>
      <c r="LQ165" s="169"/>
      <c r="LR165" s="169"/>
      <c r="LS165" s="169"/>
      <c r="LT165" s="169"/>
      <c r="LU165" s="169"/>
      <c r="LV165" s="169"/>
      <c r="LW165" s="169"/>
      <c r="LX165" s="259"/>
      <c r="LY165" s="260"/>
      <c r="LZ165" s="261"/>
      <c r="MA165" s="160"/>
      <c r="MB165" s="160"/>
      <c r="MC165" s="168"/>
      <c r="MD165" s="207"/>
      <c r="ME165" s="207"/>
      <c r="MF165" s="207"/>
      <c r="MG165" s="207"/>
      <c r="MH165" s="207"/>
      <c r="MI165" s="207"/>
      <c r="MJ165" s="207"/>
      <c r="MK165" s="169"/>
      <c r="ML165" s="169"/>
      <c r="MM165" s="169"/>
      <c r="MN165" s="169"/>
      <c r="MO165" s="169"/>
      <c r="MP165" s="169"/>
      <c r="MQ165" s="169"/>
      <c r="MR165" s="169"/>
      <c r="MS165" s="259"/>
      <c r="MT165" s="260"/>
      <c r="MU165" s="261"/>
      <c r="MV165" s="160"/>
      <c r="MW165" s="19"/>
      <c r="MX165" s="168"/>
      <c r="MY165" s="207"/>
      <c r="MZ165" s="207"/>
      <c r="NA165" s="207"/>
      <c r="NB165" s="207"/>
      <c r="NC165" s="207"/>
      <c r="ND165" s="207"/>
      <c r="NE165" s="207"/>
      <c r="NF165" s="169"/>
      <c r="NG165" s="169"/>
      <c r="NH165" s="169"/>
      <c r="NI165" s="169"/>
      <c r="NJ165" s="169"/>
      <c r="NK165" s="169"/>
      <c r="NL165" s="169"/>
      <c r="NM165" s="169"/>
      <c r="NN165" s="259"/>
      <c r="NO165" s="260"/>
      <c r="NP165" s="261"/>
      <c r="NQ165" s="160"/>
      <c r="NR165" s="19"/>
      <c r="NS165" s="168"/>
      <c r="NT165" s="207"/>
      <c r="NU165" s="207"/>
      <c r="NV165" s="207"/>
      <c r="NW165" s="207"/>
      <c r="NX165" s="207"/>
      <c r="NY165" s="207"/>
      <c r="NZ165" s="207"/>
      <c r="OA165" s="169"/>
      <c r="OB165" s="169"/>
      <c r="OC165" s="169"/>
      <c r="OD165" s="169"/>
      <c r="OE165" s="169"/>
      <c r="OF165" s="169"/>
      <c r="OG165" s="169"/>
      <c r="OH165" s="169"/>
      <c r="OI165" s="259"/>
      <c r="OJ165" s="260"/>
      <c r="OK165" s="261"/>
      <c r="OL165" s="160"/>
      <c r="OM165" s="19"/>
      <c r="ON165" s="19"/>
      <c r="OO165" s="19"/>
      <c r="OP165" s="19"/>
      <c r="OQ165" s="168"/>
      <c r="OR165" s="494"/>
      <c r="OS165" s="494"/>
      <c r="OT165" s="494"/>
      <c r="OU165" s="494"/>
      <c r="OV165" s="494"/>
      <c r="OW165" s="169"/>
      <c r="OX165" s="169"/>
      <c r="OY165" s="169"/>
      <c r="OZ165" s="169"/>
      <c r="PA165" s="169"/>
      <c r="PB165" s="259"/>
      <c r="PC165" s="512"/>
      <c r="PD165" s="261"/>
      <c r="PE165" s="160"/>
      <c r="PF165" s="168"/>
      <c r="PG165" s="207"/>
      <c r="PH165" s="207"/>
      <c r="PI165" s="207"/>
      <c r="PJ165" s="207"/>
      <c r="PK165" s="207"/>
      <c r="PL165" s="169"/>
      <c r="PM165" s="169"/>
      <c r="PN165" s="169"/>
      <c r="PO165" s="169"/>
      <c r="PP165" s="169"/>
      <c r="PQ165" s="259"/>
      <c r="PR165" s="260"/>
      <c r="PS165" s="261"/>
      <c r="PT165" s="160"/>
      <c r="PU165" s="168"/>
      <c r="PV165" s="207"/>
      <c r="PW165" s="207"/>
      <c r="PX165" s="207"/>
      <c r="PY165" s="207"/>
      <c r="PZ165" s="207"/>
      <c r="QA165" s="169"/>
      <c r="QB165" s="169"/>
      <c r="QC165" s="169"/>
      <c r="QD165" s="169"/>
      <c r="QE165" s="169"/>
      <c r="QF165" s="259"/>
      <c r="QG165" s="260"/>
      <c r="QH165" s="261"/>
      <c r="QI165" s="160"/>
      <c r="QJ165" s="168"/>
      <c r="QK165" s="207"/>
      <c r="QL165" s="207"/>
      <c r="QM165" s="207"/>
      <c r="QN165" s="207"/>
      <c r="QO165" s="207"/>
      <c r="QP165" s="169"/>
      <c r="QQ165" s="169"/>
      <c r="QR165" s="169"/>
      <c r="QS165" s="169"/>
      <c r="QT165" s="169"/>
      <c r="QU165" s="259"/>
      <c r="QV165" s="260"/>
      <c r="QW165" s="261"/>
      <c r="QX165" s="160"/>
      <c r="QY165" s="168"/>
      <c r="QZ165" s="207"/>
      <c r="RA165" s="207"/>
      <c r="RB165" s="207"/>
      <c r="RC165" s="207"/>
      <c r="RD165" s="207"/>
      <c r="RE165" s="169"/>
      <c r="RF165" s="169"/>
      <c r="RG165" s="169"/>
      <c r="RH165" s="169"/>
      <c r="RI165" s="169"/>
      <c r="RJ165" s="259"/>
      <c r="RK165" s="260"/>
      <c r="RL165" s="261"/>
      <c r="RM165" s="160"/>
    </row>
    <row r="166" spans="1:481" ht="14.4">
      <c r="A166" s="168"/>
      <c r="B166" s="207"/>
      <c r="C166" s="207"/>
      <c r="D166" s="207"/>
      <c r="E166" s="207"/>
      <c r="F166" s="207"/>
      <c r="G166" s="169"/>
      <c r="H166" s="169"/>
      <c r="I166" s="169"/>
      <c r="J166" s="169"/>
      <c r="K166" s="169"/>
      <c r="L166" s="259"/>
      <c r="M166" s="260"/>
      <c r="N166" s="261"/>
      <c r="O166" s="160"/>
      <c r="P166" s="19"/>
      <c r="Q166" s="168"/>
      <c r="R166" s="207"/>
      <c r="S166" s="207"/>
      <c r="T166" s="207"/>
      <c r="U166" s="207"/>
      <c r="V166" s="207"/>
      <c r="W166" s="169"/>
      <c r="X166" s="169"/>
      <c r="Y166" s="169"/>
      <c r="Z166" s="169"/>
      <c r="AA166" s="169"/>
      <c r="AB166" s="259"/>
      <c r="AC166" s="260"/>
      <c r="AD166" s="261"/>
      <c r="AE166" s="160"/>
      <c r="AF166" s="168"/>
      <c r="AG166" s="207"/>
      <c r="AH166" s="207"/>
      <c r="AI166" s="207"/>
      <c r="AJ166" s="207"/>
      <c r="AK166" s="207"/>
      <c r="AL166" s="169"/>
      <c r="AM166" s="169"/>
      <c r="AN166" s="169"/>
      <c r="AO166" s="169"/>
      <c r="AP166" s="169"/>
      <c r="AQ166" s="259"/>
      <c r="AR166" s="260"/>
      <c r="AS166" s="261"/>
      <c r="AT166" s="160"/>
      <c r="AU166" s="168"/>
      <c r="AV166" s="207"/>
      <c r="AW166" s="207"/>
      <c r="AX166" s="207"/>
      <c r="AY166" s="207"/>
      <c r="AZ166" s="207"/>
      <c r="BA166" s="169"/>
      <c r="BB166" s="169"/>
      <c r="BC166" s="169"/>
      <c r="BD166" s="169"/>
      <c r="BE166" s="169"/>
      <c r="BF166" s="259"/>
      <c r="BG166" s="260"/>
      <c r="BH166" s="261"/>
      <c r="BI166" s="160"/>
      <c r="BJ166" s="160"/>
      <c r="BK166" s="168"/>
      <c r="BL166" s="207"/>
      <c r="BM166" s="207"/>
      <c r="BN166" s="207"/>
      <c r="BO166" s="207"/>
      <c r="BP166" s="207"/>
      <c r="BQ166" s="169"/>
      <c r="BR166" s="169"/>
      <c r="BS166" s="169"/>
      <c r="BT166" s="169"/>
      <c r="BU166" s="169"/>
      <c r="BV166" s="259"/>
      <c r="BW166" s="260"/>
      <c r="BX166" s="261"/>
      <c r="BY166" s="160"/>
      <c r="BZ166" s="160"/>
      <c r="CA166" s="168"/>
      <c r="CB166" s="207"/>
      <c r="CC166" s="207"/>
      <c r="CD166" s="207"/>
      <c r="CE166" s="207"/>
      <c r="CF166" s="207"/>
      <c r="CG166" s="169"/>
      <c r="CH166" s="169"/>
      <c r="CI166" s="169"/>
      <c r="CJ166" s="169"/>
      <c r="CK166" s="169"/>
      <c r="CL166" s="259"/>
      <c r="CM166" s="260"/>
      <c r="CN166" s="261"/>
      <c r="CO166" s="160"/>
      <c r="CP166" s="168"/>
      <c r="CQ166" s="395"/>
      <c r="CR166" s="395"/>
      <c r="CS166" s="395"/>
      <c r="CT166" s="395"/>
      <c r="CU166" s="395"/>
      <c r="CV166" s="169"/>
      <c r="CW166" s="169"/>
      <c r="CX166" s="169"/>
      <c r="CY166" s="169"/>
      <c r="CZ166" s="169"/>
      <c r="DA166" s="259"/>
      <c r="DB166" s="419"/>
      <c r="DC166" s="261"/>
      <c r="DD166" s="160"/>
      <c r="DE166" s="168"/>
      <c r="DF166" s="207"/>
      <c r="DG166" s="207"/>
      <c r="DH166" s="207"/>
      <c r="DI166" s="207"/>
      <c r="DJ166" s="207"/>
      <c r="DK166" s="169"/>
      <c r="DL166" s="169"/>
      <c r="DM166" s="169"/>
      <c r="DN166" s="169"/>
      <c r="DO166" s="169"/>
      <c r="DP166" s="259"/>
      <c r="DQ166" s="260"/>
      <c r="DR166" s="261"/>
      <c r="DS166" s="160"/>
      <c r="DT166" s="168"/>
      <c r="DU166" s="207"/>
      <c r="DV166" s="207"/>
      <c r="DW166" s="207"/>
      <c r="DX166" s="207"/>
      <c r="DY166" s="207"/>
      <c r="DZ166" s="169"/>
      <c r="EA166" s="169"/>
      <c r="EB166" s="169"/>
      <c r="EC166" s="169"/>
      <c r="ED166" s="169"/>
      <c r="EE166" s="259"/>
      <c r="EF166" s="260"/>
      <c r="EG166" s="261"/>
      <c r="EH166" s="160"/>
      <c r="EI166" s="168"/>
      <c r="EJ166" s="207"/>
      <c r="EK166" s="207"/>
      <c r="EL166" s="207"/>
      <c r="EM166" s="207"/>
      <c r="EN166" s="207"/>
      <c r="EO166" s="169"/>
      <c r="EP166" s="169"/>
      <c r="EQ166" s="169"/>
      <c r="ER166" s="169"/>
      <c r="ES166" s="169"/>
      <c r="ET166" s="259"/>
      <c r="EU166" s="260"/>
      <c r="EV166" s="261"/>
      <c r="EW166" s="160"/>
      <c r="EX166" s="168"/>
      <c r="EY166" s="207"/>
      <c r="EZ166" s="207"/>
      <c r="FA166" s="207"/>
      <c r="FB166" s="207"/>
      <c r="FC166" s="207"/>
      <c r="FD166" s="169"/>
      <c r="FE166" s="169"/>
      <c r="FF166" s="169"/>
      <c r="FG166" s="169"/>
      <c r="FH166" s="169"/>
      <c r="FI166" s="259"/>
      <c r="FJ166" s="260"/>
      <c r="FK166" s="261"/>
      <c r="FL166" s="160"/>
      <c r="FM166" s="168"/>
      <c r="FN166" s="207"/>
      <c r="FO166" s="207"/>
      <c r="FP166" s="207"/>
      <c r="FQ166" s="207"/>
      <c r="FR166" s="207"/>
      <c r="FS166" s="169"/>
      <c r="FT166" s="169"/>
      <c r="FU166" s="169"/>
      <c r="FV166" s="169"/>
      <c r="FW166" s="169"/>
      <c r="FX166" s="259"/>
      <c r="FY166" s="260"/>
      <c r="FZ166" s="261"/>
      <c r="GA166" s="160"/>
      <c r="GB166" s="168"/>
      <c r="GC166" s="207"/>
      <c r="GD166" s="207"/>
      <c r="GE166" s="207"/>
      <c r="GF166" s="207"/>
      <c r="GG166" s="207"/>
      <c r="GH166" s="169"/>
      <c r="GI166" s="169"/>
      <c r="GJ166" s="169"/>
      <c r="GK166" s="169"/>
      <c r="GL166" s="169"/>
      <c r="GM166" s="259"/>
      <c r="GN166" s="260"/>
      <c r="GO166" s="261"/>
      <c r="GP166" s="160"/>
      <c r="GQ166" s="168"/>
      <c r="GR166" s="207"/>
      <c r="GS166" s="207"/>
      <c r="GT166" s="207"/>
      <c r="GU166" s="207"/>
      <c r="GV166" s="207"/>
      <c r="GW166" s="169"/>
      <c r="GX166" s="169"/>
      <c r="GY166" s="169"/>
      <c r="GZ166" s="169"/>
      <c r="HA166" s="169"/>
      <c r="HB166" s="259"/>
      <c r="HC166" s="260"/>
      <c r="HD166" s="261"/>
      <c r="HE166" s="160"/>
      <c r="HF166" s="168"/>
      <c r="HG166" s="207"/>
      <c r="HH166" s="207"/>
      <c r="HI166" s="207"/>
      <c r="HJ166" s="207"/>
      <c r="HK166" s="207"/>
      <c r="HL166" s="169"/>
      <c r="HM166" s="169"/>
      <c r="HN166" s="169"/>
      <c r="HO166" s="169"/>
      <c r="HP166" s="169"/>
      <c r="HQ166" s="259"/>
      <c r="HR166" s="260"/>
      <c r="HS166" s="261"/>
      <c r="HT166" s="160"/>
      <c r="HU166" s="168"/>
      <c r="HV166" s="207"/>
      <c r="HW166" s="207"/>
      <c r="HX166" s="207"/>
      <c r="HY166" s="207"/>
      <c r="HZ166" s="207"/>
      <c r="IA166" s="169"/>
      <c r="IB166" s="169"/>
      <c r="IC166" s="169"/>
      <c r="ID166" s="169"/>
      <c r="IE166" s="169"/>
      <c r="IF166" s="259"/>
      <c r="IG166" s="260"/>
      <c r="IH166" s="261"/>
      <c r="II166" s="160"/>
      <c r="IJ166" s="168"/>
      <c r="IK166" s="207"/>
      <c r="IL166" s="207"/>
      <c r="IM166" s="207"/>
      <c r="IN166" s="207"/>
      <c r="IO166" s="207"/>
      <c r="IP166" s="169"/>
      <c r="IQ166" s="169"/>
      <c r="IR166" s="169"/>
      <c r="IS166" s="169"/>
      <c r="IT166" s="169"/>
      <c r="IU166" s="259"/>
      <c r="IV166" s="260"/>
      <c r="IW166" s="261"/>
      <c r="IX166" s="160"/>
      <c r="IY166" s="168"/>
      <c r="IZ166" s="207"/>
      <c r="JA166" s="207"/>
      <c r="JB166" s="207"/>
      <c r="JC166" s="207"/>
      <c r="JD166" s="207"/>
      <c r="JE166" s="169"/>
      <c r="JF166" s="169"/>
      <c r="JG166" s="169"/>
      <c r="JH166" s="169"/>
      <c r="JI166" s="169"/>
      <c r="JJ166" s="259"/>
      <c r="JK166" s="260"/>
      <c r="JL166" s="261"/>
      <c r="JM166" s="160"/>
      <c r="JN166" s="168"/>
      <c r="JO166" s="207"/>
      <c r="JP166" s="207"/>
      <c r="JQ166" s="207"/>
      <c r="JR166" s="207"/>
      <c r="JS166" s="207"/>
      <c r="JT166" s="169"/>
      <c r="JU166" s="169"/>
      <c r="JV166" s="169"/>
      <c r="JW166" s="169"/>
      <c r="JX166" s="169"/>
      <c r="JY166" s="259"/>
      <c r="JZ166" s="260"/>
      <c r="KA166" s="261"/>
      <c r="KB166" s="160"/>
      <c r="KC166" s="168"/>
      <c r="KD166" s="207"/>
      <c r="KE166" s="207"/>
      <c r="KF166" s="207"/>
      <c r="KG166" s="207"/>
      <c r="KH166" s="207"/>
      <c r="KI166" s="169"/>
      <c r="KJ166" s="169"/>
      <c r="KK166" s="169"/>
      <c r="KL166" s="169"/>
      <c r="KM166" s="169"/>
      <c r="KN166" s="259"/>
      <c r="KO166" s="260"/>
      <c r="KP166" s="261"/>
      <c r="KQ166" s="160"/>
      <c r="KR166" s="168"/>
      <c r="KS166" s="207"/>
      <c r="KT166" s="207"/>
      <c r="KU166" s="207"/>
      <c r="KV166" s="207"/>
      <c r="KW166" s="207"/>
      <c r="KX166" s="169"/>
      <c r="KY166" s="169"/>
      <c r="KZ166" s="169"/>
      <c r="LA166" s="169"/>
      <c r="LB166" s="169"/>
      <c r="LC166" s="259"/>
      <c r="LD166" s="260"/>
      <c r="LE166" s="261"/>
      <c r="LF166" s="160"/>
      <c r="LG166" s="160"/>
      <c r="LH166" s="168"/>
      <c r="LI166" s="207"/>
      <c r="LJ166" s="207"/>
      <c r="LK166" s="207"/>
      <c r="LL166" s="207"/>
      <c r="LM166" s="207"/>
      <c r="LN166" s="207"/>
      <c r="LO166" s="207"/>
      <c r="LP166" s="169"/>
      <c r="LQ166" s="169"/>
      <c r="LR166" s="169"/>
      <c r="LS166" s="169"/>
      <c r="LT166" s="169"/>
      <c r="LU166" s="169"/>
      <c r="LV166" s="169"/>
      <c r="LW166" s="169"/>
      <c r="LX166" s="259"/>
      <c r="LY166" s="260"/>
      <c r="LZ166" s="261"/>
      <c r="MA166" s="160"/>
      <c r="MB166" s="160"/>
      <c r="MC166" s="168"/>
      <c r="MD166" s="207"/>
      <c r="ME166" s="207"/>
      <c r="MF166" s="207"/>
      <c r="MG166" s="207"/>
      <c r="MH166" s="207"/>
      <c r="MI166" s="207"/>
      <c r="MJ166" s="207"/>
      <c r="MK166" s="169"/>
      <c r="ML166" s="169"/>
      <c r="MM166" s="169"/>
      <c r="MN166" s="169"/>
      <c r="MO166" s="169"/>
      <c r="MP166" s="169"/>
      <c r="MQ166" s="169"/>
      <c r="MR166" s="169"/>
      <c r="MS166" s="259"/>
      <c r="MT166" s="260"/>
      <c r="MU166" s="261"/>
      <c r="MV166" s="160"/>
      <c r="MW166" s="19"/>
      <c r="MX166" s="168"/>
      <c r="MY166" s="207"/>
      <c r="MZ166" s="207"/>
      <c r="NA166" s="207"/>
      <c r="NB166" s="207"/>
      <c r="NC166" s="207"/>
      <c r="ND166" s="207"/>
      <c r="NE166" s="207"/>
      <c r="NF166" s="169"/>
      <c r="NG166" s="169"/>
      <c r="NH166" s="169"/>
      <c r="NI166" s="169"/>
      <c r="NJ166" s="169"/>
      <c r="NK166" s="169"/>
      <c r="NL166" s="169"/>
      <c r="NM166" s="169"/>
      <c r="NN166" s="259"/>
      <c r="NO166" s="260"/>
      <c r="NP166" s="261"/>
      <c r="NQ166" s="160"/>
      <c r="NR166" s="19"/>
      <c r="NS166" s="168"/>
      <c r="NT166" s="207"/>
      <c r="NU166" s="207"/>
      <c r="NV166" s="207"/>
      <c r="NW166" s="207"/>
      <c r="NX166" s="207"/>
      <c r="NY166" s="207"/>
      <c r="NZ166" s="207"/>
      <c r="OA166" s="169"/>
      <c r="OB166" s="169"/>
      <c r="OC166" s="169"/>
      <c r="OD166" s="169"/>
      <c r="OE166" s="169"/>
      <c r="OF166" s="169"/>
      <c r="OG166" s="169"/>
      <c r="OH166" s="169"/>
      <c r="OI166" s="259"/>
      <c r="OJ166" s="260"/>
      <c r="OK166" s="261"/>
      <c r="OL166" s="160"/>
      <c r="OM166" s="19"/>
      <c r="ON166" s="19"/>
      <c r="OO166" s="19"/>
      <c r="OP166" s="19"/>
      <c r="OQ166" s="168"/>
      <c r="OR166" s="494"/>
      <c r="OS166" s="494"/>
      <c r="OT166" s="494"/>
      <c r="OU166" s="494"/>
      <c r="OV166" s="494"/>
      <c r="OW166" s="169"/>
      <c r="OX166" s="169"/>
      <c r="OY166" s="169"/>
      <c r="OZ166" s="169"/>
      <c r="PA166" s="169"/>
      <c r="PB166" s="259"/>
      <c r="PC166" s="512"/>
      <c r="PD166" s="261"/>
      <c r="PE166" s="160"/>
      <c r="PF166" s="168"/>
      <c r="PG166" s="207"/>
      <c r="PH166" s="207"/>
      <c r="PI166" s="207"/>
      <c r="PJ166" s="207"/>
      <c r="PK166" s="207"/>
      <c r="PL166" s="169"/>
      <c r="PM166" s="169"/>
      <c r="PN166" s="169"/>
      <c r="PO166" s="169"/>
      <c r="PP166" s="169"/>
      <c r="PQ166" s="259"/>
      <c r="PR166" s="260"/>
      <c r="PS166" s="261"/>
      <c r="PT166" s="160"/>
      <c r="PU166" s="168"/>
      <c r="PV166" s="207"/>
      <c r="PW166" s="207"/>
      <c r="PX166" s="207"/>
      <c r="PY166" s="207"/>
      <c r="PZ166" s="207"/>
      <c r="QA166" s="169"/>
      <c r="QB166" s="169"/>
      <c r="QC166" s="169"/>
      <c r="QD166" s="169"/>
      <c r="QE166" s="169"/>
      <c r="QF166" s="259"/>
      <c r="QG166" s="260"/>
      <c r="QH166" s="261"/>
      <c r="QI166" s="160"/>
      <c r="QJ166" s="168"/>
      <c r="QK166" s="207"/>
      <c r="QL166" s="207"/>
      <c r="QM166" s="207"/>
      <c r="QN166" s="207"/>
      <c r="QO166" s="207"/>
      <c r="QP166" s="169"/>
      <c r="QQ166" s="169"/>
      <c r="QR166" s="169"/>
      <c r="QS166" s="169"/>
      <c r="QT166" s="169"/>
      <c r="QU166" s="259"/>
      <c r="QV166" s="260"/>
      <c r="QW166" s="261"/>
      <c r="QX166" s="160"/>
      <c r="QY166" s="168"/>
      <c r="QZ166" s="207"/>
      <c r="RA166" s="207"/>
      <c r="RB166" s="207"/>
      <c r="RC166" s="207"/>
      <c r="RD166" s="207"/>
      <c r="RE166" s="169"/>
      <c r="RF166" s="169"/>
      <c r="RG166" s="169"/>
      <c r="RH166" s="169"/>
      <c r="RI166" s="169"/>
      <c r="RJ166" s="259"/>
      <c r="RK166" s="260"/>
      <c r="RL166" s="261"/>
      <c r="RM166" s="160"/>
    </row>
    <row r="167" spans="1:481" ht="14.4">
      <c r="A167" s="168"/>
      <c r="B167" s="207"/>
      <c r="C167" s="207"/>
      <c r="D167" s="207"/>
      <c r="E167" s="207"/>
      <c r="F167" s="207"/>
      <c r="G167" s="169"/>
      <c r="H167" s="169"/>
      <c r="I167" s="169"/>
      <c r="J167" s="169"/>
      <c r="K167" s="169"/>
      <c r="L167" s="259"/>
      <c r="M167" s="260"/>
      <c r="N167" s="261"/>
      <c r="O167" s="160"/>
      <c r="P167" s="19"/>
      <c r="Q167" s="168"/>
      <c r="R167" s="207"/>
      <c r="S167" s="207"/>
      <c r="T167" s="207"/>
      <c r="U167" s="207"/>
      <c r="V167" s="207"/>
      <c r="W167" s="169"/>
      <c r="X167" s="169"/>
      <c r="Y167" s="169"/>
      <c r="Z167" s="169"/>
      <c r="AA167" s="169"/>
      <c r="AB167" s="259"/>
      <c r="AC167" s="260"/>
      <c r="AD167" s="261"/>
      <c r="AE167" s="160"/>
      <c r="AF167" s="168"/>
      <c r="AG167" s="207"/>
      <c r="AH167" s="207"/>
      <c r="AI167" s="207"/>
      <c r="AJ167" s="207"/>
      <c r="AK167" s="207"/>
      <c r="AL167" s="169"/>
      <c r="AM167" s="169"/>
      <c r="AN167" s="169"/>
      <c r="AO167" s="169"/>
      <c r="AP167" s="169"/>
      <c r="AQ167" s="259"/>
      <c r="AR167" s="260"/>
      <c r="AS167" s="261"/>
      <c r="AT167" s="160"/>
      <c r="AU167" s="168"/>
      <c r="AV167" s="207"/>
      <c r="AW167" s="207"/>
      <c r="AX167" s="207"/>
      <c r="AY167" s="207"/>
      <c r="AZ167" s="207"/>
      <c r="BA167" s="169"/>
      <c r="BB167" s="169"/>
      <c r="BC167" s="169"/>
      <c r="BD167" s="169"/>
      <c r="BE167" s="169"/>
      <c r="BF167" s="259"/>
      <c r="BG167" s="260"/>
      <c r="BH167" s="261"/>
      <c r="BI167" s="160"/>
      <c r="BJ167" s="160"/>
      <c r="BK167" s="168"/>
      <c r="BL167" s="207"/>
      <c r="BM167" s="207"/>
      <c r="BN167" s="207"/>
      <c r="BO167" s="207"/>
      <c r="BP167" s="207"/>
      <c r="BQ167" s="169"/>
      <c r="BR167" s="169"/>
      <c r="BS167" s="169"/>
      <c r="BT167" s="169"/>
      <c r="BU167" s="169"/>
      <c r="BV167" s="259"/>
      <c r="BW167" s="260"/>
      <c r="BX167" s="261"/>
      <c r="BY167" s="160"/>
      <c r="BZ167" s="160"/>
      <c r="CA167" s="168"/>
      <c r="CB167" s="207"/>
      <c r="CC167" s="207"/>
      <c r="CD167" s="207"/>
      <c r="CE167" s="207"/>
      <c r="CF167" s="207"/>
      <c r="CG167" s="169"/>
      <c r="CH167" s="169"/>
      <c r="CI167" s="169"/>
      <c r="CJ167" s="169"/>
      <c r="CK167" s="169"/>
      <c r="CL167" s="259"/>
      <c r="CM167" s="260"/>
      <c r="CN167" s="261"/>
      <c r="CO167" s="160"/>
      <c r="CP167" s="168"/>
      <c r="CQ167" s="395"/>
      <c r="CR167" s="395"/>
      <c r="CS167" s="395"/>
      <c r="CT167" s="395"/>
      <c r="CU167" s="395"/>
      <c r="CV167" s="169"/>
      <c r="CW167" s="169"/>
      <c r="CX167" s="169"/>
      <c r="CY167" s="169"/>
      <c r="CZ167" s="169"/>
      <c r="DA167" s="259"/>
      <c r="DB167" s="419"/>
      <c r="DC167" s="261"/>
      <c r="DD167" s="160"/>
      <c r="DE167" s="168"/>
      <c r="DF167" s="207"/>
      <c r="DG167" s="207"/>
      <c r="DH167" s="207"/>
      <c r="DI167" s="207"/>
      <c r="DJ167" s="207"/>
      <c r="DK167" s="169"/>
      <c r="DL167" s="169"/>
      <c r="DM167" s="169"/>
      <c r="DN167" s="169"/>
      <c r="DO167" s="169"/>
      <c r="DP167" s="259"/>
      <c r="DQ167" s="260"/>
      <c r="DR167" s="261"/>
      <c r="DS167" s="160"/>
      <c r="DT167" s="168"/>
      <c r="DU167" s="207"/>
      <c r="DV167" s="207"/>
      <c r="DW167" s="207"/>
      <c r="DX167" s="207"/>
      <c r="DY167" s="207"/>
      <c r="DZ167" s="169"/>
      <c r="EA167" s="169"/>
      <c r="EB167" s="169"/>
      <c r="EC167" s="169"/>
      <c r="ED167" s="169"/>
      <c r="EE167" s="259"/>
      <c r="EF167" s="260"/>
      <c r="EG167" s="261"/>
      <c r="EH167" s="160"/>
      <c r="EI167" s="168"/>
      <c r="EJ167" s="207"/>
      <c r="EK167" s="207"/>
      <c r="EL167" s="207"/>
      <c r="EM167" s="207"/>
      <c r="EN167" s="207"/>
      <c r="EO167" s="169"/>
      <c r="EP167" s="169"/>
      <c r="EQ167" s="169"/>
      <c r="ER167" s="169"/>
      <c r="ES167" s="169"/>
      <c r="ET167" s="259"/>
      <c r="EU167" s="260"/>
      <c r="EV167" s="261"/>
      <c r="EW167" s="160"/>
      <c r="EX167" s="168"/>
      <c r="EY167" s="207"/>
      <c r="EZ167" s="207"/>
      <c r="FA167" s="207"/>
      <c r="FB167" s="207"/>
      <c r="FC167" s="207"/>
      <c r="FD167" s="169"/>
      <c r="FE167" s="169"/>
      <c r="FF167" s="169"/>
      <c r="FG167" s="169"/>
      <c r="FH167" s="169"/>
      <c r="FI167" s="259"/>
      <c r="FJ167" s="260"/>
      <c r="FK167" s="261"/>
      <c r="FL167" s="160"/>
      <c r="FM167" s="168"/>
      <c r="FN167" s="207"/>
      <c r="FO167" s="207"/>
      <c r="FP167" s="207"/>
      <c r="FQ167" s="207"/>
      <c r="FR167" s="207"/>
      <c r="FS167" s="169"/>
      <c r="FT167" s="169"/>
      <c r="FU167" s="169"/>
      <c r="FV167" s="169"/>
      <c r="FW167" s="169"/>
      <c r="FX167" s="259"/>
      <c r="FY167" s="260"/>
      <c r="FZ167" s="261"/>
      <c r="GA167" s="160"/>
      <c r="GB167" s="168"/>
      <c r="GC167" s="207"/>
      <c r="GD167" s="207"/>
      <c r="GE167" s="207"/>
      <c r="GF167" s="207"/>
      <c r="GG167" s="207"/>
      <c r="GH167" s="169"/>
      <c r="GI167" s="169"/>
      <c r="GJ167" s="169"/>
      <c r="GK167" s="169"/>
      <c r="GL167" s="169"/>
      <c r="GM167" s="259"/>
      <c r="GN167" s="260"/>
      <c r="GO167" s="261"/>
      <c r="GP167" s="160"/>
      <c r="GQ167" s="168"/>
      <c r="GR167" s="207"/>
      <c r="GS167" s="207"/>
      <c r="GT167" s="207"/>
      <c r="GU167" s="207"/>
      <c r="GV167" s="207"/>
      <c r="GW167" s="169"/>
      <c r="GX167" s="169"/>
      <c r="GY167" s="169"/>
      <c r="GZ167" s="169"/>
      <c r="HA167" s="169"/>
      <c r="HB167" s="259"/>
      <c r="HC167" s="260"/>
      <c r="HD167" s="261"/>
      <c r="HE167" s="160"/>
      <c r="HF167" s="168"/>
      <c r="HG167" s="207"/>
      <c r="HH167" s="207"/>
      <c r="HI167" s="207"/>
      <c r="HJ167" s="207"/>
      <c r="HK167" s="207"/>
      <c r="HL167" s="169"/>
      <c r="HM167" s="169"/>
      <c r="HN167" s="169"/>
      <c r="HO167" s="169"/>
      <c r="HP167" s="169"/>
      <c r="HQ167" s="259"/>
      <c r="HR167" s="260"/>
      <c r="HS167" s="261"/>
      <c r="HT167" s="160"/>
      <c r="HU167" s="168"/>
      <c r="HV167" s="207"/>
      <c r="HW167" s="207"/>
      <c r="HX167" s="207"/>
      <c r="HY167" s="207"/>
      <c r="HZ167" s="207"/>
      <c r="IA167" s="169"/>
      <c r="IB167" s="169"/>
      <c r="IC167" s="169"/>
      <c r="ID167" s="169"/>
      <c r="IE167" s="169"/>
      <c r="IF167" s="259"/>
      <c r="IG167" s="260"/>
      <c r="IH167" s="261"/>
      <c r="II167" s="160"/>
      <c r="IJ167" s="168"/>
      <c r="IK167" s="207"/>
      <c r="IL167" s="207"/>
      <c r="IM167" s="207"/>
      <c r="IN167" s="207"/>
      <c r="IO167" s="207"/>
      <c r="IP167" s="169"/>
      <c r="IQ167" s="169"/>
      <c r="IR167" s="169"/>
      <c r="IS167" s="169"/>
      <c r="IT167" s="169"/>
      <c r="IU167" s="259"/>
      <c r="IV167" s="260"/>
      <c r="IW167" s="261"/>
      <c r="IX167" s="160"/>
      <c r="IY167" s="168"/>
      <c r="IZ167" s="207"/>
      <c r="JA167" s="207"/>
      <c r="JB167" s="207"/>
      <c r="JC167" s="207"/>
      <c r="JD167" s="207"/>
      <c r="JE167" s="169"/>
      <c r="JF167" s="169"/>
      <c r="JG167" s="169"/>
      <c r="JH167" s="169"/>
      <c r="JI167" s="169"/>
      <c r="JJ167" s="259"/>
      <c r="JK167" s="260"/>
      <c r="JL167" s="261"/>
      <c r="JM167" s="160"/>
      <c r="JN167" s="168"/>
      <c r="JO167" s="207"/>
      <c r="JP167" s="207"/>
      <c r="JQ167" s="207"/>
      <c r="JR167" s="207"/>
      <c r="JS167" s="207"/>
      <c r="JT167" s="169"/>
      <c r="JU167" s="169"/>
      <c r="JV167" s="169"/>
      <c r="JW167" s="169"/>
      <c r="JX167" s="169"/>
      <c r="JY167" s="259"/>
      <c r="JZ167" s="260"/>
      <c r="KA167" s="261"/>
      <c r="KB167" s="160"/>
      <c r="KC167" s="168"/>
      <c r="KD167" s="207"/>
      <c r="KE167" s="207"/>
      <c r="KF167" s="207"/>
      <c r="KG167" s="207"/>
      <c r="KH167" s="207"/>
      <c r="KI167" s="169"/>
      <c r="KJ167" s="169"/>
      <c r="KK167" s="169"/>
      <c r="KL167" s="169"/>
      <c r="KM167" s="169"/>
      <c r="KN167" s="259"/>
      <c r="KO167" s="260"/>
      <c r="KP167" s="261"/>
      <c r="KQ167" s="160"/>
      <c r="KR167" s="168"/>
      <c r="KS167" s="207"/>
      <c r="KT167" s="207"/>
      <c r="KU167" s="207"/>
      <c r="KV167" s="207"/>
      <c r="KW167" s="207"/>
      <c r="KX167" s="169"/>
      <c r="KY167" s="169"/>
      <c r="KZ167" s="169"/>
      <c r="LA167" s="169"/>
      <c r="LB167" s="169"/>
      <c r="LC167" s="259"/>
      <c r="LD167" s="260"/>
      <c r="LE167" s="261"/>
      <c r="LF167" s="160"/>
      <c r="LG167" s="160"/>
      <c r="LH167" s="168"/>
      <c r="LI167" s="207"/>
      <c r="LJ167" s="207"/>
      <c r="LK167" s="207"/>
      <c r="LL167" s="207"/>
      <c r="LM167" s="207"/>
      <c r="LN167" s="207"/>
      <c r="LO167" s="207"/>
      <c r="LP167" s="169"/>
      <c r="LQ167" s="169"/>
      <c r="LR167" s="169"/>
      <c r="LS167" s="169"/>
      <c r="LT167" s="169"/>
      <c r="LU167" s="169"/>
      <c r="LV167" s="169"/>
      <c r="LW167" s="169"/>
      <c r="LX167" s="259"/>
      <c r="LY167" s="260"/>
      <c r="LZ167" s="261"/>
      <c r="MA167" s="160"/>
      <c r="MB167" s="160"/>
      <c r="MC167" s="168"/>
      <c r="MD167" s="207"/>
      <c r="ME167" s="207"/>
      <c r="MF167" s="207"/>
      <c r="MG167" s="207"/>
      <c r="MH167" s="207"/>
      <c r="MI167" s="207"/>
      <c r="MJ167" s="207"/>
      <c r="MK167" s="169"/>
      <c r="ML167" s="169"/>
      <c r="MM167" s="169"/>
      <c r="MN167" s="169"/>
      <c r="MO167" s="169"/>
      <c r="MP167" s="169"/>
      <c r="MQ167" s="169"/>
      <c r="MR167" s="169"/>
      <c r="MS167" s="259"/>
      <c r="MT167" s="260"/>
      <c r="MU167" s="261"/>
      <c r="MV167" s="160"/>
      <c r="MW167" s="19"/>
      <c r="MX167" s="168"/>
      <c r="MY167" s="207"/>
      <c r="MZ167" s="207"/>
      <c r="NA167" s="207"/>
      <c r="NB167" s="207"/>
      <c r="NC167" s="207"/>
      <c r="ND167" s="207"/>
      <c r="NE167" s="207"/>
      <c r="NF167" s="169"/>
      <c r="NG167" s="169"/>
      <c r="NH167" s="169"/>
      <c r="NI167" s="169"/>
      <c r="NJ167" s="169"/>
      <c r="NK167" s="169"/>
      <c r="NL167" s="169"/>
      <c r="NM167" s="169"/>
      <c r="NN167" s="259"/>
      <c r="NO167" s="260"/>
      <c r="NP167" s="261"/>
      <c r="NQ167" s="160"/>
      <c r="NR167" s="19"/>
      <c r="NS167" s="168"/>
      <c r="NT167" s="207"/>
      <c r="NU167" s="207"/>
      <c r="NV167" s="207"/>
      <c r="NW167" s="207"/>
      <c r="NX167" s="207"/>
      <c r="NY167" s="207"/>
      <c r="NZ167" s="207"/>
      <c r="OA167" s="169"/>
      <c r="OB167" s="169"/>
      <c r="OC167" s="169"/>
      <c r="OD167" s="169"/>
      <c r="OE167" s="169"/>
      <c r="OF167" s="169"/>
      <c r="OG167" s="169"/>
      <c r="OH167" s="169"/>
      <c r="OI167" s="259"/>
      <c r="OJ167" s="260"/>
      <c r="OK167" s="261"/>
      <c r="OL167" s="160"/>
      <c r="OM167" s="19"/>
      <c r="ON167" s="19"/>
      <c r="OO167" s="19"/>
      <c r="OP167" s="19"/>
      <c r="OQ167" s="168"/>
      <c r="OR167" s="494"/>
      <c r="OS167" s="494"/>
      <c r="OT167" s="494"/>
      <c r="OU167" s="494"/>
      <c r="OV167" s="494"/>
      <c r="OW167" s="169"/>
      <c r="OX167" s="169"/>
      <c r="OY167" s="169"/>
      <c r="OZ167" s="169"/>
      <c r="PA167" s="169"/>
      <c r="PB167" s="259"/>
      <c r="PC167" s="512"/>
      <c r="PD167" s="261"/>
      <c r="PE167" s="160"/>
      <c r="PF167" s="168"/>
      <c r="PG167" s="207"/>
      <c r="PH167" s="207"/>
      <c r="PI167" s="207"/>
      <c r="PJ167" s="207"/>
      <c r="PK167" s="207"/>
      <c r="PL167" s="169"/>
      <c r="PM167" s="169"/>
      <c r="PN167" s="169"/>
      <c r="PO167" s="169"/>
      <c r="PP167" s="169"/>
      <c r="PQ167" s="259"/>
      <c r="PR167" s="260"/>
      <c r="PS167" s="261"/>
      <c r="PT167" s="160"/>
      <c r="PU167" s="168"/>
      <c r="PV167" s="207"/>
      <c r="PW167" s="207"/>
      <c r="PX167" s="207"/>
      <c r="PY167" s="207"/>
      <c r="PZ167" s="207"/>
      <c r="QA167" s="169"/>
      <c r="QB167" s="169"/>
      <c r="QC167" s="169"/>
      <c r="QD167" s="169"/>
      <c r="QE167" s="169"/>
      <c r="QF167" s="259"/>
      <c r="QG167" s="260"/>
      <c r="QH167" s="261"/>
      <c r="QI167" s="160"/>
      <c r="QJ167" s="168"/>
      <c r="QK167" s="207"/>
      <c r="QL167" s="207"/>
      <c r="QM167" s="207"/>
      <c r="QN167" s="207"/>
      <c r="QO167" s="207"/>
      <c r="QP167" s="169"/>
      <c r="QQ167" s="169"/>
      <c r="QR167" s="169"/>
      <c r="QS167" s="169"/>
      <c r="QT167" s="169"/>
      <c r="QU167" s="259"/>
      <c r="QV167" s="260"/>
      <c r="QW167" s="261"/>
      <c r="QX167" s="160"/>
      <c r="QY167" s="168"/>
      <c r="QZ167" s="207"/>
      <c r="RA167" s="207"/>
      <c r="RB167" s="207"/>
      <c r="RC167" s="207"/>
      <c r="RD167" s="207"/>
      <c r="RE167" s="169"/>
      <c r="RF167" s="169"/>
      <c r="RG167" s="169"/>
      <c r="RH167" s="169"/>
      <c r="RI167" s="169"/>
      <c r="RJ167" s="259"/>
      <c r="RK167" s="260"/>
      <c r="RL167" s="261"/>
      <c r="RM167" s="160"/>
    </row>
    <row r="168" spans="1:481" ht="14.4">
      <c r="A168" s="168"/>
      <c r="B168" s="207"/>
      <c r="C168" s="207"/>
      <c r="D168" s="207"/>
      <c r="E168" s="207"/>
      <c r="F168" s="207"/>
      <c r="G168" s="169"/>
      <c r="H168" s="169"/>
      <c r="I168" s="169"/>
      <c r="J168" s="169"/>
      <c r="K168" s="169"/>
      <c r="L168" s="259"/>
      <c r="M168" s="260"/>
      <c r="N168" s="261"/>
      <c r="O168" s="160"/>
      <c r="P168" s="19"/>
      <c r="Q168" s="168"/>
      <c r="R168" s="207"/>
      <c r="S168" s="207"/>
      <c r="T168" s="207"/>
      <c r="U168" s="207"/>
      <c r="V168" s="207"/>
      <c r="W168" s="169"/>
      <c r="X168" s="169"/>
      <c r="Y168" s="169"/>
      <c r="Z168" s="169"/>
      <c r="AA168" s="169"/>
      <c r="AB168" s="259"/>
      <c r="AC168" s="260"/>
      <c r="AD168" s="261"/>
      <c r="AE168" s="160"/>
      <c r="AF168" s="168"/>
      <c r="AG168" s="207"/>
      <c r="AH168" s="207"/>
      <c r="AI168" s="207"/>
      <c r="AJ168" s="207"/>
      <c r="AK168" s="207"/>
      <c r="AL168" s="169"/>
      <c r="AM168" s="169"/>
      <c r="AN168" s="169"/>
      <c r="AO168" s="169"/>
      <c r="AP168" s="169"/>
      <c r="AQ168" s="259"/>
      <c r="AR168" s="260"/>
      <c r="AS168" s="261"/>
      <c r="AT168" s="160"/>
      <c r="AU168" s="168"/>
      <c r="AV168" s="207"/>
      <c r="AW168" s="207"/>
      <c r="AX168" s="207"/>
      <c r="AY168" s="207"/>
      <c r="AZ168" s="207"/>
      <c r="BA168" s="169"/>
      <c r="BB168" s="169"/>
      <c r="BC168" s="169"/>
      <c r="BD168" s="169"/>
      <c r="BE168" s="169"/>
      <c r="BF168" s="259"/>
      <c r="BG168" s="260"/>
      <c r="BH168" s="261"/>
      <c r="BI168" s="160"/>
      <c r="BJ168" s="160"/>
      <c r="BK168" s="168"/>
      <c r="BL168" s="207"/>
      <c r="BM168" s="207"/>
      <c r="BN168" s="207"/>
      <c r="BO168" s="207"/>
      <c r="BP168" s="207"/>
      <c r="BQ168" s="169"/>
      <c r="BR168" s="169"/>
      <c r="BS168" s="169"/>
      <c r="BT168" s="169"/>
      <c r="BU168" s="169"/>
      <c r="BV168" s="259"/>
      <c r="BW168" s="260"/>
      <c r="BX168" s="261"/>
      <c r="BY168" s="160"/>
      <c r="BZ168" s="160"/>
      <c r="CA168" s="168"/>
      <c r="CB168" s="207"/>
      <c r="CC168" s="207"/>
      <c r="CD168" s="207"/>
      <c r="CE168" s="207"/>
      <c r="CF168" s="207"/>
      <c r="CG168" s="169"/>
      <c r="CH168" s="169"/>
      <c r="CI168" s="169"/>
      <c r="CJ168" s="169"/>
      <c r="CK168" s="169"/>
      <c r="CL168" s="259"/>
      <c r="CM168" s="260"/>
      <c r="CN168" s="261"/>
      <c r="CO168" s="160"/>
      <c r="CP168" s="168"/>
      <c r="CQ168" s="395"/>
      <c r="CR168" s="395"/>
      <c r="CS168" s="395"/>
      <c r="CT168" s="395"/>
      <c r="CU168" s="395"/>
      <c r="CV168" s="169"/>
      <c r="CW168" s="169"/>
      <c r="CX168" s="169"/>
      <c r="CY168" s="169"/>
      <c r="CZ168" s="169"/>
      <c r="DA168" s="259"/>
      <c r="DB168" s="419"/>
      <c r="DC168" s="261"/>
      <c r="DD168" s="160"/>
      <c r="DE168" s="168"/>
      <c r="DF168" s="207"/>
      <c r="DG168" s="207"/>
      <c r="DH168" s="207"/>
      <c r="DI168" s="207"/>
      <c r="DJ168" s="207"/>
      <c r="DK168" s="169"/>
      <c r="DL168" s="169"/>
      <c r="DM168" s="169"/>
      <c r="DN168" s="169"/>
      <c r="DO168" s="169"/>
      <c r="DP168" s="259"/>
      <c r="DQ168" s="260"/>
      <c r="DR168" s="261"/>
      <c r="DS168" s="160"/>
      <c r="DT168" s="168"/>
      <c r="DU168" s="207"/>
      <c r="DV168" s="207"/>
      <c r="DW168" s="207"/>
      <c r="DX168" s="207"/>
      <c r="DY168" s="207"/>
      <c r="DZ168" s="169"/>
      <c r="EA168" s="169"/>
      <c r="EB168" s="169"/>
      <c r="EC168" s="169"/>
      <c r="ED168" s="169"/>
      <c r="EE168" s="259"/>
      <c r="EF168" s="260"/>
      <c r="EG168" s="261"/>
      <c r="EH168" s="160"/>
      <c r="EI168" s="168"/>
      <c r="EJ168" s="207"/>
      <c r="EK168" s="207"/>
      <c r="EL168" s="207"/>
      <c r="EM168" s="207"/>
      <c r="EN168" s="207"/>
      <c r="EO168" s="169"/>
      <c r="EP168" s="169"/>
      <c r="EQ168" s="169"/>
      <c r="ER168" s="169"/>
      <c r="ES168" s="169"/>
      <c r="ET168" s="259"/>
      <c r="EU168" s="260"/>
      <c r="EV168" s="261"/>
      <c r="EW168" s="160"/>
      <c r="EX168" s="168"/>
      <c r="EY168" s="207"/>
      <c r="EZ168" s="207"/>
      <c r="FA168" s="207"/>
      <c r="FB168" s="207"/>
      <c r="FC168" s="207"/>
      <c r="FD168" s="169"/>
      <c r="FE168" s="169"/>
      <c r="FF168" s="169"/>
      <c r="FG168" s="169"/>
      <c r="FH168" s="169"/>
      <c r="FI168" s="259"/>
      <c r="FJ168" s="260"/>
      <c r="FK168" s="261"/>
      <c r="FL168" s="160"/>
      <c r="FM168" s="168"/>
      <c r="FN168" s="207"/>
      <c r="FO168" s="207"/>
      <c r="FP168" s="207"/>
      <c r="FQ168" s="207"/>
      <c r="FR168" s="207"/>
      <c r="FS168" s="169"/>
      <c r="FT168" s="169"/>
      <c r="FU168" s="169"/>
      <c r="FV168" s="169"/>
      <c r="FW168" s="169"/>
      <c r="FX168" s="259"/>
      <c r="FY168" s="260"/>
      <c r="FZ168" s="261"/>
      <c r="GA168" s="160"/>
      <c r="GB168" s="168"/>
      <c r="GC168" s="207"/>
      <c r="GD168" s="207"/>
      <c r="GE168" s="207"/>
      <c r="GF168" s="207"/>
      <c r="GG168" s="207"/>
      <c r="GH168" s="169"/>
      <c r="GI168" s="169"/>
      <c r="GJ168" s="169"/>
      <c r="GK168" s="169"/>
      <c r="GL168" s="169"/>
      <c r="GM168" s="259"/>
      <c r="GN168" s="260"/>
      <c r="GO168" s="261"/>
      <c r="GP168" s="160"/>
      <c r="GQ168" s="168"/>
      <c r="GR168" s="207"/>
      <c r="GS168" s="207"/>
      <c r="GT168" s="207"/>
      <c r="GU168" s="207"/>
      <c r="GV168" s="207"/>
      <c r="GW168" s="169"/>
      <c r="GX168" s="169"/>
      <c r="GY168" s="169"/>
      <c r="GZ168" s="169"/>
      <c r="HA168" s="169"/>
      <c r="HB168" s="259"/>
      <c r="HC168" s="260"/>
      <c r="HD168" s="261"/>
      <c r="HE168" s="160"/>
      <c r="HF168" s="168"/>
      <c r="HG168" s="207"/>
      <c r="HH168" s="207"/>
      <c r="HI168" s="207"/>
      <c r="HJ168" s="207"/>
      <c r="HK168" s="207"/>
      <c r="HL168" s="169"/>
      <c r="HM168" s="169"/>
      <c r="HN168" s="169"/>
      <c r="HO168" s="169"/>
      <c r="HP168" s="169"/>
      <c r="HQ168" s="259"/>
      <c r="HR168" s="260"/>
      <c r="HS168" s="261"/>
      <c r="HT168" s="160"/>
      <c r="HU168" s="168"/>
      <c r="HV168" s="207"/>
      <c r="HW168" s="207"/>
      <c r="HX168" s="207"/>
      <c r="HY168" s="207"/>
      <c r="HZ168" s="207"/>
      <c r="IA168" s="169"/>
      <c r="IB168" s="169"/>
      <c r="IC168" s="169"/>
      <c r="ID168" s="169"/>
      <c r="IE168" s="169"/>
      <c r="IF168" s="259"/>
      <c r="IG168" s="260"/>
      <c r="IH168" s="261"/>
      <c r="II168" s="160"/>
      <c r="IJ168" s="168"/>
      <c r="IK168" s="207"/>
      <c r="IL168" s="207"/>
      <c r="IM168" s="207"/>
      <c r="IN168" s="207"/>
      <c r="IO168" s="207"/>
      <c r="IP168" s="169"/>
      <c r="IQ168" s="169"/>
      <c r="IR168" s="169"/>
      <c r="IS168" s="169"/>
      <c r="IT168" s="169"/>
      <c r="IU168" s="259"/>
      <c r="IV168" s="260"/>
      <c r="IW168" s="261"/>
      <c r="IX168" s="160"/>
      <c r="IY168" s="168"/>
      <c r="IZ168" s="207"/>
      <c r="JA168" s="207"/>
      <c r="JB168" s="207"/>
      <c r="JC168" s="207"/>
      <c r="JD168" s="207"/>
      <c r="JE168" s="169"/>
      <c r="JF168" s="169"/>
      <c r="JG168" s="169"/>
      <c r="JH168" s="169"/>
      <c r="JI168" s="169"/>
      <c r="JJ168" s="259"/>
      <c r="JK168" s="260"/>
      <c r="JL168" s="261"/>
      <c r="JM168" s="160"/>
      <c r="JN168" s="168"/>
      <c r="JO168" s="207"/>
      <c r="JP168" s="207"/>
      <c r="JQ168" s="207"/>
      <c r="JR168" s="207"/>
      <c r="JS168" s="207"/>
      <c r="JT168" s="169"/>
      <c r="JU168" s="169"/>
      <c r="JV168" s="169"/>
      <c r="JW168" s="169"/>
      <c r="JX168" s="169"/>
      <c r="JY168" s="259"/>
      <c r="JZ168" s="260"/>
      <c r="KA168" s="261"/>
      <c r="KB168" s="160"/>
      <c r="KC168" s="168"/>
      <c r="KD168" s="207"/>
      <c r="KE168" s="207"/>
      <c r="KF168" s="207"/>
      <c r="KG168" s="207"/>
      <c r="KH168" s="207"/>
      <c r="KI168" s="169"/>
      <c r="KJ168" s="169"/>
      <c r="KK168" s="169"/>
      <c r="KL168" s="169"/>
      <c r="KM168" s="169"/>
      <c r="KN168" s="259"/>
      <c r="KO168" s="260"/>
      <c r="KP168" s="261"/>
      <c r="KQ168" s="160"/>
      <c r="KR168" s="168"/>
      <c r="KS168" s="207"/>
      <c r="KT168" s="207"/>
      <c r="KU168" s="207"/>
      <c r="KV168" s="207"/>
      <c r="KW168" s="207"/>
      <c r="KX168" s="169"/>
      <c r="KY168" s="169"/>
      <c r="KZ168" s="169"/>
      <c r="LA168" s="169"/>
      <c r="LB168" s="169"/>
      <c r="LC168" s="259"/>
      <c r="LD168" s="260"/>
      <c r="LE168" s="261"/>
      <c r="LF168" s="160"/>
      <c r="LG168" s="160"/>
      <c r="LH168" s="168"/>
      <c r="LI168" s="207"/>
      <c r="LJ168" s="207"/>
      <c r="LK168" s="207"/>
      <c r="LL168" s="207"/>
      <c r="LM168" s="207"/>
      <c r="LN168" s="207"/>
      <c r="LO168" s="207"/>
      <c r="LP168" s="169"/>
      <c r="LQ168" s="169"/>
      <c r="LR168" s="169"/>
      <c r="LS168" s="169"/>
      <c r="LT168" s="169"/>
      <c r="LU168" s="169"/>
      <c r="LV168" s="169"/>
      <c r="LW168" s="169"/>
      <c r="LX168" s="259"/>
      <c r="LY168" s="260"/>
      <c r="LZ168" s="261"/>
      <c r="MA168" s="160"/>
      <c r="MB168" s="160"/>
      <c r="MC168" s="168"/>
      <c r="MD168" s="207"/>
      <c r="ME168" s="207"/>
      <c r="MF168" s="207"/>
      <c r="MG168" s="207"/>
      <c r="MH168" s="207"/>
      <c r="MI168" s="207"/>
      <c r="MJ168" s="207"/>
      <c r="MK168" s="169"/>
      <c r="ML168" s="169"/>
      <c r="MM168" s="169"/>
      <c r="MN168" s="169"/>
      <c r="MO168" s="169"/>
      <c r="MP168" s="169"/>
      <c r="MQ168" s="169"/>
      <c r="MR168" s="169"/>
      <c r="MS168" s="259"/>
      <c r="MT168" s="260"/>
      <c r="MU168" s="261"/>
      <c r="MV168" s="160"/>
      <c r="MW168" s="19"/>
      <c r="MX168" s="168"/>
      <c r="MY168" s="207"/>
      <c r="MZ168" s="207"/>
      <c r="NA168" s="207"/>
      <c r="NB168" s="207"/>
      <c r="NC168" s="207"/>
      <c r="ND168" s="207"/>
      <c r="NE168" s="207"/>
      <c r="NF168" s="169"/>
      <c r="NG168" s="169"/>
      <c r="NH168" s="169"/>
      <c r="NI168" s="169"/>
      <c r="NJ168" s="169"/>
      <c r="NK168" s="169"/>
      <c r="NL168" s="169"/>
      <c r="NM168" s="169"/>
      <c r="NN168" s="259"/>
      <c r="NO168" s="260"/>
      <c r="NP168" s="261"/>
      <c r="NQ168" s="160"/>
      <c r="NR168" s="19"/>
      <c r="NS168" s="168"/>
      <c r="NT168" s="207"/>
      <c r="NU168" s="207"/>
      <c r="NV168" s="207"/>
      <c r="NW168" s="207"/>
      <c r="NX168" s="207"/>
      <c r="NY168" s="207"/>
      <c r="NZ168" s="207"/>
      <c r="OA168" s="169"/>
      <c r="OB168" s="169"/>
      <c r="OC168" s="169"/>
      <c r="OD168" s="169"/>
      <c r="OE168" s="169"/>
      <c r="OF168" s="169"/>
      <c r="OG168" s="169"/>
      <c r="OH168" s="169"/>
      <c r="OI168" s="259"/>
      <c r="OJ168" s="260"/>
      <c r="OK168" s="261"/>
      <c r="OL168" s="160"/>
      <c r="OM168" s="19"/>
      <c r="ON168" s="19"/>
      <c r="OO168" s="19"/>
      <c r="OP168" s="19"/>
      <c r="OQ168" s="168"/>
      <c r="OR168" s="494"/>
      <c r="OS168" s="494"/>
      <c r="OT168" s="494"/>
      <c r="OU168" s="494"/>
      <c r="OV168" s="494"/>
      <c r="OW168" s="169"/>
      <c r="OX168" s="169"/>
      <c r="OY168" s="169"/>
      <c r="OZ168" s="169"/>
      <c r="PA168" s="169"/>
      <c r="PB168" s="259"/>
      <c r="PC168" s="512"/>
      <c r="PD168" s="261"/>
      <c r="PE168" s="160"/>
      <c r="PF168" s="168"/>
      <c r="PG168" s="207"/>
      <c r="PH168" s="207"/>
      <c r="PI168" s="207"/>
      <c r="PJ168" s="207"/>
      <c r="PK168" s="207"/>
      <c r="PL168" s="169"/>
      <c r="PM168" s="169"/>
      <c r="PN168" s="169"/>
      <c r="PO168" s="169"/>
      <c r="PP168" s="169"/>
      <c r="PQ168" s="259"/>
      <c r="PR168" s="260"/>
      <c r="PS168" s="261"/>
      <c r="PT168" s="160"/>
      <c r="PU168" s="168"/>
      <c r="PV168" s="207"/>
      <c r="PW168" s="207"/>
      <c r="PX168" s="207"/>
      <c r="PY168" s="207"/>
      <c r="PZ168" s="207"/>
      <c r="QA168" s="169"/>
      <c r="QB168" s="169"/>
      <c r="QC168" s="169"/>
      <c r="QD168" s="169"/>
      <c r="QE168" s="169"/>
      <c r="QF168" s="259"/>
      <c r="QG168" s="260"/>
      <c r="QH168" s="261"/>
      <c r="QI168" s="160"/>
      <c r="QJ168" s="168"/>
      <c r="QK168" s="207"/>
      <c r="QL168" s="207"/>
      <c r="QM168" s="207"/>
      <c r="QN168" s="207"/>
      <c r="QO168" s="207"/>
      <c r="QP168" s="169"/>
      <c r="QQ168" s="169"/>
      <c r="QR168" s="169"/>
      <c r="QS168" s="169"/>
      <c r="QT168" s="169"/>
      <c r="QU168" s="259"/>
      <c r="QV168" s="260"/>
      <c r="QW168" s="261"/>
      <c r="QX168" s="160"/>
      <c r="QY168" s="168"/>
      <c r="QZ168" s="207"/>
      <c r="RA168" s="207"/>
      <c r="RB168" s="207"/>
      <c r="RC168" s="207"/>
      <c r="RD168" s="207"/>
      <c r="RE168" s="169"/>
      <c r="RF168" s="169"/>
      <c r="RG168" s="169"/>
      <c r="RH168" s="169"/>
      <c r="RI168" s="169"/>
      <c r="RJ168" s="259"/>
      <c r="RK168" s="260"/>
      <c r="RL168" s="261"/>
      <c r="RM168" s="160"/>
    </row>
    <row r="169" spans="1:481" ht="14.4">
      <c r="A169" s="168"/>
      <c r="B169" s="207"/>
      <c r="C169" s="207"/>
      <c r="D169" s="207"/>
      <c r="E169" s="207"/>
      <c r="F169" s="207"/>
      <c r="G169" s="169"/>
      <c r="H169" s="169"/>
      <c r="I169" s="169"/>
      <c r="J169" s="169"/>
      <c r="K169" s="169"/>
      <c r="L169" s="259"/>
      <c r="M169" s="260"/>
      <c r="N169" s="261"/>
      <c r="O169" s="160"/>
      <c r="P169" s="19"/>
      <c r="Q169" s="168"/>
      <c r="R169" s="207"/>
      <c r="S169" s="207"/>
      <c r="T169" s="207"/>
      <c r="U169" s="207"/>
      <c r="V169" s="207"/>
      <c r="W169" s="169"/>
      <c r="X169" s="169"/>
      <c r="Y169" s="169"/>
      <c r="Z169" s="169"/>
      <c r="AA169" s="169"/>
      <c r="AB169" s="259"/>
      <c r="AC169" s="260"/>
      <c r="AD169" s="261"/>
      <c r="AE169" s="160"/>
      <c r="AF169" s="168"/>
      <c r="AG169" s="207"/>
      <c r="AH169" s="207"/>
      <c r="AI169" s="207"/>
      <c r="AJ169" s="207"/>
      <c r="AK169" s="207"/>
      <c r="AL169" s="169"/>
      <c r="AM169" s="169"/>
      <c r="AN169" s="169"/>
      <c r="AO169" s="169"/>
      <c r="AP169" s="169"/>
      <c r="AQ169" s="259"/>
      <c r="AR169" s="260"/>
      <c r="AS169" s="261"/>
      <c r="AT169" s="160"/>
      <c r="AU169" s="168"/>
      <c r="AV169" s="207"/>
      <c r="AW169" s="207"/>
      <c r="AX169" s="207"/>
      <c r="AY169" s="207"/>
      <c r="AZ169" s="207"/>
      <c r="BA169" s="169"/>
      <c r="BB169" s="169"/>
      <c r="BC169" s="169"/>
      <c r="BD169" s="169"/>
      <c r="BE169" s="169"/>
      <c r="BF169" s="259"/>
      <c r="BG169" s="260"/>
      <c r="BH169" s="261"/>
      <c r="BI169" s="160"/>
      <c r="BJ169" s="160"/>
      <c r="BK169" s="168"/>
      <c r="BL169" s="207"/>
      <c r="BM169" s="207"/>
      <c r="BN169" s="207"/>
      <c r="BO169" s="207"/>
      <c r="BP169" s="207"/>
      <c r="BQ169" s="169"/>
      <c r="BR169" s="169"/>
      <c r="BS169" s="169"/>
      <c r="BT169" s="169"/>
      <c r="BU169" s="169"/>
      <c r="BV169" s="259"/>
      <c r="BW169" s="260"/>
      <c r="BX169" s="261"/>
      <c r="BY169" s="160"/>
      <c r="BZ169" s="160"/>
      <c r="CA169" s="168"/>
      <c r="CB169" s="207"/>
      <c r="CC169" s="207"/>
      <c r="CD169" s="207"/>
      <c r="CE169" s="207"/>
      <c r="CF169" s="207"/>
      <c r="CG169" s="169"/>
      <c r="CH169" s="169"/>
      <c r="CI169" s="169"/>
      <c r="CJ169" s="169"/>
      <c r="CK169" s="169"/>
      <c r="CL169" s="259"/>
      <c r="CM169" s="260"/>
      <c r="CN169" s="261"/>
      <c r="CO169" s="160"/>
      <c r="CP169" s="168"/>
      <c r="CQ169" s="395"/>
      <c r="CR169" s="395"/>
      <c r="CS169" s="395"/>
      <c r="CT169" s="395"/>
      <c r="CU169" s="395"/>
      <c r="CV169" s="169"/>
      <c r="CW169" s="169"/>
      <c r="CX169" s="169"/>
      <c r="CY169" s="169"/>
      <c r="CZ169" s="169"/>
      <c r="DA169" s="259"/>
      <c r="DB169" s="419"/>
      <c r="DC169" s="261"/>
      <c r="DD169" s="160"/>
      <c r="DE169" s="168"/>
      <c r="DF169" s="207"/>
      <c r="DG169" s="207"/>
      <c r="DH169" s="207"/>
      <c r="DI169" s="207"/>
      <c r="DJ169" s="207"/>
      <c r="DK169" s="169"/>
      <c r="DL169" s="169"/>
      <c r="DM169" s="169"/>
      <c r="DN169" s="169"/>
      <c r="DO169" s="169"/>
      <c r="DP169" s="259"/>
      <c r="DQ169" s="260"/>
      <c r="DR169" s="261"/>
      <c r="DS169" s="160"/>
      <c r="DT169" s="168"/>
      <c r="DU169" s="207"/>
      <c r="DV169" s="207"/>
      <c r="DW169" s="207"/>
      <c r="DX169" s="207"/>
      <c r="DY169" s="207"/>
      <c r="DZ169" s="169"/>
      <c r="EA169" s="169"/>
      <c r="EB169" s="169"/>
      <c r="EC169" s="169"/>
      <c r="ED169" s="169"/>
      <c r="EE169" s="259"/>
      <c r="EF169" s="260"/>
      <c r="EG169" s="261"/>
      <c r="EH169" s="160"/>
      <c r="EI169" s="168"/>
      <c r="EJ169" s="207"/>
      <c r="EK169" s="207"/>
      <c r="EL169" s="207"/>
      <c r="EM169" s="207"/>
      <c r="EN169" s="207"/>
      <c r="EO169" s="169"/>
      <c r="EP169" s="169"/>
      <c r="EQ169" s="169"/>
      <c r="ER169" s="169"/>
      <c r="ES169" s="169"/>
      <c r="ET169" s="259"/>
      <c r="EU169" s="260"/>
      <c r="EV169" s="261"/>
      <c r="EW169" s="160"/>
      <c r="EX169" s="168"/>
      <c r="EY169" s="207"/>
      <c r="EZ169" s="207"/>
      <c r="FA169" s="207"/>
      <c r="FB169" s="207"/>
      <c r="FC169" s="207"/>
      <c r="FD169" s="169"/>
      <c r="FE169" s="169"/>
      <c r="FF169" s="169"/>
      <c r="FG169" s="169"/>
      <c r="FH169" s="169"/>
      <c r="FI169" s="259"/>
      <c r="FJ169" s="260"/>
      <c r="FK169" s="261"/>
      <c r="FL169" s="160"/>
      <c r="FM169" s="168"/>
      <c r="FN169" s="207"/>
      <c r="FO169" s="207"/>
      <c r="FP169" s="207"/>
      <c r="FQ169" s="207"/>
      <c r="FR169" s="207"/>
      <c r="FS169" s="169"/>
      <c r="FT169" s="169"/>
      <c r="FU169" s="169"/>
      <c r="FV169" s="169"/>
      <c r="FW169" s="169"/>
      <c r="FX169" s="259"/>
      <c r="FY169" s="260"/>
      <c r="FZ169" s="261"/>
      <c r="GA169" s="160"/>
      <c r="GB169" s="168"/>
      <c r="GC169" s="207"/>
      <c r="GD169" s="207"/>
      <c r="GE169" s="207"/>
      <c r="GF169" s="207"/>
      <c r="GG169" s="207"/>
      <c r="GH169" s="169"/>
      <c r="GI169" s="169"/>
      <c r="GJ169" s="169"/>
      <c r="GK169" s="169"/>
      <c r="GL169" s="169"/>
      <c r="GM169" s="259"/>
      <c r="GN169" s="260"/>
      <c r="GO169" s="261"/>
      <c r="GP169" s="160"/>
      <c r="GQ169" s="168"/>
      <c r="GR169" s="207"/>
      <c r="GS169" s="207"/>
      <c r="GT169" s="207"/>
      <c r="GU169" s="207"/>
      <c r="GV169" s="207"/>
      <c r="GW169" s="169"/>
      <c r="GX169" s="169"/>
      <c r="GY169" s="169"/>
      <c r="GZ169" s="169"/>
      <c r="HA169" s="169"/>
      <c r="HB169" s="259"/>
      <c r="HC169" s="260"/>
      <c r="HD169" s="261"/>
      <c r="HE169" s="160"/>
      <c r="HF169" s="168"/>
      <c r="HG169" s="207"/>
      <c r="HH169" s="207"/>
      <c r="HI169" s="207"/>
      <c r="HJ169" s="207"/>
      <c r="HK169" s="207"/>
      <c r="HL169" s="169"/>
      <c r="HM169" s="169"/>
      <c r="HN169" s="169"/>
      <c r="HO169" s="169"/>
      <c r="HP169" s="169"/>
      <c r="HQ169" s="259"/>
      <c r="HR169" s="260"/>
      <c r="HS169" s="261"/>
      <c r="HT169" s="160"/>
      <c r="HU169" s="168"/>
      <c r="HV169" s="207"/>
      <c r="HW169" s="207"/>
      <c r="HX169" s="207"/>
      <c r="HY169" s="207"/>
      <c r="HZ169" s="207"/>
      <c r="IA169" s="169"/>
      <c r="IB169" s="169"/>
      <c r="IC169" s="169"/>
      <c r="ID169" s="169"/>
      <c r="IE169" s="169"/>
      <c r="IF169" s="259"/>
      <c r="IG169" s="260"/>
      <c r="IH169" s="261"/>
      <c r="II169" s="160"/>
      <c r="IJ169" s="168"/>
      <c r="IK169" s="207"/>
      <c r="IL169" s="207"/>
      <c r="IM169" s="207"/>
      <c r="IN169" s="207"/>
      <c r="IO169" s="207"/>
      <c r="IP169" s="169"/>
      <c r="IQ169" s="169"/>
      <c r="IR169" s="169"/>
      <c r="IS169" s="169"/>
      <c r="IT169" s="169"/>
      <c r="IU169" s="259"/>
      <c r="IV169" s="260"/>
      <c r="IW169" s="261"/>
      <c r="IX169" s="160"/>
      <c r="IY169" s="168"/>
      <c r="IZ169" s="207"/>
      <c r="JA169" s="207"/>
      <c r="JB169" s="207"/>
      <c r="JC169" s="207"/>
      <c r="JD169" s="207"/>
      <c r="JE169" s="169"/>
      <c r="JF169" s="169"/>
      <c r="JG169" s="169"/>
      <c r="JH169" s="169"/>
      <c r="JI169" s="169"/>
      <c r="JJ169" s="259"/>
      <c r="JK169" s="260"/>
      <c r="JL169" s="261"/>
      <c r="JM169" s="160"/>
      <c r="JN169" s="168"/>
      <c r="JO169" s="207"/>
      <c r="JP169" s="207"/>
      <c r="JQ169" s="207"/>
      <c r="JR169" s="207"/>
      <c r="JS169" s="207"/>
      <c r="JT169" s="169"/>
      <c r="JU169" s="169"/>
      <c r="JV169" s="169"/>
      <c r="JW169" s="169"/>
      <c r="JX169" s="169"/>
      <c r="JY169" s="259"/>
      <c r="JZ169" s="260"/>
      <c r="KA169" s="261"/>
      <c r="KB169" s="160"/>
      <c r="KC169" s="168"/>
      <c r="KD169" s="207"/>
      <c r="KE169" s="207"/>
      <c r="KF169" s="207"/>
      <c r="KG169" s="207"/>
      <c r="KH169" s="207"/>
      <c r="KI169" s="169"/>
      <c r="KJ169" s="169"/>
      <c r="KK169" s="169"/>
      <c r="KL169" s="169"/>
      <c r="KM169" s="169"/>
      <c r="KN169" s="259"/>
      <c r="KO169" s="260"/>
      <c r="KP169" s="261"/>
      <c r="KQ169" s="160"/>
      <c r="KR169" s="168"/>
      <c r="KS169" s="207"/>
      <c r="KT169" s="207"/>
      <c r="KU169" s="207"/>
      <c r="KV169" s="207"/>
      <c r="KW169" s="207"/>
      <c r="KX169" s="169"/>
      <c r="KY169" s="169"/>
      <c r="KZ169" s="169"/>
      <c r="LA169" s="169"/>
      <c r="LB169" s="169"/>
      <c r="LC169" s="259"/>
      <c r="LD169" s="260"/>
      <c r="LE169" s="261"/>
      <c r="LF169" s="160"/>
      <c r="LG169" s="160"/>
      <c r="LH169" s="168"/>
      <c r="LI169" s="207"/>
      <c r="LJ169" s="207"/>
      <c r="LK169" s="207"/>
      <c r="LL169" s="207"/>
      <c r="LM169" s="207"/>
      <c r="LN169" s="207"/>
      <c r="LO169" s="207"/>
      <c r="LP169" s="169"/>
      <c r="LQ169" s="169"/>
      <c r="LR169" s="169"/>
      <c r="LS169" s="169"/>
      <c r="LT169" s="169"/>
      <c r="LU169" s="169"/>
      <c r="LV169" s="169"/>
      <c r="LW169" s="169"/>
      <c r="LX169" s="259"/>
      <c r="LY169" s="260"/>
      <c r="LZ169" s="261"/>
      <c r="MA169" s="160"/>
      <c r="MB169" s="160"/>
      <c r="MC169" s="168"/>
      <c r="MD169" s="207"/>
      <c r="ME169" s="207"/>
      <c r="MF169" s="207"/>
      <c r="MG169" s="207"/>
      <c r="MH169" s="207"/>
      <c r="MI169" s="207"/>
      <c r="MJ169" s="207"/>
      <c r="MK169" s="169"/>
      <c r="ML169" s="169"/>
      <c r="MM169" s="169"/>
      <c r="MN169" s="169"/>
      <c r="MO169" s="169"/>
      <c r="MP169" s="169"/>
      <c r="MQ169" s="169"/>
      <c r="MR169" s="169"/>
      <c r="MS169" s="259"/>
      <c r="MT169" s="260"/>
      <c r="MU169" s="261"/>
      <c r="MV169" s="160"/>
      <c r="MW169" s="19"/>
      <c r="MX169" s="168"/>
      <c r="MY169" s="207"/>
      <c r="MZ169" s="207"/>
      <c r="NA169" s="207"/>
      <c r="NB169" s="207"/>
      <c r="NC169" s="207"/>
      <c r="ND169" s="207"/>
      <c r="NE169" s="207"/>
      <c r="NF169" s="169"/>
      <c r="NG169" s="169"/>
      <c r="NH169" s="169"/>
      <c r="NI169" s="169"/>
      <c r="NJ169" s="169"/>
      <c r="NK169" s="169"/>
      <c r="NL169" s="169"/>
      <c r="NM169" s="169"/>
      <c r="NN169" s="259"/>
      <c r="NO169" s="260"/>
      <c r="NP169" s="261"/>
      <c r="NQ169" s="160"/>
      <c r="NR169" s="19"/>
      <c r="NS169" s="168"/>
      <c r="NT169" s="207"/>
      <c r="NU169" s="207"/>
      <c r="NV169" s="207"/>
      <c r="NW169" s="207"/>
      <c r="NX169" s="207"/>
      <c r="NY169" s="207"/>
      <c r="NZ169" s="207"/>
      <c r="OA169" s="169"/>
      <c r="OB169" s="169"/>
      <c r="OC169" s="169"/>
      <c r="OD169" s="169"/>
      <c r="OE169" s="169"/>
      <c r="OF169" s="169"/>
      <c r="OG169" s="169"/>
      <c r="OH169" s="169"/>
      <c r="OI169" s="259"/>
      <c r="OJ169" s="260"/>
      <c r="OK169" s="261"/>
      <c r="OL169" s="160"/>
      <c r="OM169" s="19"/>
      <c r="ON169" s="19"/>
      <c r="OO169" s="19"/>
      <c r="OP169" s="19"/>
      <c r="OQ169" s="168"/>
      <c r="OR169" s="494"/>
      <c r="OS169" s="494"/>
      <c r="OT169" s="494"/>
      <c r="OU169" s="494"/>
      <c r="OV169" s="494"/>
      <c r="OW169" s="169"/>
      <c r="OX169" s="169"/>
      <c r="OY169" s="169"/>
      <c r="OZ169" s="169"/>
      <c r="PA169" s="169"/>
      <c r="PB169" s="259"/>
      <c r="PC169" s="512"/>
      <c r="PD169" s="261"/>
      <c r="PE169" s="160"/>
      <c r="PF169" s="168"/>
      <c r="PG169" s="207"/>
      <c r="PH169" s="207"/>
      <c r="PI169" s="207"/>
      <c r="PJ169" s="207"/>
      <c r="PK169" s="207"/>
      <c r="PL169" s="169"/>
      <c r="PM169" s="169"/>
      <c r="PN169" s="169"/>
      <c r="PO169" s="169"/>
      <c r="PP169" s="169"/>
      <c r="PQ169" s="259"/>
      <c r="PR169" s="260"/>
      <c r="PS169" s="261"/>
      <c r="PT169" s="160"/>
      <c r="PU169" s="168"/>
      <c r="PV169" s="207"/>
      <c r="PW169" s="207"/>
      <c r="PX169" s="207"/>
      <c r="PY169" s="207"/>
      <c r="PZ169" s="207"/>
      <c r="QA169" s="169"/>
      <c r="QB169" s="169"/>
      <c r="QC169" s="169"/>
      <c r="QD169" s="169"/>
      <c r="QE169" s="169"/>
      <c r="QF169" s="259"/>
      <c r="QG169" s="260"/>
      <c r="QH169" s="261"/>
      <c r="QI169" s="160"/>
      <c r="QJ169" s="168"/>
      <c r="QK169" s="207"/>
      <c r="QL169" s="207"/>
      <c r="QM169" s="207"/>
      <c r="QN169" s="207"/>
      <c r="QO169" s="207"/>
      <c r="QP169" s="169"/>
      <c r="QQ169" s="169"/>
      <c r="QR169" s="169"/>
      <c r="QS169" s="169"/>
      <c r="QT169" s="169"/>
      <c r="QU169" s="259"/>
      <c r="QV169" s="260"/>
      <c r="QW169" s="261"/>
      <c r="QX169" s="160"/>
      <c r="QY169" s="168"/>
      <c r="QZ169" s="207"/>
      <c r="RA169" s="207"/>
      <c r="RB169" s="207"/>
      <c r="RC169" s="207"/>
      <c r="RD169" s="207"/>
      <c r="RE169" s="169"/>
      <c r="RF169" s="169"/>
      <c r="RG169" s="169"/>
      <c r="RH169" s="169"/>
      <c r="RI169" s="169"/>
      <c r="RJ169" s="259"/>
      <c r="RK169" s="260"/>
      <c r="RL169" s="261"/>
      <c r="RM169" s="160"/>
    </row>
    <row r="170" spans="1:481" ht="14.4">
      <c r="A170" s="168"/>
      <c r="B170" s="207"/>
      <c r="C170" s="207"/>
      <c r="D170" s="207"/>
      <c r="E170" s="207"/>
      <c r="F170" s="207"/>
      <c r="G170" s="169"/>
      <c r="H170" s="169"/>
      <c r="I170" s="169"/>
      <c r="J170" s="169"/>
      <c r="K170" s="169"/>
      <c r="L170" s="259"/>
      <c r="M170" s="260"/>
      <c r="N170" s="261"/>
      <c r="O170" s="160"/>
      <c r="P170" s="19"/>
      <c r="Q170" s="168"/>
      <c r="R170" s="207"/>
      <c r="S170" s="207"/>
      <c r="T170" s="207"/>
      <c r="U170" s="207"/>
      <c r="V170" s="207"/>
      <c r="W170" s="169"/>
      <c r="X170" s="169"/>
      <c r="Y170" s="169"/>
      <c r="Z170" s="169"/>
      <c r="AA170" s="169"/>
      <c r="AB170" s="259"/>
      <c r="AC170" s="260"/>
      <c r="AD170" s="261"/>
      <c r="AE170" s="160"/>
      <c r="AF170" s="168"/>
      <c r="AG170" s="207"/>
      <c r="AH170" s="207"/>
      <c r="AI170" s="207"/>
      <c r="AJ170" s="207"/>
      <c r="AK170" s="207"/>
      <c r="AL170" s="169"/>
      <c r="AM170" s="169"/>
      <c r="AN170" s="169"/>
      <c r="AO170" s="169"/>
      <c r="AP170" s="169"/>
      <c r="AQ170" s="259"/>
      <c r="AR170" s="260"/>
      <c r="AS170" s="261"/>
      <c r="AT170" s="160"/>
      <c r="AU170" s="168"/>
      <c r="AV170" s="207"/>
      <c r="AW170" s="207"/>
      <c r="AX170" s="207"/>
      <c r="AY170" s="207"/>
      <c r="AZ170" s="207"/>
      <c r="BA170" s="169"/>
      <c r="BB170" s="169"/>
      <c r="BC170" s="169"/>
      <c r="BD170" s="169"/>
      <c r="BE170" s="169"/>
      <c r="BF170" s="259"/>
      <c r="BG170" s="260"/>
      <c r="BH170" s="261"/>
      <c r="BI170" s="160"/>
      <c r="BJ170" s="160"/>
      <c r="BK170" s="168"/>
      <c r="BL170" s="207"/>
      <c r="BM170" s="207"/>
      <c r="BN170" s="207"/>
      <c r="BO170" s="207"/>
      <c r="BP170" s="207"/>
      <c r="BQ170" s="169"/>
      <c r="BR170" s="169"/>
      <c r="BS170" s="169"/>
      <c r="BT170" s="169"/>
      <c r="BU170" s="169"/>
      <c r="BV170" s="259"/>
      <c r="BW170" s="260"/>
      <c r="BX170" s="261"/>
      <c r="BY170" s="160"/>
      <c r="BZ170" s="160"/>
      <c r="CA170" s="168"/>
      <c r="CB170" s="207"/>
      <c r="CC170" s="207"/>
      <c r="CD170" s="207"/>
      <c r="CE170" s="207"/>
      <c r="CF170" s="207"/>
      <c r="CG170" s="169"/>
      <c r="CH170" s="169"/>
      <c r="CI170" s="169"/>
      <c r="CJ170" s="169"/>
      <c r="CK170" s="169"/>
      <c r="CL170" s="259"/>
      <c r="CM170" s="260"/>
      <c r="CN170" s="261"/>
      <c r="CO170" s="160"/>
      <c r="CP170" s="168"/>
      <c r="CQ170" s="395"/>
      <c r="CR170" s="395"/>
      <c r="CS170" s="395"/>
      <c r="CT170" s="395"/>
      <c r="CU170" s="395"/>
      <c r="CV170" s="169"/>
      <c r="CW170" s="169"/>
      <c r="CX170" s="169"/>
      <c r="CY170" s="169"/>
      <c r="CZ170" s="169"/>
      <c r="DA170" s="259"/>
      <c r="DB170" s="419"/>
      <c r="DC170" s="261"/>
      <c r="DD170" s="160"/>
      <c r="DE170" s="168"/>
      <c r="DF170" s="207"/>
      <c r="DG170" s="207"/>
      <c r="DH170" s="207"/>
      <c r="DI170" s="207"/>
      <c r="DJ170" s="207"/>
      <c r="DK170" s="169"/>
      <c r="DL170" s="169"/>
      <c r="DM170" s="169"/>
      <c r="DN170" s="169"/>
      <c r="DO170" s="169"/>
      <c r="DP170" s="259"/>
      <c r="DQ170" s="260"/>
      <c r="DR170" s="261"/>
      <c r="DS170" s="160"/>
      <c r="DT170" s="168"/>
      <c r="DU170" s="207"/>
      <c r="DV170" s="207"/>
      <c r="DW170" s="207"/>
      <c r="DX170" s="207"/>
      <c r="DY170" s="207"/>
      <c r="DZ170" s="169"/>
      <c r="EA170" s="169"/>
      <c r="EB170" s="169"/>
      <c r="EC170" s="169"/>
      <c r="ED170" s="169"/>
      <c r="EE170" s="259"/>
      <c r="EF170" s="260"/>
      <c r="EG170" s="261"/>
      <c r="EH170" s="160"/>
      <c r="EI170" s="168"/>
      <c r="EJ170" s="207"/>
      <c r="EK170" s="207"/>
      <c r="EL170" s="207"/>
      <c r="EM170" s="207"/>
      <c r="EN170" s="207"/>
      <c r="EO170" s="169"/>
      <c r="EP170" s="169"/>
      <c r="EQ170" s="169"/>
      <c r="ER170" s="169"/>
      <c r="ES170" s="169"/>
      <c r="ET170" s="259"/>
      <c r="EU170" s="260"/>
      <c r="EV170" s="261"/>
      <c r="EW170" s="160"/>
      <c r="EX170" s="168"/>
      <c r="EY170" s="207"/>
      <c r="EZ170" s="207"/>
      <c r="FA170" s="207"/>
      <c r="FB170" s="207"/>
      <c r="FC170" s="207"/>
      <c r="FD170" s="169"/>
      <c r="FE170" s="169"/>
      <c r="FF170" s="169"/>
      <c r="FG170" s="169"/>
      <c r="FH170" s="169"/>
      <c r="FI170" s="259"/>
      <c r="FJ170" s="260"/>
      <c r="FK170" s="261"/>
      <c r="FL170" s="160"/>
      <c r="FM170" s="168"/>
      <c r="FN170" s="207"/>
      <c r="FO170" s="207"/>
      <c r="FP170" s="207"/>
      <c r="FQ170" s="207"/>
      <c r="FR170" s="207"/>
      <c r="FS170" s="169"/>
      <c r="FT170" s="169"/>
      <c r="FU170" s="169"/>
      <c r="FV170" s="169"/>
      <c r="FW170" s="169"/>
      <c r="FX170" s="259"/>
      <c r="FY170" s="260"/>
      <c r="FZ170" s="261"/>
      <c r="GA170" s="160"/>
      <c r="GB170" s="168"/>
      <c r="GC170" s="207"/>
      <c r="GD170" s="207"/>
      <c r="GE170" s="207"/>
      <c r="GF170" s="207"/>
      <c r="GG170" s="207"/>
      <c r="GH170" s="169"/>
      <c r="GI170" s="169"/>
      <c r="GJ170" s="169"/>
      <c r="GK170" s="169"/>
      <c r="GL170" s="169"/>
      <c r="GM170" s="259"/>
      <c r="GN170" s="260"/>
      <c r="GO170" s="261"/>
      <c r="GP170" s="160"/>
      <c r="GQ170" s="168"/>
      <c r="GR170" s="207"/>
      <c r="GS170" s="207"/>
      <c r="GT170" s="207"/>
      <c r="GU170" s="207"/>
      <c r="GV170" s="207"/>
      <c r="GW170" s="169"/>
      <c r="GX170" s="169"/>
      <c r="GY170" s="169"/>
      <c r="GZ170" s="169"/>
      <c r="HA170" s="169"/>
      <c r="HB170" s="259"/>
      <c r="HC170" s="260"/>
      <c r="HD170" s="261"/>
      <c r="HE170" s="160"/>
      <c r="HF170" s="168"/>
      <c r="HG170" s="207"/>
      <c r="HH170" s="207"/>
      <c r="HI170" s="207"/>
      <c r="HJ170" s="207"/>
      <c r="HK170" s="207"/>
      <c r="HL170" s="169"/>
      <c r="HM170" s="169"/>
      <c r="HN170" s="169"/>
      <c r="HO170" s="169"/>
      <c r="HP170" s="169"/>
      <c r="HQ170" s="259"/>
      <c r="HR170" s="260"/>
      <c r="HS170" s="261"/>
      <c r="HT170" s="160"/>
      <c r="HU170" s="168"/>
      <c r="HV170" s="207"/>
      <c r="HW170" s="207"/>
      <c r="HX170" s="207"/>
      <c r="HY170" s="207"/>
      <c r="HZ170" s="207"/>
      <c r="IA170" s="169"/>
      <c r="IB170" s="169"/>
      <c r="IC170" s="169"/>
      <c r="ID170" s="169"/>
      <c r="IE170" s="169"/>
      <c r="IF170" s="259"/>
      <c r="IG170" s="260"/>
      <c r="IH170" s="261"/>
      <c r="II170" s="160"/>
      <c r="IJ170" s="168"/>
      <c r="IK170" s="207"/>
      <c r="IL170" s="207"/>
      <c r="IM170" s="207"/>
      <c r="IN170" s="207"/>
      <c r="IO170" s="207"/>
      <c r="IP170" s="169"/>
      <c r="IQ170" s="169"/>
      <c r="IR170" s="169"/>
      <c r="IS170" s="169"/>
      <c r="IT170" s="169"/>
      <c r="IU170" s="259"/>
      <c r="IV170" s="260"/>
      <c r="IW170" s="261"/>
      <c r="IX170" s="160"/>
      <c r="IY170" s="168"/>
      <c r="IZ170" s="207"/>
      <c r="JA170" s="207"/>
      <c r="JB170" s="207"/>
      <c r="JC170" s="207"/>
      <c r="JD170" s="207"/>
      <c r="JE170" s="169"/>
      <c r="JF170" s="169"/>
      <c r="JG170" s="169"/>
      <c r="JH170" s="169"/>
      <c r="JI170" s="169"/>
      <c r="JJ170" s="259"/>
      <c r="JK170" s="260"/>
      <c r="JL170" s="261"/>
      <c r="JM170" s="160"/>
      <c r="JN170" s="168"/>
      <c r="JO170" s="207"/>
      <c r="JP170" s="207"/>
      <c r="JQ170" s="207"/>
      <c r="JR170" s="207"/>
      <c r="JS170" s="207"/>
      <c r="JT170" s="169"/>
      <c r="JU170" s="169"/>
      <c r="JV170" s="169"/>
      <c r="JW170" s="169"/>
      <c r="JX170" s="169"/>
      <c r="JY170" s="259"/>
      <c r="JZ170" s="260"/>
      <c r="KA170" s="261"/>
      <c r="KB170" s="160"/>
      <c r="KC170" s="168"/>
      <c r="KD170" s="207"/>
      <c r="KE170" s="207"/>
      <c r="KF170" s="207"/>
      <c r="KG170" s="207"/>
      <c r="KH170" s="207"/>
      <c r="KI170" s="169"/>
      <c r="KJ170" s="169"/>
      <c r="KK170" s="169"/>
      <c r="KL170" s="169"/>
      <c r="KM170" s="169"/>
      <c r="KN170" s="259"/>
      <c r="KO170" s="260"/>
      <c r="KP170" s="261"/>
      <c r="KQ170" s="160"/>
      <c r="KR170" s="168"/>
      <c r="KS170" s="207"/>
      <c r="KT170" s="207"/>
      <c r="KU170" s="207"/>
      <c r="KV170" s="207"/>
      <c r="KW170" s="207"/>
      <c r="KX170" s="169"/>
      <c r="KY170" s="169"/>
      <c r="KZ170" s="169"/>
      <c r="LA170" s="169"/>
      <c r="LB170" s="169"/>
      <c r="LC170" s="259"/>
      <c r="LD170" s="260"/>
      <c r="LE170" s="261"/>
      <c r="LF170" s="160"/>
      <c r="LG170" s="160"/>
      <c r="LH170" s="168"/>
      <c r="LI170" s="207"/>
      <c r="LJ170" s="207"/>
      <c r="LK170" s="207"/>
      <c r="LL170" s="207"/>
      <c r="LM170" s="207"/>
      <c r="LN170" s="207"/>
      <c r="LO170" s="207"/>
      <c r="LP170" s="169"/>
      <c r="LQ170" s="169"/>
      <c r="LR170" s="169"/>
      <c r="LS170" s="169"/>
      <c r="LT170" s="169"/>
      <c r="LU170" s="169"/>
      <c r="LV170" s="169"/>
      <c r="LW170" s="169"/>
      <c r="LX170" s="259"/>
      <c r="LY170" s="260"/>
      <c r="LZ170" s="261"/>
      <c r="MA170" s="160"/>
      <c r="MB170" s="160"/>
      <c r="MC170" s="168"/>
      <c r="MD170" s="207"/>
      <c r="ME170" s="207"/>
      <c r="MF170" s="207"/>
      <c r="MG170" s="207"/>
      <c r="MH170" s="207"/>
      <c r="MI170" s="207"/>
      <c r="MJ170" s="207"/>
      <c r="MK170" s="169"/>
      <c r="ML170" s="169"/>
      <c r="MM170" s="169"/>
      <c r="MN170" s="169"/>
      <c r="MO170" s="169"/>
      <c r="MP170" s="169"/>
      <c r="MQ170" s="169"/>
      <c r="MR170" s="169"/>
      <c r="MS170" s="259"/>
      <c r="MT170" s="260"/>
      <c r="MU170" s="261"/>
      <c r="MV170" s="160"/>
      <c r="MW170" s="19"/>
      <c r="MX170" s="168"/>
      <c r="MY170" s="207"/>
      <c r="MZ170" s="207"/>
      <c r="NA170" s="207"/>
      <c r="NB170" s="207"/>
      <c r="NC170" s="207"/>
      <c r="ND170" s="207"/>
      <c r="NE170" s="207"/>
      <c r="NF170" s="169"/>
      <c r="NG170" s="169"/>
      <c r="NH170" s="169"/>
      <c r="NI170" s="169"/>
      <c r="NJ170" s="169"/>
      <c r="NK170" s="169"/>
      <c r="NL170" s="169"/>
      <c r="NM170" s="169"/>
      <c r="NN170" s="259"/>
      <c r="NO170" s="260"/>
      <c r="NP170" s="261"/>
      <c r="NQ170" s="160"/>
      <c r="NR170" s="19"/>
      <c r="NS170" s="168"/>
      <c r="NT170" s="207"/>
      <c r="NU170" s="207"/>
      <c r="NV170" s="207"/>
      <c r="NW170" s="207"/>
      <c r="NX170" s="207"/>
      <c r="NY170" s="207"/>
      <c r="NZ170" s="207"/>
      <c r="OA170" s="169"/>
      <c r="OB170" s="169"/>
      <c r="OC170" s="169"/>
      <c r="OD170" s="169"/>
      <c r="OE170" s="169"/>
      <c r="OF170" s="169"/>
      <c r="OG170" s="169"/>
      <c r="OH170" s="169"/>
      <c r="OI170" s="259"/>
      <c r="OJ170" s="260"/>
      <c r="OK170" s="261"/>
      <c r="OL170" s="160"/>
      <c r="OM170" s="19"/>
      <c r="ON170" s="19"/>
      <c r="OO170" s="19"/>
      <c r="OP170" s="19"/>
      <c r="OQ170" s="168"/>
      <c r="OR170" s="494"/>
      <c r="OS170" s="494"/>
      <c r="OT170" s="494"/>
      <c r="OU170" s="494"/>
      <c r="OV170" s="494"/>
      <c r="OW170" s="169"/>
      <c r="OX170" s="169"/>
      <c r="OY170" s="169"/>
      <c r="OZ170" s="169"/>
      <c r="PA170" s="169"/>
      <c r="PB170" s="259"/>
      <c r="PC170" s="512"/>
      <c r="PD170" s="261"/>
      <c r="PE170" s="160"/>
      <c r="PF170" s="168"/>
      <c r="PG170" s="207"/>
      <c r="PH170" s="207"/>
      <c r="PI170" s="207"/>
      <c r="PJ170" s="207"/>
      <c r="PK170" s="207"/>
      <c r="PL170" s="169"/>
      <c r="PM170" s="169"/>
      <c r="PN170" s="169"/>
      <c r="PO170" s="169"/>
      <c r="PP170" s="169"/>
      <c r="PQ170" s="259"/>
      <c r="PR170" s="260"/>
      <c r="PS170" s="261"/>
      <c r="PT170" s="160"/>
      <c r="PU170" s="168"/>
      <c r="PV170" s="207"/>
      <c r="PW170" s="207"/>
      <c r="PX170" s="207"/>
      <c r="PY170" s="207"/>
      <c r="PZ170" s="207"/>
      <c r="QA170" s="169"/>
      <c r="QB170" s="169"/>
      <c r="QC170" s="169"/>
      <c r="QD170" s="169"/>
      <c r="QE170" s="169"/>
      <c r="QF170" s="259"/>
      <c r="QG170" s="260"/>
      <c r="QH170" s="261"/>
      <c r="QI170" s="160"/>
      <c r="QJ170" s="168"/>
      <c r="QK170" s="207"/>
      <c r="QL170" s="207"/>
      <c r="QM170" s="207"/>
      <c r="QN170" s="207"/>
      <c r="QO170" s="207"/>
      <c r="QP170" s="169"/>
      <c r="QQ170" s="169"/>
      <c r="QR170" s="169"/>
      <c r="QS170" s="169"/>
      <c r="QT170" s="169"/>
      <c r="QU170" s="259"/>
      <c r="QV170" s="260"/>
      <c r="QW170" s="261"/>
      <c r="QX170" s="160"/>
      <c r="QY170" s="168"/>
      <c r="QZ170" s="207"/>
      <c r="RA170" s="207"/>
      <c r="RB170" s="207"/>
      <c r="RC170" s="207"/>
      <c r="RD170" s="207"/>
      <c r="RE170" s="169"/>
      <c r="RF170" s="169"/>
      <c r="RG170" s="169"/>
      <c r="RH170" s="169"/>
      <c r="RI170" s="169"/>
      <c r="RJ170" s="259"/>
      <c r="RK170" s="260"/>
      <c r="RL170" s="261"/>
      <c r="RM170" s="160"/>
    </row>
    <row r="171" spans="1:481" ht="14.4">
      <c r="A171" s="168"/>
      <c r="B171" s="207"/>
      <c r="C171" s="207"/>
      <c r="D171" s="207"/>
      <c r="E171" s="207"/>
      <c r="F171" s="207"/>
      <c r="G171" s="169"/>
      <c r="H171" s="169"/>
      <c r="I171" s="169"/>
      <c r="J171" s="169"/>
      <c r="K171" s="169"/>
      <c r="L171" s="259"/>
      <c r="M171" s="260"/>
      <c r="N171" s="261"/>
      <c r="O171" s="160"/>
      <c r="P171" s="19"/>
      <c r="Q171" s="168"/>
      <c r="R171" s="207"/>
      <c r="S171" s="207"/>
      <c r="T171" s="207"/>
      <c r="U171" s="207"/>
      <c r="V171" s="207"/>
      <c r="W171" s="169"/>
      <c r="X171" s="169"/>
      <c r="Y171" s="169"/>
      <c r="Z171" s="169"/>
      <c r="AA171" s="169"/>
      <c r="AB171" s="259"/>
      <c r="AC171" s="260"/>
      <c r="AD171" s="261"/>
      <c r="AE171" s="160"/>
      <c r="AF171" s="168"/>
      <c r="AG171" s="207"/>
      <c r="AH171" s="207"/>
      <c r="AI171" s="207"/>
      <c r="AJ171" s="207"/>
      <c r="AK171" s="207"/>
      <c r="AL171" s="169"/>
      <c r="AM171" s="169"/>
      <c r="AN171" s="169"/>
      <c r="AO171" s="169"/>
      <c r="AP171" s="169"/>
      <c r="AQ171" s="259"/>
      <c r="AR171" s="260"/>
      <c r="AS171" s="261"/>
      <c r="AT171" s="160"/>
      <c r="AU171" s="168"/>
      <c r="AV171" s="207"/>
      <c r="AW171" s="207"/>
      <c r="AX171" s="207"/>
      <c r="AY171" s="207"/>
      <c r="AZ171" s="207"/>
      <c r="BA171" s="169"/>
      <c r="BB171" s="169"/>
      <c r="BC171" s="169"/>
      <c r="BD171" s="169"/>
      <c r="BE171" s="169"/>
      <c r="BF171" s="259"/>
      <c r="BG171" s="260"/>
      <c r="BH171" s="261"/>
      <c r="BI171" s="160"/>
      <c r="BJ171" s="160"/>
      <c r="BK171" s="168"/>
      <c r="BL171" s="207"/>
      <c r="BM171" s="207"/>
      <c r="BN171" s="207"/>
      <c r="BO171" s="207"/>
      <c r="BP171" s="207"/>
      <c r="BQ171" s="169"/>
      <c r="BR171" s="169"/>
      <c r="BS171" s="169"/>
      <c r="BT171" s="169"/>
      <c r="BU171" s="169"/>
      <c r="BV171" s="259"/>
      <c r="BW171" s="260"/>
      <c r="BX171" s="261"/>
      <c r="BY171" s="160"/>
      <c r="BZ171" s="160"/>
      <c r="CA171" s="168"/>
      <c r="CB171" s="207"/>
      <c r="CC171" s="207"/>
      <c r="CD171" s="207"/>
      <c r="CE171" s="207"/>
      <c r="CF171" s="207"/>
      <c r="CG171" s="169"/>
      <c r="CH171" s="169"/>
      <c r="CI171" s="169"/>
      <c r="CJ171" s="169"/>
      <c r="CK171" s="169"/>
      <c r="CL171" s="259"/>
      <c r="CM171" s="260"/>
      <c r="CN171" s="261"/>
      <c r="CO171" s="160"/>
      <c r="CP171" s="168"/>
      <c r="CQ171" s="395"/>
      <c r="CR171" s="395"/>
      <c r="CS171" s="395"/>
      <c r="CT171" s="395"/>
      <c r="CU171" s="395"/>
      <c r="CV171" s="169"/>
      <c r="CW171" s="169"/>
      <c r="CX171" s="169"/>
      <c r="CY171" s="169"/>
      <c r="CZ171" s="169"/>
      <c r="DA171" s="259"/>
      <c r="DB171" s="419"/>
      <c r="DC171" s="261"/>
      <c r="DD171" s="160"/>
      <c r="DE171" s="168"/>
      <c r="DF171" s="207"/>
      <c r="DG171" s="207"/>
      <c r="DH171" s="207"/>
      <c r="DI171" s="207"/>
      <c r="DJ171" s="207"/>
      <c r="DK171" s="169"/>
      <c r="DL171" s="169"/>
      <c r="DM171" s="169"/>
      <c r="DN171" s="169"/>
      <c r="DO171" s="169"/>
      <c r="DP171" s="259"/>
      <c r="DQ171" s="260"/>
      <c r="DR171" s="261"/>
      <c r="DS171" s="160"/>
      <c r="DT171" s="168"/>
      <c r="DU171" s="207"/>
      <c r="DV171" s="207"/>
      <c r="DW171" s="207"/>
      <c r="DX171" s="207"/>
      <c r="DY171" s="207"/>
      <c r="DZ171" s="169"/>
      <c r="EA171" s="169"/>
      <c r="EB171" s="169"/>
      <c r="EC171" s="169"/>
      <c r="ED171" s="169"/>
      <c r="EE171" s="259"/>
      <c r="EF171" s="260"/>
      <c r="EG171" s="261"/>
      <c r="EH171" s="160"/>
      <c r="EI171" s="168"/>
      <c r="EJ171" s="207"/>
      <c r="EK171" s="207"/>
      <c r="EL171" s="207"/>
      <c r="EM171" s="207"/>
      <c r="EN171" s="207"/>
      <c r="EO171" s="169"/>
      <c r="EP171" s="169"/>
      <c r="EQ171" s="169"/>
      <c r="ER171" s="169"/>
      <c r="ES171" s="169"/>
      <c r="ET171" s="259"/>
      <c r="EU171" s="260"/>
      <c r="EV171" s="261"/>
      <c r="EW171" s="160"/>
      <c r="EX171" s="168"/>
      <c r="EY171" s="207"/>
      <c r="EZ171" s="207"/>
      <c r="FA171" s="207"/>
      <c r="FB171" s="207"/>
      <c r="FC171" s="207"/>
      <c r="FD171" s="169"/>
      <c r="FE171" s="169"/>
      <c r="FF171" s="169"/>
      <c r="FG171" s="169"/>
      <c r="FH171" s="169"/>
      <c r="FI171" s="259"/>
      <c r="FJ171" s="260"/>
      <c r="FK171" s="261"/>
      <c r="FL171" s="160"/>
      <c r="FM171" s="168"/>
      <c r="FN171" s="207"/>
      <c r="FO171" s="207"/>
      <c r="FP171" s="207"/>
      <c r="FQ171" s="207"/>
      <c r="FR171" s="207"/>
      <c r="FS171" s="169"/>
      <c r="FT171" s="169"/>
      <c r="FU171" s="169"/>
      <c r="FV171" s="169"/>
      <c r="FW171" s="169"/>
      <c r="FX171" s="259"/>
      <c r="FY171" s="260"/>
      <c r="FZ171" s="261"/>
      <c r="GA171" s="160"/>
      <c r="GB171" s="168"/>
      <c r="GC171" s="207"/>
      <c r="GD171" s="207"/>
      <c r="GE171" s="207"/>
      <c r="GF171" s="207"/>
      <c r="GG171" s="207"/>
      <c r="GH171" s="169"/>
      <c r="GI171" s="169"/>
      <c r="GJ171" s="169"/>
      <c r="GK171" s="169"/>
      <c r="GL171" s="169"/>
      <c r="GM171" s="259"/>
      <c r="GN171" s="260"/>
      <c r="GO171" s="261"/>
      <c r="GP171" s="160"/>
      <c r="GQ171" s="168"/>
      <c r="GR171" s="207"/>
      <c r="GS171" s="207"/>
      <c r="GT171" s="207"/>
      <c r="GU171" s="207"/>
      <c r="GV171" s="207"/>
      <c r="GW171" s="169"/>
      <c r="GX171" s="169"/>
      <c r="GY171" s="169"/>
      <c r="GZ171" s="169"/>
      <c r="HA171" s="169"/>
      <c r="HB171" s="259"/>
      <c r="HC171" s="260"/>
      <c r="HD171" s="261"/>
      <c r="HE171" s="160"/>
      <c r="HF171" s="168"/>
      <c r="HG171" s="207"/>
      <c r="HH171" s="207"/>
      <c r="HI171" s="207"/>
      <c r="HJ171" s="207"/>
      <c r="HK171" s="207"/>
      <c r="HL171" s="169"/>
      <c r="HM171" s="169"/>
      <c r="HN171" s="169"/>
      <c r="HO171" s="169"/>
      <c r="HP171" s="169"/>
      <c r="HQ171" s="259"/>
      <c r="HR171" s="260"/>
      <c r="HS171" s="261"/>
      <c r="HT171" s="160"/>
      <c r="HU171" s="168"/>
      <c r="HV171" s="207"/>
      <c r="HW171" s="207"/>
      <c r="HX171" s="207"/>
      <c r="HY171" s="207"/>
      <c r="HZ171" s="207"/>
      <c r="IA171" s="169"/>
      <c r="IB171" s="169"/>
      <c r="IC171" s="169"/>
      <c r="ID171" s="169"/>
      <c r="IE171" s="169"/>
      <c r="IF171" s="259"/>
      <c r="IG171" s="260"/>
      <c r="IH171" s="261"/>
      <c r="II171" s="160"/>
      <c r="IJ171" s="168"/>
      <c r="IK171" s="207"/>
      <c r="IL171" s="207"/>
      <c r="IM171" s="207"/>
      <c r="IN171" s="207"/>
      <c r="IO171" s="207"/>
      <c r="IP171" s="169"/>
      <c r="IQ171" s="169"/>
      <c r="IR171" s="169"/>
      <c r="IS171" s="169"/>
      <c r="IT171" s="169"/>
      <c r="IU171" s="259"/>
      <c r="IV171" s="260"/>
      <c r="IW171" s="261"/>
      <c r="IX171" s="160"/>
      <c r="IY171" s="168"/>
      <c r="IZ171" s="207"/>
      <c r="JA171" s="207"/>
      <c r="JB171" s="207"/>
      <c r="JC171" s="207"/>
      <c r="JD171" s="207"/>
      <c r="JE171" s="169"/>
      <c r="JF171" s="169"/>
      <c r="JG171" s="169"/>
      <c r="JH171" s="169"/>
      <c r="JI171" s="169"/>
      <c r="JJ171" s="259"/>
      <c r="JK171" s="260"/>
      <c r="JL171" s="261"/>
      <c r="JM171" s="160"/>
      <c r="JN171" s="168"/>
      <c r="JO171" s="207"/>
      <c r="JP171" s="207"/>
      <c r="JQ171" s="207"/>
      <c r="JR171" s="207"/>
      <c r="JS171" s="207"/>
      <c r="JT171" s="169"/>
      <c r="JU171" s="169"/>
      <c r="JV171" s="169"/>
      <c r="JW171" s="169"/>
      <c r="JX171" s="169"/>
      <c r="JY171" s="259"/>
      <c r="JZ171" s="260"/>
      <c r="KA171" s="261"/>
      <c r="KB171" s="160"/>
      <c r="KC171" s="168"/>
      <c r="KD171" s="207"/>
      <c r="KE171" s="207"/>
      <c r="KF171" s="207"/>
      <c r="KG171" s="207"/>
      <c r="KH171" s="207"/>
      <c r="KI171" s="169"/>
      <c r="KJ171" s="169"/>
      <c r="KK171" s="169"/>
      <c r="KL171" s="169"/>
      <c r="KM171" s="169"/>
      <c r="KN171" s="259"/>
      <c r="KO171" s="260"/>
      <c r="KP171" s="261"/>
      <c r="KQ171" s="160"/>
      <c r="KR171" s="168"/>
      <c r="KS171" s="207"/>
      <c r="KT171" s="207"/>
      <c r="KU171" s="207"/>
      <c r="KV171" s="207"/>
      <c r="KW171" s="207"/>
      <c r="KX171" s="169"/>
      <c r="KY171" s="169"/>
      <c r="KZ171" s="169"/>
      <c r="LA171" s="169"/>
      <c r="LB171" s="169"/>
      <c r="LC171" s="259"/>
      <c r="LD171" s="260"/>
      <c r="LE171" s="261"/>
      <c r="LF171" s="160"/>
      <c r="LG171" s="160"/>
      <c r="LH171" s="168"/>
      <c r="LI171" s="207"/>
      <c r="LJ171" s="207"/>
      <c r="LK171" s="207"/>
      <c r="LL171" s="207"/>
      <c r="LM171" s="207"/>
      <c r="LN171" s="207"/>
      <c r="LO171" s="207"/>
      <c r="LP171" s="169"/>
      <c r="LQ171" s="169"/>
      <c r="LR171" s="169"/>
      <c r="LS171" s="169"/>
      <c r="LT171" s="169"/>
      <c r="LU171" s="169"/>
      <c r="LV171" s="169"/>
      <c r="LW171" s="169"/>
      <c r="LX171" s="259"/>
      <c r="LY171" s="260"/>
      <c r="LZ171" s="261"/>
      <c r="MA171" s="160"/>
      <c r="MB171" s="160"/>
      <c r="MC171" s="168"/>
      <c r="MD171" s="207"/>
      <c r="ME171" s="207"/>
      <c r="MF171" s="207"/>
      <c r="MG171" s="207"/>
      <c r="MH171" s="207"/>
      <c r="MI171" s="207"/>
      <c r="MJ171" s="207"/>
      <c r="MK171" s="169"/>
      <c r="ML171" s="169"/>
      <c r="MM171" s="169"/>
      <c r="MN171" s="169"/>
      <c r="MO171" s="169"/>
      <c r="MP171" s="169"/>
      <c r="MQ171" s="169"/>
      <c r="MR171" s="169"/>
      <c r="MS171" s="259"/>
      <c r="MT171" s="260"/>
      <c r="MU171" s="261"/>
      <c r="MV171" s="160"/>
      <c r="MW171" s="19"/>
      <c r="MX171" s="168"/>
      <c r="MY171" s="207"/>
      <c r="MZ171" s="207"/>
      <c r="NA171" s="207"/>
      <c r="NB171" s="207"/>
      <c r="NC171" s="207"/>
      <c r="ND171" s="207"/>
      <c r="NE171" s="207"/>
      <c r="NF171" s="169"/>
      <c r="NG171" s="169"/>
      <c r="NH171" s="169"/>
      <c r="NI171" s="169"/>
      <c r="NJ171" s="169"/>
      <c r="NK171" s="169"/>
      <c r="NL171" s="169"/>
      <c r="NM171" s="169"/>
      <c r="NN171" s="259"/>
      <c r="NO171" s="260"/>
      <c r="NP171" s="261"/>
      <c r="NQ171" s="160"/>
      <c r="NR171" s="19"/>
      <c r="NS171" s="168"/>
      <c r="NT171" s="207"/>
      <c r="NU171" s="207"/>
      <c r="NV171" s="207"/>
      <c r="NW171" s="207"/>
      <c r="NX171" s="207"/>
      <c r="NY171" s="207"/>
      <c r="NZ171" s="207"/>
      <c r="OA171" s="169"/>
      <c r="OB171" s="169"/>
      <c r="OC171" s="169"/>
      <c r="OD171" s="169"/>
      <c r="OE171" s="169"/>
      <c r="OF171" s="169"/>
      <c r="OG171" s="169"/>
      <c r="OH171" s="169"/>
      <c r="OI171" s="259"/>
      <c r="OJ171" s="260"/>
      <c r="OK171" s="261"/>
      <c r="OL171" s="160"/>
      <c r="OM171" s="19"/>
      <c r="ON171" s="19"/>
      <c r="OO171" s="19"/>
      <c r="OP171" s="19"/>
      <c r="OQ171" s="168"/>
      <c r="OR171" s="494"/>
      <c r="OS171" s="494"/>
      <c r="OT171" s="494"/>
      <c r="OU171" s="494"/>
      <c r="OV171" s="494"/>
      <c r="OW171" s="169"/>
      <c r="OX171" s="169"/>
      <c r="OY171" s="169"/>
      <c r="OZ171" s="169"/>
      <c r="PA171" s="169"/>
      <c r="PB171" s="259"/>
      <c r="PC171" s="512"/>
      <c r="PD171" s="261"/>
      <c r="PE171" s="160"/>
      <c r="PF171" s="168"/>
      <c r="PG171" s="207"/>
      <c r="PH171" s="207"/>
      <c r="PI171" s="207"/>
      <c r="PJ171" s="207"/>
      <c r="PK171" s="207"/>
      <c r="PL171" s="169"/>
      <c r="PM171" s="169"/>
      <c r="PN171" s="169"/>
      <c r="PO171" s="169"/>
      <c r="PP171" s="169"/>
      <c r="PQ171" s="259"/>
      <c r="PR171" s="260"/>
      <c r="PS171" s="261"/>
      <c r="PT171" s="160"/>
      <c r="PU171" s="168"/>
      <c r="PV171" s="207"/>
      <c r="PW171" s="207"/>
      <c r="PX171" s="207"/>
      <c r="PY171" s="207"/>
      <c r="PZ171" s="207"/>
      <c r="QA171" s="169"/>
      <c r="QB171" s="169"/>
      <c r="QC171" s="169"/>
      <c r="QD171" s="169"/>
      <c r="QE171" s="169"/>
      <c r="QF171" s="259"/>
      <c r="QG171" s="260"/>
      <c r="QH171" s="261"/>
      <c r="QI171" s="160"/>
      <c r="QJ171" s="168"/>
      <c r="QK171" s="207"/>
      <c r="QL171" s="207"/>
      <c r="QM171" s="207"/>
      <c r="QN171" s="207"/>
      <c r="QO171" s="207"/>
      <c r="QP171" s="169"/>
      <c r="QQ171" s="169"/>
      <c r="QR171" s="169"/>
      <c r="QS171" s="169"/>
      <c r="QT171" s="169"/>
      <c r="QU171" s="259"/>
      <c r="QV171" s="260"/>
      <c r="QW171" s="261"/>
      <c r="QX171" s="160"/>
      <c r="QY171" s="168"/>
      <c r="QZ171" s="207"/>
      <c r="RA171" s="207"/>
      <c r="RB171" s="207"/>
      <c r="RC171" s="207"/>
      <c r="RD171" s="207"/>
      <c r="RE171" s="169"/>
      <c r="RF171" s="169"/>
      <c r="RG171" s="169"/>
      <c r="RH171" s="169"/>
      <c r="RI171" s="169"/>
      <c r="RJ171" s="259"/>
      <c r="RK171" s="260"/>
      <c r="RL171" s="261"/>
      <c r="RM171" s="160"/>
    </row>
    <row r="172" spans="1:481" ht="14.4">
      <c r="A172" s="168"/>
      <c r="B172" s="207"/>
      <c r="C172" s="207"/>
      <c r="D172" s="207"/>
      <c r="E172" s="207"/>
      <c r="F172" s="207"/>
      <c r="G172" s="169"/>
      <c r="H172" s="169"/>
      <c r="I172" s="169"/>
      <c r="J172" s="169"/>
      <c r="K172" s="169"/>
      <c r="L172" s="259"/>
      <c r="M172" s="260"/>
      <c r="N172" s="261"/>
      <c r="O172" s="160"/>
      <c r="P172" s="19"/>
      <c r="Q172" s="168"/>
      <c r="R172" s="207"/>
      <c r="S172" s="207"/>
      <c r="T172" s="207"/>
      <c r="U172" s="207"/>
      <c r="V172" s="207"/>
      <c r="W172" s="169"/>
      <c r="X172" s="169"/>
      <c r="Y172" s="169"/>
      <c r="Z172" s="169"/>
      <c r="AA172" s="169"/>
      <c r="AB172" s="259"/>
      <c r="AC172" s="260"/>
      <c r="AD172" s="261"/>
      <c r="AE172" s="160"/>
      <c r="AF172" s="168"/>
      <c r="AG172" s="207"/>
      <c r="AH172" s="207"/>
      <c r="AI172" s="207"/>
      <c r="AJ172" s="207"/>
      <c r="AK172" s="207"/>
      <c r="AL172" s="169"/>
      <c r="AM172" s="169"/>
      <c r="AN172" s="169"/>
      <c r="AO172" s="169"/>
      <c r="AP172" s="169"/>
      <c r="AQ172" s="259"/>
      <c r="AR172" s="260"/>
      <c r="AS172" s="261"/>
      <c r="AT172" s="160"/>
      <c r="AU172" s="168"/>
      <c r="AV172" s="207"/>
      <c r="AW172" s="207"/>
      <c r="AX172" s="207"/>
      <c r="AY172" s="207"/>
      <c r="AZ172" s="207"/>
      <c r="BA172" s="169"/>
      <c r="BB172" s="169"/>
      <c r="BC172" s="169"/>
      <c r="BD172" s="169"/>
      <c r="BE172" s="169"/>
      <c r="BF172" s="259"/>
      <c r="BG172" s="260"/>
      <c r="BH172" s="261"/>
      <c r="BI172" s="160"/>
      <c r="BJ172" s="160"/>
      <c r="BK172" s="168"/>
      <c r="BL172" s="207"/>
      <c r="BM172" s="207"/>
      <c r="BN172" s="207"/>
      <c r="BO172" s="207"/>
      <c r="BP172" s="207"/>
      <c r="BQ172" s="169"/>
      <c r="BR172" s="169"/>
      <c r="BS172" s="169"/>
      <c r="BT172" s="169"/>
      <c r="BU172" s="169"/>
      <c r="BV172" s="259"/>
      <c r="BW172" s="260"/>
      <c r="BX172" s="261"/>
      <c r="BY172" s="160"/>
      <c r="BZ172" s="160"/>
      <c r="CA172" s="168"/>
      <c r="CB172" s="207"/>
      <c r="CC172" s="207"/>
      <c r="CD172" s="207"/>
      <c r="CE172" s="207"/>
      <c r="CF172" s="207"/>
      <c r="CG172" s="169"/>
      <c r="CH172" s="169"/>
      <c r="CI172" s="169"/>
      <c r="CJ172" s="169"/>
      <c r="CK172" s="169"/>
      <c r="CL172" s="259"/>
      <c r="CM172" s="260"/>
      <c r="CN172" s="261"/>
      <c r="CO172" s="160"/>
      <c r="CP172" s="168"/>
      <c r="CQ172" s="395"/>
      <c r="CR172" s="395"/>
      <c r="CS172" s="395"/>
      <c r="CT172" s="395"/>
      <c r="CU172" s="395"/>
      <c r="CV172" s="169"/>
      <c r="CW172" s="169"/>
      <c r="CX172" s="169"/>
      <c r="CY172" s="169"/>
      <c r="CZ172" s="169"/>
      <c r="DA172" s="259"/>
      <c r="DB172" s="419"/>
      <c r="DC172" s="261"/>
      <c r="DD172" s="160"/>
      <c r="DE172" s="168"/>
      <c r="DF172" s="207"/>
      <c r="DG172" s="207"/>
      <c r="DH172" s="207"/>
      <c r="DI172" s="207"/>
      <c r="DJ172" s="207"/>
      <c r="DK172" s="169"/>
      <c r="DL172" s="169"/>
      <c r="DM172" s="169"/>
      <c r="DN172" s="169"/>
      <c r="DO172" s="169"/>
      <c r="DP172" s="259"/>
      <c r="DQ172" s="260"/>
      <c r="DR172" s="261"/>
      <c r="DS172" s="160"/>
      <c r="DT172" s="168"/>
      <c r="DU172" s="207"/>
      <c r="DV172" s="207"/>
      <c r="DW172" s="207"/>
      <c r="DX172" s="207"/>
      <c r="DY172" s="207"/>
      <c r="DZ172" s="169"/>
      <c r="EA172" s="169"/>
      <c r="EB172" s="169"/>
      <c r="EC172" s="169"/>
      <c r="ED172" s="169"/>
      <c r="EE172" s="259"/>
      <c r="EF172" s="260"/>
      <c r="EG172" s="261"/>
      <c r="EH172" s="160"/>
      <c r="EI172" s="168"/>
      <c r="EJ172" s="207"/>
      <c r="EK172" s="207"/>
      <c r="EL172" s="207"/>
      <c r="EM172" s="207"/>
      <c r="EN172" s="207"/>
      <c r="EO172" s="169"/>
      <c r="EP172" s="169"/>
      <c r="EQ172" s="169"/>
      <c r="ER172" s="169"/>
      <c r="ES172" s="169"/>
      <c r="ET172" s="259"/>
      <c r="EU172" s="260"/>
      <c r="EV172" s="261"/>
      <c r="EW172" s="160"/>
      <c r="EX172" s="168"/>
      <c r="EY172" s="207"/>
      <c r="EZ172" s="207"/>
      <c r="FA172" s="207"/>
      <c r="FB172" s="207"/>
      <c r="FC172" s="207"/>
      <c r="FD172" s="169"/>
      <c r="FE172" s="169"/>
      <c r="FF172" s="169"/>
      <c r="FG172" s="169"/>
      <c r="FH172" s="169"/>
      <c r="FI172" s="259"/>
      <c r="FJ172" s="260"/>
      <c r="FK172" s="261"/>
      <c r="FL172" s="160"/>
      <c r="FM172" s="168"/>
      <c r="FN172" s="207"/>
      <c r="FO172" s="207"/>
      <c r="FP172" s="207"/>
      <c r="FQ172" s="207"/>
      <c r="FR172" s="207"/>
      <c r="FS172" s="169"/>
      <c r="FT172" s="169"/>
      <c r="FU172" s="169"/>
      <c r="FV172" s="169"/>
      <c r="FW172" s="169"/>
      <c r="FX172" s="259"/>
      <c r="FY172" s="260"/>
      <c r="FZ172" s="261"/>
      <c r="GA172" s="160"/>
      <c r="GB172" s="168"/>
      <c r="GC172" s="207"/>
      <c r="GD172" s="207"/>
      <c r="GE172" s="207"/>
      <c r="GF172" s="207"/>
      <c r="GG172" s="207"/>
      <c r="GH172" s="169"/>
      <c r="GI172" s="169"/>
      <c r="GJ172" s="169"/>
      <c r="GK172" s="169"/>
      <c r="GL172" s="169"/>
      <c r="GM172" s="259"/>
      <c r="GN172" s="260"/>
      <c r="GO172" s="261"/>
      <c r="GP172" s="160"/>
      <c r="GQ172" s="168"/>
      <c r="GR172" s="207"/>
      <c r="GS172" s="207"/>
      <c r="GT172" s="207"/>
      <c r="GU172" s="207"/>
      <c r="GV172" s="207"/>
      <c r="GW172" s="169"/>
      <c r="GX172" s="169"/>
      <c r="GY172" s="169"/>
      <c r="GZ172" s="169"/>
      <c r="HA172" s="169"/>
      <c r="HB172" s="259"/>
      <c r="HC172" s="260"/>
      <c r="HD172" s="261"/>
      <c r="HE172" s="160"/>
      <c r="HF172" s="168"/>
      <c r="HG172" s="207"/>
      <c r="HH172" s="207"/>
      <c r="HI172" s="207"/>
      <c r="HJ172" s="207"/>
      <c r="HK172" s="207"/>
      <c r="HL172" s="169"/>
      <c r="HM172" s="169"/>
      <c r="HN172" s="169"/>
      <c r="HO172" s="169"/>
      <c r="HP172" s="169"/>
      <c r="HQ172" s="259"/>
      <c r="HR172" s="260"/>
      <c r="HS172" s="261"/>
      <c r="HT172" s="160"/>
      <c r="HU172" s="168"/>
      <c r="HV172" s="207"/>
      <c r="HW172" s="207"/>
      <c r="HX172" s="207"/>
      <c r="HY172" s="207"/>
      <c r="HZ172" s="207"/>
      <c r="IA172" s="169"/>
      <c r="IB172" s="169"/>
      <c r="IC172" s="169"/>
      <c r="ID172" s="169"/>
      <c r="IE172" s="169"/>
      <c r="IF172" s="259"/>
      <c r="IG172" s="260"/>
      <c r="IH172" s="261"/>
      <c r="II172" s="160"/>
      <c r="IJ172" s="168"/>
      <c r="IK172" s="207"/>
      <c r="IL172" s="207"/>
      <c r="IM172" s="207"/>
      <c r="IN172" s="207"/>
      <c r="IO172" s="207"/>
      <c r="IP172" s="169"/>
      <c r="IQ172" s="169"/>
      <c r="IR172" s="169"/>
      <c r="IS172" s="169"/>
      <c r="IT172" s="169"/>
      <c r="IU172" s="259"/>
      <c r="IV172" s="260"/>
      <c r="IW172" s="261"/>
      <c r="IX172" s="160"/>
      <c r="IY172" s="168"/>
      <c r="IZ172" s="207"/>
      <c r="JA172" s="207"/>
      <c r="JB172" s="207"/>
      <c r="JC172" s="207"/>
      <c r="JD172" s="207"/>
      <c r="JE172" s="169"/>
      <c r="JF172" s="169"/>
      <c r="JG172" s="169"/>
      <c r="JH172" s="169"/>
      <c r="JI172" s="169"/>
      <c r="JJ172" s="259"/>
      <c r="JK172" s="260"/>
      <c r="JL172" s="261"/>
      <c r="JM172" s="160"/>
      <c r="JN172" s="168"/>
      <c r="JO172" s="207"/>
      <c r="JP172" s="207"/>
      <c r="JQ172" s="207"/>
      <c r="JR172" s="207"/>
      <c r="JS172" s="207"/>
      <c r="JT172" s="169"/>
      <c r="JU172" s="169"/>
      <c r="JV172" s="169"/>
      <c r="JW172" s="169"/>
      <c r="JX172" s="169"/>
      <c r="JY172" s="259"/>
      <c r="JZ172" s="260"/>
      <c r="KA172" s="261"/>
      <c r="KB172" s="160"/>
      <c r="KC172" s="168"/>
      <c r="KD172" s="207"/>
      <c r="KE172" s="207"/>
      <c r="KF172" s="207"/>
      <c r="KG172" s="207"/>
      <c r="KH172" s="207"/>
      <c r="KI172" s="169"/>
      <c r="KJ172" s="169"/>
      <c r="KK172" s="169"/>
      <c r="KL172" s="169"/>
      <c r="KM172" s="169"/>
      <c r="KN172" s="259"/>
      <c r="KO172" s="260"/>
      <c r="KP172" s="261"/>
      <c r="KQ172" s="160"/>
      <c r="KR172" s="168"/>
      <c r="KS172" s="207"/>
      <c r="KT172" s="207"/>
      <c r="KU172" s="207"/>
      <c r="KV172" s="207"/>
      <c r="KW172" s="207"/>
      <c r="KX172" s="169"/>
      <c r="KY172" s="169"/>
      <c r="KZ172" s="169"/>
      <c r="LA172" s="169"/>
      <c r="LB172" s="169"/>
      <c r="LC172" s="259"/>
      <c r="LD172" s="260"/>
      <c r="LE172" s="261"/>
      <c r="LF172" s="160"/>
      <c r="LG172" s="160"/>
      <c r="LH172" s="168"/>
      <c r="LI172" s="207"/>
      <c r="LJ172" s="207"/>
      <c r="LK172" s="207"/>
      <c r="LL172" s="207"/>
      <c r="LM172" s="207"/>
      <c r="LN172" s="207"/>
      <c r="LO172" s="207"/>
      <c r="LP172" s="169"/>
      <c r="LQ172" s="169"/>
      <c r="LR172" s="169"/>
      <c r="LS172" s="169"/>
      <c r="LT172" s="169"/>
      <c r="LU172" s="169"/>
      <c r="LV172" s="169"/>
      <c r="LW172" s="169"/>
      <c r="LX172" s="259"/>
      <c r="LY172" s="260"/>
      <c r="LZ172" s="261"/>
      <c r="MA172" s="160"/>
      <c r="MB172" s="160"/>
      <c r="MC172" s="168"/>
      <c r="MD172" s="207"/>
      <c r="ME172" s="207"/>
      <c r="MF172" s="207"/>
      <c r="MG172" s="207"/>
      <c r="MH172" s="207"/>
      <c r="MI172" s="207"/>
      <c r="MJ172" s="207"/>
      <c r="MK172" s="169"/>
      <c r="ML172" s="169"/>
      <c r="MM172" s="169"/>
      <c r="MN172" s="169"/>
      <c r="MO172" s="169"/>
      <c r="MP172" s="169"/>
      <c r="MQ172" s="169"/>
      <c r="MR172" s="169"/>
      <c r="MS172" s="259"/>
      <c r="MT172" s="260"/>
      <c r="MU172" s="261"/>
      <c r="MV172" s="160"/>
      <c r="MW172" s="19"/>
      <c r="MX172" s="168"/>
      <c r="MY172" s="207"/>
      <c r="MZ172" s="207"/>
      <c r="NA172" s="207"/>
      <c r="NB172" s="207"/>
      <c r="NC172" s="207"/>
      <c r="ND172" s="207"/>
      <c r="NE172" s="207"/>
      <c r="NF172" s="169"/>
      <c r="NG172" s="169"/>
      <c r="NH172" s="169"/>
      <c r="NI172" s="169"/>
      <c r="NJ172" s="169"/>
      <c r="NK172" s="169"/>
      <c r="NL172" s="169"/>
      <c r="NM172" s="169"/>
      <c r="NN172" s="259"/>
      <c r="NO172" s="260"/>
      <c r="NP172" s="261"/>
      <c r="NQ172" s="160"/>
      <c r="NR172" s="19"/>
      <c r="NS172" s="168"/>
      <c r="NT172" s="207"/>
      <c r="NU172" s="207"/>
      <c r="NV172" s="207"/>
      <c r="NW172" s="207"/>
      <c r="NX172" s="207"/>
      <c r="NY172" s="207"/>
      <c r="NZ172" s="207"/>
      <c r="OA172" s="169"/>
      <c r="OB172" s="169"/>
      <c r="OC172" s="169"/>
      <c r="OD172" s="169"/>
      <c r="OE172" s="169"/>
      <c r="OF172" s="169"/>
      <c r="OG172" s="169"/>
      <c r="OH172" s="169"/>
      <c r="OI172" s="259"/>
      <c r="OJ172" s="260"/>
      <c r="OK172" s="261"/>
      <c r="OL172" s="160"/>
      <c r="OM172" s="19"/>
      <c r="ON172" s="19"/>
      <c r="OO172" s="19"/>
      <c r="OP172" s="19"/>
      <c r="OQ172" s="168"/>
      <c r="OR172" s="494"/>
      <c r="OS172" s="494"/>
      <c r="OT172" s="494"/>
      <c r="OU172" s="494"/>
      <c r="OV172" s="494"/>
      <c r="OW172" s="169"/>
      <c r="OX172" s="169"/>
      <c r="OY172" s="169"/>
      <c r="OZ172" s="169"/>
      <c r="PA172" s="169"/>
      <c r="PB172" s="259"/>
      <c r="PC172" s="512"/>
      <c r="PD172" s="261"/>
      <c r="PE172" s="160"/>
      <c r="PF172" s="168"/>
      <c r="PG172" s="207"/>
      <c r="PH172" s="207"/>
      <c r="PI172" s="207"/>
      <c r="PJ172" s="207"/>
      <c r="PK172" s="207"/>
      <c r="PL172" s="169"/>
      <c r="PM172" s="169"/>
      <c r="PN172" s="169"/>
      <c r="PO172" s="169"/>
      <c r="PP172" s="169"/>
      <c r="PQ172" s="259"/>
      <c r="PR172" s="260"/>
      <c r="PS172" s="261"/>
      <c r="PT172" s="160"/>
      <c r="PU172" s="168"/>
      <c r="PV172" s="207"/>
      <c r="PW172" s="207"/>
      <c r="PX172" s="207"/>
      <c r="PY172" s="207"/>
      <c r="PZ172" s="207"/>
      <c r="QA172" s="169"/>
      <c r="QB172" s="169"/>
      <c r="QC172" s="169"/>
      <c r="QD172" s="169"/>
      <c r="QE172" s="169"/>
      <c r="QF172" s="259"/>
      <c r="QG172" s="260"/>
      <c r="QH172" s="261"/>
      <c r="QI172" s="160"/>
      <c r="QJ172" s="168"/>
      <c r="QK172" s="207"/>
      <c r="QL172" s="207"/>
      <c r="QM172" s="207"/>
      <c r="QN172" s="207"/>
      <c r="QO172" s="207"/>
      <c r="QP172" s="169"/>
      <c r="QQ172" s="169"/>
      <c r="QR172" s="169"/>
      <c r="QS172" s="169"/>
      <c r="QT172" s="169"/>
      <c r="QU172" s="259"/>
      <c r="QV172" s="260"/>
      <c r="QW172" s="261"/>
      <c r="QX172" s="160"/>
      <c r="QY172" s="168"/>
      <c r="QZ172" s="207"/>
      <c r="RA172" s="207"/>
      <c r="RB172" s="207"/>
      <c r="RC172" s="207"/>
      <c r="RD172" s="207"/>
      <c r="RE172" s="169"/>
      <c r="RF172" s="169"/>
      <c r="RG172" s="169"/>
      <c r="RH172" s="169"/>
      <c r="RI172" s="169"/>
      <c r="RJ172" s="259"/>
      <c r="RK172" s="260"/>
      <c r="RL172" s="261"/>
      <c r="RM172" s="160"/>
    </row>
    <row r="173" spans="1:481" ht="14.4">
      <c r="A173" s="168"/>
      <c r="B173" s="207"/>
      <c r="C173" s="207"/>
      <c r="D173" s="207"/>
      <c r="E173" s="207"/>
      <c r="F173" s="207"/>
      <c r="G173" s="169"/>
      <c r="H173" s="169"/>
      <c r="I173" s="169"/>
      <c r="J173" s="169"/>
      <c r="K173" s="169"/>
      <c r="L173" s="259"/>
      <c r="M173" s="260"/>
      <c r="N173" s="261"/>
      <c r="O173" s="160"/>
      <c r="P173" s="19"/>
      <c r="Q173" s="168"/>
      <c r="R173" s="207"/>
      <c r="S173" s="207"/>
      <c r="T173" s="207"/>
      <c r="U173" s="207"/>
      <c r="V173" s="207"/>
      <c r="W173" s="169"/>
      <c r="X173" s="169"/>
      <c r="Y173" s="169"/>
      <c r="Z173" s="169"/>
      <c r="AA173" s="169"/>
      <c r="AB173" s="259"/>
      <c r="AC173" s="260"/>
      <c r="AD173" s="261"/>
      <c r="AE173" s="160"/>
      <c r="AF173" s="168"/>
      <c r="AG173" s="207"/>
      <c r="AH173" s="207"/>
      <c r="AI173" s="207"/>
      <c r="AJ173" s="207"/>
      <c r="AK173" s="207"/>
      <c r="AL173" s="169"/>
      <c r="AM173" s="169"/>
      <c r="AN173" s="169"/>
      <c r="AO173" s="169"/>
      <c r="AP173" s="169"/>
      <c r="AQ173" s="259"/>
      <c r="AR173" s="260"/>
      <c r="AS173" s="261"/>
      <c r="AT173" s="160"/>
      <c r="AU173" s="168"/>
      <c r="AV173" s="207"/>
      <c r="AW173" s="207"/>
      <c r="AX173" s="207"/>
      <c r="AY173" s="207"/>
      <c r="AZ173" s="207"/>
      <c r="BA173" s="169"/>
      <c r="BB173" s="169"/>
      <c r="BC173" s="169"/>
      <c r="BD173" s="169"/>
      <c r="BE173" s="169"/>
      <c r="BF173" s="259"/>
      <c r="BG173" s="260"/>
      <c r="BH173" s="261"/>
      <c r="BI173" s="160"/>
      <c r="BJ173" s="160"/>
      <c r="BK173" s="168"/>
      <c r="BL173" s="207"/>
      <c r="BM173" s="207"/>
      <c r="BN173" s="207"/>
      <c r="BO173" s="207"/>
      <c r="BP173" s="207"/>
      <c r="BQ173" s="169"/>
      <c r="BR173" s="169"/>
      <c r="BS173" s="169"/>
      <c r="BT173" s="169"/>
      <c r="BU173" s="169"/>
      <c r="BV173" s="259"/>
      <c r="BW173" s="260"/>
      <c r="BX173" s="261"/>
      <c r="BY173" s="160"/>
      <c r="BZ173" s="160"/>
      <c r="CA173" s="168"/>
      <c r="CB173" s="207"/>
      <c r="CC173" s="207"/>
      <c r="CD173" s="207"/>
      <c r="CE173" s="207"/>
      <c r="CF173" s="207"/>
      <c r="CG173" s="169"/>
      <c r="CH173" s="169"/>
      <c r="CI173" s="169"/>
      <c r="CJ173" s="169"/>
      <c r="CK173" s="169"/>
      <c r="CL173" s="259"/>
      <c r="CM173" s="260"/>
      <c r="CN173" s="261"/>
      <c r="CO173" s="160"/>
      <c r="CP173" s="168"/>
      <c r="CQ173" s="395"/>
      <c r="CR173" s="395"/>
      <c r="CS173" s="395"/>
      <c r="CT173" s="395"/>
      <c r="CU173" s="395"/>
      <c r="CV173" s="169"/>
      <c r="CW173" s="169"/>
      <c r="CX173" s="169"/>
      <c r="CY173" s="169"/>
      <c r="CZ173" s="169"/>
      <c r="DA173" s="259"/>
      <c r="DB173" s="419"/>
      <c r="DC173" s="261"/>
      <c r="DD173" s="160"/>
      <c r="DE173" s="168"/>
      <c r="DF173" s="207"/>
      <c r="DG173" s="207"/>
      <c r="DH173" s="207"/>
      <c r="DI173" s="207"/>
      <c r="DJ173" s="207"/>
      <c r="DK173" s="169"/>
      <c r="DL173" s="169"/>
      <c r="DM173" s="169"/>
      <c r="DN173" s="169"/>
      <c r="DO173" s="169"/>
      <c r="DP173" s="259"/>
      <c r="DQ173" s="260"/>
      <c r="DR173" s="261"/>
      <c r="DS173" s="160"/>
      <c r="DT173" s="168"/>
      <c r="DU173" s="207"/>
      <c r="DV173" s="207"/>
      <c r="DW173" s="207"/>
      <c r="DX173" s="207"/>
      <c r="DY173" s="207"/>
      <c r="DZ173" s="169"/>
      <c r="EA173" s="169"/>
      <c r="EB173" s="169"/>
      <c r="EC173" s="169"/>
      <c r="ED173" s="169"/>
      <c r="EE173" s="259"/>
      <c r="EF173" s="260"/>
      <c r="EG173" s="261"/>
      <c r="EH173" s="160"/>
      <c r="EI173" s="168"/>
      <c r="EJ173" s="207"/>
      <c r="EK173" s="207"/>
      <c r="EL173" s="207"/>
      <c r="EM173" s="207"/>
      <c r="EN173" s="207"/>
      <c r="EO173" s="169"/>
      <c r="EP173" s="169"/>
      <c r="EQ173" s="169"/>
      <c r="ER173" s="169"/>
      <c r="ES173" s="169"/>
      <c r="ET173" s="259"/>
      <c r="EU173" s="260"/>
      <c r="EV173" s="261"/>
      <c r="EW173" s="160"/>
      <c r="EX173" s="168"/>
      <c r="EY173" s="207"/>
      <c r="EZ173" s="207"/>
      <c r="FA173" s="207"/>
      <c r="FB173" s="207"/>
      <c r="FC173" s="207"/>
      <c r="FD173" s="169"/>
      <c r="FE173" s="169"/>
      <c r="FF173" s="169"/>
      <c r="FG173" s="169"/>
      <c r="FH173" s="169"/>
      <c r="FI173" s="259"/>
      <c r="FJ173" s="260"/>
      <c r="FK173" s="261"/>
      <c r="FL173" s="160"/>
      <c r="FM173" s="168"/>
      <c r="FN173" s="207"/>
      <c r="FO173" s="207"/>
      <c r="FP173" s="207"/>
      <c r="FQ173" s="207"/>
      <c r="FR173" s="207"/>
      <c r="FS173" s="169"/>
      <c r="FT173" s="169"/>
      <c r="FU173" s="169"/>
      <c r="FV173" s="169"/>
      <c r="FW173" s="169"/>
      <c r="FX173" s="259"/>
      <c r="FY173" s="260"/>
      <c r="FZ173" s="261"/>
      <c r="GA173" s="160"/>
      <c r="GB173" s="168"/>
      <c r="GC173" s="207"/>
      <c r="GD173" s="207"/>
      <c r="GE173" s="207"/>
      <c r="GF173" s="207"/>
      <c r="GG173" s="207"/>
      <c r="GH173" s="169"/>
      <c r="GI173" s="169"/>
      <c r="GJ173" s="169"/>
      <c r="GK173" s="169"/>
      <c r="GL173" s="169"/>
      <c r="GM173" s="259"/>
      <c r="GN173" s="260"/>
      <c r="GO173" s="261"/>
      <c r="GP173" s="160"/>
      <c r="GQ173" s="168"/>
      <c r="GR173" s="207"/>
      <c r="GS173" s="207"/>
      <c r="GT173" s="207"/>
      <c r="GU173" s="207"/>
      <c r="GV173" s="207"/>
      <c r="GW173" s="169"/>
      <c r="GX173" s="169"/>
      <c r="GY173" s="169"/>
      <c r="GZ173" s="169"/>
      <c r="HA173" s="169"/>
      <c r="HB173" s="259"/>
      <c r="HC173" s="260"/>
      <c r="HD173" s="261"/>
      <c r="HE173" s="160"/>
      <c r="HF173" s="168"/>
      <c r="HG173" s="207"/>
      <c r="HH173" s="207"/>
      <c r="HI173" s="207"/>
      <c r="HJ173" s="207"/>
      <c r="HK173" s="207"/>
      <c r="HL173" s="169"/>
      <c r="HM173" s="169"/>
      <c r="HN173" s="169"/>
      <c r="HO173" s="169"/>
      <c r="HP173" s="169"/>
      <c r="HQ173" s="259"/>
      <c r="HR173" s="260"/>
      <c r="HS173" s="261"/>
      <c r="HT173" s="160"/>
      <c r="HU173" s="168"/>
      <c r="HV173" s="207"/>
      <c r="HW173" s="207"/>
      <c r="HX173" s="207"/>
      <c r="HY173" s="207"/>
      <c r="HZ173" s="207"/>
      <c r="IA173" s="169"/>
      <c r="IB173" s="169"/>
      <c r="IC173" s="169"/>
      <c r="ID173" s="169"/>
      <c r="IE173" s="169"/>
      <c r="IF173" s="259"/>
      <c r="IG173" s="260"/>
      <c r="IH173" s="261"/>
      <c r="II173" s="160"/>
      <c r="IJ173" s="168"/>
      <c r="IK173" s="207"/>
      <c r="IL173" s="207"/>
      <c r="IM173" s="207"/>
      <c r="IN173" s="207"/>
      <c r="IO173" s="207"/>
      <c r="IP173" s="169"/>
      <c r="IQ173" s="169"/>
      <c r="IR173" s="169"/>
      <c r="IS173" s="169"/>
      <c r="IT173" s="169"/>
      <c r="IU173" s="259"/>
      <c r="IV173" s="260"/>
      <c r="IW173" s="261"/>
      <c r="IX173" s="160"/>
      <c r="IY173" s="168"/>
      <c r="IZ173" s="207"/>
      <c r="JA173" s="207"/>
      <c r="JB173" s="207"/>
      <c r="JC173" s="207"/>
      <c r="JD173" s="207"/>
      <c r="JE173" s="169"/>
      <c r="JF173" s="169"/>
      <c r="JG173" s="169"/>
      <c r="JH173" s="169"/>
      <c r="JI173" s="169"/>
      <c r="JJ173" s="259"/>
      <c r="JK173" s="260"/>
      <c r="JL173" s="261"/>
      <c r="JM173" s="160"/>
      <c r="JN173" s="168"/>
      <c r="JO173" s="207"/>
      <c r="JP173" s="207"/>
      <c r="JQ173" s="207"/>
      <c r="JR173" s="207"/>
      <c r="JS173" s="207"/>
      <c r="JT173" s="169"/>
      <c r="JU173" s="169"/>
      <c r="JV173" s="169"/>
      <c r="JW173" s="169"/>
      <c r="JX173" s="169"/>
      <c r="JY173" s="259"/>
      <c r="JZ173" s="260"/>
      <c r="KA173" s="261"/>
      <c r="KB173" s="160"/>
      <c r="KC173" s="168"/>
      <c r="KD173" s="207"/>
      <c r="KE173" s="207"/>
      <c r="KF173" s="207"/>
      <c r="KG173" s="207"/>
      <c r="KH173" s="207"/>
      <c r="KI173" s="169"/>
      <c r="KJ173" s="169"/>
      <c r="KK173" s="169"/>
      <c r="KL173" s="169"/>
      <c r="KM173" s="169"/>
      <c r="KN173" s="259"/>
      <c r="KO173" s="260"/>
      <c r="KP173" s="261"/>
      <c r="KQ173" s="160"/>
      <c r="KR173" s="168"/>
      <c r="KS173" s="207"/>
      <c r="KT173" s="207"/>
      <c r="KU173" s="207"/>
      <c r="KV173" s="207"/>
      <c r="KW173" s="207"/>
      <c r="KX173" s="169"/>
      <c r="KY173" s="169"/>
      <c r="KZ173" s="169"/>
      <c r="LA173" s="169"/>
      <c r="LB173" s="169"/>
      <c r="LC173" s="259"/>
      <c r="LD173" s="260"/>
      <c r="LE173" s="261"/>
      <c r="LF173" s="160"/>
      <c r="LG173" s="160"/>
      <c r="LH173" s="168"/>
      <c r="LI173" s="207"/>
      <c r="LJ173" s="207"/>
      <c r="LK173" s="207"/>
      <c r="LL173" s="207"/>
      <c r="LM173" s="207"/>
      <c r="LN173" s="207"/>
      <c r="LO173" s="207"/>
      <c r="LP173" s="169"/>
      <c r="LQ173" s="169"/>
      <c r="LR173" s="169"/>
      <c r="LS173" s="169"/>
      <c r="LT173" s="169"/>
      <c r="LU173" s="169"/>
      <c r="LV173" s="169"/>
      <c r="LW173" s="169"/>
      <c r="LX173" s="259"/>
      <c r="LY173" s="260"/>
      <c r="LZ173" s="261"/>
      <c r="MA173" s="160"/>
      <c r="MB173" s="160"/>
      <c r="MC173" s="168"/>
      <c r="MD173" s="207"/>
      <c r="ME173" s="207"/>
      <c r="MF173" s="207"/>
      <c r="MG173" s="207"/>
      <c r="MH173" s="207"/>
      <c r="MI173" s="207"/>
      <c r="MJ173" s="207"/>
      <c r="MK173" s="169"/>
      <c r="ML173" s="169"/>
      <c r="MM173" s="169"/>
      <c r="MN173" s="169"/>
      <c r="MO173" s="169"/>
      <c r="MP173" s="169"/>
      <c r="MQ173" s="169"/>
      <c r="MR173" s="169"/>
      <c r="MS173" s="259"/>
      <c r="MT173" s="260"/>
      <c r="MU173" s="261"/>
      <c r="MV173" s="160"/>
      <c r="MW173" s="19"/>
      <c r="MX173" s="168"/>
      <c r="MY173" s="207"/>
      <c r="MZ173" s="207"/>
      <c r="NA173" s="207"/>
      <c r="NB173" s="207"/>
      <c r="NC173" s="207"/>
      <c r="ND173" s="207"/>
      <c r="NE173" s="207"/>
      <c r="NF173" s="169"/>
      <c r="NG173" s="169"/>
      <c r="NH173" s="169"/>
      <c r="NI173" s="169"/>
      <c r="NJ173" s="169"/>
      <c r="NK173" s="169"/>
      <c r="NL173" s="169"/>
      <c r="NM173" s="169"/>
      <c r="NN173" s="259"/>
      <c r="NO173" s="260"/>
      <c r="NP173" s="261"/>
      <c r="NQ173" s="160"/>
      <c r="NR173" s="19"/>
      <c r="NS173" s="168"/>
      <c r="NT173" s="207"/>
      <c r="NU173" s="207"/>
      <c r="NV173" s="207"/>
      <c r="NW173" s="207"/>
      <c r="NX173" s="207"/>
      <c r="NY173" s="207"/>
      <c r="NZ173" s="207"/>
      <c r="OA173" s="169"/>
      <c r="OB173" s="169"/>
      <c r="OC173" s="169"/>
      <c r="OD173" s="169"/>
      <c r="OE173" s="169"/>
      <c r="OF173" s="169"/>
      <c r="OG173" s="169"/>
      <c r="OH173" s="169"/>
      <c r="OI173" s="259"/>
      <c r="OJ173" s="260"/>
      <c r="OK173" s="261"/>
      <c r="OL173" s="160"/>
      <c r="OM173" s="19"/>
      <c r="ON173" s="19"/>
      <c r="OO173" s="19"/>
      <c r="OP173" s="19"/>
      <c r="OQ173" s="168"/>
      <c r="OR173" s="494"/>
      <c r="OS173" s="494"/>
      <c r="OT173" s="494"/>
      <c r="OU173" s="494"/>
      <c r="OV173" s="494"/>
      <c r="OW173" s="169"/>
      <c r="OX173" s="169"/>
      <c r="OY173" s="169"/>
      <c r="OZ173" s="169"/>
      <c r="PA173" s="169"/>
      <c r="PB173" s="259"/>
      <c r="PC173" s="512"/>
      <c r="PD173" s="261"/>
      <c r="PE173" s="160"/>
      <c r="PF173" s="168"/>
      <c r="PG173" s="207"/>
      <c r="PH173" s="207"/>
      <c r="PI173" s="207"/>
      <c r="PJ173" s="207"/>
      <c r="PK173" s="207"/>
      <c r="PL173" s="169"/>
      <c r="PM173" s="169"/>
      <c r="PN173" s="169"/>
      <c r="PO173" s="169"/>
      <c r="PP173" s="169"/>
      <c r="PQ173" s="259"/>
      <c r="PR173" s="260"/>
      <c r="PS173" s="261"/>
      <c r="PT173" s="160"/>
      <c r="PU173" s="168"/>
      <c r="PV173" s="207"/>
      <c r="PW173" s="207"/>
      <c r="PX173" s="207"/>
      <c r="PY173" s="207"/>
      <c r="PZ173" s="207"/>
      <c r="QA173" s="169"/>
      <c r="QB173" s="169"/>
      <c r="QC173" s="169"/>
      <c r="QD173" s="169"/>
      <c r="QE173" s="169"/>
      <c r="QF173" s="259"/>
      <c r="QG173" s="260"/>
      <c r="QH173" s="261"/>
      <c r="QI173" s="160"/>
      <c r="QJ173" s="168"/>
      <c r="QK173" s="207"/>
      <c r="QL173" s="207"/>
      <c r="QM173" s="207"/>
      <c r="QN173" s="207"/>
      <c r="QO173" s="207"/>
      <c r="QP173" s="169"/>
      <c r="QQ173" s="169"/>
      <c r="QR173" s="169"/>
      <c r="QS173" s="169"/>
      <c r="QT173" s="169"/>
      <c r="QU173" s="259"/>
      <c r="QV173" s="260"/>
      <c r="QW173" s="261"/>
      <c r="QX173" s="160"/>
      <c r="QY173" s="168"/>
      <c r="QZ173" s="207"/>
      <c r="RA173" s="207"/>
      <c r="RB173" s="207"/>
      <c r="RC173" s="207"/>
      <c r="RD173" s="207"/>
      <c r="RE173" s="169"/>
      <c r="RF173" s="169"/>
      <c r="RG173" s="169"/>
      <c r="RH173" s="169"/>
      <c r="RI173" s="169"/>
      <c r="RJ173" s="259"/>
      <c r="RK173" s="260"/>
      <c r="RL173" s="261"/>
      <c r="RM173" s="160"/>
    </row>
    <row r="174" spans="1:481" ht="14.4">
      <c r="A174" s="168"/>
      <c r="B174" s="207"/>
      <c r="C174" s="207"/>
      <c r="D174" s="207"/>
      <c r="E174" s="207"/>
      <c r="F174" s="207"/>
      <c r="G174" s="169"/>
      <c r="H174" s="169"/>
      <c r="I174" s="169"/>
      <c r="J174" s="169"/>
      <c r="K174" s="169"/>
      <c r="L174" s="259"/>
      <c r="M174" s="260"/>
      <c r="N174" s="261"/>
      <c r="O174" s="160"/>
      <c r="P174" s="19"/>
      <c r="Q174" s="168"/>
      <c r="R174" s="207"/>
      <c r="S174" s="207"/>
      <c r="T174" s="207"/>
      <c r="U174" s="207"/>
      <c r="V174" s="207"/>
      <c r="W174" s="169"/>
      <c r="X174" s="169"/>
      <c r="Y174" s="169"/>
      <c r="Z174" s="169"/>
      <c r="AA174" s="169"/>
      <c r="AB174" s="259"/>
      <c r="AC174" s="260"/>
      <c r="AD174" s="261"/>
      <c r="AE174" s="160"/>
      <c r="AF174" s="168"/>
      <c r="AG174" s="207"/>
      <c r="AH174" s="207"/>
      <c r="AI174" s="207"/>
      <c r="AJ174" s="207"/>
      <c r="AK174" s="207"/>
      <c r="AL174" s="169"/>
      <c r="AM174" s="169"/>
      <c r="AN174" s="169"/>
      <c r="AO174" s="169"/>
      <c r="AP174" s="169"/>
      <c r="AQ174" s="259"/>
      <c r="AR174" s="260"/>
      <c r="AS174" s="261"/>
      <c r="AT174" s="160"/>
      <c r="AU174" s="168"/>
      <c r="AV174" s="207"/>
      <c r="AW174" s="207"/>
      <c r="AX174" s="207"/>
      <c r="AY174" s="207"/>
      <c r="AZ174" s="207"/>
      <c r="BA174" s="169"/>
      <c r="BB174" s="169"/>
      <c r="BC174" s="169"/>
      <c r="BD174" s="169"/>
      <c r="BE174" s="169"/>
      <c r="BF174" s="259"/>
      <c r="BG174" s="260"/>
      <c r="BH174" s="261"/>
      <c r="BI174" s="160"/>
      <c r="BJ174" s="160"/>
      <c r="BK174" s="168"/>
      <c r="BL174" s="207"/>
      <c r="BM174" s="207"/>
      <c r="BN174" s="207"/>
      <c r="BO174" s="207"/>
      <c r="BP174" s="207"/>
      <c r="BQ174" s="169"/>
      <c r="BR174" s="169"/>
      <c r="BS174" s="169"/>
      <c r="BT174" s="169"/>
      <c r="BU174" s="169"/>
      <c r="BV174" s="259"/>
      <c r="BW174" s="260"/>
      <c r="BX174" s="261"/>
      <c r="BY174" s="160"/>
      <c r="BZ174" s="160"/>
      <c r="CA174" s="168"/>
      <c r="CB174" s="207"/>
      <c r="CC174" s="207"/>
      <c r="CD174" s="207"/>
      <c r="CE174" s="207"/>
      <c r="CF174" s="207"/>
      <c r="CG174" s="169"/>
      <c r="CH174" s="169"/>
      <c r="CI174" s="169"/>
      <c r="CJ174" s="169"/>
      <c r="CK174" s="169"/>
      <c r="CL174" s="259"/>
      <c r="CM174" s="260"/>
      <c r="CN174" s="261"/>
      <c r="CO174" s="160"/>
      <c r="CP174" s="168"/>
      <c r="CQ174" s="395"/>
      <c r="CR174" s="395"/>
      <c r="CS174" s="395"/>
      <c r="CT174" s="395"/>
      <c r="CU174" s="395"/>
      <c r="CV174" s="169"/>
      <c r="CW174" s="169"/>
      <c r="CX174" s="169"/>
      <c r="CY174" s="169"/>
      <c r="CZ174" s="169"/>
      <c r="DA174" s="259"/>
      <c r="DB174" s="419"/>
      <c r="DC174" s="261"/>
      <c r="DD174" s="160"/>
      <c r="DE174" s="168"/>
      <c r="DF174" s="207"/>
      <c r="DG174" s="207"/>
      <c r="DH174" s="207"/>
      <c r="DI174" s="207"/>
      <c r="DJ174" s="207"/>
      <c r="DK174" s="169"/>
      <c r="DL174" s="169"/>
      <c r="DM174" s="169"/>
      <c r="DN174" s="169"/>
      <c r="DO174" s="169"/>
      <c r="DP174" s="259"/>
      <c r="DQ174" s="260"/>
      <c r="DR174" s="261"/>
      <c r="DS174" s="160"/>
      <c r="DT174" s="168"/>
      <c r="DU174" s="207"/>
      <c r="DV174" s="207"/>
      <c r="DW174" s="207"/>
      <c r="DX174" s="207"/>
      <c r="DY174" s="207"/>
      <c r="DZ174" s="169"/>
      <c r="EA174" s="169"/>
      <c r="EB174" s="169"/>
      <c r="EC174" s="169"/>
      <c r="ED174" s="169"/>
      <c r="EE174" s="259"/>
      <c r="EF174" s="260"/>
      <c r="EG174" s="261"/>
      <c r="EH174" s="160"/>
      <c r="EI174" s="168"/>
      <c r="EJ174" s="207"/>
      <c r="EK174" s="207"/>
      <c r="EL174" s="207"/>
      <c r="EM174" s="207"/>
      <c r="EN174" s="207"/>
      <c r="EO174" s="169"/>
      <c r="EP174" s="169"/>
      <c r="EQ174" s="169"/>
      <c r="ER174" s="169"/>
      <c r="ES174" s="169"/>
      <c r="ET174" s="259"/>
      <c r="EU174" s="260"/>
      <c r="EV174" s="261"/>
      <c r="EW174" s="160"/>
      <c r="EX174" s="168"/>
      <c r="EY174" s="207"/>
      <c r="EZ174" s="207"/>
      <c r="FA174" s="207"/>
      <c r="FB174" s="207"/>
      <c r="FC174" s="207"/>
      <c r="FD174" s="169"/>
      <c r="FE174" s="169"/>
      <c r="FF174" s="169"/>
      <c r="FG174" s="169"/>
      <c r="FH174" s="169"/>
      <c r="FI174" s="259"/>
      <c r="FJ174" s="260"/>
      <c r="FK174" s="261"/>
      <c r="FL174" s="160"/>
      <c r="FM174" s="168"/>
      <c r="FN174" s="207"/>
      <c r="FO174" s="207"/>
      <c r="FP174" s="207"/>
      <c r="FQ174" s="207"/>
      <c r="FR174" s="207"/>
      <c r="FS174" s="169"/>
      <c r="FT174" s="169"/>
      <c r="FU174" s="169"/>
      <c r="FV174" s="169"/>
      <c r="FW174" s="169"/>
      <c r="FX174" s="259"/>
      <c r="FY174" s="260"/>
      <c r="FZ174" s="261"/>
      <c r="GA174" s="160"/>
      <c r="GB174" s="168"/>
      <c r="GC174" s="207"/>
      <c r="GD174" s="207"/>
      <c r="GE174" s="207"/>
      <c r="GF174" s="207"/>
      <c r="GG174" s="207"/>
      <c r="GH174" s="169"/>
      <c r="GI174" s="169"/>
      <c r="GJ174" s="169"/>
      <c r="GK174" s="169"/>
      <c r="GL174" s="169"/>
      <c r="GM174" s="259"/>
      <c r="GN174" s="260"/>
      <c r="GO174" s="261"/>
      <c r="GP174" s="160"/>
      <c r="GQ174" s="168"/>
      <c r="GR174" s="207"/>
      <c r="GS174" s="207"/>
      <c r="GT174" s="207"/>
      <c r="GU174" s="207"/>
      <c r="GV174" s="207"/>
      <c r="GW174" s="169"/>
      <c r="GX174" s="169"/>
      <c r="GY174" s="169"/>
      <c r="GZ174" s="169"/>
      <c r="HA174" s="169"/>
      <c r="HB174" s="259"/>
      <c r="HC174" s="260"/>
      <c r="HD174" s="261"/>
      <c r="HE174" s="160"/>
      <c r="HF174" s="168"/>
      <c r="HG174" s="207"/>
      <c r="HH174" s="207"/>
      <c r="HI174" s="207"/>
      <c r="HJ174" s="207"/>
      <c r="HK174" s="207"/>
      <c r="HL174" s="169"/>
      <c r="HM174" s="169"/>
      <c r="HN174" s="169"/>
      <c r="HO174" s="169"/>
      <c r="HP174" s="169"/>
      <c r="HQ174" s="259"/>
      <c r="HR174" s="260"/>
      <c r="HS174" s="261"/>
      <c r="HT174" s="160"/>
      <c r="HU174" s="168"/>
      <c r="HV174" s="207"/>
      <c r="HW174" s="207"/>
      <c r="HX174" s="207"/>
      <c r="HY174" s="207"/>
      <c r="HZ174" s="207"/>
      <c r="IA174" s="169"/>
      <c r="IB174" s="169"/>
      <c r="IC174" s="169"/>
      <c r="ID174" s="169"/>
      <c r="IE174" s="169"/>
      <c r="IF174" s="259"/>
      <c r="IG174" s="260"/>
      <c r="IH174" s="261"/>
      <c r="II174" s="160"/>
      <c r="IJ174" s="168"/>
      <c r="IK174" s="207"/>
      <c r="IL174" s="207"/>
      <c r="IM174" s="207"/>
      <c r="IN174" s="207"/>
      <c r="IO174" s="207"/>
      <c r="IP174" s="169"/>
      <c r="IQ174" s="169"/>
      <c r="IR174" s="169"/>
      <c r="IS174" s="169"/>
      <c r="IT174" s="169"/>
      <c r="IU174" s="259"/>
      <c r="IV174" s="260"/>
      <c r="IW174" s="261"/>
      <c r="IX174" s="160"/>
      <c r="IY174" s="168"/>
      <c r="IZ174" s="207"/>
      <c r="JA174" s="207"/>
      <c r="JB174" s="207"/>
      <c r="JC174" s="207"/>
      <c r="JD174" s="207"/>
      <c r="JE174" s="169"/>
      <c r="JF174" s="169"/>
      <c r="JG174" s="169"/>
      <c r="JH174" s="169"/>
      <c r="JI174" s="169"/>
      <c r="JJ174" s="259"/>
      <c r="JK174" s="260"/>
      <c r="JL174" s="261"/>
      <c r="JM174" s="160"/>
      <c r="JN174" s="168"/>
      <c r="JO174" s="207"/>
      <c r="JP174" s="207"/>
      <c r="JQ174" s="207"/>
      <c r="JR174" s="207"/>
      <c r="JS174" s="207"/>
      <c r="JT174" s="169"/>
      <c r="JU174" s="169"/>
      <c r="JV174" s="169"/>
      <c r="JW174" s="169"/>
      <c r="JX174" s="169"/>
      <c r="JY174" s="259"/>
      <c r="JZ174" s="260"/>
      <c r="KA174" s="261"/>
      <c r="KB174" s="160"/>
      <c r="KC174" s="168"/>
      <c r="KD174" s="207"/>
      <c r="KE174" s="207"/>
      <c r="KF174" s="207"/>
      <c r="KG174" s="207"/>
      <c r="KH174" s="207"/>
      <c r="KI174" s="169"/>
      <c r="KJ174" s="169"/>
      <c r="KK174" s="169"/>
      <c r="KL174" s="169"/>
      <c r="KM174" s="169"/>
      <c r="KN174" s="259"/>
      <c r="KO174" s="260"/>
      <c r="KP174" s="261"/>
      <c r="KQ174" s="160"/>
      <c r="KR174" s="168"/>
      <c r="KS174" s="207"/>
      <c r="KT174" s="207"/>
      <c r="KU174" s="207"/>
      <c r="KV174" s="207"/>
      <c r="KW174" s="207"/>
      <c r="KX174" s="169"/>
      <c r="KY174" s="169"/>
      <c r="KZ174" s="169"/>
      <c r="LA174" s="169"/>
      <c r="LB174" s="169"/>
      <c r="LC174" s="259"/>
      <c r="LD174" s="260"/>
      <c r="LE174" s="261"/>
      <c r="LF174" s="160"/>
      <c r="LG174" s="160"/>
      <c r="LH174" s="168"/>
      <c r="LI174" s="207"/>
      <c r="LJ174" s="207"/>
      <c r="LK174" s="207"/>
      <c r="LL174" s="207"/>
      <c r="LM174" s="207"/>
      <c r="LN174" s="207"/>
      <c r="LO174" s="207"/>
      <c r="LP174" s="169"/>
      <c r="LQ174" s="169"/>
      <c r="LR174" s="169"/>
      <c r="LS174" s="169"/>
      <c r="LT174" s="169"/>
      <c r="LU174" s="169"/>
      <c r="LV174" s="169"/>
      <c r="LW174" s="169"/>
      <c r="LX174" s="259"/>
      <c r="LY174" s="260"/>
      <c r="LZ174" s="261"/>
      <c r="MA174" s="160"/>
      <c r="MB174" s="160"/>
      <c r="MC174" s="168"/>
      <c r="MD174" s="207"/>
      <c r="ME174" s="207"/>
      <c r="MF174" s="207"/>
      <c r="MG174" s="207"/>
      <c r="MH174" s="207"/>
      <c r="MI174" s="207"/>
      <c r="MJ174" s="207"/>
      <c r="MK174" s="169"/>
      <c r="ML174" s="169"/>
      <c r="MM174" s="169"/>
      <c r="MN174" s="169"/>
      <c r="MO174" s="169"/>
      <c r="MP174" s="169"/>
      <c r="MQ174" s="169"/>
      <c r="MR174" s="169"/>
      <c r="MS174" s="259"/>
      <c r="MT174" s="260"/>
      <c r="MU174" s="261"/>
      <c r="MV174" s="160"/>
      <c r="MW174" s="19"/>
      <c r="MX174" s="168"/>
      <c r="MY174" s="207"/>
      <c r="MZ174" s="207"/>
      <c r="NA174" s="207"/>
      <c r="NB174" s="207"/>
      <c r="NC174" s="207"/>
      <c r="ND174" s="207"/>
      <c r="NE174" s="207"/>
      <c r="NF174" s="169"/>
      <c r="NG174" s="169"/>
      <c r="NH174" s="169"/>
      <c r="NI174" s="169"/>
      <c r="NJ174" s="169"/>
      <c r="NK174" s="169"/>
      <c r="NL174" s="169"/>
      <c r="NM174" s="169"/>
      <c r="NN174" s="259"/>
      <c r="NO174" s="260"/>
      <c r="NP174" s="261"/>
      <c r="NQ174" s="160"/>
      <c r="NR174" s="19"/>
      <c r="NS174" s="168"/>
      <c r="NT174" s="207"/>
      <c r="NU174" s="207"/>
      <c r="NV174" s="207"/>
      <c r="NW174" s="207"/>
      <c r="NX174" s="207"/>
      <c r="NY174" s="207"/>
      <c r="NZ174" s="207"/>
      <c r="OA174" s="169"/>
      <c r="OB174" s="169"/>
      <c r="OC174" s="169"/>
      <c r="OD174" s="169"/>
      <c r="OE174" s="169"/>
      <c r="OF174" s="169"/>
      <c r="OG174" s="169"/>
      <c r="OH174" s="169"/>
      <c r="OI174" s="259"/>
      <c r="OJ174" s="260"/>
      <c r="OK174" s="261"/>
      <c r="OL174" s="160"/>
      <c r="OM174" s="19"/>
      <c r="ON174" s="19"/>
      <c r="OO174" s="19"/>
      <c r="OP174" s="19"/>
      <c r="OQ174" s="168"/>
      <c r="OR174" s="494"/>
      <c r="OS174" s="494"/>
      <c r="OT174" s="494"/>
      <c r="OU174" s="494"/>
      <c r="OV174" s="494"/>
      <c r="OW174" s="169"/>
      <c r="OX174" s="169"/>
      <c r="OY174" s="169"/>
      <c r="OZ174" s="169"/>
      <c r="PA174" s="169"/>
      <c r="PB174" s="259"/>
      <c r="PC174" s="512"/>
      <c r="PD174" s="261"/>
      <c r="PE174" s="160"/>
      <c r="PF174" s="168"/>
      <c r="PG174" s="207"/>
      <c r="PH174" s="207"/>
      <c r="PI174" s="207"/>
      <c r="PJ174" s="207"/>
      <c r="PK174" s="207"/>
      <c r="PL174" s="169"/>
      <c r="PM174" s="169"/>
      <c r="PN174" s="169"/>
      <c r="PO174" s="169"/>
      <c r="PP174" s="169"/>
      <c r="PQ174" s="259"/>
      <c r="PR174" s="260"/>
      <c r="PS174" s="261"/>
      <c r="PT174" s="160"/>
      <c r="PU174" s="168"/>
      <c r="PV174" s="207"/>
      <c r="PW174" s="207"/>
      <c r="PX174" s="207"/>
      <c r="PY174" s="207"/>
      <c r="PZ174" s="207"/>
      <c r="QA174" s="169"/>
      <c r="QB174" s="169"/>
      <c r="QC174" s="169"/>
      <c r="QD174" s="169"/>
      <c r="QE174" s="169"/>
      <c r="QF174" s="259"/>
      <c r="QG174" s="260"/>
      <c r="QH174" s="261"/>
      <c r="QI174" s="160"/>
      <c r="QJ174" s="168"/>
      <c r="QK174" s="207"/>
      <c r="QL174" s="207"/>
      <c r="QM174" s="207"/>
      <c r="QN174" s="207"/>
      <c r="QO174" s="207"/>
      <c r="QP174" s="169"/>
      <c r="QQ174" s="169"/>
      <c r="QR174" s="169"/>
      <c r="QS174" s="169"/>
      <c r="QT174" s="169"/>
      <c r="QU174" s="259"/>
      <c r="QV174" s="260"/>
      <c r="QW174" s="261"/>
      <c r="QX174" s="160"/>
      <c r="QY174" s="168"/>
      <c r="QZ174" s="207"/>
      <c r="RA174" s="207"/>
      <c r="RB174" s="207"/>
      <c r="RC174" s="207"/>
      <c r="RD174" s="207"/>
      <c r="RE174" s="169"/>
      <c r="RF174" s="169"/>
      <c r="RG174" s="169"/>
      <c r="RH174" s="169"/>
      <c r="RI174" s="169"/>
      <c r="RJ174" s="259"/>
      <c r="RK174" s="260"/>
      <c r="RL174" s="261"/>
      <c r="RM174" s="160"/>
    </row>
    <row r="175" spans="1:481" ht="14.4">
      <c r="A175" s="168"/>
      <c r="B175" s="207"/>
      <c r="C175" s="207"/>
      <c r="D175" s="207"/>
      <c r="E175" s="207"/>
      <c r="F175" s="207"/>
      <c r="G175" s="169"/>
      <c r="H175" s="169"/>
      <c r="I175" s="169"/>
      <c r="J175" s="169"/>
      <c r="K175" s="169"/>
      <c r="L175" s="259"/>
      <c r="M175" s="260"/>
      <c r="N175" s="261"/>
      <c r="O175" s="160"/>
      <c r="P175" s="19"/>
      <c r="Q175" s="168"/>
      <c r="R175" s="207"/>
      <c r="S175" s="207"/>
      <c r="T175" s="207"/>
      <c r="U175" s="207"/>
      <c r="V175" s="207"/>
      <c r="W175" s="169"/>
      <c r="X175" s="169"/>
      <c r="Y175" s="169"/>
      <c r="Z175" s="169"/>
      <c r="AA175" s="169"/>
      <c r="AB175" s="259"/>
      <c r="AC175" s="260"/>
      <c r="AD175" s="261"/>
      <c r="AE175" s="160"/>
      <c r="AF175" s="168"/>
      <c r="AG175" s="207"/>
      <c r="AH175" s="207"/>
      <c r="AI175" s="207"/>
      <c r="AJ175" s="207"/>
      <c r="AK175" s="207"/>
      <c r="AL175" s="169"/>
      <c r="AM175" s="169"/>
      <c r="AN175" s="169"/>
      <c r="AO175" s="169"/>
      <c r="AP175" s="169"/>
      <c r="AQ175" s="259"/>
      <c r="AR175" s="260"/>
      <c r="AS175" s="261"/>
      <c r="AT175" s="160"/>
      <c r="AU175" s="168"/>
      <c r="AV175" s="207"/>
      <c r="AW175" s="207"/>
      <c r="AX175" s="207"/>
      <c r="AY175" s="207"/>
      <c r="AZ175" s="207"/>
      <c r="BA175" s="169"/>
      <c r="BB175" s="169"/>
      <c r="BC175" s="169"/>
      <c r="BD175" s="169"/>
      <c r="BE175" s="169"/>
      <c r="BF175" s="259"/>
      <c r="BG175" s="260"/>
      <c r="BH175" s="261"/>
      <c r="BI175" s="160"/>
      <c r="BJ175" s="160"/>
      <c r="BK175" s="168"/>
      <c r="BL175" s="207"/>
      <c r="BM175" s="207"/>
      <c r="BN175" s="207"/>
      <c r="BO175" s="207"/>
      <c r="BP175" s="207"/>
      <c r="BQ175" s="169"/>
      <c r="BR175" s="169"/>
      <c r="BS175" s="169"/>
      <c r="BT175" s="169"/>
      <c r="BU175" s="169"/>
      <c r="BV175" s="259"/>
      <c r="BW175" s="260"/>
      <c r="BX175" s="261"/>
      <c r="BY175" s="160"/>
      <c r="BZ175" s="160"/>
      <c r="CA175" s="168"/>
      <c r="CB175" s="207"/>
      <c r="CC175" s="207"/>
      <c r="CD175" s="207"/>
      <c r="CE175" s="207"/>
      <c r="CF175" s="207"/>
      <c r="CG175" s="169"/>
      <c r="CH175" s="169"/>
      <c r="CI175" s="169"/>
      <c r="CJ175" s="169"/>
      <c r="CK175" s="169"/>
      <c r="CL175" s="259"/>
      <c r="CM175" s="260"/>
      <c r="CN175" s="261"/>
      <c r="CO175" s="160"/>
      <c r="CP175" s="168"/>
      <c r="CQ175" s="395"/>
      <c r="CR175" s="395"/>
      <c r="CS175" s="395"/>
      <c r="CT175" s="395"/>
      <c r="CU175" s="395"/>
      <c r="CV175" s="169"/>
      <c r="CW175" s="169"/>
      <c r="CX175" s="169"/>
      <c r="CY175" s="169"/>
      <c r="CZ175" s="169"/>
      <c r="DA175" s="259"/>
      <c r="DB175" s="419"/>
      <c r="DC175" s="261"/>
      <c r="DD175" s="160"/>
      <c r="DE175" s="168"/>
      <c r="DF175" s="207"/>
      <c r="DG175" s="207"/>
      <c r="DH175" s="207"/>
      <c r="DI175" s="207"/>
      <c r="DJ175" s="207"/>
      <c r="DK175" s="169"/>
      <c r="DL175" s="169"/>
      <c r="DM175" s="169"/>
      <c r="DN175" s="169"/>
      <c r="DO175" s="169"/>
      <c r="DP175" s="259"/>
      <c r="DQ175" s="260"/>
      <c r="DR175" s="261"/>
      <c r="DS175" s="160"/>
      <c r="DT175" s="168"/>
      <c r="DU175" s="207"/>
      <c r="DV175" s="207"/>
      <c r="DW175" s="207"/>
      <c r="DX175" s="207"/>
      <c r="DY175" s="207"/>
      <c r="DZ175" s="169"/>
      <c r="EA175" s="169"/>
      <c r="EB175" s="169"/>
      <c r="EC175" s="169"/>
      <c r="ED175" s="169"/>
      <c r="EE175" s="259"/>
      <c r="EF175" s="260"/>
      <c r="EG175" s="261"/>
      <c r="EH175" s="160"/>
      <c r="EI175" s="168"/>
      <c r="EJ175" s="207"/>
      <c r="EK175" s="207"/>
      <c r="EL175" s="207"/>
      <c r="EM175" s="207"/>
      <c r="EN175" s="207"/>
      <c r="EO175" s="169"/>
      <c r="EP175" s="169"/>
      <c r="EQ175" s="169"/>
      <c r="ER175" s="169"/>
      <c r="ES175" s="169"/>
      <c r="ET175" s="259"/>
      <c r="EU175" s="260"/>
      <c r="EV175" s="261"/>
      <c r="EW175" s="160"/>
      <c r="EX175" s="168"/>
      <c r="EY175" s="207"/>
      <c r="EZ175" s="207"/>
      <c r="FA175" s="207"/>
      <c r="FB175" s="207"/>
      <c r="FC175" s="207"/>
      <c r="FD175" s="169"/>
      <c r="FE175" s="169"/>
      <c r="FF175" s="169"/>
      <c r="FG175" s="169"/>
      <c r="FH175" s="169"/>
      <c r="FI175" s="259"/>
      <c r="FJ175" s="260"/>
      <c r="FK175" s="261"/>
      <c r="FL175" s="160"/>
      <c r="FM175" s="168"/>
      <c r="FN175" s="207"/>
      <c r="FO175" s="207"/>
      <c r="FP175" s="207"/>
      <c r="FQ175" s="207"/>
      <c r="FR175" s="207"/>
      <c r="FS175" s="169"/>
      <c r="FT175" s="169"/>
      <c r="FU175" s="169"/>
      <c r="FV175" s="169"/>
      <c r="FW175" s="169"/>
      <c r="FX175" s="259"/>
      <c r="FY175" s="260"/>
      <c r="FZ175" s="261"/>
      <c r="GA175" s="160"/>
      <c r="GB175" s="168"/>
      <c r="GC175" s="207"/>
      <c r="GD175" s="207"/>
      <c r="GE175" s="207"/>
      <c r="GF175" s="207"/>
      <c r="GG175" s="207"/>
      <c r="GH175" s="169"/>
      <c r="GI175" s="169"/>
      <c r="GJ175" s="169"/>
      <c r="GK175" s="169"/>
      <c r="GL175" s="169"/>
      <c r="GM175" s="259"/>
      <c r="GN175" s="260"/>
      <c r="GO175" s="261"/>
      <c r="GP175" s="160"/>
      <c r="GQ175" s="168"/>
      <c r="GR175" s="207"/>
      <c r="GS175" s="207"/>
      <c r="GT175" s="207"/>
      <c r="GU175" s="207"/>
      <c r="GV175" s="207"/>
      <c r="GW175" s="169"/>
      <c r="GX175" s="169"/>
      <c r="GY175" s="169"/>
      <c r="GZ175" s="169"/>
      <c r="HA175" s="169"/>
      <c r="HB175" s="259"/>
      <c r="HC175" s="260"/>
      <c r="HD175" s="261"/>
      <c r="HE175" s="160"/>
      <c r="HF175" s="168"/>
      <c r="HG175" s="207"/>
      <c r="HH175" s="207"/>
      <c r="HI175" s="207"/>
      <c r="HJ175" s="207"/>
      <c r="HK175" s="207"/>
      <c r="HL175" s="169"/>
      <c r="HM175" s="169"/>
      <c r="HN175" s="169"/>
      <c r="HO175" s="169"/>
      <c r="HP175" s="169"/>
      <c r="HQ175" s="259"/>
      <c r="HR175" s="260"/>
      <c r="HS175" s="261"/>
      <c r="HT175" s="160"/>
      <c r="HU175" s="168"/>
      <c r="HV175" s="207"/>
      <c r="HW175" s="207"/>
      <c r="HX175" s="207"/>
      <c r="HY175" s="207"/>
      <c r="HZ175" s="207"/>
      <c r="IA175" s="169"/>
      <c r="IB175" s="169"/>
      <c r="IC175" s="169"/>
      <c r="ID175" s="169"/>
      <c r="IE175" s="169"/>
      <c r="IF175" s="259"/>
      <c r="IG175" s="260"/>
      <c r="IH175" s="261"/>
      <c r="II175" s="160"/>
      <c r="IJ175" s="168"/>
      <c r="IK175" s="207"/>
      <c r="IL175" s="207"/>
      <c r="IM175" s="207"/>
      <c r="IN175" s="207"/>
      <c r="IO175" s="207"/>
      <c r="IP175" s="169"/>
      <c r="IQ175" s="169"/>
      <c r="IR175" s="169"/>
      <c r="IS175" s="169"/>
      <c r="IT175" s="169"/>
      <c r="IU175" s="259"/>
      <c r="IV175" s="260"/>
      <c r="IW175" s="261"/>
      <c r="IX175" s="160"/>
      <c r="IY175" s="168"/>
      <c r="IZ175" s="207"/>
      <c r="JA175" s="207"/>
      <c r="JB175" s="207"/>
      <c r="JC175" s="207"/>
      <c r="JD175" s="207"/>
      <c r="JE175" s="169"/>
      <c r="JF175" s="169"/>
      <c r="JG175" s="169"/>
      <c r="JH175" s="169"/>
      <c r="JI175" s="169"/>
      <c r="JJ175" s="259"/>
      <c r="JK175" s="260"/>
      <c r="JL175" s="261"/>
      <c r="JM175" s="160"/>
      <c r="JN175" s="168"/>
      <c r="JO175" s="207"/>
      <c r="JP175" s="207"/>
      <c r="JQ175" s="207"/>
      <c r="JR175" s="207"/>
      <c r="JS175" s="207"/>
      <c r="JT175" s="169"/>
      <c r="JU175" s="169"/>
      <c r="JV175" s="169"/>
      <c r="JW175" s="169"/>
      <c r="JX175" s="169"/>
      <c r="JY175" s="259"/>
      <c r="JZ175" s="260"/>
      <c r="KA175" s="261"/>
      <c r="KB175" s="160"/>
      <c r="KC175" s="168"/>
      <c r="KD175" s="207"/>
      <c r="KE175" s="207"/>
      <c r="KF175" s="207"/>
      <c r="KG175" s="207"/>
      <c r="KH175" s="207"/>
      <c r="KI175" s="169"/>
      <c r="KJ175" s="169"/>
      <c r="KK175" s="169"/>
      <c r="KL175" s="169"/>
      <c r="KM175" s="169"/>
      <c r="KN175" s="259"/>
      <c r="KO175" s="260"/>
      <c r="KP175" s="261"/>
      <c r="KQ175" s="160"/>
      <c r="KR175" s="168"/>
      <c r="KS175" s="207"/>
      <c r="KT175" s="207"/>
      <c r="KU175" s="207"/>
      <c r="KV175" s="207"/>
      <c r="KW175" s="207"/>
      <c r="KX175" s="169"/>
      <c r="KY175" s="169"/>
      <c r="KZ175" s="169"/>
      <c r="LA175" s="169"/>
      <c r="LB175" s="169"/>
      <c r="LC175" s="259"/>
      <c r="LD175" s="260"/>
      <c r="LE175" s="261"/>
      <c r="LF175" s="160"/>
      <c r="LG175" s="160"/>
      <c r="LH175" s="168"/>
      <c r="LI175" s="207"/>
      <c r="LJ175" s="207"/>
      <c r="LK175" s="207"/>
      <c r="LL175" s="207"/>
      <c r="LM175" s="207"/>
      <c r="LN175" s="207"/>
      <c r="LO175" s="207"/>
      <c r="LP175" s="169"/>
      <c r="LQ175" s="169"/>
      <c r="LR175" s="169"/>
      <c r="LS175" s="169"/>
      <c r="LT175" s="169"/>
      <c r="LU175" s="169"/>
      <c r="LV175" s="169"/>
      <c r="LW175" s="169"/>
      <c r="LX175" s="259"/>
      <c r="LY175" s="260"/>
      <c r="LZ175" s="261"/>
      <c r="MA175" s="160"/>
      <c r="MB175" s="160"/>
      <c r="MC175" s="168"/>
      <c r="MD175" s="207"/>
      <c r="ME175" s="207"/>
      <c r="MF175" s="207"/>
      <c r="MG175" s="207"/>
      <c r="MH175" s="207"/>
      <c r="MI175" s="207"/>
      <c r="MJ175" s="207"/>
      <c r="MK175" s="169"/>
      <c r="ML175" s="169"/>
      <c r="MM175" s="169"/>
      <c r="MN175" s="169"/>
      <c r="MO175" s="169"/>
      <c r="MP175" s="169"/>
      <c r="MQ175" s="169"/>
      <c r="MR175" s="169"/>
      <c r="MS175" s="259"/>
      <c r="MT175" s="260"/>
      <c r="MU175" s="261"/>
      <c r="MV175" s="160"/>
      <c r="MW175" s="19"/>
      <c r="MX175" s="168"/>
      <c r="MY175" s="207"/>
      <c r="MZ175" s="207"/>
      <c r="NA175" s="207"/>
      <c r="NB175" s="207"/>
      <c r="NC175" s="207"/>
      <c r="ND175" s="207"/>
      <c r="NE175" s="207"/>
      <c r="NF175" s="169"/>
      <c r="NG175" s="169"/>
      <c r="NH175" s="169"/>
      <c r="NI175" s="169"/>
      <c r="NJ175" s="169"/>
      <c r="NK175" s="169"/>
      <c r="NL175" s="169"/>
      <c r="NM175" s="169"/>
      <c r="NN175" s="259"/>
      <c r="NO175" s="260"/>
      <c r="NP175" s="261"/>
      <c r="NQ175" s="160"/>
      <c r="NR175" s="19"/>
      <c r="NS175" s="168"/>
      <c r="NT175" s="207"/>
      <c r="NU175" s="207"/>
      <c r="NV175" s="207"/>
      <c r="NW175" s="207"/>
      <c r="NX175" s="207"/>
      <c r="NY175" s="207"/>
      <c r="NZ175" s="207"/>
      <c r="OA175" s="169"/>
      <c r="OB175" s="169"/>
      <c r="OC175" s="169"/>
      <c r="OD175" s="169"/>
      <c r="OE175" s="169"/>
      <c r="OF175" s="169"/>
      <c r="OG175" s="169"/>
      <c r="OH175" s="169"/>
      <c r="OI175" s="259"/>
      <c r="OJ175" s="260"/>
      <c r="OK175" s="261"/>
      <c r="OL175" s="160"/>
      <c r="OM175" s="19"/>
      <c r="ON175" s="19"/>
      <c r="OO175" s="19"/>
      <c r="OP175" s="19"/>
      <c r="OQ175" s="168"/>
      <c r="OR175" s="494"/>
      <c r="OS175" s="494"/>
      <c r="OT175" s="494"/>
      <c r="OU175" s="494"/>
      <c r="OV175" s="494"/>
      <c r="OW175" s="169"/>
      <c r="OX175" s="169"/>
      <c r="OY175" s="169"/>
      <c r="OZ175" s="169"/>
      <c r="PA175" s="169"/>
      <c r="PB175" s="259"/>
      <c r="PC175" s="512"/>
      <c r="PD175" s="261"/>
      <c r="PE175" s="160"/>
      <c r="PF175" s="168"/>
      <c r="PG175" s="207"/>
      <c r="PH175" s="207"/>
      <c r="PI175" s="207"/>
      <c r="PJ175" s="207"/>
      <c r="PK175" s="207"/>
      <c r="PL175" s="169"/>
      <c r="PM175" s="169"/>
      <c r="PN175" s="169"/>
      <c r="PO175" s="169"/>
      <c r="PP175" s="169"/>
      <c r="PQ175" s="259"/>
      <c r="PR175" s="260"/>
      <c r="PS175" s="261"/>
      <c r="PT175" s="160"/>
      <c r="PU175" s="168"/>
      <c r="PV175" s="207"/>
      <c r="PW175" s="207"/>
      <c r="PX175" s="207"/>
      <c r="PY175" s="207"/>
      <c r="PZ175" s="207"/>
      <c r="QA175" s="169"/>
      <c r="QB175" s="169"/>
      <c r="QC175" s="169"/>
      <c r="QD175" s="169"/>
      <c r="QE175" s="169"/>
      <c r="QF175" s="259"/>
      <c r="QG175" s="260"/>
      <c r="QH175" s="261"/>
      <c r="QI175" s="160"/>
      <c r="QJ175" s="168"/>
      <c r="QK175" s="207"/>
      <c r="QL175" s="207"/>
      <c r="QM175" s="207"/>
      <c r="QN175" s="207"/>
      <c r="QO175" s="207"/>
      <c r="QP175" s="169"/>
      <c r="QQ175" s="169"/>
      <c r="QR175" s="169"/>
      <c r="QS175" s="169"/>
      <c r="QT175" s="169"/>
      <c r="QU175" s="259"/>
      <c r="QV175" s="260"/>
      <c r="QW175" s="261"/>
      <c r="QX175" s="160"/>
      <c r="QY175" s="168"/>
      <c r="QZ175" s="207"/>
      <c r="RA175" s="207"/>
      <c r="RB175" s="207"/>
      <c r="RC175" s="207"/>
      <c r="RD175" s="207"/>
      <c r="RE175" s="169"/>
      <c r="RF175" s="169"/>
      <c r="RG175" s="169"/>
      <c r="RH175" s="169"/>
      <c r="RI175" s="169"/>
      <c r="RJ175" s="259"/>
      <c r="RK175" s="260"/>
      <c r="RL175" s="261"/>
      <c r="RM175" s="160"/>
    </row>
    <row r="176" spans="1:481" ht="14.4">
      <c r="A176" s="168"/>
      <c r="B176" s="207"/>
      <c r="C176" s="207"/>
      <c r="D176" s="207"/>
      <c r="E176" s="207"/>
      <c r="F176" s="207"/>
      <c r="G176" s="169"/>
      <c r="H176" s="169"/>
      <c r="I176" s="169"/>
      <c r="J176" s="169"/>
      <c r="K176" s="169"/>
      <c r="L176" s="259"/>
      <c r="M176" s="260"/>
      <c r="N176" s="261"/>
      <c r="O176" s="160"/>
      <c r="P176" s="19"/>
      <c r="Q176" s="168"/>
      <c r="R176" s="207"/>
      <c r="S176" s="207"/>
      <c r="T176" s="207"/>
      <c r="U176" s="207"/>
      <c r="V176" s="207"/>
      <c r="W176" s="169"/>
      <c r="X176" s="169"/>
      <c r="Y176" s="169"/>
      <c r="Z176" s="169"/>
      <c r="AA176" s="169"/>
      <c r="AB176" s="259"/>
      <c r="AC176" s="260"/>
      <c r="AD176" s="261"/>
      <c r="AE176" s="160"/>
      <c r="AF176" s="168"/>
      <c r="AG176" s="207"/>
      <c r="AH176" s="207"/>
      <c r="AI176" s="207"/>
      <c r="AJ176" s="207"/>
      <c r="AK176" s="207"/>
      <c r="AL176" s="169"/>
      <c r="AM176" s="169"/>
      <c r="AN176" s="169"/>
      <c r="AO176" s="169"/>
      <c r="AP176" s="169"/>
      <c r="AQ176" s="259"/>
      <c r="AR176" s="260"/>
      <c r="AS176" s="261"/>
      <c r="AT176" s="160"/>
      <c r="AU176" s="168"/>
      <c r="AV176" s="207"/>
      <c r="AW176" s="207"/>
      <c r="AX176" s="207"/>
      <c r="AY176" s="207"/>
      <c r="AZ176" s="207"/>
      <c r="BA176" s="169"/>
      <c r="BB176" s="169"/>
      <c r="BC176" s="169"/>
      <c r="BD176" s="169"/>
      <c r="BE176" s="169"/>
      <c r="BF176" s="259"/>
      <c r="BG176" s="260"/>
      <c r="BH176" s="261"/>
      <c r="BI176" s="160"/>
      <c r="BJ176" s="160"/>
      <c r="BK176" s="168"/>
      <c r="BL176" s="207"/>
      <c r="BM176" s="207"/>
      <c r="BN176" s="207"/>
      <c r="BO176" s="207"/>
      <c r="BP176" s="207"/>
      <c r="BQ176" s="169"/>
      <c r="BR176" s="169"/>
      <c r="BS176" s="169"/>
      <c r="BT176" s="169"/>
      <c r="BU176" s="169"/>
      <c r="BV176" s="259"/>
      <c r="BW176" s="260"/>
      <c r="BX176" s="261"/>
      <c r="BY176" s="160"/>
      <c r="BZ176" s="160"/>
      <c r="CA176" s="168"/>
      <c r="CB176" s="207"/>
      <c r="CC176" s="207"/>
      <c r="CD176" s="207"/>
      <c r="CE176" s="207"/>
      <c r="CF176" s="207"/>
      <c r="CG176" s="169"/>
      <c r="CH176" s="169"/>
      <c r="CI176" s="169"/>
      <c r="CJ176" s="169"/>
      <c r="CK176" s="169"/>
      <c r="CL176" s="259"/>
      <c r="CM176" s="260"/>
      <c r="CN176" s="261"/>
      <c r="CO176" s="160"/>
      <c r="CP176" s="168"/>
      <c r="CQ176" s="395"/>
      <c r="CR176" s="395"/>
      <c r="CS176" s="395"/>
      <c r="CT176" s="395"/>
      <c r="CU176" s="395"/>
      <c r="CV176" s="169"/>
      <c r="CW176" s="169"/>
      <c r="CX176" s="169"/>
      <c r="CY176" s="169"/>
      <c r="CZ176" s="169"/>
      <c r="DA176" s="259"/>
      <c r="DB176" s="419"/>
      <c r="DC176" s="261"/>
      <c r="DD176" s="160"/>
      <c r="DE176" s="168"/>
      <c r="DF176" s="207"/>
      <c r="DG176" s="207"/>
      <c r="DH176" s="207"/>
      <c r="DI176" s="207"/>
      <c r="DJ176" s="207"/>
      <c r="DK176" s="169"/>
      <c r="DL176" s="169"/>
      <c r="DM176" s="169"/>
      <c r="DN176" s="169"/>
      <c r="DO176" s="169"/>
      <c r="DP176" s="259"/>
      <c r="DQ176" s="260"/>
      <c r="DR176" s="261"/>
      <c r="DS176" s="160"/>
      <c r="DT176" s="168"/>
      <c r="DU176" s="207"/>
      <c r="DV176" s="207"/>
      <c r="DW176" s="207"/>
      <c r="DX176" s="207"/>
      <c r="DY176" s="207"/>
      <c r="DZ176" s="169"/>
      <c r="EA176" s="169"/>
      <c r="EB176" s="169"/>
      <c r="EC176" s="169"/>
      <c r="ED176" s="169"/>
      <c r="EE176" s="259"/>
      <c r="EF176" s="260"/>
      <c r="EG176" s="261"/>
      <c r="EH176" s="160"/>
      <c r="EI176" s="168"/>
      <c r="EJ176" s="207"/>
      <c r="EK176" s="207"/>
      <c r="EL176" s="207"/>
      <c r="EM176" s="207"/>
      <c r="EN176" s="207"/>
      <c r="EO176" s="169"/>
      <c r="EP176" s="169"/>
      <c r="EQ176" s="169"/>
      <c r="ER176" s="169"/>
      <c r="ES176" s="169"/>
      <c r="ET176" s="259"/>
      <c r="EU176" s="260"/>
      <c r="EV176" s="261"/>
      <c r="EW176" s="160"/>
      <c r="EX176" s="168"/>
      <c r="EY176" s="207"/>
      <c r="EZ176" s="207"/>
      <c r="FA176" s="207"/>
      <c r="FB176" s="207"/>
      <c r="FC176" s="207"/>
      <c r="FD176" s="169"/>
      <c r="FE176" s="169"/>
      <c r="FF176" s="169"/>
      <c r="FG176" s="169"/>
      <c r="FH176" s="169"/>
      <c r="FI176" s="259"/>
      <c r="FJ176" s="260"/>
      <c r="FK176" s="261"/>
      <c r="FL176" s="160"/>
      <c r="FM176" s="168"/>
      <c r="FN176" s="207"/>
      <c r="FO176" s="207"/>
      <c r="FP176" s="207"/>
      <c r="FQ176" s="207"/>
      <c r="FR176" s="207"/>
      <c r="FS176" s="169"/>
      <c r="FT176" s="169"/>
      <c r="FU176" s="169"/>
      <c r="FV176" s="169"/>
      <c r="FW176" s="169"/>
      <c r="FX176" s="259"/>
      <c r="FY176" s="260"/>
      <c r="FZ176" s="261"/>
      <c r="GA176" s="160"/>
      <c r="GB176" s="168"/>
      <c r="GC176" s="207"/>
      <c r="GD176" s="207"/>
      <c r="GE176" s="207"/>
      <c r="GF176" s="207"/>
      <c r="GG176" s="207"/>
      <c r="GH176" s="169"/>
      <c r="GI176" s="169"/>
      <c r="GJ176" s="169"/>
      <c r="GK176" s="169"/>
      <c r="GL176" s="169"/>
      <c r="GM176" s="259"/>
      <c r="GN176" s="260"/>
      <c r="GO176" s="261"/>
      <c r="GP176" s="160"/>
      <c r="GQ176" s="168"/>
      <c r="GR176" s="207"/>
      <c r="GS176" s="207"/>
      <c r="GT176" s="207"/>
      <c r="GU176" s="207"/>
      <c r="GV176" s="207"/>
      <c r="GW176" s="169"/>
      <c r="GX176" s="169"/>
      <c r="GY176" s="169"/>
      <c r="GZ176" s="169"/>
      <c r="HA176" s="169"/>
      <c r="HB176" s="259"/>
      <c r="HC176" s="260"/>
      <c r="HD176" s="261"/>
      <c r="HE176" s="160"/>
      <c r="HF176" s="168"/>
      <c r="HG176" s="207"/>
      <c r="HH176" s="207"/>
      <c r="HI176" s="207"/>
      <c r="HJ176" s="207"/>
      <c r="HK176" s="207"/>
      <c r="HL176" s="169"/>
      <c r="HM176" s="169"/>
      <c r="HN176" s="169"/>
      <c r="HO176" s="169"/>
      <c r="HP176" s="169"/>
      <c r="HQ176" s="259"/>
      <c r="HR176" s="260"/>
      <c r="HS176" s="261"/>
      <c r="HT176" s="160"/>
      <c r="HU176" s="168"/>
      <c r="HV176" s="207"/>
      <c r="HW176" s="207"/>
      <c r="HX176" s="207"/>
      <c r="HY176" s="207"/>
      <c r="HZ176" s="207"/>
      <c r="IA176" s="169"/>
      <c r="IB176" s="169"/>
      <c r="IC176" s="169"/>
      <c r="ID176" s="169"/>
      <c r="IE176" s="169"/>
      <c r="IF176" s="259"/>
      <c r="IG176" s="260"/>
      <c r="IH176" s="261"/>
      <c r="II176" s="160"/>
      <c r="IJ176" s="168"/>
      <c r="IK176" s="207"/>
      <c r="IL176" s="207"/>
      <c r="IM176" s="207"/>
      <c r="IN176" s="207"/>
      <c r="IO176" s="207"/>
      <c r="IP176" s="169"/>
      <c r="IQ176" s="169"/>
      <c r="IR176" s="169"/>
      <c r="IS176" s="169"/>
      <c r="IT176" s="169"/>
      <c r="IU176" s="259"/>
      <c r="IV176" s="260"/>
      <c r="IW176" s="261"/>
      <c r="IX176" s="160"/>
      <c r="IY176" s="168"/>
      <c r="IZ176" s="207"/>
      <c r="JA176" s="207"/>
      <c r="JB176" s="207"/>
      <c r="JC176" s="207"/>
      <c r="JD176" s="207"/>
      <c r="JE176" s="169"/>
      <c r="JF176" s="169"/>
      <c r="JG176" s="169"/>
      <c r="JH176" s="169"/>
      <c r="JI176" s="169"/>
      <c r="JJ176" s="259"/>
      <c r="JK176" s="260"/>
      <c r="JL176" s="261"/>
      <c r="JM176" s="160"/>
      <c r="JN176" s="168"/>
      <c r="JO176" s="207"/>
      <c r="JP176" s="207"/>
      <c r="JQ176" s="207"/>
      <c r="JR176" s="207"/>
      <c r="JS176" s="207"/>
      <c r="JT176" s="169"/>
      <c r="JU176" s="169"/>
      <c r="JV176" s="169"/>
      <c r="JW176" s="169"/>
      <c r="JX176" s="169"/>
      <c r="JY176" s="259"/>
      <c r="JZ176" s="260"/>
      <c r="KA176" s="261"/>
      <c r="KB176" s="160"/>
      <c r="KC176" s="168"/>
      <c r="KD176" s="207"/>
      <c r="KE176" s="207"/>
      <c r="KF176" s="207"/>
      <c r="KG176" s="207"/>
      <c r="KH176" s="207"/>
      <c r="KI176" s="169"/>
      <c r="KJ176" s="169"/>
      <c r="KK176" s="169"/>
      <c r="KL176" s="169"/>
      <c r="KM176" s="169"/>
      <c r="KN176" s="259"/>
      <c r="KO176" s="260"/>
      <c r="KP176" s="261"/>
      <c r="KQ176" s="160"/>
      <c r="KR176" s="168"/>
      <c r="KS176" s="207"/>
      <c r="KT176" s="207"/>
      <c r="KU176" s="207"/>
      <c r="KV176" s="207"/>
      <c r="KW176" s="207"/>
      <c r="KX176" s="169"/>
      <c r="KY176" s="169"/>
      <c r="KZ176" s="169"/>
      <c r="LA176" s="169"/>
      <c r="LB176" s="169"/>
      <c r="LC176" s="259"/>
      <c r="LD176" s="260"/>
      <c r="LE176" s="261"/>
      <c r="LF176" s="160"/>
      <c r="LG176" s="160"/>
      <c r="LH176" s="168"/>
      <c r="LI176" s="207"/>
      <c r="LJ176" s="207"/>
      <c r="LK176" s="207"/>
      <c r="LL176" s="207"/>
      <c r="LM176" s="207"/>
      <c r="LN176" s="207"/>
      <c r="LO176" s="207"/>
      <c r="LP176" s="169"/>
      <c r="LQ176" s="169"/>
      <c r="LR176" s="169"/>
      <c r="LS176" s="169"/>
      <c r="LT176" s="169"/>
      <c r="LU176" s="169"/>
      <c r="LV176" s="169"/>
      <c r="LW176" s="169"/>
      <c r="LX176" s="259"/>
      <c r="LY176" s="260"/>
      <c r="LZ176" s="261"/>
      <c r="MA176" s="160"/>
      <c r="MB176" s="160"/>
      <c r="MC176" s="168"/>
      <c r="MD176" s="207"/>
      <c r="ME176" s="207"/>
      <c r="MF176" s="207"/>
      <c r="MG176" s="207"/>
      <c r="MH176" s="207"/>
      <c r="MI176" s="207"/>
      <c r="MJ176" s="207"/>
      <c r="MK176" s="169"/>
      <c r="ML176" s="169"/>
      <c r="MM176" s="169"/>
      <c r="MN176" s="169"/>
      <c r="MO176" s="169"/>
      <c r="MP176" s="169"/>
      <c r="MQ176" s="169"/>
      <c r="MR176" s="169"/>
      <c r="MS176" s="259"/>
      <c r="MT176" s="260"/>
      <c r="MU176" s="261"/>
      <c r="MV176" s="160"/>
      <c r="MW176" s="19"/>
      <c r="MX176" s="168"/>
      <c r="MY176" s="207"/>
      <c r="MZ176" s="207"/>
      <c r="NA176" s="207"/>
      <c r="NB176" s="207"/>
      <c r="NC176" s="207"/>
      <c r="ND176" s="207"/>
      <c r="NE176" s="207"/>
      <c r="NF176" s="169"/>
      <c r="NG176" s="169"/>
      <c r="NH176" s="169"/>
      <c r="NI176" s="169"/>
      <c r="NJ176" s="169"/>
      <c r="NK176" s="169"/>
      <c r="NL176" s="169"/>
      <c r="NM176" s="169"/>
      <c r="NN176" s="259"/>
      <c r="NO176" s="260"/>
      <c r="NP176" s="261"/>
      <c r="NQ176" s="160"/>
      <c r="NR176" s="19"/>
      <c r="NS176" s="168"/>
      <c r="NT176" s="207"/>
      <c r="NU176" s="207"/>
      <c r="NV176" s="207"/>
      <c r="NW176" s="207"/>
      <c r="NX176" s="207"/>
      <c r="NY176" s="207"/>
      <c r="NZ176" s="207"/>
      <c r="OA176" s="169"/>
      <c r="OB176" s="169"/>
      <c r="OC176" s="169"/>
      <c r="OD176" s="169"/>
      <c r="OE176" s="169"/>
      <c r="OF176" s="169"/>
      <c r="OG176" s="169"/>
      <c r="OH176" s="169"/>
      <c r="OI176" s="259"/>
      <c r="OJ176" s="260"/>
      <c r="OK176" s="261"/>
      <c r="OL176" s="160"/>
      <c r="OM176" s="19"/>
      <c r="ON176" s="19"/>
      <c r="OO176" s="19"/>
      <c r="OP176" s="19"/>
      <c r="OQ176" s="168"/>
      <c r="OR176" s="494"/>
      <c r="OS176" s="494"/>
      <c r="OT176" s="494"/>
      <c r="OU176" s="494"/>
      <c r="OV176" s="494"/>
      <c r="OW176" s="169"/>
      <c r="OX176" s="169"/>
      <c r="OY176" s="169"/>
      <c r="OZ176" s="169"/>
      <c r="PA176" s="169"/>
      <c r="PB176" s="259"/>
      <c r="PC176" s="512"/>
      <c r="PD176" s="261"/>
      <c r="PE176" s="160"/>
      <c r="PF176" s="168"/>
      <c r="PG176" s="207"/>
      <c r="PH176" s="207"/>
      <c r="PI176" s="207"/>
      <c r="PJ176" s="207"/>
      <c r="PK176" s="207"/>
      <c r="PL176" s="169"/>
      <c r="PM176" s="169"/>
      <c r="PN176" s="169"/>
      <c r="PO176" s="169"/>
      <c r="PP176" s="169"/>
      <c r="PQ176" s="259"/>
      <c r="PR176" s="260"/>
      <c r="PS176" s="261"/>
      <c r="PT176" s="160"/>
      <c r="PU176" s="168"/>
      <c r="PV176" s="207"/>
      <c r="PW176" s="207"/>
      <c r="PX176" s="207"/>
      <c r="PY176" s="207"/>
      <c r="PZ176" s="207"/>
      <c r="QA176" s="169"/>
      <c r="QB176" s="169"/>
      <c r="QC176" s="169"/>
      <c r="QD176" s="169"/>
      <c r="QE176" s="169"/>
      <c r="QF176" s="259"/>
      <c r="QG176" s="260"/>
      <c r="QH176" s="261"/>
      <c r="QI176" s="160"/>
      <c r="QJ176" s="168"/>
      <c r="QK176" s="207"/>
      <c r="QL176" s="207"/>
      <c r="QM176" s="207"/>
      <c r="QN176" s="207"/>
      <c r="QO176" s="207"/>
      <c r="QP176" s="169"/>
      <c r="QQ176" s="169"/>
      <c r="QR176" s="169"/>
      <c r="QS176" s="169"/>
      <c r="QT176" s="169"/>
      <c r="QU176" s="259"/>
      <c r="QV176" s="260"/>
      <c r="QW176" s="261"/>
      <c r="QX176" s="160"/>
      <c r="QY176" s="168"/>
      <c r="QZ176" s="207"/>
      <c r="RA176" s="207"/>
      <c r="RB176" s="207"/>
      <c r="RC176" s="207"/>
      <c r="RD176" s="207"/>
      <c r="RE176" s="169"/>
      <c r="RF176" s="169"/>
      <c r="RG176" s="169"/>
      <c r="RH176" s="169"/>
      <c r="RI176" s="169"/>
      <c r="RJ176" s="259"/>
      <c r="RK176" s="260"/>
      <c r="RL176" s="261"/>
      <c r="RM176" s="160"/>
    </row>
    <row r="177" spans="1:481" ht="14.4">
      <c r="A177" s="168"/>
      <c r="B177" s="207"/>
      <c r="C177" s="207"/>
      <c r="D177" s="207"/>
      <c r="E177" s="207"/>
      <c r="F177" s="207"/>
      <c r="G177" s="169"/>
      <c r="H177" s="169"/>
      <c r="I177" s="169"/>
      <c r="J177" s="169"/>
      <c r="K177" s="169"/>
      <c r="L177" s="259"/>
      <c r="M177" s="260"/>
      <c r="N177" s="261"/>
      <c r="O177" s="160"/>
      <c r="P177" s="19"/>
      <c r="Q177" s="168"/>
      <c r="R177" s="207"/>
      <c r="S177" s="207"/>
      <c r="T177" s="207"/>
      <c r="U177" s="207"/>
      <c r="V177" s="207"/>
      <c r="W177" s="169"/>
      <c r="X177" s="169"/>
      <c r="Y177" s="169"/>
      <c r="Z177" s="169"/>
      <c r="AA177" s="169"/>
      <c r="AB177" s="259"/>
      <c r="AC177" s="260"/>
      <c r="AD177" s="261"/>
      <c r="AE177" s="160"/>
      <c r="AF177" s="168"/>
      <c r="AG177" s="207"/>
      <c r="AH177" s="207"/>
      <c r="AI177" s="207"/>
      <c r="AJ177" s="207"/>
      <c r="AK177" s="207"/>
      <c r="AL177" s="169"/>
      <c r="AM177" s="169"/>
      <c r="AN177" s="169"/>
      <c r="AO177" s="169"/>
      <c r="AP177" s="169"/>
      <c r="AQ177" s="259"/>
      <c r="AR177" s="260"/>
      <c r="AS177" s="261"/>
      <c r="AT177" s="160"/>
      <c r="AU177" s="168"/>
      <c r="AV177" s="207"/>
      <c r="AW177" s="207"/>
      <c r="AX177" s="207"/>
      <c r="AY177" s="207"/>
      <c r="AZ177" s="207"/>
      <c r="BA177" s="169"/>
      <c r="BB177" s="169"/>
      <c r="BC177" s="169"/>
      <c r="BD177" s="169"/>
      <c r="BE177" s="169"/>
      <c r="BF177" s="259"/>
      <c r="BG177" s="260"/>
      <c r="BH177" s="261"/>
      <c r="BI177" s="160"/>
      <c r="BJ177" s="160"/>
      <c r="BK177" s="168"/>
      <c r="BL177" s="207"/>
      <c r="BM177" s="207"/>
      <c r="BN177" s="207"/>
      <c r="BO177" s="207"/>
      <c r="BP177" s="207"/>
      <c r="BQ177" s="169"/>
      <c r="BR177" s="169"/>
      <c r="BS177" s="169"/>
      <c r="BT177" s="169"/>
      <c r="BU177" s="169"/>
      <c r="BV177" s="259"/>
      <c r="BW177" s="260"/>
      <c r="BX177" s="261"/>
      <c r="BY177" s="160"/>
      <c r="BZ177" s="160"/>
      <c r="CA177" s="168"/>
      <c r="CB177" s="207"/>
      <c r="CC177" s="207"/>
      <c r="CD177" s="207"/>
      <c r="CE177" s="207"/>
      <c r="CF177" s="207"/>
      <c r="CG177" s="169"/>
      <c r="CH177" s="169"/>
      <c r="CI177" s="169"/>
      <c r="CJ177" s="169"/>
      <c r="CK177" s="169"/>
      <c r="CL177" s="259"/>
      <c r="CM177" s="260"/>
      <c r="CN177" s="261"/>
      <c r="CO177" s="160"/>
      <c r="CP177" s="168"/>
      <c r="CQ177" s="395"/>
      <c r="CR177" s="395"/>
      <c r="CS177" s="395"/>
      <c r="CT177" s="395"/>
      <c r="CU177" s="395"/>
      <c r="CV177" s="169"/>
      <c r="CW177" s="169"/>
      <c r="CX177" s="169"/>
      <c r="CY177" s="169"/>
      <c r="CZ177" s="169"/>
      <c r="DA177" s="259"/>
      <c r="DB177" s="419"/>
      <c r="DC177" s="261"/>
      <c r="DD177" s="160"/>
      <c r="DE177" s="168"/>
      <c r="DF177" s="207"/>
      <c r="DG177" s="207"/>
      <c r="DH177" s="207"/>
      <c r="DI177" s="207"/>
      <c r="DJ177" s="207"/>
      <c r="DK177" s="169"/>
      <c r="DL177" s="169"/>
      <c r="DM177" s="169"/>
      <c r="DN177" s="169"/>
      <c r="DO177" s="169"/>
      <c r="DP177" s="259"/>
      <c r="DQ177" s="260"/>
      <c r="DR177" s="261"/>
      <c r="DS177" s="160"/>
      <c r="DT177" s="168"/>
      <c r="DU177" s="207"/>
      <c r="DV177" s="207"/>
      <c r="DW177" s="207"/>
      <c r="DX177" s="207"/>
      <c r="DY177" s="207"/>
      <c r="DZ177" s="169"/>
      <c r="EA177" s="169"/>
      <c r="EB177" s="169"/>
      <c r="EC177" s="169"/>
      <c r="ED177" s="169"/>
      <c r="EE177" s="259"/>
      <c r="EF177" s="260"/>
      <c r="EG177" s="261"/>
      <c r="EH177" s="160"/>
      <c r="EI177" s="168"/>
      <c r="EJ177" s="207"/>
      <c r="EK177" s="207"/>
      <c r="EL177" s="207"/>
      <c r="EM177" s="207"/>
      <c r="EN177" s="207"/>
      <c r="EO177" s="169"/>
      <c r="EP177" s="169"/>
      <c r="EQ177" s="169"/>
      <c r="ER177" s="169"/>
      <c r="ES177" s="169"/>
      <c r="ET177" s="259"/>
      <c r="EU177" s="260"/>
      <c r="EV177" s="261"/>
      <c r="EW177" s="160"/>
      <c r="EX177" s="168"/>
      <c r="EY177" s="207"/>
      <c r="EZ177" s="207"/>
      <c r="FA177" s="207"/>
      <c r="FB177" s="207"/>
      <c r="FC177" s="207"/>
      <c r="FD177" s="169"/>
      <c r="FE177" s="169"/>
      <c r="FF177" s="169"/>
      <c r="FG177" s="169"/>
      <c r="FH177" s="169"/>
      <c r="FI177" s="259"/>
      <c r="FJ177" s="260"/>
      <c r="FK177" s="261"/>
      <c r="FL177" s="160"/>
      <c r="FM177" s="168"/>
      <c r="FN177" s="207"/>
      <c r="FO177" s="207"/>
      <c r="FP177" s="207"/>
      <c r="FQ177" s="207"/>
      <c r="FR177" s="207"/>
      <c r="FS177" s="169"/>
      <c r="FT177" s="169"/>
      <c r="FU177" s="169"/>
      <c r="FV177" s="169"/>
      <c r="FW177" s="169"/>
      <c r="FX177" s="259"/>
      <c r="FY177" s="260"/>
      <c r="FZ177" s="261"/>
      <c r="GA177" s="160"/>
      <c r="GB177" s="168"/>
      <c r="GC177" s="207"/>
      <c r="GD177" s="207"/>
      <c r="GE177" s="207"/>
      <c r="GF177" s="207"/>
      <c r="GG177" s="207"/>
      <c r="GH177" s="169"/>
      <c r="GI177" s="169"/>
      <c r="GJ177" s="169"/>
      <c r="GK177" s="169"/>
      <c r="GL177" s="169"/>
      <c r="GM177" s="259"/>
      <c r="GN177" s="260"/>
      <c r="GO177" s="261"/>
      <c r="GP177" s="160"/>
      <c r="GQ177" s="168"/>
      <c r="GR177" s="207"/>
      <c r="GS177" s="207"/>
      <c r="GT177" s="207"/>
      <c r="GU177" s="207"/>
      <c r="GV177" s="207"/>
      <c r="GW177" s="169"/>
      <c r="GX177" s="169"/>
      <c r="GY177" s="169"/>
      <c r="GZ177" s="169"/>
      <c r="HA177" s="169"/>
      <c r="HB177" s="259"/>
      <c r="HC177" s="260"/>
      <c r="HD177" s="261"/>
      <c r="HE177" s="160"/>
      <c r="HF177" s="168"/>
      <c r="HG177" s="207"/>
      <c r="HH177" s="207"/>
      <c r="HI177" s="207"/>
      <c r="HJ177" s="207"/>
      <c r="HK177" s="207"/>
      <c r="HL177" s="169"/>
      <c r="HM177" s="169"/>
      <c r="HN177" s="169"/>
      <c r="HO177" s="169"/>
      <c r="HP177" s="169"/>
      <c r="HQ177" s="259"/>
      <c r="HR177" s="260"/>
      <c r="HS177" s="261"/>
      <c r="HT177" s="160"/>
      <c r="HU177" s="168"/>
      <c r="HV177" s="207"/>
      <c r="HW177" s="207"/>
      <c r="HX177" s="207"/>
      <c r="HY177" s="207"/>
      <c r="HZ177" s="207"/>
      <c r="IA177" s="169"/>
      <c r="IB177" s="169"/>
      <c r="IC177" s="169"/>
      <c r="ID177" s="169"/>
      <c r="IE177" s="169"/>
      <c r="IF177" s="259"/>
      <c r="IG177" s="260"/>
      <c r="IH177" s="261"/>
      <c r="II177" s="160"/>
      <c r="IJ177" s="168"/>
      <c r="IK177" s="207"/>
      <c r="IL177" s="207"/>
      <c r="IM177" s="207"/>
      <c r="IN177" s="207"/>
      <c r="IO177" s="207"/>
      <c r="IP177" s="169"/>
      <c r="IQ177" s="169"/>
      <c r="IR177" s="169"/>
      <c r="IS177" s="169"/>
      <c r="IT177" s="169"/>
      <c r="IU177" s="259"/>
      <c r="IV177" s="260"/>
      <c r="IW177" s="261"/>
      <c r="IX177" s="160"/>
      <c r="IY177" s="168"/>
      <c r="IZ177" s="207"/>
      <c r="JA177" s="207"/>
      <c r="JB177" s="207"/>
      <c r="JC177" s="207"/>
      <c r="JD177" s="207"/>
      <c r="JE177" s="169"/>
      <c r="JF177" s="169"/>
      <c r="JG177" s="169"/>
      <c r="JH177" s="169"/>
      <c r="JI177" s="169"/>
      <c r="JJ177" s="259"/>
      <c r="JK177" s="260"/>
      <c r="JL177" s="261"/>
      <c r="JM177" s="160"/>
      <c r="JN177" s="168"/>
      <c r="JO177" s="207"/>
      <c r="JP177" s="207"/>
      <c r="JQ177" s="207"/>
      <c r="JR177" s="207"/>
      <c r="JS177" s="207"/>
      <c r="JT177" s="169"/>
      <c r="JU177" s="169"/>
      <c r="JV177" s="169"/>
      <c r="JW177" s="169"/>
      <c r="JX177" s="169"/>
      <c r="JY177" s="259"/>
      <c r="JZ177" s="260"/>
      <c r="KA177" s="261"/>
      <c r="KB177" s="160"/>
      <c r="KC177" s="168"/>
      <c r="KD177" s="207"/>
      <c r="KE177" s="207"/>
      <c r="KF177" s="207"/>
      <c r="KG177" s="207"/>
      <c r="KH177" s="207"/>
      <c r="KI177" s="169"/>
      <c r="KJ177" s="169"/>
      <c r="KK177" s="169"/>
      <c r="KL177" s="169"/>
      <c r="KM177" s="169"/>
      <c r="KN177" s="259"/>
      <c r="KO177" s="260"/>
      <c r="KP177" s="261"/>
      <c r="KQ177" s="160"/>
      <c r="KR177" s="168"/>
      <c r="KS177" s="207"/>
      <c r="KT177" s="207"/>
      <c r="KU177" s="207"/>
      <c r="KV177" s="207"/>
      <c r="KW177" s="207"/>
      <c r="KX177" s="169"/>
      <c r="KY177" s="169"/>
      <c r="KZ177" s="169"/>
      <c r="LA177" s="169"/>
      <c r="LB177" s="169"/>
      <c r="LC177" s="259"/>
      <c r="LD177" s="260"/>
      <c r="LE177" s="261"/>
      <c r="LF177" s="160"/>
      <c r="LG177" s="160"/>
      <c r="LH177" s="168"/>
      <c r="LI177" s="207"/>
      <c r="LJ177" s="207"/>
      <c r="LK177" s="207"/>
      <c r="LL177" s="207"/>
      <c r="LM177" s="207"/>
      <c r="LN177" s="207"/>
      <c r="LO177" s="207"/>
      <c r="LP177" s="169"/>
      <c r="LQ177" s="169"/>
      <c r="LR177" s="169"/>
      <c r="LS177" s="169"/>
      <c r="LT177" s="169"/>
      <c r="LU177" s="169"/>
      <c r="LV177" s="169"/>
      <c r="LW177" s="169"/>
      <c r="LX177" s="259"/>
      <c r="LY177" s="260"/>
      <c r="LZ177" s="261"/>
      <c r="MA177" s="160"/>
      <c r="MB177" s="160"/>
      <c r="MC177" s="168"/>
      <c r="MD177" s="207"/>
      <c r="ME177" s="207"/>
      <c r="MF177" s="207"/>
      <c r="MG177" s="207"/>
      <c r="MH177" s="207"/>
      <c r="MI177" s="207"/>
      <c r="MJ177" s="207"/>
      <c r="MK177" s="169"/>
      <c r="ML177" s="169"/>
      <c r="MM177" s="169"/>
      <c r="MN177" s="169"/>
      <c r="MO177" s="169"/>
      <c r="MP177" s="169"/>
      <c r="MQ177" s="169"/>
      <c r="MR177" s="169"/>
      <c r="MS177" s="259"/>
      <c r="MT177" s="260"/>
      <c r="MU177" s="261"/>
      <c r="MV177" s="160"/>
      <c r="MW177" s="19"/>
      <c r="MX177" s="168"/>
      <c r="MY177" s="207"/>
      <c r="MZ177" s="207"/>
      <c r="NA177" s="207"/>
      <c r="NB177" s="207"/>
      <c r="NC177" s="207"/>
      <c r="ND177" s="207"/>
      <c r="NE177" s="207"/>
      <c r="NF177" s="169"/>
      <c r="NG177" s="169"/>
      <c r="NH177" s="169"/>
      <c r="NI177" s="169"/>
      <c r="NJ177" s="169"/>
      <c r="NK177" s="169"/>
      <c r="NL177" s="169"/>
      <c r="NM177" s="169"/>
      <c r="NN177" s="259"/>
      <c r="NO177" s="260"/>
      <c r="NP177" s="261"/>
      <c r="NQ177" s="160"/>
      <c r="NR177" s="19"/>
      <c r="NS177" s="168"/>
      <c r="NT177" s="207"/>
      <c r="NU177" s="207"/>
      <c r="NV177" s="207"/>
      <c r="NW177" s="207"/>
      <c r="NX177" s="207"/>
      <c r="NY177" s="207"/>
      <c r="NZ177" s="207"/>
      <c r="OA177" s="169"/>
      <c r="OB177" s="169"/>
      <c r="OC177" s="169"/>
      <c r="OD177" s="169"/>
      <c r="OE177" s="169"/>
      <c r="OF177" s="169"/>
      <c r="OG177" s="169"/>
      <c r="OH177" s="169"/>
      <c r="OI177" s="259"/>
      <c r="OJ177" s="260"/>
      <c r="OK177" s="261"/>
      <c r="OL177" s="160"/>
      <c r="OM177" s="19"/>
      <c r="ON177" s="19"/>
      <c r="OO177" s="19"/>
      <c r="OP177" s="19"/>
      <c r="OQ177" s="168"/>
      <c r="OR177" s="494"/>
      <c r="OS177" s="494"/>
      <c r="OT177" s="494"/>
      <c r="OU177" s="494"/>
      <c r="OV177" s="494"/>
      <c r="OW177" s="169"/>
      <c r="OX177" s="169"/>
      <c r="OY177" s="169"/>
      <c r="OZ177" s="169"/>
      <c r="PA177" s="169"/>
      <c r="PB177" s="259"/>
      <c r="PC177" s="512"/>
      <c r="PD177" s="261"/>
      <c r="PE177" s="160"/>
      <c r="PF177" s="168"/>
      <c r="PG177" s="207"/>
      <c r="PH177" s="207"/>
      <c r="PI177" s="207"/>
      <c r="PJ177" s="207"/>
      <c r="PK177" s="207"/>
      <c r="PL177" s="169"/>
      <c r="PM177" s="169"/>
      <c r="PN177" s="169"/>
      <c r="PO177" s="169"/>
      <c r="PP177" s="169"/>
      <c r="PQ177" s="259"/>
      <c r="PR177" s="260"/>
      <c r="PS177" s="261"/>
      <c r="PT177" s="160"/>
      <c r="PU177" s="168"/>
      <c r="PV177" s="207"/>
      <c r="PW177" s="207"/>
      <c r="PX177" s="207"/>
      <c r="PY177" s="207"/>
      <c r="PZ177" s="207"/>
      <c r="QA177" s="169"/>
      <c r="QB177" s="169"/>
      <c r="QC177" s="169"/>
      <c r="QD177" s="169"/>
      <c r="QE177" s="169"/>
      <c r="QF177" s="259"/>
      <c r="QG177" s="260"/>
      <c r="QH177" s="261"/>
      <c r="QI177" s="160"/>
      <c r="QJ177" s="168"/>
      <c r="QK177" s="207"/>
      <c r="QL177" s="207"/>
      <c r="QM177" s="207"/>
      <c r="QN177" s="207"/>
      <c r="QO177" s="207"/>
      <c r="QP177" s="169"/>
      <c r="QQ177" s="169"/>
      <c r="QR177" s="169"/>
      <c r="QS177" s="169"/>
      <c r="QT177" s="169"/>
      <c r="QU177" s="259"/>
      <c r="QV177" s="260"/>
      <c r="QW177" s="261"/>
      <c r="QX177" s="160"/>
      <c r="QY177" s="168"/>
      <c r="QZ177" s="207"/>
      <c r="RA177" s="207"/>
      <c r="RB177" s="207"/>
      <c r="RC177" s="207"/>
      <c r="RD177" s="207"/>
      <c r="RE177" s="169"/>
      <c r="RF177" s="169"/>
      <c r="RG177" s="169"/>
      <c r="RH177" s="169"/>
      <c r="RI177" s="169"/>
      <c r="RJ177" s="259"/>
      <c r="RK177" s="260"/>
      <c r="RL177" s="261"/>
      <c r="RM177" s="160"/>
    </row>
    <row r="178" spans="1:481" ht="14.4">
      <c r="A178" s="168"/>
      <c r="B178" s="207"/>
      <c r="C178" s="207"/>
      <c r="D178" s="207"/>
      <c r="E178" s="207"/>
      <c r="F178" s="207"/>
      <c r="G178" s="169"/>
      <c r="H178" s="169"/>
      <c r="I178" s="169"/>
      <c r="J178" s="169"/>
      <c r="K178" s="169"/>
      <c r="L178" s="259"/>
      <c r="M178" s="260"/>
      <c r="N178" s="261"/>
      <c r="O178" s="160"/>
      <c r="P178" s="19"/>
      <c r="Q178" s="168"/>
      <c r="R178" s="207"/>
      <c r="S178" s="207"/>
      <c r="T178" s="207"/>
      <c r="U178" s="207"/>
      <c r="V178" s="207"/>
      <c r="W178" s="169"/>
      <c r="X178" s="169"/>
      <c r="Y178" s="169"/>
      <c r="Z178" s="169"/>
      <c r="AA178" s="169"/>
      <c r="AB178" s="259"/>
      <c r="AC178" s="260"/>
      <c r="AD178" s="261"/>
      <c r="AE178" s="160"/>
      <c r="AF178" s="168"/>
      <c r="AG178" s="207"/>
      <c r="AH178" s="207"/>
      <c r="AI178" s="207"/>
      <c r="AJ178" s="207"/>
      <c r="AK178" s="207"/>
      <c r="AL178" s="169"/>
      <c r="AM178" s="169"/>
      <c r="AN178" s="169"/>
      <c r="AO178" s="169"/>
      <c r="AP178" s="169"/>
      <c r="AQ178" s="259"/>
      <c r="AR178" s="260"/>
      <c r="AS178" s="261"/>
      <c r="AT178" s="160"/>
      <c r="AU178" s="168"/>
      <c r="AV178" s="207"/>
      <c r="AW178" s="207"/>
      <c r="AX178" s="207"/>
      <c r="AY178" s="207"/>
      <c r="AZ178" s="207"/>
      <c r="BA178" s="169"/>
      <c r="BB178" s="169"/>
      <c r="BC178" s="169"/>
      <c r="BD178" s="169"/>
      <c r="BE178" s="169"/>
      <c r="BF178" s="259"/>
      <c r="BG178" s="260"/>
      <c r="BH178" s="261"/>
      <c r="BI178" s="160"/>
      <c r="BJ178" s="160"/>
      <c r="BK178" s="168"/>
      <c r="BL178" s="207"/>
      <c r="BM178" s="207"/>
      <c r="BN178" s="207"/>
      <c r="BO178" s="207"/>
      <c r="BP178" s="207"/>
      <c r="BQ178" s="169"/>
      <c r="BR178" s="169"/>
      <c r="BS178" s="169"/>
      <c r="BT178" s="169"/>
      <c r="BU178" s="169"/>
      <c r="BV178" s="259"/>
      <c r="BW178" s="260"/>
      <c r="BX178" s="261"/>
      <c r="BY178" s="160"/>
      <c r="BZ178" s="160"/>
      <c r="CA178" s="168"/>
      <c r="CB178" s="207"/>
      <c r="CC178" s="207"/>
      <c r="CD178" s="207"/>
      <c r="CE178" s="207"/>
      <c r="CF178" s="207"/>
      <c r="CG178" s="169"/>
      <c r="CH178" s="169"/>
      <c r="CI178" s="169"/>
      <c r="CJ178" s="169"/>
      <c r="CK178" s="169"/>
      <c r="CL178" s="259"/>
      <c r="CM178" s="260"/>
      <c r="CN178" s="261"/>
      <c r="CO178" s="160"/>
      <c r="CP178" s="168"/>
      <c r="CQ178" s="395"/>
      <c r="CR178" s="395"/>
      <c r="CS178" s="395"/>
      <c r="CT178" s="395"/>
      <c r="CU178" s="395"/>
      <c r="CV178" s="169"/>
      <c r="CW178" s="169"/>
      <c r="CX178" s="169"/>
      <c r="CY178" s="169"/>
      <c r="CZ178" s="169"/>
      <c r="DA178" s="259"/>
      <c r="DB178" s="419"/>
      <c r="DC178" s="261"/>
      <c r="DD178" s="160"/>
      <c r="DE178" s="168"/>
      <c r="DF178" s="207"/>
      <c r="DG178" s="207"/>
      <c r="DH178" s="207"/>
      <c r="DI178" s="207"/>
      <c r="DJ178" s="207"/>
      <c r="DK178" s="169"/>
      <c r="DL178" s="169"/>
      <c r="DM178" s="169"/>
      <c r="DN178" s="169"/>
      <c r="DO178" s="169"/>
      <c r="DP178" s="259"/>
      <c r="DQ178" s="260"/>
      <c r="DR178" s="261"/>
      <c r="DS178" s="160"/>
      <c r="DT178" s="168"/>
      <c r="DU178" s="207"/>
      <c r="DV178" s="207"/>
      <c r="DW178" s="207"/>
      <c r="DX178" s="207"/>
      <c r="DY178" s="207"/>
      <c r="DZ178" s="169"/>
      <c r="EA178" s="169"/>
      <c r="EB178" s="169"/>
      <c r="EC178" s="169"/>
      <c r="ED178" s="169"/>
      <c r="EE178" s="259"/>
      <c r="EF178" s="260"/>
      <c r="EG178" s="261"/>
      <c r="EH178" s="160"/>
      <c r="EI178" s="168"/>
      <c r="EJ178" s="207"/>
      <c r="EK178" s="207"/>
      <c r="EL178" s="207"/>
      <c r="EM178" s="207"/>
      <c r="EN178" s="207"/>
      <c r="EO178" s="169"/>
      <c r="EP178" s="169"/>
      <c r="EQ178" s="169"/>
      <c r="ER178" s="169"/>
      <c r="ES178" s="169"/>
      <c r="ET178" s="259"/>
      <c r="EU178" s="260"/>
      <c r="EV178" s="261"/>
      <c r="EW178" s="160"/>
      <c r="EX178" s="168"/>
      <c r="EY178" s="207"/>
      <c r="EZ178" s="207"/>
      <c r="FA178" s="207"/>
      <c r="FB178" s="207"/>
      <c r="FC178" s="207"/>
      <c r="FD178" s="169"/>
      <c r="FE178" s="169"/>
      <c r="FF178" s="169"/>
      <c r="FG178" s="169"/>
      <c r="FH178" s="169"/>
      <c r="FI178" s="259"/>
      <c r="FJ178" s="260"/>
      <c r="FK178" s="261"/>
      <c r="FL178" s="160"/>
      <c r="FM178" s="168"/>
      <c r="FN178" s="207"/>
      <c r="FO178" s="207"/>
      <c r="FP178" s="207"/>
      <c r="FQ178" s="207"/>
      <c r="FR178" s="207"/>
      <c r="FS178" s="169"/>
      <c r="FT178" s="169"/>
      <c r="FU178" s="169"/>
      <c r="FV178" s="169"/>
      <c r="FW178" s="169"/>
      <c r="FX178" s="259"/>
      <c r="FY178" s="260"/>
      <c r="FZ178" s="261"/>
      <c r="GA178" s="160"/>
      <c r="GB178" s="168"/>
      <c r="GC178" s="207"/>
      <c r="GD178" s="207"/>
      <c r="GE178" s="207"/>
      <c r="GF178" s="207"/>
      <c r="GG178" s="207"/>
      <c r="GH178" s="169"/>
      <c r="GI178" s="169"/>
      <c r="GJ178" s="169"/>
      <c r="GK178" s="169"/>
      <c r="GL178" s="169"/>
      <c r="GM178" s="259"/>
      <c r="GN178" s="260"/>
      <c r="GO178" s="261"/>
      <c r="GP178" s="160"/>
      <c r="GQ178" s="168"/>
      <c r="GR178" s="207"/>
      <c r="GS178" s="207"/>
      <c r="GT178" s="207"/>
      <c r="GU178" s="207"/>
      <c r="GV178" s="207"/>
      <c r="GW178" s="169"/>
      <c r="GX178" s="169"/>
      <c r="GY178" s="169"/>
      <c r="GZ178" s="169"/>
      <c r="HA178" s="169"/>
      <c r="HB178" s="259"/>
      <c r="HC178" s="260"/>
      <c r="HD178" s="261"/>
      <c r="HE178" s="160"/>
      <c r="HF178" s="168"/>
      <c r="HG178" s="207"/>
      <c r="HH178" s="207"/>
      <c r="HI178" s="207"/>
      <c r="HJ178" s="207"/>
      <c r="HK178" s="207"/>
      <c r="HL178" s="169"/>
      <c r="HM178" s="169"/>
      <c r="HN178" s="169"/>
      <c r="HO178" s="169"/>
      <c r="HP178" s="169"/>
      <c r="HQ178" s="259"/>
      <c r="HR178" s="260"/>
      <c r="HS178" s="261"/>
      <c r="HT178" s="160"/>
      <c r="HU178" s="168"/>
      <c r="HV178" s="207"/>
      <c r="HW178" s="207"/>
      <c r="HX178" s="207"/>
      <c r="HY178" s="207"/>
      <c r="HZ178" s="207"/>
      <c r="IA178" s="169"/>
      <c r="IB178" s="169"/>
      <c r="IC178" s="169"/>
      <c r="ID178" s="169"/>
      <c r="IE178" s="169"/>
      <c r="IF178" s="259"/>
      <c r="IG178" s="260"/>
      <c r="IH178" s="261"/>
      <c r="II178" s="160"/>
      <c r="IJ178" s="168"/>
      <c r="IK178" s="207"/>
      <c r="IL178" s="207"/>
      <c r="IM178" s="207"/>
      <c r="IN178" s="207"/>
      <c r="IO178" s="207"/>
      <c r="IP178" s="169"/>
      <c r="IQ178" s="169"/>
      <c r="IR178" s="169"/>
      <c r="IS178" s="169"/>
      <c r="IT178" s="169"/>
      <c r="IU178" s="259"/>
      <c r="IV178" s="260"/>
      <c r="IW178" s="261"/>
      <c r="IX178" s="160"/>
      <c r="IY178" s="168"/>
      <c r="IZ178" s="207"/>
      <c r="JA178" s="207"/>
      <c r="JB178" s="207"/>
      <c r="JC178" s="207"/>
      <c r="JD178" s="207"/>
      <c r="JE178" s="169"/>
      <c r="JF178" s="169"/>
      <c r="JG178" s="169"/>
      <c r="JH178" s="169"/>
      <c r="JI178" s="169"/>
      <c r="JJ178" s="259"/>
      <c r="JK178" s="260"/>
      <c r="JL178" s="261"/>
      <c r="JM178" s="160"/>
      <c r="JN178" s="168"/>
      <c r="JO178" s="207"/>
      <c r="JP178" s="207"/>
      <c r="JQ178" s="207"/>
      <c r="JR178" s="207"/>
      <c r="JS178" s="207"/>
      <c r="JT178" s="169"/>
      <c r="JU178" s="169"/>
      <c r="JV178" s="169"/>
      <c r="JW178" s="169"/>
      <c r="JX178" s="169"/>
      <c r="JY178" s="259"/>
      <c r="JZ178" s="260"/>
      <c r="KA178" s="261"/>
      <c r="KB178" s="160"/>
      <c r="KC178" s="168"/>
      <c r="KD178" s="207"/>
      <c r="KE178" s="207"/>
      <c r="KF178" s="207"/>
      <c r="KG178" s="207"/>
      <c r="KH178" s="207"/>
      <c r="KI178" s="169"/>
      <c r="KJ178" s="169"/>
      <c r="KK178" s="169"/>
      <c r="KL178" s="169"/>
      <c r="KM178" s="169"/>
      <c r="KN178" s="259"/>
      <c r="KO178" s="260"/>
      <c r="KP178" s="261"/>
      <c r="KQ178" s="160"/>
      <c r="KR178" s="168"/>
      <c r="KS178" s="207"/>
      <c r="KT178" s="207"/>
      <c r="KU178" s="207"/>
      <c r="KV178" s="207"/>
      <c r="KW178" s="207"/>
      <c r="KX178" s="169"/>
      <c r="KY178" s="169"/>
      <c r="KZ178" s="169"/>
      <c r="LA178" s="169"/>
      <c r="LB178" s="169"/>
      <c r="LC178" s="259"/>
      <c r="LD178" s="260"/>
      <c r="LE178" s="261"/>
      <c r="LF178" s="160"/>
      <c r="LG178" s="160"/>
      <c r="LH178" s="168"/>
      <c r="LI178" s="207"/>
      <c r="LJ178" s="207"/>
      <c r="LK178" s="207"/>
      <c r="LL178" s="207"/>
      <c r="LM178" s="207"/>
      <c r="LN178" s="207"/>
      <c r="LO178" s="207"/>
      <c r="LP178" s="169"/>
      <c r="LQ178" s="169"/>
      <c r="LR178" s="169"/>
      <c r="LS178" s="169"/>
      <c r="LT178" s="169"/>
      <c r="LU178" s="169"/>
      <c r="LV178" s="169"/>
      <c r="LW178" s="169"/>
      <c r="LX178" s="259"/>
      <c r="LY178" s="260"/>
      <c r="LZ178" s="261"/>
      <c r="MA178" s="160"/>
      <c r="MB178" s="160"/>
      <c r="MC178" s="168"/>
      <c r="MD178" s="207"/>
      <c r="ME178" s="207"/>
      <c r="MF178" s="207"/>
      <c r="MG178" s="207"/>
      <c r="MH178" s="207"/>
      <c r="MI178" s="207"/>
      <c r="MJ178" s="207"/>
      <c r="MK178" s="169"/>
      <c r="ML178" s="169"/>
      <c r="MM178" s="169"/>
      <c r="MN178" s="169"/>
      <c r="MO178" s="169"/>
      <c r="MP178" s="169"/>
      <c r="MQ178" s="169"/>
      <c r="MR178" s="169"/>
      <c r="MS178" s="259"/>
      <c r="MT178" s="260"/>
      <c r="MU178" s="261"/>
      <c r="MV178" s="160"/>
      <c r="MW178" s="19"/>
      <c r="MX178" s="168"/>
      <c r="MY178" s="207"/>
      <c r="MZ178" s="207"/>
      <c r="NA178" s="207"/>
      <c r="NB178" s="207"/>
      <c r="NC178" s="207"/>
      <c r="ND178" s="207"/>
      <c r="NE178" s="207"/>
      <c r="NF178" s="169"/>
      <c r="NG178" s="169"/>
      <c r="NH178" s="169"/>
      <c r="NI178" s="169"/>
      <c r="NJ178" s="169"/>
      <c r="NK178" s="169"/>
      <c r="NL178" s="169"/>
      <c r="NM178" s="169"/>
      <c r="NN178" s="259"/>
      <c r="NO178" s="260"/>
      <c r="NP178" s="261"/>
      <c r="NQ178" s="160"/>
      <c r="NR178" s="19"/>
      <c r="NS178" s="168"/>
      <c r="NT178" s="207"/>
      <c r="NU178" s="207"/>
      <c r="NV178" s="207"/>
      <c r="NW178" s="207"/>
      <c r="NX178" s="207"/>
      <c r="NY178" s="207"/>
      <c r="NZ178" s="207"/>
      <c r="OA178" s="169"/>
      <c r="OB178" s="169"/>
      <c r="OC178" s="169"/>
      <c r="OD178" s="169"/>
      <c r="OE178" s="169"/>
      <c r="OF178" s="169"/>
      <c r="OG178" s="169"/>
      <c r="OH178" s="169"/>
      <c r="OI178" s="259"/>
      <c r="OJ178" s="260"/>
      <c r="OK178" s="261"/>
      <c r="OL178" s="160"/>
      <c r="OM178" s="19"/>
      <c r="ON178" s="19"/>
      <c r="OO178" s="19"/>
      <c r="OP178" s="19"/>
      <c r="OQ178" s="168"/>
      <c r="OR178" s="494"/>
      <c r="OS178" s="494"/>
      <c r="OT178" s="494"/>
      <c r="OU178" s="494"/>
      <c r="OV178" s="494"/>
      <c r="OW178" s="169"/>
      <c r="OX178" s="169"/>
      <c r="OY178" s="169"/>
      <c r="OZ178" s="169"/>
      <c r="PA178" s="169"/>
      <c r="PB178" s="259"/>
      <c r="PC178" s="512"/>
      <c r="PD178" s="261"/>
      <c r="PE178" s="160"/>
      <c r="PF178" s="168"/>
      <c r="PG178" s="207"/>
      <c r="PH178" s="207"/>
      <c r="PI178" s="207"/>
      <c r="PJ178" s="207"/>
      <c r="PK178" s="207"/>
      <c r="PL178" s="169"/>
      <c r="PM178" s="169"/>
      <c r="PN178" s="169"/>
      <c r="PO178" s="169"/>
      <c r="PP178" s="169"/>
      <c r="PQ178" s="259"/>
      <c r="PR178" s="260"/>
      <c r="PS178" s="261"/>
      <c r="PT178" s="160"/>
      <c r="PU178" s="168"/>
      <c r="PV178" s="207"/>
      <c r="PW178" s="207"/>
      <c r="PX178" s="207"/>
      <c r="PY178" s="207"/>
      <c r="PZ178" s="207"/>
      <c r="QA178" s="169"/>
      <c r="QB178" s="169"/>
      <c r="QC178" s="169"/>
      <c r="QD178" s="169"/>
      <c r="QE178" s="169"/>
      <c r="QF178" s="259"/>
      <c r="QG178" s="260"/>
      <c r="QH178" s="261"/>
      <c r="QI178" s="160"/>
      <c r="QJ178" s="168"/>
      <c r="QK178" s="207"/>
      <c r="QL178" s="207"/>
      <c r="QM178" s="207"/>
      <c r="QN178" s="207"/>
      <c r="QO178" s="207"/>
      <c r="QP178" s="169"/>
      <c r="QQ178" s="169"/>
      <c r="QR178" s="169"/>
      <c r="QS178" s="169"/>
      <c r="QT178" s="169"/>
      <c r="QU178" s="259"/>
      <c r="QV178" s="260"/>
      <c r="QW178" s="261"/>
      <c r="QX178" s="160"/>
      <c r="QY178" s="168"/>
      <c r="QZ178" s="207"/>
      <c r="RA178" s="207"/>
      <c r="RB178" s="207"/>
      <c r="RC178" s="207"/>
      <c r="RD178" s="207"/>
      <c r="RE178" s="169"/>
      <c r="RF178" s="169"/>
      <c r="RG178" s="169"/>
      <c r="RH178" s="169"/>
      <c r="RI178" s="169"/>
      <c r="RJ178" s="259"/>
      <c r="RK178" s="260"/>
      <c r="RL178" s="261"/>
      <c r="RM178" s="160"/>
    </row>
    <row r="179" spans="1:481" ht="14.4">
      <c r="A179" s="168"/>
      <c r="B179" s="207"/>
      <c r="C179" s="207"/>
      <c r="D179" s="207"/>
      <c r="E179" s="207"/>
      <c r="F179" s="207"/>
      <c r="G179" s="169"/>
      <c r="H179" s="169"/>
      <c r="I179" s="169"/>
      <c r="J179" s="169"/>
      <c r="K179" s="169"/>
      <c r="L179" s="259"/>
      <c r="M179" s="260"/>
      <c r="N179" s="261"/>
      <c r="O179" s="160"/>
      <c r="P179" s="19"/>
      <c r="Q179" s="168"/>
      <c r="R179" s="207"/>
      <c r="S179" s="207"/>
      <c r="T179" s="207"/>
      <c r="U179" s="207"/>
      <c r="V179" s="207"/>
      <c r="W179" s="169"/>
      <c r="X179" s="169"/>
      <c r="Y179" s="169"/>
      <c r="Z179" s="169"/>
      <c r="AA179" s="169"/>
      <c r="AB179" s="259"/>
      <c r="AC179" s="260"/>
      <c r="AD179" s="261"/>
      <c r="AE179" s="160"/>
      <c r="AF179" s="168"/>
      <c r="AG179" s="207"/>
      <c r="AH179" s="207"/>
      <c r="AI179" s="207"/>
      <c r="AJ179" s="207"/>
      <c r="AK179" s="207"/>
      <c r="AL179" s="169"/>
      <c r="AM179" s="169"/>
      <c r="AN179" s="169"/>
      <c r="AO179" s="169"/>
      <c r="AP179" s="169"/>
      <c r="AQ179" s="259"/>
      <c r="AR179" s="260"/>
      <c r="AS179" s="261"/>
      <c r="AT179" s="160"/>
      <c r="AU179" s="168"/>
      <c r="AV179" s="207"/>
      <c r="AW179" s="207"/>
      <c r="AX179" s="207"/>
      <c r="AY179" s="207"/>
      <c r="AZ179" s="207"/>
      <c r="BA179" s="169"/>
      <c r="BB179" s="169"/>
      <c r="BC179" s="169"/>
      <c r="BD179" s="169"/>
      <c r="BE179" s="169"/>
      <c r="BF179" s="259"/>
      <c r="BG179" s="260"/>
      <c r="BH179" s="261"/>
      <c r="BI179" s="160"/>
      <c r="BJ179" s="160"/>
      <c r="BK179" s="168"/>
      <c r="BL179" s="207"/>
      <c r="BM179" s="207"/>
      <c r="BN179" s="207"/>
      <c r="BO179" s="207"/>
      <c r="BP179" s="207"/>
      <c r="BQ179" s="169"/>
      <c r="BR179" s="169"/>
      <c r="BS179" s="169"/>
      <c r="BT179" s="169"/>
      <c r="BU179" s="169"/>
      <c r="BV179" s="259"/>
      <c r="BW179" s="260"/>
      <c r="BX179" s="261"/>
      <c r="BY179" s="160"/>
      <c r="BZ179" s="160"/>
      <c r="CA179" s="168"/>
      <c r="CB179" s="207"/>
      <c r="CC179" s="207"/>
      <c r="CD179" s="207"/>
      <c r="CE179" s="207"/>
      <c r="CF179" s="207"/>
      <c r="CG179" s="169"/>
      <c r="CH179" s="169"/>
      <c r="CI179" s="169"/>
      <c r="CJ179" s="169"/>
      <c r="CK179" s="169"/>
      <c r="CL179" s="259"/>
      <c r="CM179" s="260"/>
      <c r="CN179" s="261"/>
      <c r="CO179" s="160"/>
      <c r="CP179" s="168"/>
      <c r="CQ179" s="395"/>
      <c r="CR179" s="395"/>
      <c r="CS179" s="395"/>
      <c r="CT179" s="395"/>
      <c r="CU179" s="395"/>
      <c r="CV179" s="169"/>
      <c r="CW179" s="169"/>
      <c r="CX179" s="169"/>
      <c r="CY179" s="169"/>
      <c r="CZ179" s="169"/>
      <c r="DA179" s="259"/>
      <c r="DB179" s="419"/>
      <c r="DC179" s="261"/>
      <c r="DD179" s="160"/>
      <c r="DE179" s="168"/>
      <c r="DF179" s="207"/>
      <c r="DG179" s="207"/>
      <c r="DH179" s="207"/>
      <c r="DI179" s="207"/>
      <c r="DJ179" s="207"/>
      <c r="DK179" s="169"/>
      <c r="DL179" s="169"/>
      <c r="DM179" s="169"/>
      <c r="DN179" s="169"/>
      <c r="DO179" s="169"/>
      <c r="DP179" s="259"/>
      <c r="DQ179" s="260"/>
      <c r="DR179" s="261"/>
      <c r="DS179" s="160"/>
      <c r="DT179" s="168"/>
      <c r="DU179" s="207"/>
      <c r="DV179" s="207"/>
      <c r="DW179" s="207"/>
      <c r="DX179" s="207"/>
      <c r="DY179" s="207"/>
      <c r="DZ179" s="169"/>
      <c r="EA179" s="169"/>
      <c r="EB179" s="169"/>
      <c r="EC179" s="169"/>
      <c r="ED179" s="169"/>
      <c r="EE179" s="259"/>
      <c r="EF179" s="260"/>
      <c r="EG179" s="261"/>
      <c r="EH179" s="160"/>
      <c r="EI179" s="168"/>
      <c r="EJ179" s="207"/>
      <c r="EK179" s="207"/>
      <c r="EL179" s="207"/>
      <c r="EM179" s="207"/>
      <c r="EN179" s="207"/>
      <c r="EO179" s="169"/>
      <c r="EP179" s="169"/>
      <c r="EQ179" s="169"/>
      <c r="ER179" s="169"/>
      <c r="ES179" s="169"/>
      <c r="ET179" s="259"/>
      <c r="EU179" s="260"/>
      <c r="EV179" s="261"/>
      <c r="EW179" s="160"/>
      <c r="EX179" s="168"/>
      <c r="EY179" s="207"/>
      <c r="EZ179" s="207"/>
      <c r="FA179" s="207"/>
      <c r="FB179" s="207"/>
      <c r="FC179" s="207"/>
      <c r="FD179" s="169"/>
      <c r="FE179" s="169"/>
      <c r="FF179" s="169"/>
      <c r="FG179" s="169"/>
      <c r="FH179" s="169"/>
      <c r="FI179" s="259"/>
      <c r="FJ179" s="260"/>
      <c r="FK179" s="261"/>
      <c r="FL179" s="160"/>
      <c r="FM179" s="168"/>
      <c r="FN179" s="207"/>
      <c r="FO179" s="207"/>
      <c r="FP179" s="207"/>
      <c r="FQ179" s="207"/>
      <c r="FR179" s="207"/>
      <c r="FS179" s="169"/>
      <c r="FT179" s="169"/>
      <c r="FU179" s="169"/>
      <c r="FV179" s="169"/>
      <c r="FW179" s="169"/>
      <c r="FX179" s="259"/>
      <c r="FY179" s="260"/>
      <c r="FZ179" s="261"/>
      <c r="GA179" s="160"/>
      <c r="GB179" s="168"/>
      <c r="GC179" s="207"/>
      <c r="GD179" s="207"/>
      <c r="GE179" s="207"/>
      <c r="GF179" s="207"/>
      <c r="GG179" s="207"/>
      <c r="GH179" s="169"/>
      <c r="GI179" s="169"/>
      <c r="GJ179" s="169"/>
      <c r="GK179" s="169"/>
      <c r="GL179" s="169"/>
      <c r="GM179" s="259"/>
      <c r="GN179" s="260"/>
      <c r="GO179" s="261"/>
      <c r="GP179" s="160"/>
      <c r="GQ179" s="168"/>
      <c r="GR179" s="207"/>
      <c r="GS179" s="207"/>
      <c r="GT179" s="207"/>
      <c r="GU179" s="207"/>
      <c r="GV179" s="207"/>
      <c r="GW179" s="169"/>
      <c r="GX179" s="169"/>
      <c r="GY179" s="169"/>
      <c r="GZ179" s="169"/>
      <c r="HA179" s="169"/>
      <c r="HB179" s="259"/>
      <c r="HC179" s="260"/>
      <c r="HD179" s="261"/>
      <c r="HE179" s="160"/>
      <c r="HF179" s="168"/>
      <c r="HG179" s="207"/>
      <c r="HH179" s="207"/>
      <c r="HI179" s="207"/>
      <c r="HJ179" s="207"/>
      <c r="HK179" s="207"/>
      <c r="HL179" s="169"/>
      <c r="HM179" s="169"/>
      <c r="HN179" s="169"/>
      <c r="HO179" s="169"/>
      <c r="HP179" s="169"/>
      <c r="HQ179" s="259"/>
      <c r="HR179" s="260"/>
      <c r="HS179" s="261"/>
      <c r="HT179" s="160"/>
      <c r="HU179" s="168"/>
      <c r="HV179" s="207"/>
      <c r="HW179" s="207"/>
      <c r="HX179" s="207"/>
      <c r="HY179" s="207"/>
      <c r="HZ179" s="207"/>
      <c r="IA179" s="169"/>
      <c r="IB179" s="169"/>
      <c r="IC179" s="169"/>
      <c r="ID179" s="169"/>
      <c r="IE179" s="169"/>
      <c r="IF179" s="259"/>
      <c r="IG179" s="260"/>
      <c r="IH179" s="261"/>
      <c r="II179" s="160"/>
      <c r="IJ179" s="168"/>
      <c r="IK179" s="207"/>
      <c r="IL179" s="207"/>
      <c r="IM179" s="207"/>
      <c r="IN179" s="207"/>
      <c r="IO179" s="207"/>
      <c r="IP179" s="169"/>
      <c r="IQ179" s="169"/>
      <c r="IR179" s="169"/>
      <c r="IS179" s="169"/>
      <c r="IT179" s="169"/>
      <c r="IU179" s="259"/>
      <c r="IV179" s="260"/>
      <c r="IW179" s="261"/>
      <c r="IX179" s="160"/>
      <c r="IY179" s="168"/>
      <c r="IZ179" s="207"/>
      <c r="JA179" s="207"/>
      <c r="JB179" s="207"/>
      <c r="JC179" s="207"/>
      <c r="JD179" s="207"/>
      <c r="JE179" s="169"/>
      <c r="JF179" s="169"/>
      <c r="JG179" s="169"/>
      <c r="JH179" s="169"/>
      <c r="JI179" s="169"/>
      <c r="JJ179" s="259"/>
      <c r="JK179" s="260"/>
      <c r="JL179" s="261"/>
      <c r="JM179" s="160"/>
      <c r="JN179" s="168"/>
      <c r="JO179" s="207"/>
      <c r="JP179" s="207"/>
      <c r="JQ179" s="207"/>
      <c r="JR179" s="207"/>
      <c r="JS179" s="207"/>
      <c r="JT179" s="169"/>
      <c r="JU179" s="169"/>
      <c r="JV179" s="169"/>
      <c r="JW179" s="169"/>
      <c r="JX179" s="169"/>
      <c r="JY179" s="259"/>
      <c r="JZ179" s="260"/>
      <c r="KA179" s="261"/>
      <c r="KB179" s="160"/>
      <c r="KC179" s="168"/>
      <c r="KD179" s="207"/>
      <c r="KE179" s="207"/>
      <c r="KF179" s="207"/>
      <c r="KG179" s="207"/>
      <c r="KH179" s="207"/>
      <c r="KI179" s="169"/>
      <c r="KJ179" s="169"/>
      <c r="KK179" s="169"/>
      <c r="KL179" s="169"/>
      <c r="KM179" s="169"/>
      <c r="KN179" s="259"/>
      <c r="KO179" s="260"/>
      <c r="KP179" s="261"/>
      <c r="KQ179" s="160"/>
      <c r="KR179" s="168"/>
      <c r="KS179" s="207"/>
      <c r="KT179" s="207"/>
      <c r="KU179" s="207"/>
      <c r="KV179" s="207"/>
      <c r="KW179" s="207"/>
      <c r="KX179" s="169"/>
      <c r="KY179" s="169"/>
      <c r="KZ179" s="169"/>
      <c r="LA179" s="169"/>
      <c r="LB179" s="169"/>
      <c r="LC179" s="259"/>
      <c r="LD179" s="260"/>
      <c r="LE179" s="261"/>
      <c r="LF179" s="160"/>
      <c r="LG179" s="160"/>
      <c r="LH179" s="168"/>
      <c r="LI179" s="207"/>
      <c r="LJ179" s="207"/>
      <c r="LK179" s="207"/>
      <c r="LL179" s="207"/>
      <c r="LM179" s="207"/>
      <c r="LN179" s="207"/>
      <c r="LO179" s="207"/>
      <c r="LP179" s="169"/>
      <c r="LQ179" s="169"/>
      <c r="LR179" s="169"/>
      <c r="LS179" s="169"/>
      <c r="LT179" s="169"/>
      <c r="LU179" s="169"/>
      <c r="LV179" s="169"/>
      <c r="LW179" s="169"/>
      <c r="LX179" s="259"/>
      <c r="LY179" s="260"/>
      <c r="LZ179" s="261"/>
      <c r="MA179" s="160"/>
      <c r="MB179" s="160"/>
      <c r="MC179" s="168"/>
      <c r="MD179" s="207"/>
      <c r="ME179" s="207"/>
      <c r="MF179" s="207"/>
      <c r="MG179" s="207"/>
      <c r="MH179" s="207"/>
      <c r="MI179" s="207"/>
      <c r="MJ179" s="207"/>
      <c r="MK179" s="169"/>
      <c r="ML179" s="169"/>
      <c r="MM179" s="169"/>
      <c r="MN179" s="169"/>
      <c r="MO179" s="169"/>
      <c r="MP179" s="169"/>
      <c r="MQ179" s="169"/>
      <c r="MR179" s="169"/>
      <c r="MS179" s="259"/>
      <c r="MT179" s="260"/>
      <c r="MU179" s="261"/>
      <c r="MV179" s="160"/>
      <c r="MW179" s="19"/>
      <c r="MX179" s="168"/>
      <c r="MY179" s="207"/>
      <c r="MZ179" s="207"/>
      <c r="NA179" s="207"/>
      <c r="NB179" s="207"/>
      <c r="NC179" s="207"/>
      <c r="ND179" s="207"/>
      <c r="NE179" s="207"/>
      <c r="NF179" s="169"/>
      <c r="NG179" s="169"/>
      <c r="NH179" s="169"/>
      <c r="NI179" s="169"/>
      <c r="NJ179" s="169"/>
      <c r="NK179" s="169"/>
      <c r="NL179" s="169"/>
      <c r="NM179" s="169"/>
      <c r="NN179" s="259"/>
      <c r="NO179" s="260"/>
      <c r="NP179" s="261"/>
      <c r="NQ179" s="160"/>
      <c r="NR179" s="19"/>
      <c r="NS179" s="168"/>
      <c r="NT179" s="207"/>
      <c r="NU179" s="207"/>
      <c r="NV179" s="207"/>
      <c r="NW179" s="207"/>
      <c r="NX179" s="207"/>
      <c r="NY179" s="207"/>
      <c r="NZ179" s="207"/>
      <c r="OA179" s="169"/>
      <c r="OB179" s="169"/>
      <c r="OC179" s="169"/>
      <c r="OD179" s="169"/>
      <c r="OE179" s="169"/>
      <c r="OF179" s="169"/>
      <c r="OG179" s="169"/>
      <c r="OH179" s="169"/>
      <c r="OI179" s="259"/>
      <c r="OJ179" s="260"/>
      <c r="OK179" s="261"/>
      <c r="OL179" s="160"/>
      <c r="OM179" s="19"/>
      <c r="ON179" s="19"/>
      <c r="OO179" s="19"/>
      <c r="OP179" s="19"/>
      <c r="OQ179" s="168"/>
      <c r="OR179" s="494"/>
      <c r="OS179" s="494"/>
      <c r="OT179" s="494"/>
      <c r="OU179" s="494"/>
      <c r="OV179" s="494"/>
      <c r="OW179" s="169"/>
      <c r="OX179" s="169"/>
      <c r="OY179" s="169"/>
      <c r="OZ179" s="169"/>
      <c r="PA179" s="169"/>
      <c r="PB179" s="259"/>
      <c r="PC179" s="512"/>
      <c r="PD179" s="261"/>
      <c r="PE179" s="160"/>
      <c r="PF179" s="168"/>
      <c r="PG179" s="207"/>
      <c r="PH179" s="207"/>
      <c r="PI179" s="207"/>
      <c r="PJ179" s="207"/>
      <c r="PK179" s="207"/>
      <c r="PL179" s="169"/>
      <c r="PM179" s="169"/>
      <c r="PN179" s="169"/>
      <c r="PO179" s="169"/>
      <c r="PP179" s="169"/>
      <c r="PQ179" s="259"/>
      <c r="PR179" s="260"/>
      <c r="PS179" s="261"/>
      <c r="PT179" s="160"/>
      <c r="PU179" s="168"/>
      <c r="PV179" s="207"/>
      <c r="PW179" s="207"/>
      <c r="PX179" s="207"/>
      <c r="PY179" s="207"/>
      <c r="PZ179" s="207"/>
      <c r="QA179" s="169"/>
      <c r="QB179" s="169"/>
      <c r="QC179" s="169"/>
      <c r="QD179" s="169"/>
      <c r="QE179" s="169"/>
      <c r="QF179" s="259"/>
      <c r="QG179" s="260"/>
      <c r="QH179" s="261"/>
      <c r="QI179" s="160"/>
      <c r="QJ179" s="168"/>
      <c r="QK179" s="207"/>
      <c r="QL179" s="207"/>
      <c r="QM179" s="207"/>
      <c r="QN179" s="207"/>
      <c r="QO179" s="207"/>
      <c r="QP179" s="169"/>
      <c r="QQ179" s="169"/>
      <c r="QR179" s="169"/>
      <c r="QS179" s="169"/>
      <c r="QT179" s="169"/>
      <c r="QU179" s="259"/>
      <c r="QV179" s="260"/>
      <c r="QW179" s="261"/>
      <c r="QX179" s="160"/>
      <c r="QY179" s="168"/>
      <c r="QZ179" s="207"/>
      <c r="RA179" s="207"/>
      <c r="RB179" s="207"/>
      <c r="RC179" s="207"/>
      <c r="RD179" s="207"/>
      <c r="RE179" s="169"/>
      <c r="RF179" s="169"/>
      <c r="RG179" s="169"/>
      <c r="RH179" s="169"/>
      <c r="RI179" s="169"/>
      <c r="RJ179" s="259"/>
      <c r="RK179" s="260"/>
      <c r="RL179" s="261"/>
      <c r="RM179" s="160"/>
    </row>
    <row r="180" spans="1:481" ht="14.4">
      <c r="A180" s="257"/>
      <c r="B180" s="258"/>
      <c r="C180" s="258"/>
      <c r="D180" s="257"/>
      <c r="E180" s="257"/>
      <c r="F180" s="257"/>
      <c r="G180" s="169"/>
      <c r="H180" s="169"/>
      <c r="I180" s="169"/>
      <c r="J180" s="169"/>
      <c r="K180" s="169"/>
      <c r="L180" s="259"/>
      <c r="M180" s="260"/>
      <c r="N180" s="261"/>
      <c r="O180" s="160"/>
      <c r="P180" s="19"/>
      <c r="Q180" s="257"/>
      <c r="R180" s="258"/>
      <c r="S180" s="258"/>
      <c r="T180" s="257"/>
      <c r="U180" s="257"/>
      <c r="V180" s="257"/>
      <c r="W180" s="169"/>
      <c r="X180" s="169"/>
      <c r="Y180" s="169"/>
      <c r="Z180" s="169"/>
      <c r="AA180" s="169"/>
      <c r="AB180" s="259"/>
      <c r="AC180" s="260"/>
      <c r="AD180" s="261"/>
      <c r="AE180" s="160"/>
      <c r="AF180" s="257"/>
      <c r="AG180" s="258"/>
      <c r="AH180" s="258"/>
      <c r="AI180" s="257"/>
      <c r="AJ180" s="257"/>
      <c r="AK180" s="257"/>
      <c r="AL180" s="169"/>
      <c r="AM180" s="169"/>
      <c r="AN180" s="169"/>
      <c r="AO180" s="169"/>
      <c r="AP180" s="169"/>
      <c r="AQ180" s="259"/>
      <c r="AR180" s="260"/>
      <c r="AS180" s="261"/>
      <c r="AT180" s="160"/>
      <c r="AU180" s="257"/>
      <c r="AV180" s="258"/>
      <c r="AW180" s="258"/>
      <c r="AX180" s="257"/>
      <c r="AY180" s="257"/>
      <c r="AZ180" s="257"/>
      <c r="BA180" s="169"/>
      <c r="BB180" s="169"/>
      <c r="BC180" s="169"/>
      <c r="BD180" s="169"/>
      <c r="BE180" s="169"/>
      <c r="BF180" s="259"/>
      <c r="BG180" s="260"/>
      <c r="BH180" s="261"/>
      <c r="BI180" s="160"/>
      <c r="BJ180" s="160"/>
      <c r="BK180" s="257"/>
      <c r="BL180" s="258"/>
      <c r="BM180" s="258"/>
      <c r="BN180" s="257"/>
      <c r="BO180" s="257"/>
      <c r="BP180" s="257"/>
      <c r="BQ180" s="169"/>
      <c r="BR180" s="169"/>
      <c r="BS180" s="169"/>
      <c r="BT180" s="169"/>
      <c r="BU180" s="169"/>
      <c r="BV180" s="259"/>
      <c r="BW180" s="260"/>
      <c r="BX180" s="261"/>
      <c r="BY180" s="160"/>
      <c r="BZ180" s="160"/>
      <c r="CA180" s="257"/>
      <c r="CB180" s="258"/>
      <c r="CC180" s="258"/>
      <c r="CD180" s="257"/>
      <c r="CE180" s="257"/>
      <c r="CF180" s="257"/>
      <c r="CG180" s="169"/>
      <c r="CH180" s="169"/>
      <c r="CI180" s="169"/>
      <c r="CJ180" s="169"/>
      <c r="CK180" s="169"/>
      <c r="CL180" s="259"/>
      <c r="CM180" s="260"/>
      <c r="CN180" s="261"/>
      <c r="CO180" s="160"/>
      <c r="CP180" s="417"/>
      <c r="CQ180" s="418"/>
      <c r="CR180" s="418"/>
      <c r="CS180" s="417"/>
      <c r="CT180" s="417"/>
      <c r="CU180" s="417"/>
      <c r="CV180" s="169"/>
      <c r="CW180" s="169"/>
      <c r="CX180" s="169"/>
      <c r="CY180" s="169"/>
      <c r="CZ180" s="169"/>
      <c r="DA180" s="259"/>
      <c r="DB180" s="419"/>
      <c r="DC180" s="261"/>
      <c r="DD180" s="160"/>
      <c r="DE180" s="257"/>
      <c r="DF180" s="258"/>
      <c r="DG180" s="258"/>
      <c r="DH180" s="257"/>
      <c r="DI180" s="257"/>
      <c r="DJ180" s="257"/>
      <c r="DK180" s="169"/>
      <c r="DL180" s="169"/>
      <c r="DM180" s="169"/>
      <c r="DN180" s="169"/>
      <c r="DO180" s="169"/>
      <c r="DP180" s="259"/>
      <c r="DQ180" s="260"/>
      <c r="DR180" s="261"/>
      <c r="DS180" s="160"/>
      <c r="DT180" s="257"/>
      <c r="DU180" s="258"/>
      <c r="DV180" s="258"/>
      <c r="DW180" s="257"/>
      <c r="DX180" s="257"/>
      <c r="DY180" s="257"/>
      <c r="DZ180" s="169"/>
      <c r="EA180" s="169"/>
      <c r="EB180" s="169"/>
      <c r="EC180" s="169"/>
      <c r="ED180" s="169"/>
      <c r="EE180" s="259"/>
      <c r="EF180" s="260"/>
      <c r="EG180" s="261"/>
      <c r="EH180" s="160"/>
      <c r="EI180" s="257"/>
      <c r="EJ180" s="258"/>
      <c r="EK180" s="258"/>
      <c r="EL180" s="257"/>
      <c r="EM180" s="257"/>
      <c r="EN180" s="257"/>
      <c r="EO180" s="169"/>
      <c r="EP180" s="169"/>
      <c r="EQ180" s="169"/>
      <c r="ER180" s="169"/>
      <c r="ES180" s="169"/>
      <c r="ET180" s="259"/>
      <c r="EU180" s="260"/>
      <c r="EV180" s="261"/>
      <c r="EW180" s="160"/>
      <c r="EX180" s="257"/>
      <c r="EY180" s="258"/>
      <c r="EZ180" s="258"/>
      <c r="FA180" s="257"/>
      <c r="FB180" s="257"/>
      <c r="FC180" s="257"/>
      <c r="FD180" s="169"/>
      <c r="FE180" s="169"/>
      <c r="FF180" s="169"/>
      <c r="FG180" s="169"/>
      <c r="FH180" s="169"/>
      <c r="FI180" s="259"/>
      <c r="FJ180" s="260"/>
      <c r="FK180" s="261"/>
      <c r="FL180" s="160"/>
      <c r="FM180" s="257"/>
      <c r="FN180" s="258"/>
      <c r="FO180" s="258"/>
      <c r="FP180" s="257"/>
      <c r="FQ180" s="257"/>
      <c r="FR180" s="257"/>
      <c r="FS180" s="169"/>
      <c r="FT180" s="169"/>
      <c r="FU180" s="169"/>
      <c r="FV180" s="169"/>
      <c r="FW180" s="169"/>
      <c r="FX180" s="259"/>
      <c r="FY180" s="260"/>
      <c r="FZ180" s="261"/>
      <c r="GA180" s="160"/>
      <c r="GB180" s="257"/>
      <c r="GC180" s="258"/>
      <c r="GD180" s="258"/>
      <c r="GE180" s="257"/>
      <c r="GF180" s="257"/>
      <c r="GG180" s="257"/>
      <c r="GH180" s="169"/>
      <c r="GI180" s="169"/>
      <c r="GJ180" s="169"/>
      <c r="GK180" s="169"/>
      <c r="GL180" s="169"/>
      <c r="GM180" s="259"/>
      <c r="GN180" s="260"/>
      <c r="GO180" s="261"/>
      <c r="GP180" s="160"/>
      <c r="GQ180" s="257"/>
      <c r="GR180" s="258"/>
      <c r="GS180" s="258"/>
      <c r="GT180" s="257"/>
      <c r="GU180" s="257"/>
      <c r="GV180" s="257"/>
      <c r="GW180" s="169"/>
      <c r="GX180" s="169"/>
      <c r="GY180" s="169"/>
      <c r="GZ180" s="169"/>
      <c r="HA180" s="169"/>
      <c r="HB180" s="259"/>
      <c r="HC180" s="260"/>
      <c r="HD180" s="261"/>
      <c r="HE180" s="160"/>
      <c r="HF180" s="257"/>
      <c r="HG180" s="258"/>
      <c r="HH180" s="258"/>
      <c r="HI180" s="257"/>
      <c r="HJ180" s="257"/>
      <c r="HK180" s="257"/>
      <c r="HL180" s="169"/>
      <c r="HM180" s="169"/>
      <c r="HN180" s="169"/>
      <c r="HO180" s="169"/>
      <c r="HP180" s="169"/>
      <c r="HQ180" s="259"/>
      <c r="HR180" s="260"/>
      <c r="HS180" s="261"/>
      <c r="HT180" s="160"/>
      <c r="HU180" s="257"/>
      <c r="HV180" s="258"/>
      <c r="HW180" s="258"/>
      <c r="HX180" s="257"/>
      <c r="HY180" s="257"/>
      <c r="HZ180" s="257"/>
      <c r="IA180" s="169"/>
      <c r="IB180" s="169"/>
      <c r="IC180" s="169"/>
      <c r="ID180" s="169"/>
      <c r="IE180" s="169"/>
      <c r="IF180" s="259"/>
      <c r="IG180" s="260"/>
      <c r="IH180" s="261"/>
      <c r="II180" s="160"/>
      <c r="IJ180" s="257"/>
      <c r="IK180" s="258"/>
      <c r="IL180" s="258"/>
      <c r="IM180" s="257"/>
      <c r="IN180" s="257"/>
      <c r="IO180" s="257"/>
      <c r="IP180" s="169"/>
      <c r="IQ180" s="169"/>
      <c r="IR180" s="169"/>
      <c r="IS180" s="169"/>
      <c r="IT180" s="169"/>
      <c r="IU180" s="259"/>
      <c r="IV180" s="260"/>
      <c r="IW180" s="261"/>
      <c r="IX180" s="160"/>
      <c r="IY180" s="257"/>
      <c r="IZ180" s="258"/>
      <c r="JA180" s="258"/>
      <c r="JB180" s="257"/>
      <c r="JC180" s="257"/>
      <c r="JD180" s="257"/>
      <c r="JE180" s="169"/>
      <c r="JF180" s="169"/>
      <c r="JG180" s="169"/>
      <c r="JH180" s="169"/>
      <c r="JI180" s="169"/>
      <c r="JJ180" s="259"/>
      <c r="JK180" s="260"/>
      <c r="JL180" s="261"/>
      <c r="JM180" s="160"/>
      <c r="JN180" s="257"/>
      <c r="JO180" s="258"/>
      <c r="JP180" s="258"/>
      <c r="JQ180" s="257"/>
      <c r="JR180" s="257"/>
      <c r="JS180" s="257"/>
      <c r="JT180" s="169"/>
      <c r="JU180" s="169"/>
      <c r="JV180" s="169"/>
      <c r="JW180" s="169"/>
      <c r="JX180" s="169"/>
      <c r="JY180" s="259"/>
      <c r="JZ180" s="260"/>
      <c r="KA180" s="261"/>
      <c r="KB180" s="160"/>
      <c r="KC180" s="257"/>
      <c r="KD180" s="258"/>
      <c r="KE180" s="258"/>
      <c r="KF180" s="257"/>
      <c r="KG180" s="257"/>
      <c r="KH180" s="257"/>
      <c r="KI180" s="169"/>
      <c r="KJ180" s="169"/>
      <c r="KK180" s="169"/>
      <c r="KL180" s="169"/>
      <c r="KM180" s="169"/>
      <c r="KN180" s="259"/>
      <c r="KO180" s="260"/>
      <c r="KP180" s="261"/>
      <c r="KQ180" s="160"/>
      <c r="KR180" s="257"/>
      <c r="KS180" s="258"/>
      <c r="KT180" s="257"/>
      <c r="KU180" s="257"/>
      <c r="KV180" s="257"/>
      <c r="KW180" s="257"/>
      <c r="KX180" s="169"/>
      <c r="KY180" s="169"/>
      <c r="KZ180" s="169"/>
      <c r="LA180" s="169"/>
      <c r="LB180" s="169"/>
      <c r="LC180" s="259"/>
      <c r="LD180" s="260"/>
      <c r="LE180" s="261"/>
      <c r="LF180" s="160"/>
      <c r="LG180" s="160"/>
      <c r="LH180" s="257"/>
      <c r="LI180" s="257"/>
      <c r="LJ180" s="257"/>
      <c r="LK180" s="257"/>
      <c r="LL180" s="257"/>
      <c r="LM180" s="257"/>
      <c r="LN180" s="257"/>
      <c r="LO180" s="257"/>
      <c r="LP180" s="169"/>
      <c r="LQ180" s="169"/>
      <c r="LR180" s="169"/>
      <c r="LS180" s="169"/>
      <c r="LT180" s="169"/>
      <c r="LU180" s="169"/>
      <c r="LV180" s="169"/>
      <c r="LW180" s="169"/>
      <c r="LX180" s="259"/>
      <c r="LY180" s="260"/>
      <c r="LZ180" s="261"/>
      <c r="MA180" s="160"/>
      <c r="MB180" s="160"/>
      <c r="MC180" s="257"/>
      <c r="MD180" s="257"/>
      <c r="ME180" s="257"/>
      <c r="MF180" s="257"/>
      <c r="MG180" s="257"/>
      <c r="MH180" s="257"/>
      <c r="MI180" s="257"/>
      <c r="MJ180" s="257"/>
      <c r="MK180" s="169"/>
      <c r="ML180" s="169"/>
      <c r="MM180" s="169"/>
      <c r="MN180" s="169"/>
      <c r="MO180" s="169"/>
      <c r="MP180" s="169"/>
      <c r="MQ180" s="169"/>
      <c r="MR180" s="169"/>
      <c r="MS180" s="259"/>
      <c r="MT180" s="260"/>
      <c r="MU180" s="261"/>
      <c r="MV180" s="160"/>
      <c r="MW180" s="19"/>
      <c r="MX180" s="257"/>
      <c r="MY180" s="257"/>
      <c r="MZ180" s="257"/>
      <c r="NA180" s="257"/>
      <c r="NB180" s="257"/>
      <c r="NC180" s="257"/>
      <c r="ND180" s="257"/>
      <c r="NE180" s="257"/>
      <c r="NF180" s="169"/>
      <c r="NG180" s="169"/>
      <c r="NH180" s="169"/>
      <c r="NI180" s="169"/>
      <c r="NJ180" s="169"/>
      <c r="NK180" s="169"/>
      <c r="NL180" s="169"/>
      <c r="NM180" s="169"/>
      <c r="NN180" s="259"/>
      <c r="NO180" s="260"/>
      <c r="NP180" s="261"/>
      <c r="NQ180" s="160"/>
      <c r="NR180" s="19"/>
      <c r="NS180" s="257"/>
      <c r="NT180" s="257"/>
      <c r="NU180" s="257"/>
      <c r="NV180" s="257"/>
      <c r="NW180" s="257"/>
      <c r="NX180" s="257"/>
      <c r="NY180" s="257"/>
      <c r="NZ180" s="257"/>
      <c r="OA180" s="169"/>
      <c r="OB180" s="169"/>
      <c r="OC180" s="169"/>
      <c r="OD180" s="169"/>
      <c r="OE180" s="169"/>
      <c r="OF180" s="169"/>
      <c r="OG180" s="169"/>
      <c r="OH180" s="169"/>
      <c r="OI180" s="259"/>
      <c r="OJ180" s="260"/>
      <c r="OK180" s="261"/>
      <c r="OL180" s="160"/>
      <c r="OM180" s="19"/>
      <c r="ON180" s="19"/>
      <c r="OO180" s="19"/>
      <c r="OP180" s="19"/>
      <c r="OQ180" s="510"/>
      <c r="OR180" s="511"/>
      <c r="OS180" s="511"/>
      <c r="OT180" s="510"/>
      <c r="OU180" s="510"/>
      <c r="OV180" s="510"/>
      <c r="OW180" s="169"/>
      <c r="OX180" s="169"/>
      <c r="OY180" s="169"/>
      <c r="OZ180" s="169"/>
      <c r="PA180" s="169"/>
      <c r="PB180" s="259"/>
      <c r="PC180" s="512"/>
      <c r="PD180" s="261"/>
      <c r="PE180" s="160"/>
      <c r="PF180" s="257"/>
      <c r="PG180" s="258"/>
      <c r="PH180" s="258"/>
      <c r="PI180" s="257"/>
      <c r="PJ180" s="257"/>
      <c r="PK180" s="257"/>
      <c r="PL180" s="169"/>
      <c r="PM180" s="169"/>
      <c r="PN180" s="169"/>
      <c r="PO180" s="169"/>
      <c r="PP180" s="169"/>
      <c r="PQ180" s="259"/>
      <c r="PR180" s="260"/>
      <c r="PS180" s="261"/>
      <c r="PT180" s="160"/>
      <c r="PU180" s="257"/>
      <c r="PV180" s="258"/>
      <c r="PW180" s="258"/>
      <c r="PX180" s="257"/>
      <c r="PY180" s="257"/>
      <c r="PZ180" s="257"/>
      <c r="QA180" s="169"/>
      <c r="QB180" s="169"/>
      <c r="QC180" s="169"/>
      <c r="QD180" s="169"/>
      <c r="QE180" s="169"/>
      <c r="QF180" s="259"/>
      <c r="QG180" s="260"/>
      <c r="QH180" s="261"/>
      <c r="QI180" s="160"/>
      <c r="QJ180" s="257"/>
      <c r="QK180" s="258"/>
      <c r="QL180" s="258"/>
      <c r="QM180" s="257"/>
      <c r="QN180" s="257"/>
      <c r="QO180" s="257"/>
      <c r="QP180" s="169"/>
      <c r="QQ180" s="169"/>
      <c r="QR180" s="169"/>
      <c r="QS180" s="169"/>
      <c r="QT180" s="169"/>
      <c r="QU180" s="259"/>
      <c r="QV180" s="260"/>
      <c r="QW180" s="261"/>
      <c r="QX180" s="160"/>
      <c r="QY180" s="257"/>
      <c r="QZ180" s="258"/>
      <c r="RA180" s="258"/>
      <c r="RB180" s="257"/>
      <c r="RC180" s="257"/>
      <c r="RD180" s="257"/>
      <c r="RE180" s="169"/>
      <c r="RF180" s="169"/>
      <c r="RG180" s="169"/>
      <c r="RH180" s="169"/>
      <c r="RI180" s="169"/>
      <c r="RJ180" s="259"/>
      <c r="RK180" s="260"/>
      <c r="RL180" s="261"/>
      <c r="RM180" s="160"/>
    </row>
    <row r="181" spans="1:481" ht="14.4">
      <c r="A181" s="168"/>
      <c r="B181" s="207"/>
      <c r="C181" s="207"/>
      <c r="D181" s="207"/>
      <c r="E181" s="207"/>
      <c r="F181" s="207"/>
      <c r="G181" s="169"/>
      <c r="H181" s="169"/>
      <c r="I181" s="169"/>
      <c r="J181" s="169"/>
      <c r="K181" s="169"/>
      <c r="L181" s="259"/>
      <c r="M181" s="260"/>
      <c r="N181" s="261"/>
      <c r="O181" s="160"/>
      <c r="P181" s="19"/>
      <c r="Q181" s="168"/>
      <c r="R181" s="207"/>
      <c r="S181" s="207"/>
      <c r="T181" s="207"/>
      <c r="U181" s="207"/>
      <c r="V181" s="207"/>
      <c r="W181" s="169"/>
      <c r="X181" s="169"/>
      <c r="Y181" s="169"/>
      <c r="Z181" s="169"/>
      <c r="AA181" s="169"/>
      <c r="AB181" s="259"/>
      <c r="AC181" s="260"/>
      <c r="AD181" s="261"/>
      <c r="AE181" s="160"/>
      <c r="AF181" s="168"/>
      <c r="AG181" s="207"/>
      <c r="AH181" s="207"/>
      <c r="AI181" s="207"/>
      <c r="AJ181" s="207"/>
      <c r="AK181" s="207"/>
      <c r="AL181" s="169"/>
      <c r="AM181" s="169"/>
      <c r="AN181" s="169"/>
      <c r="AO181" s="169"/>
      <c r="AP181" s="169"/>
      <c r="AQ181" s="259"/>
      <c r="AR181" s="260"/>
      <c r="AS181" s="261"/>
      <c r="AT181" s="160"/>
      <c r="AU181" s="168"/>
      <c r="AV181" s="207"/>
      <c r="AW181" s="207"/>
      <c r="AX181" s="207"/>
      <c r="AY181" s="207"/>
      <c r="AZ181" s="207"/>
      <c r="BA181" s="169"/>
      <c r="BB181" s="169"/>
      <c r="BC181" s="169"/>
      <c r="BD181" s="169"/>
      <c r="BE181" s="169"/>
      <c r="BF181" s="259"/>
      <c r="BG181" s="260"/>
      <c r="BH181" s="261"/>
      <c r="BI181" s="160"/>
      <c r="BJ181" s="160"/>
      <c r="BK181" s="168"/>
      <c r="BL181" s="207"/>
      <c r="BM181" s="207"/>
      <c r="BN181" s="207"/>
      <c r="BO181" s="207"/>
      <c r="BP181" s="207"/>
      <c r="BQ181" s="169"/>
      <c r="BR181" s="169"/>
      <c r="BS181" s="169"/>
      <c r="BT181" s="169"/>
      <c r="BU181" s="169"/>
      <c r="BV181" s="259"/>
      <c r="BW181" s="260"/>
      <c r="BX181" s="261"/>
      <c r="BY181" s="160"/>
      <c r="BZ181" s="160"/>
      <c r="CA181" s="168"/>
      <c r="CB181" s="207"/>
      <c r="CC181" s="207"/>
      <c r="CD181" s="207"/>
      <c r="CE181" s="207"/>
      <c r="CF181" s="207"/>
      <c r="CG181" s="169"/>
      <c r="CH181" s="169"/>
      <c r="CI181" s="169"/>
      <c r="CJ181" s="169"/>
      <c r="CK181" s="169"/>
      <c r="CL181" s="259"/>
      <c r="CM181" s="260"/>
      <c r="CN181" s="261"/>
      <c r="CO181" s="160"/>
      <c r="CP181" s="168"/>
      <c r="CQ181" s="395"/>
      <c r="CR181" s="395"/>
      <c r="CS181" s="395"/>
      <c r="CT181" s="395"/>
      <c r="CU181" s="395"/>
      <c r="CV181" s="169"/>
      <c r="CW181" s="169"/>
      <c r="CX181" s="169"/>
      <c r="CY181" s="169"/>
      <c r="CZ181" s="169"/>
      <c r="DA181" s="259"/>
      <c r="DB181" s="419"/>
      <c r="DC181" s="261"/>
      <c r="DD181" s="160"/>
      <c r="DE181" s="168"/>
      <c r="DF181" s="207"/>
      <c r="DG181" s="207"/>
      <c r="DH181" s="207"/>
      <c r="DI181" s="207"/>
      <c r="DJ181" s="207"/>
      <c r="DK181" s="169"/>
      <c r="DL181" s="169"/>
      <c r="DM181" s="169"/>
      <c r="DN181" s="169"/>
      <c r="DO181" s="169"/>
      <c r="DP181" s="259"/>
      <c r="DQ181" s="260"/>
      <c r="DR181" s="261"/>
      <c r="DS181" s="160"/>
      <c r="DT181" s="168"/>
      <c r="DU181" s="207"/>
      <c r="DV181" s="207"/>
      <c r="DW181" s="207"/>
      <c r="DX181" s="207"/>
      <c r="DY181" s="207"/>
      <c r="DZ181" s="169"/>
      <c r="EA181" s="169"/>
      <c r="EB181" s="169"/>
      <c r="EC181" s="169"/>
      <c r="ED181" s="169"/>
      <c r="EE181" s="259"/>
      <c r="EF181" s="260"/>
      <c r="EG181" s="261"/>
      <c r="EH181" s="160"/>
      <c r="EI181" s="168"/>
      <c r="EJ181" s="207"/>
      <c r="EK181" s="207"/>
      <c r="EL181" s="207"/>
      <c r="EM181" s="207"/>
      <c r="EN181" s="207"/>
      <c r="EO181" s="169"/>
      <c r="EP181" s="169"/>
      <c r="EQ181" s="169"/>
      <c r="ER181" s="169"/>
      <c r="ES181" s="169"/>
      <c r="ET181" s="259"/>
      <c r="EU181" s="260"/>
      <c r="EV181" s="261"/>
      <c r="EW181" s="160"/>
      <c r="EX181" s="168"/>
      <c r="EY181" s="207"/>
      <c r="EZ181" s="207"/>
      <c r="FA181" s="207"/>
      <c r="FB181" s="207"/>
      <c r="FC181" s="207"/>
      <c r="FD181" s="169"/>
      <c r="FE181" s="169"/>
      <c r="FF181" s="169"/>
      <c r="FG181" s="169"/>
      <c r="FH181" s="169"/>
      <c r="FI181" s="259"/>
      <c r="FJ181" s="260"/>
      <c r="FK181" s="261"/>
      <c r="FL181" s="160"/>
      <c r="FM181" s="168"/>
      <c r="FN181" s="207"/>
      <c r="FO181" s="207"/>
      <c r="FP181" s="207"/>
      <c r="FQ181" s="207"/>
      <c r="FR181" s="207"/>
      <c r="FS181" s="169"/>
      <c r="FT181" s="169"/>
      <c r="FU181" s="169"/>
      <c r="FV181" s="169"/>
      <c r="FW181" s="169"/>
      <c r="FX181" s="259"/>
      <c r="FY181" s="260"/>
      <c r="FZ181" s="261"/>
      <c r="GA181" s="160"/>
      <c r="GB181" s="168"/>
      <c r="GC181" s="207"/>
      <c r="GD181" s="207"/>
      <c r="GE181" s="207"/>
      <c r="GF181" s="207"/>
      <c r="GG181" s="207"/>
      <c r="GH181" s="169"/>
      <c r="GI181" s="169"/>
      <c r="GJ181" s="169"/>
      <c r="GK181" s="169"/>
      <c r="GL181" s="169"/>
      <c r="GM181" s="259"/>
      <c r="GN181" s="260"/>
      <c r="GO181" s="261"/>
      <c r="GP181" s="160"/>
      <c r="GQ181" s="168"/>
      <c r="GR181" s="207"/>
      <c r="GS181" s="207"/>
      <c r="GT181" s="207"/>
      <c r="GU181" s="207"/>
      <c r="GV181" s="207"/>
      <c r="GW181" s="169"/>
      <c r="GX181" s="169"/>
      <c r="GY181" s="169"/>
      <c r="GZ181" s="169"/>
      <c r="HA181" s="169"/>
      <c r="HB181" s="259"/>
      <c r="HC181" s="260"/>
      <c r="HD181" s="261"/>
      <c r="HE181" s="160"/>
      <c r="HF181" s="168"/>
      <c r="HG181" s="207"/>
      <c r="HH181" s="207"/>
      <c r="HI181" s="207"/>
      <c r="HJ181" s="207"/>
      <c r="HK181" s="207"/>
      <c r="HL181" s="169"/>
      <c r="HM181" s="169"/>
      <c r="HN181" s="169"/>
      <c r="HO181" s="169"/>
      <c r="HP181" s="169"/>
      <c r="HQ181" s="259"/>
      <c r="HR181" s="260"/>
      <c r="HS181" s="261"/>
      <c r="HT181" s="160"/>
      <c r="HU181" s="168"/>
      <c r="HV181" s="207"/>
      <c r="HW181" s="207"/>
      <c r="HX181" s="207"/>
      <c r="HY181" s="207"/>
      <c r="HZ181" s="207"/>
      <c r="IA181" s="169"/>
      <c r="IB181" s="169"/>
      <c r="IC181" s="169"/>
      <c r="ID181" s="169"/>
      <c r="IE181" s="169"/>
      <c r="IF181" s="259"/>
      <c r="IG181" s="260"/>
      <c r="IH181" s="261"/>
      <c r="II181" s="160"/>
      <c r="IJ181" s="168"/>
      <c r="IK181" s="207"/>
      <c r="IL181" s="207"/>
      <c r="IM181" s="207"/>
      <c r="IN181" s="207"/>
      <c r="IO181" s="207"/>
      <c r="IP181" s="169"/>
      <c r="IQ181" s="169"/>
      <c r="IR181" s="169"/>
      <c r="IS181" s="169"/>
      <c r="IT181" s="169"/>
      <c r="IU181" s="259"/>
      <c r="IV181" s="260"/>
      <c r="IW181" s="261"/>
      <c r="IX181" s="160"/>
      <c r="IY181" s="168"/>
      <c r="IZ181" s="207"/>
      <c r="JA181" s="207"/>
      <c r="JB181" s="207"/>
      <c r="JC181" s="207"/>
      <c r="JD181" s="207"/>
      <c r="JE181" s="169"/>
      <c r="JF181" s="169"/>
      <c r="JG181" s="169"/>
      <c r="JH181" s="169"/>
      <c r="JI181" s="169"/>
      <c r="JJ181" s="259"/>
      <c r="JK181" s="260"/>
      <c r="JL181" s="261"/>
      <c r="JM181" s="160"/>
      <c r="JN181" s="168"/>
      <c r="JO181" s="207"/>
      <c r="JP181" s="207"/>
      <c r="JQ181" s="207"/>
      <c r="JR181" s="207"/>
      <c r="JS181" s="207"/>
      <c r="JT181" s="169"/>
      <c r="JU181" s="169"/>
      <c r="JV181" s="169"/>
      <c r="JW181" s="169"/>
      <c r="JX181" s="169"/>
      <c r="JY181" s="259"/>
      <c r="JZ181" s="260"/>
      <c r="KA181" s="261"/>
      <c r="KB181" s="160"/>
      <c r="KC181" s="168"/>
      <c r="KD181" s="207"/>
      <c r="KE181" s="207"/>
      <c r="KF181" s="207"/>
      <c r="KG181" s="207"/>
      <c r="KH181" s="207"/>
      <c r="KI181" s="169"/>
      <c r="KJ181" s="169"/>
      <c r="KK181" s="169"/>
      <c r="KL181" s="169"/>
      <c r="KM181" s="169"/>
      <c r="KN181" s="259"/>
      <c r="KO181" s="260"/>
      <c r="KP181" s="261"/>
      <c r="KQ181" s="160"/>
      <c r="KR181" s="168"/>
      <c r="KS181" s="207"/>
      <c r="KT181" s="207"/>
      <c r="KU181" s="207"/>
      <c r="KV181" s="207"/>
      <c r="KW181" s="207"/>
      <c r="KX181" s="169"/>
      <c r="KY181" s="169"/>
      <c r="KZ181" s="169"/>
      <c r="LA181" s="169"/>
      <c r="LB181" s="169"/>
      <c r="LC181" s="259"/>
      <c r="LD181" s="260"/>
      <c r="LE181" s="261"/>
      <c r="LF181" s="160"/>
      <c r="LG181" s="160"/>
      <c r="LH181" s="168"/>
      <c r="LI181" s="207"/>
      <c r="LJ181" s="207"/>
      <c r="LK181" s="207"/>
      <c r="LL181" s="207"/>
      <c r="LM181" s="207"/>
      <c r="LN181" s="207"/>
      <c r="LO181" s="207"/>
      <c r="LP181" s="169"/>
      <c r="LQ181" s="169"/>
      <c r="LR181" s="169"/>
      <c r="LS181" s="169"/>
      <c r="LT181" s="169"/>
      <c r="LU181" s="169"/>
      <c r="LV181" s="169"/>
      <c r="LW181" s="169"/>
      <c r="LX181" s="259"/>
      <c r="LY181" s="260"/>
      <c r="LZ181" s="261"/>
      <c r="MA181" s="160"/>
      <c r="MB181" s="160"/>
      <c r="MC181" s="168"/>
      <c r="MD181" s="207"/>
      <c r="ME181" s="207"/>
      <c r="MF181" s="207"/>
      <c r="MG181" s="207"/>
      <c r="MH181" s="207"/>
      <c r="MI181" s="207"/>
      <c r="MJ181" s="207"/>
      <c r="MK181" s="169"/>
      <c r="ML181" s="169"/>
      <c r="MM181" s="169"/>
      <c r="MN181" s="169"/>
      <c r="MO181" s="169"/>
      <c r="MP181" s="169"/>
      <c r="MQ181" s="169"/>
      <c r="MR181" s="169"/>
      <c r="MS181" s="259"/>
      <c r="MT181" s="260"/>
      <c r="MU181" s="261"/>
      <c r="MV181" s="160"/>
      <c r="MW181" s="19"/>
      <c r="MX181" s="168"/>
      <c r="MY181" s="207"/>
      <c r="MZ181" s="207"/>
      <c r="NA181" s="207"/>
      <c r="NB181" s="207"/>
      <c r="NC181" s="207"/>
      <c r="ND181" s="207"/>
      <c r="NE181" s="207"/>
      <c r="NF181" s="169"/>
      <c r="NG181" s="169"/>
      <c r="NH181" s="169"/>
      <c r="NI181" s="169"/>
      <c r="NJ181" s="169"/>
      <c r="NK181" s="169"/>
      <c r="NL181" s="169"/>
      <c r="NM181" s="169"/>
      <c r="NN181" s="259"/>
      <c r="NO181" s="260"/>
      <c r="NP181" s="261"/>
      <c r="NQ181" s="160"/>
      <c r="NR181" s="19"/>
      <c r="NS181" s="168"/>
      <c r="NT181" s="207"/>
      <c r="NU181" s="207"/>
      <c r="NV181" s="207"/>
      <c r="NW181" s="207"/>
      <c r="NX181" s="207"/>
      <c r="NY181" s="207"/>
      <c r="NZ181" s="207"/>
      <c r="OA181" s="169"/>
      <c r="OB181" s="169"/>
      <c r="OC181" s="169"/>
      <c r="OD181" s="169"/>
      <c r="OE181" s="169"/>
      <c r="OF181" s="169"/>
      <c r="OG181" s="169"/>
      <c r="OH181" s="169"/>
      <c r="OI181" s="259"/>
      <c r="OJ181" s="260"/>
      <c r="OK181" s="261"/>
      <c r="OL181" s="160"/>
      <c r="OM181" s="19"/>
      <c r="ON181" s="19"/>
      <c r="OO181" s="19"/>
      <c r="OP181" s="19"/>
      <c r="OQ181" s="168"/>
      <c r="OR181" s="494"/>
      <c r="OS181" s="494"/>
      <c r="OT181" s="494"/>
      <c r="OU181" s="494"/>
      <c r="OV181" s="494"/>
      <c r="OW181" s="169"/>
      <c r="OX181" s="169"/>
      <c r="OY181" s="169"/>
      <c r="OZ181" s="169"/>
      <c r="PA181" s="169"/>
      <c r="PB181" s="259"/>
      <c r="PC181" s="512"/>
      <c r="PD181" s="261"/>
      <c r="PE181" s="160"/>
      <c r="PF181" s="168"/>
      <c r="PG181" s="207"/>
      <c r="PH181" s="207"/>
      <c r="PI181" s="207"/>
      <c r="PJ181" s="207"/>
      <c r="PK181" s="207"/>
      <c r="PL181" s="169"/>
      <c r="PM181" s="169"/>
      <c r="PN181" s="169"/>
      <c r="PO181" s="169"/>
      <c r="PP181" s="169"/>
      <c r="PQ181" s="259"/>
      <c r="PR181" s="260"/>
      <c r="PS181" s="261"/>
      <c r="PT181" s="160"/>
      <c r="PU181" s="168"/>
      <c r="PV181" s="207"/>
      <c r="PW181" s="207"/>
      <c r="PX181" s="207"/>
      <c r="PY181" s="207"/>
      <c r="PZ181" s="207"/>
      <c r="QA181" s="169"/>
      <c r="QB181" s="169"/>
      <c r="QC181" s="169"/>
      <c r="QD181" s="169"/>
      <c r="QE181" s="169"/>
      <c r="QF181" s="259"/>
      <c r="QG181" s="260"/>
      <c r="QH181" s="261"/>
      <c r="QI181" s="160"/>
      <c r="QJ181" s="168"/>
      <c r="QK181" s="207"/>
      <c r="QL181" s="207"/>
      <c r="QM181" s="207"/>
      <c r="QN181" s="207"/>
      <c r="QO181" s="207"/>
      <c r="QP181" s="169"/>
      <c r="QQ181" s="169"/>
      <c r="QR181" s="169"/>
      <c r="QS181" s="169"/>
      <c r="QT181" s="169"/>
      <c r="QU181" s="259"/>
      <c r="QV181" s="260"/>
      <c r="QW181" s="261"/>
      <c r="QX181" s="160"/>
      <c r="QY181" s="168"/>
      <c r="QZ181" s="207"/>
      <c r="RA181" s="207"/>
      <c r="RB181" s="207"/>
      <c r="RC181" s="207"/>
      <c r="RD181" s="207"/>
      <c r="RE181" s="169"/>
      <c r="RF181" s="169"/>
      <c r="RG181" s="169"/>
      <c r="RH181" s="169"/>
      <c r="RI181" s="169"/>
      <c r="RJ181" s="259"/>
      <c r="RK181" s="260"/>
      <c r="RL181" s="261"/>
      <c r="RM181" s="160"/>
    </row>
    <row r="182" spans="1:481" ht="14.4">
      <c r="A182" s="168"/>
      <c r="B182" s="207"/>
      <c r="C182" s="207"/>
      <c r="D182" s="207"/>
      <c r="E182" s="207"/>
      <c r="F182" s="207"/>
      <c r="G182" s="169"/>
      <c r="H182" s="169"/>
      <c r="I182" s="169"/>
      <c r="J182" s="169"/>
      <c r="K182" s="169"/>
      <c r="L182" s="259"/>
      <c r="M182" s="260"/>
      <c r="N182" s="261"/>
      <c r="O182" s="160"/>
      <c r="P182" s="19"/>
      <c r="Q182" s="168"/>
      <c r="R182" s="207"/>
      <c r="S182" s="207"/>
      <c r="T182" s="207"/>
      <c r="U182" s="207"/>
      <c r="V182" s="207"/>
      <c r="W182" s="169"/>
      <c r="X182" s="169"/>
      <c r="Y182" s="169"/>
      <c r="Z182" s="169"/>
      <c r="AA182" s="169"/>
      <c r="AB182" s="259"/>
      <c r="AC182" s="260"/>
      <c r="AD182" s="261"/>
      <c r="AE182" s="160"/>
      <c r="AF182" s="168"/>
      <c r="AG182" s="207"/>
      <c r="AH182" s="207"/>
      <c r="AI182" s="207"/>
      <c r="AJ182" s="207"/>
      <c r="AK182" s="207"/>
      <c r="AL182" s="169"/>
      <c r="AM182" s="169"/>
      <c r="AN182" s="169"/>
      <c r="AO182" s="169"/>
      <c r="AP182" s="169"/>
      <c r="AQ182" s="259"/>
      <c r="AR182" s="260"/>
      <c r="AS182" s="261"/>
      <c r="AT182" s="160"/>
      <c r="AU182" s="168"/>
      <c r="AV182" s="207"/>
      <c r="AW182" s="207"/>
      <c r="AX182" s="207"/>
      <c r="AY182" s="207"/>
      <c r="AZ182" s="207"/>
      <c r="BA182" s="169"/>
      <c r="BB182" s="169"/>
      <c r="BC182" s="169"/>
      <c r="BD182" s="169"/>
      <c r="BE182" s="169"/>
      <c r="BF182" s="259"/>
      <c r="BG182" s="260"/>
      <c r="BH182" s="261"/>
      <c r="BI182" s="160"/>
      <c r="BJ182" s="160"/>
      <c r="BK182" s="168"/>
      <c r="BL182" s="207"/>
      <c r="BM182" s="207"/>
      <c r="BN182" s="207"/>
      <c r="BO182" s="207"/>
      <c r="BP182" s="207"/>
      <c r="BQ182" s="169"/>
      <c r="BR182" s="169"/>
      <c r="BS182" s="169"/>
      <c r="BT182" s="169"/>
      <c r="BU182" s="169"/>
      <c r="BV182" s="259"/>
      <c r="BW182" s="260"/>
      <c r="BX182" s="261"/>
      <c r="BY182" s="160"/>
      <c r="BZ182" s="160"/>
      <c r="CA182" s="168"/>
      <c r="CB182" s="207"/>
      <c r="CC182" s="207"/>
      <c r="CD182" s="207"/>
      <c r="CE182" s="207"/>
      <c r="CF182" s="207"/>
      <c r="CG182" s="169"/>
      <c r="CH182" s="169"/>
      <c r="CI182" s="169"/>
      <c r="CJ182" s="169"/>
      <c r="CK182" s="169"/>
      <c r="CL182" s="259"/>
      <c r="CM182" s="260"/>
      <c r="CN182" s="261"/>
      <c r="CO182" s="160"/>
      <c r="CP182" s="168"/>
      <c r="CQ182" s="395"/>
      <c r="CR182" s="395"/>
      <c r="CS182" s="395"/>
      <c r="CT182" s="395"/>
      <c r="CU182" s="395"/>
      <c r="CV182" s="169"/>
      <c r="CW182" s="169"/>
      <c r="CX182" s="169"/>
      <c r="CY182" s="169"/>
      <c r="CZ182" s="169"/>
      <c r="DA182" s="259"/>
      <c r="DB182" s="419"/>
      <c r="DC182" s="261"/>
      <c r="DD182" s="160"/>
      <c r="DE182" s="168"/>
      <c r="DF182" s="207"/>
      <c r="DG182" s="207"/>
      <c r="DH182" s="207"/>
      <c r="DI182" s="207"/>
      <c r="DJ182" s="207"/>
      <c r="DK182" s="169"/>
      <c r="DL182" s="169"/>
      <c r="DM182" s="169"/>
      <c r="DN182" s="169"/>
      <c r="DO182" s="169"/>
      <c r="DP182" s="259"/>
      <c r="DQ182" s="260"/>
      <c r="DR182" s="261"/>
      <c r="DS182" s="160"/>
      <c r="DT182" s="168"/>
      <c r="DU182" s="207"/>
      <c r="DV182" s="207"/>
      <c r="DW182" s="207"/>
      <c r="DX182" s="207"/>
      <c r="DY182" s="207"/>
      <c r="DZ182" s="169"/>
      <c r="EA182" s="169"/>
      <c r="EB182" s="169"/>
      <c r="EC182" s="169"/>
      <c r="ED182" s="169"/>
      <c r="EE182" s="259"/>
      <c r="EF182" s="260"/>
      <c r="EG182" s="261"/>
      <c r="EH182" s="160"/>
      <c r="EI182" s="168"/>
      <c r="EJ182" s="207"/>
      <c r="EK182" s="207"/>
      <c r="EL182" s="207"/>
      <c r="EM182" s="207"/>
      <c r="EN182" s="207"/>
      <c r="EO182" s="169"/>
      <c r="EP182" s="169"/>
      <c r="EQ182" s="169"/>
      <c r="ER182" s="169"/>
      <c r="ES182" s="169"/>
      <c r="ET182" s="259"/>
      <c r="EU182" s="260"/>
      <c r="EV182" s="261"/>
      <c r="EW182" s="160"/>
      <c r="EX182" s="168"/>
      <c r="EY182" s="207"/>
      <c r="EZ182" s="207"/>
      <c r="FA182" s="207"/>
      <c r="FB182" s="207"/>
      <c r="FC182" s="207"/>
      <c r="FD182" s="169"/>
      <c r="FE182" s="169"/>
      <c r="FF182" s="169"/>
      <c r="FG182" s="169"/>
      <c r="FH182" s="169"/>
      <c r="FI182" s="259"/>
      <c r="FJ182" s="260"/>
      <c r="FK182" s="261"/>
      <c r="FL182" s="160"/>
      <c r="FM182" s="168"/>
      <c r="FN182" s="207"/>
      <c r="FO182" s="207"/>
      <c r="FP182" s="207"/>
      <c r="FQ182" s="207"/>
      <c r="FR182" s="207"/>
      <c r="FS182" s="169"/>
      <c r="FT182" s="169"/>
      <c r="FU182" s="169"/>
      <c r="FV182" s="169"/>
      <c r="FW182" s="169"/>
      <c r="FX182" s="259"/>
      <c r="FY182" s="260"/>
      <c r="FZ182" s="261"/>
      <c r="GA182" s="160"/>
      <c r="GB182" s="168"/>
      <c r="GC182" s="207"/>
      <c r="GD182" s="207"/>
      <c r="GE182" s="207"/>
      <c r="GF182" s="207"/>
      <c r="GG182" s="207"/>
      <c r="GH182" s="169"/>
      <c r="GI182" s="169"/>
      <c r="GJ182" s="169"/>
      <c r="GK182" s="169"/>
      <c r="GL182" s="169"/>
      <c r="GM182" s="259"/>
      <c r="GN182" s="260"/>
      <c r="GO182" s="261"/>
      <c r="GP182" s="160"/>
      <c r="GQ182" s="168"/>
      <c r="GR182" s="207"/>
      <c r="GS182" s="207"/>
      <c r="GT182" s="207"/>
      <c r="GU182" s="207"/>
      <c r="GV182" s="207"/>
      <c r="GW182" s="169"/>
      <c r="GX182" s="169"/>
      <c r="GY182" s="169"/>
      <c r="GZ182" s="169"/>
      <c r="HA182" s="169"/>
      <c r="HB182" s="259"/>
      <c r="HC182" s="260"/>
      <c r="HD182" s="261"/>
      <c r="HE182" s="160"/>
      <c r="HF182" s="168"/>
      <c r="HG182" s="207"/>
      <c r="HH182" s="207"/>
      <c r="HI182" s="207"/>
      <c r="HJ182" s="207"/>
      <c r="HK182" s="207"/>
      <c r="HL182" s="169"/>
      <c r="HM182" s="169"/>
      <c r="HN182" s="169"/>
      <c r="HO182" s="169"/>
      <c r="HP182" s="169"/>
      <c r="HQ182" s="259"/>
      <c r="HR182" s="260"/>
      <c r="HS182" s="261"/>
      <c r="HT182" s="160"/>
      <c r="HU182" s="168"/>
      <c r="HV182" s="207"/>
      <c r="HW182" s="207"/>
      <c r="HX182" s="207"/>
      <c r="HY182" s="207"/>
      <c r="HZ182" s="207"/>
      <c r="IA182" s="169"/>
      <c r="IB182" s="169"/>
      <c r="IC182" s="169"/>
      <c r="ID182" s="169"/>
      <c r="IE182" s="169"/>
      <c r="IF182" s="259"/>
      <c r="IG182" s="260"/>
      <c r="IH182" s="261"/>
      <c r="II182" s="160"/>
      <c r="IJ182" s="168"/>
      <c r="IK182" s="207"/>
      <c r="IL182" s="207"/>
      <c r="IM182" s="207"/>
      <c r="IN182" s="207"/>
      <c r="IO182" s="207"/>
      <c r="IP182" s="169"/>
      <c r="IQ182" s="169"/>
      <c r="IR182" s="169"/>
      <c r="IS182" s="169"/>
      <c r="IT182" s="169"/>
      <c r="IU182" s="259"/>
      <c r="IV182" s="260"/>
      <c r="IW182" s="261"/>
      <c r="IX182" s="160"/>
      <c r="IY182" s="168"/>
      <c r="IZ182" s="207"/>
      <c r="JA182" s="207"/>
      <c r="JB182" s="207"/>
      <c r="JC182" s="207"/>
      <c r="JD182" s="207"/>
      <c r="JE182" s="169"/>
      <c r="JF182" s="169"/>
      <c r="JG182" s="169"/>
      <c r="JH182" s="169"/>
      <c r="JI182" s="169"/>
      <c r="JJ182" s="259"/>
      <c r="JK182" s="260"/>
      <c r="JL182" s="261"/>
      <c r="JM182" s="160"/>
      <c r="JN182" s="168"/>
      <c r="JO182" s="207"/>
      <c r="JP182" s="207"/>
      <c r="JQ182" s="207"/>
      <c r="JR182" s="207"/>
      <c r="JS182" s="207"/>
      <c r="JT182" s="169"/>
      <c r="JU182" s="169"/>
      <c r="JV182" s="169"/>
      <c r="JW182" s="169"/>
      <c r="JX182" s="169"/>
      <c r="JY182" s="259"/>
      <c r="JZ182" s="260"/>
      <c r="KA182" s="261"/>
      <c r="KB182" s="160"/>
      <c r="KC182" s="168"/>
      <c r="KD182" s="207"/>
      <c r="KE182" s="207"/>
      <c r="KF182" s="207"/>
      <c r="KG182" s="207"/>
      <c r="KH182" s="207"/>
      <c r="KI182" s="169"/>
      <c r="KJ182" s="169"/>
      <c r="KK182" s="169"/>
      <c r="KL182" s="169"/>
      <c r="KM182" s="169"/>
      <c r="KN182" s="259"/>
      <c r="KO182" s="260"/>
      <c r="KP182" s="261"/>
      <c r="KQ182" s="160"/>
      <c r="KR182" s="168"/>
      <c r="KS182" s="207"/>
      <c r="KT182" s="207"/>
      <c r="KU182" s="207"/>
      <c r="KV182" s="207"/>
      <c r="KW182" s="207"/>
      <c r="KX182" s="169"/>
      <c r="KY182" s="169"/>
      <c r="KZ182" s="169"/>
      <c r="LA182" s="169"/>
      <c r="LB182" s="169"/>
      <c r="LC182" s="259"/>
      <c r="LD182" s="260"/>
      <c r="LE182" s="261"/>
      <c r="LF182" s="160"/>
      <c r="LG182" s="160"/>
      <c r="LH182" s="168"/>
      <c r="LI182" s="207"/>
      <c r="LJ182" s="207"/>
      <c r="LK182" s="207"/>
      <c r="LL182" s="207"/>
      <c r="LM182" s="207"/>
      <c r="LN182" s="207"/>
      <c r="LO182" s="207"/>
      <c r="LP182" s="169"/>
      <c r="LQ182" s="169"/>
      <c r="LR182" s="169"/>
      <c r="LS182" s="169"/>
      <c r="LT182" s="169"/>
      <c r="LU182" s="169"/>
      <c r="LV182" s="169"/>
      <c r="LW182" s="169"/>
      <c r="LX182" s="259"/>
      <c r="LY182" s="260"/>
      <c r="LZ182" s="261"/>
      <c r="MA182" s="160"/>
      <c r="MB182" s="160"/>
      <c r="MC182" s="168"/>
      <c r="MD182" s="207"/>
      <c r="ME182" s="207"/>
      <c r="MF182" s="207"/>
      <c r="MG182" s="207"/>
      <c r="MH182" s="207"/>
      <c r="MI182" s="207"/>
      <c r="MJ182" s="207"/>
      <c r="MK182" s="169"/>
      <c r="ML182" s="169"/>
      <c r="MM182" s="169"/>
      <c r="MN182" s="169"/>
      <c r="MO182" s="169"/>
      <c r="MP182" s="169"/>
      <c r="MQ182" s="169"/>
      <c r="MR182" s="169"/>
      <c r="MS182" s="259"/>
      <c r="MT182" s="260"/>
      <c r="MU182" s="261"/>
      <c r="MV182" s="160"/>
      <c r="MW182" s="19"/>
      <c r="MX182" s="168"/>
      <c r="MY182" s="207"/>
      <c r="MZ182" s="207"/>
      <c r="NA182" s="207"/>
      <c r="NB182" s="207"/>
      <c r="NC182" s="207"/>
      <c r="ND182" s="207"/>
      <c r="NE182" s="207"/>
      <c r="NF182" s="169"/>
      <c r="NG182" s="169"/>
      <c r="NH182" s="169"/>
      <c r="NI182" s="169"/>
      <c r="NJ182" s="169"/>
      <c r="NK182" s="169"/>
      <c r="NL182" s="169"/>
      <c r="NM182" s="169"/>
      <c r="NN182" s="259"/>
      <c r="NO182" s="260"/>
      <c r="NP182" s="261"/>
      <c r="NQ182" s="160"/>
      <c r="NR182" s="19"/>
      <c r="NS182" s="168"/>
      <c r="NT182" s="207"/>
      <c r="NU182" s="207"/>
      <c r="NV182" s="207"/>
      <c r="NW182" s="207"/>
      <c r="NX182" s="207"/>
      <c r="NY182" s="207"/>
      <c r="NZ182" s="207"/>
      <c r="OA182" s="169"/>
      <c r="OB182" s="169"/>
      <c r="OC182" s="169"/>
      <c r="OD182" s="169"/>
      <c r="OE182" s="169"/>
      <c r="OF182" s="169"/>
      <c r="OG182" s="169"/>
      <c r="OH182" s="169"/>
      <c r="OI182" s="259"/>
      <c r="OJ182" s="260"/>
      <c r="OK182" s="261"/>
      <c r="OL182" s="160"/>
      <c r="OM182" s="19"/>
      <c r="ON182" s="19"/>
      <c r="OO182" s="19"/>
      <c r="OP182" s="19"/>
      <c r="OQ182" s="168"/>
      <c r="OR182" s="494"/>
      <c r="OS182" s="494"/>
      <c r="OT182" s="494"/>
      <c r="OU182" s="494"/>
      <c r="OV182" s="494"/>
      <c r="OW182" s="169"/>
      <c r="OX182" s="169"/>
      <c r="OY182" s="169"/>
      <c r="OZ182" s="169"/>
      <c r="PA182" s="169"/>
      <c r="PB182" s="259"/>
      <c r="PC182" s="512"/>
      <c r="PD182" s="261"/>
      <c r="PE182" s="160"/>
      <c r="PF182" s="168"/>
      <c r="PG182" s="207"/>
      <c r="PH182" s="207"/>
      <c r="PI182" s="207"/>
      <c r="PJ182" s="207"/>
      <c r="PK182" s="207"/>
      <c r="PL182" s="169"/>
      <c r="PM182" s="169"/>
      <c r="PN182" s="169"/>
      <c r="PO182" s="169"/>
      <c r="PP182" s="169"/>
      <c r="PQ182" s="259"/>
      <c r="PR182" s="260"/>
      <c r="PS182" s="261"/>
      <c r="PT182" s="160"/>
      <c r="PU182" s="168"/>
      <c r="PV182" s="207"/>
      <c r="PW182" s="207"/>
      <c r="PX182" s="207"/>
      <c r="PY182" s="207"/>
      <c r="PZ182" s="207"/>
      <c r="QA182" s="169"/>
      <c r="QB182" s="169"/>
      <c r="QC182" s="169"/>
      <c r="QD182" s="169"/>
      <c r="QE182" s="169"/>
      <c r="QF182" s="259"/>
      <c r="QG182" s="260"/>
      <c r="QH182" s="261"/>
      <c r="QI182" s="160"/>
      <c r="QJ182" s="168"/>
      <c r="QK182" s="207"/>
      <c r="QL182" s="207"/>
      <c r="QM182" s="207"/>
      <c r="QN182" s="207"/>
      <c r="QO182" s="207"/>
      <c r="QP182" s="169"/>
      <c r="QQ182" s="169"/>
      <c r="QR182" s="169"/>
      <c r="QS182" s="169"/>
      <c r="QT182" s="169"/>
      <c r="QU182" s="259"/>
      <c r="QV182" s="260"/>
      <c r="QW182" s="261"/>
      <c r="QX182" s="160"/>
      <c r="QY182" s="168"/>
      <c r="QZ182" s="207"/>
      <c r="RA182" s="207"/>
      <c r="RB182" s="207"/>
      <c r="RC182" s="207"/>
      <c r="RD182" s="207"/>
      <c r="RE182" s="169"/>
      <c r="RF182" s="169"/>
      <c r="RG182" s="169"/>
      <c r="RH182" s="169"/>
      <c r="RI182" s="169"/>
      <c r="RJ182" s="259"/>
      <c r="RK182" s="260"/>
      <c r="RL182" s="261"/>
      <c r="RM182" s="160"/>
    </row>
    <row r="183" spans="1:481" ht="14.4">
      <c r="A183" s="168"/>
      <c r="B183" s="207"/>
      <c r="C183" s="207"/>
      <c r="D183" s="207"/>
      <c r="E183" s="207"/>
      <c r="F183" s="207"/>
      <c r="G183" s="169"/>
      <c r="H183" s="169"/>
      <c r="I183" s="169"/>
      <c r="J183" s="169"/>
      <c r="K183" s="169"/>
      <c r="L183" s="259"/>
      <c r="M183" s="260"/>
      <c r="N183" s="261"/>
      <c r="O183" s="160"/>
      <c r="P183" s="19"/>
      <c r="Q183" s="168"/>
      <c r="R183" s="207"/>
      <c r="S183" s="207"/>
      <c r="T183" s="207"/>
      <c r="U183" s="207"/>
      <c r="V183" s="207"/>
      <c r="W183" s="169"/>
      <c r="X183" s="169"/>
      <c r="Y183" s="169"/>
      <c r="Z183" s="169"/>
      <c r="AA183" s="169"/>
      <c r="AB183" s="259"/>
      <c r="AC183" s="260"/>
      <c r="AD183" s="261"/>
      <c r="AE183" s="160"/>
      <c r="AF183" s="168"/>
      <c r="AG183" s="207"/>
      <c r="AH183" s="207"/>
      <c r="AI183" s="207"/>
      <c r="AJ183" s="207"/>
      <c r="AK183" s="207"/>
      <c r="AL183" s="169"/>
      <c r="AM183" s="169"/>
      <c r="AN183" s="169"/>
      <c r="AO183" s="169"/>
      <c r="AP183" s="169"/>
      <c r="AQ183" s="259"/>
      <c r="AR183" s="260"/>
      <c r="AS183" s="261"/>
      <c r="AT183" s="160"/>
      <c r="AU183" s="168"/>
      <c r="AV183" s="207"/>
      <c r="AW183" s="207"/>
      <c r="AX183" s="207"/>
      <c r="AY183" s="207"/>
      <c r="AZ183" s="207"/>
      <c r="BA183" s="169"/>
      <c r="BB183" s="169"/>
      <c r="BC183" s="169"/>
      <c r="BD183" s="169"/>
      <c r="BE183" s="169"/>
      <c r="BF183" s="259"/>
      <c r="BG183" s="260"/>
      <c r="BH183" s="261"/>
      <c r="BI183" s="160"/>
      <c r="BJ183" s="160"/>
      <c r="BK183" s="168"/>
      <c r="BL183" s="207"/>
      <c r="BM183" s="207"/>
      <c r="BN183" s="207"/>
      <c r="BO183" s="207"/>
      <c r="BP183" s="207"/>
      <c r="BQ183" s="169"/>
      <c r="BR183" s="169"/>
      <c r="BS183" s="169"/>
      <c r="BT183" s="169"/>
      <c r="BU183" s="169"/>
      <c r="BV183" s="259"/>
      <c r="BW183" s="260"/>
      <c r="BX183" s="261"/>
      <c r="BY183" s="160"/>
      <c r="BZ183" s="160"/>
      <c r="CA183" s="168"/>
      <c r="CB183" s="207"/>
      <c r="CC183" s="207"/>
      <c r="CD183" s="207"/>
      <c r="CE183" s="207"/>
      <c r="CF183" s="207"/>
      <c r="CG183" s="169"/>
      <c r="CH183" s="169"/>
      <c r="CI183" s="169"/>
      <c r="CJ183" s="169"/>
      <c r="CK183" s="169"/>
      <c r="CL183" s="259"/>
      <c r="CM183" s="260"/>
      <c r="CN183" s="261"/>
      <c r="CO183" s="160"/>
      <c r="CP183" s="168"/>
      <c r="CQ183" s="395"/>
      <c r="CR183" s="395"/>
      <c r="CS183" s="395"/>
      <c r="CT183" s="395"/>
      <c r="CU183" s="395"/>
      <c r="CV183" s="169"/>
      <c r="CW183" s="169"/>
      <c r="CX183" s="169"/>
      <c r="CY183" s="169"/>
      <c r="CZ183" s="169"/>
      <c r="DA183" s="259"/>
      <c r="DB183" s="419"/>
      <c r="DC183" s="261"/>
      <c r="DD183" s="160"/>
      <c r="DE183" s="168"/>
      <c r="DF183" s="207"/>
      <c r="DG183" s="207"/>
      <c r="DH183" s="207"/>
      <c r="DI183" s="207"/>
      <c r="DJ183" s="207"/>
      <c r="DK183" s="169"/>
      <c r="DL183" s="169"/>
      <c r="DM183" s="169"/>
      <c r="DN183" s="169"/>
      <c r="DO183" s="169"/>
      <c r="DP183" s="259"/>
      <c r="DQ183" s="260"/>
      <c r="DR183" s="261"/>
      <c r="DS183" s="160"/>
      <c r="DT183" s="168"/>
      <c r="DU183" s="207"/>
      <c r="DV183" s="207"/>
      <c r="DW183" s="207"/>
      <c r="DX183" s="207"/>
      <c r="DY183" s="207"/>
      <c r="DZ183" s="169"/>
      <c r="EA183" s="169"/>
      <c r="EB183" s="169"/>
      <c r="EC183" s="169"/>
      <c r="ED183" s="169"/>
      <c r="EE183" s="259"/>
      <c r="EF183" s="260"/>
      <c r="EG183" s="261"/>
      <c r="EH183" s="160"/>
      <c r="EI183" s="168"/>
      <c r="EJ183" s="207"/>
      <c r="EK183" s="207"/>
      <c r="EL183" s="207"/>
      <c r="EM183" s="207"/>
      <c r="EN183" s="207"/>
      <c r="EO183" s="169"/>
      <c r="EP183" s="169"/>
      <c r="EQ183" s="169"/>
      <c r="ER183" s="169"/>
      <c r="ES183" s="169"/>
      <c r="ET183" s="259"/>
      <c r="EU183" s="260"/>
      <c r="EV183" s="261"/>
      <c r="EW183" s="160"/>
      <c r="EX183" s="168"/>
      <c r="EY183" s="207"/>
      <c r="EZ183" s="207"/>
      <c r="FA183" s="207"/>
      <c r="FB183" s="207"/>
      <c r="FC183" s="207"/>
      <c r="FD183" s="169"/>
      <c r="FE183" s="169"/>
      <c r="FF183" s="169"/>
      <c r="FG183" s="169"/>
      <c r="FH183" s="169"/>
      <c r="FI183" s="259"/>
      <c r="FJ183" s="260"/>
      <c r="FK183" s="261"/>
      <c r="FL183" s="160"/>
      <c r="FM183" s="168"/>
      <c r="FN183" s="207"/>
      <c r="FO183" s="207"/>
      <c r="FP183" s="207"/>
      <c r="FQ183" s="207"/>
      <c r="FR183" s="207"/>
      <c r="FS183" s="169"/>
      <c r="FT183" s="169"/>
      <c r="FU183" s="169"/>
      <c r="FV183" s="169"/>
      <c r="FW183" s="169"/>
      <c r="FX183" s="259"/>
      <c r="FY183" s="260"/>
      <c r="FZ183" s="261"/>
      <c r="GA183" s="160"/>
      <c r="GB183" s="168"/>
      <c r="GC183" s="207"/>
      <c r="GD183" s="207"/>
      <c r="GE183" s="207"/>
      <c r="GF183" s="207"/>
      <c r="GG183" s="207"/>
      <c r="GH183" s="169"/>
      <c r="GI183" s="169"/>
      <c r="GJ183" s="169"/>
      <c r="GK183" s="169"/>
      <c r="GL183" s="169"/>
      <c r="GM183" s="259"/>
      <c r="GN183" s="260"/>
      <c r="GO183" s="261"/>
      <c r="GP183" s="160"/>
      <c r="GQ183" s="168"/>
      <c r="GR183" s="207"/>
      <c r="GS183" s="207"/>
      <c r="GT183" s="207"/>
      <c r="GU183" s="207"/>
      <c r="GV183" s="207"/>
      <c r="GW183" s="169"/>
      <c r="GX183" s="169"/>
      <c r="GY183" s="169"/>
      <c r="GZ183" s="169"/>
      <c r="HA183" s="169"/>
      <c r="HB183" s="259"/>
      <c r="HC183" s="260"/>
      <c r="HD183" s="261"/>
      <c r="HE183" s="160"/>
      <c r="HF183" s="168"/>
      <c r="HG183" s="207"/>
      <c r="HH183" s="207"/>
      <c r="HI183" s="207"/>
      <c r="HJ183" s="207"/>
      <c r="HK183" s="207"/>
      <c r="HL183" s="169"/>
      <c r="HM183" s="169"/>
      <c r="HN183" s="169"/>
      <c r="HO183" s="169"/>
      <c r="HP183" s="169"/>
      <c r="HQ183" s="259"/>
      <c r="HR183" s="260"/>
      <c r="HS183" s="261"/>
      <c r="HT183" s="160"/>
      <c r="HU183" s="168"/>
      <c r="HV183" s="207"/>
      <c r="HW183" s="207"/>
      <c r="HX183" s="207"/>
      <c r="HY183" s="207"/>
      <c r="HZ183" s="207"/>
      <c r="IA183" s="169"/>
      <c r="IB183" s="169"/>
      <c r="IC183" s="169"/>
      <c r="ID183" s="169"/>
      <c r="IE183" s="169"/>
      <c r="IF183" s="259"/>
      <c r="IG183" s="260"/>
      <c r="IH183" s="261"/>
      <c r="II183" s="160"/>
      <c r="IJ183" s="168"/>
      <c r="IK183" s="207"/>
      <c r="IL183" s="207"/>
      <c r="IM183" s="207"/>
      <c r="IN183" s="207"/>
      <c r="IO183" s="207"/>
      <c r="IP183" s="169"/>
      <c r="IQ183" s="169"/>
      <c r="IR183" s="169"/>
      <c r="IS183" s="169"/>
      <c r="IT183" s="169"/>
      <c r="IU183" s="259"/>
      <c r="IV183" s="260"/>
      <c r="IW183" s="261"/>
      <c r="IX183" s="160"/>
      <c r="IY183" s="168"/>
      <c r="IZ183" s="207"/>
      <c r="JA183" s="207"/>
      <c r="JB183" s="207"/>
      <c r="JC183" s="207"/>
      <c r="JD183" s="207"/>
      <c r="JE183" s="169"/>
      <c r="JF183" s="169"/>
      <c r="JG183" s="169"/>
      <c r="JH183" s="169"/>
      <c r="JI183" s="169"/>
      <c r="JJ183" s="259"/>
      <c r="JK183" s="260"/>
      <c r="JL183" s="261"/>
      <c r="JM183" s="160"/>
      <c r="JN183" s="168"/>
      <c r="JO183" s="207"/>
      <c r="JP183" s="207"/>
      <c r="JQ183" s="207"/>
      <c r="JR183" s="207"/>
      <c r="JS183" s="207"/>
      <c r="JT183" s="169"/>
      <c r="JU183" s="169"/>
      <c r="JV183" s="169"/>
      <c r="JW183" s="169"/>
      <c r="JX183" s="169"/>
      <c r="JY183" s="259"/>
      <c r="JZ183" s="260"/>
      <c r="KA183" s="261"/>
      <c r="KB183" s="160"/>
      <c r="KC183" s="168"/>
      <c r="KD183" s="207"/>
      <c r="KE183" s="207"/>
      <c r="KF183" s="207"/>
      <c r="KG183" s="207"/>
      <c r="KH183" s="207"/>
      <c r="KI183" s="169"/>
      <c r="KJ183" s="169"/>
      <c r="KK183" s="169"/>
      <c r="KL183" s="169"/>
      <c r="KM183" s="169"/>
      <c r="KN183" s="259"/>
      <c r="KO183" s="260"/>
      <c r="KP183" s="261"/>
      <c r="KQ183" s="160"/>
      <c r="KR183" s="168"/>
      <c r="KS183" s="207"/>
      <c r="KT183" s="207"/>
      <c r="KU183" s="207"/>
      <c r="KV183" s="207"/>
      <c r="KW183" s="207"/>
      <c r="KX183" s="169"/>
      <c r="KY183" s="169"/>
      <c r="KZ183" s="169"/>
      <c r="LA183" s="169"/>
      <c r="LB183" s="169"/>
      <c r="LC183" s="259"/>
      <c r="LD183" s="260"/>
      <c r="LE183" s="261"/>
      <c r="LF183" s="160"/>
      <c r="LG183" s="160"/>
      <c r="LH183" s="168"/>
      <c r="LI183" s="207"/>
      <c r="LJ183" s="207"/>
      <c r="LK183" s="207"/>
      <c r="LL183" s="207"/>
      <c r="LM183" s="207"/>
      <c r="LN183" s="207"/>
      <c r="LO183" s="207"/>
      <c r="LP183" s="169"/>
      <c r="LQ183" s="169"/>
      <c r="LR183" s="169"/>
      <c r="LS183" s="169"/>
      <c r="LT183" s="169"/>
      <c r="LU183" s="169"/>
      <c r="LV183" s="169"/>
      <c r="LW183" s="169"/>
      <c r="LX183" s="259"/>
      <c r="LY183" s="260"/>
      <c r="LZ183" s="261"/>
      <c r="MA183" s="160"/>
      <c r="MB183" s="160"/>
      <c r="MC183" s="168"/>
      <c r="MD183" s="207"/>
      <c r="ME183" s="207"/>
      <c r="MF183" s="207"/>
      <c r="MG183" s="207"/>
      <c r="MH183" s="207"/>
      <c r="MI183" s="207"/>
      <c r="MJ183" s="207"/>
      <c r="MK183" s="169"/>
      <c r="ML183" s="169"/>
      <c r="MM183" s="169"/>
      <c r="MN183" s="169"/>
      <c r="MO183" s="169"/>
      <c r="MP183" s="169"/>
      <c r="MQ183" s="169"/>
      <c r="MR183" s="169"/>
      <c r="MS183" s="259"/>
      <c r="MT183" s="260"/>
      <c r="MU183" s="261"/>
      <c r="MV183" s="160"/>
      <c r="MW183" s="19"/>
      <c r="MX183" s="168"/>
      <c r="MY183" s="207"/>
      <c r="MZ183" s="207"/>
      <c r="NA183" s="207"/>
      <c r="NB183" s="207"/>
      <c r="NC183" s="207"/>
      <c r="ND183" s="207"/>
      <c r="NE183" s="207"/>
      <c r="NF183" s="169"/>
      <c r="NG183" s="169"/>
      <c r="NH183" s="169"/>
      <c r="NI183" s="169"/>
      <c r="NJ183" s="169"/>
      <c r="NK183" s="169"/>
      <c r="NL183" s="169"/>
      <c r="NM183" s="169"/>
      <c r="NN183" s="259"/>
      <c r="NO183" s="260"/>
      <c r="NP183" s="261"/>
      <c r="NQ183" s="160"/>
      <c r="NR183" s="19"/>
      <c r="NS183" s="168"/>
      <c r="NT183" s="207"/>
      <c r="NU183" s="207"/>
      <c r="NV183" s="207"/>
      <c r="NW183" s="207"/>
      <c r="NX183" s="207"/>
      <c r="NY183" s="207"/>
      <c r="NZ183" s="207"/>
      <c r="OA183" s="169"/>
      <c r="OB183" s="169"/>
      <c r="OC183" s="169"/>
      <c r="OD183" s="169"/>
      <c r="OE183" s="169"/>
      <c r="OF183" s="169"/>
      <c r="OG183" s="169"/>
      <c r="OH183" s="169"/>
      <c r="OI183" s="259"/>
      <c r="OJ183" s="260"/>
      <c r="OK183" s="261"/>
      <c r="OL183" s="160"/>
      <c r="OM183" s="19"/>
      <c r="ON183" s="19"/>
      <c r="OO183" s="19"/>
      <c r="OP183" s="19"/>
      <c r="OQ183" s="168"/>
      <c r="OR183" s="494"/>
      <c r="OS183" s="494"/>
      <c r="OT183" s="494"/>
      <c r="OU183" s="494"/>
      <c r="OV183" s="494"/>
      <c r="OW183" s="169"/>
      <c r="OX183" s="169"/>
      <c r="OY183" s="169"/>
      <c r="OZ183" s="169"/>
      <c r="PA183" s="169"/>
      <c r="PB183" s="259"/>
      <c r="PC183" s="512"/>
      <c r="PD183" s="261"/>
      <c r="PE183" s="160"/>
      <c r="PF183" s="168"/>
      <c r="PG183" s="207"/>
      <c r="PH183" s="207"/>
      <c r="PI183" s="207"/>
      <c r="PJ183" s="207"/>
      <c r="PK183" s="207"/>
      <c r="PL183" s="169"/>
      <c r="PM183" s="169"/>
      <c r="PN183" s="169"/>
      <c r="PO183" s="169"/>
      <c r="PP183" s="169"/>
      <c r="PQ183" s="259"/>
      <c r="PR183" s="260"/>
      <c r="PS183" s="261"/>
      <c r="PT183" s="160"/>
      <c r="PU183" s="168"/>
      <c r="PV183" s="207"/>
      <c r="PW183" s="207"/>
      <c r="PX183" s="207"/>
      <c r="PY183" s="207"/>
      <c r="PZ183" s="207"/>
      <c r="QA183" s="169"/>
      <c r="QB183" s="169"/>
      <c r="QC183" s="169"/>
      <c r="QD183" s="169"/>
      <c r="QE183" s="169"/>
      <c r="QF183" s="259"/>
      <c r="QG183" s="260"/>
      <c r="QH183" s="261"/>
      <c r="QI183" s="160"/>
      <c r="QJ183" s="168"/>
      <c r="QK183" s="207"/>
      <c r="QL183" s="207"/>
      <c r="QM183" s="207"/>
      <c r="QN183" s="207"/>
      <c r="QO183" s="207"/>
      <c r="QP183" s="169"/>
      <c r="QQ183" s="169"/>
      <c r="QR183" s="169"/>
      <c r="QS183" s="169"/>
      <c r="QT183" s="169"/>
      <c r="QU183" s="259"/>
      <c r="QV183" s="260"/>
      <c r="QW183" s="261"/>
      <c r="QX183" s="160"/>
      <c r="QY183" s="168"/>
      <c r="QZ183" s="207"/>
      <c r="RA183" s="207"/>
      <c r="RB183" s="207"/>
      <c r="RC183" s="207"/>
      <c r="RD183" s="207"/>
      <c r="RE183" s="169"/>
      <c r="RF183" s="169"/>
      <c r="RG183" s="169"/>
      <c r="RH183" s="169"/>
      <c r="RI183" s="169"/>
      <c r="RJ183" s="259"/>
      <c r="RK183" s="260"/>
      <c r="RL183" s="261"/>
      <c r="RM183" s="160"/>
    </row>
    <row r="184" spans="1:481" ht="14.4">
      <c r="A184" s="168"/>
      <c r="B184" s="207"/>
      <c r="C184" s="207"/>
      <c r="D184" s="207"/>
      <c r="E184" s="207"/>
      <c r="F184" s="207"/>
      <c r="G184" s="169"/>
      <c r="H184" s="169"/>
      <c r="I184" s="169"/>
      <c r="J184" s="169"/>
      <c r="K184" s="169"/>
      <c r="L184" s="259"/>
      <c r="M184" s="260"/>
      <c r="N184" s="261"/>
      <c r="O184" s="160"/>
      <c r="P184" s="19"/>
      <c r="Q184" s="168"/>
      <c r="R184" s="207"/>
      <c r="S184" s="207"/>
      <c r="T184" s="207"/>
      <c r="U184" s="207"/>
      <c r="V184" s="207"/>
      <c r="W184" s="169"/>
      <c r="X184" s="169"/>
      <c r="Y184" s="169"/>
      <c r="Z184" s="169"/>
      <c r="AA184" s="169"/>
      <c r="AB184" s="259"/>
      <c r="AC184" s="260"/>
      <c r="AD184" s="261"/>
      <c r="AE184" s="160"/>
      <c r="AF184" s="168"/>
      <c r="AG184" s="207"/>
      <c r="AH184" s="207"/>
      <c r="AI184" s="207"/>
      <c r="AJ184" s="207"/>
      <c r="AK184" s="207"/>
      <c r="AL184" s="169"/>
      <c r="AM184" s="169"/>
      <c r="AN184" s="169"/>
      <c r="AO184" s="169"/>
      <c r="AP184" s="169"/>
      <c r="AQ184" s="259"/>
      <c r="AR184" s="260"/>
      <c r="AS184" s="261"/>
      <c r="AT184" s="160"/>
      <c r="AU184" s="168"/>
      <c r="AV184" s="207"/>
      <c r="AW184" s="207"/>
      <c r="AX184" s="207"/>
      <c r="AY184" s="207"/>
      <c r="AZ184" s="207"/>
      <c r="BA184" s="169"/>
      <c r="BB184" s="169"/>
      <c r="BC184" s="169"/>
      <c r="BD184" s="169"/>
      <c r="BE184" s="169"/>
      <c r="BF184" s="259"/>
      <c r="BG184" s="260"/>
      <c r="BH184" s="261"/>
      <c r="BI184" s="160"/>
      <c r="BJ184" s="160"/>
      <c r="BK184" s="168"/>
      <c r="BL184" s="207"/>
      <c r="BM184" s="207"/>
      <c r="BN184" s="207"/>
      <c r="BO184" s="207"/>
      <c r="BP184" s="207"/>
      <c r="BQ184" s="169"/>
      <c r="BR184" s="169"/>
      <c r="BS184" s="169"/>
      <c r="BT184" s="169"/>
      <c r="BU184" s="169"/>
      <c r="BV184" s="259"/>
      <c r="BW184" s="260"/>
      <c r="BX184" s="261"/>
      <c r="BY184" s="160"/>
      <c r="BZ184" s="160"/>
      <c r="CA184" s="168"/>
      <c r="CB184" s="207"/>
      <c r="CC184" s="207"/>
      <c r="CD184" s="207"/>
      <c r="CE184" s="207"/>
      <c r="CF184" s="207"/>
      <c r="CG184" s="169"/>
      <c r="CH184" s="169"/>
      <c r="CI184" s="169"/>
      <c r="CJ184" s="169"/>
      <c r="CK184" s="169"/>
      <c r="CL184" s="259"/>
      <c r="CM184" s="260"/>
      <c r="CN184" s="261"/>
      <c r="CO184" s="160"/>
      <c r="CP184" s="168"/>
      <c r="CQ184" s="395"/>
      <c r="CR184" s="395"/>
      <c r="CS184" s="395"/>
      <c r="CT184" s="395"/>
      <c r="CU184" s="395"/>
      <c r="CV184" s="169"/>
      <c r="CW184" s="169"/>
      <c r="CX184" s="169"/>
      <c r="CY184" s="169"/>
      <c r="CZ184" s="169"/>
      <c r="DA184" s="259"/>
      <c r="DB184" s="419"/>
      <c r="DC184" s="261"/>
      <c r="DD184" s="160"/>
      <c r="DE184" s="168"/>
      <c r="DF184" s="207"/>
      <c r="DG184" s="207"/>
      <c r="DH184" s="207"/>
      <c r="DI184" s="207"/>
      <c r="DJ184" s="207"/>
      <c r="DK184" s="169"/>
      <c r="DL184" s="169"/>
      <c r="DM184" s="169"/>
      <c r="DN184" s="169"/>
      <c r="DO184" s="169"/>
      <c r="DP184" s="259"/>
      <c r="DQ184" s="260"/>
      <c r="DR184" s="261"/>
      <c r="DS184" s="160"/>
      <c r="DT184" s="168"/>
      <c r="DU184" s="207"/>
      <c r="DV184" s="207"/>
      <c r="DW184" s="207"/>
      <c r="DX184" s="207"/>
      <c r="DY184" s="207"/>
      <c r="DZ184" s="169"/>
      <c r="EA184" s="169"/>
      <c r="EB184" s="169"/>
      <c r="EC184" s="169"/>
      <c r="ED184" s="169"/>
      <c r="EE184" s="259"/>
      <c r="EF184" s="260"/>
      <c r="EG184" s="261"/>
      <c r="EH184" s="160"/>
      <c r="EI184" s="168"/>
      <c r="EJ184" s="207"/>
      <c r="EK184" s="207"/>
      <c r="EL184" s="207"/>
      <c r="EM184" s="207"/>
      <c r="EN184" s="207"/>
      <c r="EO184" s="169"/>
      <c r="EP184" s="169"/>
      <c r="EQ184" s="169"/>
      <c r="ER184" s="169"/>
      <c r="ES184" s="169"/>
      <c r="ET184" s="259"/>
      <c r="EU184" s="260"/>
      <c r="EV184" s="261"/>
      <c r="EW184" s="160"/>
      <c r="EX184" s="168"/>
      <c r="EY184" s="207"/>
      <c r="EZ184" s="207"/>
      <c r="FA184" s="207"/>
      <c r="FB184" s="207"/>
      <c r="FC184" s="207"/>
      <c r="FD184" s="169"/>
      <c r="FE184" s="169"/>
      <c r="FF184" s="169"/>
      <c r="FG184" s="169"/>
      <c r="FH184" s="169"/>
      <c r="FI184" s="259"/>
      <c r="FJ184" s="260"/>
      <c r="FK184" s="261"/>
      <c r="FL184" s="160"/>
      <c r="FM184" s="168"/>
      <c r="FN184" s="207"/>
      <c r="FO184" s="207"/>
      <c r="FP184" s="207"/>
      <c r="FQ184" s="207"/>
      <c r="FR184" s="207"/>
      <c r="FS184" s="169"/>
      <c r="FT184" s="169"/>
      <c r="FU184" s="169"/>
      <c r="FV184" s="169"/>
      <c r="FW184" s="169"/>
      <c r="FX184" s="259"/>
      <c r="FY184" s="260"/>
      <c r="FZ184" s="261"/>
      <c r="GA184" s="160"/>
      <c r="GB184" s="168"/>
      <c r="GC184" s="207"/>
      <c r="GD184" s="207"/>
      <c r="GE184" s="207"/>
      <c r="GF184" s="207"/>
      <c r="GG184" s="207"/>
      <c r="GH184" s="169"/>
      <c r="GI184" s="169"/>
      <c r="GJ184" s="169"/>
      <c r="GK184" s="169"/>
      <c r="GL184" s="169"/>
      <c r="GM184" s="259"/>
      <c r="GN184" s="260"/>
      <c r="GO184" s="261"/>
      <c r="GP184" s="160"/>
      <c r="GQ184" s="168"/>
      <c r="GR184" s="207"/>
      <c r="GS184" s="207"/>
      <c r="GT184" s="207"/>
      <c r="GU184" s="207"/>
      <c r="GV184" s="207"/>
      <c r="GW184" s="169"/>
      <c r="GX184" s="169"/>
      <c r="GY184" s="169"/>
      <c r="GZ184" s="169"/>
      <c r="HA184" s="169"/>
      <c r="HB184" s="259"/>
      <c r="HC184" s="260"/>
      <c r="HD184" s="261"/>
      <c r="HE184" s="160"/>
      <c r="HF184" s="168"/>
      <c r="HG184" s="207"/>
      <c r="HH184" s="207"/>
      <c r="HI184" s="207"/>
      <c r="HJ184" s="207"/>
      <c r="HK184" s="207"/>
      <c r="HL184" s="169"/>
      <c r="HM184" s="169"/>
      <c r="HN184" s="169"/>
      <c r="HO184" s="169"/>
      <c r="HP184" s="169"/>
      <c r="HQ184" s="259"/>
      <c r="HR184" s="260"/>
      <c r="HS184" s="261"/>
      <c r="HT184" s="160"/>
      <c r="HU184" s="168"/>
      <c r="HV184" s="207"/>
      <c r="HW184" s="207"/>
      <c r="HX184" s="207"/>
      <c r="HY184" s="207"/>
      <c r="HZ184" s="207"/>
      <c r="IA184" s="169"/>
      <c r="IB184" s="169"/>
      <c r="IC184" s="169"/>
      <c r="ID184" s="169"/>
      <c r="IE184" s="169"/>
      <c r="IF184" s="259"/>
      <c r="IG184" s="260"/>
      <c r="IH184" s="261"/>
      <c r="II184" s="160"/>
      <c r="IJ184" s="168"/>
      <c r="IK184" s="207"/>
      <c r="IL184" s="207"/>
      <c r="IM184" s="207"/>
      <c r="IN184" s="207"/>
      <c r="IO184" s="207"/>
      <c r="IP184" s="169"/>
      <c r="IQ184" s="169"/>
      <c r="IR184" s="169"/>
      <c r="IS184" s="169"/>
      <c r="IT184" s="169"/>
      <c r="IU184" s="259"/>
      <c r="IV184" s="260"/>
      <c r="IW184" s="261"/>
      <c r="IX184" s="160"/>
      <c r="IY184" s="168"/>
      <c r="IZ184" s="207"/>
      <c r="JA184" s="207"/>
      <c r="JB184" s="207"/>
      <c r="JC184" s="207"/>
      <c r="JD184" s="207"/>
      <c r="JE184" s="169"/>
      <c r="JF184" s="169"/>
      <c r="JG184" s="169"/>
      <c r="JH184" s="169"/>
      <c r="JI184" s="169"/>
      <c r="JJ184" s="259"/>
      <c r="JK184" s="260"/>
      <c r="JL184" s="261"/>
      <c r="JM184" s="160"/>
      <c r="JN184" s="168"/>
      <c r="JO184" s="207"/>
      <c r="JP184" s="207"/>
      <c r="JQ184" s="207"/>
      <c r="JR184" s="207"/>
      <c r="JS184" s="207"/>
      <c r="JT184" s="169"/>
      <c r="JU184" s="169"/>
      <c r="JV184" s="169"/>
      <c r="JW184" s="169"/>
      <c r="JX184" s="169"/>
      <c r="JY184" s="259"/>
      <c r="JZ184" s="260"/>
      <c r="KA184" s="261"/>
      <c r="KB184" s="160"/>
      <c r="KC184" s="168"/>
      <c r="KD184" s="207"/>
      <c r="KE184" s="207"/>
      <c r="KF184" s="207"/>
      <c r="KG184" s="207"/>
      <c r="KH184" s="207"/>
      <c r="KI184" s="169"/>
      <c r="KJ184" s="169"/>
      <c r="KK184" s="169"/>
      <c r="KL184" s="169"/>
      <c r="KM184" s="169"/>
      <c r="KN184" s="259"/>
      <c r="KO184" s="260"/>
      <c r="KP184" s="261"/>
      <c r="KQ184" s="160"/>
      <c r="KR184" s="168"/>
      <c r="KS184" s="207"/>
      <c r="KT184" s="207"/>
      <c r="KU184" s="207"/>
      <c r="KV184" s="207"/>
      <c r="KW184" s="207"/>
      <c r="KX184" s="169"/>
      <c r="KY184" s="169"/>
      <c r="KZ184" s="169"/>
      <c r="LA184" s="169"/>
      <c r="LB184" s="169"/>
      <c r="LC184" s="259"/>
      <c r="LD184" s="260"/>
      <c r="LE184" s="261"/>
      <c r="LF184" s="160"/>
      <c r="LG184" s="160"/>
      <c r="LH184" s="168"/>
      <c r="LI184" s="207"/>
      <c r="LJ184" s="207"/>
      <c r="LK184" s="207"/>
      <c r="LL184" s="207"/>
      <c r="LM184" s="207"/>
      <c r="LN184" s="207"/>
      <c r="LO184" s="207"/>
      <c r="LP184" s="169"/>
      <c r="LQ184" s="169"/>
      <c r="LR184" s="169"/>
      <c r="LS184" s="169"/>
      <c r="LT184" s="169"/>
      <c r="LU184" s="169"/>
      <c r="LV184" s="169"/>
      <c r="LW184" s="169"/>
      <c r="LX184" s="259"/>
      <c r="LY184" s="260"/>
      <c r="LZ184" s="261"/>
      <c r="MA184" s="160"/>
      <c r="MB184" s="160"/>
      <c r="MC184" s="168"/>
      <c r="MD184" s="207"/>
      <c r="ME184" s="207"/>
      <c r="MF184" s="207"/>
      <c r="MG184" s="207"/>
      <c r="MH184" s="207"/>
      <c r="MI184" s="207"/>
      <c r="MJ184" s="207"/>
      <c r="MK184" s="169"/>
      <c r="ML184" s="169"/>
      <c r="MM184" s="169"/>
      <c r="MN184" s="169"/>
      <c r="MO184" s="169"/>
      <c r="MP184" s="169"/>
      <c r="MQ184" s="169"/>
      <c r="MR184" s="169"/>
      <c r="MS184" s="259"/>
      <c r="MT184" s="260"/>
      <c r="MU184" s="261"/>
      <c r="MV184" s="160"/>
      <c r="MW184" s="19"/>
      <c r="MX184" s="168"/>
      <c r="MY184" s="207"/>
      <c r="MZ184" s="207"/>
      <c r="NA184" s="207"/>
      <c r="NB184" s="207"/>
      <c r="NC184" s="207"/>
      <c r="ND184" s="207"/>
      <c r="NE184" s="207"/>
      <c r="NF184" s="169"/>
      <c r="NG184" s="169"/>
      <c r="NH184" s="169"/>
      <c r="NI184" s="169"/>
      <c r="NJ184" s="169"/>
      <c r="NK184" s="169"/>
      <c r="NL184" s="169"/>
      <c r="NM184" s="169"/>
      <c r="NN184" s="259"/>
      <c r="NO184" s="260"/>
      <c r="NP184" s="261"/>
      <c r="NQ184" s="160"/>
      <c r="NR184" s="19"/>
      <c r="NS184" s="168"/>
      <c r="NT184" s="207"/>
      <c r="NU184" s="207"/>
      <c r="NV184" s="207"/>
      <c r="NW184" s="207"/>
      <c r="NX184" s="207"/>
      <c r="NY184" s="207"/>
      <c r="NZ184" s="207"/>
      <c r="OA184" s="169"/>
      <c r="OB184" s="169"/>
      <c r="OC184" s="169"/>
      <c r="OD184" s="169"/>
      <c r="OE184" s="169"/>
      <c r="OF184" s="169"/>
      <c r="OG184" s="169"/>
      <c r="OH184" s="169"/>
      <c r="OI184" s="259"/>
      <c r="OJ184" s="260"/>
      <c r="OK184" s="261"/>
      <c r="OL184" s="160"/>
      <c r="OM184" s="19"/>
      <c r="ON184" s="19"/>
      <c r="OO184" s="19"/>
      <c r="OP184" s="19"/>
      <c r="OQ184" s="168"/>
      <c r="OR184" s="494"/>
      <c r="OS184" s="494"/>
      <c r="OT184" s="494"/>
      <c r="OU184" s="494"/>
      <c r="OV184" s="494"/>
      <c r="OW184" s="169"/>
      <c r="OX184" s="169"/>
      <c r="OY184" s="169"/>
      <c r="OZ184" s="169"/>
      <c r="PA184" s="169"/>
      <c r="PB184" s="259"/>
      <c r="PC184" s="512"/>
      <c r="PD184" s="261"/>
      <c r="PE184" s="160"/>
      <c r="PF184" s="168"/>
      <c r="PG184" s="207"/>
      <c r="PH184" s="207"/>
      <c r="PI184" s="207"/>
      <c r="PJ184" s="207"/>
      <c r="PK184" s="207"/>
      <c r="PL184" s="169"/>
      <c r="PM184" s="169"/>
      <c r="PN184" s="169"/>
      <c r="PO184" s="169"/>
      <c r="PP184" s="169"/>
      <c r="PQ184" s="259"/>
      <c r="PR184" s="260"/>
      <c r="PS184" s="261"/>
      <c r="PT184" s="160"/>
      <c r="PU184" s="168"/>
      <c r="PV184" s="207"/>
      <c r="PW184" s="207"/>
      <c r="PX184" s="207"/>
      <c r="PY184" s="207"/>
      <c r="PZ184" s="207"/>
      <c r="QA184" s="169"/>
      <c r="QB184" s="169"/>
      <c r="QC184" s="169"/>
      <c r="QD184" s="169"/>
      <c r="QE184" s="169"/>
      <c r="QF184" s="259"/>
      <c r="QG184" s="260"/>
      <c r="QH184" s="261"/>
      <c r="QI184" s="160"/>
      <c r="QJ184" s="168"/>
      <c r="QK184" s="207"/>
      <c r="QL184" s="207"/>
      <c r="QM184" s="207"/>
      <c r="QN184" s="207"/>
      <c r="QO184" s="207"/>
      <c r="QP184" s="169"/>
      <c r="QQ184" s="169"/>
      <c r="QR184" s="169"/>
      <c r="QS184" s="169"/>
      <c r="QT184" s="169"/>
      <c r="QU184" s="259"/>
      <c r="QV184" s="260"/>
      <c r="QW184" s="261"/>
      <c r="QX184" s="160"/>
      <c r="QY184" s="168"/>
      <c r="QZ184" s="207"/>
      <c r="RA184" s="207"/>
      <c r="RB184" s="207"/>
      <c r="RC184" s="207"/>
      <c r="RD184" s="207"/>
      <c r="RE184" s="169"/>
      <c r="RF184" s="169"/>
      <c r="RG184" s="169"/>
      <c r="RH184" s="169"/>
      <c r="RI184" s="169"/>
      <c r="RJ184" s="259"/>
      <c r="RK184" s="260"/>
      <c r="RL184" s="261"/>
      <c r="RM184" s="160"/>
    </row>
    <row r="185" spans="1:481" ht="14.4">
      <c r="A185" s="168"/>
      <c r="B185" s="207"/>
      <c r="C185" s="207"/>
      <c r="D185" s="207"/>
      <c r="E185" s="207"/>
      <c r="F185" s="207"/>
      <c r="G185" s="169"/>
      <c r="H185" s="169"/>
      <c r="I185" s="169"/>
      <c r="J185" s="169"/>
      <c r="K185" s="169"/>
      <c r="L185" s="259"/>
      <c r="M185" s="260"/>
      <c r="N185" s="261"/>
      <c r="O185" s="160"/>
      <c r="P185" s="19"/>
      <c r="Q185" s="168"/>
      <c r="R185" s="207"/>
      <c r="S185" s="207"/>
      <c r="T185" s="207"/>
      <c r="U185" s="207"/>
      <c r="V185" s="207"/>
      <c r="W185" s="169"/>
      <c r="X185" s="169"/>
      <c r="Y185" s="169"/>
      <c r="Z185" s="169"/>
      <c r="AA185" s="169"/>
      <c r="AB185" s="259"/>
      <c r="AC185" s="260"/>
      <c r="AD185" s="261"/>
      <c r="AE185" s="160"/>
      <c r="AF185" s="168"/>
      <c r="AG185" s="207"/>
      <c r="AH185" s="207"/>
      <c r="AI185" s="207"/>
      <c r="AJ185" s="207"/>
      <c r="AK185" s="207"/>
      <c r="AL185" s="169"/>
      <c r="AM185" s="169"/>
      <c r="AN185" s="169"/>
      <c r="AO185" s="169"/>
      <c r="AP185" s="169"/>
      <c r="AQ185" s="259"/>
      <c r="AR185" s="260"/>
      <c r="AS185" s="261"/>
      <c r="AT185" s="160"/>
      <c r="AU185" s="168"/>
      <c r="AV185" s="207"/>
      <c r="AW185" s="207"/>
      <c r="AX185" s="207"/>
      <c r="AY185" s="207"/>
      <c r="AZ185" s="207"/>
      <c r="BA185" s="169"/>
      <c r="BB185" s="169"/>
      <c r="BC185" s="169"/>
      <c r="BD185" s="169"/>
      <c r="BE185" s="169"/>
      <c r="BF185" s="259"/>
      <c r="BG185" s="260"/>
      <c r="BH185" s="261"/>
      <c r="BI185" s="160"/>
      <c r="BJ185" s="160"/>
      <c r="BK185" s="168"/>
      <c r="BL185" s="207"/>
      <c r="BM185" s="207"/>
      <c r="BN185" s="207"/>
      <c r="BO185" s="207"/>
      <c r="BP185" s="207"/>
      <c r="BQ185" s="169"/>
      <c r="BR185" s="169"/>
      <c r="BS185" s="169"/>
      <c r="BT185" s="169"/>
      <c r="BU185" s="169"/>
      <c r="BV185" s="259"/>
      <c r="BW185" s="260"/>
      <c r="BX185" s="261"/>
      <c r="BY185" s="160"/>
      <c r="BZ185" s="160"/>
      <c r="CA185" s="168"/>
      <c r="CB185" s="207"/>
      <c r="CC185" s="207"/>
      <c r="CD185" s="207"/>
      <c r="CE185" s="207"/>
      <c r="CF185" s="207"/>
      <c r="CG185" s="169"/>
      <c r="CH185" s="169"/>
      <c r="CI185" s="169"/>
      <c r="CJ185" s="169"/>
      <c r="CK185" s="169"/>
      <c r="CL185" s="259"/>
      <c r="CM185" s="260"/>
      <c r="CN185" s="261"/>
      <c r="CO185" s="160"/>
      <c r="CP185" s="168"/>
      <c r="CQ185" s="395"/>
      <c r="CR185" s="395"/>
      <c r="CS185" s="395"/>
      <c r="CT185" s="395"/>
      <c r="CU185" s="395"/>
      <c r="CV185" s="169"/>
      <c r="CW185" s="169"/>
      <c r="CX185" s="169"/>
      <c r="CY185" s="169"/>
      <c r="CZ185" s="169"/>
      <c r="DA185" s="259"/>
      <c r="DB185" s="419"/>
      <c r="DC185" s="261"/>
      <c r="DD185" s="160"/>
      <c r="DE185" s="168"/>
      <c r="DF185" s="207"/>
      <c r="DG185" s="207"/>
      <c r="DH185" s="207"/>
      <c r="DI185" s="207"/>
      <c r="DJ185" s="207"/>
      <c r="DK185" s="169"/>
      <c r="DL185" s="169"/>
      <c r="DM185" s="169"/>
      <c r="DN185" s="169"/>
      <c r="DO185" s="169"/>
      <c r="DP185" s="259"/>
      <c r="DQ185" s="260"/>
      <c r="DR185" s="261"/>
      <c r="DS185" s="160"/>
      <c r="DT185" s="168"/>
      <c r="DU185" s="207"/>
      <c r="DV185" s="207"/>
      <c r="DW185" s="207"/>
      <c r="DX185" s="207"/>
      <c r="DY185" s="207"/>
      <c r="DZ185" s="169"/>
      <c r="EA185" s="169"/>
      <c r="EB185" s="169"/>
      <c r="EC185" s="169"/>
      <c r="ED185" s="169"/>
      <c r="EE185" s="259"/>
      <c r="EF185" s="260"/>
      <c r="EG185" s="261"/>
      <c r="EH185" s="160"/>
      <c r="EI185" s="168"/>
      <c r="EJ185" s="207"/>
      <c r="EK185" s="207"/>
      <c r="EL185" s="207"/>
      <c r="EM185" s="207"/>
      <c r="EN185" s="207"/>
      <c r="EO185" s="169"/>
      <c r="EP185" s="169"/>
      <c r="EQ185" s="169"/>
      <c r="ER185" s="169"/>
      <c r="ES185" s="169"/>
      <c r="ET185" s="259"/>
      <c r="EU185" s="260"/>
      <c r="EV185" s="261"/>
      <c r="EW185" s="160"/>
      <c r="EX185" s="168"/>
      <c r="EY185" s="207"/>
      <c r="EZ185" s="207"/>
      <c r="FA185" s="207"/>
      <c r="FB185" s="207"/>
      <c r="FC185" s="207"/>
      <c r="FD185" s="169"/>
      <c r="FE185" s="169"/>
      <c r="FF185" s="169"/>
      <c r="FG185" s="169"/>
      <c r="FH185" s="169"/>
      <c r="FI185" s="259"/>
      <c r="FJ185" s="260"/>
      <c r="FK185" s="261"/>
      <c r="FL185" s="160"/>
      <c r="FM185" s="168"/>
      <c r="FN185" s="207"/>
      <c r="FO185" s="207"/>
      <c r="FP185" s="207"/>
      <c r="FQ185" s="207"/>
      <c r="FR185" s="207"/>
      <c r="FS185" s="169"/>
      <c r="FT185" s="169"/>
      <c r="FU185" s="169"/>
      <c r="FV185" s="169"/>
      <c r="FW185" s="169"/>
      <c r="FX185" s="259"/>
      <c r="FY185" s="260"/>
      <c r="FZ185" s="261"/>
      <c r="GA185" s="160"/>
      <c r="GB185" s="168"/>
      <c r="GC185" s="207"/>
      <c r="GD185" s="207"/>
      <c r="GE185" s="207"/>
      <c r="GF185" s="207"/>
      <c r="GG185" s="207"/>
      <c r="GH185" s="169"/>
      <c r="GI185" s="169"/>
      <c r="GJ185" s="169"/>
      <c r="GK185" s="169"/>
      <c r="GL185" s="169"/>
      <c r="GM185" s="259"/>
      <c r="GN185" s="260"/>
      <c r="GO185" s="261"/>
      <c r="GP185" s="160"/>
      <c r="GQ185" s="168"/>
      <c r="GR185" s="207"/>
      <c r="GS185" s="207"/>
      <c r="GT185" s="207"/>
      <c r="GU185" s="207"/>
      <c r="GV185" s="207"/>
      <c r="GW185" s="169"/>
      <c r="GX185" s="169"/>
      <c r="GY185" s="169"/>
      <c r="GZ185" s="169"/>
      <c r="HA185" s="169"/>
      <c r="HB185" s="259"/>
      <c r="HC185" s="260"/>
      <c r="HD185" s="261"/>
      <c r="HE185" s="160"/>
      <c r="HF185" s="168"/>
      <c r="HG185" s="207"/>
      <c r="HH185" s="207"/>
      <c r="HI185" s="207"/>
      <c r="HJ185" s="207"/>
      <c r="HK185" s="207"/>
      <c r="HL185" s="169"/>
      <c r="HM185" s="169"/>
      <c r="HN185" s="169"/>
      <c r="HO185" s="169"/>
      <c r="HP185" s="169"/>
      <c r="HQ185" s="259"/>
      <c r="HR185" s="260"/>
      <c r="HS185" s="261"/>
      <c r="HT185" s="160"/>
      <c r="HU185" s="168"/>
      <c r="HV185" s="207"/>
      <c r="HW185" s="207"/>
      <c r="HX185" s="207"/>
      <c r="HY185" s="207"/>
      <c r="HZ185" s="207"/>
      <c r="IA185" s="169"/>
      <c r="IB185" s="169"/>
      <c r="IC185" s="169"/>
      <c r="ID185" s="169"/>
      <c r="IE185" s="169"/>
      <c r="IF185" s="259"/>
      <c r="IG185" s="260"/>
      <c r="IH185" s="261"/>
      <c r="II185" s="160"/>
      <c r="IJ185" s="168"/>
      <c r="IK185" s="207"/>
      <c r="IL185" s="207"/>
      <c r="IM185" s="207"/>
      <c r="IN185" s="207"/>
      <c r="IO185" s="207"/>
      <c r="IP185" s="169"/>
      <c r="IQ185" s="169"/>
      <c r="IR185" s="169"/>
      <c r="IS185" s="169"/>
      <c r="IT185" s="169"/>
      <c r="IU185" s="259"/>
      <c r="IV185" s="260"/>
      <c r="IW185" s="261"/>
      <c r="IX185" s="160"/>
      <c r="IY185" s="168"/>
      <c r="IZ185" s="207"/>
      <c r="JA185" s="207"/>
      <c r="JB185" s="207"/>
      <c r="JC185" s="207"/>
      <c r="JD185" s="207"/>
      <c r="JE185" s="169"/>
      <c r="JF185" s="169"/>
      <c r="JG185" s="169"/>
      <c r="JH185" s="169"/>
      <c r="JI185" s="169"/>
      <c r="JJ185" s="259"/>
      <c r="JK185" s="260"/>
      <c r="JL185" s="261"/>
      <c r="JM185" s="160"/>
      <c r="JN185" s="168"/>
      <c r="JO185" s="207"/>
      <c r="JP185" s="207"/>
      <c r="JQ185" s="207"/>
      <c r="JR185" s="207"/>
      <c r="JS185" s="207"/>
      <c r="JT185" s="169"/>
      <c r="JU185" s="169"/>
      <c r="JV185" s="169"/>
      <c r="JW185" s="169"/>
      <c r="JX185" s="169"/>
      <c r="JY185" s="259"/>
      <c r="JZ185" s="260"/>
      <c r="KA185" s="261"/>
      <c r="KB185" s="160"/>
      <c r="KC185" s="168"/>
      <c r="KD185" s="207"/>
      <c r="KE185" s="207"/>
      <c r="KF185" s="207"/>
      <c r="KG185" s="207"/>
      <c r="KH185" s="207"/>
      <c r="KI185" s="169"/>
      <c r="KJ185" s="169"/>
      <c r="KK185" s="169"/>
      <c r="KL185" s="169"/>
      <c r="KM185" s="169"/>
      <c r="KN185" s="259"/>
      <c r="KO185" s="260"/>
      <c r="KP185" s="261"/>
      <c r="KQ185" s="160"/>
      <c r="KR185" s="168"/>
      <c r="KS185" s="207"/>
      <c r="KT185" s="207"/>
      <c r="KU185" s="207"/>
      <c r="KV185" s="207"/>
      <c r="KW185" s="207"/>
      <c r="KX185" s="169"/>
      <c r="KY185" s="169"/>
      <c r="KZ185" s="169"/>
      <c r="LA185" s="169"/>
      <c r="LB185" s="169"/>
      <c r="LC185" s="259"/>
      <c r="LD185" s="260"/>
      <c r="LE185" s="261"/>
      <c r="LF185" s="160"/>
      <c r="LG185" s="160"/>
      <c r="LH185" s="168"/>
      <c r="LI185" s="207"/>
      <c r="LJ185" s="207"/>
      <c r="LK185" s="207"/>
      <c r="LL185" s="207"/>
      <c r="LM185" s="207"/>
      <c r="LN185" s="207"/>
      <c r="LO185" s="207"/>
      <c r="LP185" s="169"/>
      <c r="LQ185" s="169"/>
      <c r="LR185" s="169"/>
      <c r="LS185" s="169"/>
      <c r="LT185" s="169"/>
      <c r="LU185" s="169"/>
      <c r="LV185" s="169"/>
      <c r="LW185" s="169"/>
      <c r="LX185" s="259"/>
      <c r="LY185" s="260"/>
      <c r="LZ185" s="261"/>
      <c r="MA185" s="160"/>
      <c r="MB185" s="160"/>
      <c r="MC185" s="168"/>
      <c r="MD185" s="207"/>
      <c r="ME185" s="207"/>
      <c r="MF185" s="207"/>
      <c r="MG185" s="207"/>
      <c r="MH185" s="207"/>
      <c r="MI185" s="207"/>
      <c r="MJ185" s="207"/>
      <c r="MK185" s="169"/>
      <c r="ML185" s="169"/>
      <c r="MM185" s="169"/>
      <c r="MN185" s="169"/>
      <c r="MO185" s="169"/>
      <c r="MP185" s="169"/>
      <c r="MQ185" s="169"/>
      <c r="MR185" s="169"/>
      <c r="MS185" s="259"/>
      <c r="MT185" s="260"/>
      <c r="MU185" s="261"/>
      <c r="MV185" s="160"/>
      <c r="MW185" s="19"/>
      <c r="MX185" s="168"/>
      <c r="MY185" s="207"/>
      <c r="MZ185" s="207"/>
      <c r="NA185" s="207"/>
      <c r="NB185" s="207"/>
      <c r="NC185" s="207"/>
      <c r="ND185" s="207"/>
      <c r="NE185" s="207"/>
      <c r="NF185" s="169"/>
      <c r="NG185" s="169"/>
      <c r="NH185" s="169"/>
      <c r="NI185" s="169"/>
      <c r="NJ185" s="169"/>
      <c r="NK185" s="169"/>
      <c r="NL185" s="169"/>
      <c r="NM185" s="169"/>
      <c r="NN185" s="259"/>
      <c r="NO185" s="260"/>
      <c r="NP185" s="261"/>
      <c r="NQ185" s="160"/>
      <c r="NR185" s="19"/>
      <c r="NS185" s="168"/>
      <c r="NT185" s="207"/>
      <c r="NU185" s="207"/>
      <c r="NV185" s="207"/>
      <c r="NW185" s="207"/>
      <c r="NX185" s="207"/>
      <c r="NY185" s="207"/>
      <c r="NZ185" s="207"/>
      <c r="OA185" s="169"/>
      <c r="OB185" s="169"/>
      <c r="OC185" s="169"/>
      <c r="OD185" s="169"/>
      <c r="OE185" s="169"/>
      <c r="OF185" s="169"/>
      <c r="OG185" s="169"/>
      <c r="OH185" s="169"/>
      <c r="OI185" s="259"/>
      <c r="OJ185" s="260"/>
      <c r="OK185" s="261"/>
      <c r="OL185" s="160"/>
      <c r="OM185" s="19"/>
      <c r="ON185" s="19"/>
      <c r="OO185" s="19"/>
      <c r="OP185" s="19"/>
      <c r="OQ185" s="168"/>
      <c r="OR185" s="494"/>
      <c r="OS185" s="494"/>
      <c r="OT185" s="494"/>
      <c r="OU185" s="494"/>
      <c r="OV185" s="494"/>
      <c r="OW185" s="169"/>
      <c r="OX185" s="169"/>
      <c r="OY185" s="169"/>
      <c r="OZ185" s="169"/>
      <c r="PA185" s="169"/>
      <c r="PB185" s="259"/>
      <c r="PC185" s="512"/>
      <c r="PD185" s="261"/>
      <c r="PE185" s="160"/>
      <c r="PF185" s="168"/>
      <c r="PG185" s="207"/>
      <c r="PH185" s="207"/>
      <c r="PI185" s="207"/>
      <c r="PJ185" s="207"/>
      <c r="PK185" s="207"/>
      <c r="PL185" s="169"/>
      <c r="PM185" s="169"/>
      <c r="PN185" s="169"/>
      <c r="PO185" s="169"/>
      <c r="PP185" s="169"/>
      <c r="PQ185" s="259"/>
      <c r="PR185" s="260"/>
      <c r="PS185" s="261"/>
      <c r="PT185" s="160"/>
      <c r="PU185" s="168"/>
      <c r="PV185" s="207"/>
      <c r="PW185" s="207"/>
      <c r="PX185" s="207"/>
      <c r="PY185" s="207"/>
      <c r="PZ185" s="207"/>
      <c r="QA185" s="169"/>
      <c r="QB185" s="169"/>
      <c r="QC185" s="169"/>
      <c r="QD185" s="169"/>
      <c r="QE185" s="169"/>
      <c r="QF185" s="259"/>
      <c r="QG185" s="260"/>
      <c r="QH185" s="261"/>
      <c r="QI185" s="160"/>
      <c r="QJ185" s="168"/>
      <c r="QK185" s="207"/>
      <c r="QL185" s="207"/>
      <c r="QM185" s="207"/>
      <c r="QN185" s="207"/>
      <c r="QO185" s="207"/>
      <c r="QP185" s="169"/>
      <c r="QQ185" s="169"/>
      <c r="QR185" s="169"/>
      <c r="QS185" s="169"/>
      <c r="QT185" s="169"/>
      <c r="QU185" s="259"/>
      <c r="QV185" s="260"/>
      <c r="QW185" s="261"/>
      <c r="QX185" s="160"/>
      <c r="QY185" s="168"/>
      <c r="QZ185" s="207"/>
      <c r="RA185" s="207"/>
      <c r="RB185" s="207"/>
      <c r="RC185" s="207"/>
      <c r="RD185" s="207"/>
      <c r="RE185" s="169"/>
      <c r="RF185" s="169"/>
      <c r="RG185" s="169"/>
      <c r="RH185" s="169"/>
      <c r="RI185" s="169"/>
      <c r="RJ185" s="259"/>
      <c r="RK185" s="260"/>
      <c r="RL185" s="261"/>
      <c r="RM185" s="160"/>
    </row>
    <row r="186" spans="1:481" ht="14.4">
      <c r="A186" s="168"/>
      <c r="B186" s="207"/>
      <c r="C186" s="207"/>
      <c r="D186" s="207"/>
      <c r="E186" s="207"/>
      <c r="F186" s="207"/>
      <c r="G186" s="169"/>
      <c r="H186" s="169"/>
      <c r="I186" s="169"/>
      <c r="J186" s="169"/>
      <c r="K186" s="169"/>
      <c r="L186" s="259"/>
      <c r="M186" s="260"/>
      <c r="N186" s="261"/>
      <c r="O186" s="160"/>
      <c r="P186" s="19"/>
      <c r="Q186" s="168"/>
      <c r="R186" s="207"/>
      <c r="S186" s="207"/>
      <c r="T186" s="207"/>
      <c r="U186" s="207"/>
      <c r="V186" s="207"/>
      <c r="W186" s="169"/>
      <c r="X186" s="169"/>
      <c r="Y186" s="169"/>
      <c r="Z186" s="169"/>
      <c r="AA186" s="169"/>
      <c r="AB186" s="259"/>
      <c r="AC186" s="260"/>
      <c r="AD186" s="261"/>
      <c r="AE186" s="160"/>
      <c r="AF186" s="168"/>
      <c r="AG186" s="207"/>
      <c r="AH186" s="207"/>
      <c r="AI186" s="207"/>
      <c r="AJ186" s="207"/>
      <c r="AK186" s="207"/>
      <c r="AL186" s="169"/>
      <c r="AM186" s="169"/>
      <c r="AN186" s="169"/>
      <c r="AO186" s="169"/>
      <c r="AP186" s="169"/>
      <c r="AQ186" s="259"/>
      <c r="AR186" s="260"/>
      <c r="AS186" s="261"/>
      <c r="AT186" s="160"/>
      <c r="AU186" s="168"/>
      <c r="AV186" s="207"/>
      <c r="AW186" s="207"/>
      <c r="AX186" s="207"/>
      <c r="AY186" s="207"/>
      <c r="AZ186" s="207"/>
      <c r="BA186" s="169"/>
      <c r="BB186" s="169"/>
      <c r="BC186" s="169"/>
      <c r="BD186" s="169"/>
      <c r="BE186" s="169"/>
      <c r="BF186" s="259"/>
      <c r="BG186" s="260"/>
      <c r="BH186" s="261"/>
      <c r="BI186" s="160"/>
      <c r="BJ186" s="160"/>
      <c r="BK186" s="168"/>
      <c r="BL186" s="207"/>
      <c r="BM186" s="207"/>
      <c r="BN186" s="207"/>
      <c r="BO186" s="207"/>
      <c r="BP186" s="207"/>
      <c r="BQ186" s="169"/>
      <c r="BR186" s="169"/>
      <c r="BS186" s="169"/>
      <c r="BT186" s="169"/>
      <c r="BU186" s="169"/>
      <c r="BV186" s="259"/>
      <c r="BW186" s="260"/>
      <c r="BX186" s="261"/>
      <c r="BY186" s="160"/>
      <c r="BZ186" s="160"/>
      <c r="CA186" s="168"/>
      <c r="CB186" s="207"/>
      <c r="CC186" s="207"/>
      <c r="CD186" s="207"/>
      <c r="CE186" s="207"/>
      <c r="CF186" s="207"/>
      <c r="CG186" s="169"/>
      <c r="CH186" s="169"/>
      <c r="CI186" s="169"/>
      <c r="CJ186" s="169"/>
      <c r="CK186" s="169"/>
      <c r="CL186" s="259"/>
      <c r="CM186" s="260"/>
      <c r="CN186" s="261"/>
      <c r="CO186" s="160"/>
      <c r="CP186" s="168"/>
      <c r="CQ186" s="395"/>
      <c r="CR186" s="395"/>
      <c r="CS186" s="395"/>
      <c r="CT186" s="395"/>
      <c r="CU186" s="395"/>
      <c r="CV186" s="169"/>
      <c r="CW186" s="169"/>
      <c r="CX186" s="169"/>
      <c r="CY186" s="169"/>
      <c r="CZ186" s="169"/>
      <c r="DA186" s="259"/>
      <c r="DB186" s="419"/>
      <c r="DC186" s="261"/>
      <c r="DD186" s="160"/>
      <c r="DE186" s="168"/>
      <c r="DF186" s="207"/>
      <c r="DG186" s="207"/>
      <c r="DH186" s="207"/>
      <c r="DI186" s="207"/>
      <c r="DJ186" s="207"/>
      <c r="DK186" s="169"/>
      <c r="DL186" s="169"/>
      <c r="DM186" s="169"/>
      <c r="DN186" s="169"/>
      <c r="DO186" s="169"/>
      <c r="DP186" s="259"/>
      <c r="DQ186" s="260"/>
      <c r="DR186" s="261"/>
      <c r="DS186" s="160"/>
      <c r="DT186" s="168"/>
      <c r="DU186" s="207"/>
      <c r="DV186" s="207"/>
      <c r="DW186" s="207"/>
      <c r="DX186" s="207"/>
      <c r="DY186" s="207"/>
      <c r="DZ186" s="169"/>
      <c r="EA186" s="169"/>
      <c r="EB186" s="169"/>
      <c r="EC186" s="169"/>
      <c r="ED186" s="169"/>
      <c r="EE186" s="259"/>
      <c r="EF186" s="260"/>
      <c r="EG186" s="261"/>
      <c r="EH186" s="160"/>
      <c r="EI186" s="168"/>
      <c r="EJ186" s="207"/>
      <c r="EK186" s="207"/>
      <c r="EL186" s="207"/>
      <c r="EM186" s="207"/>
      <c r="EN186" s="207"/>
      <c r="EO186" s="169"/>
      <c r="EP186" s="169"/>
      <c r="EQ186" s="169"/>
      <c r="ER186" s="169"/>
      <c r="ES186" s="169"/>
      <c r="ET186" s="259"/>
      <c r="EU186" s="260"/>
      <c r="EV186" s="261"/>
      <c r="EW186" s="160"/>
      <c r="EX186" s="168"/>
      <c r="EY186" s="207"/>
      <c r="EZ186" s="207"/>
      <c r="FA186" s="207"/>
      <c r="FB186" s="207"/>
      <c r="FC186" s="207"/>
      <c r="FD186" s="169"/>
      <c r="FE186" s="169"/>
      <c r="FF186" s="169"/>
      <c r="FG186" s="169"/>
      <c r="FH186" s="169"/>
      <c r="FI186" s="259"/>
      <c r="FJ186" s="260"/>
      <c r="FK186" s="261"/>
      <c r="FL186" s="160"/>
      <c r="FM186" s="168"/>
      <c r="FN186" s="207"/>
      <c r="FO186" s="207"/>
      <c r="FP186" s="207"/>
      <c r="FQ186" s="207"/>
      <c r="FR186" s="207"/>
      <c r="FS186" s="169"/>
      <c r="FT186" s="169"/>
      <c r="FU186" s="169"/>
      <c r="FV186" s="169"/>
      <c r="FW186" s="169"/>
      <c r="FX186" s="259"/>
      <c r="FY186" s="260"/>
      <c r="FZ186" s="261"/>
      <c r="GA186" s="160"/>
      <c r="GB186" s="168"/>
      <c r="GC186" s="207"/>
      <c r="GD186" s="207"/>
      <c r="GE186" s="207"/>
      <c r="GF186" s="207"/>
      <c r="GG186" s="207"/>
      <c r="GH186" s="169"/>
      <c r="GI186" s="169"/>
      <c r="GJ186" s="169"/>
      <c r="GK186" s="169"/>
      <c r="GL186" s="169"/>
      <c r="GM186" s="259"/>
      <c r="GN186" s="260"/>
      <c r="GO186" s="261"/>
      <c r="GP186" s="160"/>
      <c r="GQ186" s="168"/>
      <c r="GR186" s="207"/>
      <c r="GS186" s="207"/>
      <c r="GT186" s="207"/>
      <c r="GU186" s="207"/>
      <c r="GV186" s="207"/>
      <c r="GW186" s="169"/>
      <c r="GX186" s="169"/>
      <c r="GY186" s="169"/>
      <c r="GZ186" s="169"/>
      <c r="HA186" s="169"/>
      <c r="HB186" s="259"/>
      <c r="HC186" s="260"/>
      <c r="HD186" s="261"/>
      <c r="HE186" s="160"/>
      <c r="HF186" s="168"/>
      <c r="HG186" s="207"/>
      <c r="HH186" s="207"/>
      <c r="HI186" s="207"/>
      <c r="HJ186" s="207"/>
      <c r="HK186" s="207"/>
      <c r="HL186" s="169"/>
      <c r="HM186" s="169"/>
      <c r="HN186" s="169"/>
      <c r="HO186" s="169"/>
      <c r="HP186" s="169"/>
      <c r="HQ186" s="259"/>
      <c r="HR186" s="260"/>
      <c r="HS186" s="261"/>
      <c r="HT186" s="160"/>
      <c r="HU186" s="168"/>
      <c r="HV186" s="207"/>
      <c r="HW186" s="207"/>
      <c r="HX186" s="207"/>
      <c r="HY186" s="207"/>
      <c r="HZ186" s="207"/>
      <c r="IA186" s="169"/>
      <c r="IB186" s="169"/>
      <c r="IC186" s="169"/>
      <c r="ID186" s="169"/>
      <c r="IE186" s="169"/>
      <c r="IF186" s="259"/>
      <c r="IG186" s="260"/>
      <c r="IH186" s="261"/>
      <c r="II186" s="160"/>
      <c r="IJ186" s="168"/>
      <c r="IK186" s="207"/>
      <c r="IL186" s="207"/>
      <c r="IM186" s="207"/>
      <c r="IN186" s="207"/>
      <c r="IO186" s="207"/>
      <c r="IP186" s="169"/>
      <c r="IQ186" s="169"/>
      <c r="IR186" s="169"/>
      <c r="IS186" s="169"/>
      <c r="IT186" s="169"/>
      <c r="IU186" s="259"/>
      <c r="IV186" s="260"/>
      <c r="IW186" s="261"/>
      <c r="IX186" s="160"/>
      <c r="IY186" s="168"/>
      <c r="IZ186" s="207"/>
      <c r="JA186" s="207"/>
      <c r="JB186" s="207"/>
      <c r="JC186" s="207"/>
      <c r="JD186" s="207"/>
      <c r="JE186" s="169"/>
      <c r="JF186" s="169"/>
      <c r="JG186" s="169"/>
      <c r="JH186" s="169"/>
      <c r="JI186" s="169"/>
      <c r="JJ186" s="259"/>
      <c r="JK186" s="260"/>
      <c r="JL186" s="261"/>
      <c r="JM186" s="160"/>
      <c r="JN186" s="168"/>
      <c r="JO186" s="207"/>
      <c r="JP186" s="207"/>
      <c r="JQ186" s="207"/>
      <c r="JR186" s="207"/>
      <c r="JS186" s="207"/>
      <c r="JT186" s="169"/>
      <c r="JU186" s="169"/>
      <c r="JV186" s="169"/>
      <c r="JW186" s="169"/>
      <c r="JX186" s="169"/>
      <c r="JY186" s="259"/>
      <c r="JZ186" s="260"/>
      <c r="KA186" s="261"/>
      <c r="KB186" s="160"/>
      <c r="KC186" s="168"/>
      <c r="KD186" s="207"/>
      <c r="KE186" s="207"/>
      <c r="KF186" s="207"/>
      <c r="KG186" s="207"/>
      <c r="KH186" s="207"/>
      <c r="KI186" s="169"/>
      <c r="KJ186" s="169"/>
      <c r="KK186" s="169"/>
      <c r="KL186" s="169"/>
      <c r="KM186" s="169"/>
      <c r="KN186" s="259"/>
      <c r="KO186" s="260"/>
      <c r="KP186" s="261"/>
      <c r="KQ186" s="160"/>
      <c r="KR186" s="168"/>
      <c r="KS186" s="207"/>
      <c r="KT186" s="207"/>
      <c r="KU186" s="207"/>
      <c r="KV186" s="207"/>
      <c r="KW186" s="207"/>
      <c r="KX186" s="169"/>
      <c r="KY186" s="169"/>
      <c r="KZ186" s="169"/>
      <c r="LA186" s="169"/>
      <c r="LB186" s="169"/>
      <c r="LC186" s="259"/>
      <c r="LD186" s="260"/>
      <c r="LE186" s="261"/>
      <c r="LF186" s="160"/>
      <c r="LG186" s="160"/>
      <c r="LH186" s="168"/>
      <c r="LI186" s="207"/>
      <c r="LJ186" s="207"/>
      <c r="LK186" s="207"/>
      <c r="LL186" s="207"/>
      <c r="LM186" s="207"/>
      <c r="LN186" s="207"/>
      <c r="LO186" s="207"/>
      <c r="LP186" s="169"/>
      <c r="LQ186" s="169"/>
      <c r="LR186" s="169"/>
      <c r="LS186" s="169"/>
      <c r="LT186" s="169"/>
      <c r="LU186" s="169"/>
      <c r="LV186" s="169"/>
      <c r="LW186" s="169"/>
      <c r="LX186" s="259"/>
      <c r="LY186" s="260"/>
      <c r="LZ186" s="261"/>
      <c r="MA186" s="160"/>
      <c r="MB186" s="160"/>
      <c r="MC186" s="168"/>
      <c r="MD186" s="207"/>
      <c r="ME186" s="207"/>
      <c r="MF186" s="207"/>
      <c r="MG186" s="207"/>
      <c r="MH186" s="207"/>
      <c r="MI186" s="207"/>
      <c r="MJ186" s="207"/>
      <c r="MK186" s="169"/>
      <c r="ML186" s="169"/>
      <c r="MM186" s="169"/>
      <c r="MN186" s="169"/>
      <c r="MO186" s="169"/>
      <c r="MP186" s="169"/>
      <c r="MQ186" s="169"/>
      <c r="MR186" s="169"/>
      <c r="MS186" s="259"/>
      <c r="MT186" s="260"/>
      <c r="MU186" s="261"/>
      <c r="MV186" s="160"/>
      <c r="MW186" s="19"/>
      <c r="MX186" s="168"/>
      <c r="MY186" s="207"/>
      <c r="MZ186" s="207"/>
      <c r="NA186" s="207"/>
      <c r="NB186" s="207"/>
      <c r="NC186" s="207"/>
      <c r="ND186" s="207"/>
      <c r="NE186" s="207"/>
      <c r="NF186" s="169"/>
      <c r="NG186" s="169"/>
      <c r="NH186" s="169"/>
      <c r="NI186" s="169"/>
      <c r="NJ186" s="169"/>
      <c r="NK186" s="169"/>
      <c r="NL186" s="169"/>
      <c r="NM186" s="169"/>
      <c r="NN186" s="259"/>
      <c r="NO186" s="260"/>
      <c r="NP186" s="261"/>
      <c r="NQ186" s="160"/>
      <c r="NR186" s="19"/>
      <c r="NS186" s="168"/>
      <c r="NT186" s="207"/>
      <c r="NU186" s="207"/>
      <c r="NV186" s="207"/>
      <c r="NW186" s="207"/>
      <c r="NX186" s="207"/>
      <c r="NY186" s="207"/>
      <c r="NZ186" s="207"/>
      <c r="OA186" s="169"/>
      <c r="OB186" s="169"/>
      <c r="OC186" s="169"/>
      <c r="OD186" s="169"/>
      <c r="OE186" s="169"/>
      <c r="OF186" s="169"/>
      <c r="OG186" s="169"/>
      <c r="OH186" s="169"/>
      <c r="OI186" s="259"/>
      <c r="OJ186" s="260"/>
      <c r="OK186" s="261"/>
      <c r="OL186" s="160"/>
      <c r="OM186" s="19"/>
      <c r="ON186" s="19"/>
      <c r="OO186" s="19"/>
      <c r="OP186" s="19"/>
      <c r="OQ186" s="168"/>
      <c r="OR186" s="494"/>
      <c r="OS186" s="494"/>
      <c r="OT186" s="494"/>
      <c r="OU186" s="494"/>
      <c r="OV186" s="494"/>
      <c r="OW186" s="169"/>
      <c r="OX186" s="169"/>
      <c r="OY186" s="169"/>
      <c r="OZ186" s="169"/>
      <c r="PA186" s="169"/>
      <c r="PB186" s="259"/>
      <c r="PC186" s="512"/>
      <c r="PD186" s="261"/>
      <c r="PE186" s="160"/>
      <c r="PF186" s="168"/>
      <c r="PG186" s="207"/>
      <c r="PH186" s="207"/>
      <c r="PI186" s="207"/>
      <c r="PJ186" s="207"/>
      <c r="PK186" s="207"/>
      <c r="PL186" s="169"/>
      <c r="PM186" s="169"/>
      <c r="PN186" s="169"/>
      <c r="PO186" s="169"/>
      <c r="PP186" s="169"/>
      <c r="PQ186" s="259"/>
      <c r="PR186" s="260"/>
      <c r="PS186" s="261"/>
      <c r="PT186" s="160"/>
      <c r="PU186" s="168"/>
      <c r="PV186" s="207"/>
      <c r="PW186" s="207"/>
      <c r="PX186" s="207"/>
      <c r="PY186" s="207"/>
      <c r="PZ186" s="207"/>
      <c r="QA186" s="169"/>
      <c r="QB186" s="169"/>
      <c r="QC186" s="169"/>
      <c r="QD186" s="169"/>
      <c r="QE186" s="169"/>
      <c r="QF186" s="259"/>
      <c r="QG186" s="260"/>
      <c r="QH186" s="261"/>
      <c r="QI186" s="160"/>
      <c r="QJ186" s="168"/>
      <c r="QK186" s="207"/>
      <c r="QL186" s="207"/>
      <c r="QM186" s="207"/>
      <c r="QN186" s="207"/>
      <c r="QO186" s="207"/>
      <c r="QP186" s="169"/>
      <c r="QQ186" s="169"/>
      <c r="QR186" s="169"/>
      <c r="QS186" s="169"/>
      <c r="QT186" s="169"/>
      <c r="QU186" s="259"/>
      <c r="QV186" s="260"/>
      <c r="QW186" s="261"/>
      <c r="QX186" s="160"/>
      <c r="QY186" s="168"/>
      <c r="QZ186" s="207"/>
      <c r="RA186" s="207"/>
      <c r="RB186" s="207"/>
      <c r="RC186" s="207"/>
      <c r="RD186" s="207"/>
      <c r="RE186" s="169"/>
      <c r="RF186" s="169"/>
      <c r="RG186" s="169"/>
      <c r="RH186" s="169"/>
      <c r="RI186" s="169"/>
      <c r="RJ186" s="259"/>
      <c r="RK186" s="260"/>
      <c r="RL186" s="261"/>
      <c r="RM186" s="160"/>
    </row>
    <row r="187" spans="1:481" ht="14.4">
      <c r="A187" s="168"/>
      <c r="B187" s="207"/>
      <c r="C187" s="207"/>
      <c r="D187" s="207"/>
      <c r="E187" s="207"/>
      <c r="F187" s="207"/>
      <c r="G187" s="169"/>
      <c r="H187" s="169"/>
      <c r="I187" s="169"/>
      <c r="J187" s="169"/>
      <c r="K187" s="169"/>
      <c r="L187" s="259"/>
      <c r="M187" s="260"/>
      <c r="N187" s="261"/>
      <c r="O187" s="160"/>
      <c r="P187" s="19"/>
      <c r="Q187" s="168"/>
      <c r="R187" s="207"/>
      <c r="S187" s="207"/>
      <c r="T187" s="207"/>
      <c r="U187" s="207"/>
      <c r="V187" s="207"/>
      <c r="W187" s="169"/>
      <c r="X187" s="169"/>
      <c r="Y187" s="169"/>
      <c r="Z187" s="169"/>
      <c r="AA187" s="169"/>
      <c r="AB187" s="259"/>
      <c r="AC187" s="260"/>
      <c r="AD187" s="261"/>
      <c r="AE187" s="160"/>
      <c r="AF187" s="168"/>
      <c r="AG187" s="207"/>
      <c r="AH187" s="207"/>
      <c r="AI187" s="207"/>
      <c r="AJ187" s="207"/>
      <c r="AK187" s="207"/>
      <c r="AL187" s="169"/>
      <c r="AM187" s="169"/>
      <c r="AN187" s="169"/>
      <c r="AO187" s="169"/>
      <c r="AP187" s="169"/>
      <c r="AQ187" s="259"/>
      <c r="AR187" s="260"/>
      <c r="AS187" s="261"/>
      <c r="AT187" s="160"/>
      <c r="AU187" s="168"/>
      <c r="AV187" s="207"/>
      <c r="AW187" s="207"/>
      <c r="AX187" s="207"/>
      <c r="AY187" s="207"/>
      <c r="AZ187" s="207"/>
      <c r="BA187" s="169"/>
      <c r="BB187" s="169"/>
      <c r="BC187" s="169"/>
      <c r="BD187" s="169"/>
      <c r="BE187" s="169"/>
      <c r="BF187" s="259"/>
      <c r="BG187" s="260"/>
      <c r="BH187" s="261"/>
      <c r="BI187" s="160"/>
      <c r="BJ187" s="160"/>
      <c r="BK187" s="168"/>
      <c r="BL187" s="207"/>
      <c r="BM187" s="207"/>
      <c r="BN187" s="207"/>
      <c r="BO187" s="207"/>
      <c r="BP187" s="207"/>
      <c r="BQ187" s="169"/>
      <c r="BR187" s="169"/>
      <c r="BS187" s="169"/>
      <c r="BT187" s="169"/>
      <c r="BU187" s="169"/>
      <c r="BV187" s="259"/>
      <c r="BW187" s="260"/>
      <c r="BX187" s="261"/>
      <c r="BY187" s="160"/>
      <c r="BZ187" s="160"/>
      <c r="CA187" s="168"/>
      <c r="CB187" s="207"/>
      <c r="CC187" s="207"/>
      <c r="CD187" s="207"/>
      <c r="CE187" s="207"/>
      <c r="CF187" s="207"/>
      <c r="CG187" s="169"/>
      <c r="CH187" s="169"/>
      <c r="CI187" s="169"/>
      <c r="CJ187" s="169"/>
      <c r="CK187" s="169"/>
      <c r="CL187" s="259"/>
      <c r="CM187" s="260"/>
      <c r="CN187" s="261"/>
      <c r="CO187" s="160"/>
      <c r="CP187" s="168"/>
      <c r="CQ187" s="395"/>
      <c r="CR187" s="395"/>
      <c r="CS187" s="395"/>
      <c r="CT187" s="395"/>
      <c r="CU187" s="395"/>
      <c r="CV187" s="169"/>
      <c r="CW187" s="169"/>
      <c r="CX187" s="169"/>
      <c r="CY187" s="169"/>
      <c r="CZ187" s="169"/>
      <c r="DA187" s="259"/>
      <c r="DB187" s="419"/>
      <c r="DC187" s="261"/>
      <c r="DD187" s="160"/>
      <c r="DE187" s="168"/>
      <c r="DF187" s="207"/>
      <c r="DG187" s="207"/>
      <c r="DH187" s="207"/>
      <c r="DI187" s="207"/>
      <c r="DJ187" s="207"/>
      <c r="DK187" s="169"/>
      <c r="DL187" s="169"/>
      <c r="DM187" s="169"/>
      <c r="DN187" s="169"/>
      <c r="DO187" s="169"/>
      <c r="DP187" s="259"/>
      <c r="DQ187" s="260"/>
      <c r="DR187" s="261"/>
      <c r="DS187" s="160"/>
      <c r="DT187" s="168"/>
      <c r="DU187" s="207"/>
      <c r="DV187" s="207"/>
      <c r="DW187" s="207"/>
      <c r="DX187" s="207"/>
      <c r="DY187" s="207"/>
      <c r="DZ187" s="169"/>
      <c r="EA187" s="169"/>
      <c r="EB187" s="169"/>
      <c r="EC187" s="169"/>
      <c r="ED187" s="169"/>
      <c r="EE187" s="259"/>
      <c r="EF187" s="260"/>
      <c r="EG187" s="261"/>
      <c r="EH187" s="160"/>
      <c r="EI187" s="168"/>
      <c r="EJ187" s="207"/>
      <c r="EK187" s="207"/>
      <c r="EL187" s="207"/>
      <c r="EM187" s="207"/>
      <c r="EN187" s="207"/>
      <c r="EO187" s="169"/>
      <c r="EP187" s="169"/>
      <c r="EQ187" s="169"/>
      <c r="ER187" s="169"/>
      <c r="ES187" s="169"/>
      <c r="ET187" s="259"/>
      <c r="EU187" s="260"/>
      <c r="EV187" s="261"/>
      <c r="EW187" s="160"/>
      <c r="EX187" s="168"/>
      <c r="EY187" s="207"/>
      <c r="EZ187" s="207"/>
      <c r="FA187" s="207"/>
      <c r="FB187" s="207"/>
      <c r="FC187" s="207"/>
      <c r="FD187" s="169"/>
      <c r="FE187" s="169"/>
      <c r="FF187" s="169"/>
      <c r="FG187" s="169"/>
      <c r="FH187" s="169"/>
      <c r="FI187" s="259"/>
      <c r="FJ187" s="260"/>
      <c r="FK187" s="261"/>
      <c r="FL187" s="160"/>
      <c r="FM187" s="168"/>
      <c r="FN187" s="207"/>
      <c r="FO187" s="207"/>
      <c r="FP187" s="207"/>
      <c r="FQ187" s="207"/>
      <c r="FR187" s="207"/>
      <c r="FS187" s="169"/>
      <c r="FT187" s="169"/>
      <c r="FU187" s="169"/>
      <c r="FV187" s="169"/>
      <c r="FW187" s="169"/>
      <c r="FX187" s="259"/>
      <c r="FY187" s="260"/>
      <c r="FZ187" s="261"/>
      <c r="GA187" s="160"/>
      <c r="GB187" s="168"/>
      <c r="GC187" s="207"/>
      <c r="GD187" s="207"/>
      <c r="GE187" s="207"/>
      <c r="GF187" s="207"/>
      <c r="GG187" s="207"/>
      <c r="GH187" s="169"/>
      <c r="GI187" s="169"/>
      <c r="GJ187" s="169"/>
      <c r="GK187" s="169"/>
      <c r="GL187" s="169"/>
      <c r="GM187" s="259"/>
      <c r="GN187" s="260"/>
      <c r="GO187" s="261"/>
      <c r="GP187" s="160"/>
      <c r="GQ187" s="168"/>
      <c r="GR187" s="207"/>
      <c r="GS187" s="207"/>
      <c r="GT187" s="207"/>
      <c r="GU187" s="207"/>
      <c r="GV187" s="207"/>
      <c r="GW187" s="169"/>
      <c r="GX187" s="169"/>
      <c r="GY187" s="169"/>
      <c r="GZ187" s="169"/>
      <c r="HA187" s="169"/>
      <c r="HB187" s="259"/>
      <c r="HC187" s="260"/>
      <c r="HD187" s="261"/>
      <c r="HE187" s="160"/>
      <c r="HF187" s="168"/>
      <c r="HG187" s="207"/>
      <c r="HH187" s="207"/>
      <c r="HI187" s="207"/>
      <c r="HJ187" s="207"/>
      <c r="HK187" s="207"/>
      <c r="HL187" s="169"/>
      <c r="HM187" s="169"/>
      <c r="HN187" s="169"/>
      <c r="HO187" s="169"/>
      <c r="HP187" s="169"/>
      <c r="HQ187" s="259"/>
      <c r="HR187" s="260"/>
      <c r="HS187" s="261"/>
      <c r="HT187" s="160"/>
      <c r="HU187" s="168"/>
      <c r="HV187" s="207"/>
      <c r="HW187" s="207"/>
      <c r="HX187" s="207"/>
      <c r="HY187" s="207"/>
      <c r="HZ187" s="207"/>
      <c r="IA187" s="169"/>
      <c r="IB187" s="169"/>
      <c r="IC187" s="169"/>
      <c r="ID187" s="169"/>
      <c r="IE187" s="169"/>
      <c r="IF187" s="259"/>
      <c r="IG187" s="260"/>
      <c r="IH187" s="261"/>
      <c r="II187" s="160"/>
      <c r="IJ187" s="168"/>
      <c r="IK187" s="207"/>
      <c r="IL187" s="207"/>
      <c r="IM187" s="207"/>
      <c r="IN187" s="207"/>
      <c r="IO187" s="207"/>
      <c r="IP187" s="169"/>
      <c r="IQ187" s="169"/>
      <c r="IR187" s="169"/>
      <c r="IS187" s="169"/>
      <c r="IT187" s="169"/>
      <c r="IU187" s="259"/>
      <c r="IV187" s="260"/>
      <c r="IW187" s="261"/>
      <c r="IX187" s="160"/>
      <c r="IY187" s="168"/>
      <c r="IZ187" s="207"/>
      <c r="JA187" s="207"/>
      <c r="JB187" s="207"/>
      <c r="JC187" s="207"/>
      <c r="JD187" s="207"/>
      <c r="JE187" s="169"/>
      <c r="JF187" s="169"/>
      <c r="JG187" s="169"/>
      <c r="JH187" s="169"/>
      <c r="JI187" s="169"/>
      <c r="JJ187" s="259"/>
      <c r="JK187" s="260"/>
      <c r="JL187" s="261"/>
      <c r="JM187" s="160"/>
      <c r="JN187" s="168"/>
      <c r="JO187" s="207"/>
      <c r="JP187" s="207"/>
      <c r="JQ187" s="207"/>
      <c r="JR187" s="207"/>
      <c r="JS187" s="207"/>
      <c r="JT187" s="169"/>
      <c r="JU187" s="169"/>
      <c r="JV187" s="169"/>
      <c r="JW187" s="169"/>
      <c r="JX187" s="169"/>
      <c r="JY187" s="259"/>
      <c r="JZ187" s="260"/>
      <c r="KA187" s="261"/>
      <c r="KB187" s="160"/>
      <c r="KC187" s="168"/>
      <c r="KD187" s="207"/>
      <c r="KE187" s="207"/>
      <c r="KF187" s="207"/>
      <c r="KG187" s="207"/>
      <c r="KH187" s="207"/>
      <c r="KI187" s="169"/>
      <c r="KJ187" s="169"/>
      <c r="KK187" s="169"/>
      <c r="KL187" s="169"/>
      <c r="KM187" s="169"/>
      <c r="KN187" s="259"/>
      <c r="KO187" s="260"/>
      <c r="KP187" s="261"/>
      <c r="KQ187" s="160"/>
      <c r="KR187" s="168"/>
      <c r="KS187" s="207"/>
      <c r="KT187" s="207"/>
      <c r="KU187" s="207"/>
      <c r="KV187" s="207"/>
      <c r="KW187" s="207"/>
      <c r="KX187" s="169"/>
      <c r="KY187" s="169"/>
      <c r="KZ187" s="169"/>
      <c r="LA187" s="169"/>
      <c r="LB187" s="169"/>
      <c r="LC187" s="259"/>
      <c r="LD187" s="260"/>
      <c r="LE187" s="261"/>
      <c r="LF187" s="160"/>
      <c r="LG187" s="160"/>
      <c r="LH187" s="168"/>
      <c r="LI187" s="207"/>
      <c r="LJ187" s="207"/>
      <c r="LK187" s="207"/>
      <c r="LL187" s="207"/>
      <c r="LM187" s="207"/>
      <c r="LN187" s="207"/>
      <c r="LO187" s="207"/>
      <c r="LP187" s="169"/>
      <c r="LQ187" s="169"/>
      <c r="LR187" s="169"/>
      <c r="LS187" s="169"/>
      <c r="LT187" s="169"/>
      <c r="LU187" s="169"/>
      <c r="LV187" s="169"/>
      <c r="LW187" s="169"/>
      <c r="LX187" s="259"/>
      <c r="LY187" s="260"/>
      <c r="LZ187" s="261"/>
      <c r="MA187" s="160"/>
      <c r="MB187" s="160"/>
      <c r="MC187" s="168"/>
      <c r="MD187" s="207"/>
      <c r="ME187" s="207"/>
      <c r="MF187" s="207"/>
      <c r="MG187" s="207"/>
      <c r="MH187" s="207"/>
      <c r="MI187" s="207"/>
      <c r="MJ187" s="207"/>
      <c r="MK187" s="169"/>
      <c r="ML187" s="169"/>
      <c r="MM187" s="169"/>
      <c r="MN187" s="169"/>
      <c r="MO187" s="169"/>
      <c r="MP187" s="169"/>
      <c r="MQ187" s="169"/>
      <c r="MR187" s="169"/>
      <c r="MS187" s="259"/>
      <c r="MT187" s="260"/>
      <c r="MU187" s="261"/>
      <c r="MV187" s="160"/>
      <c r="MW187" s="19"/>
      <c r="MX187" s="168"/>
      <c r="MY187" s="207"/>
      <c r="MZ187" s="207"/>
      <c r="NA187" s="207"/>
      <c r="NB187" s="207"/>
      <c r="NC187" s="207"/>
      <c r="ND187" s="207"/>
      <c r="NE187" s="207"/>
      <c r="NF187" s="169"/>
      <c r="NG187" s="169"/>
      <c r="NH187" s="169"/>
      <c r="NI187" s="169"/>
      <c r="NJ187" s="169"/>
      <c r="NK187" s="169"/>
      <c r="NL187" s="169"/>
      <c r="NM187" s="169"/>
      <c r="NN187" s="259"/>
      <c r="NO187" s="260"/>
      <c r="NP187" s="261"/>
      <c r="NQ187" s="160"/>
      <c r="NR187" s="19"/>
      <c r="NS187" s="168"/>
      <c r="NT187" s="207"/>
      <c r="NU187" s="207"/>
      <c r="NV187" s="207"/>
      <c r="NW187" s="207"/>
      <c r="NX187" s="207"/>
      <c r="NY187" s="207"/>
      <c r="NZ187" s="207"/>
      <c r="OA187" s="169"/>
      <c r="OB187" s="169"/>
      <c r="OC187" s="169"/>
      <c r="OD187" s="169"/>
      <c r="OE187" s="169"/>
      <c r="OF187" s="169"/>
      <c r="OG187" s="169"/>
      <c r="OH187" s="169"/>
      <c r="OI187" s="259"/>
      <c r="OJ187" s="260"/>
      <c r="OK187" s="261"/>
      <c r="OL187" s="160"/>
      <c r="OM187" s="19"/>
      <c r="ON187" s="19"/>
      <c r="OO187" s="19"/>
      <c r="OP187" s="19"/>
      <c r="OQ187" s="168"/>
      <c r="OR187" s="494"/>
      <c r="OS187" s="494"/>
      <c r="OT187" s="494"/>
      <c r="OU187" s="494"/>
      <c r="OV187" s="494"/>
      <c r="OW187" s="169"/>
      <c r="OX187" s="169"/>
      <c r="OY187" s="169"/>
      <c r="OZ187" s="169"/>
      <c r="PA187" s="169"/>
      <c r="PB187" s="259"/>
      <c r="PC187" s="512"/>
      <c r="PD187" s="261"/>
      <c r="PE187" s="160"/>
      <c r="PF187" s="168"/>
      <c r="PG187" s="207"/>
      <c r="PH187" s="207"/>
      <c r="PI187" s="207"/>
      <c r="PJ187" s="207"/>
      <c r="PK187" s="207"/>
      <c r="PL187" s="169"/>
      <c r="PM187" s="169"/>
      <c r="PN187" s="169"/>
      <c r="PO187" s="169"/>
      <c r="PP187" s="169"/>
      <c r="PQ187" s="259"/>
      <c r="PR187" s="260"/>
      <c r="PS187" s="261"/>
      <c r="PT187" s="160"/>
      <c r="PU187" s="168"/>
      <c r="PV187" s="207"/>
      <c r="PW187" s="207"/>
      <c r="PX187" s="207"/>
      <c r="PY187" s="207"/>
      <c r="PZ187" s="207"/>
      <c r="QA187" s="169"/>
      <c r="QB187" s="169"/>
      <c r="QC187" s="169"/>
      <c r="QD187" s="169"/>
      <c r="QE187" s="169"/>
      <c r="QF187" s="259"/>
      <c r="QG187" s="260"/>
      <c r="QH187" s="261"/>
      <c r="QI187" s="160"/>
      <c r="QJ187" s="168"/>
      <c r="QK187" s="207"/>
      <c r="QL187" s="207"/>
      <c r="QM187" s="207"/>
      <c r="QN187" s="207"/>
      <c r="QO187" s="207"/>
      <c r="QP187" s="169"/>
      <c r="QQ187" s="169"/>
      <c r="QR187" s="169"/>
      <c r="QS187" s="169"/>
      <c r="QT187" s="169"/>
      <c r="QU187" s="259"/>
      <c r="QV187" s="260"/>
      <c r="QW187" s="261"/>
      <c r="QX187" s="160"/>
      <c r="QY187" s="168"/>
      <c r="QZ187" s="207"/>
      <c r="RA187" s="207"/>
      <c r="RB187" s="207"/>
      <c r="RC187" s="207"/>
      <c r="RD187" s="207"/>
      <c r="RE187" s="169"/>
      <c r="RF187" s="169"/>
      <c r="RG187" s="169"/>
      <c r="RH187" s="169"/>
      <c r="RI187" s="169"/>
      <c r="RJ187" s="259"/>
      <c r="RK187" s="260"/>
      <c r="RL187" s="261"/>
      <c r="RM187" s="160"/>
    </row>
    <row r="188" spans="1:481" ht="14.4">
      <c r="A188" s="168"/>
      <c r="B188" s="207"/>
      <c r="C188" s="207"/>
      <c r="D188" s="207"/>
      <c r="E188" s="207"/>
      <c r="F188" s="207"/>
      <c r="G188" s="169"/>
      <c r="H188" s="169"/>
      <c r="I188" s="169"/>
      <c r="J188" s="169"/>
      <c r="K188" s="169"/>
      <c r="L188" s="259"/>
      <c r="M188" s="260"/>
      <c r="N188" s="261"/>
      <c r="O188" s="160"/>
      <c r="P188" s="19"/>
      <c r="Q188" s="168"/>
      <c r="R188" s="207"/>
      <c r="S188" s="207"/>
      <c r="T188" s="207"/>
      <c r="U188" s="207"/>
      <c r="V188" s="207"/>
      <c r="W188" s="169"/>
      <c r="X188" s="169"/>
      <c r="Y188" s="169"/>
      <c r="Z188" s="169"/>
      <c r="AA188" s="169"/>
      <c r="AB188" s="259"/>
      <c r="AC188" s="260"/>
      <c r="AD188" s="261"/>
      <c r="AE188" s="160"/>
      <c r="AF188" s="168"/>
      <c r="AG188" s="207"/>
      <c r="AH188" s="207"/>
      <c r="AI188" s="207"/>
      <c r="AJ188" s="207"/>
      <c r="AK188" s="207"/>
      <c r="AL188" s="169"/>
      <c r="AM188" s="169"/>
      <c r="AN188" s="169"/>
      <c r="AO188" s="169"/>
      <c r="AP188" s="169"/>
      <c r="AQ188" s="259"/>
      <c r="AR188" s="260"/>
      <c r="AS188" s="261"/>
      <c r="AT188" s="160"/>
      <c r="AU188" s="168"/>
      <c r="AV188" s="207"/>
      <c r="AW188" s="207"/>
      <c r="AX188" s="207"/>
      <c r="AY188" s="207"/>
      <c r="AZ188" s="207"/>
      <c r="BA188" s="169"/>
      <c r="BB188" s="169"/>
      <c r="BC188" s="169"/>
      <c r="BD188" s="169"/>
      <c r="BE188" s="169"/>
      <c r="BF188" s="259"/>
      <c r="BG188" s="260"/>
      <c r="BH188" s="261"/>
      <c r="BI188" s="160"/>
      <c r="BJ188" s="160"/>
      <c r="BK188" s="168"/>
      <c r="BL188" s="207"/>
      <c r="BM188" s="207"/>
      <c r="BN188" s="207"/>
      <c r="BO188" s="207"/>
      <c r="BP188" s="207"/>
      <c r="BQ188" s="169"/>
      <c r="BR188" s="169"/>
      <c r="BS188" s="169"/>
      <c r="BT188" s="169"/>
      <c r="BU188" s="169"/>
      <c r="BV188" s="259"/>
      <c r="BW188" s="260"/>
      <c r="BX188" s="261"/>
      <c r="BY188" s="160"/>
      <c r="BZ188" s="160"/>
      <c r="CA188" s="168"/>
      <c r="CB188" s="207"/>
      <c r="CC188" s="207"/>
      <c r="CD188" s="207"/>
      <c r="CE188" s="207"/>
      <c r="CF188" s="207"/>
      <c r="CG188" s="169"/>
      <c r="CH188" s="169"/>
      <c r="CI188" s="169"/>
      <c r="CJ188" s="169"/>
      <c r="CK188" s="169"/>
      <c r="CL188" s="259"/>
      <c r="CM188" s="260"/>
      <c r="CN188" s="261"/>
      <c r="CO188" s="160"/>
      <c r="CP188" s="168"/>
      <c r="CQ188" s="395"/>
      <c r="CR188" s="395"/>
      <c r="CS188" s="395"/>
      <c r="CT188" s="395"/>
      <c r="CU188" s="395"/>
      <c r="CV188" s="169"/>
      <c r="CW188" s="169"/>
      <c r="CX188" s="169"/>
      <c r="CY188" s="169"/>
      <c r="CZ188" s="169"/>
      <c r="DA188" s="259"/>
      <c r="DB188" s="419"/>
      <c r="DC188" s="261"/>
      <c r="DD188" s="160"/>
      <c r="DE188" s="168"/>
      <c r="DF188" s="207"/>
      <c r="DG188" s="207"/>
      <c r="DH188" s="207"/>
      <c r="DI188" s="207"/>
      <c r="DJ188" s="207"/>
      <c r="DK188" s="169"/>
      <c r="DL188" s="169"/>
      <c r="DM188" s="169"/>
      <c r="DN188" s="169"/>
      <c r="DO188" s="169"/>
      <c r="DP188" s="259"/>
      <c r="DQ188" s="260"/>
      <c r="DR188" s="261"/>
      <c r="DS188" s="160"/>
      <c r="DT188" s="168"/>
      <c r="DU188" s="207"/>
      <c r="DV188" s="207"/>
      <c r="DW188" s="207"/>
      <c r="DX188" s="207"/>
      <c r="DY188" s="207"/>
      <c r="DZ188" s="169"/>
      <c r="EA188" s="169"/>
      <c r="EB188" s="169"/>
      <c r="EC188" s="169"/>
      <c r="ED188" s="169"/>
      <c r="EE188" s="259"/>
      <c r="EF188" s="260"/>
      <c r="EG188" s="261"/>
      <c r="EH188" s="160"/>
      <c r="EI188" s="168"/>
      <c r="EJ188" s="207"/>
      <c r="EK188" s="207"/>
      <c r="EL188" s="207"/>
      <c r="EM188" s="207"/>
      <c r="EN188" s="207"/>
      <c r="EO188" s="169"/>
      <c r="EP188" s="169"/>
      <c r="EQ188" s="169"/>
      <c r="ER188" s="169"/>
      <c r="ES188" s="169"/>
      <c r="ET188" s="259"/>
      <c r="EU188" s="260"/>
      <c r="EV188" s="261"/>
      <c r="EW188" s="160"/>
      <c r="EX188" s="168"/>
      <c r="EY188" s="207"/>
      <c r="EZ188" s="207"/>
      <c r="FA188" s="207"/>
      <c r="FB188" s="207"/>
      <c r="FC188" s="207"/>
      <c r="FD188" s="169"/>
      <c r="FE188" s="169"/>
      <c r="FF188" s="169"/>
      <c r="FG188" s="169"/>
      <c r="FH188" s="169"/>
      <c r="FI188" s="259"/>
      <c r="FJ188" s="260"/>
      <c r="FK188" s="261"/>
      <c r="FL188" s="160"/>
      <c r="FM188" s="168"/>
      <c r="FN188" s="207"/>
      <c r="FO188" s="207"/>
      <c r="FP188" s="207"/>
      <c r="FQ188" s="207"/>
      <c r="FR188" s="207"/>
      <c r="FS188" s="169"/>
      <c r="FT188" s="169"/>
      <c r="FU188" s="169"/>
      <c r="FV188" s="169"/>
      <c r="FW188" s="169"/>
      <c r="FX188" s="259"/>
      <c r="FY188" s="260"/>
      <c r="FZ188" s="261"/>
      <c r="GA188" s="160"/>
      <c r="GB188" s="168"/>
      <c r="GC188" s="207"/>
      <c r="GD188" s="207"/>
      <c r="GE188" s="207"/>
      <c r="GF188" s="207"/>
      <c r="GG188" s="207"/>
      <c r="GH188" s="169"/>
      <c r="GI188" s="169"/>
      <c r="GJ188" s="169"/>
      <c r="GK188" s="169"/>
      <c r="GL188" s="169"/>
      <c r="GM188" s="259"/>
      <c r="GN188" s="260"/>
      <c r="GO188" s="261"/>
      <c r="GP188" s="160"/>
      <c r="GQ188" s="168"/>
      <c r="GR188" s="207"/>
      <c r="GS188" s="207"/>
      <c r="GT188" s="207"/>
      <c r="GU188" s="207"/>
      <c r="GV188" s="207"/>
      <c r="GW188" s="169"/>
      <c r="GX188" s="169"/>
      <c r="GY188" s="169"/>
      <c r="GZ188" s="169"/>
      <c r="HA188" s="169"/>
      <c r="HB188" s="259"/>
      <c r="HC188" s="260"/>
      <c r="HD188" s="261"/>
      <c r="HE188" s="160"/>
      <c r="HF188" s="168"/>
      <c r="HG188" s="207"/>
      <c r="HH188" s="207"/>
      <c r="HI188" s="207"/>
      <c r="HJ188" s="207"/>
      <c r="HK188" s="207"/>
      <c r="HL188" s="169"/>
      <c r="HM188" s="169"/>
      <c r="HN188" s="169"/>
      <c r="HO188" s="169"/>
      <c r="HP188" s="169"/>
      <c r="HQ188" s="259"/>
      <c r="HR188" s="260"/>
      <c r="HS188" s="261"/>
      <c r="HT188" s="160"/>
      <c r="HU188" s="168"/>
      <c r="HV188" s="207"/>
      <c r="HW188" s="207"/>
      <c r="HX188" s="207"/>
      <c r="HY188" s="207"/>
      <c r="HZ188" s="207"/>
      <c r="IA188" s="169"/>
      <c r="IB188" s="169"/>
      <c r="IC188" s="169"/>
      <c r="ID188" s="169"/>
      <c r="IE188" s="169"/>
      <c r="IF188" s="259"/>
      <c r="IG188" s="260"/>
      <c r="IH188" s="261"/>
      <c r="II188" s="160"/>
      <c r="IJ188" s="168"/>
      <c r="IK188" s="207"/>
      <c r="IL188" s="207"/>
      <c r="IM188" s="207"/>
      <c r="IN188" s="207"/>
      <c r="IO188" s="207"/>
      <c r="IP188" s="169"/>
      <c r="IQ188" s="169"/>
      <c r="IR188" s="169"/>
      <c r="IS188" s="169"/>
      <c r="IT188" s="169"/>
      <c r="IU188" s="259"/>
      <c r="IV188" s="260"/>
      <c r="IW188" s="261"/>
      <c r="IX188" s="160"/>
      <c r="IY188" s="168"/>
      <c r="IZ188" s="207"/>
      <c r="JA188" s="207"/>
      <c r="JB188" s="207"/>
      <c r="JC188" s="207"/>
      <c r="JD188" s="207"/>
      <c r="JE188" s="169"/>
      <c r="JF188" s="169"/>
      <c r="JG188" s="169"/>
      <c r="JH188" s="169"/>
      <c r="JI188" s="169"/>
      <c r="JJ188" s="259"/>
      <c r="JK188" s="260"/>
      <c r="JL188" s="261"/>
      <c r="JM188" s="160"/>
      <c r="JN188" s="168"/>
      <c r="JO188" s="207"/>
      <c r="JP188" s="207"/>
      <c r="JQ188" s="207"/>
      <c r="JR188" s="207"/>
      <c r="JS188" s="207"/>
      <c r="JT188" s="169"/>
      <c r="JU188" s="169"/>
      <c r="JV188" s="169"/>
      <c r="JW188" s="169"/>
      <c r="JX188" s="169"/>
      <c r="JY188" s="259"/>
      <c r="JZ188" s="260"/>
      <c r="KA188" s="261"/>
      <c r="KB188" s="160"/>
      <c r="KC188" s="168"/>
      <c r="KD188" s="207"/>
      <c r="KE188" s="207"/>
      <c r="KF188" s="207"/>
      <c r="KG188" s="207"/>
      <c r="KH188" s="207"/>
      <c r="KI188" s="169"/>
      <c r="KJ188" s="169"/>
      <c r="KK188" s="169"/>
      <c r="KL188" s="169"/>
      <c r="KM188" s="169"/>
      <c r="KN188" s="259"/>
      <c r="KO188" s="260"/>
      <c r="KP188" s="261"/>
      <c r="KQ188" s="160"/>
      <c r="KR188" s="168"/>
      <c r="KS188" s="207"/>
      <c r="KT188" s="207"/>
      <c r="KU188" s="207"/>
      <c r="KV188" s="207"/>
      <c r="KW188" s="207"/>
      <c r="KX188" s="169"/>
      <c r="KY188" s="169"/>
      <c r="KZ188" s="169"/>
      <c r="LA188" s="169"/>
      <c r="LB188" s="169"/>
      <c r="LC188" s="259"/>
      <c r="LD188" s="260"/>
      <c r="LE188" s="261"/>
      <c r="LF188" s="160"/>
      <c r="LG188" s="160"/>
      <c r="LH188" s="168"/>
      <c r="LI188" s="207"/>
      <c r="LJ188" s="207"/>
      <c r="LK188" s="207"/>
      <c r="LL188" s="207"/>
      <c r="LM188" s="207"/>
      <c r="LN188" s="207"/>
      <c r="LO188" s="207"/>
      <c r="LP188" s="169"/>
      <c r="LQ188" s="169"/>
      <c r="LR188" s="169"/>
      <c r="LS188" s="169"/>
      <c r="LT188" s="169"/>
      <c r="LU188" s="169"/>
      <c r="LV188" s="169"/>
      <c r="LW188" s="169"/>
      <c r="LX188" s="259"/>
      <c r="LY188" s="260"/>
      <c r="LZ188" s="261"/>
      <c r="MA188" s="160"/>
      <c r="MB188" s="160"/>
      <c r="MC188" s="168"/>
      <c r="MD188" s="207"/>
      <c r="ME188" s="207"/>
      <c r="MF188" s="207"/>
      <c r="MG188" s="207"/>
      <c r="MH188" s="207"/>
      <c r="MI188" s="207"/>
      <c r="MJ188" s="207"/>
      <c r="MK188" s="169"/>
      <c r="ML188" s="169"/>
      <c r="MM188" s="169"/>
      <c r="MN188" s="169"/>
      <c r="MO188" s="169"/>
      <c r="MP188" s="169"/>
      <c r="MQ188" s="169"/>
      <c r="MR188" s="169"/>
      <c r="MS188" s="259"/>
      <c r="MT188" s="260"/>
      <c r="MU188" s="261"/>
      <c r="MV188" s="160"/>
      <c r="MW188" s="19"/>
      <c r="MX188" s="168"/>
      <c r="MY188" s="207"/>
      <c r="MZ188" s="207"/>
      <c r="NA188" s="207"/>
      <c r="NB188" s="207"/>
      <c r="NC188" s="207"/>
      <c r="ND188" s="207"/>
      <c r="NE188" s="207"/>
      <c r="NF188" s="169"/>
      <c r="NG188" s="169"/>
      <c r="NH188" s="169"/>
      <c r="NI188" s="169"/>
      <c r="NJ188" s="169"/>
      <c r="NK188" s="169"/>
      <c r="NL188" s="169"/>
      <c r="NM188" s="169"/>
      <c r="NN188" s="259"/>
      <c r="NO188" s="260"/>
      <c r="NP188" s="261"/>
      <c r="NQ188" s="160"/>
      <c r="NR188" s="19"/>
      <c r="NS188" s="168"/>
      <c r="NT188" s="207"/>
      <c r="NU188" s="207"/>
      <c r="NV188" s="207"/>
      <c r="NW188" s="207"/>
      <c r="NX188" s="207"/>
      <c r="NY188" s="207"/>
      <c r="NZ188" s="207"/>
      <c r="OA188" s="169"/>
      <c r="OB188" s="169"/>
      <c r="OC188" s="169"/>
      <c r="OD188" s="169"/>
      <c r="OE188" s="169"/>
      <c r="OF188" s="169"/>
      <c r="OG188" s="169"/>
      <c r="OH188" s="169"/>
      <c r="OI188" s="259"/>
      <c r="OJ188" s="260"/>
      <c r="OK188" s="261"/>
      <c r="OL188" s="160"/>
      <c r="OM188" s="19"/>
      <c r="ON188" s="19"/>
      <c r="OO188" s="19"/>
      <c r="OP188" s="19"/>
      <c r="OQ188" s="168"/>
      <c r="OR188" s="494"/>
      <c r="OS188" s="494"/>
      <c r="OT188" s="494"/>
      <c r="OU188" s="494"/>
      <c r="OV188" s="494"/>
      <c r="OW188" s="169"/>
      <c r="OX188" s="169"/>
      <c r="OY188" s="169"/>
      <c r="OZ188" s="169"/>
      <c r="PA188" s="169"/>
      <c r="PB188" s="259"/>
      <c r="PC188" s="512"/>
      <c r="PD188" s="261"/>
      <c r="PE188" s="160"/>
      <c r="PF188" s="168"/>
      <c r="PG188" s="207"/>
      <c r="PH188" s="207"/>
      <c r="PI188" s="207"/>
      <c r="PJ188" s="207"/>
      <c r="PK188" s="207"/>
      <c r="PL188" s="169"/>
      <c r="PM188" s="169"/>
      <c r="PN188" s="169"/>
      <c r="PO188" s="169"/>
      <c r="PP188" s="169"/>
      <c r="PQ188" s="259"/>
      <c r="PR188" s="260"/>
      <c r="PS188" s="261"/>
      <c r="PT188" s="160"/>
      <c r="PU188" s="168"/>
      <c r="PV188" s="207"/>
      <c r="PW188" s="207"/>
      <c r="PX188" s="207"/>
      <c r="PY188" s="207"/>
      <c r="PZ188" s="207"/>
      <c r="QA188" s="169"/>
      <c r="QB188" s="169"/>
      <c r="QC188" s="169"/>
      <c r="QD188" s="169"/>
      <c r="QE188" s="169"/>
      <c r="QF188" s="259"/>
      <c r="QG188" s="260"/>
      <c r="QH188" s="261"/>
      <c r="QI188" s="160"/>
      <c r="QJ188" s="168"/>
      <c r="QK188" s="207"/>
      <c r="QL188" s="207"/>
      <c r="QM188" s="207"/>
      <c r="QN188" s="207"/>
      <c r="QO188" s="207"/>
      <c r="QP188" s="169"/>
      <c r="QQ188" s="169"/>
      <c r="QR188" s="169"/>
      <c r="QS188" s="169"/>
      <c r="QT188" s="169"/>
      <c r="QU188" s="259"/>
      <c r="QV188" s="260"/>
      <c r="QW188" s="261"/>
      <c r="QX188" s="160"/>
      <c r="QY188" s="168"/>
      <c r="QZ188" s="207"/>
      <c r="RA188" s="207"/>
      <c r="RB188" s="207"/>
      <c r="RC188" s="207"/>
      <c r="RD188" s="207"/>
      <c r="RE188" s="169"/>
      <c r="RF188" s="169"/>
      <c r="RG188" s="169"/>
      <c r="RH188" s="169"/>
      <c r="RI188" s="169"/>
      <c r="RJ188" s="259"/>
      <c r="RK188" s="260"/>
      <c r="RL188" s="261"/>
      <c r="RM188" s="160"/>
    </row>
    <row r="189" spans="1:481" ht="14.4">
      <c r="A189" s="168"/>
      <c r="B189" s="207"/>
      <c r="C189" s="207"/>
      <c r="D189" s="207"/>
      <c r="E189" s="207"/>
      <c r="F189" s="207"/>
      <c r="G189" s="169"/>
      <c r="H189" s="169"/>
      <c r="I189" s="169"/>
      <c r="J189" s="169"/>
      <c r="K189" s="169"/>
      <c r="L189" s="259"/>
      <c r="M189" s="260"/>
      <c r="N189" s="261"/>
      <c r="O189" s="160"/>
      <c r="P189" s="19"/>
      <c r="Q189" s="168"/>
      <c r="R189" s="207"/>
      <c r="S189" s="207"/>
      <c r="T189" s="207"/>
      <c r="U189" s="207"/>
      <c r="V189" s="207"/>
      <c r="W189" s="169"/>
      <c r="X189" s="169"/>
      <c r="Y189" s="169"/>
      <c r="Z189" s="169"/>
      <c r="AA189" s="169"/>
      <c r="AB189" s="259"/>
      <c r="AC189" s="260"/>
      <c r="AD189" s="261"/>
      <c r="AE189" s="160"/>
      <c r="AF189" s="168"/>
      <c r="AG189" s="207"/>
      <c r="AH189" s="207"/>
      <c r="AI189" s="207"/>
      <c r="AJ189" s="207"/>
      <c r="AK189" s="207"/>
      <c r="AL189" s="169"/>
      <c r="AM189" s="169"/>
      <c r="AN189" s="169"/>
      <c r="AO189" s="169"/>
      <c r="AP189" s="169"/>
      <c r="AQ189" s="259"/>
      <c r="AR189" s="260"/>
      <c r="AS189" s="261"/>
      <c r="AT189" s="160"/>
      <c r="AU189" s="168"/>
      <c r="AV189" s="207"/>
      <c r="AW189" s="207"/>
      <c r="AX189" s="207"/>
      <c r="AY189" s="207"/>
      <c r="AZ189" s="207"/>
      <c r="BA189" s="169"/>
      <c r="BB189" s="169"/>
      <c r="BC189" s="169"/>
      <c r="BD189" s="169"/>
      <c r="BE189" s="169"/>
      <c r="BF189" s="259"/>
      <c r="BG189" s="260"/>
      <c r="BH189" s="261"/>
      <c r="BI189" s="160"/>
      <c r="BJ189" s="160"/>
      <c r="BK189" s="168"/>
      <c r="BL189" s="207"/>
      <c r="BM189" s="207"/>
      <c r="BN189" s="207"/>
      <c r="BO189" s="207"/>
      <c r="BP189" s="207"/>
      <c r="BQ189" s="169"/>
      <c r="BR189" s="169"/>
      <c r="BS189" s="169"/>
      <c r="BT189" s="169"/>
      <c r="BU189" s="169"/>
      <c r="BV189" s="259"/>
      <c r="BW189" s="260"/>
      <c r="BX189" s="261"/>
      <c r="BY189" s="160"/>
      <c r="BZ189" s="160"/>
      <c r="CA189" s="168"/>
      <c r="CB189" s="207"/>
      <c r="CC189" s="207"/>
      <c r="CD189" s="207"/>
      <c r="CE189" s="207"/>
      <c r="CF189" s="207"/>
      <c r="CG189" s="169"/>
      <c r="CH189" s="169"/>
      <c r="CI189" s="169"/>
      <c r="CJ189" s="169"/>
      <c r="CK189" s="169"/>
      <c r="CL189" s="259"/>
      <c r="CM189" s="260"/>
      <c r="CN189" s="261"/>
      <c r="CO189" s="160"/>
      <c r="CP189" s="168"/>
      <c r="CQ189" s="395"/>
      <c r="CR189" s="395"/>
      <c r="CS189" s="395"/>
      <c r="CT189" s="395"/>
      <c r="CU189" s="395"/>
      <c r="CV189" s="169"/>
      <c r="CW189" s="169"/>
      <c r="CX189" s="169"/>
      <c r="CY189" s="169"/>
      <c r="CZ189" s="169"/>
      <c r="DA189" s="259"/>
      <c r="DB189" s="419"/>
      <c r="DC189" s="261"/>
      <c r="DD189" s="160"/>
      <c r="DE189" s="168"/>
      <c r="DF189" s="207"/>
      <c r="DG189" s="207"/>
      <c r="DH189" s="207"/>
      <c r="DI189" s="207"/>
      <c r="DJ189" s="207"/>
      <c r="DK189" s="169"/>
      <c r="DL189" s="169"/>
      <c r="DM189" s="169"/>
      <c r="DN189" s="169"/>
      <c r="DO189" s="169"/>
      <c r="DP189" s="259"/>
      <c r="DQ189" s="260"/>
      <c r="DR189" s="261"/>
      <c r="DS189" s="160"/>
      <c r="DT189" s="168"/>
      <c r="DU189" s="207"/>
      <c r="DV189" s="207"/>
      <c r="DW189" s="207"/>
      <c r="DX189" s="207"/>
      <c r="DY189" s="207"/>
      <c r="DZ189" s="169"/>
      <c r="EA189" s="169"/>
      <c r="EB189" s="169"/>
      <c r="EC189" s="169"/>
      <c r="ED189" s="169"/>
      <c r="EE189" s="259"/>
      <c r="EF189" s="260"/>
      <c r="EG189" s="261"/>
      <c r="EH189" s="160"/>
      <c r="EI189" s="168"/>
      <c r="EJ189" s="207"/>
      <c r="EK189" s="207"/>
      <c r="EL189" s="207"/>
      <c r="EM189" s="207"/>
      <c r="EN189" s="207"/>
      <c r="EO189" s="169"/>
      <c r="EP189" s="169"/>
      <c r="EQ189" s="169"/>
      <c r="ER189" s="169"/>
      <c r="ES189" s="169"/>
      <c r="ET189" s="259"/>
      <c r="EU189" s="260"/>
      <c r="EV189" s="261"/>
      <c r="EW189" s="160"/>
      <c r="EX189" s="168"/>
      <c r="EY189" s="207"/>
      <c r="EZ189" s="207"/>
      <c r="FA189" s="207"/>
      <c r="FB189" s="207"/>
      <c r="FC189" s="207"/>
      <c r="FD189" s="169"/>
      <c r="FE189" s="169"/>
      <c r="FF189" s="169"/>
      <c r="FG189" s="169"/>
      <c r="FH189" s="169"/>
      <c r="FI189" s="259"/>
      <c r="FJ189" s="260"/>
      <c r="FK189" s="261"/>
      <c r="FL189" s="160"/>
      <c r="FM189" s="168"/>
      <c r="FN189" s="207"/>
      <c r="FO189" s="207"/>
      <c r="FP189" s="207"/>
      <c r="FQ189" s="207"/>
      <c r="FR189" s="207"/>
      <c r="FS189" s="169"/>
      <c r="FT189" s="169"/>
      <c r="FU189" s="169"/>
      <c r="FV189" s="169"/>
      <c r="FW189" s="169"/>
      <c r="FX189" s="259"/>
      <c r="FY189" s="260"/>
      <c r="FZ189" s="261"/>
      <c r="GA189" s="160"/>
      <c r="GB189" s="168"/>
      <c r="GC189" s="207"/>
      <c r="GD189" s="207"/>
      <c r="GE189" s="207"/>
      <c r="GF189" s="207"/>
      <c r="GG189" s="207"/>
      <c r="GH189" s="169"/>
      <c r="GI189" s="169"/>
      <c r="GJ189" s="169"/>
      <c r="GK189" s="169"/>
      <c r="GL189" s="169"/>
      <c r="GM189" s="259"/>
      <c r="GN189" s="260"/>
      <c r="GO189" s="261"/>
      <c r="GP189" s="160"/>
      <c r="GQ189" s="168"/>
      <c r="GR189" s="207"/>
      <c r="GS189" s="207"/>
      <c r="GT189" s="207"/>
      <c r="GU189" s="207"/>
      <c r="GV189" s="207"/>
      <c r="GW189" s="169"/>
      <c r="GX189" s="169"/>
      <c r="GY189" s="169"/>
      <c r="GZ189" s="169"/>
      <c r="HA189" s="169"/>
      <c r="HB189" s="259"/>
      <c r="HC189" s="260"/>
      <c r="HD189" s="261"/>
      <c r="HE189" s="160"/>
      <c r="HF189" s="168"/>
      <c r="HG189" s="207"/>
      <c r="HH189" s="207"/>
      <c r="HI189" s="207"/>
      <c r="HJ189" s="207"/>
      <c r="HK189" s="207"/>
      <c r="HL189" s="169"/>
      <c r="HM189" s="169"/>
      <c r="HN189" s="169"/>
      <c r="HO189" s="169"/>
      <c r="HP189" s="169"/>
      <c r="HQ189" s="259"/>
      <c r="HR189" s="260"/>
      <c r="HS189" s="261"/>
      <c r="HT189" s="160"/>
      <c r="HU189" s="168"/>
      <c r="HV189" s="207"/>
      <c r="HW189" s="207"/>
      <c r="HX189" s="207"/>
      <c r="HY189" s="207"/>
      <c r="HZ189" s="207"/>
      <c r="IA189" s="169"/>
      <c r="IB189" s="169"/>
      <c r="IC189" s="169"/>
      <c r="ID189" s="169"/>
      <c r="IE189" s="169"/>
      <c r="IF189" s="259"/>
      <c r="IG189" s="260"/>
      <c r="IH189" s="261"/>
      <c r="II189" s="160"/>
      <c r="IJ189" s="168"/>
      <c r="IK189" s="207"/>
      <c r="IL189" s="207"/>
      <c r="IM189" s="207"/>
      <c r="IN189" s="207"/>
      <c r="IO189" s="207"/>
      <c r="IP189" s="169"/>
      <c r="IQ189" s="169"/>
      <c r="IR189" s="169"/>
      <c r="IS189" s="169"/>
      <c r="IT189" s="169"/>
      <c r="IU189" s="259"/>
      <c r="IV189" s="260"/>
      <c r="IW189" s="261"/>
      <c r="IX189" s="160"/>
      <c r="IY189" s="168"/>
      <c r="IZ189" s="207"/>
      <c r="JA189" s="207"/>
      <c r="JB189" s="207"/>
      <c r="JC189" s="207"/>
      <c r="JD189" s="207"/>
      <c r="JE189" s="169"/>
      <c r="JF189" s="169"/>
      <c r="JG189" s="169"/>
      <c r="JH189" s="169"/>
      <c r="JI189" s="169"/>
      <c r="JJ189" s="259"/>
      <c r="JK189" s="260"/>
      <c r="JL189" s="261"/>
      <c r="JM189" s="160"/>
      <c r="JN189" s="168"/>
      <c r="JO189" s="207"/>
      <c r="JP189" s="207"/>
      <c r="JQ189" s="207"/>
      <c r="JR189" s="207"/>
      <c r="JS189" s="207"/>
      <c r="JT189" s="169"/>
      <c r="JU189" s="169"/>
      <c r="JV189" s="169"/>
      <c r="JW189" s="169"/>
      <c r="JX189" s="169"/>
      <c r="JY189" s="259"/>
      <c r="JZ189" s="260"/>
      <c r="KA189" s="261"/>
      <c r="KB189" s="160"/>
      <c r="KC189" s="168"/>
      <c r="KD189" s="207"/>
      <c r="KE189" s="207"/>
      <c r="KF189" s="207"/>
      <c r="KG189" s="207"/>
      <c r="KH189" s="207"/>
      <c r="KI189" s="169"/>
      <c r="KJ189" s="169"/>
      <c r="KK189" s="169"/>
      <c r="KL189" s="169"/>
      <c r="KM189" s="169"/>
      <c r="KN189" s="259"/>
      <c r="KO189" s="260"/>
      <c r="KP189" s="261"/>
      <c r="KQ189" s="160"/>
      <c r="KR189" s="168"/>
      <c r="KS189" s="207"/>
      <c r="KT189" s="207"/>
      <c r="KU189" s="207"/>
      <c r="KV189" s="207"/>
      <c r="KW189" s="207"/>
      <c r="KX189" s="169"/>
      <c r="KY189" s="169"/>
      <c r="KZ189" s="169"/>
      <c r="LA189" s="169"/>
      <c r="LB189" s="169"/>
      <c r="LC189" s="259"/>
      <c r="LD189" s="260"/>
      <c r="LE189" s="261"/>
      <c r="LF189" s="160"/>
      <c r="LG189" s="160"/>
      <c r="LH189" s="168"/>
      <c r="LI189" s="207"/>
      <c r="LJ189" s="207"/>
      <c r="LK189" s="207"/>
      <c r="LL189" s="207"/>
      <c r="LM189" s="207"/>
      <c r="LN189" s="207"/>
      <c r="LO189" s="207"/>
      <c r="LP189" s="169"/>
      <c r="LQ189" s="169"/>
      <c r="LR189" s="169"/>
      <c r="LS189" s="169"/>
      <c r="LT189" s="169"/>
      <c r="LU189" s="169"/>
      <c r="LV189" s="169"/>
      <c r="LW189" s="169"/>
      <c r="LX189" s="259"/>
      <c r="LY189" s="260"/>
      <c r="LZ189" s="261"/>
      <c r="MA189" s="160"/>
      <c r="MB189" s="160"/>
      <c r="MC189" s="168"/>
      <c r="MD189" s="207"/>
      <c r="ME189" s="207"/>
      <c r="MF189" s="207"/>
      <c r="MG189" s="207"/>
      <c r="MH189" s="207"/>
      <c r="MI189" s="207"/>
      <c r="MJ189" s="207"/>
      <c r="MK189" s="169"/>
      <c r="ML189" s="169"/>
      <c r="MM189" s="169"/>
      <c r="MN189" s="169"/>
      <c r="MO189" s="169"/>
      <c r="MP189" s="169"/>
      <c r="MQ189" s="169"/>
      <c r="MR189" s="169"/>
      <c r="MS189" s="259"/>
      <c r="MT189" s="260"/>
      <c r="MU189" s="261"/>
      <c r="MV189" s="160"/>
      <c r="MW189" s="19"/>
      <c r="MX189" s="168"/>
      <c r="MY189" s="207"/>
      <c r="MZ189" s="207"/>
      <c r="NA189" s="207"/>
      <c r="NB189" s="207"/>
      <c r="NC189" s="207"/>
      <c r="ND189" s="207"/>
      <c r="NE189" s="207"/>
      <c r="NF189" s="169"/>
      <c r="NG189" s="169"/>
      <c r="NH189" s="169"/>
      <c r="NI189" s="169"/>
      <c r="NJ189" s="169"/>
      <c r="NK189" s="169"/>
      <c r="NL189" s="169"/>
      <c r="NM189" s="169"/>
      <c r="NN189" s="259"/>
      <c r="NO189" s="260"/>
      <c r="NP189" s="261"/>
      <c r="NQ189" s="160"/>
      <c r="NR189" s="19"/>
      <c r="NS189" s="168"/>
      <c r="NT189" s="207"/>
      <c r="NU189" s="207"/>
      <c r="NV189" s="207"/>
      <c r="NW189" s="207"/>
      <c r="NX189" s="207"/>
      <c r="NY189" s="207"/>
      <c r="NZ189" s="207"/>
      <c r="OA189" s="169"/>
      <c r="OB189" s="169"/>
      <c r="OC189" s="169"/>
      <c r="OD189" s="169"/>
      <c r="OE189" s="169"/>
      <c r="OF189" s="169"/>
      <c r="OG189" s="169"/>
      <c r="OH189" s="169"/>
      <c r="OI189" s="259"/>
      <c r="OJ189" s="260"/>
      <c r="OK189" s="261"/>
      <c r="OL189" s="160"/>
      <c r="OM189" s="19"/>
      <c r="ON189" s="19"/>
      <c r="OO189" s="19"/>
      <c r="OP189" s="19"/>
      <c r="OQ189" s="168"/>
      <c r="OR189" s="494"/>
      <c r="OS189" s="494"/>
      <c r="OT189" s="494"/>
      <c r="OU189" s="494"/>
      <c r="OV189" s="494"/>
      <c r="OW189" s="169"/>
      <c r="OX189" s="169"/>
      <c r="OY189" s="169"/>
      <c r="OZ189" s="169"/>
      <c r="PA189" s="169"/>
      <c r="PB189" s="259"/>
      <c r="PC189" s="512"/>
      <c r="PD189" s="261"/>
      <c r="PE189" s="160"/>
      <c r="PF189" s="168"/>
      <c r="PG189" s="207"/>
      <c r="PH189" s="207"/>
      <c r="PI189" s="207"/>
      <c r="PJ189" s="207"/>
      <c r="PK189" s="207"/>
      <c r="PL189" s="169"/>
      <c r="PM189" s="169"/>
      <c r="PN189" s="169"/>
      <c r="PO189" s="169"/>
      <c r="PP189" s="169"/>
      <c r="PQ189" s="259"/>
      <c r="PR189" s="260"/>
      <c r="PS189" s="261"/>
      <c r="PT189" s="160"/>
      <c r="PU189" s="168"/>
      <c r="PV189" s="207"/>
      <c r="PW189" s="207"/>
      <c r="PX189" s="207"/>
      <c r="PY189" s="207"/>
      <c r="PZ189" s="207"/>
      <c r="QA189" s="169"/>
      <c r="QB189" s="169"/>
      <c r="QC189" s="169"/>
      <c r="QD189" s="169"/>
      <c r="QE189" s="169"/>
      <c r="QF189" s="259"/>
      <c r="QG189" s="260"/>
      <c r="QH189" s="261"/>
      <c r="QI189" s="160"/>
      <c r="QJ189" s="168"/>
      <c r="QK189" s="207"/>
      <c r="QL189" s="207"/>
      <c r="QM189" s="207"/>
      <c r="QN189" s="207"/>
      <c r="QO189" s="207"/>
      <c r="QP189" s="169"/>
      <c r="QQ189" s="169"/>
      <c r="QR189" s="169"/>
      <c r="QS189" s="169"/>
      <c r="QT189" s="169"/>
      <c r="QU189" s="259"/>
      <c r="QV189" s="260"/>
      <c r="QW189" s="261"/>
      <c r="QX189" s="160"/>
      <c r="QY189" s="168"/>
      <c r="QZ189" s="207"/>
      <c r="RA189" s="207"/>
      <c r="RB189" s="207"/>
      <c r="RC189" s="207"/>
      <c r="RD189" s="207"/>
      <c r="RE189" s="169"/>
      <c r="RF189" s="169"/>
      <c r="RG189" s="169"/>
      <c r="RH189" s="169"/>
      <c r="RI189" s="169"/>
      <c r="RJ189" s="259"/>
      <c r="RK189" s="260"/>
      <c r="RL189" s="261"/>
      <c r="RM189" s="160"/>
    </row>
    <row r="190" spans="1:481" ht="14.4">
      <c r="A190" s="168"/>
      <c r="B190" s="207"/>
      <c r="C190" s="207"/>
      <c r="D190" s="207"/>
      <c r="E190" s="207"/>
      <c r="F190" s="207"/>
      <c r="G190" s="169"/>
      <c r="H190" s="169"/>
      <c r="I190" s="169"/>
      <c r="J190" s="169"/>
      <c r="K190" s="169"/>
      <c r="L190" s="259"/>
      <c r="M190" s="260"/>
      <c r="N190" s="261"/>
      <c r="O190" s="160"/>
      <c r="P190" s="19"/>
      <c r="Q190" s="168"/>
      <c r="R190" s="207"/>
      <c r="S190" s="207"/>
      <c r="T190" s="207"/>
      <c r="U190" s="207"/>
      <c r="V190" s="207"/>
      <c r="W190" s="169"/>
      <c r="X190" s="169"/>
      <c r="Y190" s="169"/>
      <c r="Z190" s="169"/>
      <c r="AA190" s="169"/>
      <c r="AB190" s="259"/>
      <c r="AC190" s="260"/>
      <c r="AD190" s="261"/>
      <c r="AE190" s="160"/>
      <c r="AF190" s="168"/>
      <c r="AG190" s="207"/>
      <c r="AH190" s="207"/>
      <c r="AI190" s="207"/>
      <c r="AJ190" s="207"/>
      <c r="AK190" s="207"/>
      <c r="AL190" s="169"/>
      <c r="AM190" s="169"/>
      <c r="AN190" s="169"/>
      <c r="AO190" s="169"/>
      <c r="AP190" s="169"/>
      <c r="AQ190" s="259"/>
      <c r="AR190" s="260"/>
      <c r="AS190" s="261"/>
      <c r="AT190" s="160"/>
      <c r="AU190" s="168"/>
      <c r="AV190" s="207"/>
      <c r="AW190" s="207"/>
      <c r="AX190" s="207"/>
      <c r="AY190" s="207"/>
      <c r="AZ190" s="207"/>
      <c r="BA190" s="169"/>
      <c r="BB190" s="169"/>
      <c r="BC190" s="169"/>
      <c r="BD190" s="169"/>
      <c r="BE190" s="169"/>
      <c r="BF190" s="259"/>
      <c r="BG190" s="260"/>
      <c r="BH190" s="261"/>
      <c r="BI190" s="160"/>
      <c r="BJ190" s="160"/>
      <c r="BK190" s="168"/>
      <c r="BL190" s="207"/>
      <c r="BM190" s="207"/>
      <c r="BN190" s="207"/>
      <c r="BO190" s="207"/>
      <c r="BP190" s="207"/>
      <c r="BQ190" s="169"/>
      <c r="BR190" s="169"/>
      <c r="BS190" s="169"/>
      <c r="BT190" s="169"/>
      <c r="BU190" s="169"/>
      <c r="BV190" s="259"/>
      <c r="BW190" s="260"/>
      <c r="BX190" s="261"/>
      <c r="BY190" s="160"/>
      <c r="BZ190" s="160"/>
      <c r="CA190" s="168"/>
      <c r="CB190" s="207"/>
      <c r="CC190" s="207"/>
      <c r="CD190" s="207"/>
      <c r="CE190" s="207"/>
      <c r="CF190" s="207"/>
      <c r="CG190" s="169"/>
      <c r="CH190" s="169"/>
      <c r="CI190" s="169"/>
      <c r="CJ190" s="169"/>
      <c r="CK190" s="169"/>
      <c r="CL190" s="259"/>
      <c r="CM190" s="260"/>
      <c r="CN190" s="261"/>
      <c r="CO190" s="160"/>
      <c r="CP190" s="168"/>
      <c r="CQ190" s="395"/>
      <c r="CR190" s="395"/>
      <c r="CS190" s="395"/>
      <c r="CT190" s="395"/>
      <c r="CU190" s="395"/>
      <c r="CV190" s="169"/>
      <c r="CW190" s="169"/>
      <c r="CX190" s="169"/>
      <c r="CY190" s="169"/>
      <c r="CZ190" s="169"/>
      <c r="DA190" s="259"/>
      <c r="DB190" s="419"/>
      <c r="DC190" s="261"/>
      <c r="DD190" s="160"/>
      <c r="DE190" s="168"/>
      <c r="DF190" s="207"/>
      <c r="DG190" s="207"/>
      <c r="DH190" s="207"/>
      <c r="DI190" s="207"/>
      <c r="DJ190" s="207"/>
      <c r="DK190" s="169"/>
      <c r="DL190" s="169"/>
      <c r="DM190" s="169"/>
      <c r="DN190" s="169"/>
      <c r="DO190" s="169"/>
      <c r="DP190" s="259"/>
      <c r="DQ190" s="260"/>
      <c r="DR190" s="261"/>
      <c r="DS190" s="160"/>
      <c r="DT190" s="168"/>
      <c r="DU190" s="207"/>
      <c r="DV190" s="207"/>
      <c r="DW190" s="207"/>
      <c r="DX190" s="207"/>
      <c r="DY190" s="207"/>
      <c r="DZ190" s="169"/>
      <c r="EA190" s="169"/>
      <c r="EB190" s="169"/>
      <c r="EC190" s="169"/>
      <c r="ED190" s="169"/>
      <c r="EE190" s="259"/>
      <c r="EF190" s="260"/>
      <c r="EG190" s="261"/>
      <c r="EH190" s="160"/>
      <c r="EI190" s="168"/>
      <c r="EJ190" s="207"/>
      <c r="EK190" s="207"/>
      <c r="EL190" s="207"/>
      <c r="EM190" s="207"/>
      <c r="EN190" s="207"/>
      <c r="EO190" s="169"/>
      <c r="EP190" s="169"/>
      <c r="EQ190" s="169"/>
      <c r="ER190" s="169"/>
      <c r="ES190" s="169"/>
      <c r="ET190" s="259"/>
      <c r="EU190" s="260"/>
      <c r="EV190" s="261"/>
      <c r="EW190" s="160"/>
      <c r="EX190" s="168"/>
      <c r="EY190" s="207"/>
      <c r="EZ190" s="207"/>
      <c r="FA190" s="207"/>
      <c r="FB190" s="207"/>
      <c r="FC190" s="207"/>
      <c r="FD190" s="169"/>
      <c r="FE190" s="169"/>
      <c r="FF190" s="169"/>
      <c r="FG190" s="169"/>
      <c r="FH190" s="169"/>
      <c r="FI190" s="259"/>
      <c r="FJ190" s="260"/>
      <c r="FK190" s="261"/>
      <c r="FL190" s="160"/>
      <c r="FM190" s="168"/>
      <c r="FN190" s="207"/>
      <c r="FO190" s="207"/>
      <c r="FP190" s="207"/>
      <c r="FQ190" s="207"/>
      <c r="FR190" s="207"/>
      <c r="FS190" s="169"/>
      <c r="FT190" s="169"/>
      <c r="FU190" s="169"/>
      <c r="FV190" s="169"/>
      <c r="FW190" s="169"/>
      <c r="FX190" s="259"/>
      <c r="FY190" s="260"/>
      <c r="FZ190" s="261"/>
      <c r="GA190" s="160"/>
      <c r="GB190" s="168"/>
      <c r="GC190" s="207"/>
      <c r="GD190" s="207"/>
      <c r="GE190" s="207"/>
      <c r="GF190" s="207"/>
      <c r="GG190" s="207"/>
      <c r="GH190" s="169"/>
      <c r="GI190" s="169"/>
      <c r="GJ190" s="169"/>
      <c r="GK190" s="169"/>
      <c r="GL190" s="169"/>
      <c r="GM190" s="259"/>
      <c r="GN190" s="260"/>
      <c r="GO190" s="261"/>
      <c r="GP190" s="160"/>
      <c r="GQ190" s="168"/>
      <c r="GR190" s="207"/>
      <c r="GS190" s="207"/>
      <c r="GT190" s="207"/>
      <c r="GU190" s="207"/>
      <c r="GV190" s="207"/>
      <c r="GW190" s="169"/>
      <c r="GX190" s="169"/>
      <c r="GY190" s="169"/>
      <c r="GZ190" s="169"/>
      <c r="HA190" s="169"/>
      <c r="HB190" s="259"/>
      <c r="HC190" s="260"/>
      <c r="HD190" s="261"/>
      <c r="HE190" s="160"/>
      <c r="HF190" s="168"/>
      <c r="HG190" s="207"/>
      <c r="HH190" s="207"/>
      <c r="HI190" s="207"/>
      <c r="HJ190" s="207"/>
      <c r="HK190" s="207"/>
      <c r="HL190" s="169"/>
      <c r="HM190" s="169"/>
      <c r="HN190" s="169"/>
      <c r="HO190" s="169"/>
      <c r="HP190" s="169"/>
      <c r="HQ190" s="259"/>
      <c r="HR190" s="260"/>
      <c r="HS190" s="261"/>
      <c r="HT190" s="160"/>
      <c r="HU190" s="168"/>
      <c r="HV190" s="207"/>
      <c r="HW190" s="207"/>
      <c r="HX190" s="207"/>
      <c r="HY190" s="207"/>
      <c r="HZ190" s="207"/>
      <c r="IA190" s="169"/>
      <c r="IB190" s="169"/>
      <c r="IC190" s="169"/>
      <c r="ID190" s="169"/>
      <c r="IE190" s="169"/>
      <c r="IF190" s="259"/>
      <c r="IG190" s="260"/>
      <c r="IH190" s="261"/>
      <c r="II190" s="160"/>
      <c r="IJ190" s="168"/>
      <c r="IK190" s="207"/>
      <c r="IL190" s="207"/>
      <c r="IM190" s="207"/>
      <c r="IN190" s="207"/>
      <c r="IO190" s="207"/>
      <c r="IP190" s="169"/>
      <c r="IQ190" s="169"/>
      <c r="IR190" s="169"/>
      <c r="IS190" s="169"/>
      <c r="IT190" s="169"/>
      <c r="IU190" s="259"/>
      <c r="IV190" s="260"/>
      <c r="IW190" s="261"/>
      <c r="IX190" s="160"/>
      <c r="IY190" s="168"/>
      <c r="IZ190" s="207"/>
      <c r="JA190" s="207"/>
      <c r="JB190" s="207"/>
      <c r="JC190" s="207"/>
      <c r="JD190" s="207"/>
      <c r="JE190" s="169"/>
      <c r="JF190" s="169"/>
      <c r="JG190" s="169"/>
      <c r="JH190" s="169"/>
      <c r="JI190" s="169"/>
      <c r="JJ190" s="259"/>
      <c r="JK190" s="260"/>
      <c r="JL190" s="261"/>
      <c r="JM190" s="160"/>
      <c r="JN190" s="168"/>
      <c r="JO190" s="207"/>
      <c r="JP190" s="207"/>
      <c r="JQ190" s="207"/>
      <c r="JR190" s="207"/>
      <c r="JS190" s="207"/>
      <c r="JT190" s="169"/>
      <c r="JU190" s="169"/>
      <c r="JV190" s="169"/>
      <c r="JW190" s="169"/>
      <c r="JX190" s="169"/>
      <c r="JY190" s="259"/>
      <c r="JZ190" s="260"/>
      <c r="KA190" s="261"/>
      <c r="KB190" s="160"/>
      <c r="KC190" s="168"/>
      <c r="KD190" s="207"/>
      <c r="KE190" s="207"/>
      <c r="KF190" s="207"/>
      <c r="KG190" s="207"/>
      <c r="KH190" s="207"/>
      <c r="KI190" s="169"/>
      <c r="KJ190" s="169"/>
      <c r="KK190" s="169"/>
      <c r="KL190" s="169"/>
      <c r="KM190" s="169"/>
      <c r="KN190" s="259"/>
      <c r="KO190" s="260"/>
      <c r="KP190" s="261"/>
      <c r="KQ190" s="160"/>
      <c r="KR190" s="168"/>
      <c r="KS190" s="207"/>
      <c r="KT190" s="207"/>
      <c r="KU190" s="207"/>
      <c r="KV190" s="207"/>
      <c r="KW190" s="207"/>
      <c r="KX190" s="169"/>
      <c r="KY190" s="169"/>
      <c r="KZ190" s="169"/>
      <c r="LA190" s="169"/>
      <c r="LB190" s="169"/>
      <c r="LC190" s="259"/>
      <c r="LD190" s="260"/>
      <c r="LE190" s="261"/>
      <c r="LF190" s="160"/>
      <c r="LG190" s="160"/>
      <c r="LH190" s="168"/>
      <c r="LI190" s="207"/>
      <c r="LJ190" s="207"/>
      <c r="LK190" s="207"/>
      <c r="LL190" s="207"/>
      <c r="LM190" s="207"/>
      <c r="LN190" s="207"/>
      <c r="LO190" s="207"/>
      <c r="LP190" s="169"/>
      <c r="LQ190" s="169"/>
      <c r="LR190" s="169"/>
      <c r="LS190" s="169"/>
      <c r="LT190" s="169"/>
      <c r="LU190" s="169"/>
      <c r="LV190" s="169"/>
      <c r="LW190" s="169"/>
      <c r="LX190" s="259"/>
      <c r="LY190" s="260"/>
      <c r="LZ190" s="261"/>
      <c r="MA190" s="160"/>
      <c r="MB190" s="160"/>
      <c r="MC190" s="168"/>
      <c r="MD190" s="207"/>
      <c r="ME190" s="207"/>
      <c r="MF190" s="207"/>
      <c r="MG190" s="207"/>
      <c r="MH190" s="207"/>
      <c r="MI190" s="207"/>
      <c r="MJ190" s="207"/>
      <c r="MK190" s="169"/>
      <c r="ML190" s="169"/>
      <c r="MM190" s="169"/>
      <c r="MN190" s="169"/>
      <c r="MO190" s="169"/>
      <c r="MP190" s="169"/>
      <c r="MQ190" s="169"/>
      <c r="MR190" s="169"/>
      <c r="MS190" s="259"/>
      <c r="MT190" s="260"/>
      <c r="MU190" s="261"/>
      <c r="MV190" s="160"/>
      <c r="MW190" s="19"/>
      <c r="MX190" s="168"/>
      <c r="MY190" s="207"/>
      <c r="MZ190" s="207"/>
      <c r="NA190" s="207"/>
      <c r="NB190" s="207"/>
      <c r="NC190" s="207"/>
      <c r="ND190" s="207"/>
      <c r="NE190" s="207"/>
      <c r="NF190" s="169"/>
      <c r="NG190" s="169"/>
      <c r="NH190" s="169"/>
      <c r="NI190" s="169"/>
      <c r="NJ190" s="169"/>
      <c r="NK190" s="169"/>
      <c r="NL190" s="169"/>
      <c r="NM190" s="169"/>
      <c r="NN190" s="259"/>
      <c r="NO190" s="260"/>
      <c r="NP190" s="261"/>
      <c r="NQ190" s="160"/>
      <c r="NR190" s="19"/>
      <c r="NS190" s="168"/>
      <c r="NT190" s="207"/>
      <c r="NU190" s="207"/>
      <c r="NV190" s="207"/>
      <c r="NW190" s="207"/>
      <c r="NX190" s="207"/>
      <c r="NY190" s="207"/>
      <c r="NZ190" s="207"/>
      <c r="OA190" s="169"/>
      <c r="OB190" s="169"/>
      <c r="OC190" s="169"/>
      <c r="OD190" s="169"/>
      <c r="OE190" s="169"/>
      <c r="OF190" s="169"/>
      <c r="OG190" s="169"/>
      <c r="OH190" s="169"/>
      <c r="OI190" s="259"/>
      <c r="OJ190" s="260"/>
      <c r="OK190" s="261"/>
      <c r="OL190" s="160"/>
      <c r="OM190" s="19"/>
      <c r="ON190" s="19"/>
      <c r="OO190" s="19"/>
      <c r="OP190" s="19"/>
      <c r="OQ190" s="168"/>
      <c r="OR190" s="494"/>
      <c r="OS190" s="494"/>
      <c r="OT190" s="494"/>
      <c r="OU190" s="494"/>
      <c r="OV190" s="494"/>
      <c r="OW190" s="169"/>
      <c r="OX190" s="169"/>
      <c r="OY190" s="169"/>
      <c r="OZ190" s="169"/>
      <c r="PA190" s="169"/>
      <c r="PB190" s="259"/>
      <c r="PC190" s="512"/>
      <c r="PD190" s="261"/>
      <c r="PE190" s="160"/>
      <c r="PF190" s="168"/>
      <c r="PG190" s="207"/>
      <c r="PH190" s="207"/>
      <c r="PI190" s="207"/>
      <c r="PJ190" s="207"/>
      <c r="PK190" s="207"/>
      <c r="PL190" s="169"/>
      <c r="PM190" s="169"/>
      <c r="PN190" s="169"/>
      <c r="PO190" s="169"/>
      <c r="PP190" s="169"/>
      <c r="PQ190" s="259"/>
      <c r="PR190" s="260"/>
      <c r="PS190" s="261"/>
      <c r="PT190" s="160"/>
      <c r="PU190" s="168"/>
      <c r="PV190" s="207"/>
      <c r="PW190" s="207"/>
      <c r="PX190" s="207"/>
      <c r="PY190" s="207"/>
      <c r="PZ190" s="207"/>
      <c r="QA190" s="169"/>
      <c r="QB190" s="169"/>
      <c r="QC190" s="169"/>
      <c r="QD190" s="169"/>
      <c r="QE190" s="169"/>
      <c r="QF190" s="259"/>
      <c r="QG190" s="260"/>
      <c r="QH190" s="261"/>
      <c r="QI190" s="160"/>
      <c r="QJ190" s="168"/>
      <c r="QK190" s="207"/>
      <c r="QL190" s="207"/>
      <c r="QM190" s="207"/>
      <c r="QN190" s="207"/>
      <c r="QO190" s="207"/>
      <c r="QP190" s="169"/>
      <c r="QQ190" s="169"/>
      <c r="QR190" s="169"/>
      <c r="QS190" s="169"/>
      <c r="QT190" s="169"/>
      <c r="QU190" s="259"/>
      <c r="QV190" s="260"/>
      <c r="QW190" s="261"/>
      <c r="QX190" s="160"/>
      <c r="QY190" s="168"/>
      <c r="QZ190" s="207"/>
      <c r="RA190" s="207"/>
      <c r="RB190" s="207"/>
      <c r="RC190" s="207"/>
      <c r="RD190" s="207"/>
      <c r="RE190" s="169"/>
      <c r="RF190" s="169"/>
      <c r="RG190" s="169"/>
      <c r="RH190" s="169"/>
      <c r="RI190" s="169"/>
      <c r="RJ190" s="259"/>
      <c r="RK190" s="260"/>
      <c r="RL190" s="261"/>
      <c r="RM190" s="160"/>
    </row>
    <row r="191" spans="1:481" ht="14.4">
      <c r="A191" s="168"/>
      <c r="B191" s="207"/>
      <c r="C191" s="207"/>
      <c r="D191" s="207"/>
      <c r="E191" s="207"/>
      <c r="F191" s="207"/>
      <c r="G191" s="169"/>
      <c r="H191" s="169"/>
      <c r="I191" s="169"/>
      <c r="J191" s="169"/>
      <c r="K191" s="169"/>
      <c r="L191" s="259"/>
      <c r="M191" s="260"/>
      <c r="N191" s="261"/>
      <c r="O191" s="160"/>
      <c r="P191" s="19"/>
      <c r="Q191" s="168"/>
      <c r="R191" s="207"/>
      <c r="S191" s="207"/>
      <c r="T191" s="207"/>
      <c r="U191" s="207"/>
      <c r="V191" s="207"/>
      <c r="W191" s="169"/>
      <c r="X191" s="169"/>
      <c r="Y191" s="169"/>
      <c r="Z191" s="169"/>
      <c r="AA191" s="169"/>
      <c r="AB191" s="259"/>
      <c r="AC191" s="260"/>
      <c r="AD191" s="261"/>
      <c r="AE191" s="160"/>
      <c r="AF191" s="168"/>
      <c r="AG191" s="207"/>
      <c r="AH191" s="207"/>
      <c r="AI191" s="207"/>
      <c r="AJ191" s="207"/>
      <c r="AK191" s="207"/>
      <c r="AL191" s="169"/>
      <c r="AM191" s="169"/>
      <c r="AN191" s="169"/>
      <c r="AO191" s="169"/>
      <c r="AP191" s="169"/>
      <c r="AQ191" s="259"/>
      <c r="AR191" s="260"/>
      <c r="AS191" s="261"/>
      <c r="AT191" s="160"/>
      <c r="AU191" s="168"/>
      <c r="AV191" s="207"/>
      <c r="AW191" s="207"/>
      <c r="AX191" s="207"/>
      <c r="AY191" s="207"/>
      <c r="AZ191" s="207"/>
      <c r="BA191" s="169"/>
      <c r="BB191" s="169"/>
      <c r="BC191" s="169"/>
      <c r="BD191" s="169"/>
      <c r="BE191" s="169"/>
      <c r="BF191" s="259"/>
      <c r="BG191" s="260"/>
      <c r="BH191" s="261"/>
      <c r="BI191" s="160"/>
      <c r="BJ191" s="160"/>
      <c r="BK191" s="168"/>
      <c r="BL191" s="207"/>
      <c r="BM191" s="207"/>
      <c r="BN191" s="207"/>
      <c r="BO191" s="207"/>
      <c r="BP191" s="207"/>
      <c r="BQ191" s="169"/>
      <c r="BR191" s="169"/>
      <c r="BS191" s="169"/>
      <c r="BT191" s="169"/>
      <c r="BU191" s="169"/>
      <c r="BV191" s="259"/>
      <c r="BW191" s="260"/>
      <c r="BX191" s="261"/>
      <c r="BY191" s="160"/>
      <c r="BZ191" s="160"/>
      <c r="CA191" s="168"/>
      <c r="CB191" s="207"/>
      <c r="CC191" s="207"/>
      <c r="CD191" s="207"/>
      <c r="CE191" s="207"/>
      <c r="CF191" s="207"/>
      <c r="CG191" s="169"/>
      <c r="CH191" s="169"/>
      <c r="CI191" s="169"/>
      <c r="CJ191" s="169"/>
      <c r="CK191" s="169"/>
      <c r="CL191" s="259"/>
      <c r="CM191" s="260"/>
      <c r="CN191" s="261"/>
      <c r="CO191" s="160"/>
      <c r="CP191" s="168"/>
      <c r="CQ191" s="395"/>
      <c r="CR191" s="395"/>
      <c r="CS191" s="395"/>
      <c r="CT191" s="395"/>
      <c r="CU191" s="395"/>
      <c r="CV191" s="169"/>
      <c r="CW191" s="169"/>
      <c r="CX191" s="169"/>
      <c r="CY191" s="169"/>
      <c r="CZ191" s="169"/>
      <c r="DA191" s="259"/>
      <c r="DB191" s="419"/>
      <c r="DC191" s="261"/>
      <c r="DD191" s="160"/>
      <c r="DE191" s="168"/>
      <c r="DF191" s="207"/>
      <c r="DG191" s="207"/>
      <c r="DH191" s="207"/>
      <c r="DI191" s="207"/>
      <c r="DJ191" s="207"/>
      <c r="DK191" s="169"/>
      <c r="DL191" s="169"/>
      <c r="DM191" s="169"/>
      <c r="DN191" s="169"/>
      <c r="DO191" s="169"/>
      <c r="DP191" s="259"/>
      <c r="DQ191" s="260"/>
      <c r="DR191" s="261"/>
      <c r="DS191" s="160"/>
      <c r="DT191" s="168"/>
      <c r="DU191" s="207"/>
      <c r="DV191" s="207"/>
      <c r="DW191" s="207"/>
      <c r="DX191" s="207"/>
      <c r="DY191" s="207"/>
      <c r="DZ191" s="169"/>
      <c r="EA191" s="169"/>
      <c r="EB191" s="169"/>
      <c r="EC191" s="169"/>
      <c r="ED191" s="169"/>
      <c r="EE191" s="259"/>
      <c r="EF191" s="260"/>
      <c r="EG191" s="261"/>
      <c r="EH191" s="160"/>
      <c r="EI191" s="168"/>
      <c r="EJ191" s="207"/>
      <c r="EK191" s="207"/>
      <c r="EL191" s="207"/>
      <c r="EM191" s="207"/>
      <c r="EN191" s="207"/>
      <c r="EO191" s="169"/>
      <c r="EP191" s="169"/>
      <c r="EQ191" s="169"/>
      <c r="ER191" s="169"/>
      <c r="ES191" s="169"/>
      <c r="ET191" s="259"/>
      <c r="EU191" s="260"/>
      <c r="EV191" s="261"/>
      <c r="EW191" s="160"/>
      <c r="EX191" s="168"/>
      <c r="EY191" s="207"/>
      <c r="EZ191" s="207"/>
      <c r="FA191" s="207"/>
      <c r="FB191" s="207"/>
      <c r="FC191" s="207"/>
      <c r="FD191" s="169"/>
      <c r="FE191" s="169"/>
      <c r="FF191" s="169"/>
      <c r="FG191" s="169"/>
      <c r="FH191" s="169"/>
      <c r="FI191" s="259"/>
      <c r="FJ191" s="260"/>
      <c r="FK191" s="261"/>
      <c r="FL191" s="160"/>
      <c r="FM191" s="168"/>
      <c r="FN191" s="207"/>
      <c r="FO191" s="207"/>
      <c r="FP191" s="207"/>
      <c r="FQ191" s="207"/>
      <c r="FR191" s="207"/>
      <c r="FS191" s="169"/>
      <c r="FT191" s="169"/>
      <c r="FU191" s="169"/>
      <c r="FV191" s="169"/>
      <c r="FW191" s="169"/>
      <c r="FX191" s="259"/>
      <c r="FY191" s="260"/>
      <c r="FZ191" s="261"/>
      <c r="GA191" s="160"/>
      <c r="GB191" s="168"/>
      <c r="GC191" s="207"/>
      <c r="GD191" s="207"/>
      <c r="GE191" s="207"/>
      <c r="GF191" s="207"/>
      <c r="GG191" s="207"/>
      <c r="GH191" s="169"/>
      <c r="GI191" s="169"/>
      <c r="GJ191" s="169"/>
      <c r="GK191" s="169"/>
      <c r="GL191" s="169"/>
      <c r="GM191" s="259"/>
      <c r="GN191" s="260"/>
      <c r="GO191" s="261"/>
      <c r="GP191" s="160"/>
      <c r="GQ191" s="168"/>
      <c r="GR191" s="207"/>
      <c r="GS191" s="207"/>
      <c r="GT191" s="207"/>
      <c r="GU191" s="207"/>
      <c r="GV191" s="207"/>
      <c r="GW191" s="169"/>
      <c r="GX191" s="169"/>
      <c r="GY191" s="169"/>
      <c r="GZ191" s="169"/>
      <c r="HA191" s="169"/>
      <c r="HB191" s="259"/>
      <c r="HC191" s="260"/>
      <c r="HD191" s="261"/>
      <c r="HE191" s="160"/>
      <c r="HF191" s="168"/>
      <c r="HG191" s="207"/>
      <c r="HH191" s="207"/>
      <c r="HI191" s="207"/>
      <c r="HJ191" s="207"/>
      <c r="HK191" s="207"/>
      <c r="HL191" s="169"/>
      <c r="HM191" s="169"/>
      <c r="HN191" s="169"/>
      <c r="HO191" s="169"/>
      <c r="HP191" s="169"/>
      <c r="HQ191" s="259"/>
      <c r="HR191" s="260"/>
      <c r="HS191" s="261"/>
      <c r="HT191" s="160"/>
      <c r="HU191" s="168"/>
      <c r="HV191" s="207"/>
      <c r="HW191" s="207"/>
      <c r="HX191" s="207"/>
      <c r="HY191" s="207"/>
      <c r="HZ191" s="207"/>
      <c r="IA191" s="169"/>
      <c r="IB191" s="169"/>
      <c r="IC191" s="169"/>
      <c r="ID191" s="169"/>
      <c r="IE191" s="169"/>
      <c r="IF191" s="259"/>
      <c r="IG191" s="260"/>
      <c r="IH191" s="261"/>
      <c r="II191" s="160"/>
      <c r="IJ191" s="168"/>
      <c r="IK191" s="207"/>
      <c r="IL191" s="207"/>
      <c r="IM191" s="207"/>
      <c r="IN191" s="207"/>
      <c r="IO191" s="207"/>
      <c r="IP191" s="169"/>
      <c r="IQ191" s="169"/>
      <c r="IR191" s="169"/>
      <c r="IS191" s="169"/>
      <c r="IT191" s="169"/>
      <c r="IU191" s="259"/>
      <c r="IV191" s="260"/>
      <c r="IW191" s="261"/>
      <c r="IX191" s="160"/>
      <c r="IY191" s="168"/>
      <c r="IZ191" s="207"/>
      <c r="JA191" s="207"/>
      <c r="JB191" s="207"/>
      <c r="JC191" s="207"/>
      <c r="JD191" s="207"/>
      <c r="JE191" s="169"/>
      <c r="JF191" s="169"/>
      <c r="JG191" s="169"/>
      <c r="JH191" s="169"/>
      <c r="JI191" s="169"/>
      <c r="JJ191" s="259"/>
      <c r="JK191" s="260"/>
      <c r="JL191" s="261"/>
      <c r="JM191" s="160"/>
      <c r="JN191" s="168"/>
      <c r="JO191" s="207"/>
      <c r="JP191" s="207"/>
      <c r="JQ191" s="207"/>
      <c r="JR191" s="207"/>
      <c r="JS191" s="207"/>
      <c r="JT191" s="169"/>
      <c r="JU191" s="169"/>
      <c r="JV191" s="169"/>
      <c r="JW191" s="169"/>
      <c r="JX191" s="169"/>
      <c r="JY191" s="259"/>
      <c r="JZ191" s="260"/>
      <c r="KA191" s="261"/>
      <c r="KB191" s="160"/>
      <c r="KC191" s="168"/>
      <c r="KD191" s="207"/>
      <c r="KE191" s="207"/>
      <c r="KF191" s="207"/>
      <c r="KG191" s="207"/>
      <c r="KH191" s="207"/>
      <c r="KI191" s="169"/>
      <c r="KJ191" s="169"/>
      <c r="KK191" s="169"/>
      <c r="KL191" s="169"/>
      <c r="KM191" s="169"/>
      <c r="KN191" s="259"/>
      <c r="KO191" s="260"/>
      <c r="KP191" s="261"/>
      <c r="KQ191" s="160"/>
      <c r="KR191" s="168"/>
      <c r="KS191" s="207"/>
      <c r="KT191" s="207"/>
      <c r="KU191" s="207"/>
      <c r="KV191" s="207"/>
      <c r="KW191" s="207"/>
      <c r="KX191" s="169"/>
      <c r="KY191" s="169"/>
      <c r="KZ191" s="169"/>
      <c r="LA191" s="169"/>
      <c r="LB191" s="169"/>
      <c r="LC191" s="259"/>
      <c r="LD191" s="260"/>
      <c r="LE191" s="261"/>
      <c r="LF191" s="160"/>
      <c r="LG191" s="160"/>
      <c r="LH191" s="168"/>
      <c r="LI191" s="207"/>
      <c r="LJ191" s="207"/>
      <c r="LK191" s="207"/>
      <c r="LL191" s="207"/>
      <c r="LM191" s="207"/>
      <c r="LN191" s="207"/>
      <c r="LO191" s="207"/>
      <c r="LP191" s="169"/>
      <c r="LQ191" s="169"/>
      <c r="LR191" s="169"/>
      <c r="LS191" s="169"/>
      <c r="LT191" s="169"/>
      <c r="LU191" s="169"/>
      <c r="LV191" s="169"/>
      <c r="LW191" s="169"/>
      <c r="LX191" s="259"/>
      <c r="LY191" s="260"/>
      <c r="LZ191" s="261"/>
      <c r="MA191" s="160"/>
      <c r="MB191" s="160"/>
      <c r="MC191" s="168"/>
      <c r="MD191" s="207"/>
      <c r="ME191" s="207"/>
      <c r="MF191" s="207"/>
      <c r="MG191" s="207"/>
      <c r="MH191" s="207"/>
      <c r="MI191" s="207"/>
      <c r="MJ191" s="207"/>
      <c r="MK191" s="169"/>
      <c r="ML191" s="169"/>
      <c r="MM191" s="169"/>
      <c r="MN191" s="169"/>
      <c r="MO191" s="169"/>
      <c r="MP191" s="169"/>
      <c r="MQ191" s="169"/>
      <c r="MR191" s="169"/>
      <c r="MS191" s="259"/>
      <c r="MT191" s="260"/>
      <c r="MU191" s="261"/>
      <c r="MV191" s="160"/>
      <c r="MW191" s="19"/>
      <c r="MX191" s="168"/>
      <c r="MY191" s="207"/>
      <c r="MZ191" s="207"/>
      <c r="NA191" s="207"/>
      <c r="NB191" s="207"/>
      <c r="NC191" s="207"/>
      <c r="ND191" s="207"/>
      <c r="NE191" s="207"/>
      <c r="NF191" s="169"/>
      <c r="NG191" s="169"/>
      <c r="NH191" s="169"/>
      <c r="NI191" s="169"/>
      <c r="NJ191" s="169"/>
      <c r="NK191" s="169"/>
      <c r="NL191" s="169"/>
      <c r="NM191" s="169"/>
      <c r="NN191" s="259"/>
      <c r="NO191" s="260"/>
      <c r="NP191" s="261"/>
      <c r="NQ191" s="160"/>
      <c r="NR191" s="19"/>
      <c r="NS191" s="168"/>
      <c r="NT191" s="207"/>
      <c r="NU191" s="207"/>
      <c r="NV191" s="207"/>
      <c r="NW191" s="207"/>
      <c r="NX191" s="207"/>
      <c r="NY191" s="207"/>
      <c r="NZ191" s="207"/>
      <c r="OA191" s="169"/>
      <c r="OB191" s="169"/>
      <c r="OC191" s="169"/>
      <c r="OD191" s="169"/>
      <c r="OE191" s="169"/>
      <c r="OF191" s="169"/>
      <c r="OG191" s="169"/>
      <c r="OH191" s="169"/>
      <c r="OI191" s="259"/>
      <c r="OJ191" s="260"/>
      <c r="OK191" s="261"/>
      <c r="OL191" s="160"/>
      <c r="OM191" s="19"/>
      <c r="ON191" s="19"/>
      <c r="OO191" s="19"/>
      <c r="OP191" s="19"/>
      <c r="OQ191" s="168"/>
      <c r="OR191" s="494"/>
      <c r="OS191" s="494"/>
      <c r="OT191" s="494"/>
      <c r="OU191" s="494"/>
      <c r="OV191" s="494"/>
      <c r="OW191" s="169"/>
      <c r="OX191" s="169"/>
      <c r="OY191" s="169"/>
      <c r="OZ191" s="169"/>
      <c r="PA191" s="169"/>
      <c r="PB191" s="259"/>
      <c r="PC191" s="512"/>
      <c r="PD191" s="261"/>
      <c r="PE191" s="160"/>
      <c r="PF191" s="168"/>
      <c r="PG191" s="207"/>
      <c r="PH191" s="207"/>
      <c r="PI191" s="207"/>
      <c r="PJ191" s="207"/>
      <c r="PK191" s="207"/>
      <c r="PL191" s="169"/>
      <c r="PM191" s="169"/>
      <c r="PN191" s="169"/>
      <c r="PO191" s="169"/>
      <c r="PP191" s="169"/>
      <c r="PQ191" s="259"/>
      <c r="PR191" s="260"/>
      <c r="PS191" s="261"/>
      <c r="PT191" s="160"/>
      <c r="PU191" s="168"/>
      <c r="PV191" s="207"/>
      <c r="PW191" s="207"/>
      <c r="PX191" s="207"/>
      <c r="PY191" s="207"/>
      <c r="PZ191" s="207"/>
      <c r="QA191" s="169"/>
      <c r="QB191" s="169"/>
      <c r="QC191" s="169"/>
      <c r="QD191" s="169"/>
      <c r="QE191" s="169"/>
      <c r="QF191" s="259"/>
      <c r="QG191" s="260"/>
      <c r="QH191" s="261"/>
      <c r="QI191" s="160"/>
      <c r="QJ191" s="168"/>
      <c r="QK191" s="207"/>
      <c r="QL191" s="207"/>
      <c r="QM191" s="207"/>
      <c r="QN191" s="207"/>
      <c r="QO191" s="207"/>
      <c r="QP191" s="169"/>
      <c r="QQ191" s="169"/>
      <c r="QR191" s="169"/>
      <c r="QS191" s="169"/>
      <c r="QT191" s="169"/>
      <c r="QU191" s="259"/>
      <c r="QV191" s="260"/>
      <c r="QW191" s="261"/>
      <c r="QX191" s="160"/>
      <c r="QY191" s="168"/>
      <c r="QZ191" s="207"/>
      <c r="RA191" s="207"/>
      <c r="RB191" s="207"/>
      <c r="RC191" s="207"/>
      <c r="RD191" s="207"/>
      <c r="RE191" s="169"/>
      <c r="RF191" s="169"/>
      <c r="RG191" s="169"/>
      <c r="RH191" s="169"/>
      <c r="RI191" s="169"/>
      <c r="RJ191" s="259"/>
      <c r="RK191" s="260"/>
      <c r="RL191" s="261"/>
      <c r="RM191" s="160"/>
    </row>
    <row r="192" spans="1:481" ht="14.4">
      <c r="A192" s="168"/>
      <c r="B192" s="207"/>
      <c r="C192" s="207"/>
      <c r="D192" s="207"/>
      <c r="E192" s="207"/>
      <c r="F192" s="207"/>
      <c r="G192" s="169"/>
      <c r="H192" s="169"/>
      <c r="I192" s="169"/>
      <c r="J192" s="169"/>
      <c r="K192" s="169"/>
      <c r="L192" s="259"/>
      <c r="M192" s="260"/>
      <c r="N192" s="261"/>
      <c r="O192" s="160"/>
      <c r="P192" s="19"/>
      <c r="Q192" s="168"/>
      <c r="R192" s="207"/>
      <c r="S192" s="207"/>
      <c r="T192" s="207"/>
      <c r="U192" s="207"/>
      <c r="V192" s="207"/>
      <c r="W192" s="169"/>
      <c r="X192" s="169"/>
      <c r="Y192" s="169"/>
      <c r="Z192" s="169"/>
      <c r="AA192" s="169"/>
      <c r="AB192" s="259"/>
      <c r="AC192" s="260"/>
      <c r="AD192" s="261"/>
      <c r="AE192" s="160"/>
      <c r="AF192" s="168"/>
      <c r="AG192" s="207"/>
      <c r="AH192" s="207"/>
      <c r="AI192" s="207"/>
      <c r="AJ192" s="207"/>
      <c r="AK192" s="207"/>
      <c r="AL192" s="169"/>
      <c r="AM192" s="169"/>
      <c r="AN192" s="169"/>
      <c r="AO192" s="169"/>
      <c r="AP192" s="169"/>
      <c r="AQ192" s="259"/>
      <c r="AR192" s="260"/>
      <c r="AS192" s="261"/>
      <c r="AT192" s="160"/>
      <c r="AU192" s="168"/>
      <c r="AV192" s="207"/>
      <c r="AW192" s="207"/>
      <c r="AX192" s="207"/>
      <c r="AY192" s="207"/>
      <c r="AZ192" s="207"/>
      <c r="BA192" s="169"/>
      <c r="BB192" s="169"/>
      <c r="BC192" s="169"/>
      <c r="BD192" s="169"/>
      <c r="BE192" s="169"/>
      <c r="BF192" s="259"/>
      <c r="BG192" s="260"/>
      <c r="BH192" s="261"/>
      <c r="BI192" s="160"/>
      <c r="BJ192" s="160"/>
      <c r="BK192" s="168"/>
      <c r="BL192" s="207"/>
      <c r="BM192" s="207"/>
      <c r="BN192" s="207"/>
      <c r="BO192" s="207"/>
      <c r="BP192" s="207"/>
      <c r="BQ192" s="169"/>
      <c r="BR192" s="169"/>
      <c r="BS192" s="169"/>
      <c r="BT192" s="169"/>
      <c r="BU192" s="169"/>
      <c r="BV192" s="259"/>
      <c r="BW192" s="260"/>
      <c r="BX192" s="261"/>
      <c r="BY192" s="160"/>
      <c r="BZ192" s="160"/>
      <c r="CA192" s="168"/>
      <c r="CB192" s="207"/>
      <c r="CC192" s="207"/>
      <c r="CD192" s="207"/>
      <c r="CE192" s="207"/>
      <c r="CF192" s="207"/>
      <c r="CG192" s="169"/>
      <c r="CH192" s="169"/>
      <c r="CI192" s="169"/>
      <c r="CJ192" s="169"/>
      <c r="CK192" s="169"/>
      <c r="CL192" s="259"/>
      <c r="CM192" s="260"/>
      <c r="CN192" s="261"/>
      <c r="CO192" s="160"/>
      <c r="CP192" s="168"/>
      <c r="CQ192" s="395"/>
      <c r="CR192" s="395"/>
      <c r="CS192" s="395"/>
      <c r="CT192" s="395"/>
      <c r="CU192" s="395"/>
      <c r="CV192" s="169"/>
      <c r="CW192" s="169"/>
      <c r="CX192" s="169"/>
      <c r="CY192" s="169"/>
      <c r="CZ192" s="169"/>
      <c r="DA192" s="259"/>
      <c r="DB192" s="419"/>
      <c r="DC192" s="261"/>
      <c r="DD192" s="160"/>
      <c r="DE192" s="168"/>
      <c r="DF192" s="207"/>
      <c r="DG192" s="207"/>
      <c r="DH192" s="207"/>
      <c r="DI192" s="207"/>
      <c r="DJ192" s="207"/>
      <c r="DK192" s="169"/>
      <c r="DL192" s="169"/>
      <c r="DM192" s="169"/>
      <c r="DN192" s="169"/>
      <c r="DO192" s="169"/>
      <c r="DP192" s="259"/>
      <c r="DQ192" s="260"/>
      <c r="DR192" s="261"/>
      <c r="DS192" s="160"/>
      <c r="DT192" s="168"/>
      <c r="DU192" s="207"/>
      <c r="DV192" s="207"/>
      <c r="DW192" s="207"/>
      <c r="DX192" s="207"/>
      <c r="DY192" s="207"/>
      <c r="DZ192" s="169"/>
      <c r="EA192" s="169"/>
      <c r="EB192" s="169"/>
      <c r="EC192" s="169"/>
      <c r="ED192" s="169"/>
      <c r="EE192" s="259"/>
      <c r="EF192" s="260"/>
      <c r="EG192" s="261"/>
      <c r="EH192" s="160"/>
      <c r="EI192" s="168"/>
      <c r="EJ192" s="207"/>
      <c r="EK192" s="207"/>
      <c r="EL192" s="207"/>
      <c r="EM192" s="207"/>
      <c r="EN192" s="207"/>
      <c r="EO192" s="169"/>
      <c r="EP192" s="169"/>
      <c r="EQ192" s="169"/>
      <c r="ER192" s="169"/>
      <c r="ES192" s="169"/>
      <c r="ET192" s="259"/>
      <c r="EU192" s="260"/>
      <c r="EV192" s="261"/>
      <c r="EW192" s="160"/>
      <c r="EX192" s="168"/>
      <c r="EY192" s="207"/>
      <c r="EZ192" s="207"/>
      <c r="FA192" s="207"/>
      <c r="FB192" s="207"/>
      <c r="FC192" s="207"/>
      <c r="FD192" s="169"/>
      <c r="FE192" s="169"/>
      <c r="FF192" s="169"/>
      <c r="FG192" s="169"/>
      <c r="FH192" s="169"/>
      <c r="FI192" s="259"/>
      <c r="FJ192" s="260"/>
      <c r="FK192" s="261"/>
      <c r="FL192" s="160"/>
      <c r="FM192" s="168"/>
      <c r="FN192" s="207"/>
      <c r="FO192" s="207"/>
      <c r="FP192" s="207"/>
      <c r="FQ192" s="207"/>
      <c r="FR192" s="207"/>
      <c r="FS192" s="169"/>
      <c r="FT192" s="169"/>
      <c r="FU192" s="169"/>
      <c r="FV192" s="169"/>
      <c r="FW192" s="169"/>
      <c r="FX192" s="259"/>
      <c r="FY192" s="260"/>
      <c r="FZ192" s="261"/>
      <c r="GA192" s="160"/>
      <c r="GB192" s="168"/>
      <c r="GC192" s="207"/>
      <c r="GD192" s="207"/>
      <c r="GE192" s="207"/>
      <c r="GF192" s="207"/>
      <c r="GG192" s="207"/>
      <c r="GH192" s="169"/>
      <c r="GI192" s="169"/>
      <c r="GJ192" s="169"/>
      <c r="GK192" s="169"/>
      <c r="GL192" s="169"/>
      <c r="GM192" s="259"/>
      <c r="GN192" s="260"/>
      <c r="GO192" s="261"/>
      <c r="GP192" s="160"/>
      <c r="GQ192" s="168"/>
      <c r="GR192" s="207"/>
      <c r="GS192" s="207"/>
      <c r="GT192" s="207"/>
      <c r="GU192" s="207"/>
      <c r="GV192" s="207"/>
      <c r="GW192" s="169"/>
      <c r="GX192" s="169"/>
      <c r="GY192" s="169"/>
      <c r="GZ192" s="169"/>
      <c r="HA192" s="169"/>
      <c r="HB192" s="259"/>
      <c r="HC192" s="260"/>
      <c r="HD192" s="261"/>
      <c r="HE192" s="160"/>
      <c r="HF192" s="168"/>
      <c r="HG192" s="207"/>
      <c r="HH192" s="207"/>
      <c r="HI192" s="207"/>
      <c r="HJ192" s="207"/>
      <c r="HK192" s="207"/>
      <c r="HL192" s="169"/>
      <c r="HM192" s="169"/>
      <c r="HN192" s="169"/>
      <c r="HO192" s="169"/>
      <c r="HP192" s="169"/>
      <c r="HQ192" s="259"/>
      <c r="HR192" s="260"/>
      <c r="HS192" s="261"/>
      <c r="HT192" s="160"/>
      <c r="HU192" s="168"/>
      <c r="HV192" s="207"/>
      <c r="HW192" s="207"/>
      <c r="HX192" s="207"/>
      <c r="HY192" s="207"/>
      <c r="HZ192" s="207"/>
      <c r="IA192" s="169"/>
      <c r="IB192" s="169"/>
      <c r="IC192" s="169"/>
      <c r="ID192" s="169"/>
      <c r="IE192" s="169"/>
      <c r="IF192" s="259"/>
      <c r="IG192" s="260"/>
      <c r="IH192" s="261"/>
      <c r="II192" s="160"/>
      <c r="IJ192" s="168"/>
      <c r="IK192" s="207"/>
      <c r="IL192" s="207"/>
      <c r="IM192" s="207"/>
      <c r="IN192" s="207"/>
      <c r="IO192" s="207"/>
      <c r="IP192" s="169"/>
      <c r="IQ192" s="169"/>
      <c r="IR192" s="169"/>
      <c r="IS192" s="169"/>
      <c r="IT192" s="169"/>
      <c r="IU192" s="259"/>
      <c r="IV192" s="260"/>
      <c r="IW192" s="261"/>
      <c r="IX192" s="160"/>
      <c r="IY192" s="168"/>
      <c r="IZ192" s="207"/>
      <c r="JA192" s="207"/>
      <c r="JB192" s="207"/>
      <c r="JC192" s="207"/>
      <c r="JD192" s="207"/>
      <c r="JE192" s="169"/>
      <c r="JF192" s="169"/>
      <c r="JG192" s="169"/>
      <c r="JH192" s="169"/>
      <c r="JI192" s="169"/>
      <c r="JJ192" s="259"/>
      <c r="JK192" s="260"/>
      <c r="JL192" s="261"/>
      <c r="JM192" s="160"/>
      <c r="JN192" s="168"/>
      <c r="JO192" s="207"/>
      <c r="JP192" s="207"/>
      <c r="JQ192" s="207"/>
      <c r="JR192" s="207"/>
      <c r="JS192" s="207"/>
      <c r="JT192" s="169"/>
      <c r="JU192" s="169"/>
      <c r="JV192" s="169"/>
      <c r="JW192" s="169"/>
      <c r="JX192" s="169"/>
      <c r="JY192" s="259"/>
      <c r="JZ192" s="260"/>
      <c r="KA192" s="261"/>
      <c r="KB192" s="160"/>
      <c r="KC192" s="168"/>
      <c r="KD192" s="207"/>
      <c r="KE192" s="207"/>
      <c r="KF192" s="207"/>
      <c r="KG192" s="207"/>
      <c r="KH192" s="207"/>
      <c r="KI192" s="169"/>
      <c r="KJ192" s="169"/>
      <c r="KK192" s="169"/>
      <c r="KL192" s="169"/>
      <c r="KM192" s="169"/>
      <c r="KN192" s="259"/>
      <c r="KO192" s="260"/>
      <c r="KP192" s="261"/>
      <c r="KQ192" s="160"/>
      <c r="KR192" s="168"/>
      <c r="KS192" s="207"/>
      <c r="KT192" s="207"/>
      <c r="KU192" s="207"/>
      <c r="KV192" s="207"/>
      <c r="KW192" s="207"/>
      <c r="KX192" s="169"/>
      <c r="KY192" s="169"/>
      <c r="KZ192" s="169"/>
      <c r="LA192" s="169"/>
      <c r="LB192" s="169"/>
      <c r="LC192" s="259"/>
      <c r="LD192" s="260"/>
      <c r="LE192" s="261"/>
      <c r="LF192" s="160"/>
      <c r="LG192" s="160"/>
      <c r="LH192" s="168"/>
      <c r="LI192" s="207"/>
      <c r="LJ192" s="207"/>
      <c r="LK192" s="207"/>
      <c r="LL192" s="207"/>
      <c r="LM192" s="207"/>
      <c r="LN192" s="207"/>
      <c r="LO192" s="207"/>
      <c r="LP192" s="169"/>
      <c r="LQ192" s="169"/>
      <c r="LR192" s="169"/>
      <c r="LS192" s="169"/>
      <c r="LT192" s="169"/>
      <c r="LU192" s="169"/>
      <c r="LV192" s="169"/>
      <c r="LW192" s="169"/>
      <c r="LX192" s="259"/>
      <c r="LY192" s="260"/>
      <c r="LZ192" s="261"/>
      <c r="MA192" s="160"/>
      <c r="MB192" s="160"/>
      <c r="MC192" s="168"/>
      <c r="MD192" s="207"/>
      <c r="ME192" s="207"/>
      <c r="MF192" s="207"/>
      <c r="MG192" s="207"/>
      <c r="MH192" s="207"/>
      <c r="MI192" s="207"/>
      <c r="MJ192" s="207"/>
      <c r="MK192" s="169"/>
      <c r="ML192" s="169"/>
      <c r="MM192" s="169"/>
      <c r="MN192" s="169"/>
      <c r="MO192" s="169"/>
      <c r="MP192" s="169"/>
      <c r="MQ192" s="169"/>
      <c r="MR192" s="169"/>
      <c r="MS192" s="259"/>
      <c r="MT192" s="260"/>
      <c r="MU192" s="261"/>
      <c r="MV192" s="160"/>
      <c r="MW192" s="19"/>
      <c r="MX192" s="168"/>
      <c r="MY192" s="207"/>
      <c r="MZ192" s="207"/>
      <c r="NA192" s="207"/>
      <c r="NB192" s="207"/>
      <c r="NC192" s="207"/>
      <c r="ND192" s="207"/>
      <c r="NE192" s="207"/>
      <c r="NF192" s="169"/>
      <c r="NG192" s="169"/>
      <c r="NH192" s="169"/>
      <c r="NI192" s="169"/>
      <c r="NJ192" s="169"/>
      <c r="NK192" s="169"/>
      <c r="NL192" s="169"/>
      <c r="NM192" s="169"/>
      <c r="NN192" s="259"/>
      <c r="NO192" s="260"/>
      <c r="NP192" s="261"/>
      <c r="NQ192" s="160"/>
      <c r="NR192" s="19"/>
      <c r="NS192" s="168"/>
      <c r="NT192" s="207"/>
      <c r="NU192" s="207"/>
      <c r="NV192" s="207"/>
      <c r="NW192" s="207"/>
      <c r="NX192" s="207"/>
      <c r="NY192" s="207"/>
      <c r="NZ192" s="207"/>
      <c r="OA192" s="169"/>
      <c r="OB192" s="169"/>
      <c r="OC192" s="169"/>
      <c r="OD192" s="169"/>
      <c r="OE192" s="169"/>
      <c r="OF192" s="169"/>
      <c r="OG192" s="169"/>
      <c r="OH192" s="169"/>
      <c r="OI192" s="259"/>
      <c r="OJ192" s="260"/>
      <c r="OK192" s="261"/>
      <c r="OL192" s="160"/>
      <c r="OM192" s="19"/>
      <c r="ON192" s="19"/>
      <c r="OO192" s="19"/>
      <c r="OP192" s="19"/>
      <c r="OQ192" s="168"/>
      <c r="OR192" s="494"/>
      <c r="OS192" s="494"/>
      <c r="OT192" s="494"/>
      <c r="OU192" s="494"/>
      <c r="OV192" s="494"/>
      <c r="OW192" s="169"/>
      <c r="OX192" s="169"/>
      <c r="OY192" s="169"/>
      <c r="OZ192" s="169"/>
      <c r="PA192" s="169"/>
      <c r="PB192" s="259"/>
      <c r="PC192" s="512"/>
      <c r="PD192" s="261"/>
      <c r="PE192" s="160"/>
      <c r="PF192" s="168"/>
      <c r="PG192" s="207"/>
      <c r="PH192" s="207"/>
      <c r="PI192" s="207"/>
      <c r="PJ192" s="207"/>
      <c r="PK192" s="207"/>
      <c r="PL192" s="169"/>
      <c r="PM192" s="169"/>
      <c r="PN192" s="169"/>
      <c r="PO192" s="169"/>
      <c r="PP192" s="169"/>
      <c r="PQ192" s="259"/>
      <c r="PR192" s="260"/>
      <c r="PS192" s="261"/>
      <c r="PT192" s="160"/>
      <c r="PU192" s="168"/>
      <c r="PV192" s="207"/>
      <c r="PW192" s="207"/>
      <c r="PX192" s="207"/>
      <c r="PY192" s="207"/>
      <c r="PZ192" s="207"/>
      <c r="QA192" s="169"/>
      <c r="QB192" s="169"/>
      <c r="QC192" s="169"/>
      <c r="QD192" s="169"/>
      <c r="QE192" s="169"/>
      <c r="QF192" s="259"/>
      <c r="QG192" s="260"/>
      <c r="QH192" s="261"/>
      <c r="QI192" s="160"/>
      <c r="QJ192" s="168"/>
      <c r="QK192" s="207"/>
      <c r="QL192" s="207"/>
      <c r="QM192" s="207"/>
      <c r="QN192" s="207"/>
      <c r="QO192" s="207"/>
      <c r="QP192" s="169"/>
      <c r="QQ192" s="169"/>
      <c r="QR192" s="169"/>
      <c r="QS192" s="169"/>
      <c r="QT192" s="169"/>
      <c r="QU192" s="259"/>
      <c r="QV192" s="260"/>
      <c r="QW192" s="261"/>
      <c r="QX192" s="160"/>
      <c r="QY192" s="168"/>
      <c r="QZ192" s="207"/>
      <c r="RA192" s="207"/>
      <c r="RB192" s="207"/>
      <c r="RC192" s="207"/>
      <c r="RD192" s="207"/>
      <c r="RE192" s="169"/>
      <c r="RF192" s="169"/>
      <c r="RG192" s="169"/>
      <c r="RH192" s="169"/>
      <c r="RI192" s="169"/>
      <c r="RJ192" s="259"/>
      <c r="RK192" s="260"/>
      <c r="RL192" s="261"/>
      <c r="RM192" s="160"/>
    </row>
    <row r="193" spans="1:481" ht="14.4">
      <c r="A193" s="168"/>
      <c r="B193" s="207"/>
      <c r="C193" s="207"/>
      <c r="D193" s="207"/>
      <c r="E193" s="207"/>
      <c r="F193" s="207"/>
      <c r="G193" s="169"/>
      <c r="H193" s="169"/>
      <c r="I193" s="169"/>
      <c r="J193" s="169"/>
      <c r="K193" s="169"/>
      <c r="L193" s="259"/>
      <c r="M193" s="260"/>
      <c r="N193" s="261"/>
      <c r="O193" s="160"/>
      <c r="P193" s="19"/>
      <c r="Q193" s="168"/>
      <c r="R193" s="207"/>
      <c r="S193" s="207"/>
      <c r="T193" s="207"/>
      <c r="U193" s="207"/>
      <c r="V193" s="207"/>
      <c r="W193" s="169"/>
      <c r="X193" s="169"/>
      <c r="Y193" s="169"/>
      <c r="Z193" s="169"/>
      <c r="AA193" s="169"/>
      <c r="AB193" s="259"/>
      <c r="AC193" s="260"/>
      <c r="AD193" s="261"/>
      <c r="AE193" s="160"/>
      <c r="AF193" s="168"/>
      <c r="AG193" s="207"/>
      <c r="AH193" s="207"/>
      <c r="AI193" s="207"/>
      <c r="AJ193" s="207"/>
      <c r="AK193" s="207"/>
      <c r="AL193" s="169"/>
      <c r="AM193" s="169"/>
      <c r="AN193" s="169"/>
      <c r="AO193" s="169"/>
      <c r="AP193" s="169"/>
      <c r="AQ193" s="259"/>
      <c r="AR193" s="260"/>
      <c r="AS193" s="261"/>
      <c r="AT193" s="160"/>
      <c r="AU193" s="168"/>
      <c r="AV193" s="207"/>
      <c r="AW193" s="207"/>
      <c r="AX193" s="207"/>
      <c r="AY193" s="207"/>
      <c r="AZ193" s="207"/>
      <c r="BA193" s="169"/>
      <c r="BB193" s="169"/>
      <c r="BC193" s="169"/>
      <c r="BD193" s="169"/>
      <c r="BE193" s="169"/>
      <c r="BF193" s="259"/>
      <c r="BG193" s="260"/>
      <c r="BH193" s="261"/>
      <c r="BI193" s="160"/>
      <c r="BJ193" s="160"/>
      <c r="BK193" s="168"/>
      <c r="BL193" s="207"/>
      <c r="BM193" s="207"/>
      <c r="BN193" s="207"/>
      <c r="BO193" s="207"/>
      <c r="BP193" s="207"/>
      <c r="BQ193" s="169"/>
      <c r="BR193" s="169"/>
      <c r="BS193" s="169"/>
      <c r="BT193" s="169"/>
      <c r="BU193" s="169"/>
      <c r="BV193" s="259"/>
      <c r="BW193" s="260"/>
      <c r="BX193" s="261"/>
      <c r="BY193" s="160"/>
      <c r="BZ193" s="160"/>
      <c r="CA193" s="168"/>
      <c r="CB193" s="207"/>
      <c r="CC193" s="207"/>
      <c r="CD193" s="207"/>
      <c r="CE193" s="207"/>
      <c r="CF193" s="207"/>
      <c r="CG193" s="169"/>
      <c r="CH193" s="169"/>
      <c r="CI193" s="169"/>
      <c r="CJ193" s="169"/>
      <c r="CK193" s="169"/>
      <c r="CL193" s="259"/>
      <c r="CM193" s="260"/>
      <c r="CN193" s="261"/>
      <c r="CO193" s="160"/>
      <c r="CP193" s="168"/>
      <c r="CQ193" s="395"/>
      <c r="CR193" s="395"/>
      <c r="CS193" s="395"/>
      <c r="CT193" s="395"/>
      <c r="CU193" s="395"/>
      <c r="CV193" s="169"/>
      <c r="CW193" s="169"/>
      <c r="CX193" s="169"/>
      <c r="CY193" s="169"/>
      <c r="CZ193" s="169"/>
      <c r="DA193" s="259"/>
      <c r="DB193" s="419"/>
      <c r="DC193" s="261"/>
      <c r="DD193" s="160"/>
      <c r="DE193" s="168"/>
      <c r="DF193" s="207"/>
      <c r="DG193" s="207"/>
      <c r="DH193" s="207"/>
      <c r="DI193" s="207"/>
      <c r="DJ193" s="207"/>
      <c r="DK193" s="169"/>
      <c r="DL193" s="169"/>
      <c r="DM193" s="169"/>
      <c r="DN193" s="169"/>
      <c r="DO193" s="169"/>
      <c r="DP193" s="259"/>
      <c r="DQ193" s="260"/>
      <c r="DR193" s="261"/>
      <c r="DS193" s="160"/>
      <c r="DT193" s="168"/>
      <c r="DU193" s="207"/>
      <c r="DV193" s="207"/>
      <c r="DW193" s="207"/>
      <c r="DX193" s="207"/>
      <c r="DY193" s="207"/>
      <c r="DZ193" s="169"/>
      <c r="EA193" s="169"/>
      <c r="EB193" s="169"/>
      <c r="EC193" s="169"/>
      <c r="ED193" s="169"/>
      <c r="EE193" s="259"/>
      <c r="EF193" s="260"/>
      <c r="EG193" s="261"/>
      <c r="EH193" s="160"/>
      <c r="EI193" s="168"/>
      <c r="EJ193" s="207"/>
      <c r="EK193" s="207"/>
      <c r="EL193" s="207"/>
      <c r="EM193" s="207"/>
      <c r="EN193" s="207"/>
      <c r="EO193" s="169"/>
      <c r="EP193" s="169"/>
      <c r="EQ193" s="169"/>
      <c r="ER193" s="169"/>
      <c r="ES193" s="169"/>
      <c r="ET193" s="259"/>
      <c r="EU193" s="260"/>
      <c r="EV193" s="261"/>
      <c r="EW193" s="160"/>
      <c r="EX193" s="168"/>
      <c r="EY193" s="207"/>
      <c r="EZ193" s="207"/>
      <c r="FA193" s="207"/>
      <c r="FB193" s="207"/>
      <c r="FC193" s="207"/>
      <c r="FD193" s="169"/>
      <c r="FE193" s="169"/>
      <c r="FF193" s="169"/>
      <c r="FG193" s="169"/>
      <c r="FH193" s="169"/>
      <c r="FI193" s="259"/>
      <c r="FJ193" s="260"/>
      <c r="FK193" s="261"/>
      <c r="FL193" s="160"/>
      <c r="FM193" s="168"/>
      <c r="FN193" s="207"/>
      <c r="FO193" s="207"/>
      <c r="FP193" s="207"/>
      <c r="FQ193" s="207"/>
      <c r="FR193" s="207"/>
      <c r="FS193" s="169"/>
      <c r="FT193" s="169"/>
      <c r="FU193" s="169"/>
      <c r="FV193" s="169"/>
      <c r="FW193" s="169"/>
      <c r="FX193" s="259"/>
      <c r="FY193" s="260"/>
      <c r="FZ193" s="261"/>
      <c r="GA193" s="160"/>
      <c r="GB193" s="168"/>
      <c r="GC193" s="207"/>
      <c r="GD193" s="207"/>
      <c r="GE193" s="207"/>
      <c r="GF193" s="207"/>
      <c r="GG193" s="207"/>
      <c r="GH193" s="169"/>
      <c r="GI193" s="169"/>
      <c r="GJ193" s="169"/>
      <c r="GK193" s="169"/>
      <c r="GL193" s="169"/>
      <c r="GM193" s="259"/>
      <c r="GN193" s="260"/>
      <c r="GO193" s="261"/>
      <c r="GP193" s="160"/>
      <c r="GQ193" s="168"/>
      <c r="GR193" s="207"/>
      <c r="GS193" s="207"/>
      <c r="GT193" s="207"/>
      <c r="GU193" s="207"/>
      <c r="GV193" s="207"/>
      <c r="GW193" s="169"/>
      <c r="GX193" s="169"/>
      <c r="GY193" s="169"/>
      <c r="GZ193" s="169"/>
      <c r="HA193" s="169"/>
      <c r="HB193" s="259"/>
      <c r="HC193" s="260"/>
      <c r="HD193" s="261"/>
      <c r="HE193" s="160"/>
      <c r="HF193" s="168"/>
      <c r="HG193" s="207"/>
      <c r="HH193" s="207"/>
      <c r="HI193" s="207"/>
      <c r="HJ193" s="207"/>
      <c r="HK193" s="207"/>
      <c r="HL193" s="169"/>
      <c r="HM193" s="169"/>
      <c r="HN193" s="169"/>
      <c r="HO193" s="169"/>
      <c r="HP193" s="169"/>
      <c r="HQ193" s="259"/>
      <c r="HR193" s="260"/>
      <c r="HS193" s="261"/>
      <c r="HT193" s="160"/>
      <c r="HU193" s="168"/>
      <c r="HV193" s="207"/>
      <c r="HW193" s="207"/>
      <c r="HX193" s="207"/>
      <c r="HY193" s="207"/>
      <c r="HZ193" s="207"/>
      <c r="IA193" s="169"/>
      <c r="IB193" s="169"/>
      <c r="IC193" s="169"/>
      <c r="ID193" s="169"/>
      <c r="IE193" s="169"/>
      <c r="IF193" s="259"/>
      <c r="IG193" s="260"/>
      <c r="IH193" s="261"/>
      <c r="II193" s="160"/>
      <c r="IJ193" s="168"/>
      <c r="IK193" s="207"/>
      <c r="IL193" s="207"/>
      <c r="IM193" s="207"/>
      <c r="IN193" s="207"/>
      <c r="IO193" s="207"/>
      <c r="IP193" s="169"/>
      <c r="IQ193" s="169"/>
      <c r="IR193" s="169"/>
      <c r="IS193" s="169"/>
      <c r="IT193" s="169"/>
      <c r="IU193" s="259"/>
      <c r="IV193" s="260"/>
      <c r="IW193" s="261"/>
      <c r="IX193" s="160"/>
      <c r="IY193" s="168"/>
      <c r="IZ193" s="207"/>
      <c r="JA193" s="207"/>
      <c r="JB193" s="207"/>
      <c r="JC193" s="207"/>
      <c r="JD193" s="207"/>
      <c r="JE193" s="169"/>
      <c r="JF193" s="169"/>
      <c r="JG193" s="169"/>
      <c r="JH193" s="169"/>
      <c r="JI193" s="169"/>
      <c r="JJ193" s="259"/>
      <c r="JK193" s="260"/>
      <c r="JL193" s="261"/>
      <c r="JM193" s="160"/>
      <c r="JN193" s="168"/>
      <c r="JO193" s="207"/>
      <c r="JP193" s="207"/>
      <c r="JQ193" s="207"/>
      <c r="JR193" s="207"/>
      <c r="JS193" s="207"/>
      <c r="JT193" s="169"/>
      <c r="JU193" s="169"/>
      <c r="JV193" s="169"/>
      <c r="JW193" s="169"/>
      <c r="JX193" s="169"/>
      <c r="JY193" s="259"/>
      <c r="JZ193" s="260"/>
      <c r="KA193" s="261"/>
      <c r="KB193" s="160"/>
      <c r="KC193" s="168"/>
      <c r="KD193" s="207"/>
      <c r="KE193" s="207"/>
      <c r="KF193" s="207"/>
      <c r="KG193" s="207"/>
      <c r="KH193" s="207"/>
      <c r="KI193" s="169"/>
      <c r="KJ193" s="169"/>
      <c r="KK193" s="169"/>
      <c r="KL193" s="169"/>
      <c r="KM193" s="169"/>
      <c r="KN193" s="259"/>
      <c r="KO193" s="260"/>
      <c r="KP193" s="261"/>
      <c r="KQ193" s="160"/>
      <c r="KR193" s="168"/>
      <c r="KS193" s="207"/>
      <c r="KT193" s="207"/>
      <c r="KU193" s="207"/>
      <c r="KV193" s="207"/>
      <c r="KW193" s="207"/>
      <c r="KX193" s="169"/>
      <c r="KY193" s="169"/>
      <c r="KZ193" s="169"/>
      <c r="LA193" s="169"/>
      <c r="LB193" s="169"/>
      <c r="LC193" s="259"/>
      <c r="LD193" s="260"/>
      <c r="LE193" s="261"/>
      <c r="LF193" s="160"/>
      <c r="LG193" s="160"/>
      <c r="LH193" s="168"/>
      <c r="LI193" s="207"/>
      <c r="LJ193" s="207"/>
      <c r="LK193" s="207"/>
      <c r="LL193" s="207"/>
      <c r="LM193" s="207"/>
      <c r="LN193" s="207"/>
      <c r="LO193" s="207"/>
      <c r="LP193" s="169"/>
      <c r="LQ193" s="169"/>
      <c r="LR193" s="169"/>
      <c r="LS193" s="169"/>
      <c r="LT193" s="169"/>
      <c r="LU193" s="169"/>
      <c r="LV193" s="169"/>
      <c r="LW193" s="169"/>
      <c r="LX193" s="259"/>
      <c r="LY193" s="260"/>
      <c r="LZ193" s="261"/>
      <c r="MA193" s="160"/>
      <c r="MB193" s="160"/>
      <c r="MC193" s="168"/>
      <c r="MD193" s="207"/>
      <c r="ME193" s="207"/>
      <c r="MF193" s="207"/>
      <c r="MG193" s="207"/>
      <c r="MH193" s="207"/>
      <c r="MI193" s="207"/>
      <c r="MJ193" s="207"/>
      <c r="MK193" s="169"/>
      <c r="ML193" s="169"/>
      <c r="MM193" s="169"/>
      <c r="MN193" s="169"/>
      <c r="MO193" s="169"/>
      <c r="MP193" s="169"/>
      <c r="MQ193" s="169"/>
      <c r="MR193" s="169"/>
      <c r="MS193" s="259"/>
      <c r="MT193" s="260"/>
      <c r="MU193" s="261"/>
      <c r="MV193" s="160"/>
      <c r="MW193" s="19"/>
      <c r="MX193" s="168"/>
      <c r="MY193" s="207"/>
      <c r="MZ193" s="207"/>
      <c r="NA193" s="207"/>
      <c r="NB193" s="207"/>
      <c r="NC193" s="207"/>
      <c r="ND193" s="207"/>
      <c r="NE193" s="207"/>
      <c r="NF193" s="169"/>
      <c r="NG193" s="169"/>
      <c r="NH193" s="169"/>
      <c r="NI193" s="169"/>
      <c r="NJ193" s="169"/>
      <c r="NK193" s="169"/>
      <c r="NL193" s="169"/>
      <c r="NM193" s="169"/>
      <c r="NN193" s="259"/>
      <c r="NO193" s="260"/>
      <c r="NP193" s="261"/>
      <c r="NQ193" s="160"/>
      <c r="NR193" s="19"/>
      <c r="NS193" s="168"/>
      <c r="NT193" s="207"/>
      <c r="NU193" s="207"/>
      <c r="NV193" s="207"/>
      <c r="NW193" s="207"/>
      <c r="NX193" s="207"/>
      <c r="NY193" s="207"/>
      <c r="NZ193" s="207"/>
      <c r="OA193" s="169"/>
      <c r="OB193" s="169"/>
      <c r="OC193" s="169"/>
      <c r="OD193" s="169"/>
      <c r="OE193" s="169"/>
      <c r="OF193" s="169"/>
      <c r="OG193" s="169"/>
      <c r="OH193" s="169"/>
      <c r="OI193" s="259"/>
      <c r="OJ193" s="260"/>
      <c r="OK193" s="261"/>
      <c r="OL193" s="160"/>
      <c r="OM193" s="19"/>
      <c r="ON193" s="19"/>
      <c r="OO193" s="19"/>
      <c r="OP193" s="19"/>
      <c r="OQ193" s="168"/>
      <c r="OR193" s="494"/>
      <c r="OS193" s="494"/>
      <c r="OT193" s="494"/>
      <c r="OU193" s="494"/>
      <c r="OV193" s="494"/>
      <c r="OW193" s="169"/>
      <c r="OX193" s="169"/>
      <c r="OY193" s="169"/>
      <c r="OZ193" s="169"/>
      <c r="PA193" s="169"/>
      <c r="PB193" s="259"/>
      <c r="PC193" s="512"/>
      <c r="PD193" s="261"/>
      <c r="PE193" s="160"/>
      <c r="PF193" s="168"/>
      <c r="PG193" s="207"/>
      <c r="PH193" s="207"/>
      <c r="PI193" s="207"/>
      <c r="PJ193" s="207"/>
      <c r="PK193" s="207"/>
      <c r="PL193" s="169"/>
      <c r="PM193" s="169"/>
      <c r="PN193" s="169"/>
      <c r="PO193" s="169"/>
      <c r="PP193" s="169"/>
      <c r="PQ193" s="259"/>
      <c r="PR193" s="260"/>
      <c r="PS193" s="261"/>
      <c r="PT193" s="160"/>
      <c r="PU193" s="168"/>
      <c r="PV193" s="207"/>
      <c r="PW193" s="207"/>
      <c r="PX193" s="207"/>
      <c r="PY193" s="207"/>
      <c r="PZ193" s="207"/>
      <c r="QA193" s="169"/>
      <c r="QB193" s="169"/>
      <c r="QC193" s="169"/>
      <c r="QD193" s="169"/>
      <c r="QE193" s="169"/>
      <c r="QF193" s="259"/>
      <c r="QG193" s="260"/>
      <c r="QH193" s="261"/>
      <c r="QI193" s="160"/>
      <c r="QJ193" s="168"/>
      <c r="QK193" s="207"/>
      <c r="QL193" s="207"/>
      <c r="QM193" s="207"/>
      <c r="QN193" s="207"/>
      <c r="QO193" s="207"/>
      <c r="QP193" s="169"/>
      <c r="QQ193" s="169"/>
      <c r="QR193" s="169"/>
      <c r="QS193" s="169"/>
      <c r="QT193" s="169"/>
      <c r="QU193" s="259"/>
      <c r="QV193" s="260"/>
      <c r="QW193" s="261"/>
      <c r="QX193" s="160"/>
      <c r="QY193" s="168"/>
      <c r="QZ193" s="207"/>
      <c r="RA193" s="207"/>
      <c r="RB193" s="207"/>
      <c r="RC193" s="207"/>
      <c r="RD193" s="207"/>
      <c r="RE193" s="169"/>
      <c r="RF193" s="169"/>
      <c r="RG193" s="169"/>
      <c r="RH193" s="169"/>
      <c r="RI193" s="169"/>
      <c r="RJ193" s="259"/>
      <c r="RK193" s="260"/>
      <c r="RL193" s="261"/>
      <c r="RM193" s="160"/>
    </row>
    <row r="194" spans="1:481" ht="14.4">
      <c r="A194" s="168"/>
      <c r="B194" s="207"/>
      <c r="C194" s="207"/>
      <c r="D194" s="207"/>
      <c r="E194" s="207"/>
      <c r="F194" s="207"/>
      <c r="G194" s="169"/>
      <c r="H194" s="169"/>
      <c r="I194" s="169"/>
      <c r="J194" s="169"/>
      <c r="K194" s="169"/>
      <c r="L194" s="259"/>
      <c r="M194" s="260"/>
      <c r="N194" s="261"/>
      <c r="O194" s="160"/>
      <c r="P194" s="19"/>
      <c r="Q194" s="168"/>
      <c r="R194" s="207"/>
      <c r="S194" s="207"/>
      <c r="T194" s="207"/>
      <c r="U194" s="207"/>
      <c r="V194" s="207"/>
      <c r="W194" s="169"/>
      <c r="X194" s="169"/>
      <c r="Y194" s="169"/>
      <c r="Z194" s="169"/>
      <c r="AA194" s="169"/>
      <c r="AB194" s="259"/>
      <c r="AC194" s="260"/>
      <c r="AD194" s="261"/>
      <c r="AE194" s="160"/>
      <c r="AF194" s="168"/>
      <c r="AG194" s="207"/>
      <c r="AH194" s="207"/>
      <c r="AI194" s="207"/>
      <c r="AJ194" s="207"/>
      <c r="AK194" s="207"/>
      <c r="AL194" s="169"/>
      <c r="AM194" s="169"/>
      <c r="AN194" s="169"/>
      <c r="AO194" s="169"/>
      <c r="AP194" s="169"/>
      <c r="AQ194" s="259"/>
      <c r="AR194" s="260"/>
      <c r="AS194" s="261"/>
      <c r="AT194" s="160"/>
      <c r="AU194" s="168"/>
      <c r="AV194" s="207"/>
      <c r="AW194" s="207"/>
      <c r="AX194" s="207"/>
      <c r="AY194" s="207"/>
      <c r="AZ194" s="207"/>
      <c r="BA194" s="169"/>
      <c r="BB194" s="169"/>
      <c r="BC194" s="169"/>
      <c r="BD194" s="169"/>
      <c r="BE194" s="169"/>
      <c r="BF194" s="259"/>
      <c r="BG194" s="260"/>
      <c r="BH194" s="261"/>
      <c r="BI194" s="160"/>
      <c r="BJ194" s="160"/>
      <c r="BK194" s="168"/>
      <c r="BL194" s="207"/>
      <c r="BM194" s="207"/>
      <c r="BN194" s="207"/>
      <c r="BO194" s="207"/>
      <c r="BP194" s="207"/>
      <c r="BQ194" s="169"/>
      <c r="BR194" s="169"/>
      <c r="BS194" s="169"/>
      <c r="BT194" s="169"/>
      <c r="BU194" s="169"/>
      <c r="BV194" s="259"/>
      <c r="BW194" s="260"/>
      <c r="BX194" s="261"/>
      <c r="BY194" s="160"/>
      <c r="BZ194" s="160"/>
      <c r="CA194" s="168"/>
      <c r="CB194" s="207"/>
      <c r="CC194" s="207"/>
      <c r="CD194" s="207"/>
      <c r="CE194" s="207"/>
      <c r="CF194" s="207"/>
      <c r="CG194" s="169"/>
      <c r="CH194" s="169"/>
      <c r="CI194" s="169"/>
      <c r="CJ194" s="169"/>
      <c r="CK194" s="169"/>
      <c r="CL194" s="259"/>
      <c r="CM194" s="260"/>
      <c r="CN194" s="261"/>
      <c r="CO194" s="160"/>
      <c r="CP194" s="168"/>
      <c r="CQ194" s="395"/>
      <c r="CR194" s="395"/>
      <c r="CS194" s="395"/>
      <c r="CT194" s="395"/>
      <c r="CU194" s="395"/>
      <c r="CV194" s="169"/>
      <c r="CW194" s="169"/>
      <c r="CX194" s="169"/>
      <c r="CY194" s="169"/>
      <c r="CZ194" s="169"/>
      <c r="DA194" s="259"/>
      <c r="DB194" s="419"/>
      <c r="DC194" s="261"/>
      <c r="DD194" s="160"/>
      <c r="DE194" s="168"/>
      <c r="DF194" s="207"/>
      <c r="DG194" s="207"/>
      <c r="DH194" s="207"/>
      <c r="DI194" s="207"/>
      <c r="DJ194" s="207"/>
      <c r="DK194" s="169"/>
      <c r="DL194" s="169"/>
      <c r="DM194" s="169"/>
      <c r="DN194" s="169"/>
      <c r="DO194" s="169"/>
      <c r="DP194" s="259"/>
      <c r="DQ194" s="260"/>
      <c r="DR194" s="261"/>
      <c r="DS194" s="160"/>
      <c r="DT194" s="168"/>
      <c r="DU194" s="207"/>
      <c r="DV194" s="207"/>
      <c r="DW194" s="207"/>
      <c r="DX194" s="207"/>
      <c r="DY194" s="207"/>
      <c r="DZ194" s="169"/>
      <c r="EA194" s="169"/>
      <c r="EB194" s="169"/>
      <c r="EC194" s="169"/>
      <c r="ED194" s="169"/>
      <c r="EE194" s="259"/>
      <c r="EF194" s="260"/>
      <c r="EG194" s="261"/>
      <c r="EH194" s="160"/>
      <c r="EI194" s="168"/>
      <c r="EJ194" s="207"/>
      <c r="EK194" s="207"/>
      <c r="EL194" s="207"/>
      <c r="EM194" s="207"/>
      <c r="EN194" s="207"/>
      <c r="EO194" s="169"/>
      <c r="EP194" s="169"/>
      <c r="EQ194" s="169"/>
      <c r="ER194" s="169"/>
      <c r="ES194" s="169"/>
      <c r="ET194" s="259"/>
      <c r="EU194" s="260"/>
      <c r="EV194" s="261"/>
      <c r="EW194" s="160"/>
      <c r="EX194" s="168"/>
      <c r="EY194" s="207"/>
      <c r="EZ194" s="207"/>
      <c r="FA194" s="207"/>
      <c r="FB194" s="207"/>
      <c r="FC194" s="207"/>
      <c r="FD194" s="169"/>
      <c r="FE194" s="169"/>
      <c r="FF194" s="169"/>
      <c r="FG194" s="169"/>
      <c r="FH194" s="169"/>
      <c r="FI194" s="259"/>
      <c r="FJ194" s="260"/>
      <c r="FK194" s="261"/>
      <c r="FL194" s="160"/>
      <c r="FM194" s="168"/>
      <c r="FN194" s="207"/>
      <c r="FO194" s="207"/>
      <c r="FP194" s="207"/>
      <c r="FQ194" s="207"/>
      <c r="FR194" s="207"/>
      <c r="FS194" s="169"/>
      <c r="FT194" s="169"/>
      <c r="FU194" s="169"/>
      <c r="FV194" s="169"/>
      <c r="FW194" s="169"/>
      <c r="FX194" s="259"/>
      <c r="FY194" s="260"/>
      <c r="FZ194" s="261"/>
      <c r="GA194" s="160"/>
      <c r="GB194" s="168"/>
      <c r="GC194" s="207"/>
      <c r="GD194" s="207"/>
      <c r="GE194" s="207"/>
      <c r="GF194" s="207"/>
      <c r="GG194" s="207"/>
      <c r="GH194" s="169"/>
      <c r="GI194" s="169"/>
      <c r="GJ194" s="169"/>
      <c r="GK194" s="169"/>
      <c r="GL194" s="169"/>
      <c r="GM194" s="259"/>
      <c r="GN194" s="260"/>
      <c r="GO194" s="261"/>
      <c r="GP194" s="160"/>
      <c r="GQ194" s="168"/>
      <c r="GR194" s="207"/>
      <c r="GS194" s="207"/>
      <c r="GT194" s="207"/>
      <c r="GU194" s="207"/>
      <c r="GV194" s="207"/>
      <c r="GW194" s="169"/>
      <c r="GX194" s="169"/>
      <c r="GY194" s="169"/>
      <c r="GZ194" s="169"/>
      <c r="HA194" s="169"/>
      <c r="HB194" s="259"/>
      <c r="HC194" s="260"/>
      <c r="HD194" s="261"/>
      <c r="HE194" s="160"/>
      <c r="HF194" s="168"/>
      <c r="HG194" s="207"/>
      <c r="HH194" s="207"/>
      <c r="HI194" s="207"/>
      <c r="HJ194" s="207"/>
      <c r="HK194" s="207"/>
      <c r="HL194" s="169"/>
      <c r="HM194" s="169"/>
      <c r="HN194" s="169"/>
      <c r="HO194" s="169"/>
      <c r="HP194" s="169"/>
      <c r="HQ194" s="259"/>
      <c r="HR194" s="260"/>
      <c r="HS194" s="261"/>
      <c r="HT194" s="160"/>
      <c r="HU194" s="168"/>
      <c r="HV194" s="207"/>
      <c r="HW194" s="207"/>
      <c r="HX194" s="207"/>
      <c r="HY194" s="207"/>
      <c r="HZ194" s="207"/>
      <c r="IA194" s="169"/>
      <c r="IB194" s="169"/>
      <c r="IC194" s="169"/>
      <c r="ID194" s="169"/>
      <c r="IE194" s="169"/>
      <c r="IF194" s="259"/>
      <c r="IG194" s="260"/>
      <c r="IH194" s="261"/>
      <c r="II194" s="160"/>
      <c r="IJ194" s="168"/>
      <c r="IK194" s="207"/>
      <c r="IL194" s="207"/>
      <c r="IM194" s="207"/>
      <c r="IN194" s="207"/>
      <c r="IO194" s="207"/>
      <c r="IP194" s="169"/>
      <c r="IQ194" s="169"/>
      <c r="IR194" s="169"/>
      <c r="IS194" s="169"/>
      <c r="IT194" s="169"/>
      <c r="IU194" s="259"/>
      <c r="IV194" s="260"/>
      <c r="IW194" s="261"/>
      <c r="IX194" s="160"/>
      <c r="IY194" s="168"/>
      <c r="IZ194" s="207"/>
      <c r="JA194" s="207"/>
      <c r="JB194" s="207"/>
      <c r="JC194" s="207"/>
      <c r="JD194" s="207"/>
      <c r="JE194" s="169"/>
      <c r="JF194" s="169"/>
      <c r="JG194" s="169"/>
      <c r="JH194" s="169"/>
      <c r="JI194" s="169"/>
      <c r="JJ194" s="259"/>
      <c r="JK194" s="260"/>
      <c r="JL194" s="261"/>
      <c r="JM194" s="160"/>
      <c r="JN194" s="168"/>
      <c r="JO194" s="207"/>
      <c r="JP194" s="207"/>
      <c r="JQ194" s="207"/>
      <c r="JR194" s="207"/>
      <c r="JS194" s="207"/>
      <c r="JT194" s="169"/>
      <c r="JU194" s="169"/>
      <c r="JV194" s="169"/>
      <c r="JW194" s="169"/>
      <c r="JX194" s="169"/>
      <c r="JY194" s="259"/>
      <c r="JZ194" s="260"/>
      <c r="KA194" s="261"/>
      <c r="KB194" s="160"/>
      <c r="KC194" s="168"/>
      <c r="KD194" s="207"/>
      <c r="KE194" s="207"/>
      <c r="KF194" s="207"/>
      <c r="KG194" s="207"/>
      <c r="KH194" s="207"/>
      <c r="KI194" s="169"/>
      <c r="KJ194" s="169"/>
      <c r="KK194" s="169"/>
      <c r="KL194" s="169"/>
      <c r="KM194" s="169"/>
      <c r="KN194" s="259"/>
      <c r="KO194" s="260"/>
      <c r="KP194" s="261"/>
      <c r="KQ194" s="160"/>
      <c r="KR194" s="168"/>
      <c r="KS194" s="207"/>
      <c r="KT194" s="207"/>
      <c r="KU194" s="207"/>
      <c r="KV194" s="207"/>
      <c r="KW194" s="207"/>
      <c r="KX194" s="169"/>
      <c r="KY194" s="169"/>
      <c r="KZ194" s="169"/>
      <c r="LA194" s="169"/>
      <c r="LB194" s="169"/>
      <c r="LC194" s="259"/>
      <c r="LD194" s="260"/>
      <c r="LE194" s="261"/>
      <c r="LF194" s="160"/>
      <c r="LG194" s="160"/>
      <c r="LH194" s="168"/>
      <c r="LI194" s="207"/>
      <c r="LJ194" s="207"/>
      <c r="LK194" s="207"/>
      <c r="LL194" s="207"/>
      <c r="LM194" s="207"/>
      <c r="LN194" s="207"/>
      <c r="LO194" s="207"/>
      <c r="LP194" s="169"/>
      <c r="LQ194" s="169"/>
      <c r="LR194" s="169"/>
      <c r="LS194" s="169"/>
      <c r="LT194" s="169"/>
      <c r="LU194" s="169"/>
      <c r="LV194" s="169"/>
      <c r="LW194" s="169"/>
      <c r="LX194" s="259"/>
      <c r="LY194" s="260"/>
      <c r="LZ194" s="261"/>
      <c r="MA194" s="160"/>
      <c r="MB194" s="160"/>
      <c r="MC194" s="168"/>
      <c r="MD194" s="207"/>
      <c r="ME194" s="207"/>
      <c r="MF194" s="207"/>
      <c r="MG194" s="207"/>
      <c r="MH194" s="207"/>
      <c r="MI194" s="207"/>
      <c r="MJ194" s="207"/>
      <c r="MK194" s="169"/>
      <c r="ML194" s="169"/>
      <c r="MM194" s="169"/>
      <c r="MN194" s="169"/>
      <c r="MO194" s="169"/>
      <c r="MP194" s="169"/>
      <c r="MQ194" s="169"/>
      <c r="MR194" s="169"/>
      <c r="MS194" s="259"/>
      <c r="MT194" s="260"/>
      <c r="MU194" s="261"/>
      <c r="MV194" s="160"/>
      <c r="MW194" s="19"/>
      <c r="MX194" s="168"/>
      <c r="MY194" s="207"/>
      <c r="MZ194" s="207"/>
      <c r="NA194" s="207"/>
      <c r="NB194" s="207"/>
      <c r="NC194" s="207"/>
      <c r="ND194" s="207"/>
      <c r="NE194" s="207"/>
      <c r="NF194" s="169"/>
      <c r="NG194" s="169"/>
      <c r="NH194" s="169"/>
      <c r="NI194" s="169"/>
      <c r="NJ194" s="169"/>
      <c r="NK194" s="169"/>
      <c r="NL194" s="169"/>
      <c r="NM194" s="169"/>
      <c r="NN194" s="259"/>
      <c r="NO194" s="260"/>
      <c r="NP194" s="261"/>
      <c r="NQ194" s="160"/>
      <c r="NR194" s="19"/>
      <c r="NS194" s="168"/>
      <c r="NT194" s="207"/>
      <c r="NU194" s="207"/>
      <c r="NV194" s="207"/>
      <c r="NW194" s="207"/>
      <c r="NX194" s="207"/>
      <c r="NY194" s="207"/>
      <c r="NZ194" s="207"/>
      <c r="OA194" s="169"/>
      <c r="OB194" s="169"/>
      <c r="OC194" s="169"/>
      <c r="OD194" s="169"/>
      <c r="OE194" s="169"/>
      <c r="OF194" s="169"/>
      <c r="OG194" s="169"/>
      <c r="OH194" s="169"/>
      <c r="OI194" s="259"/>
      <c r="OJ194" s="260"/>
      <c r="OK194" s="261"/>
      <c r="OL194" s="160"/>
      <c r="OM194" s="19"/>
      <c r="ON194" s="19"/>
      <c r="OO194" s="19"/>
      <c r="OP194" s="19"/>
      <c r="OQ194" s="168"/>
      <c r="OR194" s="494"/>
      <c r="OS194" s="494"/>
      <c r="OT194" s="494"/>
      <c r="OU194" s="494"/>
      <c r="OV194" s="494"/>
      <c r="OW194" s="169"/>
      <c r="OX194" s="169"/>
      <c r="OY194" s="169"/>
      <c r="OZ194" s="169"/>
      <c r="PA194" s="169"/>
      <c r="PB194" s="259"/>
      <c r="PC194" s="512"/>
      <c r="PD194" s="261"/>
      <c r="PE194" s="160"/>
      <c r="PF194" s="168"/>
      <c r="PG194" s="207"/>
      <c r="PH194" s="207"/>
      <c r="PI194" s="207"/>
      <c r="PJ194" s="207"/>
      <c r="PK194" s="207"/>
      <c r="PL194" s="169"/>
      <c r="PM194" s="169"/>
      <c r="PN194" s="169"/>
      <c r="PO194" s="169"/>
      <c r="PP194" s="169"/>
      <c r="PQ194" s="259"/>
      <c r="PR194" s="260"/>
      <c r="PS194" s="261"/>
      <c r="PT194" s="160"/>
      <c r="PU194" s="168"/>
      <c r="PV194" s="207"/>
      <c r="PW194" s="207"/>
      <c r="PX194" s="207"/>
      <c r="PY194" s="207"/>
      <c r="PZ194" s="207"/>
      <c r="QA194" s="169"/>
      <c r="QB194" s="169"/>
      <c r="QC194" s="169"/>
      <c r="QD194" s="169"/>
      <c r="QE194" s="169"/>
      <c r="QF194" s="259"/>
      <c r="QG194" s="260"/>
      <c r="QH194" s="261"/>
      <c r="QI194" s="160"/>
      <c r="QJ194" s="168"/>
      <c r="QK194" s="207"/>
      <c r="QL194" s="207"/>
      <c r="QM194" s="207"/>
      <c r="QN194" s="207"/>
      <c r="QO194" s="207"/>
      <c r="QP194" s="169"/>
      <c r="QQ194" s="169"/>
      <c r="QR194" s="169"/>
      <c r="QS194" s="169"/>
      <c r="QT194" s="169"/>
      <c r="QU194" s="259"/>
      <c r="QV194" s="260"/>
      <c r="QW194" s="261"/>
      <c r="QX194" s="160"/>
      <c r="QY194" s="168"/>
      <c r="QZ194" s="207"/>
      <c r="RA194" s="207"/>
      <c r="RB194" s="207"/>
      <c r="RC194" s="207"/>
      <c r="RD194" s="207"/>
      <c r="RE194" s="169"/>
      <c r="RF194" s="169"/>
      <c r="RG194" s="169"/>
      <c r="RH194" s="169"/>
      <c r="RI194" s="169"/>
      <c r="RJ194" s="259"/>
      <c r="RK194" s="260"/>
      <c r="RL194" s="261"/>
      <c r="RM194" s="160"/>
    </row>
    <row r="195" spans="1:481" ht="14.4">
      <c r="A195" s="168"/>
      <c r="B195" s="207"/>
      <c r="C195" s="207"/>
      <c r="D195" s="207"/>
      <c r="E195" s="207"/>
      <c r="F195" s="207"/>
      <c r="G195" s="169"/>
      <c r="H195" s="169"/>
      <c r="I195" s="169"/>
      <c r="J195" s="169"/>
      <c r="K195" s="169"/>
      <c r="L195" s="259"/>
      <c r="M195" s="260"/>
      <c r="N195" s="261"/>
      <c r="O195" s="160"/>
      <c r="P195" s="19"/>
      <c r="Q195" s="168"/>
      <c r="R195" s="207"/>
      <c r="S195" s="207"/>
      <c r="T195" s="207"/>
      <c r="U195" s="207"/>
      <c r="V195" s="207"/>
      <c r="W195" s="169"/>
      <c r="X195" s="169"/>
      <c r="Y195" s="169"/>
      <c r="Z195" s="169"/>
      <c r="AA195" s="169"/>
      <c r="AB195" s="259"/>
      <c r="AC195" s="260"/>
      <c r="AD195" s="261"/>
      <c r="AE195" s="160"/>
      <c r="AF195" s="168"/>
      <c r="AG195" s="207"/>
      <c r="AH195" s="207"/>
      <c r="AI195" s="207"/>
      <c r="AJ195" s="207"/>
      <c r="AK195" s="207"/>
      <c r="AL195" s="169"/>
      <c r="AM195" s="169"/>
      <c r="AN195" s="169"/>
      <c r="AO195" s="169"/>
      <c r="AP195" s="169"/>
      <c r="AQ195" s="259"/>
      <c r="AR195" s="260"/>
      <c r="AS195" s="261"/>
      <c r="AT195" s="160"/>
      <c r="AU195" s="168"/>
      <c r="AV195" s="207"/>
      <c r="AW195" s="207"/>
      <c r="AX195" s="207"/>
      <c r="AY195" s="207"/>
      <c r="AZ195" s="207"/>
      <c r="BA195" s="169"/>
      <c r="BB195" s="169"/>
      <c r="BC195" s="169"/>
      <c r="BD195" s="169"/>
      <c r="BE195" s="169"/>
      <c r="BF195" s="259"/>
      <c r="BG195" s="260"/>
      <c r="BH195" s="261"/>
      <c r="BI195" s="160"/>
      <c r="BJ195" s="160"/>
      <c r="BK195" s="168"/>
      <c r="BL195" s="207"/>
      <c r="BM195" s="207"/>
      <c r="BN195" s="207"/>
      <c r="BO195" s="207"/>
      <c r="BP195" s="207"/>
      <c r="BQ195" s="169"/>
      <c r="BR195" s="169"/>
      <c r="BS195" s="169"/>
      <c r="BT195" s="169"/>
      <c r="BU195" s="169"/>
      <c r="BV195" s="259"/>
      <c r="BW195" s="260"/>
      <c r="BX195" s="261"/>
      <c r="BY195" s="160"/>
      <c r="BZ195" s="160"/>
      <c r="CA195" s="168"/>
      <c r="CB195" s="207"/>
      <c r="CC195" s="207"/>
      <c r="CD195" s="207"/>
      <c r="CE195" s="207"/>
      <c r="CF195" s="207"/>
      <c r="CG195" s="169"/>
      <c r="CH195" s="169"/>
      <c r="CI195" s="169"/>
      <c r="CJ195" s="169"/>
      <c r="CK195" s="169"/>
      <c r="CL195" s="259"/>
      <c r="CM195" s="260"/>
      <c r="CN195" s="261"/>
      <c r="CO195" s="160"/>
      <c r="CP195" s="168"/>
      <c r="CQ195" s="395"/>
      <c r="CR195" s="395"/>
      <c r="CS195" s="395"/>
      <c r="CT195" s="395"/>
      <c r="CU195" s="395"/>
      <c r="CV195" s="169"/>
      <c r="CW195" s="169"/>
      <c r="CX195" s="169"/>
      <c r="CY195" s="169"/>
      <c r="CZ195" s="169"/>
      <c r="DA195" s="259"/>
      <c r="DB195" s="419"/>
      <c r="DC195" s="261"/>
      <c r="DD195" s="160"/>
      <c r="DE195" s="168"/>
      <c r="DF195" s="207"/>
      <c r="DG195" s="207"/>
      <c r="DH195" s="207"/>
      <c r="DI195" s="207"/>
      <c r="DJ195" s="207"/>
      <c r="DK195" s="169"/>
      <c r="DL195" s="169"/>
      <c r="DM195" s="169"/>
      <c r="DN195" s="169"/>
      <c r="DO195" s="169"/>
      <c r="DP195" s="259"/>
      <c r="DQ195" s="260"/>
      <c r="DR195" s="261"/>
      <c r="DS195" s="160"/>
      <c r="DT195" s="168"/>
      <c r="DU195" s="207"/>
      <c r="DV195" s="207"/>
      <c r="DW195" s="207"/>
      <c r="DX195" s="207"/>
      <c r="DY195" s="207"/>
      <c r="DZ195" s="169"/>
      <c r="EA195" s="169"/>
      <c r="EB195" s="169"/>
      <c r="EC195" s="169"/>
      <c r="ED195" s="169"/>
      <c r="EE195" s="259"/>
      <c r="EF195" s="260"/>
      <c r="EG195" s="261"/>
      <c r="EH195" s="160"/>
      <c r="EI195" s="168"/>
      <c r="EJ195" s="207"/>
      <c r="EK195" s="207"/>
      <c r="EL195" s="207"/>
      <c r="EM195" s="207"/>
      <c r="EN195" s="207"/>
      <c r="EO195" s="169"/>
      <c r="EP195" s="169"/>
      <c r="EQ195" s="169"/>
      <c r="ER195" s="169"/>
      <c r="ES195" s="169"/>
      <c r="ET195" s="259"/>
      <c r="EU195" s="260"/>
      <c r="EV195" s="261"/>
      <c r="EW195" s="160"/>
      <c r="EX195" s="168"/>
      <c r="EY195" s="207"/>
      <c r="EZ195" s="207"/>
      <c r="FA195" s="207"/>
      <c r="FB195" s="207"/>
      <c r="FC195" s="207"/>
      <c r="FD195" s="169"/>
      <c r="FE195" s="169"/>
      <c r="FF195" s="169"/>
      <c r="FG195" s="169"/>
      <c r="FH195" s="169"/>
      <c r="FI195" s="259"/>
      <c r="FJ195" s="260"/>
      <c r="FK195" s="261"/>
      <c r="FL195" s="160"/>
      <c r="FM195" s="168"/>
      <c r="FN195" s="207"/>
      <c r="FO195" s="207"/>
      <c r="FP195" s="207"/>
      <c r="FQ195" s="207"/>
      <c r="FR195" s="207"/>
      <c r="FS195" s="169"/>
      <c r="FT195" s="169"/>
      <c r="FU195" s="169"/>
      <c r="FV195" s="169"/>
      <c r="FW195" s="169"/>
      <c r="FX195" s="259"/>
      <c r="FY195" s="260"/>
      <c r="FZ195" s="261"/>
      <c r="GA195" s="160"/>
      <c r="GB195" s="168"/>
      <c r="GC195" s="207"/>
      <c r="GD195" s="207"/>
      <c r="GE195" s="207"/>
      <c r="GF195" s="207"/>
      <c r="GG195" s="207"/>
      <c r="GH195" s="169"/>
      <c r="GI195" s="169"/>
      <c r="GJ195" s="169"/>
      <c r="GK195" s="169"/>
      <c r="GL195" s="169"/>
      <c r="GM195" s="259"/>
      <c r="GN195" s="260"/>
      <c r="GO195" s="261"/>
      <c r="GP195" s="160"/>
      <c r="GQ195" s="168"/>
      <c r="GR195" s="207"/>
      <c r="GS195" s="207"/>
      <c r="GT195" s="207"/>
      <c r="GU195" s="207"/>
      <c r="GV195" s="207"/>
      <c r="GW195" s="169"/>
      <c r="GX195" s="169"/>
      <c r="GY195" s="169"/>
      <c r="GZ195" s="169"/>
      <c r="HA195" s="169"/>
      <c r="HB195" s="259"/>
      <c r="HC195" s="260"/>
      <c r="HD195" s="261"/>
      <c r="HE195" s="160"/>
      <c r="HF195" s="168"/>
      <c r="HG195" s="207"/>
      <c r="HH195" s="207"/>
      <c r="HI195" s="207"/>
      <c r="HJ195" s="207"/>
      <c r="HK195" s="207"/>
      <c r="HL195" s="169"/>
      <c r="HM195" s="169"/>
      <c r="HN195" s="169"/>
      <c r="HO195" s="169"/>
      <c r="HP195" s="169"/>
      <c r="HQ195" s="259"/>
      <c r="HR195" s="260"/>
      <c r="HS195" s="261"/>
      <c r="HT195" s="160"/>
      <c r="HU195" s="168"/>
      <c r="HV195" s="207"/>
      <c r="HW195" s="207"/>
      <c r="HX195" s="207"/>
      <c r="HY195" s="207"/>
      <c r="HZ195" s="207"/>
      <c r="IA195" s="169"/>
      <c r="IB195" s="169"/>
      <c r="IC195" s="169"/>
      <c r="ID195" s="169"/>
      <c r="IE195" s="169"/>
      <c r="IF195" s="259"/>
      <c r="IG195" s="260"/>
      <c r="IH195" s="261"/>
      <c r="II195" s="160"/>
      <c r="IJ195" s="168"/>
      <c r="IK195" s="207"/>
      <c r="IL195" s="207"/>
      <c r="IM195" s="207"/>
      <c r="IN195" s="207"/>
      <c r="IO195" s="207"/>
      <c r="IP195" s="169"/>
      <c r="IQ195" s="169"/>
      <c r="IR195" s="169"/>
      <c r="IS195" s="169"/>
      <c r="IT195" s="169"/>
      <c r="IU195" s="259"/>
      <c r="IV195" s="260"/>
      <c r="IW195" s="261"/>
      <c r="IX195" s="160"/>
      <c r="IY195" s="168"/>
      <c r="IZ195" s="207"/>
      <c r="JA195" s="207"/>
      <c r="JB195" s="207"/>
      <c r="JC195" s="207"/>
      <c r="JD195" s="207"/>
      <c r="JE195" s="169"/>
      <c r="JF195" s="169"/>
      <c r="JG195" s="169"/>
      <c r="JH195" s="169"/>
      <c r="JI195" s="169"/>
      <c r="JJ195" s="259"/>
      <c r="JK195" s="260"/>
      <c r="JL195" s="261"/>
      <c r="JM195" s="160"/>
      <c r="JN195" s="168"/>
      <c r="JO195" s="207"/>
      <c r="JP195" s="207"/>
      <c r="JQ195" s="207"/>
      <c r="JR195" s="207"/>
      <c r="JS195" s="207"/>
      <c r="JT195" s="169"/>
      <c r="JU195" s="169"/>
      <c r="JV195" s="169"/>
      <c r="JW195" s="169"/>
      <c r="JX195" s="169"/>
      <c r="JY195" s="259"/>
      <c r="JZ195" s="260"/>
      <c r="KA195" s="261"/>
      <c r="KB195" s="160"/>
      <c r="KC195" s="168"/>
      <c r="KD195" s="207"/>
      <c r="KE195" s="207"/>
      <c r="KF195" s="207"/>
      <c r="KG195" s="207"/>
      <c r="KH195" s="207"/>
      <c r="KI195" s="169"/>
      <c r="KJ195" s="169"/>
      <c r="KK195" s="169"/>
      <c r="KL195" s="169"/>
      <c r="KM195" s="169"/>
      <c r="KN195" s="259"/>
      <c r="KO195" s="260"/>
      <c r="KP195" s="261"/>
      <c r="KQ195" s="160"/>
      <c r="KR195" s="168"/>
      <c r="KS195" s="207"/>
      <c r="KT195" s="207"/>
      <c r="KU195" s="207"/>
      <c r="KV195" s="207"/>
      <c r="KW195" s="207"/>
      <c r="KX195" s="169"/>
      <c r="KY195" s="169"/>
      <c r="KZ195" s="169"/>
      <c r="LA195" s="169"/>
      <c r="LB195" s="169"/>
      <c r="LC195" s="259"/>
      <c r="LD195" s="260"/>
      <c r="LE195" s="261"/>
      <c r="LF195" s="160"/>
      <c r="LG195" s="160"/>
      <c r="LH195" s="168"/>
      <c r="LI195" s="207"/>
      <c r="LJ195" s="207"/>
      <c r="LK195" s="207"/>
      <c r="LL195" s="207"/>
      <c r="LM195" s="207"/>
      <c r="LN195" s="207"/>
      <c r="LO195" s="207"/>
      <c r="LP195" s="169"/>
      <c r="LQ195" s="169"/>
      <c r="LR195" s="169"/>
      <c r="LS195" s="169"/>
      <c r="LT195" s="169"/>
      <c r="LU195" s="169"/>
      <c r="LV195" s="169"/>
      <c r="LW195" s="169"/>
      <c r="LX195" s="259"/>
      <c r="LY195" s="260"/>
      <c r="LZ195" s="261"/>
      <c r="MA195" s="160"/>
      <c r="MB195" s="160"/>
      <c r="MC195" s="168"/>
      <c r="MD195" s="207"/>
      <c r="ME195" s="207"/>
      <c r="MF195" s="207"/>
      <c r="MG195" s="207"/>
      <c r="MH195" s="207"/>
      <c r="MI195" s="207"/>
      <c r="MJ195" s="207"/>
      <c r="MK195" s="169"/>
      <c r="ML195" s="169"/>
      <c r="MM195" s="169"/>
      <c r="MN195" s="169"/>
      <c r="MO195" s="169"/>
      <c r="MP195" s="169"/>
      <c r="MQ195" s="169"/>
      <c r="MR195" s="169"/>
      <c r="MS195" s="259"/>
      <c r="MT195" s="260"/>
      <c r="MU195" s="261"/>
      <c r="MV195" s="160"/>
      <c r="MW195" s="19"/>
      <c r="MX195" s="168"/>
      <c r="MY195" s="207"/>
      <c r="MZ195" s="207"/>
      <c r="NA195" s="207"/>
      <c r="NB195" s="207"/>
      <c r="NC195" s="207"/>
      <c r="ND195" s="207"/>
      <c r="NE195" s="207"/>
      <c r="NF195" s="169"/>
      <c r="NG195" s="169"/>
      <c r="NH195" s="169"/>
      <c r="NI195" s="169"/>
      <c r="NJ195" s="169"/>
      <c r="NK195" s="169"/>
      <c r="NL195" s="169"/>
      <c r="NM195" s="169"/>
      <c r="NN195" s="259"/>
      <c r="NO195" s="260"/>
      <c r="NP195" s="261"/>
      <c r="NQ195" s="160"/>
      <c r="NR195" s="19"/>
      <c r="NS195" s="168"/>
      <c r="NT195" s="207"/>
      <c r="NU195" s="207"/>
      <c r="NV195" s="207"/>
      <c r="NW195" s="207"/>
      <c r="NX195" s="207"/>
      <c r="NY195" s="207"/>
      <c r="NZ195" s="207"/>
      <c r="OA195" s="169"/>
      <c r="OB195" s="169"/>
      <c r="OC195" s="169"/>
      <c r="OD195" s="169"/>
      <c r="OE195" s="169"/>
      <c r="OF195" s="169"/>
      <c r="OG195" s="169"/>
      <c r="OH195" s="169"/>
      <c r="OI195" s="259"/>
      <c r="OJ195" s="260"/>
      <c r="OK195" s="261"/>
      <c r="OL195" s="160"/>
      <c r="OM195" s="19"/>
      <c r="ON195" s="19"/>
      <c r="OO195" s="19"/>
      <c r="OP195" s="19"/>
      <c r="OQ195" s="168"/>
      <c r="OR195" s="494"/>
      <c r="OS195" s="494"/>
      <c r="OT195" s="494"/>
      <c r="OU195" s="494"/>
      <c r="OV195" s="494"/>
      <c r="OW195" s="169"/>
      <c r="OX195" s="169"/>
      <c r="OY195" s="169"/>
      <c r="OZ195" s="169"/>
      <c r="PA195" s="169"/>
      <c r="PB195" s="259"/>
      <c r="PC195" s="512"/>
      <c r="PD195" s="261"/>
      <c r="PE195" s="160"/>
      <c r="PF195" s="168"/>
      <c r="PG195" s="207"/>
      <c r="PH195" s="207"/>
      <c r="PI195" s="207"/>
      <c r="PJ195" s="207"/>
      <c r="PK195" s="207"/>
      <c r="PL195" s="169"/>
      <c r="PM195" s="169"/>
      <c r="PN195" s="169"/>
      <c r="PO195" s="169"/>
      <c r="PP195" s="169"/>
      <c r="PQ195" s="259"/>
      <c r="PR195" s="260"/>
      <c r="PS195" s="261"/>
      <c r="PT195" s="160"/>
      <c r="PU195" s="168"/>
      <c r="PV195" s="207"/>
      <c r="PW195" s="207"/>
      <c r="PX195" s="207"/>
      <c r="PY195" s="207"/>
      <c r="PZ195" s="207"/>
      <c r="QA195" s="169"/>
      <c r="QB195" s="169"/>
      <c r="QC195" s="169"/>
      <c r="QD195" s="169"/>
      <c r="QE195" s="169"/>
      <c r="QF195" s="259"/>
      <c r="QG195" s="260"/>
      <c r="QH195" s="261"/>
      <c r="QI195" s="160"/>
      <c r="QJ195" s="168"/>
      <c r="QK195" s="207"/>
      <c r="QL195" s="207"/>
      <c r="QM195" s="207"/>
      <c r="QN195" s="207"/>
      <c r="QO195" s="207"/>
      <c r="QP195" s="169"/>
      <c r="QQ195" s="169"/>
      <c r="QR195" s="169"/>
      <c r="QS195" s="169"/>
      <c r="QT195" s="169"/>
      <c r="QU195" s="259"/>
      <c r="QV195" s="260"/>
      <c r="QW195" s="261"/>
      <c r="QX195" s="160"/>
      <c r="QY195" s="168"/>
      <c r="QZ195" s="207"/>
      <c r="RA195" s="207"/>
      <c r="RB195" s="207"/>
      <c r="RC195" s="207"/>
      <c r="RD195" s="207"/>
      <c r="RE195" s="169"/>
      <c r="RF195" s="169"/>
      <c r="RG195" s="169"/>
      <c r="RH195" s="169"/>
      <c r="RI195" s="169"/>
      <c r="RJ195" s="259"/>
      <c r="RK195" s="260"/>
      <c r="RL195" s="261"/>
      <c r="RM195" s="160"/>
    </row>
    <row r="196" spans="1:481" ht="14.4">
      <c r="A196" s="168"/>
      <c r="B196" s="207"/>
      <c r="C196" s="207"/>
      <c r="D196" s="207"/>
      <c r="E196" s="207"/>
      <c r="F196" s="207"/>
      <c r="G196" s="169"/>
      <c r="H196" s="169"/>
      <c r="I196" s="169"/>
      <c r="J196" s="169"/>
      <c r="K196" s="169"/>
      <c r="L196" s="259"/>
      <c r="M196" s="260"/>
      <c r="N196" s="261"/>
      <c r="O196" s="160"/>
      <c r="P196" s="19"/>
      <c r="Q196" s="168"/>
      <c r="R196" s="207"/>
      <c r="S196" s="207"/>
      <c r="T196" s="207"/>
      <c r="U196" s="207"/>
      <c r="V196" s="207"/>
      <c r="W196" s="169"/>
      <c r="X196" s="169"/>
      <c r="Y196" s="169"/>
      <c r="Z196" s="169"/>
      <c r="AA196" s="169"/>
      <c r="AB196" s="259"/>
      <c r="AC196" s="260"/>
      <c r="AD196" s="261"/>
      <c r="AE196" s="160"/>
      <c r="AF196" s="168"/>
      <c r="AG196" s="207"/>
      <c r="AH196" s="207"/>
      <c r="AI196" s="207"/>
      <c r="AJ196" s="207"/>
      <c r="AK196" s="207"/>
      <c r="AL196" s="169"/>
      <c r="AM196" s="169"/>
      <c r="AN196" s="169"/>
      <c r="AO196" s="169"/>
      <c r="AP196" s="169"/>
      <c r="AQ196" s="259"/>
      <c r="AR196" s="260"/>
      <c r="AS196" s="261"/>
      <c r="AT196" s="160"/>
      <c r="AU196" s="168"/>
      <c r="AV196" s="207"/>
      <c r="AW196" s="207"/>
      <c r="AX196" s="207"/>
      <c r="AY196" s="207"/>
      <c r="AZ196" s="207"/>
      <c r="BA196" s="169"/>
      <c r="BB196" s="169"/>
      <c r="BC196" s="169"/>
      <c r="BD196" s="169"/>
      <c r="BE196" s="169"/>
      <c r="BF196" s="259"/>
      <c r="BG196" s="260"/>
      <c r="BH196" s="261"/>
      <c r="BI196" s="160"/>
      <c r="BJ196" s="160"/>
      <c r="BK196" s="168"/>
      <c r="BL196" s="207"/>
      <c r="BM196" s="207"/>
      <c r="BN196" s="207"/>
      <c r="BO196" s="207"/>
      <c r="BP196" s="207"/>
      <c r="BQ196" s="169"/>
      <c r="BR196" s="169"/>
      <c r="BS196" s="169"/>
      <c r="BT196" s="169"/>
      <c r="BU196" s="169"/>
      <c r="BV196" s="259"/>
      <c r="BW196" s="260"/>
      <c r="BX196" s="261"/>
      <c r="BY196" s="160"/>
      <c r="BZ196" s="160"/>
      <c r="CA196" s="168"/>
      <c r="CB196" s="207"/>
      <c r="CC196" s="207"/>
      <c r="CD196" s="207"/>
      <c r="CE196" s="207"/>
      <c r="CF196" s="207"/>
      <c r="CG196" s="169"/>
      <c r="CH196" s="169"/>
      <c r="CI196" s="169"/>
      <c r="CJ196" s="169"/>
      <c r="CK196" s="169"/>
      <c r="CL196" s="259"/>
      <c r="CM196" s="260"/>
      <c r="CN196" s="261"/>
      <c r="CO196" s="160"/>
      <c r="CP196" s="168"/>
      <c r="CQ196" s="395"/>
      <c r="CR196" s="395"/>
      <c r="CS196" s="395"/>
      <c r="CT196" s="395"/>
      <c r="CU196" s="395"/>
      <c r="CV196" s="169"/>
      <c r="CW196" s="169"/>
      <c r="CX196" s="169"/>
      <c r="CY196" s="169"/>
      <c r="CZ196" s="169"/>
      <c r="DA196" s="259"/>
      <c r="DB196" s="419"/>
      <c r="DC196" s="261"/>
      <c r="DD196" s="160"/>
      <c r="DE196" s="168"/>
      <c r="DF196" s="207"/>
      <c r="DG196" s="207"/>
      <c r="DH196" s="207"/>
      <c r="DI196" s="207"/>
      <c r="DJ196" s="207"/>
      <c r="DK196" s="169"/>
      <c r="DL196" s="169"/>
      <c r="DM196" s="169"/>
      <c r="DN196" s="169"/>
      <c r="DO196" s="169"/>
      <c r="DP196" s="259"/>
      <c r="DQ196" s="260"/>
      <c r="DR196" s="261"/>
      <c r="DS196" s="160"/>
      <c r="DT196" s="168"/>
      <c r="DU196" s="207"/>
      <c r="DV196" s="207"/>
      <c r="DW196" s="207"/>
      <c r="DX196" s="207"/>
      <c r="DY196" s="207"/>
      <c r="DZ196" s="169"/>
      <c r="EA196" s="169"/>
      <c r="EB196" s="169"/>
      <c r="EC196" s="169"/>
      <c r="ED196" s="169"/>
      <c r="EE196" s="259"/>
      <c r="EF196" s="260"/>
      <c r="EG196" s="261"/>
      <c r="EH196" s="160"/>
      <c r="EI196" s="168"/>
      <c r="EJ196" s="207"/>
      <c r="EK196" s="207"/>
      <c r="EL196" s="207"/>
      <c r="EM196" s="207"/>
      <c r="EN196" s="207"/>
      <c r="EO196" s="169"/>
      <c r="EP196" s="169"/>
      <c r="EQ196" s="169"/>
      <c r="ER196" s="169"/>
      <c r="ES196" s="169"/>
      <c r="ET196" s="259"/>
      <c r="EU196" s="260"/>
      <c r="EV196" s="261"/>
      <c r="EW196" s="160"/>
      <c r="EX196" s="168"/>
      <c r="EY196" s="207"/>
      <c r="EZ196" s="207"/>
      <c r="FA196" s="207"/>
      <c r="FB196" s="207"/>
      <c r="FC196" s="207"/>
      <c r="FD196" s="169"/>
      <c r="FE196" s="169"/>
      <c r="FF196" s="169"/>
      <c r="FG196" s="169"/>
      <c r="FH196" s="169"/>
      <c r="FI196" s="259"/>
      <c r="FJ196" s="260"/>
      <c r="FK196" s="261"/>
      <c r="FL196" s="160"/>
      <c r="FM196" s="168"/>
      <c r="FN196" s="207"/>
      <c r="FO196" s="207"/>
      <c r="FP196" s="207"/>
      <c r="FQ196" s="207"/>
      <c r="FR196" s="207"/>
      <c r="FS196" s="169"/>
      <c r="FT196" s="169"/>
      <c r="FU196" s="169"/>
      <c r="FV196" s="169"/>
      <c r="FW196" s="169"/>
      <c r="FX196" s="259"/>
      <c r="FY196" s="260"/>
      <c r="FZ196" s="261"/>
      <c r="GA196" s="160"/>
      <c r="GB196" s="168"/>
      <c r="GC196" s="207"/>
      <c r="GD196" s="207"/>
      <c r="GE196" s="207"/>
      <c r="GF196" s="207"/>
      <c r="GG196" s="207"/>
      <c r="GH196" s="169"/>
      <c r="GI196" s="169"/>
      <c r="GJ196" s="169"/>
      <c r="GK196" s="169"/>
      <c r="GL196" s="169"/>
      <c r="GM196" s="259"/>
      <c r="GN196" s="260"/>
      <c r="GO196" s="261"/>
      <c r="GP196" s="160"/>
      <c r="GQ196" s="168"/>
      <c r="GR196" s="207"/>
      <c r="GS196" s="207"/>
      <c r="GT196" s="207"/>
      <c r="GU196" s="207"/>
      <c r="GV196" s="207"/>
      <c r="GW196" s="169"/>
      <c r="GX196" s="169"/>
      <c r="GY196" s="169"/>
      <c r="GZ196" s="169"/>
      <c r="HA196" s="169"/>
      <c r="HB196" s="259"/>
      <c r="HC196" s="260"/>
      <c r="HD196" s="261"/>
      <c r="HE196" s="160"/>
      <c r="HF196" s="168"/>
      <c r="HG196" s="207"/>
      <c r="HH196" s="207"/>
      <c r="HI196" s="207"/>
      <c r="HJ196" s="207"/>
      <c r="HK196" s="207"/>
      <c r="HL196" s="169"/>
      <c r="HM196" s="169"/>
      <c r="HN196" s="169"/>
      <c r="HO196" s="169"/>
      <c r="HP196" s="169"/>
      <c r="HQ196" s="259"/>
      <c r="HR196" s="260"/>
      <c r="HS196" s="261"/>
      <c r="HT196" s="160"/>
      <c r="HU196" s="168"/>
      <c r="HV196" s="207"/>
      <c r="HW196" s="207"/>
      <c r="HX196" s="207"/>
      <c r="HY196" s="207"/>
      <c r="HZ196" s="207"/>
      <c r="IA196" s="169"/>
      <c r="IB196" s="169"/>
      <c r="IC196" s="169"/>
      <c r="ID196" s="169"/>
      <c r="IE196" s="169"/>
      <c r="IF196" s="259"/>
      <c r="IG196" s="260"/>
      <c r="IH196" s="261"/>
      <c r="II196" s="160"/>
      <c r="IJ196" s="168"/>
      <c r="IK196" s="207"/>
      <c r="IL196" s="207"/>
      <c r="IM196" s="207"/>
      <c r="IN196" s="207"/>
      <c r="IO196" s="207"/>
      <c r="IP196" s="169"/>
      <c r="IQ196" s="169"/>
      <c r="IR196" s="169"/>
      <c r="IS196" s="169"/>
      <c r="IT196" s="169"/>
      <c r="IU196" s="259"/>
      <c r="IV196" s="260"/>
      <c r="IW196" s="261"/>
      <c r="IX196" s="160"/>
      <c r="IY196" s="168"/>
      <c r="IZ196" s="207"/>
      <c r="JA196" s="207"/>
      <c r="JB196" s="207"/>
      <c r="JC196" s="207"/>
      <c r="JD196" s="207"/>
      <c r="JE196" s="169"/>
      <c r="JF196" s="169"/>
      <c r="JG196" s="169"/>
      <c r="JH196" s="169"/>
      <c r="JI196" s="169"/>
      <c r="JJ196" s="259"/>
      <c r="JK196" s="260"/>
      <c r="JL196" s="261"/>
      <c r="JM196" s="160"/>
      <c r="JN196" s="168"/>
      <c r="JO196" s="207"/>
      <c r="JP196" s="207"/>
      <c r="JQ196" s="207"/>
      <c r="JR196" s="207"/>
      <c r="JS196" s="207"/>
      <c r="JT196" s="169"/>
      <c r="JU196" s="169"/>
      <c r="JV196" s="169"/>
      <c r="JW196" s="169"/>
      <c r="JX196" s="169"/>
      <c r="JY196" s="259"/>
      <c r="JZ196" s="260"/>
      <c r="KA196" s="261"/>
      <c r="KB196" s="160"/>
      <c r="KC196" s="168"/>
      <c r="KD196" s="207"/>
      <c r="KE196" s="207"/>
      <c r="KF196" s="207"/>
      <c r="KG196" s="207"/>
      <c r="KH196" s="207"/>
      <c r="KI196" s="169"/>
      <c r="KJ196" s="169"/>
      <c r="KK196" s="169"/>
      <c r="KL196" s="169"/>
      <c r="KM196" s="169"/>
      <c r="KN196" s="259"/>
      <c r="KO196" s="260"/>
      <c r="KP196" s="261"/>
      <c r="KQ196" s="160"/>
      <c r="KR196" s="168"/>
      <c r="KS196" s="207"/>
      <c r="KT196" s="207"/>
      <c r="KU196" s="207"/>
      <c r="KV196" s="207"/>
      <c r="KW196" s="207"/>
      <c r="KX196" s="169"/>
      <c r="KY196" s="169"/>
      <c r="KZ196" s="169"/>
      <c r="LA196" s="169"/>
      <c r="LB196" s="169"/>
      <c r="LC196" s="259"/>
      <c r="LD196" s="260"/>
      <c r="LE196" s="261"/>
      <c r="LF196" s="160"/>
      <c r="LG196" s="160"/>
      <c r="LH196" s="168"/>
      <c r="LI196" s="207"/>
      <c r="LJ196" s="207"/>
      <c r="LK196" s="207"/>
      <c r="LL196" s="207"/>
      <c r="LM196" s="207"/>
      <c r="LN196" s="207"/>
      <c r="LO196" s="207"/>
      <c r="LP196" s="169"/>
      <c r="LQ196" s="169"/>
      <c r="LR196" s="169"/>
      <c r="LS196" s="169"/>
      <c r="LT196" s="169"/>
      <c r="LU196" s="169"/>
      <c r="LV196" s="169"/>
      <c r="LW196" s="169"/>
      <c r="LX196" s="259"/>
      <c r="LY196" s="260"/>
      <c r="LZ196" s="261"/>
      <c r="MA196" s="160"/>
      <c r="MB196" s="160"/>
      <c r="MC196" s="168"/>
      <c r="MD196" s="207"/>
      <c r="ME196" s="207"/>
      <c r="MF196" s="207"/>
      <c r="MG196" s="207"/>
      <c r="MH196" s="207"/>
      <c r="MI196" s="207"/>
      <c r="MJ196" s="207"/>
      <c r="MK196" s="169"/>
      <c r="ML196" s="169"/>
      <c r="MM196" s="169"/>
      <c r="MN196" s="169"/>
      <c r="MO196" s="169"/>
      <c r="MP196" s="169"/>
      <c r="MQ196" s="169"/>
      <c r="MR196" s="169"/>
      <c r="MS196" s="259"/>
      <c r="MT196" s="260"/>
      <c r="MU196" s="261"/>
      <c r="MV196" s="160"/>
      <c r="MW196" s="19"/>
      <c r="MX196" s="168"/>
      <c r="MY196" s="207"/>
      <c r="MZ196" s="207"/>
      <c r="NA196" s="207"/>
      <c r="NB196" s="207"/>
      <c r="NC196" s="207"/>
      <c r="ND196" s="207"/>
      <c r="NE196" s="207"/>
      <c r="NF196" s="169"/>
      <c r="NG196" s="169"/>
      <c r="NH196" s="169"/>
      <c r="NI196" s="169"/>
      <c r="NJ196" s="169"/>
      <c r="NK196" s="169"/>
      <c r="NL196" s="169"/>
      <c r="NM196" s="169"/>
      <c r="NN196" s="259"/>
      <c r="NO196" s="260"/>
      <c r="NP196" s="261"/>
      <c r="NQ196" s="160"/>
      <c r="NR196" s="19"/>
      <c r="NS196" s="168"/>
      <c r="NT196" s="207"/>
      <c r="NU196" s="207"/>
      <c r="NV196" s="207"/>
      <c r="NW196" s="207"/>
      <c r="NX196" s="207"/>
      <c r="NY196" s="207"/>
      <c r="NZ196" s="207"/>
      <c r="OA196" s="169"/>
      <c r="OB196" s="169"/>
      <c r="OC196" s="169"/>
      <c r="OD196" s="169"/>
      <c r="OE196" s="169"/>
      <c r="OF196" s="169"/>
      <c r="OG196" s="169"/>
      <c r="OH196" s="169"/>
      <c r="OI196" s="259"/>
      <c r="OJ196" s="260"/>
      <c r="OK196" s="261"/>
      <c r="OL196" s="160"/>
      <c r="OM196" s="19"/>
      <c r="ON196" s="19"/>
      <c r="OO196" s="19"/>
      <c r="OP196" s="19"/>
      <c r="OQ196" s="168"/>
      <c r="OR196" s="494"/>
      <c r="OS196" s="494"/>
      <c r="OT196" s="494"/>
      <c r="OU196" s="494"/>
      <c r="OV196" s="494"/>
      <c r="OW196" s="169"/>
      <c r="OX196" s="169"/>
      <c r="OY196" s="169"/>
      <c r="OZ196" s="169"/>
      <c r="PA196" s="169"/>
      <c r="PB196" s="259"/>
      <c r="PC196" s="512"/>
      <c r="PD196" s="261"/>
      <c r="PE196" s="160"/>
      <c r="PF196" s="168"/>
      <c r="PG196" s="207"/>
      <c r="PH196" s="207"/>
      <c r="PI196" s="207"/>
      <c r="PJ196" s="207"/>
      <c r="PK196" s="207"/>
      <c r="PL196" s="169"/>
      <c r="PM196" s="169"/>
      <c r="PN196" s="169"/>
      <c r="PO196" s="169"/>
      <c r="PP196" s="169"/>
      <c r="PQ196" s="259"/>
      <c r="PR196" s="260"/>
      <c r="PS196" s="261"/>
      <c r="PT196" s="160"/>
      <c r="PU196" s="168"/>
      <c r="PV196" s="207"/>
      <c r="PW196" s="207"/>
      <c r="PX196" s="207"/>
      <c r="PY196" s="207"/>
      <c r="PZ196" s="207"/>
      <c r="QA196" s="169"/>
      <c r="QB196" s="169"/>
      <c r="QC196" s="169"/>
      <c r="QD196" s="169"/>
      <c r="QE196" s="169"/>
      <c r="QF196" s="259"/>
      <c r="QG196" s="260"/>
      <c r="QH196" s="261"/>
      <c r="QI196" s="160"/>
      <c r="QJ196" s="168"/>
      <c r="QK196" s="207"/>
      <c r="QL196" s="207"/>
      <c r="QM196" s="207"/>
      <c r="QN196" s="207"/>
      <c r="QO196" s="207"/>
      <c r="QP196" s="169"/>
      <c r="QQ196" s="169"/>
      <c r="QR196" s="169"/>
      <c r="QS196" s="169"/>
      <c r="QT196" s="169"/>
      <c r="QU196" s="259"/>
      <c r="QV196" s="260"/>
      <c r="QW196" s="261"/>
      <c r="QX196" s="160"/>
      <c r="QY196" s="168"/>
      <c r="QZ196" s="207"/>
      <c r="RA196" s="207"/>
      <c r="RB196" s="207"/>
      <c r="RC196" s="207"/>
      <c r="RD196" s="207"/>
      <c r="RE196" s="169"/>
      <c r="RF196" s="169"/>
      <c r="RG196" s="169"/>
      <c r="RH196" s="169"/>
      <c r="RI196" s="169"/>
      <c r="RJ196" s="259"/>
      <c r="RK196" s="260"/>
      <c r="RL196" s="261"/>
      <c r="RM196" s="160"/>
    </row>
    <row r="197" spans="1:481" ht="14.4">
      <c r="A197" s="168"/>
      <c r="B197" s="207"/>
      <c r="C197" s="207"/>
      <c r="D197" s="207"/>
      <c r="E197" s="207"/>
      <c r="F197" s="207"/>
      <c r="G197" s="169"/>
      <c r="H197" s="169"/>
      <c r="I197" s="169"/>
      <c r="J197" s="169"/>
      <c r="K197" s="169"/>
      <c r="L197" s="259"/>
      <c r="M197" s="260"/>
      <c r="N197" s="261"/>
      <c r="O197" s="160"/>
      <c r="P197" s="19"/>
      <c r="Q197" s="168"/>
      <c r="R197" s="207"/>
      <c r="S197" s="207"/>
      <c r="T197" s="207"/>
      <c r="U197" s="207"/>
      <c r="V197" s="207"/>
      <c r="W197" s="169"/>
      <c r="X197" s="169"/>
      <c r="Y197" s="169"/>
      <c r="Z197" s="169"/>
      <c r="AA197" s="169"/>
      <c r="AB197" s="259"/>
      <c r="AC197" s="260"/>
      <c r="AD197" s="261"/>
      <c r="AE197" s="160"/>
      <c r="AF197" s="168"/>
      <c r="AG197" s="207"/>
      <c r="AH197" s="207"/>
      <c r="AI197" s="207"/>
      <c r="AJ197" s="207"/>
      <c r="AK197" s="207"/>
      <c r="AL197" s="169"/>
      <c r="AM197" s="169"/>
      <c r="AN197" s="169"/>
      <c r="AO197" s="169"/>
      <c r="AP197" s="169"/>
      <c r="AQ197" s="259"/>
      <c r="AR197" s="260"/>
      <c r="AS197" s="261"/>
      <c r="AT197" s="160"/>
      <c r="AU197" s="168"/>
      <c r="AV197" s="207"/>
      <c r="AW197" s="207"/>
      <c r="AX197" s="207"/>
      <c r="AY197" s="207"/>
      <c r="AZ197" s="207"/>
      <c r="BA197" s="169"/>
      <c r="BB197" s="169"/>
      <c r="BC197" s="169"/>
      <c r="BD197" s="169"/>
      <c r="BE197" s="169"/>
      <c r="BF197" s="259"/>
      <c r="BG197" s="260"/>
      <c r="BH197" s="261"/>
      <c r="BI197" s="160"/>
      <c r="BJ197" s="160"/>
      <c r="BK197" s="168"/>
      <c r="BL197" s="207"/>
      <c r="BM197" s="207"/>
      <c r="BN197" s="207"/>
      <c r="BO197" s="207"/>
      <c r="BP197" s="207"/>
      <c r="BQ197" s="169"/>
      <c r="BR197" s="169"/>
      <c r="BS197" s="169"/>
      <c r="BT197" s="169"/>
      <c r="BU197" s="169"/>
      <c r="BV197" s="259"/>
      <c r="BW197" s="260"/>
      <c r="BX197" s="261"/>
      <c r="BY197" s="160"/>
      <c r="BZ197" s="160"/>
      <c r="CA197" s="168"/>
      <c r="CB197" s="207"/>
      <c r="CC197" s="207"/>
      <c r="CD197" s="207"/>
      <c r="CE197" s="207"/>
      <c r="CF197" s="207"/>
      <c r="CG197" s="169"/>
      <c r="CH197" s="169"/>
      <c r="CI197" s="169"/>
      <c r="CJ197" s="169"/>
      <c r="CK197" s="169"/>
      <c r="CL197" s="259"/>
      <c r="CM197" s="260"/>
      <c r="CN197" s="261"/>
      <c r="CO197" s="160"/>
      <c r="CP197" s="168"/>
      <c r="CQ197" s="395"/>
      <c r="CR197" s="395"/>
      <c r="CS197" s="395"/>
      <c r="CT197" s="395"/>
      <c r="CU197" s="395"/>
      <c r="CV197" s="169"/>
      <c r="CW197" s="169"/>
      <c r="CX197" s="169"/>
      <c r="CY197" s="169"/>
      <c r="CZ197" s="169"/>
      <c r="DA197" s="259"/>
      <c r="DB197" s="419"/>
      <c r="DC197" s="261"/>
      <c r="DD197" s="160"/>
      <c r="DE197" s="168"/>
      <c r="DF197" s="207"/>
      <c r="DG197" s="207"/>
      <c r="DH197" s="207"/>
      <c r="DI197" s="207"/>
      <c r="DJ197" s="207"/>
      <c r="DK197" s="169"/>
      <c r="DL197" s="169"/>
      <c r="DM197" s="169"/>
      <c r="DN197" s="169"/>
      <c r="DO197" s="169"/>
      <c r="DP197" s="259"/>
      <c r="DQ197" s="260"/>
      <c r="DR197" s="261"/>
      <c r="DS197" s="160"/>
      <c r="DT197" s="168"/>
      <c r="DU197" s="207"/>
      <c r="DV197" s="207"/>
      <c r="DW197" s="207"/>
      <c r="DX197" s="207"/>
      <c r="DY197" s="207"/>
      <c r="DZ197" s="169"/>
      <c r="EA197" s="169"/>
      <c r="EB197" s="169"/>
      <c r="EC197" s="169"/>
      <c r="ED197" s="169"/>
      <c r="EE197" s="259"/>
      <c r="EF197" s="260"/>
      <c r="EG197" s="261"/>
      <c r="EH197" s="160"/>
      <c r="EI197" s="168"/>
      <c r="EJ197" s="207"/>
      <c r="EK197" s="207"/>
      <c r="EL197" s="207"/>
      <c r="EM197" s="207"/>
      <c r="EN197" s="207"/>
      <c r="EO197" s="169"/>
      <c r="EP197" s="169"/>
      <c r="EQ197" s="169"/>
      <c r="ER197" s="169"/>
      <c r="ES197" s="169"/>
      <c r="ET197" s="259"/>
      <c r="EU197" s="260"/>
      <c r="EV197" s="261"/>
      <c r="EW197" s="160"/>
      <c r="EX197" s="168"/>
      <c r="EY197" s="207"/>
      <c r="EZ197" s="207"/>
      <c r="FA197" s="207"/>
      <c r="FB197" s="207"/>
      <c r="FC197" s="207"/>
      <c r="FD197" s="169"/>
      <c r="FE197" s="169"/>
      <c r="FF197" s="169"/>
      <c r="FG197" s="169"/>
      <c r="FH197" s="169"/>
      <c r="FI197" s="259"/>
      <c r="FJ197" s="260"/>
      <c r="FK197" s="261"/>
      <c r="FL197" s="160"/>
      <c r="FM197" s="168"/>
      <c r="FN197" s="207"/>
      <c r="FO197" s="207"/>
      <c r="FP197" s="207"/>
      <c r="FQ197" s="207"/>
      <c r="FR197" s="207"/>
      <c r="FS197" s="169"/>
      <c r="FT197" s="169"/>
      <c r="FU197" s="169"/>
      <c r="FV197" s="169"/>
      <c r="FW197" s="169"/>
      <c r="FX197" s="259"/>
      <c r="FY197" s="260"/>
      <c r="FZ197" s="261"/>
      <c r="GA197" s="160"/>
      <c r="GB197" s="168"/>
      <c r="GC197" s="207"/>
      <c r="GD197" s="207"/>
      <c r="GE197" s="207"/>
      <c r="GF197" s="207"/>
      <c r="GG197" s="207"/>
      <c r="GH197" s="169"/>
      <c r="GI197" s="169"/>
      <c r="GJ197" s="169"/>
      <c r="GK197" s="169"/>
      <c r="GL197" s="169"/>
      <c r="GM197" s="259"/>
      <c r="GN197" s="260"/>
      <c r="GO197" s="261"/>
      <c r="GP197" s="160"/>
      <c r="GQ197" s="168"/>
      <c r="GR197" s="207"/>
      <c r="GS197" s="207"/>
      <c r="GT197" s="207"/>
      <c r="GU197" s="207"/>
      <c r="GV197" s="207"/>
      <c r="GW197" s="169"/>
      <c r="GX197" s="169"/>
      <c r="GY197" s="169"/>
      <c r="GZ197" s="169"/>
      <c r="HA197" s="169"/>
      <c r="HB197" s="259"/>
      <c r="HC197" s="260"/>
      <c r="HD197" s="261"/>
      <c r="HE197" s="160"/>
      <c r="HF197" s="168"/>
      <c r="HG197" s="207"/>
      <c r="HH197" s="207"/>
      <c r="HI197" s="207"/>
      <c r="HJ197" s="207"/>
      <c r="HK197" s="207"/>
      <c r="HL197" s="169"/>
      <c r="HM197" s="169"/>
      <c r="HN197" s="169"/>
      <c r="HO197" s="169"/>
      <c r="HP197" s="169"/>
      <c r="HQ197" s="259"/>
      <c r="HR197" s="260"/>
      <c r="HS197" s="261"/>
      <c r="HT197" s="160"/>
      <c r="HU197" s="168"/>
      <c r="HV197" s="207"/>
      <c r="HW197" s="207"/>
      <c r="HX197" s="207"/>
      <c r="HY197" s="207"/>
      <c r="HZ197" s="207"/>
      <c r="IA197" s="169"/>
      <c r="IB197" s="169"/>
      <c r="IC197" s="169"/>
      <c r="ID197" s="169"/>
      <c r="IE197" s="169"/>
      <c r="IF197" s="259"/>
      <c r="IG197" s="260"/>
      <c r="IH197" s="261"/>
      <c r="II197" s="160"/>
      <c r="IJ197" s="168"/>
      <c r="IK197" s="207"/>
      <c r="IL197" s="207"/>
      <c r="IM197" s="207"/>
      <c r="IN197" s="207"/>
      <c r="IO197" s="207"/>
      <c r="IP197" s="169"/>
      <c r="IQ197" s="169"/>
      <c r="IR197" s="169"/>
      <c r="IS197" s="169"/>
      <c r="IT197" s="169"/>
      <c r="IU197" s="259"/>
      <c r="IV197" s="260"/>
      <c r="IW197" s="261"/>
      <c r="IX197" s="160"/>
      <c r="IY197" s="168"/>
      <c r="IZ197" s="207"/>
      <c r="JA197" s="207"/>
      <c r="JB197" s="207"/>
      <c r="JC197" s="207"/>
      <c r="JD197" s="207"/>
      <c r="JE197" s="169"/>
      <c r="JF197" s="169"/>
      <c r="JG197" s="169"/>
      <c r="JH197" s="169"/>
      <c r="JI197" s="169"/>
      <c r="JJ197" s="259"/>
      <c r="JK197" s="260"/>
      <c r="JL197" s="261"/>
      <c r="JM197" s="160"/>
      <c r="JN197" s="168"/>
      <c r="JO197" s="207"/>
      <c r="JP197" s="207"/>
      <c r="JQ197" s="207"/>
      <c r="JR197" s="207"/>
      <c r="JS197" s="207"/>
      <c r="JT197" s="169"/>
      <c r="JU197" s="169"/>
      <c r="JV197" s="169"/>
      <c r="JW197" s="169"/>
      <c r="JX197" s="169"/>
      <c r="JY197" s="259"/>
      <c r="JZ197" s="260"/>
      <c r="KA197" s="261"/>
      <c r="KB197" s="160"/>
      <c r="KC197" s="168"/>
      <c r="KD197" s="207"/>
      <c r="KE197" s="207"/>
      <c r="KF197" s="207"/>
      <c r="KG197" s="207"/>
      <c r="KH197" s="207"/>
      <c r="KI197" s="169"/>
      <c r="KJ197" s="169"/>
      <c r="KK197" s="169"/>
      <c r="KL197" s="169"/>
      <c r="KM197" s="169"/>
      <c r="KN197" s="259"/>
      <c r="KO197" s="260"/>
      <c r="KP197" s="261"/>
      <c r="KQ197" s="160"/>
      <c r="KR197" s="168"/>
      <c r="KS197" s="207"/>
      <c r="KT197" s="207"/>
      <c r="KU197" s="207"/>
      <c r="KV197" s="207"/>
      <c r="KW197" s="207"/>
      <c r="KX197" s="169"/>
      <c r="KY197" s="169"/>
      <c r="KZ197" s="169"/>
      <c r="LA197" s="169"/>
      <c r="LB197" s="169"/>
      <c r="LC197" s="259"/>
      <c r="LD197" s="260"/>
      <c r="LE197" s="261"/>
      <c r="LF197" s="160"/>
      <c r="LG197" s="160"/>
      <c r="LH197" s="168"/>
      <c r="LI197" s="207"/>
      <c r="LJ197" s="207"/>
      <c r="LK197" s="207"/>
      <c r="LL197" s="207"/>
      <c r="LM197" s="207"/>
      <c r="LN197" s="207"/>
      <c r="LO197" s="207"/>
      <c r="LP197" s="169"/>
      <c r="LQ197" s="169"/>
      <c r="LR197" s="169"/>
      <c r="LS197" s="169"/>
      <c r="LT197" s="169"/>
      <c r="LU197" s="169"/>
      <c r="LV197" s="169"/>
      <c r="LW197" s="169"/>
      <c r="LX197" s="259"/>
      <c r="LY197" s="260"/>
      <c r="LZ197" s="261"/>
      <c r="MA197" s="160"/>
      <c r="MB197" s="160"/>
      <c r="MC197" s="168"/>
      <c r="MD197" s="207"/>
      <c r="ME197" s="207"/>
      <c r="MF197" s="207"/>
      <c r="MG197" s="207"/>
      <c r="MH197" s="207"/>
      <c r="MI197" s="207"/>
      <c r="MJ197" s="207"/>
      <c r="MK197" s="169"/>
      <c r="ML197" s="169"/>
      <c r="MM197" s="169"/>
      <c r="MN197" s="169"/>
      <c r="MO197" s="169"/>
      <c r="MP197" s="169"/>
      <c r="MQ197" s="169"/>
      <c r="MR197" s="169"/>
      <c r="MS197" s="259"/>
      <c r="MT197" s="260"/>
      <c r="MU197" s="261"/>
      <c r="MV197" s="160"/>
      <c r="MW197" s="19"/>
      <c r="MX197" s="168"/>
      <c r="MY197" s="207"/>
      <c r="MZ197" s="207"/>
      <c r="NA197" s="207"/>
      <c r="NB197" s="207"/>
      <c r="NC197" s="207"/>
      <c r="ND197" s="207"/>
      <c r="NE197" s="207"/>
      <c r="NF197" s="169"/>
      <c r="NG197" s="169"/>
      <c r="NH197" s="169"/>
      <c r="NI197" s="169"/>
      <c r="NJ197" s="169"/>
      <c r="NK197" s="169"/>
      <c r="NL197" s="169"/>
      <c r="NM197" s="169"/>
      <c r="NN197" s="259"/>
      <c r="NO197" s="260"/>
      <c r="NP197" s="261"/>
      <c r="NQ197" s="160"/>
      <c r="NR197" s="19"/>
      <c r="NS197" s="168"/>
      <c r="NT197" s="207"/>
      <c r="NU197" s="207"/>
      <c r="NV197" s="207"/>
      <c r="NW197" s="207"/>
      <c r="NX197" s="207"/>
      <c r="NY197" s="207"/>
      <c r="NZ197" s="207"/>
      <c r="OA197" s="169"/>
      <c r="OB197" s="169"/>
      <c r="OC197" s="169"/>
      <c r="OD197" s="169"/>
      <c r="OE197" s="169"/>
      <c r="OF197" s="169"/>
      <c r="OG197" s="169"/>
      <c r="OH197" s="169"/>
      <c r="OI197" s="259"/>
      <c r="OJ197" s="260"/>
      <c r="OK197" s="261"/>
      <c r="OL197" s="160"/>
      <c r="OM197" s="19"/>
      <c r="ON197" s="19"/>
      <c r="OO197" s="19"/>
      <c r="OP197" s="19"/>
      <c r="OQ197" s="168"/>
      <c r="OR197" s="494"/>
      <c r="OS197" s="494"/>
      <c r="OT197" s="494"/>
      <c r="OU197" s="494"/>
      <c r="OV197" s="494"/>
      <c r="OW197" s="169"/>
      <c r="OX197" s="169"/>
      <c r="OY197" s="169"/>
      <c r="OZ197" s="169"/>
      <c r="PA197" s="169"/>
      <c r="PB197" s="259"/>
      <c r="PC197" s="512"/>
      <c r="PD197" s="261"/>
      <c r="PE197" s="160"/>
      <c r="PF197" s="168"/>
      <c r="PG197" s="207"/>
      <c r="PH197" s="207"/>
      <c r="PI197" s="207"/>
      <c r="PJ197" s="207"/>
      <c r="PK197" s="207"/>
      <c r="PL197" s="169"/>
      <c r="PM197" s="169"/>
      <c r="PN197" s="169"/>
      <c r="PO197" s="169"/>
      <c r="PP197" s="169"/>
      <c r="PQ197" s="259"/>
      <c r="PR197" s="260"/>
      <c r="PS197" s="261"/>
      <c r="PT197" s="160"/>
      <c r="PU197" s="168"/>
      <c r="PV197" s="207"/>
      <c r="PW197" s="207"/>
      <c r="PX197" s="207"/>
      <c r="PY197" s="207"/>
      <c r="PZ197" s="207"/>
      <c r="QA197" s="169"/>
      <c r="QB197" s="169"/>
      <c r="QC197" s="169"/>
      <c r="QD197" s="169"/>
      <c r="QE197" s="169"/>
      <c r="QF197" s="259"/>
      <c r="QG197" s="260"/>
      <c r="QH197" s="261"/>
      <c r="QI197" s="160"/>
      <c r="QJ197" s="168"/>
      <c r="QK197" s="207"/>
      <c r="QL197" s="207"/>
      <c r="QM197" s="207"/>
      <c r="QN197" s="207"/>
      <c r="QO197" s="207"/>
      <c r="QP197" s="169"/>
      <c r="QQ197" s="169"/>
      <c r="QR197" s="169"/>
      <c r="QS197" s="169"/>
      <c r="QT197" s="169"/>
      <c r="QU197" s="259"/>
      <c r="QV197" s="260"/>
      <c r="QW197" s="261"/>
      <c r="QX197" s="160"/>
      <c r="QY197" s="168"/>
      <c r="QZ197" s="207"/>
      <c r="RA197" s="207"/>
      <c r="RB197" s="207"/>
      <c r="RC197" s="207"/>
      <c r="RD197" s="207"/>
      <c r="RE197" s="169"/>
      <c r="RF197" s="169"/>
      <c r="RG197" s="169"/>
      <c r="RH197" s="169"/>
      <c r="RI197" s="169"/>
      <c r="RJ197" s="259"/>
      <c r="RK197" s="260"/>
      <c r="RL197" s="261"/>
      <c r="RM197" s="160"/>
    </row>
    <row r="198" spans="1:481" ht="14.4">
      <c r="A198" s="168"/>
      <c r="B198" s="207"/>
      <c r="C198" s="207"/>
      <c r="D198" s="207"/>
      <c r="E198" s="207"/>
      <c r="F198" s="207"/>
      <c r="G198" s="169"/>
      <c r="H198" s="169"/>
      <c r="I198" s="169"/>
      <c r="J198" s="169"/>
      <c r="K198" s="169"/>
      <c r="L198" s="259"/>
      <c r="M198" s="260"/>
      <c r="N198" s="261"/>
      <c r="O198" s="160"/>
      <c r="P198" s="19"/>
      <c r="Q198" s="168"/>
      <c r="R198" s="207"/>
      <c r="S198" s="207"/>
      <c r="T198" s="207"/>
      <c r="U198" s="207"/>
      <c r="V198" s="207"/>
      <c r="W198" s="169"/>
      <c r="X198" s="169"/>
      <c r="Y198" s="169"/>
      <c r="Z198" s="169"/>
      <c r="AA198" s="169"/>
      <c r="AB198" s="259"/>
      <c r="AC198" s="260"/>
      <c r="AD198" s="261"/>
      <c r="AE198" s="160"/>
      <c r="AF198" s="168"/>
      <c r="AG198" s="207"/>
      <c r="AH198" s="207"/>
      <c r="AI198" s="207"/>
      <c r="AJ198" s="207"/>
      <c r="AK198" s="207"/>
      <c r="AL198" s="169"/>
      <c r="AM198" s="169"/>
      <c r="AN198" s="169"/>
      <c r="AO198" s="169"/>
      <c r="AP198" s="169"/>
      <c r="AQ198" s="259"/>
      <c r="AR198" s="260"/>
      <c r="AS198" s="261"/>
      <c r="AT198" s="160"/>
      <c r="AU198" s="168"/>
      <c r="AV198" s="207"/>
      <c r="AW198" s="207"/>
      <c r="AX198" s="207"/>
      <c r="AY198" s="207"/>
      <c r="AZ198" s="207"/>
      <c r="BA198" s="169"/>
      <c r="BB198" s="169"/>
      <c r="BC198" s="169"/>
      <c r="BD198" s="169"/>
      <c r="BE198" s="169"/>
      <c r="BF198" s="259"/>
      <c r="BG198" s="260"/>
      <c r="BH198" s="261"/>
      <c r="BI198" s="160"/>
      <c r="BJ198" s="160"/>
      <c r="BK198" s="168"/>
      <c r="BL198" s="207"/>
      <c r="BM198" s="207"/>
      <c r="BN198" s="207"/>
      <c r="BO198" s="207"/>
      <c r="BP198" s="207"/>
      <c r="BQ198" s="169"/>
      <c r="BR198" s="169"/>
      <c r="BS198" s="169"/>
      <c r="BT198" s="169"/>
      <c r="BU198" s="169"/>
      <c r="BV198" s="259"/>
      <c r="BW198" s="260"/>
      <c r="BX198" s="261"/>
      <c r="BY198" s="160"/>
      <c r="BZ198" s="160"/>
      <c r="CA198" s="168"/>
      <c r="CB198" s="207"/>
      <c r="CC198" s="207"/>
      <c r="CD198" s="207"/>
      <c r="CE198" s="207"/>
      <c r="CF198" s="207"/>
      <c r="CG198" s="169"/>
      <c r="CH198" s="169"/>
      <c r="CI198" s="169"/>
      <c r="CJ198" s="169"/>
      <c r="CK198" s="169"/>
      <c r="CL198" s="259"/>
      <c r="CM198" s="260"/>
      <c r="CN198" s="261"/>
      <c r="CO198" s="160"/>
      <c r="CP198" s="168"/>
      <c r="CQ198" s="395"/>
      <c r="CR198" s="395"/>
      <c r="CS198" s="395"/>
      <c r="CT198" s="395"/>
      <c r="CU198" s="395"/>
      <c r="CV198" s="169"/>
      <c r="CW198" s="169"/>
      <c r="CX198" s="169"/>
      <c r="CY198" s="169"/>
      <c r="CZ198" s="169"/>
      <c r="DA198" s="259"/>
      <c r="DB198" s="419"/>
      <c r="DC198" s="261"/>
      <c r="DD198" s="160"/>
      <c r="DE198" s="168"/>
      <c r="DF198" s="207"/>
      <c r="DG198" s="207"/>
      <c r="DH198" s="207"/>
      <c r="DI198" s="207"/>
      <c r="DJ198" s="207"/>
      <c r="DK198" s="169"/>
      <c r="DL198" s="169"/>
      <c r="DM198" s="169"/>
      <c r="DN198" s="169"/>
      <c r="DO198" s="169"/>
      <c r="DP198" s="259"/>
      <c r="DQ198" s="260"/>
      <c r="DR198" s="261"/>
      <c r="DS198" s="160"/>
      <c r="DT198" s="168"/>
      <c r="DU198" s="207"/>
      <c r="DV198" s="207"/>
      <c r="DW198" s="207"/>
      <c r="DX198" s="207"/>
      <c r="DY198" s="207"/>
      <c r="DZ198" s="169"/>
      <c r="EA198" s="169"/>
      <c r="EB198" s="169"/>
      <c r="EC198" s="169"/>
      <c r="ED198" s="169"/>
      <c r="EE198" s="259"/>
      <c r="EF198" s="260"/>
      <c r="EG198" s="261"/>
      <c r="EH198" s="160"/>
      <c r="EI198" s="168"/>
      <c r="EJ198" s="207"/>
      <c r="EK198" s="207"/>
      <c r="EL198" s="207"/>
      <c r="EM198" s="207"/>
      <c r="EN198" s="207"/>
      <c r="EO198" s="169"/>
      <c r="EP198" s="169"/>
      <c r="EQ198" s="169"/>
      <c r="ER198" s="169"/>
      <c r="ES198" s="169"/>
      <c r="ET198" s="259"/>
      <c r="EU198" s="260"/>
      <c r="EV198" s="261"/>
      <c r="EW198" s="160"/>
      <c r="EX198" s="168"/>
      <c r="EY198" s="207"/>
      <c r="EZ198" s="207"/>
      <c r="FA198" s="207"/>
      <c r="FB198" s="207"/>
      <c r="FC198" s="207"/>
      <c r="FD198" s="169"/>
      <c r="FE198" s="169"/>
      <c r="FF198" s="169"/>
      <c r="FG198" s="169"/>
      <c r="FH198" s="169"/>
      <c r="FI198" s="259"/>
      <c r="FJ198" s="260"/>
      <c r="FK198" s="261"/>
      <c r="FL198" s="160"/>
      <c r="FM198" s="168"/>
      <c r="FN198" s="207"/>
      <c r="FO198" s="207"/>
      <c r="FP198" s="207"/>
      <c r="FQ198" s="207"/>
      <c r="FR198" s="207"/>
      <c r="FS198" s="169"/>
      <c r="FT198" s="169"/>
      <c r="FU198" s="169"/>
      <c r="FV198" s="169"/>
      <c r="FW198" s="169"/>
      <c r="FX198" s="259"/>
      <c r="FY198" s="260"/>
      <c r="FZ198" s="261"/>
      <c r="GA198" s="160"/>
      <c r="GB198" s="168"/>
      <c r="GC198" s="207"/>
      <c r="GD198" s="207"/>
      <c r="GE198" s="207"/>
      <c r="GF198" s="207"/>
      <c r="GG198" s="207"/>
      <c r="GH198" s="169"/>
      <c r="GI198" s="169"/>
      <c r="GJ198" s="169"/>
      <c r="GK198" s="169"/>
      <c r="GL198" s="169"/>
      <c r="GM198" s="259"/>
      <c r="GN198" s="260"/>
      <c r="GO198" s="261"/>
      <c r="GP198" s="160"/>
      <c r="GQ198" s="168"/>
      <c r="GR198" s="207"/>
      <c r="GS198" s="207"/>
      <c r="GT198" s="207"/>
      <c r="GU198" s="207"/>
      <c r="GV198" s="207"/>
      <c r="GW198" s="169"/>
      <c r="GX198" s="169"/>
      <c r="GY198" s="169"/>
      <c r="GZ198" s="169"/>
      <c r="HA198" s="169"/>
      <c r="HB198" s="259"/>
      <c r="HC198" s="260"/>
      <c r="HD198" s="261"/>
      <c r="HE198" s="160"/>
      <c r="HF198" s="168"/>
      <c r="HG198" s="207"/>
      <c r="HH198" s="207"/>
      <c r="HI198" s="207"/>
      <c r="HJ198" s="207"/>
      <c r="HK198" s="207"/>
      <c r="HL198" s="169"/>
      <c r="HM198" s="169"/>
      <c r="HN198" s="169"/>
      <c r="HO198" s="169"/>
      <c r="HP198" s="169"/>
      <c r="HQ198" s="259"/>
      <c r="HR198" s="260"/>
      <c r="HS198" s="261"/>
      <c r="HT198" s="160"/>
      <c r="HU198" s="168"/>
      <c r="HV198" s="207"/>
      <c r="HW198" s="207"/>
      <c r="HX198" s="207"/>
      <c r="HY198" s="207"/>
      <c r="HZ198" s="207"/>
      <c r="IA198" s="169"/>
      <c r="IB198" s="169"/>
      <c r="IC198" s="169"/>
      <c r="ID198" s="169"/>
      <c r="IE198" s="169"/>
      <c r="IF198" s="259"/>
      <c r="IG198" s="260"/>
      <c r="IH198" s="261"/>
      <c r="II198" s="160"/>
      <c r="IJ198" s="168"/>
      <c r="IK198" s="207"/>
      <c r="IL198" s="207"/>
      <c r="IM198" s="207"/>
      <c r="IN198" s="207"/>
      <c r="IO198" s="207"/>
      <c r="IP198" s="169"/>
      <c r="IQ198" s="169"/>
      <c r="IR198" s="169"/>
      <c r="IS198" s="169"/>
      <c r="IT198" s="169"/>
      <c r="IU198" s="259"/>
      <c r="IV198" s="260"/>
      <c r="IW198" s="261"/>
      <c r="IX198" s="160"/>
      <c r="IY198" s="168"/>
      <c r="IZ198" s="207"/>
      <c r="JA198" s="207"/>
      <c r="JB198" s="207"/>
      <c r="JC198" s="207"/>
      <c r="JD198" s="207"/>
      <c r="JE198" s="169"/>
      <c r="JF198" s="169"/>
      <c r="JG198" s="169"/>
      <c r="JH198" s="169"/>
      <c r="JI198" s="169"/>
      <c r="JJ198" s="259"/>
      <c r="JK198" s="260"/>
      <c r="JL198" s="261"/>
      <c r="JM198" s="160"/>
      <c r="JN198" s="168"/>
      <c r="JO198" s="207"/>
      <c r="JP198" s="207"/>
      <c r="JQ198" s="207"/>
      <c r="JR198" s="207"/>
      <c r="JS198" s="207"/>
      <c r="JT198" s="169"/>
      <c r="JU198" s="169"/>
      <c r="JV198" s="169"/>
      <c r="JW198" s="169"/>
      <c r="JX198" s="169"/>
      <c r="JY198" s="259"/>
      <c r="JZ198" s="260"/>
      <c r="KA198" s="261"/>
      <c r="KB198" s="160"/>
      <c r="KC198" s="168"/>
      <c r="KD198" s="207"/>
      <c r="KE198" s="207"/>
      <c r="KF198" s="207"/>
      <c r="KG198" s="207"/>
      <c r="KH198" s="207"/>
      <c r="KI198" s="169"/>
      <c r="KJ198" s="169"/>
      <c r="KK198" s="169"/>
      <c r="KL198" s="169"/>
      <c r="KM198" s="169"/>
      <c r="KN198" s="259"/>
      <c r="KO198" s="260"/>
      <c r="KP198" s="261"/>
      <c r="KQ198" s="160"/>
      <c r="KR198" s="168"/>
      <c r="KS198" s="207"/>
      <c r="KT198" s="207"/>
      <c r="KU198" s="207"/>
      <c r="KV198" s="207"/>
      <c r="KW198" s="207"/>
      <c r="KX198" s="169"/>
      <c r="KY198" s="169"/>
      <c r="KZ198" s="169"/>
      <c r="LA198" s="169"/>
      <c r="LB198" s="169"/>
      <c r="LC198" s="259"/>
      <c r="LD198" s="260"/>
      <c r="LE198" s="261"/>
      <c r="LF198" s="160"/>
      <c r="LG198" s="160"/>
      <c r="LH198" s="168"/>
      <c r="LI198" s="207"/>
      <c r="LJ198" s="207"/>
      <c r="LK198" s="207"/>
      <c r="LL198" s="207"/>
      <c r="LM198" s="207"/>
      <c r="LN198" s="207"/>
      <c r="LO198" s="207"/>
      <c r="LP198" s="169"/>
      <c r="LQ198" s="169"/>
      <c r="LR198" s="169"/>
      <c r="LS198" s="169"/>
      <c r="LT198" s="169"/>
      <c r="LU198" s="169"/>
      <c r="LV198" s="169"/>
      <c r="LW198" s="169"/>
      <c r="LX198" s="259"/>
      <c r="LY198" s="260"/>
      <c r="LZ198" s="261"/>
      <c r="MA198" s="160"/>
      <c r="MB198" s="160"/>
      <c r="MC198" s="168"/>
      <c r="MD198" s="207"/>
      <c r="ME198" s="207"/>
      <c r="MF198" s="207"/>
      <c r="MG198" s="207"/>
      <c r="MH198" s="207"/>
      <c r="MI198" s="207"/>
      <c r="MJ198" s="207"/>
      <c r="MK198" s="169"/>
      <c r="ML198" s="169"/>
      <c r="MM198" s="169"/>
      <c r="MN198" s="169"/>
      <c r="MO198" s="169"/>
      <c r="MP198" s="169"/>
      <c r="MQ198" s="169"/>
      <c r="MR198" s="169"/>
      <c r="MS198" s="259"/>
      <c r="MT198" s="260"/>
      <c r="MU198" s="261"/>
      <c r="MV198" s="160"/>
      <c r="MW198" s="19"/>
      <c r="MX198" s="168"/>
      <c r="MY198" s="207"/>
      <c r="MZ198" s="207"/>
      <c r="NA198" s="207"/>
      <c r="NB198" s="207"/>
      <c r="NC198" s="207"/>
      <c r="ND198" s="207"/>
      <c r="NE198" s="207"/>
      <c r="NF198" s="169"/>
      <c r="NG198" s="169"/>
      <c r="NH198" s="169"/>
      <c r="NI198" s="169"/>
      <c r="NJ198" s="169"/>
      <c r="NK198" s="169"/>
      <c r="NL198" s="169"/>
      <c r="NM198" s="169"/>
      <c r="NN198" s="259"/>
      <c r="NO198" s="260"/>
      <c r="NP198" s="261"/>
      <c r="NQ198" s="160"/>
      <c r="NR198" s="19"/>
      <c r="NS198" s="168"/>
      <c r="NT198" s="207"/>
      <c r="NU198" s="207"/>
      <c r="NV198" s="207"/>
      <c r="NW198" s="207"/>
      <c r="NX198" s="207"/>
      <c r="NY198" s="207"/>
      <c r="NZ198" s="207"/>
      <c r="OA198" s="169"/>
      <c r="OB198" s="169"/>
      <c r="OC198" s="169"/>
      <c r="OD198" s="169"/>
      <c r="OE198" s="169"/>
      <c r="OF198" s="169"/>
      <c r="OG198" s="169"/>
      <c r="OH198" s="169"/>
      <c r="OI198" s="259"/>
      <c r="OJ198" s="260"/>
      <c r="OK198" s="261"/>
      <c r="OL198" s="160"/>
      <c r="OM198" s="19"/>
      <c r="ON198" s="19"/>
      <c r="OO198" s="19"/>
      <c r="OP198" s="19"/>
      <c r="OQ198" s="168"/>
      <c r="OR198" s="494"/>
      <c r="OS198" s="494"/>
      <c r="OT198" s="494"/>
      <c r="OU198" s="494"/>
      <c r="OV198" s="494"/>
      <c r="OW198" s="169"/>
      <c r="OX198" s="169"/>
      <c r="OY198" s="169"/>
      <c r="OZ198" s="169"/>
      <c r="PA198" s="169"/>
      <c r="PB198" s="259"/>
      <c r="PC198" s="512"/>
      <c r="PD198" s="261"/>
      <c r="PE198" s="160"/>
      <c r="PF198" s="168"/>
      <c r="PG198" s="207"/>
      <c r="PH198" s="207"/>
      <c r="PI198" s="207"/>
      <c r="PJ198" s="207"/>
      <c r="PK198" s="207"/>
      <c r="PL198" s="169"/>
      <c r="PM198" s="169"/>
      <c r="PN198" s="169"/>
      <c r="PO198" s="169"/>
      <c r="PP198" s="169"/>
      <c r="PQ198" s="259"/>
      <c r="PR198" s="260"/>
      <c r="PS198" s="261"/>
      <c r="PT198" s="160"/>
      <c r="PU198" s="168"/>
      <c r="PV198" s="207"/>
      <c r="PW198" s="207"/>
      <c r="PX198" s="207"/>
      <c r="PY198" s="207"/>
      <c r="PZ198" s="207"/>
      <c r="QA198" s="169"/>
      <c r="QB198" s="169"/>
      <c r="QC198" s="169"/>
      <c r="QD198" s="169"/>
      <c r="QE198" s="169"/>
      <c r="QF198" s="259"/>
      <c r="QG198" s="260"/>
      <c r="QH198" s="261"/>
      <c r="QI198" s="160"/>
      <c r="QJ198" s="168"/>
      <c r="QK198" s="207"/>
      <c r="QL198" s="207"/>
      <c r="QM198" s="207"/>
      <c r="QN198" s="207"/>
      <c r="QO198" s="207"/>
      <c r="QP198" s="169"/>
      <c r="QQ198" s="169"/>
      <c r="QR198" s="169"/>
      <c r="QS198" s="169"/>
      <c r="QT198" s="169"/>
      <c r="QU198" s="259"/>
      <c r="QV198" s="260"/>
      <c r="QW198" s="261"/>
      <c r="QX198" s="160"/>
      <c r="QY198" s="168"/>
      <c r="QZ198" s="207"/>
      <c r="RA198" s="207"/>
      <c r="RB198" s="207"/>
      <c r="RC198" s="207"/>
      <c r="RD198" s="207"/>
      <c r="RE198" s="169"/>
      <c r="RF198" s="169"/>
      <c r="RG198" s="169"/>
      <c r="RH198" s="169"/>
      <c r="RI198" s="169"/>
      <c r="RJ198" s="259"/>
      <c r="RK198" s="260"/>
      <c r="RL198" s="261"/>
      <c r="RM198" s="160"/>
    </row>
    <row r="199" spans="1:481" ht="14.4">
      <c r="A199" s="168"/>
      <c r="B199" s="207"/>
      <c r="C199" s="207"/>
      <c r="D199" s="207"/>
      <c r="E199" s="207"/>
      <c r="F199" s="207"/>
      <c r="G199" s="169"/>
      <c r="H199" s="169"/>
      <c r="I199" s="169"/>
      <c r="J199" s="169"/>
      <c r="K199" s="169"/>
      <c r="L199" s="259"/>
      <c r="M199" s="260"/>
      <c r="N199" s="261"/>
      <c r="O199" s="160"/>
      <c r="P199" s="19"/>
      <c r="Q199" s="168"/>
      <c r="R199" s="207"/>
      <c r="S199" s="207"/>
      <c r="T199" s="207"/>
      <c r="U199" s="207"/>
      <c r="V199" s="207"/>
      <c r="W199" s="169"/>
      <c r="X199" s="169"/>
      <c r="Y199" s="169"/>
      <c r="Z199" s="169"/>
      <c r="AA199" s="169"/>
      <c r="AB199" s="259"/>
      <c r="AC199" s="260"/>
      <c r="AD199" s="261"/>
      <c r="AE199" s="160"/>
      <c r="AF199" s="168"/>
      <c r="AG199" s="207"/>
      <c r="AH199" s="207"/>
      <c r="AI199" s="207"/>
      <c r="AJ199" s="207"/>
      <c r="AK199" s="207"/>
      <c r="AL199" s="169"/>
      <c r="AM199" s="169"/>
      <c r="AN199" s="169"/>
      <c r="AO199" s="169"/>
      <c r="AP199" s="169"/>
      <c r="AQ199" s="259"/>
      <c r="AR199" s="260"/>
      <c r="AS199" s="261"/>
      <c r="AT199" s="160"/>
      <c r="AU199" s="168"/>
      <c r="AV199" s="207"/>
      <c r="AW199" s="207"/>
      <c r="AX199" s="207"/>
      <c r="AY199" s="207"/>
      <c r="AZ199" s="207"/>
      <c r="BA199" s="169"/>
      <c r="BB199" s="169"/>
      <c r="BC199" s="169"/>
      <c r="BD199" s="169"/>
      <c r="BE199" s="169"/>
      <c r="BF199" s="259"/>
      <c r="BG199" s="260"/>
      <c r="BH199" s="261"/>
      <c r="BI199" s="160"/>
      <c r="BJ199" s="160"/>
      <c r="BK199" s="168"/>
      <c r="BL199" s="207"/>
      <c r="BM199" s="207"/>
      <c r="BN199" s="207"/>
      <c r="BO199" s="207"/>
      <c r="BP199" s="207"/>
      <c r="BQ199" s="169"/>
      <c r="BR199" s="169"/>
      <c r="BS199" s="169"/>
      <c r="BT199" s="169"/>
      <c r="BU199" s="169"/>
      <c r="BV199" s="259"/>
      <c r="BW199" s="260"/>
      <c r="BX199" s="261"/>
      <c r="BY199" s="160"/>
      <c r="BZ199" s="160"/>
      <c r="CA199" s="168"/>
      <c r="CB199" s="207"/>
      <c r="CC199" s="207"/>
      <c r="CD199" s="207"/>
      <c r="CE199" s="207"/>
      <c r="CF199" s="207"/>
      <c r="CG199" s="169"/>
      <c r="CH199" s="169"/>
      <c r="CI199" s="169"/>
      <c r="CJ199" s="169"/>
      <c r="CK199" s="169"/>
      <c r="CL199" s="259"/>
      <c r="CM199" s="260"/>
      <c r="CN199" s="261"/>
      <c r="CO199" s="160"/>
      <c r="CP199" s="168"/>
      <c r="CQ199" s="395"/>
      <c r="CR199" s="395"/>
      <c r="CS199" s="395"/>
      <c r="CT199" s="395"/>
      <c r="CU199" s="395"/>
      <c r="CV199" s="169"/>
      <c r="CW199" s="169"/>
      <c r="CX199" s="169"/>
      <c r="CY199" s="169"/>
      <c r="CZ199" s="169"/>
      <c r="DA199" s="259"/>
      <c r="DB199" s="419"/>
      <c r="DC199" s="261"/>
      <c r="DD199" s="160"/>
      <c r="DE199" s="168"/>
      <c r="DF199" s="207"/>
      <c r="DG199" s="207"/>
      <c r="DH199" s="207"/>
      <c r="DI199" s="207"/>
      <c r="DJ199" s="207"/>
      <c r="DK199" s="169"/>
      <c r="DL199" s="169"/>
      <c r="DM199" s="169"/>
      <c r="DN199" s="169"/>
      <c r="DO199" s="169"/>
      <c r="DP199" s="259"/>
      <c r="DQ199" s="260"/>
      <c r="DR199" s="261"/>
      <c r="DS199" s="160"/>
      <c r="DT199" s="168"/>
      <c r="DU199" s="207"/>
      <c r="DV199" s="207"/>
      <c r="DW199" s="207"/>
      <c r="DX199" s="207"/>
      <c r="DY199" s="207"/>
      <c r="DZ199" s="169"/>
      <c r="EA199" s="169"/>
      <c r="EB199" s="169"/>
      <c r="EC199" s="169"/>
      <c r="ED199" s="169"/>
      <c r="EE199" s="259"/>
      <c r="EF199" s="260"/>
      <c r="EG199" s="261"/>
      <c r="EH199" s="160"/>
      <c r="EI199" s="168"/>
      <c r="EJ199" s="207"/>
      <c r="EK199" s="207"/>
      <c r="EL199" s="207"/>
      <c r="EM199" s="207"/>
      <c r="EN199" s="207"/>
      <c r="EO199" s="169"/>
      <c r="EP199" s="169"/>
      <c r="EQ199" s="169"/>
      <c r="ER199" s="169"/>
      <c r="ES199" s="169"/>
      <c r="ET199" s="259"/>
      <c r="EU199" s="260"/>
      <c r="EV199" s="261"/>
      <c r="EW199" s="160"/>
      <c r="EX199" s="168"/>
      <c r="EY199" s="207"/>
      <c r="EZ199" s="207"/>
      <c r="FA199" s="207"/>
      <c r="FB199" s="207"/>
      <c r="FC199" s="207"/>
      <c r="FD199" s="169"/>
      <c r="FE199" s="169"/>
      <c r="FF199" s="169"/>
      <c r="FG199" s="169"/>
      <c r="FH199" s="169"/>
      <c r="FI199" s="259"/>
      <c r="FJ199" s="260"/>
      <c r="FK199" s="261"/>
      <c r="FL199" s="160"/>
      <c r="FM199" s="168"/>
      <c r="FN199" s="207"/>
      <c r="FO199" s="207"/>
      <c r="FP199" s="207"/>
      <c r="FQ199" s="207"/>
      <c r="FR199" s="207"/>
      <c r="FS199" s="169"/>
      <c r="FT199" s="169"/>
      <c r="FU199" s="169"/>
      <c r="FV199" s="169"/>
      <c r="FW199" s="169"/>
      <c r="FX199" s="259"/>
      <c r="FY199" s="260"/>
      <c r="FZ199" s="261"/>
      <c r="GA199" s="160"/>
      <c r="GB199" s="168"/>
      <c r="GC199" s="207"/>
      <c r="GD199" s="207"/>
      <c r="GE199" s="207"/>
      <c r="GF199" s="207"/>
      <c r="GG199" s="207"/>
      <c r="GH199" s="169"/>
      <c r="GI199" s="169"/>
      <c r="GJ199" s="169"/>
      <c r="GK199" s="169"/>
      <c r="GL199" s="169"/>
      <c r="GM199" s="259"/>
      <c r="GN199" s="260"/>
      <c r="GO199" s="261"/>
      <c r="GP199" s="160"/>
      <c r="GQ199" s="168"/>
      <c r="GR199" s="207"/>
      <c r="GS199" s="207"/>
      <c r="GT199" s="207"/>
      <c r="GU199" s="207"/>
      <c r="GV199" s="207"/>
      <c r="GW199" s="169"/>
      <c r="GX199" s="169"/>
      <c r="GY199" s="169"/>
      <c r="GZ199" s="169"/>
      <c r="HA199" s="169"/>
      <c r="HB199" s="259"/>
      <c r="HC199" s="260"/>
      <c r="HD199" s="261"/>
      <c r="HE199" s="160"/>
      <c r="HF199" s="168"/>
      <c r="HG199" s="207"/>
      <c r="HH199" s="207"/>
      <c r="HI199" s="207"/>
      <c r="HJ199" s="207"/>
      <c r="HK199" s="207"/>
      <c r="HL199" s="169"/>
      <c r="HM199" s="169"/>
      <c r="HN199" s="169"/>
      <c r="HO199" s="169"/>
      <c r="HP199" s="169"/>
      <c r="HQ199" s="259"/>
      <c r="HR199" s="260"/>
      <c r="HS199" s="261"/>
      <c r="HT199" s="160"/>
      <c r="HU199" s="168"/>
      <c r="HV199" s="207"/>
      <c r="HW199" s="207"/>
      <c r="HX199" s="207"/>
      <c r="HY199" s="207"/>
      <c r="HZ199" s="207"/>
      <c r="IA199" s="169"/>
      <c r="IB199" s="169"/>
      <c r="IC199" s="169"/>
      <c r="ID199" s="169"/>
      <c r="IE199" s="169"/>
      <c r="IF199" s="259"/>
      <c r="IG199" s="260"/>
      <c r="IH199" s="261"/>
      <c r="II199" s="160"/>
      <c r="IJ199" s="168"/>
      <c r="IK199" s="207"/>
      <c r="IL199" s="207"/>
      <c r="IM199" s="207"/>
      <c r="IN199" s="207"/>
      <c r="IO199" s="207"/>
      <c r="IP199" s="169"/>
      <c r="IQ199" s="169"/>
      <c r="IR199" s="169"/>
      <c r="IS199" s="169"/>
      <c r="IT199" s="169"/>
      <c r="IU199" s="259"/>
      <c r="IV199" s="260"/>
      <c r="IW199" s="261"/>
      <c r="IX199" s="160"/>
      <c r="IY199" s="168"/>
      <c r="IZ199" s="207"/>
      <c r="JA199" s="207"/>
      <c r="JB199" s="207"/>
      <c r="JC199" s="207"/>
      <c r="JD199" s="207"/>
      <c r="JE199" s="169"/>
      <c r="JF199" s="169"/>
      <c r="JG199" s="169"/>
      <c r="JH199" s="169"/>
      <c r="JI199" s="169"/>
      <c r="JJ199" s="259"/>
      <c r="JK199" s="260"/>
      <c r="JL199" s="261"/>
      <c r="JM199" s="160"/>
      <c r="JN199" s="168"/>
      <c r="JO199" s="207"/>
      <c r="JP199" s="207"/>
      <c r="JQ199" s="207"/>
      <c r="JR199" s="207"/>
      <c r="JS199" s="207"/>
      <c r="JT199" s="169"/>
      <c r="JU199" s="169"/>
      <c r="JV199" s="169"/>
      <c r="JW199" s="169"/>
      <c r="JX199" s="169"/>
      <c r="JY199" s="259"/>
      <c r="JZ199" s="260"/>
      <c r="KA199" s="261"/>
      <c r="KB199" s="160"/>
      <c r="KC199" s="168"/>
      <c r="KD199" s="207"/>
      <c r="KE199" s="207"/>
      <c r="KF199" s="207"/>
      <c r="KG199" s="207"/>
      <c r="KH199" s="207"/>
      <c r="KI199" s="169"/>
      <c r="KJ199" s="169"/>
      <c r="KK199" s="169"/>
      <c r="KL199" s="169"/>
      <c r="KM199" s="169"/>
      <c r="KN199" s="259"/>
      <c r="KO199" s="260"/>
      <c r="KP199" s="261"/>
      <c r="KQ199" s="160"/>
      <c r="KR199" s="168"/>
      <c r="KS199" s="207"/>
      <c r="KT199" s="207"/>
      <c r="KU199" s="207"/>
      <c r="KV199" s="207"/>
      <c r="KW199" s="207"/>
      <c r="KX199" s="169"/>
      <c r="KY199" s="169"/>
      <c r="KZ199" s="169"/>
      <c r="LA199" s="169"/>
      <c r="LB199" s="169"/>
      <c r="LC199" s="259"/>
      <c r="LD199" s="260"/>
      <c r="LE199" s="261"/>
      <c r="LF199" s="160"/>
      <c r="LG199" s="160"/>
      <c r="LH199" s="168"/>
      <c r="LI199" s="207"/>
      <c r="LJ199" s="207"/>
      <c r="LK199" s="207"/>
      <c r="LL199" s="207"/>
      <c r="LM199" s="207"/>
      <c r="LN199" s="207"/>
      <c r="LO199" s="207"/>
      <c r="LP199" s="169"/>
      <c r="LQ199" s="169"/>
      <c r="LR199" s="169"/>
      <c r="LS199" s="169"/>
      <c r="LT199" s="169"/>
      <c r="LU199" s="169"/>
      <c r="LV199" s="169"/>
      <c r="LW199" s="169"/>
      <c r="LX199" s="259"/>
      <c r="LY199" s="260"/>
      <c r="LZ199" s="261"/>
      <c r="MA199" s="160"/>
      <c r="MB199" s="160"/>
      <c r="MC199" s="168"/>
      <c r="MD199" s="207"/>
      <c r="ME199" s="207"/>
      <c r="MF199" s="207"/>
      <c r="MG199" s="207"/>
      <c r="MH199" s="207"/>
      <c r="MI199" s="207"/>
      <c r="MJ199" s="207"/>
      <c r="MK199" s="169"/>
      <c r="ML199" s="169"/>
      <c r="MM199" s="169"/>
      <c r="MN199" s="169"/>
      <c r="MO199" s="169"/>
      <c r="MP199" s="169"/>
      <c r="MQ199" s="169"/>
      <c r="MR199" s="169"/>
      <c r="MS199" s="259"/>
      <c r="MT199" s="260"/>
      <c r="MU199" s="261"/>
      <c r="MV199" s="160"/>
      <c r="MW199" s="19"/>
      <c r="MX199" s="168"/>
      <c r="MY199" s="207"/>
      <c r="MZ199" s="207"/>
      <c r="NA199" s="207"/>
      <c r="NB199" s="207"/>
      <c r="NC199" s="207"/>
      <c r="ND199" s="207"/>
      <c r="NE199" s="207"/>
      <c r="NF199" s="169"/>
      <c r="NG199" s="169"/>
      <c r="NH199" s="169"/>
      <c r="NI199" s="169"/>
      <c r="NJ199" s="169"/>
      <c r="NK199" s="169"/>
      <c r="NL199" s="169"/>
      <c r="NM199" s="169"/>
      <c r="NN199" s="259"/>
      <c r="NO199" s="260"/>
      <c r="NP199" s="261"/>
      <c r="NQ199" s="160"/>
      <c r="NR199" s="19"/>
      <c r="NS199" s="168"/>
      <c r="NT199" s="207"/>
      <c r="NU199" s="207"/>
      <c r="NV199" s="207"/>
      <c r="NW199" s="207"/>
      <c r="NX199" s="207"/>
      <c r="NY199" s="207"/>
      <c r="NZ199" s="207"/>
      <c r="OA199" s="169"/>
      <c r="OB199" s="169"/>
      <c r="OC199" s="169"/>
      <c r="OD199" s="169"/>
      <c r="OE199" s="169"/>
      <c r="OF199" s="169"/>
      <c r="OG199" s="169"/>
      <c r="OH199" s="169"/>
      <c r="OI199" s="259"/>
      <c r="OJ199" s="260"/>
      <c r="OK199" s="261"/>
      <c r="OL199" s="160"/>
      <c r="OM199" s="19"/>
      <c r="ON199" s="19"/>
      <c r="OO199" s="19"/>
      <c r="OP199" s="19"/>
      <c r="OQ199" s="168"/>
      <c r="OR199" s="494"/>
      <c r="OS199" s="494"/>
      <c r="OT199" s="494"/>
      <c r="OU199" s="494"/>
      <c r="OV199" s="494"/>
      <c r="OW199" s="169"/>
      <c r="OX199" s="169"/>
      <c r="OY199" s="169"/>
      <c r="OZ199" s="169"/>
      <c r="PA199" s="169"/>
      <c r="PB199" s="259"/>
      <c r="PC199" s="512"/>
      <c r="PD199" s="261"/>
      <c r="PE199" s="160"/>
      <c r="PF199" s="168"/>
      <c r="PG199" s="207"/>
      <c r="PH199" s="207"/>
      <c r="PI199" s="207"/>
      <c r="PJ199" s="207"/>
      <c r="PK199" s="207"/>
      <c r="PL199" s="169"/>
      <c r="PM199" s="169"/>
      <c r="PN199" s="169"/>
      <c r="PO199" s="169"/>
      <c r="PP199" s="169"/>
      <c r="PQ199" s="259"/>
      <c r="PR199" s="260"/>
      <c r="PS199" s="261"/>
      <c r="PT199" s="160"/>
      <c r="PU199" s="168"/>
      <c r="PV199" s="207"/>
      <c r="PW199" s="207"/>
      <c r="PX199" s="207"/>
      <c r="PY199" s="207"/>
      <c r="PZ199" s="207"/>
      <c r="QA199" s="169"/>
      <c r="QB199" s="169"/>
      <c r="QC199" s="169"/>
      <c r="QD199" s="169"/>
      <c r="QE199" s="169"/>
      <c r="QF199" s="259"/>
      <c r="QG199" s="260"/>
      <c r="QH199" s="261"/>
      <c r="QI199" s="160"/>
      <c r="QJ199" s="168"/>
      <c r="QK199" s="207"/>
      <c r="QL199" s="207"/>
      <c r="QM199" s="207"/>
      <c r="QN199" s="207"/>
      <c r="QO199" s="207"/>
      <c r="QP199" s="169"/>
      <c r="QQ199" s="169"/>
      <c r="QR199" s="169"/>
      <c r="QS199" s="169"/>
      <c r="QT199" s="169"/>
      <c r="QU199" s="259"/>
      <c r="QV199" s="260"/>
      <c r="QW199" s="261"/>
      <c r="QX199" s="160"/>
      <c r="QY199" s="168"/>
      <c r="QZ199" s="207"/>
      <c r="RA199" s="207"/>
      <c r="RB199" s="207"/>
      <c r="RC199" s="207"/>
      <c r="RD199" s="207"/>
      <c r="RE199" s="169"/>
      <c r="RF199" s="169"/>
      <c r="RG199" s="169"/>
      <c r="RH199" s="169"/>
      <c r="RI199" s="169"/>
      <c r="RJ199" s="259"/>
      <c r="RK199" s="260"/>
      <c r="RL199" s="261"/>
      <c r="RM199" s="160"/>
    </row>
    <row r="200" spans="1:481" ht="14.4">
      <c r="A200" s="168"/>
      <c r="B200" s="207"/>
      <c r="C200" s="207"/>
      <c r="D200" s="207"/>
      <c r="E200" s="207"/>
      <c r="F200" s="207"/>
      <c r="G200" s="169"/>
      <c r="H200" s="169"/>
      <c r="I200" s="169"/>
      <c r="J200" s="169"/>
      <c r="K200" s="169"/>
      <c r="L200" s="259"/>
      <c r="M200" s="260"/>
      <c r="N200" s="261"/>
      <c r="O200" s="160"/>
      <c r="P200" s="19"/>
      <c r="Q200" s="168"/>
      <c r="R200" s="207"/>
      <c r="S200" s="207"/>
      <c r="T200" s="207"/>
      <c r="U200" s="207"/>
      <c r="V200" s="207"/>
      <c r="W200" s="169"/>
      <c r="X200" s="169"/>
      <c r="Y200" s="169"/>
      <c r="Z200" s="169"/>
      <c r="AA200" s="169"/>
      <c r="AB200" s="259"/>
      <c r="AC200" s="260"/>
      <c r="AD200" s="261"/>
      <c r="AE200" s="160"/>
      <c r="AF200" s="168"/>
      <c r="AG200" s="207"/>
      <c r="AH200" s="207"/>
      <c r="AI200" s="207"/>
      <c r="AJ200" s="207"/>
      <c r="AK200" s="207"/>
      <c r="AL200" s="169"/>
      <c r="AM200" s="169"/>
      <c r="AN200" s="169"/>
      <c r="AO200" s="169"/>
      <c r="AP200" s="169"/>
      <c r="AQ200" s="259"/>
      <c r="AR200" s="260"/>
      <c r="AS200" s="261"/>
      <c r="AT200" s="160"/>
      <c r="AU200" s="168"/>
      <c r="AV200" s="207"/>
      <c r="AW200" s="207"/>
      <c r="AX200" s="207"/>
      <c r="AY200" s="207"/>
      <c r="AZ200" s="207"/>
      <c r="BA200" s="169"/>
      <c r="BB200" s="169"/>
      <c r="BC200" s="169"/>
      <c r="BD200" s="169"/>
      <c r="BE200" s="169"/>
      <c r="BF200" s="259"/>
      <c r="BG200" s="260"/>
      <c r="BH200" s="261"/>
      <c r="BI200" s="160"/>
      <c r="BJ200" s="160"/>
      <c r="BK200" s="168"/>
      <c r="BL200" s="207"/>
      <c r="BM200" s="207"/>
      <c r="BN200" s="207"/>
      <c r="BO200" s="207"/>
      <c r="BP200" s="207"/>
      <c r="BQ200" s="169"/>
      <c r="BR200" s="169"/>
      <c r="BS200" s="169"/>
      <c r="BT200" s="169"/>
      <c r="BU200" s="169"/>
      <c r="BV200" s="259"/>
      <c r="BW200" s="260"/>
      <c r="BX200" s="261"/>
      <c r="BY200" s="160"/>
      <c r="BZ200" s="160"/>
      <c r="CA200" s="168"/>
      <c r="CB200" s="207"/>
      <c r="CC200" s="207"/>
      <c r="CD200" s="207"/>
      <c r="CE200" s="207"/>
      <c r="CF200" s="207"/>
      <c r="CG200" s="169"/>
      <c r="CH200" s="169"/>
      <c r="CI200" s="169"/>
      <c r="CJ200" s="169"/>
      <c r="CK200" s="169"/>
      <c r="CL200" s="259"/>
      <c r="CM200" s="260"/>
      <c r="CN200" s="261"/>
      <c r="CO200" s="160"/>
      <c r="CP200" s="168"/>
      <c r="CQ200" s="395"/>
      <c r="CR200" s="395"/>
      <c r="CS200" s="395"/>
      <c r="CT200" s="395"/>
      <c r="CU200" s="395"/>
      <c r="CV200" s="169"/>
      <c r="CW200" s="169"/>
      <c r="CX200" s="169"/>
      <c r="CY200" s="169"/>
      <c r="CZ200" s="169"/>
      <c r="DA200" s="259"/>
      <c r="DB200" s="419"/>
      <c r="DC200" s="261"/>
      <c r="DD200" s="160"/>
      <c r="DE200" s="168"/>
      <c r="DF200" s="207"/>
      <c r="DG200" s="207"/>
      <c r="DH200" s="207"/>
      <c r="DI200" s="207"/>
      <c r="DJ200" s="207"/>
      <c r="DK200" s="169"/>
      <c r="DL200" s="169"/>
      <c r="DM200" s="169"/>
      <c r="DN200" s="169"/>
      <c r="DO200" s="169"/>
      <c r="DP200" s="259"/>
      <c r="DQ200" s="260"/>
      <c r="DR200" s="261"/>
      <c r="DS200" s="160"/>
      <c r="DT200" s="168"/>
      <c r="DU200" s="207"/>
      <c r="DV200" s="207"/>
      <c r="DW200" s="207"/>
      <c r="DX200" s="207"/>
      <c r="DY200" s="207"/>
      <c r="DZ200" s="169"/>
      <c r="EA200" s="169"/>
      <c r="EB200" s="169"/>
      <c r="EC200" s="169"/>
      <c r="ED200" s="169"/>
      <c r="EE200" s="259"/>
      <c r="EF200" s="260"/>
      <c r="EG200" s="261"/>
      <c r="EH200" s="160"/>
      <c r="EI200" s="168"/>
      <c r="EJ200" s="207"/>
      <c r="EK200" s="207"/>
      <c r="EL200" s="207"/>
      <c r="EM200" s="207"/>
      <c r="EN200" s="207"/>
      <c r="EO200" s="169"/>
      <c r="EP200" s="169"/>
      <c r="EQ200" s="169"/>
      <c r="ER200" s="169"/>
      <c r="ES200" s="169"/>
      <c r="ET200" s="259"/>
      <c r="EU200" s="260"/>
      <c r="EV200" s="261"/>
      <c r="EW200" s="160"/>
      <c r="EX200" s="168"/>
      <c r="EY200" s="207"/>
      <c r="EZ200" s="207"/>
      <c r="FA200" s="207"/>
      <c r="FB200" s="207"/>
      <c r="FC200" s="207"/>
      <c r="FD200" s="169"/>
      <c r="FE200" s="169"/>
      <c r="FF200" s="169"/>
      <c r="FG200" s="169"/>
      <c r="FH200" s="169"/>
      <c r="FI200" s="259"/>
      <c r="FJ200" s="260"/>
      <c r="FK200" s="261"/>
      <c r="FL200" s="160"/>
      <c r="FM200" s="168"/>
      <c r="FN200" s="207"/>
      <c r="FO200" s="207"/>
      <c r="FP200" s="207"/>
      <c r="FQ200" s="207"/>
      <c r="FR200" s="207"/>
      <c r="FS200" s="169"/>
      <c r="FT200" s="169"/>
      <c r="FU200" s="169"/>
      <c r="FV200" s="169"/>
      <c r="FW200" s="169"/>
      <c r="FX200" s="259"/>
      <c r="FY200" s="260"/>
      <c r="FZ200" s="261"/>
      <c r="GA200" s="160"/>
      <c r="GB200" s="168"/>
      <c r="GC200" s="207"/>
      <c r="GD200" s="207"/>
      <c r="GE200" s="207"/>
      <c r="GF200" s="207"/>
      <c r="GG200" s="207"/>
      <c r="GH200" s="169"/>
      <c r="GI200" s="169"/>
      <c r="GJ200" s="169"/>
      <c r="GK200" s="169"/>
      <c r="GL200" s="169"/>
      <c r="GM200" s="259"/>
      <c r="GN200" s="260"/>
      <c r="GO200" s="261"/>
      <c r="GP200" s="160"/>
      <c r="GQ200" s="168"/>
      <c r="GR200" s="207"/>
      <c r="GS200" s="207"/>
      <c r="GT200" s="207"/>
      <c r="GU200" s="207"/>
      <c r="GV200" s="207"/>
      <c r="GW200" s="169"/>
      <c r="GX200" s="169"/>
      <c r="GY200" s="169"/>
      <c r="GZ200" s="169"/>
      <c r="HA200" s="169"/>
      <c r="HB200" s="259"/>
      <c r="HC200" s="260"/>
      <c r="HD200" s="261"/>
      <c r="HE200" s="160"/>
      <c r="HF200" s="168"/>
      <c r="HG200" s="207"/>
      <c r="HH200" s="207"/>
      <c r="HI200" s="207"/>
      <c r="HJ200" s="207"/>
      <c r="HK200" s="207"/>
      <c r="HL200" s="169"/>
      <c r="HM200" s="169"/>
      <c r="HN200" s="169"/>
      <c r="HO200" s="169"/>
      <c r="HP200" s="169"/>
      <c r="HQ200" s="259"/>
      <c r="HR200" s="260"/>
      <c r="HS200" s="261"/>
      <c r="HT200" s="160"/>
      <c r="HU200" s="168"/>
      <c r="HV200" s="207"/>
      <c r="HW200" s="207"/>
      <c r="HX200" s="207"/>
      <c r="HY200" s="207"/>
      <c r="HZ200" s="207"/>
      <c r="IA200" s="169"/>
      <c r="IB200" s="169"/>
      <c r="IC200" s="169"/>
      <c r="ID200" s="169"/>
      <c r="IE200" s="169"/>
      <c r="IF200" s="259"/>
      <c r="IG200" s="260"/>
      <c r="IH200" s="261"/>
      <c r="II200" s="160"/>
      <c r="IJ200" s="168"/>
      <c r="IK200" s="207"/>
      <c r="IL200" s="207"/>
      <c r="IM200" s="207"/>
      <c r="IN200" s="207"/>
      <c r="IO200" s="207"/>
      <c r="IP200" s="169"/>
      <c r="IQ200" s="169"/>
      <c r="IR200" s="169"/>
      <c r="IS200" s="169"/>
      <c r="IT200" s="169"/>
      <c r="IU200" s="259"/>
      <c r="IV200" s="260"/>
      <c r="IW200" s="261"/>
      <c r="IX200" s="160"/>
      <c r="IY200" s="168"/>
      <c r="IZ200" s="207"/>
      <c r="JA200" s="207"/>
      <c r="JB200" s="207"/>
      <c r="JC200" s="207"/>
      <c r="JD200" s="207"/>
      <c r="JE200" s="169"/>
      <c r="JF200" s="169"/>
      <c r="JG200" s="169"/>
      <c r="JH200" s="169"/>
      <c r="JI200" s="169"/>
      <c r="JJ200" s="259"/>
      <c r="JK200" s="260"/>
      <c r="JL200" s="261"/>
      <c r="JM200" s="160"/>
      <c r="JN200" s="168"/>
      <c r="JO200" s="207"/>
      <c r="JP200" s="207"/>
      <c r="JQ200" s="207"/>
      <c r="JR200" s="207"/>
      <c r="JS200" s="207"/>
      <c r="JT200" s="169"/>
      <c r="JU200" s="169"/>
      <c r="JV200" s="169"/>
      <c r="JW200" s="169"/>
      <c r="JX200" s="169"/>
      <c r="JY200" s="259"/>
      <c r="JZ200" s="260"/>
      <c r="KA200" s="261"/>
      <c r="KB200" s="160"/>
      <c r="KC200" s="168"/>
      <c r="KD200" s="207"/>
      <c r="KE200" s="207"/>
      <c r="KF200" s="207"/>
      <c r="KG200" s="207"/>
      <c r="KH200" s="207"/>
      <c r="KI200" s="169"/>
      <c r="KJ200" s="169"/>
      <c r="KK200" s="169"/>
      <c r="KL200" s="169"/>
      <c r="KM200" s="169"/>
      <c r="KN200" s="259"/>
      <c r="KO200" s="260"/>
      <c r="KP200" s="261"/>
      <c r="KQ200" s="160"/>
      <c r="KR200" s="168"/>
      <c r="KS200" s="207"/>
      <c r="KT200" s="207"/>
      <c r="KU200" s="207"/>
      <c r="KV200" s="207"/>
      <c r="KW200" s="207"/>
      <c r="KX200" s="169"/>
      <c r="KY200" s="169"/>
      <c r="KZ200" s="169"/>
      <c r="LA200" s="169"/>
      <c r="LB200" s="169"/>
      <c r="LC200" s="259"/>
      <c r="LD200" s="260"/>
      <c r="LE200" s="261"/>
      <c r="LF200" s="160"/>
      <c r="LG200" s="160"/>
      <c r="LH200" s="168"/>
      <c r="LI200" s="207"/>
      <c r="LJ200" s="207"/>
      <c r="LK200" s="207"/>
      <c r="LL200" s="207"/>
      <c r="LM200" s="207"/>
      <c r="LN200" s="207"/>
      <c r="LO200" s="207"/>
      <c r="LP200" s="169"/>
      <c r="LQ200" s="169"/>
      <c r="LR200" s="169"/>
      <c r="LS200" s="169"/>
      <c r="LT200" s="169"/>
      <c r="LU200" s="169"/>
      <c r="LV200" s="169"/>
      <c r="LW200" s="169"/>
      <c r="LX200" s="259"/>
      <c r="LY200" s="260"/>
      <c r="LZ200" s="261"/>
      <c r="MA200" s="160"/>
      <c r="MB200" s="160"/>
      <c r="MC200" s="168"/>
      <c r="MD200" s="207"/>
      <c r="ME200" s="207"/>
      <c r="MF200" s="207"/>
      <c r="MG200" s="207"/>
      <c r="MH200" s="207"/>
      <c r="MI200" s="207"/>
      <c r="MJ200" s="207"/>
      <c r="MK200" s="169"/>
      <c r="ML200" s="169"/>
      <c r="MM200" s="169"/>
      <c r="MN200" s="169"/>
      <c r="MO200" s="169"/>
      <c r="MP200" s="169"/>
      <c r="MQ200" s="169"/>
      <c r="MR200" s="169"/>
      <c r="MS200" s="259"/>
      <c r="MT200" s="260"/>
      <c r="MU200" s="261"/>
      <c r="MV200" s="160"/>
      <c r="MW200" s="19"/>
      <c r="MX200" s="168"/>
      <c r="MY200" s="207"/>
      <c r="MZ200" s="207"/>
      <c r="NA200" s="207"/>
      <c r="NB200" s="207"/>
      <c r="NC200" s="207"/>
      <c r="ND200" s="207"/>
      <c r="NE200" s="207"/>
      <c r="NF200" s="169"/>
      <c r="NG200" s="169"/>
      <c r="NH200" s="169"/>
      <c r="NI200" s="169"/>
      <c r="NJ200" s="169"/>
      <c r="NK200" s="169"/>
      <c r="NL200" s="169"/>
      <c r="NM200" s="169"/>
      <c r="NN200" s="259"/>
      <c r="NO200" s="260"/>
      <c r="NP200" s="261"/>
      <c r="NQ200" s="160"/>
      <c r="NR200" s="19"/>
      <c r="NS200" s="168"/>
      <c r="NT200" s="207"/>
      <c r="NU200" s="207"/>
      <c r="NV200" s="207"/>
      <c r="NW200" s="207"/>
      <c r="NX200" s="207"/>
      <c r="NY200" s="207"/>
      <c r="NZ200" s="207"/>
      <c r="OA200" s="169"/>
      <c r="OB200" s="169"/>
      <c r="OC200" s="169"/>
      <c r="OD200" s="169"/>
      <c r="OE200" s="169"/>
      <c r="OF200" s="169"/>
      <c r="OG200" s="169"/>
      <c r="OH200" s="169"/>
      <c r="OI200" s="259"/>
      <c r="OJ200" s="260"/>
      <c r="OK200" s="261"/>
      <c r="OL200" s="160"/>
      <c r="OM200" s="19"/>
      <c r="ON200" s="19"/>
      <c r="OO200" s="19"/>
      <c r="OP200" s="19"/>
      <c r="OQ200" s="168"/>
      <c r="OR200" s="494"/>
      <c r="OS200" s="494"/>
      <c r="OT200" s="494"/>
      <c r="OU200" s="494"/>
      <c r="OV200" s="494"/>
      <c r="OW200" s="169"/>
      <c r="OX200" s="169"/>
      <c r="OY200" s="169"/>
      <c r="OZ200" s="169"/>
      <c r="PA200" s="169"/>
      <c r="PB200" s="259"/>
      <c r="PC200" s="512"/>
      <c r="PD200" s="261"/>
      <c r="PE200" s="160"/>
      <c r="PF200" s="168"/>
      <c r="PG200" s="207"/>
      <c r="PH200" s="207"/>
      <c r="PI200" s="207"/>
      <c r="PJ200" s="207"/>
      <c r="PK200" s="207"/>
      <c r="PL200" s="169"/>
      <c r="PM200" s="169"/>
      <c r="PN200" s="169"/>
      <c r="PO200" s="169"/>
      <c r="PP200" s="169"/>
      <c r="PQ200" s="259"/>
      <c r="PR200" s="260"/>
      <c r="PS200" s="261"/>
      <c r="PT200" s="160"/>
      <c r="PU200" s="168"/>
      <c r="PV200" s="207"/>
      <c r="PW200" s="207"/>
      <c r="PX200" s="207"/>
      <c r="PY200" s="207"/>
      <c r="PZ200" s="207"/>
      <c r="QA200" s="169"/>
      <c r="QB200" s="169"/>
      <c r="QC200" s="169"/>
      <c r="QD200" s="169"/>
      <c r="QE200" s="169"/>
      <c r="QF200" s="259"/>
      <c r="QG200" s="260"/>
      <c r="QH200" s="261"/>
      <c r="QI200" s="160"/>
      <c r="QJ200" s="168"/>
      <c r="QK200" s="207"/>
      <c r="QL200" s="207"/>
      <c r="QM200" s="207"/>
      <c r="QN200" s="207"/>
      <c r="QO200" s="207"/>
      <c r="QP200" s="169"/>
      <c r="QQ200" s="169"/>
      <c r="QR200" s="169"/>
      <c r="QS200" s="169"/>
      <c r="QT200" s="169"/>
      <c r="QU200" s="259"/>
      <c r="QV200" s="260"/>
      <c r="QW200" s="261"/>
      <c r="QX200" s="160"/>
      <c r="QY200" s="168"/>
      <c r="QZ200" s="207"/>
      <c r="RA200" s="207"/>
      <c r="RB200" s="207"/>
      <c r="RC200" s="207"/>
      <c r="RD200" s="207"/>
      <c r="RE200" s="169"/>
      <c r="RF200" s="169"/>
      <c r="RG200" s="169"/>
      <c r="RH200" s="169"/>
      <c r="RI200" s="169"/>
      <c r="RJ200" s="259"/>
      <c r="RK200" s="260"/>
      <c r="RL200" s="261"/>
      <c r="RM200" s="160"/>
    </row>
    <row r="201" spans="1:481" ht="14.4">
      <c r="A201" s="168"/>
      <c r="B201" s="207"/>
      <c r="C201" s="207"/>
      <c r="D201" s="207"/>
      <c r="E201" s="207"/>
      <c r="F201" s="207"/>
      <c r="G201" s="169"/>
      <c r="H201" s="169"/>
      <c r="I201" s="169"/>
      <c r="J201" s="169"/>
      <c r="K201" s="169"/>
      <c r="L201" s="259"/>
      <c r="M201" s="260"/>
      <c r="N201" s="261"/>
      <c r="O201" s="160"/>
      <c r="P201" s="19"/>
      <c r="Q201" s="168"/>
      <c r="R201" s="207"/>
      <c r="S201" s="207"/>
      <c r="T201" s="207"/>
      <c r="U201" s="207"/>
      <c r="V201" s="207"/>
      <c r="W201" s="169"/>
      <c r="X201" s="169"/>
      <c r="Y201" s="169"/>
      <c r="Z201" s="169"/>
      <c r="AA201" s="169"/>
      <c r="AB201" s="259"/>
      <c r="AC201" s="260"/>
      <c r="AD201" s="261"/>
      <c r="AE201" s="160"/>
      <c r="AF201" s="168"/>
      <c r="AG201" s="207"/>
      <c r="AH201" s="207"/>
      <c r="AI201" s="207"/>
      <c r="AJ201" s="207"/>
      <c r="AK201" s="207"/>
      <c r="AL201" s="169"/>
      <c r="AM201" s="169"/>
      <c r="AN201" s="169"/>
      <c r="AO201" s="169"/>
      <c r="AP201" s="169"/>
      <c r="AQ201" s="259"/>
      <c r="AR201" s="260"/>
      <c r="AS201" s="261"/>
      <c r="AT201" s="160"/>
      <c r="AU201" s="168"/>
      <c r="AV201" s="207"/>
      <c r="AW201" s="207"/>
      <c r="AX201" s="207"/>
      <c r="AY201" s="207"/>
      <c r="AZ201" s="207"/>
      <c r="BA201" s="169"/>
      <c r="BB201" s="169"/>
      <c r="BC201" s="169"/>
      <c r="BD201" s="169"/>
      <c r="BE201" s="169"/>
      <c r="BF201" s="259"/>
      <c r="BG201" s="260"/>
      <c r="BH201" s="261"/>
      <c r="BI201" s="160"/>
      <c r="BJ201" s="160"/>
      <c r="BK201" s="168"/>
      <c r="BL201" s="207"/>
      <c r="BM201" s="207"/>
      <c r="BN201" s="207"/>
      <c r="BO201" s="207"/>
      <c r="BP201" s="207"/>
      <c r="BQ201" s="169"/>
      <c r="BR201" s="169"/>
      <c r="BS201" s="169"/>
      <c r="BT201" s="169"/>
      <c r="BU201" s="169"/>
      <c r="BV201" s="259"/>
      <c r="BW201" s="260"/>
      <c r="BX201" s="261"/>
      <c r="BY201" s="160"/>
      <c r="BZ201" s="160"/>
      <c r="CA201" s="168"/>
      <c r="CB201" s="207"/>
      <c r="CC201" s="207"/>
      <c r="CD201" s="207"/>
      <c r="CE201" s="207"/>
      <c r="CF201" s="207"/>
      <c r="CG201" s="169"/>
      <c r="CH201" s="169"/>
      <c r="CI201" s="169"/>
      <c r="CJ201" s="169"/>
      <c r="CK201" s="169"/>
      <c r="CL201" s="259"/>
      <c r="CM201" s="260"/>
      <c r="CN201" s="261"/>
      <c r="CO201" s="160"/>
      <c r="CP201" s="168"/>
      <c r="CQ201" s="395"/>
      <c r="CR201" s="395"/>
      <c r="CS201" s="395"/>
      <c r="CT201" s="395"/>
      <c r="CU201" s="395"/>
      <c r="CV201" s="169"/>
      <c r="CW201" s="169"/>
      <c r="CX201" s="169"/>
      <c r="CY201" s="169"/>
      <c r="CZ201" s="169"/>
      <c r="DA201" s="259"/>
      <c r="DB201" s="419"/>
      <c r="DC201" s="261"/>
      <c r="DD201" s="160"/>
      <c r="DE201" s="168"/>
      <c r="DF201" s="207"/>
      <c r="DG201" s="207"/>
      <c r="DH201" s="207"/>
      <c r="DI201" s="207"/>
      <c r="DJ201" s="207"/>
      <c r="DK201" s="169"/>
      <c r="DL201" s="169"/>
      <c r="DM201" s="169"/>
      <c r="DN201" s="169"/>
      <c r="DO201" s="169"/>
      <c r="DP201" s="259"/>
      <c r="DQ201" s="260"/>
      <c r="DR201" s="261"/>
      <c r="DS201" s="160"/>
      <c r="DT201" s="168"/>
      <c r="DU201" s="207"/>
      <c r="DV201" s="207"/>
      <c r="DW201" s="207"/>
      <c r="DX201" s="207"/>
      <c r="DY201" s="207"/>
      <c r="DZ201" s="169"/>
      <c r="EA201" s="169"/>
      <c r="EB201" s="169"/>
      <c r="EC201" s="169"/>
      <c r="ED201" s="169"/>
      <c r="EE201" s="259"/>
      <c r="EF201" s="260"/>
      <c r="EG201" s="261"/>
      <c r="EH201" s="160"/>
      <c r="EI201" s="168"/>
      <c r="EJ201" s="207"/>
      <c r="EK201" s="207"/>
      <c r="EL201" s="207"/>
      <c r="EM201" s="207"/>
      <c r="EN201" s="207"/>
      <c r="EO201" s="169"/>
      <c r="EP201" s="169"/>
      <c r="EQ201" s="169"/>
      <c r="ER201" s="169"/>
      <c r="ES201" s="169"/>
      <c r="ET201" s="259"/>
      <c r="EU201" s="260"/>
      <c r="EV201" s="261"/>
      <c r="EW201" s="160"/>
      <c r="EX201" s="168"/>
      <c r="EY201" s="207"/>
      <c r="EZ201" s="207"/>
      <c r="FA201" s="207"/>
      <c r="FB201" s="207"/>
      <c r="FC201" s="207"/>
      <c r="FD201" s="169"/>
      <c r="FE201" s="169"/>
      <c r="FF201" s="169"/>
      <c r="FG201" s="169"/>
      <c r="FH201" s="169"/>
      <c r="FI201" s="259"/>
      <c r="FJ201" s="260"/>
      <c r="FK201" s="261"/>
      <c r="FL201" s="160"/>
      <c r="FM201" s="168"/>
      <c r="FN201" s="207"/>
      <c r="FO201" s="207"/>
      <c r="FP201" s="207"/>
      <c r="FQ201" s="207"/>
      <c r="FR201" s="207"/>
      <c r="FS201" s="169"/>
      <c r="FT201" s="169"/>
      <c r="FU201" s="169"/>
      <c r="FV201" s="169"/>
      <c r="FW201" s="169"/>
      <c r="FX201" s="259"/>
      <c r="FY201" s="260"/>
      <c r="FZ201" s="261"/>
      <c r="GA201" s="160"/>
      <c r="GB201" s="168"/>
      <c r="GC201" s="207"/>
      <c r="GD201" s="207"/>
      <c r="GE201" s="207"/>
      <c r="GF201" s="207"/>
      <c r="GG201" s="207"/>
      <c r="GH201" s="169"/>
      <c r="GI201" s="169"/>
      <c r="GJ201" s="169"/>
      <c r="GK201" s="169"/>
      <c r="GL201" s="169"/>
      <c r="GM201" s="259"/>
      <c r="GN201" s="260"/>
      <c r="GO201" s="261"/>
      <c r="GP201" s="160"/>
      <c r="GQ201" s="168"/>
      <c r="GR201" s="207"/>
      <c r="GS201" s="207"/>
      <c r="GT201" s="207"/>
      <c r="GU201" s="207"/>
      <c r="GV201" s="207"/>
      <c r="GW201" s="169"/>
      <c r="GX201" s="169"/>
      <c r="GY201" s="169"/>
      <c r="GZ201" s="169"/>
      <c r="HA201" s="169"/>
      <c r="HB201" s="259"/>
      <c r="HC201" s="260"/>
      <c r="HD201" s="261"/>
      <c r="HE201" s="160"/>
      <c r="HF201" s="168"/>
      <c r="HG201" s="207"/>
      <c r="HH201" s="207"/>
      <c r="HI201" s="207"/>
      <c r="HJ201" s="207"/>
      <c r="HK201" s="207"/>
      <c r="HL201" s="169"/>
      <c r="HM201" s="169"/>
      <c r="HN201" s="169"/>
      <c r="HO201" s="169"/>
      <c r="HP201" s="169"/>
      <c r="HQ201" s="259"/>
      <c r="HR201" s="260"/>
      <c r="HS201" s="261"/>
      <c r="HT201" s="160"/>
      <c r="HU201" s="168"/>
      <c r="HV201" s="207"/>
      <c r="HW201" s="207"/>
      <c r="HX201" s="207"/>
      <c r="HY201" s="207"/>
      <c r="HZ201" s="207"/>
      <c r="IA201" s="169"/>
      <c r="IB201" s="169"/>
      <c r="IC201" s="169"/>
      <c r="ID201" s="169"/>
      <c r="IE201" s="169"/>
      <c r="IF201" s="259"/>
      <c r="IG201" s="260"/>
      <c r="IH201" s="261"/>
      <c r="II201" s="160"/>
      <c r="IJ201" s="168"/>
      <c r="IK201" s="207"/>
      <c r="IL201" s="207"/>
      <c r="IM201" s="207"/>
      <c r="IN201" s="207"/>
      <c r="IO201" s="207"/>
      <c r="IP201" s="169"/>
      <c r="IQ201" s="169"/>
      <c r="IR201" s="169"/>
      <c r="IS201" s="169"/>
      <c r="IT201" s="169"/>
      <c r="IU201" s="259"/>
      <c r="IV201" s="260"/>
      <c r="IW201" s="261"/>
      <c r="IX201" s="160"/>
      <c r="IY201" s="168"/>
      <c r="IZ201" s="207"/>
      <c r="JA201" s="207"/>
      <c r="JB201" s="207"/>
      <c r="JC201" s="207"/>
      <c r="JD201" s="207"/>
      <c r="JE201" s="169"/>
      <c r="JF201" s="169"/>
      <c r="JG201" s="169"/>
      <c r="JH201" s="169"/>
      <c r="JI201" s="169"/>
      <c r="JJ201" s="259"/>
      <c r="JK201" s="260"/>
      <c r="JL201" s="261"/>
      <c r="JM201" s="160"/>
      <c r="JN201" s="168"/>
      <c r="JO201" s="207"/>
      <c r="JP201" s="207"/>
      <c r="JQ201" s="207"/>
      <c r="JR201" s="207"/>
      <c r="JS201" s="207"/>
      <c r="JT201" s="169"/>
      <c r="JU201" s="169"/>
      <c r="JV201" s="169"/>
      <c r="JW201" s="169"/>
      <c r="JX201" s="169"/>
      <c r="JY201" s="259"/>
      <c r="JZ201" s="260"/>
      <c r="KA201" s="261"/>
      <c r="KB201" s="160"/>
      <c r="KC201" s="168"/>
      <c r="KD201" s="207"/>
      <c r="KE201" s="207"/>
      <c r="KF201" s="207"/>
      <c r="KG201" s="207"/>
      <c r="KH201" s="207"/>
      <c r="KI201" s="169"/>
      <c r="KJ201" s="169"/>
      <c r="KK201" s="169"/>
      <c r="KL201" s="169"/>
      <c r="KM201" s="169"/>
      <c r="KN201" s="259"/>
      <c r="KO201" s="260"/>
      <c r="KP201" s="261"/>
      <c r="KQ201" s="160"/>
      <c r="KR201" s="168"/>
      <c r="KS201" s="207"/>
      <c r="KT201" s="207"/>
      <c r="KU201" s="207"/>
      <c r="KV201" s="207"/>
      <c r="KW201" s="207"/>
      <c r="KX201" s="169"/>
      <c r="KY201" s="169"/>
      <c r="KZ201" s="169"/>
      <c r="LA201" s="169"/>
      <c r="LB201" s="169"/>
      <c r="LC201" s="259"/>
      <c r="LD201" s="260"/>
      <c r="LE201" s="261"/>
      <c r="LF201" s="160"/>
      <c r="LG201" s="160"/>
      <c r="LH201" s="168"/>
      <c r="LI201" s="207"/>
      <c r="LJ201" s="207"/>
      <c r="LK201" s="207"/>
      <c r="LL201" s="207"/>
      <c r="LM201" s="207"/>
      <c r="LN201" s="207"/>
      <c r="LO201" s="207"/>
      <c r="LP201" s="169"/>
      <c r="LQ201" s="169"/>
      <c r="LR201" s="169"/>
      <c r="LS201" s="169"/>
      <c r="LT201" s="169"/>
      <c r="LU201" s="169"/>
      <c r="LV201" s="169"/>
      <c r="LW201" s="169"/>
      <c r="LX201" s="259"/>
      <c r="LY201" s="260"/>
      <c r="LZ201" s="261"/>
      <c r="MA201" s="160"/>
      <c r="MB201" s="160"/>
      <c r="MC201" s="168"/>
      <c r="MD201" s="207"/>
      <c r="ME201" s="207"/>
      <c r="MF201" s="207"/>
      <c r="MG201" s="207"/>
      <c r="MH201" s="207"/>
      <c r="MI201" s="207"/>
      <c r="MJ201" s="207"/>
      <c r="MK201" s="169"/>
      <c r="ML201" s="169"/>
      <c r="MM201" s="169"/>
      <c r="MN201" s="169"/>
      <c r="MO201" s="169"/>
      <c r="MP201" s="169"/>
      <c r="MQ201" s="169"/>
      <c r="MR201" s="169"/>
      <c r="MS201" s="259"/>
      <c r="MT201" s="260"/>
      <c r="MU201" s="261"/>
      <c r="MV201" s="160"/>
      <c r="MW201" s="19"/>
      <c r="MX201" s="168"/>
      <c r="MY201" s="207"/>
      <c r="MZ201" s="207"/>
      <c r="NA201" s="207"/>
      <c r="NB201" s="207"/>
      <c r="NC201" s="207"/>
      <c r="ND201" s="207"/>
      <c r="NE201" s="207"/>
      <c r="NF201" s="169"/>
      <c r="NG201" s="169"/>
      <c r="NH201" s="169"/>
      <c r="NI201" s="169"/>
      <c r="NJ201" s="169"/>
      <c r="NK201" s="169"/>
      <c r="NL201" s="169"/>
      <c r="NM201" s="169"/>
      <c r="NN201" s="259"/>
      <c r="NO201" s="260"/>
      <c r="NP201" s="261"/>
      <c r="NQ201" s="160"/>
      <c r="NR201" s="19"/>
      <c r="NS201" s="168"/>
      <c r="NT201" s="207"/>
      <c r="NU201" s="207"/>
      <c r="NV201" s="207"/>
      <c r="NW201" s="207"/>
      <c r="NX201" s="207"/>
      <c r="NY201" s="207"/>
      <c r="NZ201" s="207"/>
      <c r="OA201" s="169"/>
      <c r="OB201" s="169"/>
      <c r="OC201" s="169"/>
      <c r="OD201" s="169"/>
      <c r="OE201" s="169"/>
      <c r="OF201" s="169"/>
      <c r="OG201" s="169"/>
      <c r="OH201" s="169"/>
      <c r="OI201" s="259"/>
      <c r="OJ201" s="260"/>
      <c r="OK201" s="261"/>
      <c r="OL201" s="160"/>
      <c r="OM201" s="19"/>
      <c r="ON201" s="19"/>
      <c r="OO201" s="19"/>
      <c r="OP201" s="19"/>
      <c r="OQ201" s="168"/>
      <c r="OR201" s="494"/>
      <c r="OS201" s="494"/>
      <c r="OT201" s="494"/>
      <c r="OU201" s="494"/>
      <c r="OV201" s="494"/>
      <c r="OW201" s="169"/>
      <c r="OX201" s="169"/>
      <c r="OY201" s="169"/>
      <c r="OZ201" s="169"/>
      <c r="PA201" s="169"/>
      <c r="PB201" s="259"/>
      <c r="PC201" s="512"/>
      <c r="PD201" s="261"/>
      <c r="PE201" s="160"/>
      <c r="PF201" s="168"/>
      <c r="PG201" s="207"/>
      <c r="PH201" s="207"/>
      <c r="PI201" s="207"/>
      <c r="PJ201" s="207"/>
      <c r="PK201" s="207"/>
      <c r="PL201" s="169"/>
      <c r="PM201" s="169"/>
      <c r="PN201" s="169"/>
      <c r="PO201" s="169"/>
      <c r="PP201" s="169"/>
      <c r="PQ201" s="259"/>
      <c r="PR201" s="260"/>
      <c r="PS201" s="261"/>
      <c r="PT201" s="160"/>
      <c r="PU201" s="168"/>
      <c r="PV201" s="207"/>
      <c r="PW201" s="207"/>
      <c r="PX201" s="207"/>
      <c r="PY201" s="207"/>
      <c r="PZ201" s="207"/>
      <c r="QA201" s="169"/>
      <c r="QB201" s="169"/>
      <c r="QC201" s="169"/>
      <c r="QD201" s="169"/>
      <c r="QE201" s="169"/>
      <c r="QF201" s="259"/>
      <c r="QG201" s="260"/>
      <c r="QH201" s="261"/>
      <c r="QI201" s="160"/>
      <c r="QJ201" s="168"/>
      <c r="QK201" s="207"/>
      <c r="QL201" s="207"/>
      <c r="QM201" s="207"/>
      <c r="QN201" s="207"/>
      <c r="QO201" s="207"/>
      <c r="QP201" s="169"/>
      <c r="QQ201" s="169"/>
      <c r="QR201" s="169"/>
      <c r="QS201" s="169"/>
      <c r="QT201" s="169"/>
      <c r="QU201" s="259"/>
      <c r="QV201" s="260"/>
      <c r="QW201" s="261"/>
      <c r="QX201" s="160"/>
      <c r="QY201" s="168"/>
      <c r="QZ201" s="207"/>
      <c r="RA201" s="207"/>
      <c r="RB201" s="207"/>
      <c r="RC201" s="207"/>
      <c r="RD201" s="207"/>
      <c r="RE201" s="169"/>
      <c r="RF201" s="169"/>
      <c r="RG201" s="169"/>
      <c r="RH201" s="169"/>
      <c r="RI201" s="169"/>
      <c r="RJ201" s="259"/>
      <c r="RK201" s="260"/>
      <c r="RL201" s="261"/>
      <c r="RM201" s="160"/>
    </row>
    <row r="202" spans="1:481" ht="14.4">
      <c r="A202" s="168"/>
      <c r="B202" s="207"/>
      <c r="C202" s="207"/>
      <c r="D202" s="207"/>
      <c r="E202" s="207"/>
      <c r="F202" s="207"/>
      <c r="G202" s="169"/>
      <c r="H202" s="169"/>
      <c r="I202" s="169"/>
      <c r="J202" s="169"/>
      <c r="K202" s="169"/>
      <c r="L202" s="259"/>
      <c r="M202" s="260"/>
      <c r="N202" s="261"/>
      <c r="O202" s="160"/>
      <c r="P202" s="19"/>
      <c r="Q202" s="168"/>
      <c r="R202" s="207"/>
      <c r="S202" s="207"/>
      <c r="T202" s="207"/>
      <c r="U202" s="207"/>
      <c r="V202" s="207"/>
      <c r="W202" s="169"/>
      <c r="X202" s="169"/>
      <c r="Y202" s="169"/>
      <c r="Z202" s="169"/>
      <c r="AA202" s="169"/>
      <c r="AB202" s="259"/>
      <c r="AC202" s="260"/>
      <c r="AD202" s="261"/>
      <c r="AE202" s="160"/>
      <c r="AF202" s="168"/>
      <c r="AG202" s="207"/>
      <c r="AH202" s="207"/>
      <c r="AI202" s="207"/>
      <c r="AJ202" s="207"/>
      <c r="AK202" s="207"/>
      <c r="AL202" s="169"/>
      <c r="AM202" s="169"/>
      <c r="AN202" s="169"/>
      <c r="AO202" s="169"/>
      <c r="AP202" s="169"/>
      <c r="AQ202" s="259"/>
      <c r="AR202" s="260"/>
      <c r="AS202" s="261"/>
      <c r="AT202" s="160"/>
      <c r="AU202" s="168"/>
      <c r="AV202" s="207"/>
      <c r="AW202" s="207"/>
      <c r="AX202" s="207"/>
      <c r="AY202" s="207"/>
      <c r="AZ202" s="207"/>
      <c r="BA202" s="169"/>
      <c r="BB202" s="169"/>
      <c r="BC202" s="169"/>
      <c r="BD202" s="169"/>
      <c r="BE202" s="169"/>
      <c r="BF202" s="259"/>
      <c r="BG202" s="260"/>
      <c r="BH202" s="261"/>
      <c r="BI202" s="160"/>
      <c r="BJ202" s="160"/>
      <c r="BK202" s="168"/>
      <c r="BL202" s="207"/>
      <c r="BM202" s="207"/>
      <c r="BN202" s="207"/>
      <c r="BO202" s="207"/>
      <c r="BP202" s="207"/>
      <c r="BQ202" s="169"/>
      <c r="BR202" s="169"/>
      <c r="BS202" s="169"/>
      <c r="BT202" s="169"/>
      <c r="BU202" s="169"/>
      <c r="BV202" s="259"/>
      <c r="BW202" s="260"/>
      <c r="BX202" s="261"/>
      <c r="BY202" s="160"/>
      <c r="BZ202" s="160"/>
      <c r="CA202" s="168"/>
      <c r="CB202" s="207"/>
      <c r="CC202" s="207"/>
      <c r="CD202" s="207"/>
      <c r="CE202" s="207"/>
      <c r="CF202" s="207"/>
      <c r="CG202" s="169"/>
      <c r="CH202" s="169"/>
      <c r="CI202" s="169"/>
      <c r="CJ202" s="169"/>
      <c r="CK202" s="169"/>
      <c r="CL202" s="259"/>
      <c r="CM202" s="260"/>
      <c r="CN202" s="261"/>
      <c r="CO202" s="160"/>
      <c r="CP202" s="168"/>
      <c r="CQ202" s="395"/>
      <c r="CR202" s="395"/>
      <c r="CS202" s="395"/>
      <c r="CT202" s="395"/>
      <c r="CU202" s="395"/>
      <c r="CV202" s="169"/>
      <c r="CW202" s="169"/>
      <c r="CX202" s="169"/>
      <c r="CY202" s="169"/>
      <c r="CZ202" s="169"/>
      <c r="DA202" s="259"/>
      <c r="DB202" s="419"/>
      <c r="DC202" s="261"/>
      <c r="DD202" s="160"/>
      <c r="DE202" s="168"/>
      <c r="DF202" s="207"/>
      <c r="DG202" s="207"/>
      <c r="DH202" s="207"/>
      <c r="DI202" s="207"/>
      <c r="DJ202" s="207"/>
      <c r="DK202" s="169"/>
      <c r="DL202" s="169"/>
      <c r="DM202" s="169"/>
      <c r="DN202" s="169"/>
      <c r="DO202" s="169"/>
      <c r="DP202" s="259"/>
      <c r="DQ202" s="260"/>
      <c r="DR202" s="261"/>
      <c r="DS202" s="160"/>
      <c r="DT202" s="168"/>
      <c r="DU202" s="207"/>
      <c r="DV202" s="207"/>
      <c r="DW202" s="207"/>
      <c r="DX202" s="207"/>
      <c r="DY202" s="207"/>
      <c r="DZ202" s="169"/>
      <c r="EA202" s="169"/>
      <c r="EB202" s="169"/>
      <c r="EC202" s="169"/>
      <c r="ED202" s="169"/>
      <c r="EE202" s="259"/>
      <c r="EF202" s="260"/>
      <c r="EG202" s="261"/>
      <c r="EH202" s="160"/>
      <c r="EI202" s="168"/>
      <c r="EJ202" s="207"/>
      <c r="EK202" s="207"/>
      <c r="EL202" s="207"/>
      <c r="EM202" s="207"/>
      <c r="EN202" s="207"/>
      <c r="EO202" s="169"/>
      <c r="EP202" s="169"/>
      <c r="EQ202" s="169"/>
      <c r="ER202" s="169"/>
      <c r="ES202" s="169"/>
      <c r="ET202" s="259"/>
      <c r="EU202" s="260"/>
      <c r="EV202" s="261"/>
      <c r="EW202" s="160"/>
      <c r="EX202" s="168"/>
      <c r="EY202" s="207"/>
      <c r="EZ202" s="207"/>
      <c r="FA202" s="207"/>
      <c r="FB202" s="207"/>
      <c r="FC202" s="207"/>
      <c r="FD202" s="169"/>
      <c r="FE202" s="169"/>
      <c r="FF202" s="169"/>
      <c r="FG202" s="169"/>
      <c r="FH202" s="169"/>
      <c r="FI202" s="259"/>
      <c r="FJ202" s="260"/>
      <c r="FK202" s="261"/>
      <c r="FL202" s="160"/>
      <c r="FM202" s="168"/>
      <c r="FN202" s="207"/>
      <c r="FO202" s="207"/>
      <c r="FP202" s="207"/>
      <c r="FQ202" s="207"/>
      <c r="FR202" s="207"/>
      <c r="FS202" s="169"/>
      <c r="FT202" s="169"/>
      <c r="FU202" s="169"/>
      <c r="FV202" s="169"/>
      <c r="FW202" s="169"/>
      <c r="FX202" s="259"/>
      <c r="FY202" s="260"/>
      <c r="FZ202" s="261"/>
      <c r="GA202" s="160"/>
      <c r="GB202" s="168"/>
      <c r="GC202" s="207"/>
      <c r="GD202" s="207"/>
      <c r="GE202" s="207"/>
      <c r="GF202" s="207"/>
      <c r="GG202" s="207"/>
      <c r="GH202" s="169"/>
      <c r="GI202" s="169"/>
      <c r="GJ202" s="169"/>
      <c r="GK202" s="169"/>
      <c r="GL202" s="169"/>
      <c r="GM202" s="259"/>
      <c r="GN202" s="260"/>
      <c r="GO202" s="261"/>
      <c r="GP202" s="160"/>
      <c r="GQ202" s="168"/>
      <c r="GR202" s="207"/>
      <c r="GS202" s="207"/>
      <c r="GT202" s="207"/>
      <c r="GU202" s="207"/>
      <c r="GV202" s="207"/>
      <c r="GW202" s="169"/>
      <c r="GX202" s="169"/>
      <c r="GY202" s="169"/>
      <c r="GZ202" s="169"/>
      <c r="HA202" s="169"/>
      <c r="HB202" s="259"/>
      <c r="HC202" s="260"/>
      <c r="HD202" s="261"/>
      <c r="HE202" s="160"/>
      <c r="HF202" s="168"/>
      <c r="HG202" s="207"/>
      <c r="HH202" s="207"/>
      <c r="HI202" s="207"/>
      <c r="HJ202" s="207"/>
      <c r="HK202" s="207"/>
      <c r="HL202" s="169"/>
      <c r="HM202" s="169"/>
      <c r="HN202" s="169"/>
      <c r="HO202" s="169"/>
      <c r="HP202" s="169"/>
      <c r="HQ202" s="259"/>
      <c r="HR202" s="260"/>
      <c r="HS202" s="261"/>
      <c r="HT202" s="160"/>
      <c r="HU202" s="168"/>
      <c r="HV202" s="207"/>
      <c r="HW202" s="207"/>
      <c r="HX202" s="207"/>
      <c r="HY202" s="207"/>
      <c r="HZ202" s="207"/>
      <c r="IA202" s="169"/>
      <c r="IB202" s="169"/>
      <c r="IC202" s="169"/>
      <c r="ID202" s="169"/>
      <c r="IE202" s="169"/>
      <c r="IF202" s="259"/>
      <c r="IG202" s="260"/>
      <c r="IH202" s="261"/>
      <c r="II202" s="160"/>
      <c r="IJ202" s="168"/>
      <c r="IK202" s="207"/>
      <c r="IL202" s="207"/>
      <c r="IM202" s="207"/>
      <c r="IN202" s="207"/>
      <c r="IO202" s="207"/>
      <c r="IP202" s="169"/>
      <c r="IQ202" s="169"/>
      <c r="IR202" s="169"/>
      <c r="IS202" s="169"/>
      <c r="IT202" s="169"/>
      <c r="IU202" s="259"/>
      <c r="IV202" s="260"/>
      <c r="IW202" s="261"/>
      <c r="IX202" s="160"/>
      <c r="IY202" s="168"/>
      <c r="IZ202" s="207"/>
      <c r="JA202" s="207"/>
      <c r="JB202" s="207"/>
      <c r="JC202" s="207"/>
      <c r="JD202" s="207"/>
      <c r="JE202" s="169"/>
      <c r="JF202" s="169"/>
      <c r="JG202" s="169"/>
      <c r="JH202" s="169"/>
      <c r="JI202" s="169"/>
      <c r="JJ202" s="259"/>
      <c r="JK202" s="260"/>
      <c r="JL202" s="261"/>
      <c r="JM202" s="160"/>
      <c r="JN202" s="168"/>
      <c r="JO202" s="207"/>
      <c r="JP202" s="207"/>
      <c r="JQ202" s="207"/>
      <c r="JR202" s="207"/>
      <c r="JS202" s="207"/>
      <c r="JT202" s="169"/>
      <c r="JU202" s="169"/>
      <c r="JV202" s="169"/>
      <c r="JW202" s="169"/>
      <c r="JX202" s="169"/>
      <c r="JY202" s="259"/>
      <c r="JZ202" s="260"/>
      <c r="KA202" s="261"/>
      <c r="KB202" s="160"/>
      <c r="KC202" s="168"/>
      <c r="KD202" s="207"/>
      <c r="KE202" s="207"/>
      <c r="KF202" s="207"/>
      <c r="KG202" s="207"/>
      <c r="KH202" s="207"/>
      <c r="KI202" s="169"/>
      <c r="KJ202" s="169"/>
      <c r="KK202" s="169"/>
      <c r="KL202" s="169"/>
      <c r="KM202" s="169"/>
      <c r="KN202" s="259"/>
      <c r="KO202" s="260"/>
      <c r="KP202" s="261"/>
      <c r="KQ202" s="160"/>
      <c r="KR202" s="168"/>
      <c r="KS202" s="207"/>
      <c r="KT202" s="207"/>
      <c r="KU202" s="207"/>
      <c r="KV202" s="207"/>
      <c r="KW202" s="207"/>
      <c r="KX202" s="169"/>
      <c r="KY202" s="169"/>
      <c r="KZ202" s="169"/>
      <c r="LA202" s="169"/>
      <c r="LB202" s="169"/>
      <c r="LC202" s="259"/>
      <c r="LD202" s="260"/>
      <c r="LE202" s="261"/>
      <c r="LF202" s="160"/>
      <c r="LG202" s="160"/>
      <c r="LH202" s="168"/>
      <c r="LI202" s="207"/>
      <c r="LJ202" s="207"/>
      <c r="LK202" s="207"/>
      <c r="LL202" s="207"/>
      <c r="LM202" s="207"/>
      <c r="LN202" s="207"/>
      <c r="LO202" s="207"/>
      <c r="LP202" s="169"/>
      <c r="LQ202" s="169"/>
      <c r="LR202" s="169"/>
      <c r="LS202" s="169"/>
      <c r="LT202" s="169"/>
      <c r="LU202" s="169"/>
      <c r="LV202" s="169"/>
      <c r="LW202" s="169"/>
      <c r="LX202" s="259"/>
      <c r="LY202" s="260"/>
      <c r="LZ202" s="261"/>
      <c r="MA202" s="160"/>
      <c r="MB202" s="160"/>
      <c r="MC202" s="168"/>
      <c r="MD202" s="207"/>
      <c r="ME202" s="207"/>
      <c r="MF202" s="207"/>
      <c r="MG202" s="207"/>
      <c r="MH202" s="207"/>
      <c r="MI202" s="207"/>
      <c r="MJ202" s="207"/>
      <c r="MK202" s="169"/>
      <c r="ML202" s="169"/>
      <c r="MM202" s="169"/>
      <c r="MN202" s="169"/>
      <c r="MO202" s="169"/>
      <c r="MP202" s="169"/>
      <c r="MQ202" s="169"/>
      <c r="MR202" s="169"/>
      <c r="MS202" s="259"/>
      <c r="MT202" s="260"/>
      <c r="MU202" s="261"/>
      <c r="MV202" s="160"/>
      <c r="MW202" s="19"/>
      <c r="MX202" s="168"/>
      <c r="MY202" s="207"/>
      <c r="MZ202" s="207"/>
      <c r="NA202" s="207"/>
      <c r="NB202" s="207"/>
      <c r="NC202" s="207"/>
      <c r="ND202" s="207"/>
      <c r="NE202" s="207"/>
      <c r="NF202" s="169"/>
      <c r="NG202" s="169"/>
      <c r="NH202" s="169"/>
      <c r="NI202" s="169"/>
      <c r="NJ202" s="169"/>
      <c r="NK202" s="169"/>
      <c r="NL202" s="169"/>
      <c r="NM202" s="169"/>
      <c r="NN202" s="259"/>
      <c r="NO202" s="260"/>
      <c r="NP202" s="261"/>
      <c r="NQ202" s="160"/>
      <c r="NR202" s="19"/>
      <c r="NS202" s="168"/>
      <c r="NT202" s="207"/>
      <c r="NU202" s="207"/>
      <c r="NV202" s="207"/>
      <c r="NW202" s="207"/>
      <c r="NX202" s="207"/>
      <c r="NY202" s="207"/>
      <c r="NZ202" s="207"/>
      <c r="OA202" s="169"/>
      <c r="OB202" s="169"/>
      <c r="OC202" s="169"/>
      <c r="OD202" s="169"/>
      <c r="OE202" s="169"/>
      <c r="OF202" s="169"/>
      <c r="OG202" s="169"/>
      <c r="OH202" s="169"/>
      <c r="OI202" s="259"/>
      <c r="OJ202" s="260"/>
      <c r="OK202" s="261"/>
      <c r="OL202" s="160"/>
      <c r="OM202" s="19"/>
      <c r="ON202" s="19"/>
      <c r="OO202" s="19"/>
      <c r="OP202" s="19"/>
      <c r="OQ202" s="168"/>
      <c r="OR202" s="494"/>
      <c r="OS202" s="494"/>
      <c r="OT202" s="494"/>
      <c r="OU202" s="494"/>
      <c r="OV202" s="494"/>
      <c r="OW202" s="169"/>
      <c r="OX202" s="169"/>
      <c r="OY202" s="169"/>
      <c r="OZ202" s="169"/>
      <c r="PA202" s="169"/>
      <c r="PB202" s="259"/>
      <c r="PC202" s="512"/>
      <c r="PD202" s="261"/>
      <c r="PE202" s="160"/>
      <c r="PF202" s="168"/>
      <c r="PG202" s="207"/>
      <c r="PH202" s="207"/>
      <c r="PI202" s="207"/>
      <c r="PJ202" s="207"/>
      <c r="PK202" s="207"/>
      <c r="PL202" s="169"/>
      <c r="PM202" s="169"/>
      <c r="PN202" s="169"/>
      <c r="PO202" s="169"/>
      <c r="PP202" s="169"/>
      <c r="PQ202" s="259"/>
      <c r="PR202" s="260"/>
      <c r="PS202" s="261"/>
      <c r="PT202" s="160"/>
      <c r="PU202" s="168"/>
      <c r="PV202" s="207"/>
      <c r="PW202" s="207"/>
      <c r="PX202" s="207"/>
      <c r="PY202" s="207"/>
      <c r="PZ202" s="207"/>
      <c r="QA202" s="169"/>
      <c r="QB202" s="169"/>
      <c r="QC202" s="169"/>
      <c r="QD202" s="169"/>
      <c r="QE202" s="169"/>
      <c r="QF202" s="259"/>
      <c r="QG202" s="260"/>
      <c r="QH202" s="261"/>
      <c r="QI202" s="160"/>
      <c r="QJ202" s="168"/>
      <c r="QK202" s="207"/>
      <c r="QL202" s="207"/>
      <c r="QM202" s="207"/>
      <c r="QN202" s="207"/>
      <c r="QO202" s="207"/>
      <c r="QP202" s="169"/>
      <c r="QQ202" s="169"/>
      <c r="QR202" s="169"/>
      <c r="QS202" s="169"/>
      <c r="QT202" s="169"/>
      <c r="QU202" s="259"/>
      <c r="QV202" s="260"/>
      <c r="QW202" s="261"/>
      <c r="QX202" s="160"/>
      <c r="QY202" s="168"/>
      <c r="QZ202" s="207"/>
      <c r="RA202" s="207"/>
      <c r="RB202" s="207"/>
      <c r="RC202" s="207"/>
      <c r="RD202" s="207"/>
      <c r="RE202" s="169"/>
      <c r="RF202" s="169"/>
      <c r="RG202" s="169"/>
      <c r="RH202" s="169"/>
      <c r="RI202" s="169"/>
      <c r="RJ202" s="259"/>
      <c r="RK202" s="260"/>
      <c r="RL202" s="261"/>
      <c r="RM202" s="160"/>
    </row>
    <row r="203" spans="1:481">
      <c r="A203" s="19"/>
      <c r="B203" s="48"/>
      <c r="C203" s="48"/>
      <c r="D203" s="19"/>
      <c r="E203" s="19"/>
      <c r="F203" s="19"/>
      <c r="G203" s="19"/>
      <c r="H203" s="19"/>
      <c r="I203" s="19"/>
      <c r="J203" s="48"/>
      <c r="K203" s="48"/>
      <c r="L203" s="48"/>
      <c r="M203" s="48"/>
      <c r="N203" s="19"/>
      <c r="O203" s="19"/>
      <c r="P203" s="19"/>
      <c r="Q203" s="19"/>
      <c r="R203" s="48"/>
      <c r="S203" s="48"/>
      <c r="T203" s="19"/>
      <c r="U203" s="19"/>
      <c r="V203" s="19"/>
      <c r="W203" s="19"/>
      <c r="X203" s="19"/>
      <c r="Y203" s="19"/>
      <c r="Z203" s="48"/>
      <c r="AA203" s="48"/>
      <c r="AB203" s="48"/>
      <c r="AC203" s="48"/>
      <c r="AD203" s="19"/>
      <c r="AE203" s="19"/>
      <c r="AF203" s="19"/>
      <c r="AG203" s="48"/>
      <c r="AH203" s="48"/>
      <c r="AI203" s="19"/>
      <c r="AJ203" s="19"/>
      <c r="AK203" s="19"/>
      <c r="AL203" s="19"/>
      <c r="AM203" s="19"/>
      <c r="AN203" s="19"/>
      <c r="AO203" s="48"/>
      <c r="AP203" s="48"/>
      <c r="AQ203" s="48"/>
      <c r="AR203" s="48"/>
      <c r="AS203" s="19"/>
      <c r="AT203" s="19"/>
      <c r="AU203" s="19"/>
      <c r="AV203" s="48"/>
      <c r="AW203" s="48"/>
      <c r="AX203" s="19"/>
      <c r="AY203" s="19"/>
      <c r="AZ203" s="19"/>
      <c r="BA203" s="19"/>
      <c r="BB203" s="19"/>
      <c r="BC203" s="19"/>
      <c r="BD203" s="48"/>
      <c r="BE203" s="48"/>
      <c r="BF203" s="48"/>
      <c r="BG203" s="48"/>
      <c r="BH203" s="19"/>
      <c r="BI203" s="19"/>
      <c r="BJ203" s="19"/>
      <c r="BK203" s="19"/>
      <c r="BL203" s="48"/>
      <c r="BM203" s="48"/>
      <c r="BN203" s="19"/>
      <c r="BO203" s="19"/>
      <c r="BP203" s="19"/>
      <c r="BQ203" s="19"/>
      <c r="BR203" s="19"/>
      <c r="BS203" s="19"/>
      <c r="BT203" s="48"/>
      <c r="BU203" s="48"/>
      <c r="BV203" s="48"/>
      <c r="BW203" s="48"/>
      <c r="BX203" s="19"/>
      <c r="BY203" s="19"/>
      <c r="BZ203" s="19"/>
      <c r="CA203" s="19"/>
      <c r="CB203" s="48"/>
      <c r="CC203" s="48"/>
      <c r="CD203" s="19"/>
      <c r="CE203" s="19"/>
      <c r="CF203" s="19"/>
      <c r="CG203" s="19"/>
      <c r="CH203" s="19"/>
      <c r="CI203" s="19"/>
      <c r="CJ203" s="48"/>
      <c r="CK203" s="48"/>
      <c r="CL203" s="48"/>
      <c r="CM203" s="48"/>
      <c r="CN203" s="19"/>
      <c r="CO203" s="19"/>
      <c r="CP203" s="19"/>
      <c r="CQ203" s="48"/>
      <c r="CR203" s="48"/>
      <c r="CS203" s="19"/>
      <c r="CT203" s="19"/>
      <c r="CU203" s="19"/>
      <c r="CV203" s="19"/>
      <c r="CW203" s="19"/>
      <c r="CX203" s="19"/>
      <c r="CY203" s="48"/>
      <c r="CZ203" s="48"/>
      <c r="DA203" s="48"/>
      <c r="DB203" s="48"/>
      <c r="DC203" s="19"/>
      <c r="DD203" s="19"/>
      <c r="DE203" s="19"/>
      <c r="DF203" s="48"/>
      <c r="DG203" s="48"/>
      <c r="DH203" s="19"/>
      <c r="DI203" s="19"/>
      <c r="DJ203" s="19"/>
      <c r="DK203" s="19"/>
      <c r="DL203" s="19"/>
      <c r="DM203" s="19"/>
      <c r="DN203" s="48"/>
      <c r="DO203" s="48"/>
      <c r="DP203" s="48"/>
      <c r="DQ203" s="48"/>
      <c r="DR203" s="19"/>
      <c r="DS203" s="19"/>
      <c r="DT203" s="19"/>
      <c r="DU203" s="48"/>
      <c r="DV203" s="48"/>
      <c r="DW203" s="19"/>
      <c r="DX203" s="19"/>
      <c r="DY203" s="19"/>
      <c r="DZ203" s="19"/>
      <c r="EA203" s="19"/>
      <c r="EB203" s="19"/>
      <c r="EC203" s="48"/>
      <c r="ED203" s="48"/>
      <c r="EE203" s="48"/>
      <c r="EF203" s="48"/>
      <c r="EG203" s="19"/>
      <c r="EH203" s="19"/>
      <c r="EI203" s="19"/>
      <c r="EJ203" s="48"/>
      <c r="EK203" s="48"/>
      <c r="EL203" s="19"/>
      <c r="EM203" s="19"/>
      <c r="EN203" s="19"/>
      <c r="EO203" s="19"/>
      <c r="EP203" s="19"/>
      <c r="EQ203" s="19"/>
      <c r="ER203" s="48"/>
      <c r="ES203" s="48"/>
      <c r="ET203" s="48"/>
      <c r="EU203" s="48"/>
      <c r="EV203" s="19"/>
      <c r="EW203" s="19"/>
      <c r="EX203" s="19"/>
      <c r="EY203" s="48"/>
      <c r="EZ203" s="48"/>
      <c r="FA203" s="19"/>
      <c r="FB203" s="19"/>
      <c r="FC203" s="19"/>
      <c r="FD203" s="19"/>
      <c r="FE203" s="19"/>
      <c r="FF203" s="19"/>
      <c r="FG203" s="48"/>
      <c r="FH203" s="48"/>
      <c r="FI203" s="48"/>
      <c r="FJ203" s="48"/>
      <c r="FK203" s="19"/>
      <c r="FL203" s="19"/>
      <c r="FM203" s="19"/>
      <c r="FN203" s="48"/>
      <c r="FO203" s="48"/>
      <c r="FP203" s="19"/>
      <c r="FQ203" s="19"/>
      <c r="FR203" s="19"/>
      <c r="FS203" s="19"/>
      <c r="FT203" s="19"/>
      <c r="FU203" s="19"/>
      <c r="FV203" s="48"/>
      <c r="FW203" s="48"/>
      <c r="FX203" s="48"/>
      <c r="FY203" s="48"/>
      <c r="FZ203" s="19"/>
      <c r="GA203" s="19"/>
      <c r="GB203" s="19"/>
      <c r="GC203" s="48"/>
      <c r="GD203" s="48"/>
      <c r="GE203" s="19"/>
      <c r="GF203" s="19"/>
      <c r="GG203" s="19"/>
      <c r="GH203" s="19"/>
      <c r="GI203" s="19"/>
      <c r="GJ203" s="19"/>
      <c r="GK203" s="48"/>
      <c r="GL203" s="48"/>
      <c r="GM203" s="48"/>
      <c r="GN203" s="48"/>
      <c r="GO203" s="19"/>
      <c r="GP203" s="19"/>
      <c r="GQ203" s="19"/>
      <c r="GR203" s="48"/>
      <c r="GS203" s="48"/>
      <c r="GT203" s="19"/>
      <c r="GU203" s="19"/>
      <c r="GV203" s="19"/>
      <c r="GW203" s="19"/>
      <c r="GX203" s="19"/>
      <c r="GY203" s="19"/>
      <c r="GZ203" s="48"/>
      <c r="HA203" s="48"/>
      <c r="HB203" s="48"/>
      <c r="HC203" s="48"/>
      <c r="HD203" s="19"/>
      <c r="HE203" s="19"/>
      <c r="HF203" s="19"/>
      <c r="HG203" s="48"/>
      <c r="HH203" s="48"/>
      <c r="HI203" s="19"/>
      <c r="HJ203" s="19"/>
      <c r="HK203" s="19"/>
      <c r="HL203" s="19"/>
      <c r="HM203" s="19"/>
      <c r="HN203" s="19"/>
      <c r="HO203" s="48"/>
      <c r="HP203" s="48"/>
      <c r="HQ203" s="48"/>
      <c r="HR203" s="48"/>
      <c r="HS203" s="19"/>
      <c r="HT203" s="19"/>
      <c r="HU203" s="19"/>
      <c r="HV203" s="48"/>
      <c r="HW203" s="48"/>
      <c r="HX203" s="19"/>
      <c r="HY203" s="19"/>
      <c r="HZ203" s="19"/>
      <c r="IA203" s="19"/>
      <c r="IB203" s="19"/>
      <c r="IC203" s="19"/>
      <c r="ID203" s="48"/>
      <c r="IE203" s="48"/>
      <c r="IF203" s="48"/>
      <c r="IG203" s="48"/>
      <c r="IH203" s="19"/>
      <c r="II203" s="19"/>
      <c r="IJ203" s="19"/>
      <c r="IK203" s="48"/>
      <c r="IL203" s="48"/>
      <c r="IM203" s="19"/>
      <c r="IN203" s="19"/>
      <c r="IO203" s="19"/>
      <c r="IP203" s="19"/>
      <c r="IQ203" s="19"/>
      <c r="IR203" s="19"/>
      <c r="IS203" s="48"/>
      <c r="IT203" s="48"/>
      <c r="IU203" s="48"/>
      <c r="IV203" s="48"/>
      <c r="IW203" s="19"/>
      <c r="IX203" s="19"/>
      <c r="IY203" s="19"/>
      <c r="IZ203" s="48"/>
      <c r="JA203" s="48"/>
      <c r="JB203" s="19"/>
      <c r="JC203" s="19"/>
      <c r="JD203" s="19"/>
      <c r="JE203" s="19"/>
      <c r="JF203" s="19"/>
      <c r="JG203" s="19"/>
      <c r="JH203" s="48"/>
      <c r="JI203" s="48"/>
      <c r="JJ203" s="48"/>
      <c r="JK203" s="48"/>
      <c r="JL203" s="19"/>
      <c r="JM203" s="19"/>
      <c r="JN203" s="19"/>
      <c r="JO203" s="48"/>
      <c r="JP203" s="48"/>
      <c r="JQ203" s="19"/>
      <c r="JR203" s="19"/>
      <c r="JS203" s="19"/>
      <c r="JT203" s="19"/>
      <c r="JU203" s="19"/>
      <c r="JV203" s="19"/>
      <c r="JW203" s="48"/>
      <c r="JX203" s="48"/>
      <c r="JY203" s="48"/>
      <c r="JZ203" s="48"/>
      <c r="KA203" s="19"/>
      <c r="KB203" s="19"/>
      <c r="KC203" s="19"/>
      <c r="KD203" s="48"/>
      <c r="KE203" s="48"/>
      <c r="KF203" s="19"/>
      <c r="KG203" s="19"/>
      <c r="KH203" s="19"/>
      <c r="KI203" s="19"/>
      <c r="KJ203" s="19"/>
      <c r="KK203" s="19"/>
      <c r="KL203" s="48"/>
      <c r="KM203" s="48"/>
      <c r="KN203" s="48"/>
      <c r="KO203" s="48"/>
      <c r="KP203" s="19"/>
      <c r="KQ203" s="19"/>
      <c r="KR203" s="19"/>
      <c r="KS203" s="48"/>
      <c r="KT203" s="19"/>
      <c r="KU203" s="19"/>
      <c r="KV203" s="19"/>
      <c r="KW203" s="19"/>
      <c r="KX203" s="19"/>
      <c r="KY203" s="19"/>
      <c r="KZ203" s="19"/>
      <c r="LA203" s="48"/>
      <c r="LB203" s="48"/>
      <c r="LC203" s="48"/>
      <c r="LD203" s="48"/>
      <c r="LE203" s="19"/>
      <c r="LF203" s="19"/>
      <c r="LG203" s="19"/>
      <c r="LH203" s="19"/>
      <c r="LI203" s="19"/>
      <c r="LJ203" s="19"/>
      <c r="LK203" s="19"/>
      <c r="LL203" s="19"/>
      <c r="LM203" s="19"/>
      <c r="LN203" s="19"/>
      <c r="LO203" s="19"/>
      <c r="LP203" s="19"/>
      <c r="LQ203" s="19"/>
      <c r="LR203" s="19"/>
      <c r="LS203" s="19"/>
      <c r="LT203" s="19"/>
      <c r="LU203" s="19"/>
      <c r="LV203" s="48"/>
      <c r="LW203" s="48"/>
      <c r="LX203" s="48"/>
      <c r="LY203" s="48"/>
      <c r="LZ203" s="19"/>
      <c r="MA203" s="19"/>
      <c r="MB203" s="19"/>
      <c r="MC203" s="19"/>
      <c r="MD203" s="19"/>
      <c r="ME203" s="19"/>
      <c r="MF203" s="19"/>
      <c r="MG203" s="19"/>
      <c r="MH203" s="19"/>
      <c r="MI203" s="19"/>
      <c r="MJ203" s="19"/>
      <c r="MK203" s="19"/>
      <c r="ML203" s="19"/>
      <c r="MM203" s="19"/>
      <c r="MN203" s="19"/>
      <c r="MO203" s="19"/>
      <c r="MP203" s="19"/>
      <c r="MQ203" s="48"/>
      <c r="MR203" s="48"/>
      <c r="MS203" s="48"/>
      <c r="MT203" s="48"/>
      <c r="MU203" s="19"/>
      <c r="MV203" s="19"/>
      <c r="MW203" s="19"/>
      <c r="MX203" s="19"/>
      <c r="MY203" s="19"/>
      <c r="MZ203" s="19"/>
      <c r="NA203" s="19"/>
      <c r="NB203" s="19"/>
      <c r="NC203" s="19"/>
      <c r="ND203" s="19"/>
      <c r="NE203" s="19"/>
      <c r="NF203" s="19"/>
      <c r="NG203" s="19"/>
      <c r="NH203" s="19"/>
      <c r="NI203" s="19"/>
      <c r="NJ203" s="19"/>
      <c r="NK203" s="19"/>
      <c r="NL203" s="48"/>
      <c r="NM203" s="48"/>
      <c r="NN203" s="48"/>
      <c r="NO203" s="48"/>
      <c r="NP203" s="19"/>
      <c r="NQ203" s="19"/>
      <c r="NR203" s="19"/>
      <c r="NS203" s="19"/>
      <c r="NT203" s="19"/>
      <c r="NU203" s="19"/>
      <c r="NV203" s="19"/>
      <c r="NW203" s="19"/>
      <c r="NX203" s="19"/>
      <c r="NY203" s="19"/>
      <c r="NZ203" s="19"/>
      <c r="OA203" s="19"/>
      <c r="OB203" s="19"/>
      <c r="OC203" s="19"/>
      <c r="OD203" s="19"/>
      <c r="OE203" s="19"/>
      <c r="OF203" s="19"/>
      <c r="OG203" s="48"/>
      <c r="OH203" s="48"/>
      <c r="OI203" s="48"/>
      <c r="OJ203" s="48"/>
      <c r="OK203" s="19"/>
      <c r="OL203" s="19"/>
      <c r="OM203" s="19"/>
      <c r="ON203" s="19"/>
      <c r="OO203" s="19"/>
      <c r="OP203" s="19"/>
      <c r="OQ203" s="19"/>
      <c r="OR203" s="48"/>
      <c r="OS203" s="48"/>
      <c r="OT203" s="19"/>
      <c r="OU203" s="19"/>
      <c r="OV203" s="19"/>
      <c r="OW203" s="19"/>
      <c r="OX203" s="19"/>
      <c r="OY203" s="19"/>
      <c r="OZ203" s="48"/>
      <c r="PA203" s="48"/>
      <c r="PB203" s="48"/>
      <c r="PC203" s="48"/>
      <c r="PD203" s="19"/>
      <c r="PE203" s="19"/>
      <c r="PF203" s="19"/>
      <c r="PG203" s="48"/>
      <c r="PH203" s="48"/>
      <c r="PI203" s="19"/>
      <c r="PJ203" s="19"/>
      <c r="PK203" s="19"/>
      <c r="PL203" s="19"/>
      <c r="PM203" s="19"/>
      <c r="PN203" s="19"/>
      <c r="PO203" s="48"/>
      <c r="PP203" s="48"/>
      <c r="PQ203" s="48"/>
      <c r="PR203" s="48"/>
      <c r="PS203" s="19"/>
      <c r="PT203" s="19"/>
      <c r="PU203" s="19"/>
      <c r="PV203" s="48"/>
      <c r="PW203" s="48"/>
      <c r="PX203" s="19"/>
      <c r="PY203" s="19"/>
      <c r="PZ203" s="19"/>
      <c r="QA203" s="19"/>
      <c r="QB203" s="19"/>
      <c r="QC203" s="19"/>
      <c r="QD203" s="48"/>
      <c r="QE203" s="48"/>
      <c r="QF203" s="48"/>
      <c r="QG203" s="48"/>
      <c r="QH203" s="19"/>
      <c r="QI203" s="19"/>
      <c r="QJ203" s="19"/>
      <c r="QK203" s="48"/>
      <c r="QL203" s="48"/>
      <c r="QM203" s="19"/>
      <c r="QN203" s="19"/>
      <c r="QO203" s="19"/>
      <c r="QP203" s="19"/>
      <c r="QQ203" s="19"/>
      <c r="QR203" s="19"/>
      <c r="QS203" s="48"/>
      <c r="QT203" s="48"/>
      <c r="QU203" s="48"/>
      <c r="QV203" s="48"/>
      <c r="QW203" s="19"/>
      <c r="QX203" s="19"/>
      <c r="QY203" s="19"/>
      <c r="QZ203" s="48"/>
      <c r="RA203" s="48"/>
      <c r="RB203" s="19"/>
      <c r="RC203" s="19"/>
      <c r="RD203" s="19"/>
      <c r="RE203" s="19"/>
      <c r="RF203" s="19"/>
      <c r="RG203" s="19"/>
      <c r="RH203" s="48"/>
      <c r="RI203" s="48"/>
      <c r="RJ203" s="48"/>
      <c r="RK203" s="48"/>
      <c r="RL203" s="19"/>
      <c r="RM203" s="19"/>
    </row>
    <row r="204" spans="1:481">
      <c r="A204" s="19"/>
      <c r="B204" s="48"/>
      <c r="C204" s="48"/>
      <c r="D204" s="19"/>
      <c r="E204" s="19"/>
      <c r="F204" s="19"/>
      <c r="G204" s="19"/>
      <c r="H204" s="19"/>
      <c r="I204" s="19"/>
      <c r="J204" s="48"/>
      <c r="K204" s="48"/>
      <c r="L204" s="48"/>
      <c r="M204" s="48"/>
      <c r="N204" s="19"/>
      <c r="O204" s="19"/>
      <c r="P204" s="19"/>
      <c r="Q204" s="19"/>
      <c r="R204" s="48"/>
      <c r="S204" s="48"/>
      <c r="T204" s="19"/>
      <c r="U204" s="19"/>
      <c r="V204" s="19"/>
      <c r="W204" s="19"/>
      <c r="X204" s="19"/>
      <c r="Y204" s="19"/>
      <c r="Z204" s="48"/>
      <c r="AA204" s="48"/>
      <c r="AB204" s="48"/>
      <c r="AC204" s="48"/>
      <c r="AD204" s="19"/>
      <c r="AE204" s="19"/>
      <c r="AF204" s="19"/>
      <c r="AG204" s="48"/>
      <c r="AH204" s="48"/>
      <c r="AI204" s="19"/>
      <c r="AJ204" s="19"/>
      <c r="AK204" s="19"/>
      <c r="AL204" s="19"/>
      <c r="AM204" s="19"/>
      <c r="AN204" s="19"/>
      <c r="AO204" s="48"/>
      <c r="AP204" s="48"/>
      <c r="AQ204" s="48"/>
      <c r="AR204" s="48"/>
      <c r="AS204" s="19"/>
      <c r="AT204" s="19"/>
      <c r="AU204" s="19"/>
      <c r="AV204" s="48"/>
      <c r="AW204" s="48"/>
      <c r="AX204" s="19"/>
      <c r="AY204" s="19"/>
      <c r="AZ204" s="19"/>
      <c r="BA204" s="19"/>
      <c r="BB204" s="19"/>
      <c r="BC204" s="19"/>
      <c r="BD204" s="48"/>
      <c r="BE204" s="48"/>
      <c r="BF204" s="48"/>
      <c r="BG204" s="48"/>
      <c r="BH204" s="19"/>
      <c r="BI204" s="19"/>
      <c r="BJ204" s="19"/>
      <c r="BK204" s="19"/>
      <c r="BL204" s="48"/>
      <c r="BM204" s="48"/>
      <c r="BN204" s="19"/>
      <c r="BO204" s="19"/>
      <c r="BP204" s="19"/>
      <c r="BQ204" s="19"/>
      <c r="BR204" s="19"/>
      <c r="BS204" s="19"/>
      <c r="BT204" s="48"/>
      <c r="BU204" s="48"/>
      <c r="BV204" s="48"/>
      <c r="BW204" s="48"/>
      <c r="BX204" s="19"/>
      <c r="BY204" s="19"/>
      <c r="BZ204" s="19"/>
      <c r="CA204" s="19"/>
      <c r="CB204" s="48"/>
      <c r="CC204" s="48"/>
      <c r="CD204" s="19"/>
      <c r="CE204" s="19"/>
      <c r="CF204" s="19"/>
      <c r="CG204" s="19"/>
      <c r="CH204" s="19"/>
      <c r="CI204" s="19"/>
      <c r="CJ204" s="48"/>
      <c r="CK204" s="48"/>
      <c r="CL204" s="48"/>
      <c r="CM204" s="48"/>
      <c r="CN204" s="19"/>
      <c r="CO204" s="19"/>
      <c r="CP204" s="19"/>
      <c r="CQ204" s="48"/>
      <c r="CR204" s="48"/>
      <c r="CS204" s="19"/>
      <c r="CT204" s="19"/>
      <c r="CU204" s="19"/>
      <c r="CV204" s="19"/>
      <c r="CW204" s="19"/>
      <c r="CX204" s="19"/>
      <c r="CY204" s="48"/>
      <c r="CZ204" s="48"/>
      <c r="DA204" s="48"/>
      <c r="DB204" s="48"/>
      <c r="DC204" s="19"/>
      <c r="DD204" s="19"/>
      <c r="DE204" s="19"/>
      <c r="DF204" s="48"/>
      <c r="DG204" s="48"/>
      <c r="DH204" s="19"/>
      <c r="DI204" s="19"/>
      <c r="DJ204" s="19"/>
      <c r="DK204" s="19"/>
      <c r="DL204" s="19"/>
      <c r="DM204" s="19"/>
      <c r="DN204" s="48"/>
      <c r="DO204" s="48"/>
      <c r="DP204" s="48"/>
      <c r="DQ204" s="48"/>
      <c r="DR204" s="19"/>
      <c r="DS204" s="19"/>
      <c r="DT204" s="19"/>
      <c r="DU204" s="48"/>
      <c r="DV204" s="48"/>
      <c r="DW204" s="19"/>
      <c r="DX204" s="19"/>
      <c r="DY204" s="19"/>
      <c r="DZ204" s="19"/>
      <c r="EA204" s="19"/>
      <c r="EB204" s="19"/>
      <c r="EC204" s="48"/>
      <c r="ED204" s="48"/>
      <c r="EE204" s="48"/>
      <c r="EF204" s="48"/>
      <c r="EG204" s="19"/>
      <c r="EH204" s="19"/>
      <c r="EI204" s="19"/>
      <c r="EJ204" s="48"/>
      <c r="EK204" s="48"/>
      <c r="EL204" s="19"/>
      <c r="EM204" s="19"/>
      <c r="EN204" s="19"/>
      <c r="EO204" s="19"/>
      <c r="EP204" s="19"/>
      <c r="EQ204" s="19"/>
      <c r="ER204" s="48"/>
      <c r="ES204" s="48"/>
      <c r="ET204" s="48"/>
      <c r="EU204" s="48"/>
      <c r="EV204" s="19"/>
      <c r="EW204" s="19"/>
      <c r="EX204" s="19"/>
      <c r="EY204" s="48"/>
      <c r="EZ204" s="48"/>
      <c r="FA204" s="19"/>
      <c r="FB204" s="19"/>
      <c r="FC204" s="19"/>
      <c r="FD204" s="19"/>
      <c r="FE204" s="19"/>
      <c r="FF204" s="19"/>
      <c r="FG204" s="48"/>
      <c r="FH204" s="48"/>
      <c r="FI204" s="48"/>
      <c r="FJ204" s="48"/>
      <c r="FK204" s="19"/>
      <c r="FL204" s="19"/>
      <c r="FM204" s="19"/>
      <c r="FN204" s="48"/>
      <c r="FO204" s="48"/>
      <c r="FP204" s="19"/>
      <c r="FQ204" s="19"/>
      <c r="FR204" s="19"/>
      <c r="FS204" s="19"/>
      <c r="FT204" s="19"/>
      <c r="FU204" s="19"/>
      <c r="FV204" s="48"/>
      <c r="FW204" s="48"/>
      <c r="FX204" s="48"/>
      <c r="FY204" s="48"/>
      <c r="FZ204" s="19"/>
      <c r="GA204" s="19"/>
      <c r="GB204" s="19"/>
      <c r="GC204" s="48"/>
      <c r="GD204" s="48"/>
      <c r="GE204" s="19"/>
      <c r="GF204" s="19"/>
      <c r="GG204" s="19"/>
      <c r="GH204" s="19"/>
      <c r="GI204" s="19"/>
      <c r="GJ204" s="19"/>
      <c r="GK204" s="48"/>
      <c r="GL204" s="48"/>
      <c r="GM204" s="48"/>
      <c r="GN204" s="48"/>
      <c r="GO204" s="19"/>
      <c r="GP204" s="19"/>
      <c r="GQ204" s="19"/>
      <c r="GR204" s="48"/>
      <c r="GS204" s="48"/>
      <c r="GT204" s="19"/>
      <c r="GU204" s="19"/>
      <c r="GV204" s="19"/>
      <c r="GW204" s="19"/>
      <c r="GX204" s="19"/>
      <c r="GY204" s="19"/>
      <c r="GZ204" s="48"/>
      <c r="HA204" s="48"/>
      <c r="HB204" s="48"/>
      <c r="HC204" s="48"/>
      <c r="HD204" s="19"/>
      <c r="HE204" s="19"/>
      <c r="HF204" s="19"/>
      <c r="HG204" s="48"/>
      <c r="HH204" s="48"/>
      <c r="HI204" s="19"/>
      <c r="HJ204" s="19"/>
      <c r="HK204" s="19"/>
      <c r="HL204" s="19"/>
      <c r="HM204" s="19"/>
      <c r="HN204" s="19"/>
      <c r="HO204" s="48"/>
      <c r="HP204" s="48"/>
      <c r="HQ204" s="48"/>
      <c r="HR204" s="48"/>
      <c r="HS204" s="19"/>
      <c r="HT204" s="19"/>
      <c r="HU204" s="19"/>
      <c r="HV204" s="48"/>
      <c r="HW204" s="48"/>
      <c r="HX204" s="19"/>
      <c r="HY204" s="19"/>
      <c r="HZ204" s="19"/>
      <c r="IA204" s="19"/>
      <c r="IB204" s="19"/>
      <c r="IC204" s="19"/>
      <c r="ID204" s="48"/>
      <c r="IE204" s="48"/>
      <c r="IF204" s="48"/>
      <c r="IG204" s="48"/>
      <c r="IH204" s="19"/>
      <c r="II204" s="19"/>
      <c r="IJ204" s="19"/>
      <c r="IK204" s="48"/>
      <c r="IL204" s="48"/>
      <c r="IM204" s="19"/>
      <c r="IN204" s="19"/>
      <c r="IO204" s="19"/>
      <c r="IP204" s="19"/>
      <c r="IQ204" s="19"/>
      <c r="IR204" s="19"/>
      <c r="IS204" s="48"/>
      <c r="IT204" s="48"/>
      <c r="IU204" s="48"/>
      <c r="IV204" s="48"/>
      <c r="IW204" s="19"/>
      <c r="IX204" s="19"/>
      <c r="IY204" s="19"/>
      <c r="IZ204" s="48"/>
      <c r="JA204" s="48"/>
      <c r="JB204" s="19"/>
      <c r="JC204" s="19"/>
      <c r="JD204" s="19"/>
      <c r="JE204" s="19"/>
      <c r="JF204" s="19"/>
      <c r="JG204" s="19"/>
      <c r="JH204" s="48"/>
      <c r="JI204" s="48"/>
      <c r="JJ204" s="48"/>
      <c r="JK204" s="48"/>
      <c r="JL204" s="19"/>
      <c r="JM204" s="19"/>
      <c r="JN204" s="19"/>
      <c r="JO204" s="48"/>
      <c r="JP204" s="48"/>
      <c r="JQ204" s="19"/>
      <c r="JR204" s="19"/>
      <c r="JS204" s="19"/>
      <c r="JT204" s="19"/>
      <c r="JU204" s="19"/>
      <c r="JV204" s="19"/>
      <c r="JW204" s="48"/>
      <c r="JX204" s="48"/>
      <c r="JY204" s="48"/>
      <c r="JZ204" s="48"/>
      <c r="KA204" s="19"/>
      <c r="KB204" s="19"/>
      <c r="KC204" s="19"/>
      <c r="KD204" s="48"/>
      <c r="KE204" s="48"/>
      <c r="KF204" s="19"/>
      <c r="KG204" s="19"/>
      <c r="KH204" s="19"/>
      <c r="KI204" s="19"/>
      <c r="KJ204" s="19"/>
      <c r="KK204" s="19"/>
      <c r="KL204" s="48"/>
      <c r="KM204" s="48"/>
      <c r="KN204" s="48"/>
      <c r="KO204" s="48"/>
      <c r="KP204" s="19"/>
      <c r="KQ204" s="19"/>
      <c r="KR204" s="19"/>
      <c r="KS204" s="48"/>
      <c r="KT204" s="19"/>
      <c r="KU204" s="19"/>
      <c r="KV204" s="19"/>
      <c r="KW204" s="19"/>
      <c r="KX204" s="19"/>
      <c r="KY204" s="19"/>
      <c r="KZ204" s="19"/>
      <c r="LA204" s="48"/>
      <c r="LB204" s="48"/>
      <c r="LC204" s="48"/>
      <c r="LD204" s="48"/>
      <c r="LE204" s="19"/>
      <c r="LF204" s="19"/>
      <c r="LG204" s="19"/>
      <c r="LH204" s="19"/>
      <c r="LI204" s="19"/>
      <c r="LJ204" s="19"/>
      <c r="LK204" s="19"/>
      <c r="LL204" s="19"/>
      <c r="LM204" s="19"/>
      <c r="LN204" s="19"/>
      <c r="LO204" s="19"/>
      <c r="LP204" s="19"/>
      <c r="LQ204" s="19"/>
      <c r="LR204" s="19"/>
      <c r="LS204" s="19"/>
      <c r="LT204" s="19"/>
      <c r="LU204" s="19"/>
      <c r="LV204" s="48"/>
      <c r="LW204" s="48"/>
      <c r="LX204" s="48"/>
      <c r="LY204" s="48"/>
      <c r="LZ204" s="19"/>
      <c r="MA204" s="19"/>
      <c r="MB204" s="19"/>
      <c r="MC204" s="19"/>
      <c r="MD204" s="19"/>
      <c r="ME204" s="19"/>
      <c r="MF204" s="19"/>
      <c r="MG204" s="19"/>
      <c r="MH204" s="19"/>
      <c r="MI204" s="19"/>
      <c r="MJ204" s="19"/>
      <c r="MK204" s="19"/>
      <c r="ML204" s="19"/>
      <c r="MM204" s="19"/>
      <c r="MN204" s="19"/>
      <c r="MO204" s="19"/>
      <c r="MP204" s="19"/>
      <c r="MQ204" s="48"/>
      <c r="MR204" s="48"/>
      <c r="MS204" s="48"/>
      <c r="MT204" s="48"/>
      <c r="MU204" s="19"/>
      <c r="MV204" s="19"/>
      <c r="MW204" s="19"/>
      <c r="MX204" s="19"/>
      <c r="MY204" s="19"/>
      <c r="MZ204" s="19"/>
      <c r="NA204" s="19"/>
      <c r="NB204" s="19"/>
      <c r="NC204" s="19"/>
      <c r="ND204" s="19"/>
      <c r="NE204" s="19"/>
      <c r="NF204" s="19"/>
      <c r="NG204" s="19"/>
      <c r="NH204" s="19"/>
      <c r="NI204" s="19"/>
      <c r="NJ204" s="19"/>
      <c r="NK204" s="19"/>
      <c r="NL204" s="48"/>
      <c r="NM204" s="48"/>
      <c r="NN204" s="48"/>
      <c r="NO204" s="48"/>
      <c r="NP204" s="19"/>
      <c r="NQ204" s="19"/>
      <c r="NR204" s="19"/>
      <c r="NS204" s="19"/>
      <c r="NT204" s="19"/>
      <c r="NU204" s="19"/>
      <c r="NV204" s="19"/>
      <c r="NW204" s="19"/>
      <c r="NX204" s="19"/>
      <c r="NY204" s="19"/>
      <c r="NZ204" s="19"/>
      <c r="OA204" s="19"/>
      <c r="OB204" s="19"/>
      <c r="OC204" s="19"/>
      <c r="OD204" s="19"/>
      <c r="OE204" s="19"/>
      <c r="OF204" s="19"/>
      <c r="OG204" s="48"/>
      <c r="OH204" s="48"/>
      <c r="OI204" s="48"/>
      <c r="OJ204" s="48"/>
      <c r="OK204" s="19"/>
      <c r="OL204" s="19"/>
      <c r="OM204" s="19"/>
      <c r="ON204" s="19"/>
      <c r="OO204" s="19"/>
      <c r="OP204" s="19"/>
      <c r="OQ204" s="19"/>
      <c r="OR204" s="48"/>
      <c r="OS204" s="48"/>
      <c r="OT204" s="19"/>
      <c r="OU204" s="19"/>
      <c r="OV204" s="19"/>
      <c r="OW204" s="19"/>
      <c r="OX204" s="19"/>
      <c r="OY204" s="19"/>
      <c r="OZ204" s="48"/>
      <c r="PA204" s="48"/>
      <c r="PB204" s="48"/>
      <c r="PC204" s="48"/>
      <c r="PD204" s="19"/>
      <c r="PE204" s="19"/>
      <c r="PF204" s="19"/>
      <c r="PG204" s="48"/>
      <c r="PH204" s="48"/>
      <c r="PI204" s="19"/>
      <c r="PJ204" s="19"/>
      <c r="PK204" s="19"/>
      <c r="PL204" s="19"/>
      <c r="PM204" s="19"/>
      <c r="PN204" s="19"/>
      <c r="PO204" s="48"/>
      <c r="PP204" s="48"/>
      <c r="PQ204" s="48"/>
      <c r="PR204" s="48"/>
      <c r="PS204" s="19"/>
      <c r="PT204" s="19"/>
      <c r="PU204" s="19"/>
      <c r="PV204" s="48"/>
      <c r="PW204" s="48"/>
      <c r="PX204" s="19"/>
      <c r="PY204" s="19"/>
      <c r="PZ204" s="19"/>
      <c r="QA204" s="19"/>
      <c r="QB204" s="19"/>
      <c r="QC204" s="19"/>
      <c r="QD204" s="48"/>
      <c r="QE204" s="48"/>
      <c r="QF204" s="48"/>
      <c r="QG204" s="48"/>
      <c r="QH204" s="19"/>
      <c r="QI204" s="19"/>
      <c r="QJ204" s="19"/>
      <c r="QK204" s="48"/>
      <c r="QL204" s="48"/>
      <c r="QM204" s="19"/>
      <c r="QN204" s="19"/>
      <c r="QO204" s="19"/>
      <c r="QP204" s="19"/>
      <c r="QQ204" s="19"/>
      <c r="QR204" s="19"/>
      <c r="QS204" s="48"/>
      <c r="QT204" s="48"/>
      <c r="QU204" s="48"/>
      <c r="QV204" s="48"/>
      <c r="QW204" s="19"/>
      <c r="QX204" s="19"/>
      <c r="QY204" s="19"/>
      <c r="QZ204" s="48"/>
      <c r="RA204" s="48"/>
      <c r="RB204" s="19"/>
      <c r="RC204" s="19"/>
      <c r="RD204" s="19"/>
      <c r="RE204" s="19"/>
      <c r="RF204" s="19"/>
      <c r="RG204" s="19"/>
      <c r="RH204" s="48"/>
      <c r="RI204" s="48"/>
      <c r="RJ204" s="48"/>
      <c r="RK204" s="48"/>
      <c r="RL204" s="19"/>
      <c r="RM204" s="19"/>
    </row>
    <row r="205" spans="1:481">
      <c r="A205" s="19"/>
      <c r="B205" s="48"/>
      <c r="C205" s="48"/>
      <c r="D205" s="19"/>
      <c r="E205" s="19"/>
      <c r="F205" s="19"/>
      <c r="G205" s="19"/>
      <c r="H205" s="19"/>
      <c r="I205" s="19"/>
      <c r="J205" s="48"/>
      <c r="K205" s="48"/>
      <c r="L205" s="48"/>
      <c r="M205" s="48"/>
      <c r="N205" s="19"/>
      <c r="O205" s="19"/>
      <c r="P205" s="19"/>
      <c r="Q205" s="19"/>
      <c r="R205" s="48"/>
      <c r="S205" s="48"/>
      <c r="T205" s="19"/>
      <c r="U205" s="19"/>
      <c r="V205" s="19"/>
      <c r="W205" s="19"/>
      <c r="X205" s="19"/>
      <c r="Y205" s="19"/>
      <c r="Z205" s="48"/>
      <c r="AA205" s="48"/>
      <c r="AB205" s="48"/>
      <c r="AC205" s="48"/>
      <c r="AD205" s="19"/>
      <c r="AE205" s="19"/>
      <c r="AF205" s="19"/>
      <c r="AG205" s="48"/>
      <c r="AH205" s="48"/>
      <c r="AI205" s="19"/>
      <c r="AJ205" s="19"/>
      <c r="AK205" s="19"/>
      <c r="AL205" s="19"/>
      <c r="AM205" s="19"/>
      <c r="AN205" s="19"/>
      <c r="AO205" s="48"/>
      <c r="AP205" s="48"/>
      <c r="AQ205" s="48"/>
      <c r="AR205" s="48"/>
      <c r="AS205" s="19"/>
      <c r="AT205" s="19"/>
      <c r="AU205" s="19"/>
      <c r="AV205" s="48"/>
      <c r="AW205" s="48"/>
      <c r="AX205" s="19"/>
      <c r="AY205" s="19"/>
      <c r="AZ205" s="19"/>
      <c r="BA205" s="19"/>
      <c r="BB205" s="19"/>
      <c r="BC205" s="19"/>
      <c r="BD205" s="48"/>
      <c r="BE205" s="48"/>
      <c r="BF205" s="48"/>
      <c r="BG205" s="48"/>
      <c r="BH205" s="19"/>
      <c r="BI205" s="19"/>
      <c r="BJ205" s="19"/>
      <c r="BK205" s="19"/>
      <c r="BL205" s="48"/>
      <c r="BM205" s="48"/>
      <c r="BN205" s="19"/>
      <c r="BO205" s="19"/>
      <c r="BP205" s="19"/>
      <c r="BQ205" s="19"/>
      <c r="BR205" s="19"/>
      <c r="BS205" s="19"/>
      <c r="BT205" s="48"/>
      <c r="BU205" s="48"/>
      <c r="BV205" s="48"/>
      <c r="BW205" s="48"/>
      <c r="BX205" s="19"/>
      <c r="BY205" s="19"/>
      <c r="BZ205" s="19"/>
      <c r="CA205" s="19"/>
      <c r="CB205" s="48"/>
      <c r="CC205" s="48"/>
      <c r="CD205" s="19"/>
      <c r="CE205" s="19"/>
      <c r="CF205" s="19"/>
      <c r="CG205" s="19"/>
      <c r="CH205" s="19"/>
      <c r="CI205" s="19"/>
      <c r="CJ205" s="48"/>
      <c r="CK205" s="48"/>
      <c r="CL205" s="48"/>
      <c r="CM205" s="48"/>
      <c r="CN205" s="19"/>
      <c r="CO205" s="19"/>
      <c r="CP205" s="19"/>
      <c r="CQ205" s="48"/>
      <c r="CR205" s="48"/>
      <c r="CS205" s="19"/>
      <c r="CT205" s="19"/>
      <c r="CU205" s="19"/>
      <c r="CV205" s="19"/>
      <c r="CW205" s="19"/>
      <c r="CX205" s="19"/>
      <c r="CY205" s="48"/>
      <c r="CZ205" s="48"/>
      <c r="DA205" s="48"/>
      <c r="DB205" s="48"/>
      <c r="DC205" s="19"/>
      <c r="DD205" s="19"/>
      <c r="DE205" s="19"/>
      <c r="DF205" s="48"/>
      <c r="DG205" s="48"/>
      <c r="DH205" s="19"/>
      <c r="DI205" s="19"/>
      <c r="DJ205" s="19"/>
      <c r="DK205" s="19"/>
      <c r="DL205" s="19"/>
      <c r="DM205" s="19"/>
      <c r="DN205" s="48"/>
      <c r="DO205" s="48"/>
      <c r="DP205" s="48"/>
      <c r="DQ205" s="48"/>
      <c r="DR205" s="19"/>
      <c r="DS205" s="19"/>
      <c r="DT205" s="19"/>
      <c r="DU205" s="48"/>
      <c r="DV205" s="48"/>
      <c r="DW205" s="19"/>
      <c r="DX205" s="19"/>
      <c r="DY205" s="19"/>
      <c r="DZ205" s="19"/>
      <c r="EA205" s="19"/>
      <c r="EB205" s="19"/>
      <c r="EC205" s="48"/>
      <c r="ED205" s="48"/>
      <c r="EE205" s="48"/>
      <c r="EF205" s="48"/>
      <c r="EG205" s="19"/>
      <c r="EH205" s="19"/>
      <c r="EI205" s="19"/>
      <c r="EJ205" s="48"/>
      <c r="EK205" s="48"/>
      <c r="EL205" s="19"/>
      <c r="EM205" s="19"/>
      <c r="EN205" s="19"/>
      <c r="EO205" s="19"/>
      <c r="EP205" s="19"/>
      <c r="EQ205" s="19"/>
      <c r="ER205" s="48"/>
      <c r="ES205" s="48"/>
      <c r="ET205" s="48"/>
      <c r="EU205" s="48"/>
      <c r="EV205" s="19"/>
      <c r="EW205" s="19"/>
      <c r="EX205" s="19"/>
      <c r="EY205" s="48"/>
      <c r="EZ205" s="48"/>
      <c r="FA205" s="19"/>
      <c r="FB205" s="19"/>
      <c r="FC205" s="19"/>
      <c r="FD205" s="19"/>
      <c r="FE205" s="19"/>
      <c r="FF205" s="19"/>
      <c r="FG205" s="48"/>
      <c r="FH205" s="48"/>
      <c r="FI205" s="48"/>
      <c r="FJ205" s="48"/>
      <c r="FK205" s="19"/>
      <c r="FL205" s="19"/>
      <c r="FM205" s="19"/>
      <c r="FN205" s="48"/>
      <c r="FO205" s="48"/>
      <c r="FP205" s="19"/>
      <c r="FQ205" s="19"/>
      <c r="FR205" s="19"/>
      <c r="FS205" s="19"/>
      <c r="FT205" s="19"/>
      <c r="FU205" s="19"/>
      <c r="FV205" s="48"/>
      <c r="FW205" s="48"/>
      <c r="FX205" s="48"/>
      <c r="FY205" s="48"/>
      <c r="FZ205" s="19"/>
      <c r="GA205" s="19"/>
      <c r="GB205" s="19"/>
      <c r="GC205" s="48"/>
      <c r="GD205" s="48"/>
      <c r="GE205" s="19"/>
      <c r="GF205" s="19"/>
      <c r="GG205" s="19"/>
      <c r="GH205" s="19"/>
      <c r="GI205" s="19"/>
      <c r="GJ205" s="19"/>
      <c r="GK205" s="48"/>
      <c r="GL205" s="48"/>
      <c r="GM205" s="48"/>
      <c r="GN205" s="48"/>
      <c r="GO205" s="19"/>
      <c r="GP205" s="19"/>
      <c r="GQ205" s="19"/>
      <c r="GR205" s="48"/>
      <c r="GS205" s="48"/>
      <c r="GT205" s="19"/>
      <c r="GU205" s="19"/>
      <c r="GV205" s="19"/>
      <c r="GW205" s="19"/>
      <c r="GX205" s="19"/>
      <c r="GY205" s="19"/>
      <c r="GZ205" s="48"/>
      <c r="HA205" s="48"/>
      <c r="HB205" s="48"/>
      <c r="HC205" s="48"/>
      <c r="HD205" s="19"/>
      <c r="HE205" s="19"/>
      <c r="HF205" s="19"/>
      <c r="HG205" s="48"/>
      <c r="HH205" s="48"/>
      <c r="HI205" s="19"/>
      <c r="HJ205" s="19"/>
      <c r="HK205" s="19"/>
      <c r="HL205" s="19"/>
      <c r="HM205" s="19"/>
      <c r="HN205" s="19"/>
      <c r="HO205" s="48"/>
      <c r="HP205" s="48"/>
      <c r="HQ205" s="48"/>
      <c r="HR205" s="48"/>
      <c r="HS205" s="19"/>
      <c r="HT205" s="19"/>
      <c r="HU205" s="19"/>
      <c r="HV205" s="48"/>
      <c r="HW205" s="48"/>
      <c r="HX205" s="19"/>
      <c r="HY205" s="19"/>
      <c r="HZ205" s="19"/>
      <c r="IA205" s="19"/>
      <c r="IB205" s="19"/>
      <c r="IC205" s="19"/>
      <c r="ID205" s="48"/>
      <c r="IE205" s="48"/>
      <c r="IF205" s="48"/>
      <c r="IG205" s="48"/>
      <c r="IH205" s="19"/>
      <c r="II205" s="19"/>
      <c r="IJ205" s="19"/>
      <c r="IK205" s="48"/>
      <c r="IL205" s="48"/>
      <c r="IM205" s="19"/>
      <c r="IN205" s="19"/>
      <c r="IO205" s="19"/>
      <c r="IP205" s="19"/>
      <c r="IQ205" s="19"/>
      <c r="IR205" s="19"/>
      <c r="IS205" s="48"/>
      <c r="IT205" s="48"/>
      <c r="IU205" s="48"/>
      <c r="IV205" s="48"/>
      <c r="IW205" s="19"/>
      <c r="IX205" s="19"/>
      <c r="IY205" s="19"/>
      <c r="IZ205" s="48"/>
      <c r="JA205" s="48"/>
      <c r="JB205" s="19"/>
      <c r="JC205" s="19"/>
      <c r="JD205" s="19"/>
      <c r="JE205" s="19"/>
      <c r="JF205" s="19"/>
      <c r="JG205" s="19"/>
      <c r="JH205" s="48"/>
      <c r="JI205" s="48"/>
      <c r="JJ205" s="48"/>
      <c r="JK205" s="48"/>
      <c r="JL205" s="19"/>
      <c r="JM205" s="19"/>
      <c r="JN205" s="19"/>
      <c r="JO205" s="48"/>
      <c r="JP205" s="48"/>
      <c r="JQ205" s="19"/>
      <c r="JR205" s="19"/>
      <c r="JS205" s="19"/>
      <c r="JT205" s="19"/>
      <c r="JU205" s="19"/>
      <c r="JV205" s="19"/>
      <c r="JW205" s="48"/>
      <c r="JX205" s="48"/>
      <c r="JY205" s="48"/>
      <c r="JZ205" s="48"/>
      <c r="KA205" s="19"/>
      <c r="KB205" s="19"/>
      <c r="KC205" s="19"/>
      <c r="KD205" s="48"/>
      <c r="KE205" s="48"/>
      <c r="KF205" s="19"/>
      <c r="KG205" s="19"/>
      <c r="KH205" s="19"/>
      <c r="KI205" s="19"/>
      <c r="KJ205" s="19"/>
      <c r="KK205" s="19"/>
      <c r="KL205" s="48"/>
      <c r="KM205" s="48"/>
      <c r="KN205" s="48"/>
      <c r="KO205" s="48"/>
      <c r="KP205" s="19"/>
      <c r="KQ205" s="19"/>
      <c r="KR205" s="19"/>
      <c r="KS205" s="48"/>
      <c r="KT205" s="19"/>
      <c r="KU205" s="19"/>
      <c r="KV205" s="19"/>
      <c r="KW205" s="19"/>
      <c r="KX205" s="19"/>
      <c r="KY205" s="19"/>
      <c r="KZ205" s="19"/>
      <c r="LA205" s="48"/>
      <c r="LB205" s="48"/>
      <c r="LC205" s="48"/>
      <c r="LD205" s="48"/>
      <c r="LE205" s="19"/>
      <c r="LF205" s="19"/>
      <c r="LG205" s="19"/>
      <c r="LH205" s="19"/>
      <c r="LI205" s="19"/>
      <c r="LJ205" s="19"/>
      <c r="LK205" s="19"/>
      <c r="LL205" s="19"/>
      <c r="LM205" s="19"/>
      <c r="LN205" s="19"/>
      <c r="LO205" s="19"/>
      <c r="LP205" s="19"/>
      <c r="LQ205" s="19"/>
      <c r="LR205" s="19"/>
      <c r="LS205" s="19"/>
      <c r="LT205" s="19"/>
      <c r="LU205" s="19"/>
      <c r="LV205" s="48"/>
      <c r="LW205" s="48"/>
      <c r="LX205" s="48"/>
      <c r="LY205" s="48"/>
      <c r="LZ205" s="19"/>
      <c r="MA205" s="19"/>
      <c r="MB205" s="19"/>
      <c r="MC205" s="19"/>
      <c r="MD205" s="19"/>
      <c r="ME205" s="19"/>
      <c r="MF205" s="19"/>
      <c r="MG205" s="19"/>
      <c r="MH205" s="19"/>
      <c r="MI205" s="19"/>
      <c r="MJ205" s="19"/>
      <c r="MK205" s="19"/>
      <c r="ML205" s="19"/>
      <c r="MM205" s="19"/>
      <c r="MN205" s="19"/>
      <c r="MO205" s="19"/>
      <c r="MP205" s="19"/>
      <c r="MQ205" s="48"/>
      <c r="MR205" s="48"/>
      <c r="MS205" s="48"/>
      <c r="MT205" s="48"/>
      <c r="MU205" s="19"/>
      <c r="MV205" s="19"/>
      <c r="MW205" s="19"/>
      <c r="MX205" s="19"/>
      <c r="MY205" s="19"/>
      <c r="MZ205" s="19"/>
      <c r="NA205" s="19"/>
      <c r="NB205" s="19"/>
      <c r="NC205" s="19"/>
      <c r="ND205" s="19"/>
      <c r="NE205" s="19"/>
      <c r="NF205" s="19"/>
      <c r="NG205" s="19"/>
      <c r="NH205" s="19"/>
      <c r="NI205" s="19"/>
      <c r="NJ205" s="19"/>
      <c r="NK205" s="19"/>
      <c r="NL205" s="48"/>
      <c r="NM205" s="48"/>
      <c r="NN205" s="48"/>
      <c r="NO205" s="48"/>
      <c r="NP205" s="19"/>
      <c r="NQ205" s="19"/>
      <c r="NR205" s="19"/>
      <c r="NS205" s="19"/>
      <c r="NT205" s="19"/>
      <c r="NU205" s="19"/>
      <c r="NV205" s="19"/>
      <c r="NW205" s="19"/>
      <c r="NX205" s="19"/>
      <c r="NY205" s="19"/>
      <c r="NZ205" s="19"/>
      <c r="OA205" s="19"/>
      <c r="OB205" s="19"/>
      <c r="OC205" s="19"/>
      <c r="OD205" s="19"/>
      <c r="OE205" s="19"/>
      <c r="OF205" s="19"/>
      <c r="OG205" s="48"/>
      <c r="OH205" s="48"/>
      <c r="OI205" s="48"/>
      <c r="OJ205" s="48"/>
      <c r="OK205" s="19"/>
      <c r="OL205" s="19"/>
      <c r="OM205" s="19"/>
      <c r="ON205" s="19"/>
      <c r="OO205" s="19"/>
      <c r="OP205" s="19"/>
      <c r="OQ205" s="19"/>
      <c r="OR205" s="48"/>
      <c r="OS205" s="48"/>
      <c r="OT205" s="19"/>
      <c r="OU205" s="19"/>
      <c r="OV205" s="19"/>
      <c r="OW205" s="19"/>
      <c r="OX205" s="19"/>
      <c r="OY205" s="19"/>
      <c r="OZ205" s="48"/>
      <c r="PA205" s="48"/>
      <c r="PB205" s="48"/>
      <c r="PC205" s="48"/>
      <c r="PD205" s="19"/>
      <c r="PE205" s="19"/>
      <c r="PF205" s="19"/>
      <c r="PG205" s="48"/>
      <c r="PH205" s="48"/>
      <c r="PI205" s="19"/>
      <c r="PJ205" s="19"/>
      <c r="PK205" s="19"/>
      <c r="PL205" s="19"/>
      <c r="PM205" s="19"/>
      <c r="PN205" s="19"/>
      <c r="PO205" s="48"/>
      <c r="PP205" s="48"/>
      <c r="PQ205" s="48"/>
      <c r="PR205" s="48"/>
      <c r="PS205" s="19"/>
      <c r="PT205" s="19"/>
      <c r="PU205" s="19"/>
      <c r="PV205" s="48"/>
      <c r="PW205" s="48"/>
      <c r="PX205" s="19"/>
      <c r="PY205" s="19"/>
      <c r="PZ205" s="19"/>
      <c r="QA205" s="19"/>
      <c r="QB205" s="19"/>
      <c r="QC205" s="19"/>
      <c r="QD205" s="48"/>
      <c r="QE205" s="48"/>
      <c r="QF205" s="48"/>
      <c r="QG205" s="48"/>
      <c r="QH205" s="19"/>
      <c r="QI205" s="19"/>
      <c r="QJ205" s="19"/>
      <c r="QK205" s="48"/>
      <c r="QL205" s="48"/>
      <c r="QM205" s="19"/>
      <c r="QN205" s="19"/>
      <c r="QO205" s="19"/>
      <c r="QP205" s="19"/>
      <c r="QQ205" s="19"/>
      <c r="QR205" s="19"/>
      <c r="QS205" s="48"/>
      <c r="QT205" s="48"/>
      <c r="QU205" s="48"/>
      <c r="QV205" s="48"/>
      <c r="QW205" s="19"/>
      <c r="QX205" s="19"/>
      <c r="QY205" s="19"/>
      <c r="QZ205" s="48"/>
      <c r="RA205" s="48"/>
      <c r="RB205" s="19"/>
      <c r="RC205" s="19"/>
      <c r="RD205" s="19"/>
      <c r="RE205" s="19"/>
      <c r="RF205" s="19"/>
      <c r="RG205" s="19"/>
      <c r="RH205" s="48"/>
      <c r="RI205" s="48"/>
      <c r="RJ205" s="48"/>
      <c r="RK205" s="48"/>
      <c r="RL205" s="19"/>
      <c r="RM205" s="19"/>
    </row>
    <row r="206" spans="1:481">
      <c r="A206" s="19"/>
      <c r="B206" s="48"/>
      <c r="C206" s="48"/>
      <c r="D206" s="19"/>
      <c r="E206" s="19"/>
      <c r="F206" s="19"/>
      <c r="G206" s="19"/>
      <c r="H206" s="19"/>
      <c r="I206" s="19"/>
      <c r="J206" s="48"/>
      <c r="K206" s="48"/>
      <c r="L206" s="48"/>
      <c r="M206" s="48"/>
      <c r="N206" s="19"/>
      <c r="O206" s="19"/>
      <c r="P206" s="19"/>
      <c r="Q206" s="19"/>
      <c r="R206" s="48"/>
      <c r="S206" s="48"/>
      <c r="T206" s="19"/>
      <c r="U206" s="19"/>
      <c r="V206" s="19"/>
      <c r="W206" s="19"/>
      <c r="X206" s="19"/>
      <c r="Y206" s="19"/>
      <c r="Z206" s="48"/>
      <c r="AA206" s="48"/>
      <c r="AB206" s="48"/>
      <c r="AC206" s="48"/>
      <c r="AD206" s="19"/>
      <c r="AE206" s="19"/>
      <c r="AF206" s="19"/>
      <c r="AG206" s="48"/>
      <c r="AH206" s="48"/>
      <c r="AI206" s="19"/>
      <c r="AJ206" s="19"/>
      <c r="AK206" s="19"/>
      <c r="AL206" s="19"/>
      <c r="AM206" s="19"/>
      <c r="AN206" s="19"/>
      <c r="AO206" s="48"/>
      <c r="AP206" s="48"/>
      <c r="AQ206" s="48"/>
      <c r="AR206" s="48"/>
      <c r="AS206" s="19"/>
      <c r="AT206" s="19"/>
      <c r="AU206" s="19"/>
      <c r="AV206" s="48"/>
      <c r="AW206" s="48"/>
      <c r="AX206" s="19"/>
      <c r="AY206" s="19"/>
      <c r="AZ206" s="19"/>
      <c r="BA206" s="19"/>
      <c r="BB206" s="19"/>
      <c r="BC206" s="19"/>
      <c r="BD206" s="48"/>
      <c r="BE206" s="48"/>
      <c r="BF206" s="48"/>
      <c r="BG206" s="48"/>
      <c r="BH206" s="19"/>
      <c r="BI206" s="19"/>
      <c r="BJ206" s="19"/>
      <c r="BK206" s="19"/>
      <c r="BL206" s="48"/>
      <c r="BM206" s="48"/>
      <c r="BN206" s="19"/>
      <c r="BO206" s="19"/>
      <c r="BP206" s="19"/>
      <c r="BQ206" s="19"/>
      <c r="BR206" s="19"/>
      <c r="BS206" s="19"/>
      <c r="BT206" s="48"/>
      <c r="BU206" s="48"/>
      <c r="BV206" s="48"/>
      <c r="BW206" s="48"/>
      <c r="BX206" s="19"/>
      <c r="BY206" s="19"/>
      <c r="BZ206" s="19"/>
      <c r="CA206" s="19"/>
      <c r="CB206" s="48"/>
      <c r="CC206" s="48"/>
      <c r="CD206" s="19"/>
      <c r="CE206" s="19"/>
      <c r="CF206" s="19"/>
      <c r="CG206" s="19"/>
      <c r="CH206" s="19"/>
      <c r="CI206" s="19"/>
      <c r="CJ206" s="48"/>
      <c r="CK206" s="48"/>
      <c r="CL206" s="48"/>
      <c r="CM206" s="48"/>
      <c r="CN206" s="19"/>
      <c r="CO206" s="19"/>
      <c r="CP206" s="19"/>
      <c r="CQ206" s="48"/>
      <c r="CR206" s="48"/>
      <c r="CS206" s="19"/>
      <c r="CT206" s="19"/>
      <c r="CU206" s="19"/>
      <c r="CV206" s="19"/>
      <c r="CW206" s="19"/>
      <c r="CX206" s="19"/>
      <c r="CY206" s="48"/>
      <c r="CZ206" s="48"/>
      <c r="DA206" s="48"/>
      <c r="DB206" s="48"/>
      <c r="DC206" s="19"/>
      <c r="DD206" s="19"/>
      <c r="DE206" s="19"/>
      <c r="DF206" s="48"/>
      <c r="DG206" s="48"/>
      <c r="DH206" s="19"/>
      <c r="DI206" s="19"/>
      <c r="DJ206" s="19"/>
      <c r="DK206" s="19"/>
      <c r="DL206" s="19"/>
      <c r="DM206" s="19"/>
      <c r="DN206" s="48"/>
      <c r="DO206" s="48"/>
      <c r="DP206" s="48"/>
      <c r="DQ206" s="48"/>
      <c r="DR206" s="19"/>
      <c r="DS206" s="19"/>
      <c r="DT206" s="19"/>
      <c r="DU206" s="48"/>
      <c r="DV206" s="48"/>
      <c r="DW206" s="19"/>
      <c r="DX206" s="19"/>
      <c r="DY206" s="19"/>
      <c r="DZ206" s="19"/>
      <c r="EA206" s="19"/>
      <c r="EB206" s="19"/>
      <c r="EC206" s="48"/>
      <c r="ED206" s="48"/>
      <c r="EE206" s="48"/>
      <c r="EF206" s="48"/>
      <c r="EG206" s="19"/>
      <c r="EH206" s="19"/>
      <c r="EI206" s="19"/>
      <c r="EJ206" s="48"/>
      <c r="EK206" s="48"/>
      <c r="EL206" s="19"/>
      <c r="EM206" s="19"/>
      <c r="EN206" s="19"/>
      <c r="EO206" s="19"/>
      <c r="EP206" s="19"/>
      <c r="EQ206" s="19"/>
      <c r="ER206" s="48"/>
      <c r="ES206" s="48"/>
      <c r="ET206" s="48"/>
      <c r="EU206" s="48"/>
      <c r="EV206" s="19"/>
      <c r="EW206" s="19"/>
      <c r="EX206" s="19"/>
      <c r="EY206" s="48"/>
      <c r="EZ206" s="48"/>
      <c r="FA206" s="19"/>
      <c r="FB206" s="19"/>
      <c r="FC206" s="19"/>
      <c r="FD206" s="19"/>
      <c r="FE206" s="19"/>
      <c r="FF206" s="19"/>
      <c r="FG206" s="48"/>
      <c r="FH206" s="48"/>
      <c r="FI206" s="48"/>
      <c r="FJ206" s="48"/>
      <c r="FK206" s="19"/>
      <c r="FL206" s="19"/>
      <c r="FM206" s="19"/>
      <c r="FN206" s="48"/>
      <c r="FO206" s="48"/>
      <c r="FP206" s="19"/>
      <c r="FQ206" s="19"/>
      <c r="FR206" s="19"/>
      <c r="FS206" s="19"/>
      <c r="FT206" s="19"/>
      <c r="FU206" s="19"/>
      <c r="FV206" s="48"/>
      <c r="FW206" s="48"/>
      <c r="FX206" s="48"/>
      <c r="FY206" s="48"/>
      <c r="FZ206" s="19"/>
      <c r="GA206" s="19"/>
      <c r="GB206" s="19"/>
      <c r="GC206" s="48"/>
      <c r="GD206" s="48"/>
      <c r="GE206" s="19"/>
      <c r="GF206" s="19"/>
      <c r="GG206" s="19"/>
      <c r="GH206" s="19"/>
      <c r="GI206" s="19"/>
      <c r="GJ206" s="19"/>
      <c r="GK206" s="48"/>
      <c r="GL206" s="48"/>
      <c r="GM206" s="48"/>
      <c r="GN206" s="48"/>
      <c r="GO206" s="19"/>
      <c r="GP206" s="19"/>
      <c r="GQ206" s="19"/>
      <c r="GR206" s="48"/>
      <c r="GS206" s="48"/>
      <c r="GT206" s="19"/>
      <c r="GU206" s="19"/>
      <c r="GV206" s="19"/>
      <c r="GW206" s="19"/>
      <c r="GX206" s="19"/>
      <c r="GY206" s="19"/>
      <c r="GZ206" s="48"/>
      <c r="HA206" s="48"/>
      <c r="HB206" s="48"/>
      <c r="HC206" s="48"/>
      <c r="HD206" s="19"/>
      <c r="HE206" s="19"/>
      <c r="HF206" s="19"/>
      <c r="HG206" s="48"/>
      <c r="HH206" s="48"/>
      <c r="HI206" s="19"/>
      <c r="HJ206" s="19"/>
      <c r="HK206" s="19"/>
      <c r="HL206" s="19"/>
      <c r="HM206" s="19"/>
      <c r="HN206" s="19"/>
      <c r="HO206" s="48"/>
      <c r="HP206" s="48"/>
      <c r="HQ206" s="48"/>
      <c r="HR206" s="48"/>
      <c r="HS206" s="19"/>
      <c r="HT206" s="19"/>
      <c r="HU206" s="19"/>
      <c r="HV206" s="48"/>
      <c r="HW206" s="48"/>
      <c r="HX206" s="19"/>
      <c r="HY206" s="19"/>
      <c r="HZ206" s="19"/>
      <c r="IA206" s="19"/>
      <c r="IB206" s="19"/>
      <c r="IC206" s="19"/>
      <c r="ID206" s="48"/>
      <c r="IE206" s="48"/>
      <c r="IF206" s="48"/>
      <c r="IG206" s="48"/>
      <c r="IH206" s="19"/>
      <c r="II206" s="19"/>
      <c r="IJ206" s="19"/>
      <c r="IK206" s="48"/>
      <c r="IL206" s="48"/>
      <c r="IM206" s="19"/>
      <c r="IN206" s="19"/>
      <c r="IO206" s="19"/>
      <c r="IP206" s="19"/>
      <c r="IQ206" s="19"/>
      <c r="IR206" s="19"/>
      <c r="IS206" s="48"/>
      <c r="IT206" s="48"/>
      <c r="IU206" s="48"/>
      <c r="IV206" s="48"/>
      <c r="IW206" s="19"/>
      <c r="IX206" s="19"/>
      <c r="IY206" s="19"/>
      <c r="IZ206" s="48"/>
      <c r="JA206" s="48"/>
      <c r="JB206" s="19"/>
      <c r="JC206" s="19"/>
      <c r="JD206" s="19"/>
      <c r="JE206" s="19"/>
      <c r="JF206" s="19"/>
      <c r="JG206" s="19"/>
      <c r="JH206" s="48"/>
      <c r="JI206" s="48"/>
      <c r="JJ206" s="48"/>
      <c r="JK206" s="48"/>
      <c r="JL206" s="19"/>
      <c r="JM206" s="19"/>
      <c r="JN206" s="19"/>
      <c r="JO206" s="48"/>
      <c r="JP206" s="48"/>
      <c r="JQ206" s="19"/>
      <c r="JR206" s="19"/>
      <c r="JS206" s="19"/>
      <c r="JT206" s="19"/>
      <c r="JU206" s="19"/>
      <c r="JV206" s="19"/>
      <c r="JW206" s="48"/>
      <c r="JX206" s="48"/>
      <c r="JY206" s="48"/>
      <c r="JZ206" s="48"/>
      <c r="KA206" s="19"/>
      <c r="KB206" s="19"/>
      <c r="KC206" s="19"/>
      <c r="KD206" s="48"/>
      <c r="KE206" s="48"/>
      <c r="KF206" s="19"/>
      <c r="KG206" s="19"/>
      <c r="KH206" s="19"/>
      <c r="KI206" s="19"/>
      <c r="KJ206" s="19"/>
      <c r="KK206" s="19"/>
      <c r="KL206" s="48"/>
      <c r="KM206" s="48"/>
      <c r="KN206" s="48"/>
      <c r="KO206" s="48"/>
      <c r="KP206" s="19"/>
      <c r="KQ206" s="19"/>
      <c r="KR206" s="19"/>
      <c r="KS206" s="48"/>
      <c r="KT206" s="19"/>
      <c r="KU206" s="19"/>
      <c r="KV206" s="19"/>
      <c r="KW206" s="19"/>
      <c r="KX206" s="19"/>
      <c r="KY206" s="19"/>
      <c r="KZ206" s="19"/>
      <c r="LA206" s="48"/>
      <c r="LB206" s="48"/>
      <c r="LC206" s="48"/>
      <c r="LD206" s="48"/>
      <c r="LE206" s="19"/>
      <c r="LF206" s="19"/>
      <c r="LG206" s="19"/>
      <c r="LH206" s="19"/>
      <c r="LI206" s="19"/>
      <c r="LJ206" s="19"/>
      <c r="LK206" s="19"/>
      <c r="LL206" s="19"/>
      <c r="LM206" s="19"/>
      <c r="LN206" s="19"/>
      <c r="LO206" s="19"/>
      <c r="LP206" s="19"/>
      <c r="LQ206" s="19"/>
      <c r="LR206" s="19"/>
      <c r="LS206" s="19"/>
      <c r="LT206" s="19"/>
      <c r="LU206" s="19"/>
      <c r="LV206" s="48"/>
      <c r="LW206" s="48"/>
      <c r="LX206" s="48"/>
      <c r="LY206" s="48"/>
      <c r="LZ206" s="19"/>
      <c r="MA206" s="19"/>
      <c r="MB206" s="19"/>
      <c r="MC206" s="19"/>
      <c r="MD206" s="19"/>
      <c r="ME206" s="19"/>
      <c r="MF206" s="19"/>
      <c r="MG206" s="19"/>
      <c r="MH206" s="19"/>
      <c r="MI206" s="19"/>
      <c r="MJ206" s="19"/>
      <c r="MK206" s="19"/>
      <c r="ML206" s="19"/>
      <c r="MM206" s="19"/>
      <c r="MN206" s="19"/>
      <c r="MO206" s="19"/>
      <c r="MP206" s="19"/>
      <c r="MQ206" s="48"/>
      <c r="MR206" s="48"/>
      <c r="MS206" s="48"/>
      <c r="MT206" s="48"/>
      <c r="MU206" s="19"/>
      <c r="MV206" s="19"/>
      <c r="MW206" s="19"/>
      <c r="MX206" s="19"/>
      <c r="MY206" s="19"/>
      <c r="MZ206" s="19"/>
      <c r="NA206" s="19"/>
      <c r="NB206" s="19"/>
      <c r="NC206" s="19"/>
      <c r="ND206" s="19"/>
      <c r="NE206" s="19"/>
      <c r="NF206" s="19"/>
      <c r="NG206" s="19"/>
      <c r="NH206" s="19"/>
      <c r="NI206" s="19"/>
      <c r="NJ206" s="19"/>
      <c r="NK206" s="19"/>
      <c r="NL206" s="48"/>
      <c r="NM206" s="48"/>
      <c r="NN206" s="48"/>
      <c r="NO206" s="48"/>
      <c r="NP206" s="19"/>
      <c r="NQ206" s="19"/>
      <c r="NR206" s="19"/>
      <c r="NS206" s="19"/>
      <c r="NT206" s="19"/>
      <c r="NU206" s="19"/>
      <c r="NV206" s="19"/>
      <c r="NW206" s="19"/>
      <c r="NX206" s="19"/>
      <c r="NY206" s="19"/>
      <c r="NZ206" s="19"/>
      <c r="OA206" s="19"/>
      <c r="OB206" s="19"/>
      <c r="OC206" s="19"/>
      <c r="OD206" s="19"/>
      <c r="OE206" s="19"/>
      <c r="OF206" s="19"/>
      <c r="OG206" s="48"/>
      <c r="OH206" s="48"/>
      <c r="OI206" s="48"/>
      <c r="OJ206" s="48"/>
      <c r="OK206" s="19"/>
      <c r="OL206" s="19"/>
      <c r="OM206" s="19"/>
      <c r="ON206" s="19"/>
      <c r="OO206" s="19"/>
      <c r="OP206" s="19"/>
      <c r="OQ206" s="19"/>
      <c r="OR206" s="48"/>
      <c r="OS206" s="48"/>
      <c r="OT206" s="19"/>
      <c r="OU206" s="19"/>
      <c r="OV206" s="19"/>
      <c r="OW206" s="19"/>
      <c r="OX206" s="19"/>
      <c r="OY206" s="19"/>
      <c r="OZ206" s="48"/>
      <c r="PA206" s="48"/>
      <c r="PB206" s="48"/>
      <c r="PC206" s="48"/>
      <c r="PD206" s="19"/>
      <c r="PE206" s="19"/>
      <c r="PF206" s="19"/>
      <c r="PG206" s="48"/>
      <c r="PH206" s="48"/>
      <c r="PI206" s="19"/>
      <c r="PJ206" s="19"/>
      <c r="PK206" s="19"/>
      <c r="PL206" s="19"/>
      <c r="PM206" s="19"/>
      <c r="PN206" s="19"/>
      <c r="PO206" s="48"/>
      <c r="PP206" s="48"/>
      <c r="PQ206" s="48"/>
      <c r="PR206" s="48"/>
      <c r="PS206" s="19"/>
      <c r="PT206" s="19"/>
      <c r="PU206" s="19"/>
      <c r="PV206" s="48"/>
      <c r="PW206" s="48"/>
      <c r="PX206" s="19"/>
      <c r="PY206" s="19"/>
      <c r="PZ206" s="19"/>
      <c r="QA206" s="19"/>
      <c r="QB206" s="19"/>
      <c r="QC206" s="19"/>
      <c r="QD206" s="48"/>
      <c r="QE206" s="48"/>
      <c r="QF206" s="48"/>
      <c r="QG206" s="48"/>
      <c r="QH206" s="19"/>
      <c r="QI206" s="19"/>
      <c r="QJ206" s="19"/>
      <c r="QK206" s="48"/>
      <c r="QL206" s="48"/>
      <c r="QM206" s="19"/>
      <c r="QN206" s="19"/>
      <c r="QO206" s="19"/>
      <c r="QP206" s="19"/>
      <c r="QQ206" s="19"/>
      <c r="QR206" s="19"/>
      <c r="QS206" s="48"/>
      <c r="QT206" s="48"/>
      <c r="QU206" s="48"/>
      <c r="QV206" s="48"/>
      <c r="QW206" s="19"/>
      <c r="QX206" s="19"/>
      <c r="QY206" s="19"/>
      <c r="QZ206" s="48"/>
      <c r="RA206" s="48"/>
      <c r="RB206" s="19"/>
      <c r="RC206" s="19"/>
      <c r="RD206" s="19"/>
      <c r="RE206" s="19"/>
      <c r="RF206" s="19"/>
      <c r="RG206" s="19"/>
      <c r="RH206" s="48"/>
      <c r="RI206" s="48"/>
      <c r="RJ206" s="48"/>
      <c r="RK206" s="48"/>
      <c r="RL206" s="19"/>
      <c r="RM206" s="19"/>
    </row>
    <row r="207" spans="1:481">
      <c r="A207" s="19"/>
      <c r="B207" s="48"/>
      <c r="C207" s="48"/>
      <c r="D207" s="19"/>
      <c r="E207" s="19"/>
      <c r="F207" s="19"/>
      <c r="G207" s="19"/>
      <c r="H207" s="19"/>
      <c r="I207" s="19"/>
      <c r="J207" s="48"/>
      <c r="K207" s="48"/>
      <c r="L207" s="48"/>
      <c r="M207" s="48"/>
      <c r="N207" s="19"/>
      <c r="O207" s="19"/>
      <c r="P207" s="19"/>
      <c r="Q207" s="19"/>
      <c r="R207" s="48"/>
      <c r="S207" s="48"/>
      <c r="T207" s="19"/>
      <c r="U207" s="19"/>
      <c r="V207" s="19"/>
      <c r="W207" s="19"/>
      <c r="X207" s="19"/>
      <c r="Y207" s="19"/>
      <c r="Z207" s="48"/>
      <c r="AA207" s="48"/>
      <c r="AB207" s="48"/>
      <c r="AC207" s="48"/>
      <c r="AD207" s="19"/>
      <c r="AE207" s="19"/>
      <c r="AF207" s="19"/>
      <c r="AG207" s="48"/>
      <c r="AH207" s="48"/>
      <c r="AI207" s="19"/>
      <c r="AJ207" s="19"/>
      <c r="AK207" s="19"/>
      <c r="AL207" s="19"/>
      <c r="AM207" s="19"/>
      <c r="AN207" s="19"/>
      <c r="AO207" s="48"/>
      <c r="AP207" s="48"/>
      <c r="AQ207" s="48"/>
      <c r="AR207" s="48"/>
      <c r="AS207" s="19"/>
      <c r="AT207" s="19"/>
      <c r="AU207" s="19"/>
      <c r="AV207" s="48"/>
      <c r="AW207" s="48"/>
      <c r="AX207" s="19"/>
      <c r="AY207" s="19"/>
      <c r="AZ207" s="19"/>
      <c r="BA207" s="19"/>
      <c r="BB207" s="19"/>
      <c r="BC207" s="19"/>
      <c r="BD207" s="48"/>
      <c r="BE207" s="48"/>
      <c r="BF207" s="48"/>
      <c r="BG207" s="48"/>
      <c r="BH207" s="19"/>
      <c r="BI207" s="19"/>
      <c r="BJ207" s="19"/>
      <c r="BK207" s="19"/>
      <c r="BL207" s="48"/>
      <c r="BM207" s="48"/>
      <c r="BN207" s="19"/>
      <c r="BO207" s="19"/>
      <c r="BP207" s="19"/>
      <c r="BQ207" s="19"/>
      <c r="BR207" s="19"/>
      <c r="BS207" s="19"/>
      <c r="BT207" s="48"/>
      <c r="BU207" s="48"/>
      <c r="BV207" s="48"/>
      <c r="BW207" s="48"/>
      <c r="BX207" s="19"/>
      <c r="BY207" s="19"/>
      <c r="BZ207" s="19"/>
      <c r="CA207" s="19"/>
      <c r="CB207" s="48"/>
      <c r="CC207" s="48"/>
      <c r="CD207" s="19"/>
      <c r="CE207" s="19"/>
      <c r="CF207" s="19"/>
      <c r="CG207" s="19"/>
      <c r="CH207" s="19"/>
      <c r="CI207" s="19"/>
      <c r="CJ207" s="48"/>
      <c r="CK207" s="48"/>
      <c r="CL207" s="48"/>
      <c r="CM207" s="48"/>
      <c r="CN207" s="19"/>
      <c r="CO207" s="19"/>
      <c r="CP207" s="19"/>
      <c r="CQ207" s="48"/>
      <c r="CR207" s="48"/>
      <c r="CS207" s="19"/>
      <c r="CT207" s="19"/>
      <c r="CU207" s="19"/>
      <c r="CV207" s="19"/>
      <c r="CW207" s="19"/>
      <c r="CX207" s="19"/>
      <c r="CY207" s="48"/>
      <c r="CZ207" s="48"/>
      <c r="DA207" s="48"/>
      <c r="DB207" s="48"/>
      <c r="DC207" s="19"/>
      <c r="DD207" s="19"/>
      <c r="DE207" s="19"/>
      <c r="DF207" s="48"/>
      <c r="DG207" s="48"/>
      <c r="DH207" s="19"/>
      <c r="DI207" s="19"/>
      <c r="DJ207" s="19"/>
      <c r="DK207" s="19"/>
      <c r="DL207" s="19"/>
      <c r="DM207" s="19"/>
      <c r="DN207" s="48"/>
      <c r="DO207" s="48"/>
      <c r="DP207" s="48"/>
      <c r="DQ207" s="48"/>
      <c r="DR207" s="19"/>
      <c r="DS207" s="19"/>
      <c r="DT207" s="19"/>
      <c r="DU207" s="48"/>
      <c r="DV207" s="48"/>
      <c r="DW207" s="19"/>
      <c r="DX207" s="19"/>
      <c r="DY207" s="19"/>
      <c r="DZ207" s="19"/>
      <c r="EA207" s="19"/>
      <c r="EB207" s="19"/>
      <c r="EC207" s="48"/>
      <c r="ED207" s="48"/>
      <c r="EE207" s="48"/>
      <c r="EF207" s="48"/>
      <c r="EG207" s="19"/>
      <c r="EH207" s="19"/>
      <c r="EI207" s="19"/>
      <c r="EJ207" s="48"/>
      <c r="EK207" s="48"/>
      <c r="EL207" s="19"/>
      <c r="EM207" s="19"/>
      <c r="EN207" s="19"/>
      <c r="EO207" s="19"/>
      <c r="EP207" s="19"/>
      <c r="EQ207" s="19"/>
      <c r="ER207" s="48"/>
      <c r="ES207" s="48"/>
      <c r="ET207" s="48"/>
      <c r="EU207" s="48"/>
      <c r="EV207" s="19"/>
      <c r="EW207" s="19"/>
      <c r="EX207" s="19"/>
      <c r="EY207" s="48"/>
      <c r="EZ207" s="48"/>
      <c r="FA207" s="19"/>
      <c r="FB207" s="19"/>
      <c r="FC207" s="19"/>
      <c r="FD207" s="19"/>
      <c r="FE207" s="19"/>
      <c r="FF207" s="19"/>
      <c r="FG207" s="48"/>
      <c r="FH207" s="48"/>
      <c r="FI207" s="48"/>
      <c r="FJ207" s="48"/>
      <c r="FK207" s="19"/>
      <c r="FL207" s="19"/>
      <c r="FM207" s="19"/>
      <c r="FN207" s="48"/>
      <c r="FO207" s="48"/>
      <c r="FP207" s="19"/>
      <c r="FQ207" s="19"/>
      <c r="FR207" s="19"/>
      <c r="FS207" s="19"/>
      <c r="FT207" s="19"/>
      <c r="FU207" s="19"/>
      <c r="FV207" s="48"/>
      <c r="FW207" s="48"/>
      <c r="FX207" s="48"/>
      <c r="FY207" s="48"/>
      <c r="FZ207" s="19"/>
      <c r="GA207" s="19"/>
      <c r="GB207" s="19"/>
      <c r="GC207" s="48"/>
      <c r="GD207" s="48"/>
      <c r="GE207" s="19"/>
      <c r="GF207" s="19"/>
      <c r="GG207" s="19"/>
      <c r="GH207" s="19"/>
      <c r="GI207" s="19"/>
      <c r="GJ207" s="19"/>
      <c r="GK207" s="48"/>
      <c r="GL207" s="48"/>
      <c r="GM207" s="48"/>
      <c r="GN207" s="48"/>
      <c r="GO207" s="19"/>
      <c r="GP207" s="19"/>
      <c r="GQ207" s="19"/>
      <c r="GR207" s="48"/>
      <c r="GS207" s="48"/>
      <c r="GT207" s="19"/>
      <c r="GU207" s="19"/>
      <c r="GV207" s="19"/>
      <c r="GW207" s="19"/>
      <c r="GX207" s="19"/>
      <c r="GY207" s="19"/>
      <c r="GZ207" s="48"/>
      <c r="HA207" s="48"/>
      <c r="HB207" s="48"/>
      <c r="HC207" s="48"/>
      <c r="HD207" s="19"/>
      <c r="HE207" s="19"/>
      <c r="HF207" s="19"/>
      <c r="HG207" s="48"/>
      <c r="HH207" s="48"/>
      <c r="HI207" s="19"/>
      <c r="HJ207" s="19"/>
      <c r="HK207" s="19"/>
      <c r="HL207" s="19"/>
      <c r="HM207" s="19"/>
      <c r="HN207" s="19"/>
      <c r="HO207" s="48"/>
      <c r="HP207" s="48"/>
      <c r="HQ207" s="48"/>
      <c r="HR207" s="48"/>
      <c r="HS207" s="19"/>
      <c r="HT207" s="19"/>
      <c r="HU207" s="19"/>
      <c r="HV207" s="48"/>
      <c r="HW207" s="48"/>
      <c r="HX207" s="19"/>
      <c r="HY207" s="19"/>
      <c r="HZ207" s="19"/>
      <c r="IA207" s="19"/>
      <c r="IB207" s="19"/>
      <c r="IC207" s="19"/>
      <c r="ID207" s="48"/>
      <c r="IE207" s="48"/>
      <c r="IF207" s="48"/>
      <c r="IG207" s="48"/>
      <c r="IH207" s="19"/>
      <c r="II207" s="19"/>
      <c r="IJ207" s="19"/>
      <c r="IK207" s="48"/>
      <c r="IL207" s="48"/>
      <c r="IM207" s="19"/>
      <c r="IN207" s="19"/>
      <c r="IO207" s="19"/>
      <c r="IP207" s="19"/>
      <c r="IQ207" s="19"/>
      <c r="IR207" s="19"/>
      <c r="IS207" s="48"/>
      <c r="IT207" s="48"/>
      <c r="IU207" s="48"/>
      <c r="IV207" s="48"/>
      <c r="IW207" s="19"/>
      <c r="IX207" s="19"/>
      <c r="IY207" s="19"/>
      <c r="IZ207" s="48"/>
      <c r="JA207" s="48"/>
      <c r="JB207" s="19"/>
      <c r="JC207" s="19"/>
      <c r="JD207" s="19"/>
      <c r="JE207" s="19"/>
      <c r="JF207" s="19"/>
      <c r="JG207" s="19"/>
      <c r="JH207" s="48"/>
      <c r="JI207" s="48"/>
      <c r="JJ207" s="48"/>
      <c r="JK207" s="48"/>
      <c r="JL207" s="19"/>
      <c r="JM207" s="19"/>
      <c r="JN207" s="19"/>
      <c r="JO207" s="48"/>
      <c r="JP207" s="48"/>
      <c r="JQ207" s="19"/>
      <c r="JR207" s="19"/>
      <c r="JS207" s="19"/>
      <c r="JT207" s="19"/>
      <c r="JU207" s="19"/>
      <c r="JV207" s="19"/>
      <c r="JW207" s="48"/>
      <c r="JX207" s="48"/>
      <c r="JY207" s="48"/>
      <c r="JZ207" s="48"/>
      <c r="KA207" s="19"/>
      <c r="KB207" s="19"/>
      <c r="KC207" s="19"/>
      <c r="KD207" s="48"/>
      <c r="KE207" s="48"/>
      <c r="KF207" s="19"/>
      <c r="KG207" s="19"/>
      <c r="KH207" s="19"/>
      <c r="KI207" s="19"/>
      <c r="KJ207" s="19"/>
      <c r="KK207" s="19"/>
      <c r="KL207" s="48"/>
      <c r="KM207" s="48"/>
      <c r="KN207" s="48"/>
      <c r="KO207" s="48"/>
      <c r="KP207" s="19"/>
      <c r="KQ207" s="19"/>
      <c r="KR207" s="19"/>
      <c r="KS207" s="48"/>
      <c r="KT207" s="19"/>
      <c r="KU207" s="19"/>
      <c r="KV207" s="19"/>
      <c r="KW207" s="19"/>
      <c r="KX207" s="19"/>
      <c r="KY207" s="19"/>
      <c r="KZ207" s="19"/>
      <c r="LA207" s="48"/>
      <c r="LB207" s="48"/>
      <c r="LC207" s="48"/>
      <c r="LD207" s="48"/>
      <c r="LE207" s="19"/>
      <c r="LF207" s="19"/>
      <c r="LG207" s="19"/>
      <c r="LH207" s="19"/>
      <c r="LI207" s="19"/>
      <c r="LJ207" s="19"/>
      <c r="LK207" s="19"/>
      <c r="LL207" s="19"/>
      <c r="LM207" s="19"/>
      <c r="LN207" s="19"/>
      <c r="LO207" s="19"/>
      <c r="LP207" s="19"/>
      <c r="LQ207" s="19"/>
      <c r="LR207" s="19"/>
      <c r="LS207" s="19"/>
      <c r="LT207" s="19"/>
      <c r="LU207" s="19"/>
      <c r="LV207" s="48"/>
      <c r="LW207" s="48"/>
      <c r="LX207" s="48"/>
      <c r="LY207" s="48"/>
      <c r="LZ207" s="19"/>
      <c r="MA207" s="19"/>
      <c r="MB207" s="19"/>
      <c r="MC207" s="19"/>
      <c r="MD207" s="19"/>
      <c r="ME207" s="19"/>
      <c r="MF207" s="19"/>
      <c r="MG207" s="19"/>
      <c r="MH207" s="19"/>
      <c r="MI207" s="19"/>
      <c r="MJ207" s="19"/>
      <c r="MK207" s="19"/>
      <c r="ML207" s="19"/>
      <c r="MM207" s="19"/>
      <c r="MN207" s="19"/>
      <c r="MO207" s="19"/>
      <c r="MP207" s="19"/>
      <c r="MQ207" s="48"/>
      <c r="MR207" s="48"/>
      <c r="MS207" s="48"/>
      <c r="MT207" s="48"/>
      <c r="MU207" s="19"/>
      <c r="MV207" s="19"/>
      <c r="MW207" s="19"/>
      <c r="MX207" s="19"/>
      <c r="MY207" s="19"/>
      <c r="MZ207" s="19"/>
      <c r="NA207" s="19"/>
      <c r="NB207" s="19"/>
      <c r="NC207" s="19"/>
      <c r="ND207" s="19"/>
      <c r="NE207" s="19"/>
      <c r="NF207" s="19"/>
      <c r="NG207" s="19"/>
      <c r="NH207" s="19"/>
      <c r="NI207" s="19"/>
      <c r="NJ207" s="19"/>
      <c r="NK207" s="19"/>
      <c r="NL207" s="48"/>
      <c r="NM207" s="48"/>
      <c r="NN207" s="48"/>
      <c r="NO207" s="48"/>
      <c r="NP207" s="19"/>
      <c r="NQ207" s="19"/>
      <c r="NR207" s="19"/>
      <c r="NS207" s="19"/>
      <c r="NT207" s="19"/>
      <c r="NU207" s="19"/>
      <c r="NV207" s="19"/>
      <c r="NW207" s="19"/>
      <c r="NX207" s="19"/>
      <c r="NY207" s="19"/>
      <c r="NZ207" s="19"/>
      <c r="OA207" s="19"/>
      <c r="OB207" s="19"/>
      <c r="OC207" s="19"/>
      <c r="OD207" s="19"/>
      <c r="OE207" s="19"/>
      <c r="OF207" s="19"/>
      <c r="OG207" s="48"/>
      <c r="OH207" s="48"/>
      <c r="OI207" s="48"/>
      <c r="OJ207" s="48"/>
      <c r="OK207" s="19"/>
      <c r="OL207" s="19"/>
      <c r="OM207" s="19"/>
      <c r="ON207" s="19"/>
      <c r="OO207" s="19"/>
      <c r="OP207" s="19"/>
      <c r="OQ207" s="19"/>
      <c r="OR207" s="48"/>
      <c r="OS207" s="48"/>
      <c r="OT207" s="19"/>
      <c r="OU207" s="19"/>
      <c r="OV207" s="19"/>
      <c r="OW207" s="19"/>
      <c r="OX207" s="19"/>
      <c r="OY207" s="19"/>
      <c r="OZ207" s="48"/>
      <c r="PA207" s="48"/>
      <c r="PB207" s="48"/>
      <c r="PC207" s="48"/>
      <c r="PD207" s="19"/>
      <c r="PE207" s="19"/>
      <c r="PF207" s="19"/>
      <c r="PG207" s="48"/>
      <c r="PH207" s="48"/>
      <c r="PI207" s="19"/>
      <c r="PJ207" s="19"/>
      <c r="PK207" s="19"/>
      <c r="PL207" s="19"/>
      <c r="PM207" s="19"/>
      <c r="PN207" s="19"/>
      <c r="PO207" s="48"/>
      <c r="PP207" s="48"/>
      <c r="PQ207" s="48"/>
      <c r="PR207" s="48"/>
      <c r="PS207" s="19"/>
      <c r="PT207" s="19"/>
      <c r="PU207" s="19"/>
      <c r="PV207" s="48"/>
      <c r="PW207" s="48"/>
      <c r="PX207" s="19"/>
      <c r="PY207" s="19"/>
      <c r="PZ207" s="19"/>
      <c r="QA207" s="19"/>
      <c r="QB207" s="19"/>
      <c r="QC207" s="19"/>
      <c r="QD207" s="48"/>
      <c r="QE207" s="48"/>
      <c r="QF207" s="48"/>
      <c r="QG207" s="48"/>
      <c r="QH207" s="19"/>
      <c r="QI207" s="19"/>
      <c r="QJ207" s="19"/>
      <c r="QK207" s="48"/>
      <c r="QL207" s="48"/>
      <c r="QM207" s="19"/>
      <c r="QN207" s="19"/>
      <c r="QO207" s="19"/>
      <c r="QP207" s="19"/>
      <c r="QQ207" s="19"/>
      <c r="QR207" s="19"/>
      <c r="QS207" s="48"/>
      <c r="QT207" s="48"/>
      <c r="QU207" s="48"/>
      <c r="QV207" s="48"/>
      <c r="QW207" s="19"/>
      <c r="QX207" s="19"/>
      <c r="QY207" s="19"/>
      <c r="QZ207" s="48"/>
      <c r="RA207" s="48"/>
      <c r="RB207" s="19"/>
      <c r="RC207" s="19"/>
      <c r="RD207" s="19"/>
      <c r="RE207" s="19"/>
      <c r="RF207" s="19"/>
      <c r="RG207" s="19"/>
      <c r="RH207" s="48"/>
      <c r="RI207" s="48"/>
      <c r="RJ207" s="48"/>
      <c r="RK207" s="48"/>
      <c r="RL207" s="19"/>
      <c r="RM207" s="19"/>
    </row>
    <row r="208" spans="1:481">
      <c r="A208" s="19"/>
      <c r="B208" s="48"/>
      <c r="C208" s="48"/>
      <c r="D208" s="19"/>
      <c r="E208" s="19"/>
      <c r="F208" s="19"/>
      <c r="G208" s="19"/>
      <c r="H208" s="19"/>
      <c r="I208" s="19"/>
      <c r="J208" s="48"/>
      <c r="K208" s="48"/>
      <c r="L208" s="48"/>
      <c r="M208" s="48"/>
      <c r="N208" s="19"/>
      <c r="O208" s="19"/>
      <c r="P208" s="19"/>
      <c r="Q208" s="19"/>
      <c r="R208" s="48"/>
      <c r="S208" s="48"/>
      <c r="T208" s="19"/>
      <c r="U208" s="19"/>
      <c r="V208" s="19"/>
      <c r="W208" s="19"/>
      <c r="X208" s="19"/>
      <c r="Y208" s="19"/>
      <c r="Z208" s="48"/>
      <c r="AA208" s="48"/>
      <c r="AB208" s="48"/>
      <c r="AC208" s="48"/>
      <c r="AD208" s="19"/>
      <c r="AE208" s="19"/>
      <c r="AF208" s="19"/>
      <c r="AG208" s="48"/>
      <c r="AH208" s="48"/>
      <c r="AI208" s="19"/>
      <c r="AJ208" s="19"/>
      <c r="AK208" s="19"/>
      <c r="AL208" s="19"/>
      <c r="AM208" s="19"/>
      <c r="AN208" s="19"/>
      <c r="AO208" s="48"/>
      <c r="AP208" s="48"/>
      <c r="AQ208" s="48"/>
      <c r="AR208" s="48"/>
      <c r="AS208" s="19"/>
      <c r="AT208" s="19"/>
      <c r="AU208" s="19"/>
      <c r="AV208" s="48"/>
      <c r="AW208" s="48"/>
      <c r="AX208" s="19"/>
      <c r="AY208" s="19"/>
      <c r="AZ208" s="19"/>
      <c r="BA208" s="19"/>
      <c r="BB208" s="19"/>
      <c r="BC208" s="19"/>
      <c r="BD208" s="48"/>
      <c r="BE208" s="48"/>
      <c r="BF208" s="48"/>
      <c r="BG208" s="48"/>
      <c r="BH208" s="19"/>
      <c r="BI208" s="19"/>
      <c r="BJ208" s="19"/>
      <c r="BK208" s="19"/>
      <c r="BL208" s="48"/>
      <c r="BM208" s="48"/>
      <c r="BN208" s="19"/>
      <c r="BO208" s="19"/>
      <c r="BP208" s="19"/>
      <c r="BQ208" s="19"/>
      <c r="BR208" s="19"/>
      <c r="BS208" s="19"/>
      <c r="BT208" s="48"/>
      <c r="BU208" s="48"/>
      <c r="BV208" s="48"/>
      <c r="BW208" s="48"/>
      <c r="BX208" s="19"/>
      <c r="BY208" s="19"/>
      <c r="BZ208" s="19"/>
      <c r="CA208" s="19"/>
      <c r="CB208" s="48"/>
      <c r="CC208" s="48"/>
      <c r="CD208" s="19"/>
      <c r="CE208" s="19"/>
      <c r="CF208" s="19"/>
      <c r="CG208" s="19"/>
      <c r="CH208" s="19"/>
      <c r="CI208" s="19"/>
      <c r="CJ208" s="48"/>
      <c r="CK208" s="48"/>
      <c r="CL208" s="48"/>
      <c r="CM208" s="48"/>
      <c r="CN208" s="19"/>
      <c r="CO208" s="19"/>
      <c r="CP208" s="19"/>
      <c r="CQ208" s="48"/>
      <c r="CR208" s="48"/>
      <c r="CS208" s="19"/>
      <c r="CT208" s="19"/>
      <c r="CU208" s="19"/>
      <c r="CV208" s="19"/>
      <c r="CW208" s="19"/>
      <c r="CX208" s="19"/>
      <c r="CY208" s="48"/>
      <c r="CZ208" s="48"/>
      <c r="DA208" s="48"/>
      <c r="DB208" s="48"/>
      <c r="DC208" s="19"/>
      <c r="DD208" s="19"/>
      <c r="DE208" s="19"/>
      <c r="DF208" s="48"/>
      <c r="DG208" s="48"/>
      <c r="DH208" s="19"/>
      <c r="DI208" s="19"/>
      <c r="DJ208" s="19"/>
      <c r="DK208" s="19"/>
      <c r="DL208" s="19"/>
      <c r="DM208" s="19"/>
      <c r="DN208" s="48"/>
      <c r="DO208" s="48"/>
      <c r="DP208" s="48"/>
      <c r="DQ208" s="48"/>
      <c r="DR208" s="19"/>
      <c r="DS208" s="19"/>
      <c r="DT208" s="19"/>
      <c r="DU208" s="48"/>
      <c r="DV208" s="48"/>
      <c r="DW208" s="19"/>
      <c r="DX208" s="19"/>
      <c r="DY208" s="19"/>
      <c r="DZ208" s="19"/>
      <c r="EA208" s="19"/>
      <c r="EB208" s="19"/>
      <c r="EC208" s="48"/>
      <c r="ED208" s="48"/>
      <c r="EE208" s="48"/>
      <c r="EF208" s="48"/>
      <c r="EG208" s="19"/>
      <c r="EH208" s="19"/>
      <c r="EI208" s="19"/>
      <c r="EJ208" s="48"/>
      <c r="EK208" s="48"/>
      <c r="EL208" s="19"/>
      <c r="EM208" s="19"/>
      <c r="EN208" s="19"/>
      <c r="EO208" s="19"/>
      <c r="EP208" s="19"/>
      <c r="EQ208" s="19"/>
      <c r="ER208" s="48"/>
      <c r="ES208" s="48"/>
      <c r="ET208" s="48"/>
      <c r="EU208" s="48"/>
      <c r="EV208" s="19"/>
      <c r="EW208" s="19"/>
      <c r="EX208" s="19"/>
      <c r="EY208" s="48"/>
      <c r="EZ208" s="48"/>
      <c r="FA208" s="19"/>
      <c r="FB208" s="19"/>
      <c r="FC208" s="19"/>
      <c r="FD208" s="19"/>
      <c r="FE208" s="19"/>
      <c r="FF208" s="19"/>
      <c r="FG208" s="48"/>
      <c r="FH208" s="48"/>
      <c r="FI208" s="48"/>
      <c r="FJ208" s="48"/>
      <c r="FK208" s="19"/>
      <c r="FL208" s="19"/>
      <c r="FM208" s="19"/>
      <c r="FN208" s="48"/>
      <c r="FO208" s="48"/>
      <c r="FP208" s="19"/>
      <c r="FQ208" s="19"/>
      <c r="FR208" s="19"/>
      <c r="FS208" s="19"/>
      <c r="FT208" s="19"/>
      <c r="FU208" s="19"/>
      <c r="FV208" s="48"/>
      <c r="FW208" s="48"/>
      <c r="FX208" s="48"/>
      <c r="FY208" s="48"/>
      <c r="FZ208" s="19"/>
      <c r="GA208" s="19"/>
      <c r="GB208" s="19"/>
      <c r="GC208" s="48"/>
      <c r="GD208" s="48"/>
      <c r="GE208" s="19"/>
      <c r="GF208" s="19"/>
      <c r="GG208" s="19"/>
      <c r="GH208" s="19"/>
      <c r="GI208" s="19"/>
      <c r="GJ208" s="19"/>
      <c r="GK208" s="48"/>
      <c r="GL208" s="48"/>
      <c r="GM208" s="48"/>
      <c r="GN208" s="48"/>
      <c r="GO208" s="19"/>
      <c r="GP208" s="19"/>
      <c r="GQ208" s="19"/>
      <c r="GR208" s="48"/>
      <c r="GS208" s="48"/>
      <c r="GT208" s="19"/>
      <c r="GU208" s="19"/>
      <c r="GV208" s="19"/>
      <c r="GW208" s="19"/>
      <c r="GX208" s="19"/>
      <c r="GY208" s="19"/>
      <c r="GZ208" s="48"/>
      <c r="HA208" s="48"/>
      <c r="HB208" s="48"/>
      <c r="HC208" s="48"/>
      <c r="HD208" s="19"/>
      <c r="HE208" s="19"/>
      <c r="HF208" s="19"/>
      <c r="HG208" s="48"/>
      <c r="HH208" s="48"/>
      <c r="HI208" s="19"/>
      <c r="HJ208" s="19"/>
      <c r="HK208" s="19"/>
      <c r="HL208" s="19"/>
      <c r="HM208" s="19"/>
      <c r="HN208" s="19"/>
      <c r="HO208" s="48"/>
      <c r="HP208" s="48"/>
      <c r="HQ208" s="48"/>
      <c r="HR208" s="48"/>
      <c r="HS208" s="19"/>
      <c r="HT208" s="19"/>
      <c r="HU208" s="19"/>
      <c r="HV208" s="48"/>
      <c r="HW208" s="48"/>
      <c r="HX208" s="19"/>
      <c r="HY208" s="19"/>
      <c r="HZ208" s="19"/>
      <c r="IA208" s="19"/>
      <c r="IB208" s="19"/>
      <c r="IC208" s="19"/>
      <c r="ID208" s="48"/>
      <c r="IE208" s="48"/>
      <c r="IF208" s="48"/>
      <c r="IG208" s="48"/>
      <c r="IH208" s="19"/>
      <c r="II208" s="19"/>
      <c r="IJ208" s="19"/>
      <c r="IK208" s="48"/>
      <c r="IL208" s="48"/>
      <c r="IM208" s="19"/>
      <c r="IN208" s="19"/>
      <c r="IO208" s="19"/>
      <c r="IP208" s="19"/>
      <c r="IQ208" s="19"/>
      <c r="IR208" s="19"/>
      <c r="IS208" s="48"/>
      <c r="IT208" s="48"/>
      <c r="IU208" s="48"/>
      <c r="IV208" s="48"/>
      <c r="IW208" s="19"/>
      <c r="IX208" s="19"/>
      <c r="IY208" s="19"/>
      <c r="IZ208" s="48"/>
      <c r="JA208" s="48"/>
      <c r="JB208" s="19"/>
      <c r="JC208" s="19"/>
      <c r="JD208" s="19"/>
      <c r="JE208" s="19"/>
      <c r="JF208" s="19"/>
      <c r="JG208" s="19"/>
      <c r="JH208" s="48"/>
      <c r="JI208" s="48"/>
      <c r="JJ208" s="48"/>
      <c r="JK208" s="48"/>
      <c r="JL208" s="19"/>
      <c r="JM208" s="19"/>
      <c r="JN208" s="19"/>
      <c r="JO208" s="48"/>
      <c r="JP208" s="48"/>
      <c r="JQ208" s="19"/>
      <c r="JR208" s="19"/>
      <c r="JS208" s="19"/>
      <c r="JT208" s="19"/>
      <c r="JU208" s="19"/>
      <c r="JV208" s="19"/>
      <c r="JW208" s="48"/>
      <c r="JX208" s="48"/>
      <c r="JY208" s="48"/>
      <c r="JZ208" s="48"/>
      <c r="KA208" s="19"/>
      <c r="KB208" s="19"/>
      <c r="KC208" s="19"/>
      <c r="KD208" s="48"/>
      <c r="KE208" s="48"/>
      <c r="KF208" s="19"/>
      <c r="KG208" s="19"/>
      <c r="KH208" s="19"/>
      <c r="KI208" s="19"/>
      <c r="KJ208" s="19"/>
      <c r="KK208" s="19"/>
      <c r="KL208" s="48"/>
      <c r="KM208" s="48"/>
      <c r="KN208" s="48"/>
      <c r="KO208" s="48"/>
      <c r="KP208" s="19"/>
      <c r="KQ208" s="19"/>
      <c r="KR208" s="19"/>
      <c r="KS208" s="48"/>
      <c r="KT208" s="19"/>
      <c r="KU208" s="19"/>
      <c r="KV208" s="19"/>
      <c r="KW208" s="19"/>
      <c r="KX208" s="19"/>
      <c r="KY208" s="19"/>
      <c r="KZ208" s="19"/>
      <c r="LA208" s="48"/>
      <c r="LB208" s="48"/>
      <c r="LC208" s="48"/>
      <c r="LD208" s="48"/>
      <c r="LE208" s="19"/>
      <c r="LF208" s="19"/>
      <c r="LG208" s="19"/>
      <c r="LH208" s="19"/>
      <c r="LI208" s="19"/>
      <c r="LJ208" s="19"/>
      <c r="LK208" s="19"/>
      <c r="LL208" s="19"/>
      <c r="LM208" s="19"/>
      <c r="LN208" s="19"/>
      <c r="LO208" s="19"/>
      <c r="LP208" s="19"/>
      <c r="LQ208" s="19"/>
      <c r="LR208" s="19"/>
      <c r="LS208" s="19"/>
      <c r="LT208" s="19"/>
      <c r="LU208" s="19"/>
      <c r="LV208" s="48"/>
      <c r="LW208" s="48"/>
      <c r="LX208" s="48"/>
      <c r="LY208" s="48"/>
      <c r="LZ208" s="19"/>
      <c r="MA208" s="19"/>
      <c r="MB208" s="19"/>
      <c r="MC208" s="19"/>
      <c r="MD208" s="19"/>
      <c r="ME208" s="19"/>
      <c r="MF208" s="19"/>
      <c r="MG208" s="19"/>
      <c r="MH208" s="19"/>
      <c r="MI208" s="19"/>
      <c r="MJ208" s="19"/>
      <c r="MK208" s="19"/>
      <c r="ML208" s="19"/>
      <c r="MM208" s="19"/>
      <c r="MN208" s="19"/>
      <c r="MO208" s="19"/>
      <c r="MP208" s="19"/>
      <c r="MQ208" s="48"/>
      <c r="MR208" s="48"/>
      <c r="MS208" s="48"/>
      <c r="MT208" s="48"/>
      <c r="MU208" s="19"/>
      <c r="MV208" s="19"/>
      <c r="MW208" s="19"/>
      <c r="MX208" s="19"/>
      <c r="MY208" s="19"/>
      <c r="MZ208" s="19"/>
      <c r="NA208" s="19"/>
      <c r="NB208" s="19"/>
      <c r="NC208" s="19"/>
      <c r="ND208" s="19"/>
      <c r="NE208" s="19"/>
      <c r="NF208" s="19"/>
      <c r="NG208" s="19"/>
      <c r="NH208" s="19"/>
      <c r="NI208" s="19"/>
      <c r="NJ208" s="19"/>
      <c r="NK208" s="19"/>
      <c r="NL208" s="48"/>
      <c r="NM208" s="48"/>
      <c r="NN208" s="48"/>
      <c r="NO208" s="48"/>
      <c r="NP208" s="19"/>
      <c r="NQ208" s="19"/>
      <c r="NR208" s="19"/>
      <c r="NS208" s="19"/>
      <c r="NT208" s="19"/>
      <c r="NU208" s="19"/>
      <c r="NV208" s="19"/>
      <c r="NW208" s="19"/>
      <c r="NX208" s="19"/>
      <c r="NY208" s="19"/>
      <c r="NZ208" s="19"/>
      <c r="OA208" s="19"/>
      <c r="OB208" s="19"/>
      <c r="OC208" s="19"/>
      <c r="OD208" s="19"/>
      <c r="OE208" s="19"/>
      <c r="OF208" s="19"/>
      <c r="OG208" s="48"/>
      <c r="OH208" s="48"/>
      <c r="OI208" s="48"/>
      <c r="OJ208" s="48"/>
      <c r="OK208" s="19"/>
      <c r="OL208" s="19"/>
      <c r="OM208" s="19"/>
      <c r="ON208" s="19"/>
      <c r="OO208" s="19"/>
      <c r="OP208" s="19"/>
      <c r="OQ208" s="19"/>
      <c r="OR208" s="48"/>
      <c r="OS208" s="48"/>
      <c r="OT208" s="19"/>
      <c r="OU208" s="19"/>
      <c r="OV208" s="19"/>
      <c r="OW208" s="19"/>
      <c r="OX208" s="19"/>
      <c r="OY208" s="19"/>
      <c r="OZ208" s="48"/>
      <c r="PA208" s="48"/>
      <c r="PB208" s="48"/>
      <c r="PC208" s="48"/>
      <c r="PD208" s="19"/>
      <c r="PE208" s="19"/>
      <c r="PF208" s="19"/>
      <c r="PG208" s="48"/>
      <c r="PH208" s="48"/>
      <c r="PI208" s="19"/>
      <c r="PJ208" s="19"/>
      <c r="PK208" s="19"/>
      <c r="PL208" s="19"/>
      <c r="PM208" s="19"/>
      <c r="PN208" s="19"/>
      <c r="PO208" s="48"/>
      <c r="PP208" s="48"/>
      <c r="PQ208" s="48"/>
      <c r="PR208" s="48"/>
      <c r="PS208" s="19"/>
      <c r="PT208" s="19"/>
      <c r="PU208" s="19"/>
      <c r="PV208" s="48"/>
      <c r="PW208" s="48"/>
      <c r="PX208" s="19"/>
      <c r="PY208" s="19"/>
      <c r="PZ208" s="19"/>
      <c r="QA208" s="19"/>
      <c r="QB208" s="19"/>
      <c r="QC208" s="19"/>
      <c r="QD208" s="48"/>
      <c r="QE208" s="48"/>
      <c r="QF208" s="48"/>
      <c r="QG208" s="48"/>
      <c r="QH208" s="19"/>
      <c r="QI208" s="19"/>
      <c r="QJ208" s="19"/>
      <c r="QK208" s="48"/>
      <c r="QL208" s="48"/>
      <c r="QM208" s="19"/>
      <c r="QN208" s="19"/>
      <c r="QO208" s="19"/>
      <c r="QP208" s="19"/>
      <c r="QQ208" s="19"/>
      <c r="QR208" s="19"/>
      <c r="QS208" s="48"/>
      <c r="QT208" s="48"/>
      <c r="QU208" s="48"/>
      <c r="QV208" s="48"/>
      <c r="QW208" s="19"/>
      <c r="QX208" s="19"/>
      <c r="QY208" s="19"/>
      <c r="QZ208" s="48"/>
      <c r="RA208" s="48"/>
      <c r="RB208" s="19"/>
      <c r="RC208" s="19"/>
      <c r="RD208" s="19"/>
      <c r="RE208" s="19"/>
      <c r="RF208" s="19"/>
      <c r="RG208" s="19"/>
      <c r="RH208" s="48"/>
      <c r="RI208" s="48"/>
      <c r="RJ208" s="48"/>
      <c r="RK208" s="48"/>
      <c r="RL208" s="19"/>
      <c r="RM208" s="19"/>
    </row>
    <row r="209" spans="1:481">
      <c r="A209" s="19"/>
      <c r="B209" s="48"/>
      <c r="C209" s="48"/>
      <c r="D209" s="19"/>
      <c r="E209" s="19"/>
      <c r="F209" s="19"/>
      <c r="G209" s="19"/>
      <c r="H209" s="19"/>
      <c r="I209" s="19"/>
      <c r="J209" s="48"/>
      <c r="K209" s="48"/>
      <c r="L209" s="48"/>
      <c r="M209" s="48"/>
      <c r="N209" s="19"/>
      <c r="O209" s="19"/>
      <c r="P209" s="19"/>
      <c r="Q209" s="19"/>
      <c r="R209" s="48"/>
      <c r="S209" s="48"/>
      <c r="T209" s="19"/>
      <c r="U209" s="19"/>
      <c r="V209" s="19"/>
      <c r="W209" s="19"/>
      <c r="X209" s="19"/>
      <c r="Y209" s="19"/>
      <c r="Z209" s="48"/>
      <c r="AA209" s="48"/>
      <c r="AB209" s="48"/>
      <c r="AC209" s="48"/>
      <c r="AD209" s="19"/>
      <c r="AE209" s="19"/>
      <c r="AF209" s="19"/>
      <c r="AG209" s="48"/>
      <c r="AH209" s="48"/>
      <c r="AI209" s="19"/>
      <c r="AJ209" s="19"/>
      <c r="AK209" s="19"/>
      <c r="AL209" s="19"/>
      <c r="AM209" s="19"/>
      <c r="AN209" s="19"/>
      <c r="AO209" s="48"/>
      <c r="AP209" s="48"/>
      <c r="AQ209" s="48"/>
      <c r="AR209" s="48"/>
      <c r="AS209" s="19"/>
      <c r="AT209" s="19"/>
      <c r="AU209" s="19"/>
      <c r="AV209" s="48"/>
      <c r="AW209" s="48"/>
      <c r="AX209" s="19"/>
      <c r="AY209" s="19"/>
      <c r="AZ209" s="19"/>
      <c r="BA209" s="19"/>
      <c r="BB209" s="19"/>
      <c r="BC209" s="19"/>
      <c r="BD209" s="48"/>
      <c r="BE209" s="48"/>
      <c r="BF209" s="48"/>
      <c r="BG209" s="48"/>
      <c r="BH209" s="19"/>
      <c r="BI209" s="19"/>
      <c r="BJ209" s="19"/>
      <c r="BK209" s="19"/>
      <c r="BL209" s="48"/>
      <c r="BM209" s="48"/>
      <c r="BN209" s="19"/>
      <c r="BO209" s="19"/>
      <c r="BP209" s="19"/>
      <c r="BQ209" s="19"/>
      <c r="BR209" s="19"/>
      <c r="BS209" s="19"/>
      <c r="BT209" s="48"/>
      <c r="BU209" s="48"/>
      <c r="BV209" s="48"/>
      <c r="BW209" s="48"/>
      <c r="BX209" s="19"/>
      <c r="BY209" s="19"/>
      <c r="BZ209" s="19"/>
      <c r="CA209" s="19"/>
      <c r="CB209" s="48"/>
      <c r="CC209" s="48"/>
      <c r="CD209" s="19"/>
      <c r="CE209" s="19"/>
      <c r="CF209" s="19"/>
      <c r="CG209" s="19"/>
      <c r="CH209" s="19"/>
      <c r="CI209" s="19"/>
      <c r="CJ209" s="48"/>
      <c r="CK209" s="48"/>
      <c r="CL209" s="48"/>
      <c r="CM209" s="48"/>
      <c r="CN209" s="19"/>
      <c r="CO209" s="19"/>
      <c r="CP209" s="19"/>
      <c r="CQ209" s="48"/>
      <c r="CR209" s="48"/>
      <c r="CS209" s="19"/>
      <c r="CT209" s="19"/>
      <c r="CU209" s="19"/>
      <c r="CV209" s="19"/>
      <c r="CW209" s="19"/>
      <c r="CX209" s="19"/>
      <c r="CY209" s="48"/>
      <c r="CZ209" s="48"/>
      <c r="DA209" s="48"/>
      <c r="DB209" s="48"/>
      <c r="DC209" s="19"/>
      <c r="DD209" s="19"/>
      <c r="DE209" s="19"/>
      <c r="DF209" s="48"/>
      <c r="DG209" s="48"/>
      <c r="DH209" s="19"/>
      <c r="DI209" s="19"/>
      <c r="DJ209" s="19"/>
      <c r="DK209" s="19"/>
      <c r="DL209" s="19"/>
      <c r="DM209" s="19"/>
      <c r="DN209" s="48"/>
      <c r="DO209" s="48"/>
      <c r="DP209" s="48"/>
      <c r="DQ209" s="48"/>
      <c r="DR209" s="19"/>
      <c r="DS209" s="19"/>
      <c r="DT209" s="19"/>
      <c r="DU209" s="48"/>
      <c r="DV209" s="48"/>
      <c r="DW209" s="19"/>
      <c r="DX209" s="19"/>
      <c r="DY209" s="19"/>
      <c r="DZ209" s="19"/>
      <c r="EA209" s="19"/>
      <c r="EB209" s="19"/>
      <c r="EC209" s="48"/>
      <c r="ED209" s="48"/>
      <c r="EE209" s="48"/>
      <c r="EF209" s="48"/>
      <c r="EG209" s="19"/>
      <c r="EH209" s="19"/>
      <c r="EI209" s="19"/>
      <c r="EJ209" s="48"/>
      <c r="EK209" s="48"/>
      <c r="EL209" s="19"/>
      <c r="EM209" s="19"/>
      <c r="EN209" s="19"/>
      <c r="EO209" s="19"/>
      <c r="EP209" s="19"/>
      <c r="EQ209" s="19"/>
      <c r="ER209" s="48"/>
      <c r="ES209" s="48"/>
      <c r="ET209" s="48"/>
      <c r="EU209" s="48"/>
      <c r="EV209" s="19"/>
      <c r="EW209" s="19"/>
      <c r="EX209" s="19"/>
      <c r="EY209" s="48"/>
      <c r="EZ209" s="48"/>
      <c r="FA209" s="19"/>
      <c r="FB209" s="19"/>
      <c r="FC209" s="19"/>
      <c r="FD209" s="19"/>
      <c r="FE209" s="19"/>
      <c r="FF209" s="19"/>
      <c r="FG209" s="48"/>
      <c r="FH209" s="48"/>
      <c r="FI209" s="48"/>
      <c r="FJ209" s="48"/>
      <c r="FK209" s="19"/>
      <c r="FL209" s="19"/>
      <c r="FM209" s="19"/>
      <c r="FN209" s="48"/>
      <c r="FO209" s="48"/>
      <c r="FP209" s="19"/>
      <c r="FQ209" s="19"/>
      <c r="FR209" s="19"/>
      <c r="FS209" s="19"/>
      <c r="FT209" s="19"/>
      <c r="FU209" s="19"/>
      <c r="FV209" s="48"/>
      <c r="FW209" s="48"/>
      <c r="FX209" s="48"/>
      <c r="FY209" s="48"/>
      <c r="FZ209" s="19"/>
      <c r="GA209" s="19"/>
      <c r="GB209" s="19"/>
      <c r="GC209" s="48"/>
      <c r="GD209" s="48"/>
      <c r="GE209" s="19"/>
      <c r="GF209" s="19"/>
      <c r="GG209" s="19"/>
      <c r="GH209" s="19"/>
      <c r="GI209" s="19"/>
      <c r="GJ209" s="19"/>
      <c r="GK209" s="48"/>
      <c r="GL209" s="48"/>
      <c r="GM209" s="48"/>
      <c r="GN209" s="48"/>
      <c r="GO209" s="19"/>
      <c r="GP209" s="19"/>
      <c r="GQ209" s="19"/>
      <c r="GR209" s="48"/>
      <c r="GS209" s="48"/>
      <c r="GT209" s="19"/>
      <c r="GU209" s="19"/>
      <c r="GV209" s="19"/>
      <c r="GW209" s="19"/>
      <c r="GX209" s="19"/>
      <c r="GY209" s="19"/>
      <c r="GZ209" s="48"/>
      <c r="HA209" s="48"/>
      <c r="HB209" s="48"/>
      <c r="HC209" s="48"/>
      <c r="HD209" s="19"/>
      <c r="HE209" s="19"/>
      <c r="HF209" s="19"/>
      <c r="HG209" s="48"/>
      <c r="HH209" s="48"/>
      <c r="HI209" s="19"/>
      <c r="HJ209" s="19"/>
      <c r="HK209" s="19"/>
      <c r="HL209" s="19"/>
      <c r="HM209" s="19"/>
      <c r="HN209" s="19"/>
      <c r="HO209" s="48"/>
      <c r="HP209" s="48"/>
      <c r="HQ209" s="48"/>
      <c r="HR209" s="48"/>
      <c r="HS209" s="19"/>
      <c r="HT209" s="19"/>
      <c r="HU209" s="19"/>
      <c r="HV209" s="48"/>
      <c r="HW209" s="48"/>
      <c r="HX209" s="19"/>
      <c r="HY209" s="19"/>
      <c r="HZ209" s="19"/>
      <c r="IA209" s="19"/>
      <c r="IB209" s="19"/>
      <c r="IC209" s="19"/>
      <c r="ID209" s="48"/>
      <c r="IE209" s="48"/>
      <c r="IF209" s="48"/>
      <c r="IG209" s="48"/>
      <c r="IH209" s="19"/>
      <c r="II209" s="19"/>
      <c r="IJ209" s="19"/>
      <c r="IK209" s="48"/>
      <c r="IL209" s="48"/>
      <c r="IM209" s="19"/>
      <c r="IN209" s="19"/>
      <c r="IO209" s="19"/>
      <c r="IP209" s="19"/>
      <c r="IQ209" s="19"/>
      <c r="IR209" s="19"/>
      <c r="IS209" s="48"/>
      <c r="IT209" s="48"/>
      <c r="IU209" s="48"/>
      <c r="IV209" s="48"/>
      <c r="IW209" s="19"/>
      <c r="IX209" s="19"/>
      <c r="IY209" s="19"/>
      <c r="IZ209" s="48"/>
      <c r="JA209" s="48"/>
      <c r="JB209" s="19"/>
      <c r="JC209" s="19"/>
      <c r="JD209" s="19"/>
      <c r="JE209" s="19"/>
      <c r="JF209" s="19"/>
      <c r="JG209" s="19"/>
      <c r="JH209" s="48"/>
      <c r="JI209" s="48"/>
      <c r="JJ209" s="48"/>
      <c r="JK209" s="48"/>
      <c r="JL209" s="19"/>
      <c r="JM209" s="19"/>
      <c r="JN209" s="19"/>
      <c r="JO209" s="48"/>
      <c r="JP209" s="48"/>
      <c r="JQ209" s="19"/>
      <c r="JR209" s="19"/>
      <c r="JS209" s="19"/>
      <c r="JT209" s="19"/>
      <c r="JU209" s="19"/>
      <c r="JV209" s="19"/>
      <c r="JW209" s="48"/>
      <c r="JX209" s="48"/>
      <c r="JY209" s="48"/>
      <c r="JZ209" s="48"/>
      <c r="KA209" s="19"/>
      <c r="KB209" s="19"/>
      <c r="KC209" s="19"/>
      <c r="KD209" s="48"/>
      <c r="KE209" s="48"/>
      <c r="KF209" s="19"/>
      <c r="KG209" s="19"/>
      <c r="KH209" s="19"/>
      <c r="KI209" s="19"/>
      <c r="KJ209" s="19"/>
      <c r="KK209" s="19"/>
      <c r="KL209" s="48"/>
      <c r="KM209" s="48"/>
      <c r="KN209" s="48"/>
      <c r="KO209" s="48"/>
      <c r="KP209" s="19"/>
      <c r="KQ209" s="19"/>
      <c r="KR209" s="19"/>
      <c r="KS209" s="48"/>
      <c r="KT209" s="19"/>
      <c r="KU209" s="19"/>
      <c r="KV209" s="19"/>
      <c r="KW209" s="19"/>
      <c r="KX209" s="19"/>
      <c r="KY209" s="19"/>
      <c r="KZ209" s="19"/>
      <c r="LA209" s="48"/>
      <c r="LB209" s="48"/>
      <c r="LC209" s="48"/>
      <c r="LD209" s="48"/>
      <c r="LE209" s="19"/>
      <c r="LF209" s="19"/>
      <c r="LG209" s="19"/>
      <c r="LH209" s="19"/>
      <c r="LI209" s="19"/>
      <c r="LJ209" s="19"/>
      <c r="LK209" s="19"/>
      <c r="LL209" s="19"/>
      <c r="LM209" s="19"/>
      <c r="LN209" s="19"/>
      <c r="LO209" s="19"/>
      <c r="LP209" s="19"/>
      <c r="LQ209" s="19"/>
      <c r="LR209" s="19"/>
      <c r="LS209" s="19"/>
      <c r="LT209" s="19"/>
      <c r="LU209" s="19"/>
      <c r="LV209" s="48"/>
      <c r="LW209" s="48"/>
      <c r="LX209" s="48"/>
      <c r="LY209" s="48"/>
      <c r="LZ209" s="19"/>
      <c r="MA209" s="19"/>
      <c r="MB209" s="19"/>
      <c r="MC209" s="19"/>
      <c r="MD209" s="19"/>
      <c r="ME209" s="19"/>
      <c r="MF209" s="19"/>
      <c r="MG209" s="19"/>
      <c r="MH209" s="19"/>
      <c r="MI209" s="19"/>
      <c r="MJ209" s="19"/>
      <c r="MK209" s="19"/>
      <c r="ML209" s="19"/>
      <c r="MM209" s="19"/>
      <c r="MN209" s="19"/>
      <c r="MO209" s="19"/>
      <c r="MP209" s="19"/>
      <c r="MQ209" s="48"/>
      <c r="MR209" s="48"/>
      <c r="MS209" s="48"/>
      <c r="MT209" s="48"/>
      <c r="MU209" s="19"/>
      <c r="MV209" s="19"/>
      <c r="MW209" s="19"/>
      <c r="MX209" s="19"/>
      <c r="MY209" s="19"/>
      <c r="MZ209" s="19"/>
      <c r="NA209" s="19"/>
      <c r="NB209" s="19"/>
      <c r="NC209" s="19"/>
      <c r="ND209" s="19"/>
      <c r="NE209" s="19"/>
      <c r="NF209" s="19"/>
      <c r="NG209" s="19"/>
      <c r="NH209" s="19"/>
      <c r="NI209" s="19"/>
      <c r="NJ209" s="19"/>
      <c r="NK209" s="19"/>
      <c r="NL209" s="48"/>
      <c r="NM209" s="48"/>
      <c r="NN209" s="48"/>
      <c r="NO209" s="48"/>
      <c r="NP209" s="19"/>
      <c r="NQ209" s="19"/>
      <c r="NR209" s="19"/>
      <c r="NS209" s="19"/>
      <c r="NT209" s="19"/>
      <c r="NU209" s="19"/>
      <c r="NV209" s="19"/>
      <c r="NW209" s="19"/>
      <c r="NX209" s="19"/>
      <c r="NY209" s="19"/>
      <c r="NZ209" s="19"/>
      <c r="OA209" s="19"/>
      <c r="OB209" s="19"/>
      <c r="OC209" s="19"/>
      <c r="OD209" s="19"/>
      <c r="OE209" s="19"/>
      <c r="OF209" s="19"/>
      <c r="OG209" s="48"/>
      <c r="OH209" s="48"/>
      <c r="OI209" s="48"/>
      <c r="OJ209" s="48"/>
      <c r="OK209" s="19"/>
      <c r="OL209" s="19"/>
      <c r="OM209" s="19"/>
      <c r="ON209" s="19"/>
      <c r="OO209" s="19"/>
      <c r="OP209" s="19"/>
      <c r="OQ209" s="19"/>
      <c r="OR209" s="48"/>
      <c r="OS209" s="48"/>
      <c r="OT209" s="19"/>
      <c r="OU209" s="19"/>
      <c r="OV209" s="19"/>
      <c r="OW209" s="19"/>
      <c r="OX209" s="19"/>
      <c r="OY209" s="19"/>
      <c r="OZ209" s="48"/>
      <c r="PA209" s="48"/>
      <c r="PB209" s="48"/>
      <c r="PC209" s="48"/>
      <c r="PD209" s="19"/>
      <c r="PE209" s="19"/>
      <c r="PF209" s="19"/>
      <c r="PG209" s="48"/>
      <c r="PH209" s="48"/>
      <c r="PI209" s="19"/>
      <c r="PJ209" s="19"/>
      <c r="PK209" s="19"/>
      <c r="PL209" s="19"/>
      <c r="PM209" s="19"/>
      <c r="PN209" s="19"/>
      <c r="PO209" s="48"/>
      <c r="PP209" s="48"/>
      <c r="PQ209" s="48"/>
      <c r="PR209" s="48"/>
      <c r="PS209" s="19"/>
      <c r="PT209" s="19"/>
      <c r="PU209" s="19"/>
      <c r="PV209" s="48"/>
      <c r="PW209" s="48"/>
      <c r="PX209" s="19"/>
      <c r="PY209" s="19"/>
      <c r="PZ209" s="19"/>
      <c r="QA209" s="19"/>
      <c r="QB209" s="19"/>
      <c r="QC209" s="19"/>
      <c r="QD209" s="48"/>
      <c r="QE209" s="48"/>
      <c r="QF209" s="48"/>
      <c r="QG209" s="48"/>
      <c r="QH209" s="19"/>
      <c r="QI209" s="19"/>
      <c r="QJ209" s="19"/>
      <c r="QK209" s="48"/>
      <c r="QL209" s="48"/>
      <c r="QM209" s="19"/>
      <c r="QN209" s="19"/>
      <c r="QO209" s="19"/>
      <c r="QP209" s="19"/>
      <c r="QQ209" s="19"/>
      <c r="QR209" s="19"/>
      <c r="QS209" s="48"/>
      <c r="QT209" s="48"/>
      <c r="QU209" s="48"/>
      <c r="QV209" s="48"/>
      <c r="QW209" s="19"/>
      <c r="QX209" s="19"/>
      <c r="QY209" s="19"/>
      <c r="QZ209" s="48"/>
      <c r="RA209" s="48"/>
      <c r="RB209" s="19"/>
      <c r="RC209" s="19"/>
      <c r="RD209" s="19"/>
      <c r="RE209" s="19"/>
      <c r="RF209" s="19"/>
      <c r="RG209" s="19"/>
      <c r="RH209" s="48"/>
      <c r="RI209" s="48"/>
      <c r="RJ209" s="48"/>
      <c r="RK209" s="48"/>
      <c r="RL209" s="19"/>
      <c r="RM209" s="19"/>
    </row>
    <row r="210" spans="1:481">
      <c r="A210" s="19"/>
      <c r="B210" s="48"/>
      <c r="C210" s="48"/>
      <c r="D210" s="19"/>
      <c r="E210" s="19"/>
      <c r="F210" s="19"/>
      <c r="G210" s="19"/>
      <c r="H210" s="19"/>
      <c r="I210" s="19"/>
      <c r="J210" s="48"/>
      <c r="K210" s="48"/>
      <c r="L210" s="48"/>
      <c r="M210" s="48"/>
      <c r="N210" s="19"/>
      <c r="O210" s="19"/>
      <c r="P210" s="19"/>
      <c r="Q210" s="19"/>
      <c r="R210" s="48"/>
      <c r="S210" s="48"/>
      <c r="T210" s="19"/>
      <c r="U210" s="19"/>
      <c r="V210" s="19"/>
      <c r="W210" s="19"/>
      <c r="X210" s="19"/>
      <c r="Y210" s="19"/>
      <c r="Z210" s="48"/>
      <c r="AA210" s="48"/>
      <c r="AB210" s="48"/>
      <c r="AC210" s="48"/>
      <c r="AD210" s="19"/>
      <c r="AE210" s="19"/>
      <c r="AF210" s="19"/>
      <c r="AG210" s="48"/>
      <c r="AH210" s="48"/>
      <c r="AI210" s="19"/>
      <c r="AJ210" s="19"/>
      <c r="AK210" s="19"/>
      <c r="AL210" s="19"/>
      <c r="AM210" s="19"/>
      <c r="AN210" s="19"/>
      <c r="AO210" s="48"/>
      <c r="AP210" s="48"/>
      <c r="AQ210" s="48"/>
      <c r="AR210" s="48"/>
      <c r="AS210" s="19"/>
      <c r="AT210" s="19"/>
      <c r="AU210" s="19"/>
      <c r="AV210" s="48"/>
      <c r="AW210" s="48"/>
      <c r="AX210" s="19"/>
      <c r="AY210" s="19"/>
      <c r="AZ210" s="19"/>
      <c r="BA210" s="19"/>
      <c r="BB210" s="19"/>
      <c r="BC210" s="19"/>
      <c r="BD210" s="48"/>
      <c r="BE210" s="48"/>
      <c r="BF210" s="48"/>
      <c r="BG210" s="48"/>
      <c r="BH210" s="19"/>
      <c r="BI210" s="19"/>
      <c r="BJ210" s="19"/>
      <c r="BK210" s="19"/>
      <c r="BL210" s="48"/>
      <c r="BM210" s="48"/>
      <c r="BN210" s="19"/>
      <c r="BO210" s="19"/>
      <c r="BP210" s="19"/>
      <c r="BQ210" s="19"/>
      <c r="BR210" s="19"/>
      <c r="BS210" s="19"/>
      <c r="BT210" s="48"/>
      <c r="BU210" s="48"/>
      <c r="BV210" s="48"/>
      <c r="BW210" s="48"/>
      <c r="BX210" s="19"/>
      <c r="BY210" s="19"/>
      <c r="BZ210" s="19"/>
      <c r="CA210" s="19"/>
      <c r="CB210" s="48"/>
      <c r="CC210" s="48"/>
      <c r="CD210" s="19"/>
      <c r="CE210" s="19"/>
      <c r="CF210" s="19"/>
      <c r="CG210" s="19"/>
      <c r="CH210" s="19"/>
      <c r="CI210" s="19"/>
      <c r="CJ210" s="48"/>
      <c r="CK210" s="48"/>
      <c r="CL210" s="48"/>
      <c r="CM210" s="48"/>
      <c r="CN210" s="19"/>
      <c r="CO210" s="19"/>
      <c r="CP210" s="19"/>
      <c r="CQ210" s="48"/>
      <c r="CR210" s="48"/>
      <c r="CS210" s="19"/>
      <c r="CT210" s="19"/>
      <c r="CU210" s="19"/>
      <c r="CV210" s="19"/>
      <c r="CW210" s="19"/>
      <c r="CX210" s="19"/>
      <c r="CY210" s="48"/>
      <c r="CZ210" s="48"/>
      <c r="DA210" s="48"/>
      <c r="DB210" s="48"/>
      <c r="DC210" s="19"/>
      <c r="DD210" s="19"/>
      <c r="DE210" s="19"/>
      <c r="DF210" s="48"/>
      <c r="DG210" s="48"/>
      <c r="DH210" s="19"/>
      <c r="DI210" s="19"/>
      <c r="DJ210" s="19"/>
      <c r="DK210" s="19"/>
      <c r="DL210" s="19"/>
      <c r="DM210" s="19"/>
      <c r="DN210" s="48"/>
      <c r="DO210" s="48"/>
      <c r="DP210" s="48"/>
      <c r="DQ210" s="48"/>
      <c r="DR210" s="19"/>
      <c r="DS210" s="19"/>
      <c r="DT210" s="19"/>
      <c r="DU210" s="48"/>
      <c r="DV210" s="48"/>
      <c r="DW210" s="19"/>
      <c r="DX210" s="19"/>
      <c r="DY210" s="19"/>
      <c r="DZ210" s="19"/>
      <c r="EA210" s="19"/>
      <c r="EB210" s="19"/>
      <c r="EC210" s="48"/>
      <c r="ED210" s="48"/>
      <c r="EE210" s="48"/>
      <c r="EF210" s="48"/>
      <c r="EG210" s="19"/>
      <c r="EH210" s="19"/>
      <c r="EI210" s="19"/>
      <c r="EJ210" s="48"/>
      <c r="EK210" s="48"/>
      <c r="EL210" s="19"/>
      <c r="EM210" s="19"/>
      <c r="EN210" s="19"/>
      <c r="EO210" s="19"/>
      <c r="EP210" s="19"/>
      <c r="EQ210" s="19"/>
      <c r="ER210" s="48"/>
      <c r="ES210" s="48"/>
      <c r="ET210" s="48"/>
      <c r="EU210" s="48"/>
      <c r="EV210" s="19"/>
      <c r="EW210" s="19"/>
      <c r="EX210" s="19"/>
      <c r="EY210" s="48"/>
      <c r="EZ210" s="48"/>
      <c r="FA210" s="19"/>
      <c r="FB210" s="19"/>
      <c r="FC210" s="19"/>
      <c r="FD210" s="19"/>
      <c r="FE210" s="19"/>
      <c r="FF210" s="19"/>
      <c r="FG210" s="48"/>
      <c r="FH210" s="48"/>
      <c r="FI210" s="48"/>
      <c r="FJ210" s="48"/>
      <c r="FK210" s="19"/>
      <c r="FL210" s="19"/>
      <c r="FM210" s="19"/>
      <c r="FN210" s="48"/>
      <c r="FO210" s="48"/>
      <c r="FP210" s="19"/>
      <c r="FQ210" s="19"/>
      <c r="FR210" s="19"/>
      <c r="FS210" s="19"/>
      <c r="FT210" s="19"/>
      <c r="FU210" s="19"/>
      <c r="FV210" s="48"/>
      <c r="FW210" s="48"/>
      <c r="FX210" s="48"/>
      <c r="FY210" s="48"/>
      <c r="FZ210" s="19"/>
      <c r="GA210" s="19"/>
      <c r="GB210" s="19"/>
      <c r="GC210" s="48"/>
      <c r="GD210" s="48"/>
      <c r="GE210" s="19"/>
      <c r="GF210" s="19"/>
      <c r="GG210" s="19"/>
      <c r="GH210" s="19"/>
      <c r="GI210" s="19"/>
      <c r="GJ210" s="19"/>
      <c r="GK210" s="48"/>
      <c r="GL210" s="48"/>
      <c r="GM210" s="48"/>
      <c r="GN210" s="48"/>
      <c r="GO210" s="19"/>
      <c r="GP210" s="19"/>
      <c r="GQ210" s="19"/>
      <c r="GR210" s="48"/>
      <c r="GS210" s="48"/>
      <c r="GT210" s="19"/>
      <c r="GU210" s="19"/>
      <c r="GV210" s="19"/>
      <c r="GW210" s="19"/>
      <c r="GX210" s="19"/>
      <c r="GY210" s="19"/>
      <c r="GZ210" s="48"/>
      <c r="HA210" s="48"/>
      <c r="HB210" s="48"/>
      <c r="HC210" s="48"/>
      <c r="HD210" s="19"/>
      <c r="HE210" s="19"/>
      <c r="HF210" s="19"/>
      <c r="HG210" s="48"/>
      <c r="HH210" s="48"/>
      <c r="HI210" s="19"/>
      <c r="HJ210" s="19"/>
      <c r="HK210" s="19"/>
      <c r="HL210" s="19"/>
      <c r="HM210" s="19"/>
      <c r="HN210" s="19"/>
      <c r="HO210" s="48"/>
      <c r="HP210" s="48"/>
      <c r="HQ210" s="48"/>
      <c r="HR210" s="48"/>
      <c r="HS210" s="19"/>
      <c r="HT210" s="19"/>
      <c r="HU210" s="19"/>
      <c r="HV210" s="48"/>
      <c r="HW210" s="48"/>
      <c r="HX210" s="19"/>
      <c r="HY210" s="19"/>
      <c r="HZ210" s="19"/>
      <c r="IA210" s="19"/>
      <c r="IB210" s="19"/>
      <c r="IC210" s="19"/>
      <c r="ID210" s="48"/>
      <c r="IE210" s="48"/>
      <c r="IF210" s="48"/>
      <c r="IG210" s="48"/>
      <c r="IH210" s="19"/>
      <c r="II210" s="19"/>
      <c r="IJ210" s="19"/>
      <c r="IK210" s="48"/>
      <c r="IL210" s="48"/>
      <c r="IM210" s="19"/>
      <c r="IN210" s="19"/>
      <c r="IO210" s="19"/>
      <c r="IP210" s="19"/>
      <c r="IQ210" s="19"/>
      <c r="IR210" s="19"/>
      <c r="IS210" s="48"/>
      <c r="IT210" s="48"/>
      <c r="IU210" s="48"/>
      <c r="IV210" s="48"/>
      <c r="IW210" s="19"/>
      <c r="IX210" s="19"/>
      <c r="IY210" s="19"/>
      <c r="IZ210" s="48"/>
      <c r="JA210" s="48"/>
      <c r="JB210" s="19"/>
      <c r="JC210" s="19"/>
      <c r="JD210" s="19"/>
      <c r="JE210" s="19"/>
      <c r="JF210" s="19"/>
      <c r="JG210" s="19"/>
      <c r="JH210" s="48"/>
      <c r="JI210" s="48"/>
      <c r="JJ210" s="48"/>
      <c r="JK210" s="48"/>
      <c r="JL210" s="19"/>
      <c r="JM210" s="19"/>
      <c r="JN210" s="19"/>
      <c r="JO210" s="48"/>
      <c r="JP210" s="48"/>
      <c r="JQ210" s="19"/>
      <c r="JR210" s="19"/>
      <c r="JS210" s="19"/>
      <c r="JT210" s="19"/>
      <c r="JU210" s="19"/>
      <c r="JV210" s="19"/>
      <c r="JW210" s="48"/>
      <c r="JX210" s="48"/>
      <c r="JY210" s="48"/>
      <c r="JZ210" s="48"/>
      <c r="KA210" s="19"/>
      <c r="KB210" s="19"/>
      <c r="KC210" s="19"/>
      <c r="KD210" s="48"/>
      <c r="KE210" s="48"/>
      <c r="KF210" s="19"/>
      <c r="KG210" s="19"/>
      <c r="KH210" s="19"/>
      <c r="KI210" s="19"/>
      <c r="KJ210" s="19"/>
      <c r="KK210" s="19"/>
      <c r="KL210" s="48"/>
      <c r="KM210" s="48"/>
      <c r="KN210" s="48"/>
      <c r="KO210" s="48"/>
      <c r="KP210" s="19"/>
      <c r="KQ210" s="19"/>
      <c r="KR210" s="19"/>
      <c r="KS210" s="48"/>
      <c r="KT210" s="19"/>
      <c r="KU210" s="19"/>
      <c r="KV210" s="19"/>
      <c r="KW210" s="19"/>
      <c r="KX210" s="19"/>
      <c r="KY210" s="19"/>
      <c r="KZ210" s="19"/>
      <c r="LA210" s="48"/>
      <c r="LB210" s="48"/>
      <c r="LC210" s="48"/>
      <c r="LD210" s="48"/>
      <c r="LE210" s="19"/>
      <c r="LF210" s="19"/>
      <c r="LG210" s="19"/>
      <c r="LH210" s="19"/>
      <c r="LI210" s="19"/>
      <c r="LJ210" s="19"/>
      <c r="LK210" s="19"/>
      <c r="LL210" s="19"/>
      <c r="LM210" s="19"/>
      <c r="LN210" s="19"/>
      <c r="LO210" s="19"/>
      <c r="LP210" s="19"/>
      <c r="LQ210" s="19"/>
      <c r="LR210" s="19"/>
      <c r="LS210" s="19"/>
      <c r="LT210" s="19"/>
      <c r="LU210" s="19"/>
      <c r="LV210" s="48"/>
      <c r="LW210" s="48"/>
      <c r="LX210" s="48"/>
      <c r="LY210" s="48"/>
      <c r="LZ210" s="19"/>
      <c r="MA210" s="19"/>
      <c r="MB210" s="19"/>
      <c r="MC210" s="19"/>
      <c r="MD210" s="19"/>
      <c r="ME210" s="19"/>
      <c r="MF210" s="19"/>
      <c r="MG210" s="19"/>
      <c r="MH210" s="19"/>
      <c r="MI210" s="19"/>
      <c r="MJ210" s="19"/>
      <c r="MK210" s="19"/>
      <c r="ML210" s="19"/>
      <c r="MM210" s="19"/>
      <c r="MN210" s="19"/>
      <c r="MO210" s="19"/>
      <c r="MP210" s="19"/>
      <c r="MQ210" s="48"/>
      <c r="MR210" s="48"/>
      <c r="MS210" s="48"/>
      <c r="MT210" s="48"/>
      <c r="MU210" s="19"/>
      <c r="MV210" s="19"/>
      <c r="MW210" s="19"/>
      <c r="MX210" s="19"/>
      <c r="MY210" s="19"/>
      <c r="MZ210" s="19"/>
      <c r="NA210" s="19"/>
      <c r="NB210" s="19"/>
      <c r="NC210" s="19"/>
      <c r="ND210" s="19"/>
      <c r="NE210" s="19"/>
      <c r="NF210" s="19"/>
      <c r="NG210" s="19"/>
      <c r="NH210" s="19"/>
      <c r="NI210" s="19"/>
      <c r="NJ210" s="19"/>
      <c r="NK210" s="19"/>
      <c r="NL210" s="48"/>
      <c r="NM210" s="48"/>
      <c r="NN210" s="48"/>
      <c r="NO210" s="48"/>
      <c r="NP210" s="19"/>
      <c r="NQ210" s="19"/>
      <c r="NR210" s="19"/>
      <c r="NS210" s="19"/>
      <c r="NT210" s="19"/>
      <c r="NU210" s="19"/>
      <c r="NV210" s="19"/>
      <c r="NW210" s="19"/>
      <c r="NX210" s="19"/>
      <c r="NY210" s="19"/>
      <c r="NZ210" s="19"/>
      <c r="OA210" s="19"/>
      <c r="OB210" s="19"/>
      <c r="OC210" s="19"/>
      <c r="OD210" s="19"/>
      <c r="OE210" s="19"/>
      <c r="OF210" s="19"/>
      <c r="OG210" s="48"/>
      <c r="OH210" s="48"/>
      <c r="OI210" s="48"/>
      <c r="OJ210" s="48"/>
      <c r="OK210" s="19"/>
      <c r="OL210" s="19"/>
      <c r="OM210" s="19"/>
      <c r="ON210" s="19"/>
      <c r="OO210" s="19"/>
      <c r="OP210" s="19"/>
      <c r="OQ210" s="19"/>
      <c r="OR210" s="48"/>
      <c r="OS210" s="48"/>
      <c r="OT210" s="19"/>
      <c r="OU210" s="19"/>
      <c r="OV210" s="19"/>
      <c r="OW210" s="19"/>
      <c r="OX210" s="19"/>
      <c r="OY210" s="19"/>
      <c r="OZ210" s="48"/>
      <c r="PA210" s="48"/>
      <c r="PB210" s="48"/>
      <c r="PC210" s="48"/>
      <c r="PD210" s="19"/>
      <c r="PE210" s="19"/>
      <c r="PF210" s="19"/>
      <c r="PG210" s="48"/>
      <c r="PH210" s="48"/>
      <c r="PI210" s="19"/>
      <c r="PJ210" s="19"/>
      <c r="PK210" s="19"/>
      <c r="PL210" s="19"/>
      <c r="PM210" s="19"/>
      <c r="PN210" s="19"/>
      <c r="PO210" s="48"/>
      <c r="PP210" s="48"/>
      <c r="PQ210" s="48"/>
      <c r="PR210" s="48"/>
      <c r="PS210" s="19"/>
      <c r="PT210" s="19"/>
      <c r="PU210" s="19"/>
      <c r="PV210" s="48"/>
      <c r="PW210" s="48"/>
      <c r="PX210" s="19"/>
      <c r="PY210" s="19"/>
      <c r="PZ210" s="19"/>
      <c r="QA210" s="19"/>
      <c r="QB210" s="19"/>
      <c r="QC210" s="19"/>
      <c r="QD210" s="48"/>
      <c r="QE210" s="48"/>
      <c r="QF210" s="48"/>
      <c r="QG210" s="48"/>
      <c r="QH210" s="19"/>
      <c r="QI210" s="19"/>
      <c r="QJ210" s="19"/>
      <c r="QK210" s="48"/>
      <c r="QL210" s="48"/>
      <c r="QM210" s="19"/>
      <c r="QN210" s="19"/>
      <c r="QO210" s="19"/>
      <c r="QP210" s="19"/>
      <c r="QQ210" s="19"/>
      <c r="QR210" s="19"/>
      <c r="QS210" s="48"/>
      <c r="QT210" s="48"/>
      <c r="QU210" s="48"/>
      <c r="QV210" s="48"/>
      <c r="QW210" s="19"/>
      <c r="QX210" s="19"/>
      <c r="QY210" s="19"/>
      <c r="QZ210" s="48"/>
      <c r="RA210" s="48"/>
      <c r="RB210" s="19"/>
      <c r="RC210" s="19"/>
      <c r="RD210" s="19"/>
      <c r="RE210" s="19"/>
      <c r="RF210" s="19"/>
      <c r="RG210" s="19"/>
      <c r="RH210" s="48"/>
      <c r="RI210" s="48"/>
      <c r="RJ210" s="48"/>
      <c r="RK210" s="48"/>
      <c r="RL210" s="19"/>
      <c r="RM210" s="19"/>
    </row>
    <row r="211" spans="1:481">
      <c r="A211" s="19"/>
      <c r="B211" s="48"/>
      <c r="C211" s="48"/>
      <c r="D211" s="19"/>
      <c r="E211" s="19"/>
      <c r="F211" s="19"/>
      <c r="G211" s="19"/>
      <c r="H211" s="19"/>
      <c r="I211" s="19"/>
      <c r="J211" s="48"/>
      <c r="K211" s="48"/>
      <c r="L211" s="48"/>
      <c r="M211" s="48"/>
      <c r="N211" s="19"/>
      <c r="O211" s="19"/>
      <c r="P211" s="19"/>
      <c r="Q211" s="19"/>
      <c r="R211" s="48"/>
      <c r="S211" s="48"/>
      <c r="T211" s="19"/>
      <c r="U211" s="19"/>
      <c r="V211" s="19"/>
      <c r="W211" s="19"/>
      <c r="X211" s="19"/>
      <c r="Y211" s="19"/>
      <c r="Z211" s="48"/>
      <c r="AA211" s="48"/>
      <c r="AB211" s="48"/>
      <c r="AC211" s="48"/>
      <c r="AD211" s="19"/>
      <c r="AE211" s="19"/>
      <c r="AF211" s="19"/>
      <c r="AG211" s="48"/>
      <c r="AH211" s="48"/>
      <c r="AI211" s="19"/>
      <c r="AJ211" s="19"/>
      <c r="AK211" s="19"/>
      <c r="AL211" s="19"/>
      <c r="AM211" s="19"/>
      <c r="AN211" s="19"/>
      <c r="AO211" s="48"/>
      <c r="AP211" s="48"/>
      <c r="AQ211" s="48"/>
      <c r="AR211" s="48"/>
      <c r="AS211" s="19"/>
      <c r="AT211" s="19"/>
      <c r="AU211" s="19"/>
      <c r="AV211" s="48"/>
      <c r="AW211" s="48"/>
      <c r="AX211" s="19"/>
      <c r="AY211" s="19"/>
      <c r="AZ211" s="19"/>
      <c r="BA211" s="19"/>
      <c r="BB211" s="19"/>
      <c r="BC211" s="19"/>
      <c r="BD211" s="48"/>
      <c r="BE211" s="48"/>
      <c r="BF211" s="48"/>
      <c r="BG211" s="48"/>
      <c r="BH211" s="19"/>
      <c r="BI211" s="19"/>
      <c r="BJ211" s="19"/>
      <c r="BK211" s="19"/>
      <c r="BL211" s="48"/>
      <c r="BM211" s="48"/>
      <c r="BN211" s="19"/>
      <c r="BO211" s="19"/>
      <c r="BP211" s="19"/>
      <c r="BQ211" s="19"/>
      <c r="BR211" s="19"/>
      <c r="BS211" s="19"/>
      <c r="BT211" s="48"/>
      <c r="BU211" s="48"/>
      <c r="BV211" s="48"/>
      <c r="BW211" s="48"/>
      <c r="BX211" s="19"/>
      <c r="BY211" s="19"/>
      <c r="BZ211" s="19"/>
      <c r="CA211" s="19"/>
      <c r="CB211" s="48"/>
      <c r="CC211" s="48"/>
      <c r="CD211" s="19"/>
      <c r="CE211" s="19"/>
      <c r="CF211" s="19"/>
      <c r="CG211" s="19"/>
      <c r="CH211" s="19"/>
      <c r="CI211" s="19"/>
      <c r="CJ211" s="48"/>
      <c r="CK211" s="48"/>
      <c r="CL211" s="48"/>
      <c r="CM211" s="48"/>
      <c r="CN211" s="19"/>
      <c r="CO211" s="19"/>
      <c r="CP211" s="19"/>
      <c r="CQ211" s="48"/>
      <c r="CR211" s="48"/>
      <c r="CS211" s="19"/>
      <c r="CT211" s="19"/>
      <c r="CU211" s="19"/>
      <c r="CV211" s="19"/>
      <c r="CW211" s="19"/>
      <c r="CX211" s="19"/>
      <c r="CY211" s="48"/>
      <c r="CZ211" s="48"/>
      <c r="DA211" s="48"/>
      <c r="DB211" s="48"/>
      <c r="DC211" s="19"/>
      <c r="DD211" s="19"/>
      <c r="DE211" s="19"/>
      <c r="DF211" s="48"/>
      <c r="DG211" s="48"/>
      <c r="DH211" s="19"/>
      <c r="DI211" s="19"/>
      <c r="DJ211" s="19"/>
      <c r="DK211" s="19"/>
      <c r="DL211" s="19"/>
      <c r="DM211" s="19"/>
      <c r="DN211" s="48"/>
      <c r="DO211" s="48"/>
      <c r="DP211" s="48"/>
      <c r="DQ211" s="48"/>
      <c r="DR211" s="19"/>
      <c r="DS211" s="19"/>
      <c r="DT211" s="19"/>
      <c r="DU211" s="48"/>
      <c r="DV211" s="48"/>
      <c r="DW211" s="19"/>
      <c r="DX211" s="19"/>
      <c r="DY211" s="19"/>
      <c r="DZ211" s="19"/>
      <c r="EA211" s="19"/>
      <c r="EB211" s="19"/>
      <c r="EC211" s="48"/>
      <c r="ED211" s="48"/>
      <c r="EE211" s="48"/>
      <c r="EF211" s="48"/>
      <c r="EG211" s="19"/>
      <c r="EH211" s="19"/>
      <c r="EI211" s="19"/>
      <c r="EJ211" s="48"/>
      <c r="EK211" s="48"/>
      <c r="EL211" s="19"/>
      <c r="EM211" s="19"/>
      <c r="EN211" s="19"/>
      <c r="EO211" s="19"/>
      <c r="EP211" s="19"/>
      <c r="EQ211" s="19"/>
      <c r="ER211" s="48"/>
      <c r="ES211" s="48"/>
      <c r="ET211" s="48"/>
      <c r="EU211" s="48"/>
      <c r="EV211" s="19"/>
      <c r="EW211" s="19"/>
      <c r="EX211" s="19"/>
      <c r="EY211" s="48"/>
      <c r="EZ211" s="48"/>
      <c r="FA211" s="19"/>
      <c r="FB211" s="19"/>
      <c r="FC211" s="19"/>
      <c r="FD211" s="19"/>
      <c r="FE211" s="19"/>
      <c r="FF211" s="19"/>
      <c r="FG211" s="48"/>
      <c r="FH211" s="48"/>
      <c r="FI211" s="48"/>
      <c r="FJ211" s="48"/>
      <c r="FK211" s="19"/>
      <c r="FL211" s="19"/>
      <c r="FM211" s="19"/>
      <c r="FN211" s="48"/>
      <c r="FO211" s="48"/>
      <c r="FP211" s="19"/>
      <c r="FQ211" s="19"/>
      <c r="FR211" s="19"/>
      <c r="FS211" s="19"/>
      <c r="FT211" s="19"/>
      <c r="FU211" s="19"/>
      <c r="FV211" s="48"/>
      <c r="FW211" s="48"/>
      <c r="FX211" s="48"/>
      <c r="FY211" s="48"/>
      <c r="FZ211" s="19"/>
      <c r="GA211" s="19"/>
      <c r="GB211" s="19"/>
      <c r="GC211" s="48"/>
      <c r="GD211" s="48"/>
      <c r="GE211" s="19"/>
      <c r="GF211" s="19"/>
      <c r="GG211" s="19"/>
      <c r="GH211" s="19"/>
      <c r="GI211" s="19"/>
      <c r="GJ211" s="19"/>
      <c r="GK211" s="48"/>
      <c r="GL211" s="48"/>
      <c r="GM211" s="48"/>
      <c r="GN211" s="48"/>
      <c r="GO211" s="19"/>
      <c r="GP211" s="19"/>
      <c r="GQ211" s="19"/>
      <c r="GR211" s="48"/>
      <c r="GS211" s="48"/>
      <c r="GT211" s="19"/>
      <c r="GU211" s="19"/>
      <c r="GV211" s="19"/>
      <c r="GW211" s="19"/>
      <c r="GX211" s="19"/>
      <c r="GY211" s="19"/>
      <c r="GZ211" s="48"/>
      <c r="HA211" s="48"/>
      <c r="HB211" s="48"/>
      <c r="HC211" s="48"/>
      <c r="HD211" s="19"/>
      <c r="HE211" s="19"/>
      <c r="HF211" s="19"/>
      <c r="HG211" s="48"/>
      <c r="HH211" s="48"/>
      <c r="HI211" s="19"/>
      <c r="HJ211" s="19"/>
      <c r="HK211" s="19"/>
      <c r="HL211" s="19"/>
      <c r="HM211" s="19"/>
      <c r="HN211" s="19"/>
      <c r="HO211" s="48"/>
      <c r="HP211" s="48"/>
      <c r="HQ211" s="48"/>
      <c r="HR211" s="48"/>
      <c r="HS211" s="19"/>
      <c r="HT211" s="19"/>
      <c r="HU211" s="19"/>
      <c r="HV211" s="48"/>
      <c r="HW211" s="48"/>
      <c r="HX211" s="19"/>
      <c r="HY211" s="19"/>
      <c r="HZ211" s="19"/>
      <c r="IA211" s="19"/>
      <c r="IB211" s="19"/>
      <c r="IC211" s="19"/>
      <c r="ID211" s="48"/>
      <c r="IE211" s="48"/>
      <c r="IF211" s="48"/>
      <c r="IG211" s="48"/>
      <c r="IH211" s="19"/>
      <c r="II211" s="19"/>
      <c r="IJ211" s="19"/>
      <c r="IK211" s="48"/>
      <c r="IL211" s="48"/>
      <c r="IM211" s="19"/>
      <c r="IN211" s="19"/>
      <c r="IO211" s="19"/>
      <c r="IP211" s="19"/>
      <c r="IQ211" s="19"/>
      <c r="IR211" s="19"/>
      <c r="IS211" s="48"/>
      <c r="IT211" s="48"/>
      <c r="IU211" s="48"/>
      <c r="IV211" s="48"/>
      <c r="IW211" s="19"/>
      <c r="IX211" s="19"/>
      <c r="IY211" s="19"/>
      <c r="IZ211" s="48"/>
      <c r="JA211" s="48"/>
      <c r="JB211" s="19"/>
      <c r="JC211" s="19"/>
      <c r="JD211" s="19"/>
      <c r="JE211" s="19"/>
      <c r="JF211" s="19"/>
      <c r="JG211" s="19"/>
      <c r="JH211" s="48"/>
      <c r="JI211" s="48"/>
      <c r="JJ211" s="48"/>
      <c r="JK211" s="48"/>
      <c r="JL211" s="19"/>
      <c r="JM211" s="19"/>
      <c r="JN211" s="19"/>
      <c r="JO211" s="48"/>
      <c r="JP211" s="48"/>
      <c r="JQ211" s="19"/>
      <c r="JR211" s="19"/>
      <c r="JS211" s="19"/>
      <c r="JT211" s="19"/>
      <c r="JU211" s="19"/>
      <c r="JV211" s="19"/>
      <c r="JW211" s="48"/>
      <c r="JX211" s="48"/>
      <c r="JY211" s="48"/>
      <c r="JZ211" s="48"/>
      <c r="KA211" s="19"/>
      <c r="KB211" s="19"/>
      <c r="KC211" s="19"/>
      <c r="KD211" s="48"/>
      <c r="KE211" s="48"/>
      <c r="KF211" s="19"/>
      <c r="KG211" s="19"/>
      <c r="KH211" s="19"/>
      <c r="KI211" s="19"/>
      <c r="KJ211" s="19"/>
      <c r="KK211" s="19"/>
      <c r="KL211" s="48"/>
      <c r="KM211" s="48"/>
      <c r="KN211" s="48"/>
      <c r="KO211" s="48"/>
      <c r="KP211" s="19"/>
      <c r="KQ211" s="19"/>
      <c r="KR211" s="19"/>
      <c r="KS211" s="48"/>
      <c r="KT211" s="19"/>
      <c r="KU211" s="19"/>
      <c r="KV211" s="19"/>
      <c r="KW211" s="19"/>
      <c r="KX211" s="19"/>
      <c r="KY211" s="19"/>
      <c r="KZ211" s="19"/>
      <c r="LA211" s="48"/>
      <c r="LB211" s="48"/>
      <c r="LC211" s="48"/>
      <c r="LD211" s="48"/>
      <c r="LE211" s="19"/>
      <c r="LF211" s="19"/>
      <c r="LG211" s="19"/>
      <c r="LH211" s="19"/>
      <c r="LI211" s="19"/>
      <c r="LJ211" s="19"/>
      <c r="LK211" s="19"/>
      <c r="LL211" s="19"/>
      <c r="LM211" s="19"/>
      <c r="LN211" s="19"/>
      <c r="LO211" s="19"/>
      <c r="LP211" s="19"/>
      <c r="LQ211" s="19"/>
      <c r="LR211" s="19"/>
      <c r="LS211" s="19"/>
      <c r="LT211" s="19"/>
      <c r="LU211" s="19"/>
      <c r="LV211" s="48"/>
      <c r="LW211" s="48"/>
      <c r="LX211" s="48"/>
      <c r="LY211" s="48"/>
      <c r="LZ211" s="19"/>
      <c r="MA211" s="19"/>
      <c r="MB211" s="19"/>
      <c r="MC211" s="19"/>
      <c r="MD211" s="19"/>
      <c r="ME211" s="19"/>
      <c r="MF211" s="19"/>
      <c r="MG211" s="19"/>
      <c r="MH211" s="19"/>
      <c r="MI211" s="19"/>
      <c r="MJ211" s="19"/>
      <c r="MK211" s="19"/>
      <c r="ML211" s="19"/>
      <c r="MM211" s="19"/>
      <c r="MN211" s="19"/>
      <c r="MO211" s="19"/>
      <c r="MP211" s="19"/>
      <c r="MQ211" s="48"/>
      <c r="MR211" s="48"/>
      <c r="MS211" s="48"/>
      <c r="MT211" s="48"/>
      <c r="MU211" s="19"/>
      <c r="MV211" s="19"/>
      <c r="MW211" s="19"/>
      <c r="MX211" s="19"/>
      <c r="MY211" s="19"/>
      <c r="MZ211" s="19"/>
      <c r="NA211" s="19"/>
      <c r="NB211" s="19"/>
      <c r="NC211" s="19"/>
      <c r="ND211" s="19"/>
      <c r="NE211" s="19"/>
      <c r="NF211" s="19"/>
      <c r="NG211" s="19"/>
      <c r="NH211" s="19"/>
      <c r="NI211" s="19"/>
      <c r="NJ211" s="19"/>
      <c r="NK211" s="19"/>
      <c r="NL211" s="48"/>
      <c r="NM211" s="48"/>
      <c r="NN211" s="48"/>
      <c r="NO211" s="48"/>
      <c r="NP211" s="19"/>
      <c r="NQ211" s="19"/>
      <c r="NR211" s="19"/>
      <c r="NS211" s="19"/>
      <c r="NT211" s="19"/>
      <c r="NU211" s="19"/>
      <c r="NV211" s="19"/>
      <c r="NW211" s="19"/>
      <c r="NX211" s="19"/>
      <c r="NY211" s="19"/>
      <c r="NZ211" s="19"/>
      <c r="OA211" s="19"/>
      <c r="OB211" s="19"/>
      <c r="OC211" s="19"/>
      <c r="OD211" s="19"/>
      <c r="OE211" s="19"/>
      <c r="OF211" s="19"/>
      <c r="OG211" s="48"/>
      <c r="OH211" s="48"/>
      <c r="OI211" s="48"/>
      <c r="OJ211" s="48"/>
      <c r="OK211" s="19"/>
      <c r="OL211" s="19"/>
      <c r="OM211" s="19"/>
      <c r="ON211" s="19"/>
      <c r="OO211" s="19"/>
      <c r="OP211" s="19"/>
      <c r="OQ211" s="19"/>
      <c r="OR211" s="48"/>
      <c r="OS211" s="48"/>
      <c r="OT211" s="19"/>
      <c r="OU211" s="19"/>
      <c r="OV211" s="19"/>
      <c r="OW211" s="19"/>
      <c r="OX211" s="19"/>
      <c r="OY211" s="19"/>
      <c r="OZ211" s="48"/>
      <c r="PA211" s="48"/>
      <c r="PB211" s="48"/>
      <c r="PC211" s="48"/>
      <c r="PD211" s="19"/>
      <c r="PE211" s="19"/>
      <c r="PF211" s="19"/>
      <c r="PG211" s="48"/>
      <c r="PH211" s="48"/>
      <c r="PI211" s="19"/>
      <c r="PJ211" s="19"/>
      <c r="PK211" s="19"/>
      <c r="PL211" s="19"/>
      <c r="PM211" s="19"/>
      <c r="PN211" s="19"/>
      <c r="PO211" s="48"/>
      <c r="PP211" s="48"/>
      <c r="PQ211" s="48"/>
      <c r="PR211" s="48"/>
      <c r="PS211" s="19"/>
      <c r="PT211" s="19"/>
      <c r="PU211" s="19"/>
      <c r="PV211" s="48"/>
      <c r="PW211" s="48"/>
      <c r="PX211" s="19"/>
      <c r="PY211" s="19"/>
      <c r="PZ211" s="19"/>
      <c r="QA211" s="19"/>
      <c r="QB211" s="19"/>
      <c r="QC211" s="19"/>
      <c r="QD211" s="48"/>
      <c r="QE211" s="48"/>
      <c r="QF211" s="48"/>
      <c r="QG211" s="48"/>
      <c r="QH211" s="19"/>
      <c r="QI211" s="19"/>
      <c r="QJ211" s="19"/>
      <c r="QK211" s="48"/>
      <c r="QL211" s="48"/>
      <c r="QM211" s="19"/>
      <c r="QN211" s="19"/>
      <c r="QO211" s="19"/>
      <c r="QP211" s="19"/>
      <c r="QQ211" s="19"/>
      <c r="QR211" s="19"/>
      <c r="QS211" s="48"/>
      <c r="QT211" s="48"/>
      <c r="QU211" s="48"/>
      <c r="QV211" s="48"/>
      <c r="QW211" s="19"/>
      <c r="QX211" s="19"/>
      <c r="QY211" s="19"/>
      <c r="QZ211" s="48"/>
      <c r="RA211" s="48"/>
      <c r="RB211" s="19"/>
      <c r="RC211" s="19"/>
      <c r="RD211" s="19"/>
      <c r="RE211" s="19"/>
      <c r="RF211" s="19"/>
      <c r="RG211" s="19"/>
      <c r="RH211" s="48"/>
      <c r="RI211" s="48"/>
      <c r="RJ211" s="48"/>
      <c r="RK211" s="48"/>
      <c r="RL211" s="19"/>
      <c r="RM211" s="19"/>
    </row>
    <row r="212" spans="1:481">
      <c r="A212" s="19"/>
      <c r="B212" s="48"/>
      <c r="C212" s="48"/>
      <c r="D212" s="19"/>
      <c r="E212" s="19"/>
      <c r="F212" s="19"/>
      <c r="G212" s="19"/>
      <c r="H212" s="19"/>
      <c r="I212" s="19"/>
      <c r="J212" s="48"/>
      <c r="K212" s="48"/>
      <c r="L212" s="48"/>
      <c r="M212" s="48"/>
      <c r="N212" s="19"/>
      <c r="O212" s="19"/>
      <c r="P212" s="19"/>
      <c r="Q212" s="19"/>
      <c r="R212" s="48"/>
      <c r="S212" s="48"/>
      <c r="T212" s="19"/>
      <c r="U212" s="19"/>
      <c r="V212" s="19"/>
      <c r="W212" s="19"/>
      <c r="X212" s="19"/>
      <c r="Y212" s="19"/>
      <c r="Z212" s="48"/>
      <c r="AA212" s="48"/>
      <c r="AB212" s="48"/>
      <c r="AC212" s="48"/>
      <c r="AD212" s="19"/>
      <c r="AE212" s="19"/>
      <c r="AF212" s="19"/>
      <c r="AG212" s="48"/>
      <c r="AH212" s="48"/>
      <c r="AI212" s="19"/>
      <c r="AJ212" s="19"/>
      <c r="AK212" s="19"/>
      <c r="AL212" s="19"/>
      <c r="AM212" s="19"/>
      <c r="AN212" s="19"/>
      <c r="AO212" s="48"/>
      <c r="AP212" s="48"/>
      <c r="AQ212" s="48"/>
      <c r="AR212" s="48"/>
      <c r="AS212" s="19"/>
      <c r="AT212" s="19"/>
      <c r="AU212" s="19"/>
      <c r="AV212" s="48"/>
      <c r="AW212" s="48"/>
      <c r="AX212" s="19"/>
      <c r="AY212" s="19"/>
      <c r="AZ212" s="19"/>
      <c r="BA212" s="19"/>
      <c r="BB212" s="19"/>
      <c r="BC212" s="19"/>
      <c r="BD212" s="48"/>
      <c r="BE212" s="48"/>
      <c r="BF212" s="48"/>
      <c r="BG212" s="48"/>
      <c r="BH212" s="19"/>
      <c r="BI212" s="19"/>
      <c r="BJ212" s="19"/>
      <c r="BK212" s="19"/>
      <c r="BL212" s="48"/>
      <c r="BM212" s="48"/>
      <c r="BN212" s="19"/>
      <c r="BO212" s="19"/>
      <c r="BP212" s="19"/>
      <c r="BQ212" s="19"/>
      <c r="BR212" s="19"/>
      <c r="BS212" s="19"/>
      <c r="BT212" s="48"/>
      <c r="BU212" s="48"/>
      <c r="BV212" s="48"/>
      <c r="BW212" s="48"/>
      <c r="BX212" s="19"/>
      <c r="BY212" s="19"/>
      <c r="BZ212" s="19"/>
      <c r="CA212" s="19"/>
      <c r="CB212" s="48"/>
      <c r="CC212" s="48"/>
      <c r="CD212" s="19"/>
      <c r="CE212" s="19"/>
      <c r="CF212" s="19"/>
      <c r="CG212" s="19"/>
      <c r="CH212" s="19"/>
      <c r="CI212" s="19"/>
      <c r="CJ212" s="48"/>
      <c r="CK212" s="48"/>
      <c r="CL212" s="48"/>
      <c r="CM212" s="48"/>
      <c r="CN212" s="19"/>
      <c r="CO212" s="19"/>
      <c r="CP212" s="19"/>
      <c r="CQ212" s="48"/>
      <c r="CR212" s="48"/>
      <c r="CS212" s="19"/>
      <c r="CT212" s="19"/>
      <c r="CU212" s="19"/>
      <c r="CV212" s="19"/>
      <c r="CW212" s="19"/>
      <c r="CX212" s="19"/>
      <c r="CY212" s="48"/>
      <c r="CZ212" s="48"/>
      <c r="DA212" s="48"/>
      <c r="DB212" s="48"/>
      <c r="DC212" s="19"/>
      <c r="DD212" s="19"/>
      <c r="DE212" s="19"/>
      <c r="DF212" s="48"/>
      <c r="DG212" s="48"/>
      <c r="DH212" s="19"/>
      <c r="DI212" s="19"/>
      <c r="DJ212" s="19"/>
      <c r="DK212" s="19"/>
      <c r="DL212" s="19"/>
      <c r="DM212" s="19"/>
      <c r="DN212" s="48"/>
      <c r="DO212" s="48"/>
      <c r="DP212" s="48"/>
      <c r="DQ212" s="48"/>
      <c r="DR212" s="19"/>
      <c r="DS212" s="19"/>
      <c r="DT212" s="19"/>
      <c r="DU212" s="48"/>
      <c r="DV212" s="48"/>
      <c r="DW212" s="19"/>
      <c r="DX212" s="19"/>
      <c r="DY212" s="19"/>
      <c r="DZ212" s="19"/>
      <c r="EA212" s="19"/>
      <c r="EB212" s="19"/>
      <c r="EC212" s="48"/>
      <c r="ED212" s="48"/>
      <c r="EE212" s="48"/>
      <c r="EF212" s="48"/>
      <c r="EG212" s="19"/>
      <c r="EH212" s="19"/>
      <c r="EI212" s="19"/>
      <c r="EJ212" s="48"/>
      <c r="EK212" s="48"/>
      <c r="EL212" s="19"/>
      <c r="EM212" s="19"/>
      <c r="EN212" s="19"/>
      <c r="EO212" s="19"/>
      <c r="EP212" s="19"/>
      <c r="EQ212" s="19"/>
      <c r="ER212" s="48"/>
      <c r="ES212" s="48"/>
      <c r="ET212" s="48"/>
      <c r="EU212" s="48"/>
      <c r="EV212" s="19"/>
      <c r="EW212" s="19"/>
      <c r="EX212" s="19"/>
      <c r="EY212" s="48"/>
      <c r="EZ212" s="48"/>
      <c r="FA212" s="19"/>
      <c r="FB212" s="19"/>
      <c r="FC212" s="19"/>
      <c r="FD212" s="19"/>
      <c r="FE212" s="19"/>
      <c r="FF212" s="19"/>
      <c r="FG212" s="48"/>
      <c r="FH212" s="48"/>
      <c r="FI212" s="48"/>
      <c r="FJ212" s="48"/>
      <c r="FK212" s="19"/>
      <c r="FL212" s="19"/>
      <c r="FM212" s="19"/>
      <c r="FN212" s="48"/>
      <c r="FO212" s="48"/>
      <c r="FP212" s="19"/>
      <c r="FQ212" s="19"/>
      <c r="FR212" s="19"/>
      <c r="FS212" s="19"/>
      <c r="FT212" s="19"/>
      <c r="FU212" s="19"/>
      <c r="FV212" s="48"/>
      <c r="FW212" s="48"/>
      <c r="FX212" s="48"/>
      <c r="FY212" s="48"/>
      <c r="FZ212" s="19"/>
      <c r="GA212" s="19"/>
      <c r="GB212" s="19"/>
      <c r="GC212" s="48"/>
      <c r="GD212" s="48"/>
      <c r="GE212" s="19"/>
      <c r="GF212" s="19"/>
      <c r="GG212" s="19"/>
      <c r="GH212" s="19"/>
      <c r="GI212" s="19"/>
      <c r="GJ212" s="19"/>
      <c r="GK212" s="48"/>
      <c r="GL212" s="48"/>
      <c r="GM212" s="48"/>
      <c r="GN212" s="48"/>
      <c r="GO212" s="19"/>
      <c r="GP212" s="19"/>
      <c r="GQ212" s="19"/>
      <c r="GR212" s="48"/>
      <c r="GS212" s="48"/>
      <c r="GT212" s="19"/>
      <c r="GU212" s="19"/>
      <c r="GV212" s="19"/>
      <c r="GW212" s="19"/>
      <c r="GX212" s="19"/>
      <c r="GY212" s="19"/>
      <c r="GZ212" s="48"/>
      <c r="HA212" s="48"/>
      <c r="HB212" s="48"/>
      <c r="HC212" s="48"/>
      <c r="HD212" s="19"/>
      <c r="HE212" s="19"/>
      <c r="HF212" s="19"/>
      <c r="HG212" s="48"/>
      <c r="HH212" s="48"/>
      <c r="HI212" s="19"/>
      <c r="HJ212" s="19"/>
      <c r="HK212" s="19"/>
      <c r="HL212" s="19"/>
      <c r="HM212" s="19"/>
      <c r="HN212" s="19"/>
      <c r="HO212" s="48"/>
      <c r="HP212" s="48"/>
      <c r="HQ212" s="48"/>
      <c r="HR212" s="48"/>
      <c r="HS212" s="19"/>
      <c r="HT212" s="19"/>
      <c r="HU212" s="19"/>
      <c r="HV212" s="48"/>
      <c r="HW212" s="48"/>
      <c r="HX212" s="19"/>
      <c r="HY212" s="19"/>
      <c r="HZ212" s="19"/>
      <c r="IA212" s="19"/>
      <c r="IB212" s="19"/>
      <c r="IC212" s="19"/>
      <c r="ID212" s="48"/>
      <c r="IE212" s="48"/>
      <c r="IF212" s="48"/>
      <c r="IG212" s="48"/>
      <c r="IH212" s="19"/>
      <c r="II212" s="19"/>
      <c r="IJ212" s="19"/>
      <c r="IK212" s="48"/>
      <c r="IL212" s="48"/>
      <c r="IM212" s="19"/>
      <c r="IN212" s="19"/>
      <c r="IO212" s="19"/>
      <c r="IP212" s="19"/>
      <c r="IQ212" s="19"/>
      <c r="IR212" s="19"/>
      <c r="IS212" s="48"/>
      <c r="IT212" s="48"/>
      <c r="IU212" s="48"/>
      <c r="IV212" s="48"/>
      <c r="IW212" s="19"/>
      <c r="IX212" s="19"/>
      <c r="IY212" s="19"/>
      <c r="IZ212" s="48"/>
      <c r="JA212" s="48"/>
      <c r="JB212" s="19"/>
      <c r="JC212" s="19"/>
      <c r="JD212" s="19"/>
      <c r="JE212" s="19"/>
      <c r="JF212" s="19"/>
      <c r="JG212" s="19"/>
      <c r="JH212" s="48"/>
      <c r="JI212" s="48"/>
      <c r="JJ212" s="48"/>
      <c r="JK212" s="48"/>
      <c r="JL212" s="19"/>
      <c r="JM212" s="19"/>
      <c r="JN212" s="19"/>
      <c r="JO212" s="48"/>
      <c r="JP212" s="48"/>
      <c r="JQ212" s="19"/>
      <c r="JR212" s="19"/>
      <c r="JS212" s="19"/>
      <c r="JT212" s="19"/>
      <c r="JU212" s="19"/>
      <c r="JV212" s="19"/>
      <c r="JW212" s="48"/>
      <c r="JX212" s="48"/>
      <c r="JY212" s="48"/>
      <c r="JZ212" s="48"/>
      <c r="KA212" s="19"/>
      <c r="KB212" s="19"/>
      <c r="KC212" s="19"/>
      <c r="KD212" s="48"/>
      <c r="KE212" s="48"/>
      <c r="KF212" s="19"/>
      <c r="KG212" s="19"/>
      <c r="KH212" s="19"/>
      <c r="KI212" s="19"/>
      <c r="KJ212" s="19"/>
      <c r="KK212" s="19"/>
      <c r="KL212" s="48"/>
      <c r="KM212" s="48"/>
      <c r="KN212" s="48"/>
      <c r="KO212" s="48"/>
      <c r="KP212" s="19"/>
      <c r="KQ212" s="19"/>
      <c r="KR212" s="19"/>
      <c r="KS212" s="48"/>
      <c r="KT212" s="19"/>
      <c r="KU212" s="19"/>
      <c r="KV212" s="19"/>
      <c r="KW212" s="19"/>
      <c r="KX212" s="19"/>
      <c r="KY212" s="19"/>
      <c r="KZ212" s="19"/>
      <c r="LA212" s="48"/>
      <c r="LB212" s="48"/>
      <c r="LC212" s="48"/>
      <c r="LD212" s="48"/>
      <c r="LE212" s="19"/>
      <c r="LF212" s="19"/>
      <c r="LG212" s="19"/>
      <c r="LH212" s="19"/>
      <c r="LI212" s="19"/>
      <c r="LJ212" s="19"/>
      <c r="LK212" s="19"/>
      <c r="LL212" s="19"/>
      <c r="LM212" s="19"/>
      <c r="LN212" s="19"/>
      <c r="LO212" s="19"/>
      <c r="LP212" s="19"/>
      <c r="LQ212" s="19"/>
      <c r="LR212" s="19"/>
      <c r="LS212" s="19"/>
      <c r="LT212" s="19"/>
      <c r="LU212" s="19"/>
      <c r="LV212" s="48"/>
      <c r="LW212" s="48"/>
      <c r="LX212" s="48"/>
      <c r="LY212" s="48"/>
      <c r="LZ212" s="19"/>
      <c r="MA212" s="19"/>
      <c r="MB212" s="19"/>
      <c r="MC212" s="19"/>
      <c r="MD212" s="19"/>
      <c r="ME212" s="19"/>
      <c r="MF212" s="19"/>
      <c r="MG212" s="19"/>
      <c r="MH212" s="19"/>
      <c r="MI212" s="19"/>
      <c r="MJ212" s="19"/>
      <c r="MK212" s="19"/>
      <c r="ML212" s="19"/>
      <c r="MM212" s="19"/>
      <c r="MN212" s="19"/>
      <c r="MO212" s="19"/>
      <c r="MP212" s="19"/>
      <c r="MQ212" s="48"/>
      <c r="MR212" s="48"/>
      <c r="MS212" s="48"/>
      <c r="MT212" s="48"/>
      <c r="MU212" s="19"/>
      <c r="MV212" s="19"/>
      <c r="MW212" s="19"/>
      <c r="MX212" s="19"/>
      <c r="MY212" s="19"/>
      <c r="MZ212" s="19"/>
      <c r="NA212" s="19"/>
      <c r="NB212" s="19"/>
      <c r="NC212" s="19"/>
      <c r="ND212" s="19"/>
      <c r="NE212" s="19"/>
      <c r="NF212" s="19"/>
      <c r="NG212" s="19"/>
      <c r="NH212" s="19"/>
      <c r="NI212" s="19"/>
      <c r="NJ212" s="19"/>
      <c r="NK212" s="19"/>
      <c r="NL212" s="48"/>
      <c r="NM212" s="48"/>
      <c r="NN212" s="48"/>
      <c r="NO212" s="48"/>
      <c r="NP212" s="19"/>
      <c r="NQ212" s="19"/>
      <c r="NR212" s="19"/>
      <c r="NS212" s="19"/>
      <c r="NT212" s="19"/>
      <c r="NU212" s="19"/>
      <c r="NV212" s="19"/>
      <c r="NW212" s="19"/>
      <c r="NX212" s="19"/>
      <c r="NY212" s="19"/>
      <c r="NZ212" s="19"/>
      <c r="OA212" s="19"/>
      <c r="OB212" s="19"/>
      <c r="OC212" s="19"/>
      <c r="OD212" s="19"/>
      <c r="OE212" s="19"/>
      <c r="OF212" s="19"/>
      <c r="OG212" s="48"/>
      <c r="OH212" s="48"/>
      <c r="OI212" s="48"/>
      <c r="OJ212" s="48"/>
      <c r="OK212" s="19"/>
      <c r="OL212" s="19"/>
      <c r="OM212" s="19"/>
      <c r="ON212" s="19"/>
      <c r="OO212" s="19"/>
      <c r="OP212" s="19"/>
      <c r="OQ212" s="19"/>
      <c r="OR212" s="48"/>
      <c r="OS212" s="48"/>
      <c r="OT212" s="19"/>
      <c r="OU212" s="19"/>
      <c r="OV212" s="19"/>
      <c r="OW212" s="19"/>
      <c r="OX212" s="19"/>
      <c r="OY212" s="19"/>
      <c r="OZ212" s="48"/>
      <c r="PA212" s="48"/>
      <c r="PB212" s="48"/>
      <c r="PC212" s="48"/>
      <c r="PD212" s="19"/>
      <c r="PE212" s="19"/>
      <c r="PF212" s="19"/>
      <c r="PG212" s="48"/>
      <c r="PH212" s="48"/>
      <c r="PI212" s="19"/>
      <c r="PJ212" s="19"/>
      <c r="PK212" s="19"/>
      <c r="PL212" s="19"/>
      <c r="PM212" s="19"/>
      <c r="PN212" s="19"/>
      <c r="PO212" s="48"/>
      <c r="PP212" s="48"/>
      <c r="PQ212" s="48"/>
      <c r="PR212" s="48"/>
      <c r="PS212" s="19"/>
      <c r="PT212" s="19"/>
      <c r="PU212" s="19"/>
      <c r="PV212" s="48"/>
      <c r="PW212" s="48"/>
      <c r="PX212" s="19"/>
      <c r="PY212" s="19"/>
      <c r="PZ212" s="19"/>
      <c r="QA212" s="19"/>
      <c r="QB212" s="19"/>
      <c r="QC212" s="19"/>
      <c r="QD212" s="48"/>
      <c r="QE212" s="48"/>
      <c r="QF212" s="48"/>
      <c r="QG212" s="48"/>
      <c r="QH212" s="19"/>
      <c r="QI212" s="19"/>
      <c r="QJ212" s="19"/>
      <c r="QK212" s="48"/>
      <c r="QL212" s="48"/>
      <c r="QM212" s="19"/>
      <c r="QN212" s="19"/>
      <c r="QO212" s="19"/>
      <c r="QP212" s="19"/>
      <c r="QQ212" s="19"/>
      <c r="QR212" s="19"/>
      <c r="QS212" s="48"/>
      <c r="QT212" s="48"/>
      <c r="QU212" s="48"/>
      <c r="QV212" s="48"/>
      <c r="QW212" s="19"/>
      <c r="QX212" s="19"/>
      <c r="QY212" s="19"/>
      <c r="QZ212" s="48"/>
      <c r="RA212" s="48"/>
      <c r="RB212" s="19"/>
      <c r="RC212" s="19"/>
      <c r="RD212" s="19"/>
      <c r="RE212" s="19"/>
      <c r="RF212" s="19"/>
      <c r="RG212" s="19"/>
      <c r="RH212" s="48"/>
      <c r="RI212" s="48"/>
      <c r="RJ212" s="48"/>
      <c r="RK212" s="48"/>
      <c r="RL212" s="19"/>
      <c r="RM212" s="19"/>
    </row>
    <row r="213" spans="1:481">
      <c r="D213" s="4"/>
      <c r="E213" s="4"/>
      <c r="F213" s="4"/>
      <c r="G213" s="4"/>
      <c r="H213" s="4"/>
      <c r="T213" s="4"/>
      <c r="U213" s="4"/>
      <c r="V213" s="4"/>
      <c r="W213" s="4"/>
      <c r="X213" s="4"/>
      <c r="AI213" s="4"/>
      <c r="AJ213" s="4"/>
      <c r="AK213" s="4"/>
      <c r="AL213" s="4"/>
      <c r="AM213" s="4"/>
      <c r="AX213" s="4"/>
      <c r="AY213" s="4"/>
      <c r="AZ213" s="4"/>
      <c r="BA213" s="4"/>
      <c r="BB213" s="4"/>
      <c r="BN213" s="4"/>
      <c r="BO213" s="4"/>
      <c r="BP213" s="4"/>
      <c r="BQ213" s="4"/>
      <c r="BR213" s="4"/>
      <c r="CD213" s="4"/>
      <c r="CE213" s="4"/>
      <c r="CF213" s="4"/>
      <c r="CG213" s="4"/>
      <c r="CH213" s="4"/>
      <c r="CS213" s="4"/>
      <c r="CT213" s="4"/>
      <c r="CU213" s="4"/>
      <c r="CV213" s="4"/>
      <c r="CW213" s="4"/>
      <c r="DH213" s="4"/>
      <c r="DI213" s="4"/>
      <c r="DJ213" s="4"/>
      <c r="DK213" s="4"/>
      <c r="DL213" s="4"/>
      <c r="DW213" s="4"/>
      <c r="DX213" s="4"/>
      <c r="DY213" s="4"/>
      <c r="DZ213" s="4"/>
      <c r="EA213" s="4"/>
      <c r="EL213" s="4"/>
      <c r="EM213" s="4"/>
      <c r="EN213" s="4"/>
      <c r="EO213" s="4"/>
      <c r="EP213" s="4"/>
      <c r="FA213" s="4"/>
      <c r="FB213" s="4"/>
      <c r="FC213" s="4"/>
      <c r="FD213" s="4"/>
      <c r="FE213" s="4"/>
      <c r="FP213" s="4"/>
      <c r="FQ213" s="4"/>
      <c r="FR213" s="4"/>
      <c r="FS213" s="4"/>
      <c r="FT213" s="4"/>
      <c r="GE213" s="4"/>
      <c r="GF213" s="4"/>
      <c r="GG213" s="4"/>
      <c r="GH213" s="4"/>
      <c r="GI213" s="4"/>
      <c r="GT213" s="4"/>
      <c r="GU213" s="4"/>
      <c r="GV213" s="4"/>
      <c r="GW213" s="4"/>
      <c r="GX213" s="4"/>
      <c r="HI213" s="4"/>
      <c r="HJ213" s="4"/>
      <c r="HK213" s="4"/>
      <c r="HL213" s="4"/>
      <c r="HM213" s="4"/>
      <c r="HX213" s="4"/>
      <c r="HY213" s="4"/>
      <c r="HZ213" s="4"/>
      <c r="IA213" s="4"/>
      <c r="IB213" s="4"/>
      <c r="IM213" s="4"/>
      <c r="IN213" s="4"/>
      <c r="IO213" s="4"/>
      <c r="IP213" s="4"/>
      <c r="IQ213" s="4"/>
      <c r="JB213" s="4"/>
      <c r="JC213" s="4"/>
      <c r="JD213" s="4"/>
      <c r="JE213" s="4"/>
      <c r="JF213" s="4"/>
      <c r="JQ213" s="4"/>
      <c r="JR213" s="4"/>
      <c r="JS213" s="4"/>
      <c r="JT213" s="4"/>
      <c r="JU213" s="4"/>
      <c r="KF213" s="4"/>
      <c r="KG213" s="4"/>
      <c r="KH213" s="4"/>
      <c r="KI213" s="4"/>
      <c r="KJ213" s="4"/>
      <c r="KU213" s="4"/>
      <c r="KV213" s="4"/>
      <c r="KW213" s="4"/>
      <c r="KX213" s="4"/>
      <c r="KY213" s="4"/>
      <c r="OT213" s="4"/>
      <c r="OU213" s="4"/>
      <c r="OV213" s="4"/>
      <c r="OW213" s="4"/>
      <c r="OX213" s="4"/>
      <c r="PI213" s="4"/>
      <c r="PJ213" s="4"/>
      <c r="PK213" s="4"/>
      <c r="PL213" s="4"/>
      <c r="PM213" s="4"/>
      <c r="PX213" s="4"/>
      <c r="PY213" s="4"/>
      <c r="PZ213" s="4"/>
      <c r="QA213" s="4"/>
      <c r="QB213" s="4"/>
      <c r="QM213" s="4"/>
      <c r="QN213" s="4"/>
      <c r="QO213" s="4"/>
      <c r="QP213" s="4"/>
      <c r="QQ213" s="4"/>
      <c r="RB213" s="4"/>
      <c r="RC213" s="4"/>
      <c r="RD213" s="4"/>
      <c r="RE213" s="4"/>
      <c r="RF213" s="4"/>
    </row>
    <row r="214" spans="1:481">
      <c r="D214" s="4"/>
      <c r="E214" s="4"/>
      <c r="F214" s="4"/>
      <c r="G214" s="4"/>
      <c r="H214" s="4"/>
      <c r="T214" s="4"/>
      <c r="U214" s="4"/>
      <c r="V214" s="4"/>
      <c r="W214" s="4"/>
      <c r="X214" s="4"/>
      <c r="AI214" s="4"/>
      <c r="AJ214" s="4"/>
      <c r="AK214" s="4"/>
      <c r="AL214" s="4"/>
      <c r="AM214" s="4"/>
      <c r="AX214" s="4"/>
      <c r="AY214" s="4"/>
      <c r="AZ214" s="4"/>
      <c r="BA214" s="4"/>
      <c r="BB214" s="4"/>
      <c r="BN214" s="4"/>
      <c r="BO214" s="4"/>
      <c r="BP214" s="4"/>
      <c r="BQ214" s="4"/>
      <c r="BR214" s="4"/>
      <c r="CD214" s="4"/>
      <c r="CE214" s="4"/>
      <c r="CF214" s="4"/>
      <c r="CG214" s="4"/>
      <c r="CH214" s="4"/>
      <c r="CS214" s="4"/>
      <c r="CT214" s="4"/>
      <c r="CU214" s="4"/>
      <c r="CV214" s="4"/>
      <c r="CW214" s="4"/>
      <c r="DH214" s="4"/>
      <c r="DI214" s="4"/>
      <c r="DJ214" s="4"/>
      <c r="DK214" s="4"/>
      <c r="DL214" s="4"/>
      <c r="DW214" s="4"/>
      <c r="DX214" s="4"/>
      <c r="DY214" s="4"/>
      <c r="DZ214" s="4"/>
      <c r="EA214" s="4"/>
      <c r="EL214" s="4"/>
      <c r="EM214" s="4"/>
      <c r="EN214" s="4"/>
      <c r="EO214" s="4"/>
      <c r="EP214" s="4"/>
      <c r="FA214" s="4"/>
      <c r="FB214" s="4"/>
      <c r="FC214" s="4"/>
      <c r="FD214" s="4"/>
      <c r="FE214" s="4"/>
      <c r="FP214" s="4"/>
      <c r="FQ214" s="4"/>
      <c r="FR214" s="4"/>
      <c r="FS214" s="4"/>
      <c r="FT214" s="4"/>
      <c r="GE214" s="4"/>
      <c r="GF214" s="4"/>
      <c r="GG214" s="4"/>
      <c r="GH214" s="4"/>
      <c r="GI214" s="4"/>
      <c r="GT214" s="4"/>
      <c r="GU214" s="4"/>
      <c r="GV214" s="4"/>
      <c r="GW214" s="4"/>
      <c r="GX214" s="4"/>
      <c r="HI214" s="4"/>
      <c r="HJ214" s="4"/>
      <c r="HK214" s="4"/>
      <c r="HL214" s="4"/>
      <c r="HM214" s="4"/>
      <c r="HX214" s="4"/>
      <c r="HY214" s="4"/>
      <c r="HZ214" s="4"/>
      <c r="IA214" s="4"/>
      <c r="IB214" s="4"/>
      <c r="IM214" s="4"/>
      <c r="IN214" s="4"/>
      <c r="IO214" s="4"/>
      <c r="IP214" s="4"/>
      <c r="IQ214" s="4"/>
      <c r="JB214" s="4"/>
      <c r="JC214" s="4"/>
      <c r="JD214" s="4"/>
      <c r="JE214" s="4"/>
      <c r="JF214" s="4"/>
      <c r="JQ214" s="4"/>
      <c r="JR214" s="4"/>
      <c r="JS214" s="4"/>
      <c r="JT214" s="4"/>
      <c r="JU214" s="4"/>
      <c r="KF214" s="4"/>
      <c r="KG214" s="4"/>
      <c r="KH214" s="4"/>
      <c r="KI214" s="4"/>
      <c r="KJ214" s="4"/>
      <c r="KU214" s="4"/>
      <c r="KV214" s="4"/>
      <c r="KW214" s="4"/>
      <c r="KX214" s="4"/>
      <c r="KY214" s="4"/>
      <c r="OT214" s="4"/>
      <c r="OU214" s="4"/>
      <c r="OV214" s="4"/>
      <c r="OW214" s="4"/>
      <c r="OX214" s="4"/>
      <c r="PI214" s="4"/>
      <c r="PJ214" s="4"/>
      <c r="PK214" s="4"/>
      <c r="PL214" s="4"/>
      <c r="PM214" s="4"/>
      <c r="PX214" s="4"/>
      <c r="PY214" s="4"/>
      <c r="PZ214" s="4"/>
      <c r="QA214" s="4"/>
      <c r="QB214" s="4"/>
      <c r="QM214" s="4"/>
      <c r="QN214" s="4"/>
      <c r="QO214" s="4"/>
      <c r="QP214" s="4"/>
      <c r="QQ214" s="4"/>
      <c r="RB214" s="4"/>
      <c r="RC214" s="4"/>
      <c r="RD214" s="4"/>
      <c r="RE214" s="4"/>
      <c r="RF214" s="4"/>
    </row>
  </sheetData>
  <sheetProtection selectLockedCells="1" selectUnlockedCells="1"/>
  <mergeCells count="1064">
    <mergeCell ref="RC130:RF130"/>
    <mergeCell ref="RG119:RJ119"/>
    <mergeCell ref="RG120:RJ120"/>
    <mergeCell ref="RG121:RJ121"/>
    <mergeCell ref="RG122:RJ122"/>
    <mergeCell ref="RG123:RJ123"/>
    <mergeCell ref="RC126:RF126"/>
    <mergeCell ref="RC127:RF127"/>
    <mergeCell ref="RC128:RF128"/>
    <mergeCell ref="RC129:RF129"/>
    <mergeCell ref="AZ115:BC115"/>
    <mergeCell ref="BC118:BF118"/>
    <mergeCell ref="QY1:RK1"/>
    <mergeCell ref="QZ2:RA2"/>
    <mergeCell ref="RC2:RE2"/>
    <mergeCell ref="RC4:RD4"/>
    <mergeCell ref="RC5:RD5"/>
    <mergeCell ref="RC6:RD6"/>
    <mergeCell ref="RC7:RD7"/>
    <mergeCell ref="RC8:RD8"/>
    <mergeCell ref="RC9:RD9"/>
    <mergeCell ref="RC10:RD10"/>
    <mergeCell ref="RC11:RD11"/>
    <mergeCell ref="RC12:RD12"/>
    <mergeCell ref="RC13:RD13"/>
    <mergeCell ref="RC14:RD14"/>
    <mergeCell ref="RC15:RD15"/>
    <mergeCell ref="RC16:RD16"/>
    <mergeCell ref="RC17:RD17"/>
    <mergeCell ref="RE31:RF31"/>
    <mergeCell ref="RE32:RF32"/>
    <mergeCell ref="RE52:RF52"/>
    <mergeCell ref="RE53:RF53"/>
    <mergeCell ref="RD111:RG111"/>
    <mergeCell ref="RD112:RG112"/>
    <mergeCell ref="RD113:RG113"/>
    <mergeCell ref="RD114:RG114"/>
    <mergeCell ref="RD115:RG115"/>
    <mergeCell ref="RG118:RJ118"/>
    <mergeCell ref="BP114:BS114"/>
    <mergeCell ref="BP115:BS115"/>
    <mergeCell ref="BO128:BR128"/>
    <mergeCell ref="BO129:BR129"/>
    <mergeCell ref="BO130:BR130"/>
    <mergeCell ref="AU1:BG1"/>
    <mergeCell ref="AV2:AW2"/>
    <mergeCell ref="AY2:BA2"/>
    <mergeCell ref="AY4:AZ4"/>
    <mergeCell ref="AY5:AZ5"/>
    <mergeCell ref="AY6:AZ6"/>
    <mergeCell ref="AY7:AZ7"/>
    <mergeCell ref="AY8:AZ8"/>
    <mergeCell ref="AY9:AZ9"/>
    <mergeCell ref="AY10:AZ10"/>
    <mergeCell ref="AY11:AZ11"/>
    <mergeCell ref="AY12:AZ12"/>
    <mergeCell ref="AY13:AZ13"/>
    <mergeCell ref="AY14:AZ14"/>
    <mergeCell ref="AY15:AZ15"/>
    <mergeCell ref="AY16:AZ16"/>
    <mergeCell ref="AY17:AZ17"/>
    <mergeCell ref="AZ111:BC111"/>
    <mergeCell ref="BC123:BF123"/>
    <mergeCell ref="AY126:BB126"/>
    <mergeCell ref="AY128:BB128"/>
    <mergeCell ref="AY129:BB129"/>
    <mergeCell ref="AY130:BB130"/>
    <mergeCell ref="AZ112:BC112"/>
    <mergeCell ref="AZ113:BC113"/>
    <mergeCell ref="AZ114:BC114"/>
    <mergeCell ref="FQ128:FT128"/>
    <mergeCell ref="FQ129:FT129"/>
    <mergeCell ref="FQ130:FT130"/>
    <mergeCell ref="FR112:FU112"/>
    <mergeCell ref="FR113:FU113"/>
    <mergeCell ref="FR114:FU114"/>
    <mergeCell ref="FR115:FU115"/>
    <mergeCell ref="FU118:FX118"/>
    <mergeCell ref="FU119:FX119"/>
    <mergeCell ref="FU120:FX120"/>
    <mergeCell ref="FU121:FX121"/>
    <mergeCell ref="FU122:FX122"/>
    <mergeCell ref="DX128:EA128"/>
    <mergeCell ref="DX129:EA129"/>
    <mergeCell ref="DX130:EA130"/>
    <mergeCell ref="DY112:EB112"/>
    <mergeCell ref="DY113:EB113"/>
    <mergeCell ref="DY114:EB114"/>
    <mergeCell ref="DY115:EB115"/>
    <mergeCell ref="CT128:CW128"/>
    <mergeCell ref="CT129:CW129"/>
    <mergeCell ref="CT130:CW130"/>
    <mergeCell ref="CE128:CH128"/>
    <mergeCell ref="CE129:CH129"/>
    <mergeCell ref="CE130:CH130"/>
    <mergeCell ref="AY127:BB127"/>
    <mergeCell ref="BK1:BW1"/>
    <mergeCell ref="BL2:BM2"/>
    <mergeCell ref="BO2:BQ2"/>
    <mergeCell ref="BO4:BP4"/>
    <mergeCell ref="BO5:BP5"/>
    <mergeCell ref="BO6:BP6"/>
    <mergeCell ref="BO7:BP7"/>
    <mergeCell ref="BO8:BP8"/>
    <mergeCell ref="BO9:BP9"/>
    <mergeCell ref="BO10:BP10"/>
    <mergeCell ref="BO11:BP11"/>
    <mergeCell ref="BO12:BP12"/>
    <mergeCell ref="BO13:BP13"/>
    <mergeCell ref="BO14:BP14"/>
    <mergeCell ref="BO15:BP15"/>
    <mergeCell ref="BO16:BP16"/>
    <mergeCell ref="BO17:BP17"/>
    <mergeCell ref="HK114:HN114"/>
    <mergeCell ref="HK115:HN115"/>
    <mergeCell ref="HN118:HQ118"/>
    <mergeCell ref="HN119:HQ119"/>
    <mergeCell ref="HN120:HQ120"/>
    <mergeCell ref="HN121:HQ121"/>
    <mergeCell ref="HN122:HQ122"/>
    <mergeCell ref="FM1:FY1"/>
    <mergeCell ref="FN2:FO2"/>
    <mergeCell ref="FQ2:FS2"/>
    <mergeCell ref="FQ4:FR4"/>
    <mergeCell ref="FQ5:FR5"/>
    <mergeCell ref="FQ6:FR6"/>
    <mergeCell ref="FQ7:FR7"/>
    <mergeCell ref="FQ8:FR8"/>
    <mergeCell ref="FQ9:FR9"/>
    <mergeCell ref="FQ10:FR10"/>
    <mergeCell ref="FQ11:FR11"/>
    <mergeCell ref="FQ12:FR12"/>
    <mergeCell ref="FQ13:FR13"/>
    <mergeCell ref="FQ14:FR14"/>
    <mergeCell ref="FQ15:FR15"/>
    <mergeCell ref="FQ16:FR16"/>
    <mergeCell ref="FQ17:FR17"/>
    <mergeCell ref="FR111:FU111"/>
    <mergeCell ref="HJ6:HK6"/>
    <mergeCell ref="HJ7:HK7"/>
    <mergeCell ref="GF16:GG16"/>
    <mergeCell ref="GF17:GG17"/>
    <mergeCell ref="GG111:GJ111"/>
    <mergeCell ref="GB1:GN1"/>
    <mergeCell ref="GC2:GD2"/>
    <mergeCell ref="HZ111:IC111"/>
    <mergeCell ref="IC123:IF123"/>
    <mergeCell ref="HY126:IB126"/>
    <mergeCell ref="HY127:IB127"/>
    <mergeCell ref="HY128:IB128"/>
    <mergeCell ref="HY129:IB129"/>
    <mergeCell ref="HY130:IB130"/>
    <mergeCell ref="HZ112:IC112"/>
    <mergeCell ref="HZ113:IC113"/>
    <mergeCell ref="HZ114:IC114"/>
    <mergeCell ref="HZ115:IC115"/>
    <mergeCell ref="IC118:IF118"/>
    <mergeCell ref="IC119:IF119"/>
    <mergeCell ref="IC120:IF120"/>
    <mergeCell ref="IC121:IF121"/>
    <mergeCell ref="IC122:IF122"/>
    <mergeCell ref="HJ8:HK8"/>
    <mergeCell ref="HJ9:HK9"/>
    <mergeCell ref="HJ10:HK10"/>
    <mergeCell ref="HJ11:HK11"/>
    <mergeCell ref="HJ12:HK12"/>
    <mergeCell ref="HJ13:HK13"/>
    <mergeCell ref="HJ14:HK14"/>
    <mergeCell ref="HJ15:HK15"/>
    <mergeCell ref="HJ16:HK16"/>
    <mergeCell ref="HJ17:HK17"/>
    <mergeCell ref="HK111:HN111"/>
    <mergeCell ref="HJ128:HM128"/>
    <mergeCell ref="HJ129:HM129"/>
    <mergeCell ref="HJ130:HM130"/>
    <mergeCell ref="HK112:HN112"/>
    <mergeCell ref="HK113:HN113"/>
    <mergeCell ref="HU1:IG1"/>
    <mergeCell ref="HV2:HW2"/>
    <mergeCell ref="HY2:IA2"/>
    <mergeCell ref="HY4:HZ4"/>
    <mergeCell ref="HY5:HZ5"/>
    <mergeCell ref="HY6:HZ6"/>
    <mergeCell ref="HY7:HZ7"/>
    <mergeCell ref="HY8:HZ8"/>
    <mergeCell ref="HY9:HZ9"/>
    <mergeCell ref="HY10:HZ10"/>
    <mergeCell ref="HY11:HZ11"/>
    <mergeCell ref="HY12:HZ12"/>
    <mergeCell ref="HY13:HZ13"/>
    <mergeCell ref="HY14:HZ14"/>
    <mergeCell ref="HY15:HZ15"/>
    <mergeCell ref="HY16:HZ16"/>
    <mergeCell ref="HY17:HZ17"/>
    <mergeCell ref="IN14:IO14"/>
    <mergeCell ref="IN15:IO15"/>
    <mergeCell ref="IN16:IO16"/>
    <mergeCell ref="IN17:IO17"/>
    <mergeCell ref="IO111:IR111"/>
    <mergeCell ref="IO112:IR112"/>
    <mergeCell ref="IO113:IR113"/>
    <mergeCell ref="IO114:IR114"/>
    <mergeCell ref="IO115:IR115"/>
    <mergeCell ref="IR118:IU118"/>
    <mergeCell ref="IR119:IU119"/>
    <mergeCell ref="IR120:IU120"/>
    <mergeCell ref="IR121:IU121"/>
    <mergeCell ref="IR122:IU122"/>
    <mergeCell ref="IN128:IQ128"/>
    <mergeCell ref="IN129:IQ129"/>
    <mergeCell ref="IN130:IQ130"/>
    <mergeCell ref="IN126:IQ126"/>
    <mergeCell ref="IN127:IQ127"/>
    <mergeCell ref="OD27:OE27"/>
    <mergeCell ref="OB111:OF111"/>
    <mergeCell ref="OB112:OF112"/>
    <mergeCell ref="OB113:OF113"/>
    <mergeCell ref="OB114:OF114"/>
    <mergeCell ref="OB115:OF115"/>
    <mergeCell ref="OD89:OE89"/>
    <mergeCell ref="OD90:OE90"/>
    <mergeCell ref="OC101:OE101"/>
    <mergeCell ref="OD102:OE102"/>
    <mergeCell ref="OD103:OE103"/>
    <mergeCell ref="OB128:OE128"/>
    <mergeCell ref="OB129:OE129"/>
    <mergeCell ref="OB130:OE130"/>
    <mergeCell ref="OF121:OI121"/>
    <mergeCell ref="OF122:OI122"/>
    <mergeCell ref="OF123:OI123"/>
    <mergeCell ref="OB126:OE126"/>
    <mergeCell ref="OB127:OE127"/>
    <mergeCell ref="OH118:OI118"/>
    <mergeCell ref="OF119:OI119"/>
    <mergeCell ref="OF120:OI120"/>
    <mergeCell ref="NG130:NJ130"/>
    <mergeCell ref="NI48:NJ48"/>
    <mergeCell ref="NS1:OJ1"/>
    <mergeCell ref="OD5:OE5"/>
    <mergeCell ref="OD6:OE6"/>
    <mergeCell ref="NT7:NV7"/>
    <mergeCell ref="NT8:NV8"/>
    <mergeCell ref="NU9:NV9"/>
    <mergeCell ref="OC9:OE9"/>
    <mergeCell ref="NU11:NV11"/>
    <mergeCell ref="OC13:OE13"/>
    <mergeCell ref="OD14:OE14"/>
    <mergeCell ref="OC17:OE17"/>
    <mergeCell ref="OD18:OE18"/>
    <mergeCell ref="NT20:OB20"/>
    <mergeCell ref="NT21:OB21"/>
    <mergeCell ref="NK123:NN123"/>
    <mergeCell ref="NG126:NJ126"/>
    <mergeCell ref="NG127:NJ127"/>
    <mergeCell ref="NG128:NJ128"/>
    <mergeCell ref="NG129:NJ129"/>
    <mergeCell ref="NK119:NN119"/>
    <mergeCell ref="NK120:NN120"/>
    <mergeCell ref="OD46:OE46"/>
    <mergeCell ref="OD47:OE47"/>
    <mergeCell ref="OD48:OE48"/>
    <mergeCell ref="OD68:OE68"/>
    <mergeCell ref="OD69:OE69"/>
    <mergeCell ref="OC21:OE21"/>
    <mergeCell ref="NT22:OB22"/>
    <mergeCell ref="OD22:OE22"/>
    <mergeCell ref="OD26:OE26"/>
    <mergeCell ref="MP119:MS119"/>
    <mergeCell ref="MP120:MS120"/>
    <mergeCell ref="NI47:NJ47"/>
    <mergeCell ref="NI68:NJ68"/>
    <mergeCell ref="NI69:NJ69"/>
    <mergeCell ref="NI89:NJ89"/>
    <mergeCell ref="NI90:NJ90"/>
    <mergeCell ref="MY22:NG22"/>
    <mergeCell ref="NI22:NJ22"/>
    <mergeCell ref="NI26:NJ26"/>
    <mergeCell ref="NI27:NJ27"/>
    <mergeCell ref="NI46:NJ46"/>
    <mergeCell ref="NK121:NN121"/>
    <mergeCell ref="NK122:NN122"/>
    <mergeCell ref="NG113:NK113"/>
    <mergeCell ref="NG114:NK114"/>
    <mergeCell ref="NG115:NK115"/>
    <mergeCell ref="NM118:NN118"/>
    <mergeCell ref="NH101:NJ101"/>
    <mergeCell ref="NI102:NJ102"/>
    <mergeCell ref="NI103:NJ103"/>
    <mergeCell ref="NG111:NK111"/>
    <mergeCell ref="NG112:NK112"/>
    <mergeCell ref="MP121:MS121"/>
    <mergeCell ref="MP122:MS122"/>
    <mergeCell ref="ML113:MP113"/>
    <mergeCell ref="ML114:MP114"/>
    <mergeCell ref="ML115:MP115"/>
    <mergeCell ref="MR118:MS118"/>
    <mergeCell ref="MM101:MO101"/>
    <mergeCell ref="MN102:MO102"/>
    <mergeCell ref="MN103:MO103"/>
    <mergeCell ref="ML111:MP111"/>
    <mergeCell ref="ML112:MP112"/>
    <mergeCell ref="ML130:MO130"/>
    <mergeCell ref="MX1:NO1"/>
    <mergeCell ref="NI5:NJ5"/>
    <mergeCell ref="NI6:NJ6"/>
    <mergeCell ref="MY7:NA7"/>
    <mergeCell ref="MY8:NA8"/>
    <mergeCell ref="MZ9:NA9"/>
    <mergeCell ref="NH9:NJ9"/>
    <mergeCell ref="MZ11:NA11"/>
    <mergeCell ref="NH13:NJ13"/>
    <mergeCell ref="NI14:NJ14"/>
    <mergeCell ref="NH17:NJ17"/>
    <mergeCell ref="NI18:NJ18"/>
    <mergeCell ref="MY20:NG20"/>
    <mergeCell ref="MY21:NG21"/>
    <mergeCell ref="NH21:NJ21"/>
    <mergeCell ref="MP123:MS123"/>
    <mergeCell ref="ML126:MO126"/>
    <mergeCell ref="ML127:MO127"/>
    <mergeCell ref="ML128:MO128"/>
    <mergeCell ref="ML129:MO129"/>
    <mergeCell ref="MM17:MO17"/>
    <mergeCell ref="MN18:MO18"/>
    <mergeCell ref="MD20:ML20"/>
    <mergeCell ref="MD21:ML21"/>
    <mergeCell ref="MM21:MO21"/>
    <mergeCell ref="ME9:MF9"/>
    <mergeCell ref="MM9:MO9"/>
    <mergeCell ref="ME11:MF11"/>
    <mergeCell ref="MM13:MO13"/>
    <mergeCell ref="MN14:MO14"/>
    <mergeCell ref="MN47:MO47"/>
    <mergeCell ref="MN68:MO68"/>
    <mergeCell ref="MN69:MO69"/>
    <mergeCell ref="MN89:MO89"/>
    <mergeCell ref="MN90:MO90"/>
    <mergeCell ref="MD22:ML22"/>
    <mergeCell ref="MN22:MO22"/>
    <mergeCell ref="MN26:MO26"/>
    <mergeCell ref="MN27:MO27"/>
    <mergeCell ref="MN46:MO46"/>
    <mergeCell ref="MC1:MT1"/>
    <mergeCell ref="MN5:MO5"/>
    <mergeCell ref="MN6:MO6"/>
    <mergeCell ref="MD7:MF7"/>
    <mergeCell ref="MD8:MF8"/>
    <mergeCell ref="A1:M1"/>
    <mergeCell ref="LH1:LY1"/>
    <mergeCell ref="LS5:LT5"/>
    <mergeCell ref="LS6:LT6"/>
    <mergeCell ref="IJ1:IV1"/>
    <mergeCell ref="IK2:IL2"/>
    <mergeCell ref="IN2:IP2"/>
    <mergeCell ref="IN4:IO4"/>
    <mergeCell ref="IN5:IO5"/>
    <mergeCell ref="IN6:IO6"/>
    <mergeCell ref="IN7:IO7"/>
    <mergeCell ref="IN8:IO8"/>
    <mergeCell ref="HF1:HR1"/>
    <mergeCell ref="HG2:HH2"/>
    <mergeCell ref="HJ2:HL2"/>
    <mergeCell ref="HJ4:HK4"/>
    <mergeCell ref="LQ112:LU112"/>
    <mergeCell ref="LI20:LQ20"/>
    <mergeCell ref="LI21:LQ21"/>
    <mergeCell ref="LR21:LT21"/>
    <mergeCell ref="LI22:LQ22"/>
    <mergeCell ref="LS22:LT22"/>
    <mergeCell ref="LS26:LT26"/>
    <mergeCell ref="LS27:LT27"/>
    <mergeCell ref="LS46:LT46"/>
    <mergeCell ref="LS47:LT47"/>
    <mergeCell ref="LI7:LK7"/>
    <mergeCell ref="LI8:LK8"/>
    <mergeCell ref="LJ9:LK9"/>
    <mergeCell ref="LR9:LT9"/>
    <mergeCell ref="LJ11:LK11"/>
    <mergeCell ref="LR13:LT13"/>
    <mergeCell ref="LS14:LT14"/>
    <mergeCell ref="LR17:LT17"/>
    <mergeCell ref="LS18:LT18"/>
    <mergeCell ref="IN9:IO9"/>
    <mergeCell ref="IN10:IO10"/>
    <mergeCell ref="IN11:IO11"/>
    <mergeCell ref="IN12:IO12"/>
    <mergeCell ref="IN13:IO13"/>
    <mergeCell ref="KW115:KZ115"/>
    <mergeCell ref="KZ118:LC118"/>
    <mergeCell ref="LQ128:LT128"/>
    <mergeCell ref="LQ129:LT129"/>
    <mergeCell ref="LQ130:LT130"/>
    <mergeCell ref="B2:C2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2:G2"/>
    <mergeCell ref="E4:F4"/>
    <mergeCell ref="LQ113:LU113"/>
    <mergeCell ref="LQ114:LU114"/>
    <mergeCell ref="LQ115:LU115"/>
    <mergeCell ref="LS102:LT102"/>
    <mergeCell ref="LS103:LT103"/>
    <mergeCell ref="LQ111:LU111"/>
    <mergeCell ref="LU119:LX119"/>
    <mergeCell ref="LU120:LX120"/>
    <mergeCell ref="LS68:LT68"/>
    <mergeCell ref="LS69:LT69"/>
    <mergeCell ref="LS89:LT89"/>
    <mergeCell ref="LS90:LT90"/>
    <mergeCell ref="LR101:LT101"/>
    <mergeCell ref="HJ5:HK5"/>
    <mergeCell ref="KV5:KW5"/>
    <mergeCell ref="KV6:KW6"/>
    <mergeCell ref="KV7:KW7"/>
    <mergeCell ref="KV8:KW8"/>
    <mergeCell ref="KV9:KW9"/>
    <mergeCell ref="LU122:LX122"/>
    <mergeCell ref="LU123:LX123"/>
    <mergeCell ref="LQ126:LT126"/>
    <mergeCell ref="LQ127:LT127"/>
    <mergeCell ref="LW118:LX118"/>
    <mergeCell ref="LU121:LX121"/>
    <mergeCell ref="KW112:KZ112"/>
    <mergeCell ref="KW113:KZ113"/>
    <mergeCell ref="KW114:KZ114"/>
    <mergeCell ref="KK123:KN123"/>
    <mergeCell ref="KG126:KJ126"/>
    <mergeCell ref="KG127:KJ127"/>
    <mergeCell ref="JR10:JS10"/>
    <mergeCell ref="JR11:JS11"/>
    <mergeCell ref="JR12:JS12"/>
    <mergeCell ref="JR13:JS13"/>
    <mergeCell ref="JR14:JS14"/>
    <mergeCell ref="JR15:JS15"/>
    <mergeCell ref="IR123:IU123"/>
    <mergeCell ref="HN123:HQ123"/>
    <mergeCell ref="HJ126:HM126"/>
    <mergeCell ref="HJ127:HM127"/>
    <mergeCell ref="FU123:FX123"/>
    <mergeCell ref="FQ126:FT126"/>
    <mergeCell ref="FQ127:FT127"/>
    <mergeCell ref="BS123:BV123"/>
    <mergeCell ref="BO126:BR126"/>
    <mergeCell ref="BO127:BR127"/>
    <mergeCell ref="EB123:EE123"/>
    <mergeCell ref="DX126:EA126"/>
    <mergeCell ref="DX127:EA127"/>
    <mergeCell ref="EB118:EE118"/>
    <mergeCell ref="EB119:EE119"/>
    <mergeCell ref="EB120:EE120"/>
    <mergeCell ref="EB121:EE121"/>
    <mergeCell ref="EB122:EE122"/>
    <mergeCell ref="CX123:DA123"/>
    <mergeCell ref="CT126:CW126"/>
    <mergeCell ref="CT127:CW127"/>
    <mergeCell ref="CX122:DA122"/>
    <mergeCell ref="CE127:CH127"/>
    <mergeCell ref="CX119:DA119"/>
    <mergeCell ref="CX120:DA120"/>
    <mergeCell ref="CX121:DA121"/>
    <mergeCell ref="CE126:CH126"/>
    <mergeCell ref="BS118:BV118"/>
    <mergeCell ref="BS119:BV119"/>
    <mergeCell ref="BS120:BV120"/>
    <mergeCell ref="BS121:BV121"/>
    <mergeCell ref="BS122:BV122"/>
    <mergeCell ref="KC1:KO1"/>
    <mergeCell ref="KD2:KE2"/>
    <mergeCell ref="KG2:KI2"/>
    <mergeCell ref="KG4:KH4"/>
    <mergeCell ref="KG5:KH5"/>
    <mergeCell ref="KG6:KH6"/>
    <mergeCell ref="KG7:KH7"/>
    <mergeCell ref="KG8:KH8"/>
    <mergeCell ref="KG9:KH9"/>
    <mergeCell ref="KV130:KY130"/>
    <mergeCell ref="KZ119:LC119"/>
    <mergeCell ref="KZ120:LC120"/>
    <mergeCell ref="KZ121:LC121"/>
    <mergeCell ref="KZ122:LC122"/>
    <mergeCell ref="KZ123:LC123"/>
    <mergeCell ref="KV126:KY126"/>
    <mergeCell ref="KV127:KY127"/>
    <mergeCell ref="KV128:KY128"/>
    <mergeCell ref="KV129:KY129"/>
    <mergeCell ref="KV10:KW10"/>
    <mergeCell ref="KV11:KW11"/>
    <mergeCell ref="KV12:KW12"/>
    <mergeCell ref="KV13:KW13"/>
    <mergeCell ref="KV14:KW14"/>
    <mergeCell ref="KV15:KW15"/>
    <mergeCell ref="KV16:KW16"/>
    <mergeCell ref="KV17:KW17"/>
    <mergeCell ref="KW111:KZ111"/>
    <mergeCell ref="KR1:LD1"/>
    <mergeCell ref="KS2:KT2"/>
    <mergeCell ref="KV2:KX2"/>
    <mergeCell ref="KV4:KW4"/>
    <mergeCell ref="KG128:KJ128"/>
    <mergeCell ref="KG129:KJ129"/>
    <mergeCell ref="KG130:KJ130"/>
    <mergeCell ref="KH112:KK112"/>
    <mergeCell ref="KH113:KK113"/>
    <mergeCell ref="KH114:KK114"/>
    <mergeCell ref="KH115:KK115"/>
    <mergeCell ref="KK118:KN118"/>
    <mergeCell ref="KK119:KN119"/>
    <mergeCell ref="KK120:KN120"/>
    <mergeCell ref="KK121:KN121"/>
    <mergeCell ref="KK122:KN122"/>
    <mergeCell ref="KG10:KH10"/>
    <mergeCell ref="KG11:KH11"/>
    <mergeCell ref="KG12:KH12"/>
    <mergeCell ref="KG13:KH13"/>
    <mergeCell ref="KG14:KH14"/>
    <mergeCell ref="KG15:KH15"/>
    <mergeCell ref="KG16:KH16"/>
    <mergeCell ref="KG17:KH17"/>
    <mergeCell ref="KH111:KK111"/>
    <mergeCell ref="JR17:JS17"/>
    <mergeCell ref="JS111:JV111"/>
    <mergeCell ref="JN1:JZ1"/>
    <mergeCell ref="JO2:JP2"/>
    <mergeCell ref="JR2:JT2"/>
    <mergeCell ref="JR4:JS4"/>
    <mergeCell ref="JR5:JS5"/>
    <mergeCell ref="JR6:JS6"/>
    <mergeCell ref="JR7:JS7"/>
    <mergeCell ref="JR8:JS8"/>
    <mergeCell ref="JR9:JS9"/>
    <mergeCell ref="IY1:JK1"/>
    <mergeCell ref="IZ2:JA2"/>
    <mergeCell ref="JC2:JE2"/>
    <mergeCell ref="JC4:JD4"/>
    <mergeCell ref="JC5:JD5"/>
    <mergeCell ref="JC6:JD6"/>
    <mergeCell ref="JC7:JD7"/>
    <mergeCell ref="JC8:JD8"/>
    <mergeCell ref="JC9:JD9"/>
    <mergeCell ref="JC10:JD10"/>
    <mergeCell ref="JC11:JD11"/>
    <mergeCell ref="JC12:JD12"/>
    <mergeCell ref="JC13:JD13"/>
    <mergeCell ref="JC14:JD14"/>
    <mergeCell ref="JC15:JD15"/>
    <mergeCell ref="JC16:JD16"/>
    <mergeCell ref="JC17:JD17"/>
    <mergeCell ref="JD111:JG111"/>
    <mergeCell ref="JR16:JS16"/>
    <mergeCell ref="JG123:JJ123"/>
    <mergeCell ref="JC126:JF126"/>
    <mergeCell ref="JC127:JF127"/>
    <mergeCell ref="JC128:JF128"/>
    <mergeCell ref="JC129:JF129"/>
    <mergeCell ref="JC130:JF130"/>
    <mergeCell ref="JD112:JG112"/>
    <mergeCell ref="JD113:JG113"/>
    <mergeCell ref="JD114:JG114"/>
    <mergeCell ref="JD115:JG115"/>
    <mergeCell ref="JG118:JJ118"/>
    <mergeCell ref="JG119:JJ119"/>
    <mergeCell ref="JG120:JJ120"/>
    <mergeCell ref="JG121:JJ121"/>
    <mergeCell ref="JG122:JJ122"/>
    <mergeCell ref="JV123:JY123"/>
    <mergeCell ref="JR126:JU126"/>
    <mergeCell ref="JR127:JU127"/>
    <mergeCell ref="JR128:JU128"/>
    <mergeCell ref="JR129:JU129"/>
    <mergeCell ref="JR130:JU130"/>
    <mergeCell ref="JS113:JV113"/>
    <mergeCell ref="JS114:JV114"/>
    <mergeCell ref="JS115:JV115"/>
    <mergeCell ref="JV118:JY118"/>
    <mergeCell ref="JV119:JY119"/>
    <mergeCell ref="JV120:JY120"/>
    <mergeCell ref="JV121:JY121"/>
    <mergeCell ref="JV122:JY122"/>
    <mergeCell ref="JS112:JV112"/>
    <mergeCell ref="GU130:GX130"/>
    <mergeCell ref="GV112:GY112"/>
    <mergeCell ref="GV113:GY113"/>
    <mergeCell ref="GV114:GY114"/>
    <mergeCell ref="GV115:GY115"/>
    <mergeCell ref="GY118:HB118"/>
    <mergeCell ref="GY119:HB119"/>
    <mergeCell ref="GY120:HB120"/>
    <mergeCell ref="GY121:HB121"/>
    <mergeCell ref="GY122:HB122"/>
    <mergeCell ref="GU10:GV10"/>
    <mergeCell ref="GU11:GV11"/>
    <mergeCell ref="GU12:GV12"/>
    <mergeCell ref="GU13:GV13"/>
    <mergeCell ref="GU14:GV14"/>
    <mergeCell ref="GU15:GV15"/>
    <mergeCell ref="GU16:GV16"/>
    <mergeCell ref="GU17:GV17"/>
    <mergeCell ref="GV111:GY111"/>
    <mergeCell ref="GF2:GH2"/>
    <mergeCell ref="GF4:GG4"/>
    <mergeCell ref="GF5:GG5"/>
    <mergeCell ref="GF6:GG6"/>
    <mergeCell ref="GF7:GG7"/>
    <mergeCell ref="GF8:GG8"/>
    <mergeCell ref="GF9:GG9"/>
    <mergeCell ref="GY123:HB123"/>
    <mergeCell ref="GU126:GX126"/>
    <mergeCell ref="GU127:GX127"/>
    <mergeCell ref="GU128:GX128"/>
    <mergeCell ref="GU129:GX129"/>
    <mergeCell ref="GQ1:HC1"/>
    <mergeCell ref="GR2:GS2"/>
    <mergeCell ref="GU2:GW2"/>
    <mergeCell ref="GU4:GV4"/>
    <mergeCell ref="GU5:GV5"/>
    <mergeCell ref="GU6:GV6"/>
    <mergeCell ref="GU7:GV7"/>
    <mergeCell ref="GU8:GV8"/>
    <mergeCell ref="GU9:GV9"/>
    <mergeCell ref="FB17:FC17"/>
    <mergeCell ref="FC111:FF111"/>
    <mergeCell ref="EX1:FJ1"/>
    <mergeCell ref="EY2:EZ2"/>
    <mergeCell ref="FB2:FD2"/>
    <mergeCell ref="FB4:FC4"/>
    <mergeCell ref="FB5:FC5"/>
    <mergeCell ref="FB6:FC6"/>
    <mergeCell ref="FB7:FC7"/>
    <mergeCell ref="FB8:FC8"/>
    <mergeCell ref="FB9:FC9"/>
    <mergeCell ref="GJ123:GM123"/>
    <mergeCell ref="GF126:GI126"/>
    <mergeCell ref="GF127:GI127"/>
    <mergeCell ref="GF128:GI128"/>
    <mergeCell ref="GF129:GI129"/>
    <mergeCell ref="GF130:GI130"/>
    <mergeCell ref="GG112:GJ112"/>
    <mergeCell ref="GG113:GJ113"/>
    <mergeCell ref="GG114:GJ114"/>
    <mergeCell ref="GG115:GJ115"/>
    <mergeCell ref="GJ118:GM118"/>
    <mergeCell ref="GJ119:GM119"/>
    <mergeCell ref="GJ120:GM120"/>
    <mergeCell ref="GJ121:GM121"/>
    <mergeCell ref="GJ122:GM122"/>
    <mergeCell ref="GF10:GG10"/>
    <mergeCell ref="GF11:GG11"/>
    <mergeCell ref="GF12:GG12"/>
    <mergeCell ref="GF13:GG13"/>
    <mergeCell ref="GF14:GG14"/>
    <mergeCell ref="GF15:GG15"/>
    <mergeCell ref="EN111:EQ111"/>
    <mergeCell ref="EI1:EU1"/>
    <mergeCell ref="EJ2:EK2"/>
    <mergeCell ref="EM2:EO2"/>
    <mergeCell ref="EM4:EN4"/>
    <mergeCell ref="EM5:EN5"/>
    <mergeCell ref="EM6:EN6"/>
    <mergeCell ref="EM7:EN7"/>
    <mergeCell ref="EM8:EN8"/>
    <mergeCell ref="EM9:EN9"/>
    <mergeCell ref="FF123:FI123"/>
    <mergeCell ref="FB126:FE126"/>
    <mergeCell ref="FB127:FE127"/>
    <mergeCell ref="FB128:FE128"/>
    <mergeCell ref="FB129:FE129"/>
    <mergeCell ref="FB130:FE130"/>
    <mergeCell ref="FC112:FF112"/>
    <mergeCell ref="FC113:FF113"/>
    <mergeCell ref="FC114:FF114"/>
    <mergeCell ref="FC115:FF115"/>
    <mergeCell ref="FF118:FI118"/>
    <mergeCell ref="FF119:FI119"/>
    <mergeCell ref="FF120:FI120"/>
    <mergeCell ref="FF121:FI121"/>
    <mergeCell ref="FF122:FI122"/>
    <mergeCell ref="FB10:FC10"/>
    <mergeCell ref="FB11:FC11"/>
    <mergeCell ref="FB12:FC12"/>
    <mergeCell ref="FB13:FC13"/>
    <mergeCell ref="FB14:FC14"/>
    <mergeCell ref="FB15:FC15"/>
    <mergeCell ref="FB16:FC16"/>
    <mergeCell ref="DT1:EF1"/>
    <mergeCell ref="DU2:DV2"/>
    <mergeCell ref="DX2:DZ2"/>
    <mergeCell ref="DX4:DY4"/>
    <mergeCell ref="DX5:DY5"/>
    <mergeCell ref="DX6:DY6"/>
    <mergeCell ref="DX7:DY7"/>
    <mergeCell ref="DX8:DY8"/>
    <mergeCell ref="DX9:DY9"/>
    <mergeCell ref="EQ123:ET123"/>
    <mergeCell ref="EM126:EP126"/>
    <mergeCell ref="EM127:EP127"/>
    <mergeCell ref="EM128:EP128"/>
    <mergeCell ref="EM129:EP129"/>
    <mergeCell ref="EM130:EP130"/>
    <mergeCell ref="EN112:EQ112"/>
    <mergeCell ref="EN113:EQ113"/>
    <mergeCell ref="EN114:EQ114"/>
    <mergeCell ref="EN115:EQ115"/>
    <mergeCell ref="EQ118:ET118"/>
    <mergeCell ref="EQ119:ET119"/>
    <mergeCell ref="EQ120:ET120"/>
    <mergeCell ref="EQ121:ET121"/>
    <mergeCell ref="EQ122:ET122"/>
    <mergeCell ref="EM10:EN10"/>
    <mergeCell ref="EM11:EN11"/>
    <mergeCell ref="EM12:EN12"/>
    <mergeCell ref="EM13:EN13"/>
    <mergeCell ref="EM14:EN14"/>
    <mergeCell ref="EM15:EN15"/>
    <mergeCell ref="EM16:EN16"/>
    <mergeCell ref="EM17:EN17"/>
    <mergeCell ref="DX10:DY10"/>
    <mergeCell ref="DX11:DY11"/>
    <mergeCell ref="DX12:DY12"/>
    <mergeCell ref="DX13:DY13"/>
    <mergeCell ref="DX14:DY14"/>
    <mergeCell ref="DX15:DY15"/>
    <mergeCell ref="DX16:DY16"/>
    <mergeCell ref="DX17:DY17"/>
    <mergeCell ref="DY111:EB111"/>
    <mergeCell ref="DM122:DP122"/>
    <mergeCell ref="DI10:DJ10"/>
    <mergeCell ref="DI11:DJ11"/>
    <mergeCell ref="DI12:DJ12"/>
    <mergeCell ref="DI13:DJ13"/>
    <mergeCell ref="DI14:DJ14"/>
    <mergeCell ref="DI15:DJ15"/>
    <mergeCell ref="DI16:DJ16"/>
    <mergeCell ref="DI17:DJ17"/>
    <mergeCell ref="DJ111:DM111"/>
    <mergeCell ref="DM119:DP119"/>
    <mergeCell ref="DM120:DP120"/>
    <mergeCell ref="DM121:DP121"/>
    <mergeCell ref="DM123:DP123"/>
    <mergeCell ref="DI126:DL126"/>
    <mergeCell ref="DI127:DL127"/>
    <mergeCell ref="DI128:DL128"/>
    <mergeCell ref="DI129:DL129"/>
    <mergeCell ref="DI130:DL130"/>
    <mergeCell ref="CT7:CU7"/>
    <mergeCell ref="CT8:CU8"/>
    <mergeCell ref="CT9:CU9"/>
    <mergeCell ref="CT10:CU10"/>
    <mergeCell ref="CT11:CU11"/>
    <mergeCell ref="CT12:CU12"/>
    <mergeCell ref="CT13:CU13"/>
    <mergeCell ref="CT14:CU14"/>
    <mergeCell ref="CT15:CU15"/>
    <mergeCell ref="CT16:CU16"/>
    <mergeCell ref="CT17:CU17"/>
    <mergeCell ref="CU111:CX111"/>
    <mergeCell ref="DJ112:DM112"/>
    <mergeCell ref="DJ113:DM113"/>
    <mergeCell ref="DJ114:DM114"/>
    <mergeCell ref="DJ115:DM115"/>
    <mergeCell ref="DM118:DP118"/>
    <mergeCell ref="CT5:CU5"/>
    <mergeCell ref="CT6:CU6"/>
    <mergeCell ref="CU112:CX112"/>
    <mergeCell ref="CU113:CX113"/>
    <mergeCell ref="CU114:CX114"/>
    <mergeCell ref="CU115:CX115"/>
    <mergeCell ref="CX118:DA118"/>
    <mergeCell ref="CE10:CF10"/>
    <mergeCell ref="CE11:CF11"/>
    <mergeCell ref="CE12:CF12"/>
    <mergeCell ref="CE13:CF13"/>
    <mergeCell ref="CE14:CF14"/>
    <mergeCell ref="CE15:CF15"/>
    <mergeCell ref="CE16:CF16"/>
    <mergeCell ref="CE17:CF17"/>
    <mergeCell ref="CF111:CI111"/>
    <mergeCell ref="DI7:DJ7"/>
    <mergeCell ref="DI8:DJ8"/>
    <mergeCell ref="DI9:DJ9"/>
    <mergeCell ref="BP112:BS112"/>
    <mergeCell ref="AK112:AN112"/>
    <mergeCell ref="DE1:DQ1"/>
    <mergeCell ref="DF2:DG2"/>
    <mergeCell ref="DI2:DK2"/>
    <mergeCell ref="DI4:DJ4"/>
    <mergeCell ref="DI5:DJ5"/>
    <mergeCell ref="DI6:DJ6"/>
    <mergeCell ref="AF1:AR1"/>
    <mergeCell ref="AG2:AH2"/>
    <mergeCell ref="AJ2:AL2"/>
    <mergeCell ref="AJ4:AK4"/>
    <mergeCell ref="AJ5:AK5"/>
    <mergeCell ref="AJ6:AK6"/>
    <mergeCell ref="AJ7:AK7"/>
    <mergeCell ref="AJ8:AK8"/>
    <mergeCell ref="AJ9:AK9"/>
    <mergeCell ref="AJ10:AK10"/>
    <mergeCell ref="AJ11:AK11"/>
    <mergeCell ref="CA1:CM1"/>
    <mergeCell ref="CB2:CC2"/>
    <mergeCell ref="CE2:CG2"/>
    <mergeCell ref="CE4:CF4"/>
    <mergeCell ref="CE5:CF5"/>
    <mergeCell ref="CE6:CF6"/>
    <mergeCell ref="CE7:CF7"/>
    <mergeCell ref="CE8:CF8"/>
    <mergeCell ref="CE9:CF9"/>
    <mergeCell ref="CP1:DB1"/>
    <mergeCell ref="CQ2:CR2"/>
    <mergeCell ref="CT2:CV2"/>
    <mergeCell ref="CT4:CU4"/>
    <mergeCell ref="BC119:BF119"/>
    <mergeCell ref="BC120:BF120"/>
    <mergeCell ref="BC121:BF121"/>
    <mergeCell ref="BC122:BF122"/>
    <mergeCell ref="AN123:AQ123"/>
    <mergeCell ref="BP113:BS113"/>
    <mergeCell ref="AJ12:AK12"/>
    <mergeCell ref="AJ13:AK13"/>
    <mergeCell ref="AJ14:AK14"/>
    <mergeCell ref="AJ15:AK15"/>
    <mergeCell ref="AJ16:AK16"/>
    <mergeCell ref="AJ17:AK17"/>
    <mergeCell ref="AK111:AN111"/>
    <mergeCell ref="CF112:CI112"/>
    <mergeCell ref="AK113:AN113"/>
    <mergeCell ref="AK114:AN114"/>
    <mergeCell ref="AK115:AN115"/>
    <mergeCell ref="AN118:AQ118"/>
    <mergeCell ref="AN119:AQ119"/>
    <mergeCell ref="AN120:AQ120"/>
    <mergeCell ref="AN121:AQ121"/>
    <mergeCell ref="AN122:AQ122"/>
    <mergeCell ref="CI123:CL123"/>
    <mergeCell ref="CF113:CI113"/>
    <mergeCell ref="CF114:CI114"/>
    <mergeCell ref="CF115:CI115"/>
    <mergeCell ref="CI118:CL118"/>
    <mergeCell ref="CI119:CL119"/>
    <mergeCell ref="CI120:CL120"/>
    <mergeCell ref="CI121:CL121"/>
    <mergeCell ref="CI122:CL122"/>
    <mergeCell ref="BP111:BS111"/>
    <mergeCell ref="E128:H128"/>
    <mergeCell ref="E129:H129"/>
    <mergeCell ref="E130:H130"/>
    <mergeCell ref="Q1:AC1"/>
    <mergeCell ref="R2:S2"/>
    <mergeCell ref="U2:W2"/>
    <mergeCell ref="U4:V4"/>
    <mergeCell ref="U5:V5"/>
    <mergeCell ref="U6:V6"/>
    <mergeCell ref="U7:V7"/>
    <mergeCell ref="U8:V8"/>
    <mergeCell ref="U9:V9"/>
    <mergeCell ref="AJ126:AM126"/>
    <mergeCell ref="AJ127:AM127"/>
    <mergeCell ref="AJ128:AM128"/>
    <mergeCell ref="AJ129:AM129"/>
    <mergeCell ref="AJ130:AM130"/>
    <mergeCell ref="G31:H31"/>
    <mergeCell ref="G32:H32"/>
    <mergeCell ref="G52:H52"/>
    <mergeCell ref="W32:X32"/>
    <mergeCell ref="U127:X127"/>
    <mergeCell ref="U128:X128"/>
    <mergeCell ref="U129:X129"/>
    <mergeCell ref="U130:X130"/>
    <mergeCell ref="G53:H53"/>
    <mergeCell ref="U10:V10"/>
    <mergeCell ref="U11:V11"/>
    <mergeCell ref="U12:V12"/>
    <mergeCell ref="U13:V13"/>
    <mergeCell ref="U14:V14"/>
    <mergeCell ref="U15:V15"/>
    <mergeCell ref="QP31:QQ31"/>
    <mergeCell ref="QJ1:QV1"/>
    <mergeCell ref="QK2:QL2"/>
    <mergeCell ref="QN2:QP2"/>
    <mergeCell ref="QN4:QO4"/>
    <mergeCell ref="QN5:QO5"/>
    <mergeCell ref="QN6:QO6"/>
    <mergeCell ref="QN7:QO7"/>
    <mergeCell ref="QN8:QO8"/>
    <mergeCell ref="QN9:QO9"/>
    <mergeCell ref="QR119:QU119"/>
    <mergeCell ref="QR120:QU120"/>
    <mergeCell ref="QR121:QU121"/>
    <mergeCell ref="PU1:QG1"/>
    <mergeCell ref="PV2:PW2"/>
    <mergeCell ref="PY2:QA2"/>
    <mergeCell ref="PY4:PZ4"/>
    <mergeCell ref="PY5:PZ5"/>
    <mergeCell ref="PY6:PZ6"/>
    <mergeCell ref="PY7:PZ7"/>
    <mergeCell ref="PY8:PZ8"/>
    <mergeCell ref="PY9:PZ9"/>
    <mergeCell ref="PY10:PZ10"/>
    <mergeCell ref="PY11:PZ11"/>
    <mergeCell ref="PY12:PZ12"/>
    <mergeCell ref="PY13:PZ13"/>
    <mergeCell ref="PY14:PZ14"/>
    <mergeCell ref="PY15:PZ15"/>
    <mergeCell ref="PY16:PZ16"/>
    <mergeCell ref="PY17:PZ17"/>
    <mergeCell ref="QA31:QB31"/>
    <mergeCell ref="QA32:QB32"/>
    <mergeCell ref="U16:V16"/>
    <mergeCell ref="U17:V17"/>
    <mergeCell ref="W31:X31"/>
    <mergeCell ref="F112:I112"/>
    <mergeCell ref="F111:I111"/>
    <mergeCell ref="F113:I113"/>
    <mergeCell ref="F114:I114"/>
    <mergeCell ref="F115:I115"/>
    <mergeCell ref="E126:H126"/>
    <mergeCell ref="E127:H127"/>
    <mergeCell ref="W51:X51"/>
    <mergeCell ref="W52:X52"/>
    <mergeCell ref="V111:Y111"/>
    <mergeCell ref="V112:Y112"/>
    <mergeCell ref="V113:Y113"/>
    <mergeCell ref="V114:Y114"/>
    <mergeCell ref="V115:Y115"/>
    <mergeCell ref="Y118:AB118"/>
    <mergeCell ref="Y119:AB119"/>
    <mergeCell ref="Y120:AB120"/>
    <mergeCell ref="Y121:AB121"/>
    <mergeCell ref="I119:L119"/>
    <mergeCell ref="Y122:AB122"/>
    <mergeCell ref="Y123:AB123"/>
    <mergeCell ref="I120:L120"/>
    <mergeCell ref="I121:L121"/>
    <mergeCell ref="I122:L122"/>
    <mergeCell ref="I123:L123"/>
    <mergeCell ref="I118:L118"/>
    <mergeCell ref="U126:X126"/>
    <mergeCell ref="QR122:QU122"/>
    <mergeCell ref="QR123:QU123"/>
    <mergeCell ref="QN126:QQ126"/>
    <mergeCell ref="QN127:QQ127"/>
    <mergeCell ref="QN128:QQ128"/>
    <mergeCell ref="QN129:QQ129"/>
    <mergeCell ref="QP32:QQ32"/>
    <mergeCell ref="QP52:QQ52"/>
    <mergeCell ref="QP53:QQ53"/>
    <mergeCell ref="QO111:QR111"/>
    <mergeCell ref="QO112:QR112"/>
    <mergeCell ref="QO113:QR113"/>
    <mergeCell ref="QO114:QR114"/>
    <mergeCell ref="QO115:QR115"/>
    <mergeCell ref="QR118:QU118"/>
    <mergeCell ref="QC123:QF123"/>
    <mergeCell ref="QN130:QQ130"/>
    <mergeCell ref="QA52:QB52"/>
    <mergeCell ref="QA53:QB53"/>
    <mergeCell ref="PZ111:QC111"/>
    <mergeCell ref="PZ112:QC112"/>
    <mergeCell ref="QN10:QO10"/>
    <mergeCell ref="QN11:QO11"/>
    <mergeCell ref="QN12:QO12"/>
    <mergeCell ref="QN13:QO13"/>
    <mergeCell ref="QN14:QO14"/>
    <mergeCell ref="QN15:QO15"/>
    <mergeCell ref="QN16:QO16"/>
    <mergeCell ref="QN17:QO17"/>
    <mergeCell ref="PY126:QB126"/>
    <mergeCell ref="PY127:QB127"/>
    <mergeCell ref="PY128:QB128"/>
    <mergeCell ref="PY129:QB129"/>
    <mergeCell ref="PY130:QB130"/>
    <mergeCell ref="PZ113:QC113"/>
    <mergeCell ref="PZ114:QC114"/>
    <mergeCell ref="PZ115:QC115"/>
    <mergeCell ref="QC118:QF118"/>
    <mergeCell ref="QC119:QF119"/>
    <mergeCell ref="QC120:QF120"/>
    <mergeCell ref="QC121:QF121"/>
    <mergeCell ref="QC122:QF122"/>
    <mergeCell ref="PN120:PQ120"/>
    <mergeCell ref="PN121:PQ121"/>
    <mergeCell ref="PN122:PQ122"/>
    <mergeCell ref="PN123:PQ123"/>
    <mergeCell ref="PJ126:PM126"/>
    <mergeCell ref="PJ127:PM127"/>
    <mergeCell ref="PJ128:PM128"/>
    <mergeCell ref="PF1:PR1"/>
    <mergeCell ref="PG2:PH2"/>
    <mergeCell ref="PJ2:PL2"/>
    <mergeCell ref="PJ4:PK4"/>
    <mergeCell ref="PJ5:PK5"/>
    <mergeCell ref="PJ6:PK6"/>
    <mergeCell ref="PJ7:PK7"/>
    <mergeCell ref="PJ8:PK8"/>
    <mergeCell ref="PJ9:PK9"/>
    <mergeCell ref="PJ10:PK10"/>
    <mergeCell ref="PJ11:PK11"/>
    <mergeCell ref="PJ12:PK12"/>
    <mergeCell ref="PJ13:PK13"/>
    <mergeCell ref="PJ14:PK14"/>
    <mergeCell ref="PJ15:PK15"/>
    <mergeCell ref="PJ16:PK16"/>
    <mergeCell ref="PJ17:PK17"/>
    <mergeCell ref="PJ130:PM130"/>
    <mergeCell ref="PL52:PM52"/>
    <mergeCell ref="PL53:PM53"/>
    <mergeCell ref="PK111:PN111"/>
    <mergeCell ref="PK112:PN112"/>
    <mergeCell ref="PK113:PN113"/>
    <mergeCell ref="PK114:PN114"/>
    <mergeCell ref="PK115:PN115"/>
    <mergeCell ref="PN118:PQ118"/>
    <mergeCell ref="PN119:PQ119"/>
    <mergeCell ref="OQ1:PC1"/>
    <mergeCell ref="OR2:OS2"/>
    <mergeCell ref="OU2:OW2"/>
    <mergeCell ref="OU4:OV4"/>
    <mergeCell ref="OU5:OV5"/>
    <mergeCell ref="OU6:OV6"/>
    <mergeCell ref="OU7:OV7"/>
    <mergeCell ref="OU8:OV8"/>
    <mergeCell ref="OU9:OV9"/>
    <mergeCell ref="OU10:OV10"/>
    <mergeCell ref="OU11:OV11"/>
    <mergeCell ref="OU12:OV12"/>
    <mergeCell ref="OU13:OV13"/>
    <mergeCell ref="OU14:OV14"/>
    <mergeCell ref="OU15:OV15"/>
    <mergeCell ref="OU16:OV16"/>
    <mergeCell ref="OU17:OV17"/>
    <mergeCell ref="OU128:OX128"/>
    <mergeCell ref="OU129:OX129"/>
    <mergeCell ref="OU130:OX130"/>
    <mergeCell ref="OW31:OX31"/>
    <mergeCell ref="PL31:PM31"/>
    <mergeCell ref="OW32:OX32"/>
    <mergeCell ref="OW52:OX52"/>
    <mergeCell ref="OW53:OX53"/>
    <mergeCell ref="OV111:OY111"/>
    <mergeCell ref="OV112:OY112"/>
    <mergeCell ref="OV113:OY113"/>
    <mergeCell ref="OV114:OY114"/>
    <mergeCell ref="OV115:OY115"/>
    <mergeCell ref="OY118:PB118"/>
    <mergeCell ref="OY119:PB119"/>
    <mergeCell ref="OY120:PB120"/>
    <mergeCell ref="OY121:PB121"/>
    <mergeCell ref="OY122:PB122"/>
    <mergeCell ref="OY123:PB123"/>
    <mergeCell ref="OU126:OX126"/>
    <mergeCell ref="OU127:OX127"/>
    <mergeCell ref="PJ129:PM129"/>
    <mergeCell ref="PL32:PM32"/>
  </mergeCells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546875" defaultRowHeight="13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2017-09-04T20:11:44Z</dcterms:modified>
</cp:coreProperties>
</file>